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23"/>
  <workbookPr filterPrivacy="1"/>
  <xr:revisionPtr revIDLastSave="1214" documentId="13_ncr:1_{C440BCEF-6C36-4EDC-9917-A8F414083600}" xr6:coauthVersionLast="47" xr6:coauthVersionMax="47" xr10:uidLastSave="{F101006B-A736-4173-8506-880405114424}"/>
  <bookViews>
    <workbookView xWindow="-120" yWindow="-120" windowWidth="19440" windowHeight="14880" tabRatio="685" firstSheet="2" xr2:uid="{654CA104-222E-4F67-9D79-E070890D35AE}"/>
  </bookViews>
  <sheets>
    <sheet name="Cover Page" sheetId="29" r:id="rId1"/>
    <sheet name="ReadMe" sheetId="2" r:id="rId2"/>
    <sheet name="OES Summary" sheetId="24" r:id="rId3"/>
    <sheet name="Overall Release Summary" sheetId="14" r:id="rId4"/>
    <sheet name="2016-2021 TRI_Nonzero Unique" sheetId="17" r:id="rId5"/>
    <sheet name="Facility Summary" sheetId="18" r:id="rId6"/>
    <sheet name="2016-2021_TRI Data All" sheetId="20" r:id="rId7"/>
    <sheet name="2016-2021 BD OES Pull_rev" sheetId="25" r:id="rId8"/>
  </sheets>
  <definedNames>
    <definedName name="_2017NEI_Nonpoint_TSCA_Chem_List" localSheetId="2">#REF!</definedName>
    <definedName name="_2017NEI_Nonpoint_TSCA_Chem_List">#REF!</definedName>
    <definedName name="_2017NEI_tsca_chemicals_wSCCdetail_Query" localSheetId="2">#REF!</definedName>
    <definedName name="_2017NEI_tsca_chemicals_wSCCdetail_Query">#REF!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1</definedName>
    <definedName name="_AtRisk_SimSetting_MultipleCPUModeV8" hidden="1">1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7" hidden="1">'2016-2021 BD OES Pull_rev'!$A$1:$DV$1170</definedName>
    <definedName name="_xlnm._FilterDatabase" localSheetId="4" hidden="1">'2016-2021 TRI_Nonzero Unique'!$A$1:$AV$105</definedName>
    <definedName name="_xlnm._FilterDatabase" localSheetId="6" hidden="1">'2016-2021_TRI Data All'!$A$1:$BH$1188</definedName>
    <definedName name="_xlnm._FilterDatabase" localSheetId="5" hidden="1">'Facility Summary'!$A$1:$R$49</definedName>
    <definedName name="AT" localSheetId="0">#REF!</definedName>
    <definedName name="AT">#REF!</definedName>
    <definedName name="AT_50th_non_cancer" localSheetId="0">#REF!</definedName>
    <definedName name="AT_50th_non_cancer">#REF!</definedName>
    <definedName name="AT_50th_non_cancer_DC" localSheetId="0">#REF!</definedName>
    <definedName name="AT_50th_non_cancer_DC">#REF!</definedName>
    <definedName name="AT_95th_non_cancer" localSheetId="0">#REF!</definedName>
    <definedName name="AT_95th_non_cancer">#REF!</definedName>
    <definedName name="AT_95th_non_cancer_DC" localSheetId="0">#REF!</definedName>
    <definedName name="AT_95th_non_cancer_DC">#REF!</definedName>
    <definedName name="AT_AC" localSheetId="0">#REF!</definedName>
    <definedName name="AT_AC">#REF!</definedName>
    <definedName name="AT_AC_DC" localSheetId="0">#REF!</definedName>
    <definedName name="AT_AC_DC">#REF!</definedName>
    <definedName name="AT_ADC_high" localSheetId="0">#REF!</definedName>
    <definedName name="AT_ADC_high">#REF!</definedName>
    <definedName name="AT_ADC_mid" localSheetId="0">#REF!</definedName>
    <definedName name="AT_ADC_mid">#REF!</definedName>
    <definedName name="AT_cancer" localSheetId="0">#REF!</definedName>
    <definedName name="AT_cancer">#REF!</definedName>
    <definedName name="AT_cancer_DC" localSheetId="0">#REF!</definedName>
    <definedName name="AT_cancer_DC">#REF!</definedName>
    <definedName name="AT_LADC" localSheetId="0">#REF!</definedName>
    <definedName name="AT_LADC">#REF!</definedName>
    <definedName name="AWD" localSheetId="0">#REF!</definedName>
    <definedName name="AWD">#REF!</definedName>
    <definedName name="AWD_DC_50th" localSheetId="0">#REF!</definedName>
    <definedName name="AWD_DC_50th">#REF!</definedName>
    <definedName name="AWD_DC_95th" localSheetId="0">#REF!</definedName>
    <definedName name="AWD_DC_95th">#REF!</definedName>
    <definedName name="CASRN" localSheetId="7">#REF!</definedName>
    <definedName name="CASRN" localSheetId="0">#REF!</definedName>
    <definedName name="CASRN" localSheetId="2">#REF!</definedName>
    <definedName name="CASRN">#REF!</definedName>
    <definedName name="ED" localSheetId="0">#REF!</definedName>
    <definedName name="ED">#REF!</definedName>
    <definedName name="ED_AC" localSheetId="0">#REF!</definedName>
    <definedName name="ED_AC">#REF!</definedName>
    <definedName name="ED_AC_DC" localSheetId="0">#REF!</definedName>
    <definedName name="ED_AC_DC">#REF!</definedName>
    <definedName name="ED_chronic" localSheetId="0">#REF!</definedName>
    <definedName name="ED_chronic">#REF!</definedName>
    <definedName name="ED_chronic_DC" localSheetId="0">#REF!</definedName>
    <definedName name="ED_chronic_DC">#REF!</definedName>
    <definedName name="EF" localSheetId="0">#REF!</definedName>
    <definedName name="EF">#REF!</definedName>
    <definedName name="EG">#REF!</definedName>
    <definedName name="FromArray_1">_xlfn.ANCHORARRAY(#REF!)</definedName>
    <definedName name="Pal_Workbook_GUID" hidden="1">"SK39RLEDQA2L46YW8H5SUKN3"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SCA_with_activity">#REF!</definedName>
    <definedName name="what">#REF!</definedName>
    <definedName name="WY_50th" localSheetId="0">#REF!</definedName>
    <definedName name="WY_50th">#REF!</definedName>
    <definedName name="WY_50th_DC" localSheetId="0">#REF!</definedName>
    <definedName name="WY_50th_DC">#REF!</definedName>
    <definedName name="WY_95th" localSheetId="0">#REF!</definedName>
    <definedName name="WY_95th">#REF!</definedName>
    <definedName name="WY_95th_DC" localSheetId="0">#REF!</definedName>
    <definedName name="WY_95th_DC">#REF!</definedName>
    <definedName name="WY_high" localSheetId="0">#REF!</definedName>
    <definedName name="WY_high">#REF!</definedName>
    <definedName name="WY_mid" localSheetId="0">#REF!</definedName>
    <definedName name="WY_mi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24" l="1"/>
  <c r="E5" i="24"/>
  <c r="E6" i="24"/>
  <c r="E7" i="24"/>
  <c r="E8" i="24"/>
  <c r="E9" i="24"/>
  <c r="E10" i="24"/>
  <c r="E11" i="24"/>
  <c r="E12" i="24"/>
  <c r="E13" i="24"/>
  <c r="E14" i="24"/>
  <c r="E15" i="24"/>
  <c r="E3" i="24"/>
  <c r="AR2" i="17"/>
  <c r="K959" i="20" l="1"/>
  <c r="K958" i="20"/>
  <c r="K957" i="20"/>
  <c r="K956" i="20"/>
  <c r="K955" i="20"/>
  <c r="K954" i="20"/>
  <c r="K277" i="20"/>
  <c r="K276" i="20"/>
  <c r="AP275" i="20"/>
  <c r="K275" i="20"/>
  <c r="AP274" i="20"/>
  <c r="K274" i="20"/>
  <c r="AP273" i="20"/>
  <c r="K273" i="20"/>
  <c r="K272" i="20"/>
  <c r="K81" i="20"/>
  <c r="K80" i="20"/>
  <c r="K79" i="20"/>
  <c r="K78" i="20"/>
  <c r="K77" i="20"/>
  <c r="R76" i="20"/>
  <c r="K76" i="20"/>
  <c r="AP888" i="20"/>
  <c r="U888" i="20"/>
  <c r="K888" i="20"/>
  <c r="AP887" i="20"/>
  <c r="U887" i="20"/>
  <c r="K887" i="20"/>
  <c r="AP886" i="20"/>
  <c r="U886" i="20"/>
  <c r="K886" i="20"/>
  <c r="AP885" i="20"/>
  <c r="U885" i="20"/>
  <c r="K885" i="20"/>
  <c r="AP884" i="20"/>
  <c r="U884" i="20"/>
  <c r="K884" i="20"/>
  <c r="AP883" i="20"/>
  <c r="U883" i="20"/>
  <c r="K883" i="20"/>
  <c r="J128" i="20"/>
  <c r="A3" i="18" l="1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2" i="18"/>
  <c r="C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2" i="17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120" i="20"/>
  <c r="J121" i="20"/>
  <c r="J122" i="20"/>
  <c r="J123" i="20"/>
  <c r="J124" i="20"/>
  <c r="J125" i="20"/>
  <c r="J126" i="20"/>
  <c r="J127" i="20"/>
  <c r="J129" i="20"/>
  <c r="J130" i="20"/>
  <c r="J131" i="20"/>
  <c r="J132" i="20"/>
  <c r="J133" i="20"/>
  <c r="J134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73" i="20"/>
  <c r="J74" i="20"/>
  <c r="J75" i="20"/>
  <c r="J76" i="20"/>
  <c r="J77" i="20"/>
  <c r="J78" i="20"/>
  <c r="J79" i="20"/>
  <c r="J80" i="20"/>
  <c r="J81" i="20"/>
  <c r="J82" i="20"/>
  <c r="J83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2" i="20"/>
  <c r="DV1170" i="25"/>
  <c r="DU1170" i="25"/>
  <c r="DT1170" i="25"/>
  <c r="DS1170" i="25"/>
  <c r="DR1170" i="25"/>
  <c r="DQ1170" i="25"/>
  <c r="DP1170" i="25"/>
  <c r="DO1170" i="25"/>
  <c r="DN1170" i="25"/>
  <c r="DM1170" i="25"/>
  <c r="DL1170" i="25"/>
  <c r="DK1170" i="25"/>
  <c r="DJ1170" i="25"/>
  <c r="DI1170" i="25"/>
  <c r="DH1170" i="25"/>
  <c r="DG1170" i="25"/>
  <c r="DF1170" i="25"/>
  <c r="DE1170" i="25"/>
  <c r="DD1170" i="25"/>
  <c r="DC1170" i="25"/>
  <c r="DB1170" i="25"/>
  <c r="DA1170" i="25"/>
  <c r="CZ1170" i="25"/>
  <c r="CY1170" i="25"/>
  <c r="CX1170" i="25"/>
  <c r="CW1170" i="25"/>
  <c r="CV1170" i="25"/>
  <c r="CU1170" i="25"/>
  <c r="CT1170" i="25"/>
  <c r="CS1170" i="25"/>
  <c r="CR1170" i="25"/>
  <c r="CQ1170" i="25"/>
  <c r="CP1170" i="25"/>
  <c r="CO1170" i="25"/>
  <c r="CN1170" i="25"/>
  <c r="CM1170" i="25"/>
  <c r="CL1170" i="25"/>
  <c r="CK1170" i="25"/>
  <c r="CJ1170" i="25"/>
  <c r="CI1170" i="25"/>
  <c r="CH1170" i="25"/>
  <c r="CG1170" i="25"/>
  <c r="CF1170" i="25"/>
  <c r="CE1170" i="25"/>
  <c r="CD1170" i="25"/>
  <c r="CC1170" i="25"/>
  <c r="CB1170" i="25"/>
  <c r="CA1170" i="25"/>
  <c r="BZ1170" i="25"/>
  <c r="BY1170" i="25"/>
  <c r="BX1170" i="25"/>
  <c r="BW1170" i="25"/>
  <c r="BV1170" i="25"/>
  <c r="BU1170" i="25"/>
  <c r="DV1169" i="25"/>
  <c r="DU1169" i="25"/>
  <c r="DT1169" i="25"/>
  <c r="DS1169" i="25"/>
  <c r="DR1169" i="25"/>
  <c r="DQ1169" i="25"/>
  <c r="DP1169" i="25"/>
  <c r="DO1169" i="25"/>
  <c r="DN1169" i="25"/>
  <c r="DM1169" i="25"/>
  <c r="DL1169" i="25"/>
  <c r="DK1169" i="25"/>
  <c r="DJ1169" i="25"/>
  <c r="DI1169" i="25"/>
  <c r="DH1169" i="25"/>
  <c r="DG1169" i="25"/>
  <c r="DF1169" i="25"/>
  <c r="DE1169" i="25"/>
  <c r="DD1169" i="25"/>
  <c r="DC1169" i="25"/>
  <c r="DB1169" i="25"/>
  <c r="DA1169" i="25"/>
  <c r="CZ1169" i="25"/>
  <c r="CY1169" i="25"/>
  <c r="CX1169" i="25"/>
  <c r="CW1169" i="25"/>
  <c r="CV1169" i="25"/>
  <c r="CU1169" i="25"/>
  <c r="CT1169" i="25"/>
  <c r="CS1169" i="25"/>
  <c r="CR1169" i="25"/>
  <c r="CQ1169" i="25"/>
  <c r="CP1169" i="25"/>
  <c r="CO1169" i="25"/>
  <c r="CN1169" i="25"/>
  <c r="CM1169" i="25"/>
  <c r="CL1169" i="25"/>
  <c r="CK1169" i="25"/>
  <c r="CJ1169" i="25"/>
  <c r="CI1169" i="25"/>
  <c r="CH1169" i="25"/>
  <c r="CG1169" i="25"/>
  <c r="CF1169" i="25"/>
  <c r="CE1169" i="25"/>
  <c r="CD1169" i="25"/>
  <c r="CC1169" i="25"/>
  <c r="CB1169" i="25"/>
  <c r="CA1169" i="25"/>
  <c r="BZ1169" i="25"/>
  <c r="BY1169" i="25"/>
  <c r="BX1169" i="25"/>
  <c r="BW1169" i="25"/>
  <c r="BV1169" i="25"/>
  <c r="BU1169" i="25"/>
  <c r="DV1168" i="25"/>
  <c r="DU1168" i="25"/>
  <c r="DT1168" i="25"/>
  <c r="DS1168" i="25"/>
  <c r="DR1168" i="25"/>
  <c r="DQ1168" i="25"/>
  <c r="DP1168" i="25"/>
  <c r="DO1168" i="25"/>
  <c r="DN1168" i="25"/>
  <c r="DM1168" i="25"/>
  <c r="DL1168" i="25"/>
  <c r="DK1168" i="25"/>
  <c r="DJ1168" i="25"/>
  <c r="DI1168" i="25"/>
  <c r="DH1168" i="25"/>
  <c r="DG1168" i="25"/>
  <c r="DF1168" i="25"/>
  <c r="DE1168" i="25"/>
  <c r="DD1168" i="25"/>
  <c r="DC1168" i="25"/>
  <c r="DB1168" i="25"/>
  <c r="DA1168" i="25"/>
  <c r="CZ1168" i="25"/>
  <c r="CY1168" i="25"/>
  <c r="CX1168" i="25"/>
  <c r="CW1168" i="25"/>
  <c r="CV1168" i="25"/>
  <c r="CU1168" i="25"/>
  <c r="CT1168" i="25"/>
  <c r="CS1168" i="25"/>
  <c r="CR1168" i="25"/>
  <c r="CQ1168" i="25"/>
  <c r="CP1168" i="25"/>
  <c r="CO1168" i="25"/>
  <c r="CN1168" i="25"/>
  <c r="CM1168" i="25"/>
  <c r="CL1168" i="25"/>
  <c r="CK1168" i="25"/>
  <c r="CJ1168" i="25"/>
  <c r="CI1168" i="25"/>
  <c r="CH1168" i="25"/>
  <c r="CG1168" i="25"/>
  <c r="CF1168" i="25"/>
  <c r="CE1168" i="25"/>
  <c r="CD1168" i="25"/>
  <c r="CC1168" i="25"/>
  <c r="CB1168" i="25"/>
  <c r="CA1168" i="25"/>
  <c r="BZ1168" i="25"/>
  <c r="BY1168" i="25"/>
  <c r="BX1168" i="25"/>
  <c r="BW1168" i="25"/>
  <c r="BV1168" i="25"/>
  <c r="BU1168" i="25"/>
  <c r="DV1167" i="25"/>
  <c r="DU1167" i="25"/>
  <c r="DT1167" i="25"/>
  <c r="DS1167" i="25"/>
  <c r="DR1167" i="25"/>
  <c r="DQ1167" i="25"/>
  <c r="DP1167" i="25"/>
  <c r="DO1167" i="25"/>
  <c r="DN1167" i="25"/>
  <c r="DM1167" i="25"/>
  <c r="DL1167" i="25"/>
  <c r="DK1167" i="25"/>
  <c r="DJ1167" i="25"/>
  <c r="DI1167" i="25"/>
  <c r="DH1167" i="25"/>
  <c r="DG1167" i="25"/>
  <c r="DF1167" i="25"/>
  <c r="DE1167" i="25"/>
  <c r="DD1167" i="25"/>
  <c r="DC1167" i="25"/>
  <c r="DB1167" i="25"/>
  <c r="DA1167" i="25"/>
  <c r="CZ1167" i="25"/>
  <c r="CY1167" i="25"/>
  <c r="CX1167" i="25"/>
  <c r="CW1167" i="25"/>
  <c r="CV1167" i="25"/>
  <c r="CU1167" i="25"/>
  <c r="CT1167" i="25"/>
  <c r="CS1167" i="25"/>
  <c r="CR1167" i="25"/>
  <c r="CQ1167" i="25"/>
  <c r="CP1167" i="25"/>
  <c r="CO1167" i="25"/>
  <c r="CN1167" i="25"/>
  <c r="CM1167" i="25"/>
  <c r="CL1167" i="25"/>
  <c r="CK1167" i="25"/>
  <c r="CJ1167" i="25"/>
  <c r="CI1167" i="25"/>
  <c r="CH1167" i="25"/>
  <c r="CG1167" i="25"/>
  <c r="CF1167" i="25"/>
  <c r="CE1167" i="25"/>
  <c r="CD1167" i="25"/>
  <c r="CC1167" i="25"/>
  <c r="CB1167" i="25"/>
  <c r="CA1167" i="25"/>
  <c r="BZ1167" i="25"/>
  <c r="BY1167" i="25"/>
  <c r="BX1167" i="25"/>
  <c r="BW1167" i="25"/>
  <c r="BV1167" i="25"/>
  <c r="BU1167" i="25"/>
  <c r="DV1166" i="25"/>
  <c r="DU1166" i="25"/>
  <c r="DT1166" i="25"/>
  <c r="DS1166" i="25"/>
  <c r="DR1166" i="25"/>
  <c r="DQ1166" i="25"/>
  <c r="DP1166" i="25"/>
  <c r="DO1166" i="25"/>
  <c r="DN1166" i="25"/>
  <c r="DM1166" i="25"/>
  <c r="DL1166" i="25"/>
  <c r="DK1166" i="25"/>
  <c r="DJ1166" i="25"/>
  <c r="DI1166" i="25"/>
  <c r="DH1166" i="25"/>
  <c r="DG1166" i="25"/>
  <c r="DF1166" i="25"/>
  <c r="DE1166" i="25"/>
  <c r="DD1166" i="25"/>
  <c r="DC1166" i="25"/>
  <c r="DB1166" i="25"/>
  <c r="DA1166" i="25"/>
  <c r="CZ1166" i="25"/>
  <c r="CY1166" i="25"/>
  <c r="CX1166" i="25"/>
  <c r="CW1166" i="25"/>
  <c r="CV1166" i="25"/>
  <c r="CU1166" i="25"/>
  <c r="CT1166" i="25"/>
  <c r="CS1166" i="25"/>
  <c r="CR1166" i="25"/>
  <c r="CQ1166" i="25"/>
  <c r="CP1166" i="25"/>
  <c r="CO1166" i="25"/>
  <c r="CN1166" i="25"/>
  <c r="CM1166" i="25"/>
  <c r="CL1166" i="25"/>
  <c r="CK1166" i="25"/>
  <c r="CJ1166" i="25"/>
  <c r="CI1166" i="25"/>
  <c r="CH1166" i="25"/>
  <c r="CG1166" i="25"/>
  <c r="CF1166" i="25"/>
  <c r="CE1166" i="25"/>
  <c r="CD1166" i="25"/>
  <c r="CC1166" i="25"/>
  <c r="CB1166" i="25"/>
  <c r="CA1166" i="25"/>
  <c r="BZ1166" i="25"/>
  <c r="BY1166" i="25"/>
  <c r="BX1166" i="25"/>
  <c r="BW1166" i="25"/>
  <c r="BV1166" i="25"/>
  <c r="BU1166" i="25"/>
  <c r="DV1165" i="25"/>
  <c r="DU1165" i="25"/>
  <c r="DT1165" i="25"/>
  <c r="DS1165" i="25"/>
  <c r="DR1165" i="25"/>
  <c r="DQ1165" i="25"/>
  <c r="DP1165" i="25"/>
  <c r="DO1165" i="25"/>
  <c r="DN1165" i="25"/>
  <c r="DM1165" i="25"/>
  <c r="DL1165" i="25"/>
  <c r="DK1165" i="25"/>
  <c r="DJ1165" i="25"/>
  <c r="DI1165" i="25"/>
  <c r="DH1165" i="25"/>
  <c r="DG1165" i="25"/>
  <c r="DF1165" i="25"/>
  <c r="DE1165" i="25"/>
  <c r="DD1165" i="25"/>
  <c r="DC1165" i="25"/>
  <c r="DB1165" i="25"/>
  <c r="DA1165" i="25"/>
  <c r="CZ1165" i="25"/>
  <c r="CY1165" i="25"/>
  <c r="CX1165" i="25"/>
  <c r="CW1165" i="25"/>
  <c r="CV1165" i="25"/>
  <c r="CU1165" i="25"/>
  <c r="CT1165" i="25"/>
  <c r="CS1165" i="25"/>
  <c r="CR1165" i="25"/>
  <c r="CQ1165" i="25"/>
  <c r="CP1165" i="25"/>
  <c r="CO1165" i="25"/>
  <c r="CN1165" i="25"/>
  <c r="CM1165" i="25"/>
  <c r="CL1165" i="25"/>
  <c r="CK1165" i="25"/>
  <c r="CJ1165" i="25"/>
  <c r="CI1165" i="25"/>
  <c r="CH1165" i="25"/>
  <c r="CG1165" i="25"/>
  <c r="CF1165" i="25"/>
  <c r="CE1165" i="25"/>
  <c r="CD1165" i="25"/>
  <c r="CC1165" i="25"/>
  <c r="CB1165" i="25"/>
  <c r="CA1165" i="25"/>
  <c r="BZ1165" i="25"/>
  <c r="BY1165" i="25"/>
  <c r="BX1165" i="25"/>
  <c r="BW1165" i="25"/>
  <c r="BV1165" i="25"/>
  <c r="BU1165" i="25"/>
  <c r="DV1164" i="25"/>
  <c r="DU1164" i="25"/>
  <c r="DT1164" i="25"/>
  <c r="DS1164" i="25"/>
  <c r="DR1164" i="25"/>
  <c r="DQ1164" i="25"/>
  <c r="DP1164" i="25"/>
  <c r="DO1164" i="25"/>
  <c r="DN1164" i="25"/>
  <c r="DM1164" i="25"/>
  <c r="DL1164" i="25"/>
  <c r="DK1164" i="25"/>
  <c r="DJ1164" i="25"/>
  <c r="DI1164" i="25"/>
  <c r="DH1164" i="25"/>
  <c r="DG1164" i="25"/>
  <c r="DF1164" i="25"/>
  <c r="DE1164" i="25"/>
  <c r="DD1164" i="25"/>
  <c r="DC1164" i="25"/>
  <c r="DB1164" i="25"/>
  <c r="DA1164" i="25"/>
  <c r="CZ1164" i="25"/>
  <c r="CY1164" i="25"/>
  <c r="CX1164" i="25"/>
  <c r="CW1164" i="25"/>
  <c r="CV1164" i="25"/>
  <c r="CU1164" i="25"/>
  <c r="CT1164" i="25"/>
  <c r="CS1164" i="25"/>
  <c r="CR1164" i="25"/>
  <c r="CQ1164" i="25"/>
  <c r="CP1164" i="25"/>
  <c r="CO1164" i="25"/>
  <c r="CN1164" i="25"/>
  <c r="CM1164" i="25"/>
  <c r="CL1164" i="25"/>
  <c r="CK1164" i="25"/>
  <c r="CJ1164" i="25"/>
  <c r="CI1164" i="25"/>
  <c r="CH1164" i="25"/>
  <c r="CG1164" i="25"/>
  <c r="CF1164" i="25"/>
  <c r="CE1164" i="25"/>
  <c r="CD1164" i="25"/>
  <c r="CC1164" i="25"/>
  <c r="CB1164" i="25"/>
  <c r="CA1164" i="25"/>
  <c r="BZ1164" i="25"/>
  <c r="BY1164" i="25"/>
  <c r="BX1164" i="25"/>
  <c r="BW1164" i="25"/>
  <c r="BV1164" i="25"/>
  <c r="BU1164" i="25"/>
  <c r="DV1163" i="25"/>
  <c r="DU1163" i="25"/>
  <c r="DT1163" i="25"/>
  <c r="DS1163" i="25"/>
  <c r="DR1163" i="25"/>
  <c r="DQ1163" i="25"/>
  <c r="DP1163" i="25"/>
  <c r="DO1163" i="25"/>
  <c r="DN1163" i="25"/>
  <c r="DM1163" i="25"/>
  <c r="DL1163" i="25"/>
  <c r="DK1163" i="25"/>
  <c r="DJ1163" i="25"/>
  <c r="DI1163" i="25"/>
  <c r="DH1163" i="25"/>
  <c r="DG1163" i="25"/>
  <c r="DF1163" i="25"/>
  <c r="DE1163" i="25"/>
  <c r="DD1163" i="25"/>
  <c r="DC1163" i="25"/>
  <c r="DB1163" i="25"/>
  <c r="DA1163" i="25"/>
  <c r="CZ1163" i="25"/>
  <c r="CY1163" i="25"/>
  <c r="CX1163" i="25"/>
  <c r="CW1163" i="25"/>
  <c r="CV1163" i="25"/>
  <c r="CU1163" i="25"/>
  <c r="CT1163" i="25"/>
  <c r="CS1163" i="25"/>
  <c r="CR1163" i="25"/>
  <c r="CQ1163" i="25"/>
  <c r="CP1163" i="25"/>
  <c r="CO1163" i="25"/>
  <c r="CN1163" i="25"/>
  <c r="CM1163" i="25"/>
  <c r="CL1163" i="25"/>
  <c r="CK1163" i="25"/>
  <c r="CJ1163" i="25"/>
  <c r="CI1163" i="25"/>
  <c r="CH1163" i="25"/>
  <c r="CG1163" i="25"/>
  <c r="CF1163" i="25"/>
  <c r="CE1163" i="25"/>
  <c r="CD1163" i="25"/>
  <c r="CC1163" i="25"/>
  <c r="CB1163" i="25"/>
  <c r="CA1163" i="25"/>
  <c r="BZ1163" i="25"/>
  <c r="BY1163" i="25"/>
  <c r="BX1163" i="25"/>
  <c r="BW1163" i="25"/>
  <c r="BV1163" i="25"/>
  <c r="BU1163" i="25"/>
  <c r="DV1162" i="25"/>
  <c r="DU1162" i="25"/>
  <c r="DT1162" i="25"/>
  <c r="DS1162" i="25"/>
  <c r="DR1162" i="25"/>
  <c r="DQ1162" i="25"/>
  <c r="DP1162" i="25"/>
  <c r="DO1162" i="25"/>
  <c r="DN1162" i="25"/>
  <c r="DM1162" i="25"/>
  <c r="DL1162" i="25"/>
  <c r="DK1162" i="25"/>
  <c r="DJ1162" i="25"/>
  <c r="DI1162" i="25"/>
  <c r="DH1162" i="25"/>
  <c r="DG1162" i="25"/>
  <c r="DF1162" i="25"/>
  <c r="DE1162" i="25"/>
  <c r="DD1162" i="25"/>
  <c r="DC1162" i="25"/>
  <c r="DB1162" i="25"/>
  <c r="DA1162" i="25"/>
  <c r="CZ1162" i="25"/>
  <c r="CY1162" i="25"/>
  <c r="CX1162" i="25"/>
  <c r="CW1162" i="25"/>
  <c r="CV1162" i="25"/>
  <c r="CU1162" i="25"/>
  <c r="CT1162" i="25"/>
  <c r="CS1162" i="25"/>
  <c r="CR1162" i="25"/>
  <c r="CQ1162" i="25"/>
  <c r="CP1162" i="25"/>
  <c r="CO1162" i="25"/>
  <c r="CN1162" i="25"/>
  <c r="CM1162" i="25"/>
  <c r="CL1162" i="25"/>
  <c r="CK1162" i="25"/>
  <c r="CJ1162" i="25"/>
  <c r="CI1162" i="25"/>
  <c r="CH1162" i="25"/>
  <c r="CG1162" i="25"/>
  <c r="CF1162" i="25"/>
  <c r="CE1162" i="25"/>
  <c r="CD1162" i="25"/>
  <c r="CC1162" i="25"/>
  <c r="CB1162" i="25"/>
  <c r="CA1162" i="25"/>
  <c r="BZ1162" i="25"/>
  <c r="BY1162" i="25"/>
  <c r="BX1162" i="25"/>
  <c r="BW1162" i="25"/>
  <c r="BV1162" i="25"/>
  <c r="BU1162" i="25"/>
  <c r="DV1161" i="25"/>
  <c r="DU1161" i="25"/>
  <c r="DT1161" i="25"/>
  <c r="DS1161" i="25"/>
  <c r="DR1161" i="25"/>
  <c r="DQ1161" i="25"/>
  <c r="DP1161" i="25"/>
  <c r="DO1161" i="25"/>
  <c r="DN1161" i="25"/>
  <c r="DM1161" i="25"/>
  <c r="DL1161" i="25"/>
  <c r="DK1161" i="25"/>
  <c r="DJ1161" i="25"/>
  <c r="DI1161" i="25"/>
  <c r="DH1161" i="25"/>
  <c r="DG1161" i="25"/>
  <c r="DF1161" i="25"/>
  <c r="DE1161" i="25"/>
  <c r="DD1161" i="25"/>
  <c r="DC1161" i="25"/>
  <c r="DB1161" i="25"/>
  <c r="DA1161" i="25"/>
  <c r="CZ1161" i="25"/>
  <c r="CY1161" i="25"/>
  <c r="CX1161" i="25"/>
  <c r="CW1161" i="25"/>
  <c r="CV1161" i="25"/>
  <c r="CU1161" i="25"/>
  <c r="CT1161" i="25"/>
  <c r="CS1161" i="25"/>
  <c r="CR1161" i="25"/>
  <c r="CQ1161" i="25"/>
  <c r="CP1161" i="25"/>
  <c r="CO1161" i="25"/>
  <c r="CN1161" i="25"/>
  <c r="CM1161" i="25"/>
  <c r="CL1161" i="25"/>
  <c r="CK1161" i="25"/>
  <c r="CJ1161" i="25"/>
  <c r="CI1161" i="25"/>
  <c r="CH1161" i="25"/>
  <c r="CG1161" i="25"/>
  <c r="CF1161" i="25"/>
  <c r="CE1161" i="25"/>
  <c r="CD1161" i="25"/>
  <c r="CC1161" i="25"/>
  <c r="CB1161" i="25"/>
  <c r="CA1161" i="25"/>
  <c r="BZ1161" i="25"/>
  <c r="BY1161" i="25"/>
  <c r="BX1161" i="25"/>
  <c r="BW1161" i="25"/>
  <c r="BV1161" i="25"/>
  <c r="BU1161" i="25"/>
  <c r="DV1160" i="25"/>
  <c r="DU1160" i="25"/>
  <c r="DT1160" i="25"/>
  <c r="DS1160" i="25"/>
  <c r="DR1160" i="25"/>
  <c r="DQ1160" i="25"/>
  <c r="DP1160" i="25"/>
  <c r="DO1160" i="25"/>
  <c r="DN1160" i="25"/>
  <c r="DM1160" i="25"/>
  <c r="DL1160" i="25"/>
  <c r="DK1160" i="25"/>
  <c r="DJ1160" i="25"/>
  <c r="DI1160" i="25"/>
  <c r="DH1160" i="25"/>
  <c r="DG1160" i="25"/>
  <c r="DF1160" i="25"/>
  <c r="DE1160" i="25"/>
  <c r="DD1160" i="25"/>
  <c r="DC1160" i="25"/>
  <c r="DB1160" i="25"/>
  <c r="DA1160" i="25"/>
  <c r="CZ1160" i="25"/>
  <c r="CY1160" i="25"/>
  <c r="CX1160" i="25"/>
  <c r="CW1160" i="25"/>
  <c r="CV1160" i="25"/>
  <c r="CU1160" i="25"/>
  <c r="CT1160" i="25"/>
  <c r="CS1160" i="25"/>
  <c r="CR1160" i="25"/>
  <c r="CQ1160" i="25"/>
  <c r="CP1160" i="25"/>
  <c r="CO1160" i="25"/>
  <c r="CN1160" i="25"/>
  <c r="CM1160" i="25"/>
  <c r="CL1160" i="25"/>
  <c r="CK1160" i="25"/>
  <c r="CJ1160" i="25"/>
  <c r="CI1160" i="25"/>
  <c r="CH1160" i="25"/>
  <c r="CG1160" i="25"/>
  <c r="CF1160" i="25"/>
  <c r="CE1160" i="25"/>
  <c r="CD1160" i="25"/>
  <c r="CC1160" i="25"/>
  <c r="CB1160" i="25"/>
  <c r="CA1160" i="25"/>
  <c r="BZ1160" i="25"/>
  <c r="BY1160" i="25"/>
  <c r="BX1160" i="25"/>
  <c r="BW1160" i="25"/>
  <c r="BV1160" i="25"/>
  <c r="BU1160" i="25"/>
  <c r="DV1159" i="25"/>
  <c r="DU1159" i="25"/>
  <c r="DT1159" i="25"/>
  <c r="DS1159" i="25"/>
  <c r="DR1159" i="25"/>
  <c r="DQ1159" i="25"/>
  <c r="DP1159" i="25"/>
  <c r="DO1159" i="25"/>
  <c r="DN1159" i="25"/>
  <c r="DM1159" i="25"/>
  <c r="DL1159" i="25"/>
  <c r="DK1159" i="25"/>
  <c r="DJ1159" i="25"/>
  <c r="DI1159" i="25"/>
  <c r="DH1159" i="25"/>
  <c r="DG1159" i="25"/>
  <c r="DF1159" i="25"/>
  <c r="DE1159" i="25"/>
  <c r="DD1159" i="25"/>
  <c r="DC1159" i="25"/>
  <c r="DB1159" i="25"/>
  <c r="DA1159" i="25"/>
  <c r="CZ1159" i="25"/>
  <c r="CY1159" i="25"/>
  <c r="CX1159" i="25"/>
  <c r="CW1159" i="25"/>
  <c r="CV1159" i="25"/>
  <c r="CU1159" i="25"/>
  <c r="CT1159" i="25"/>
  <c r="CS1159" i="25"/>
  <c r="CR1159" i="25"/>
  <c r="CQ1159" i="25"/>
  <c r="CP1159" i="25"/>
  <c r="CO1159" i="25"/>
  <c r="CN1159" i="25"/>
  <c r="CM1159" i="25"/>
  <c r="CL1159" i="25"/>
  <c r="CK1159" i="25"/>
  <c r="CJ1159" i="25"/>
  <c r="CI1159" i="25"/>
  <c r="CH1159" i="25"/>
  <c r="CG1159" i="25"/>
  <c r="CF1159" i="25"/>
  <c r="CE1159" i="25"/>
  <c r="CD1159" i="25"/>
  <c r="CC1159" i="25"/>
  <c r="CB1159" i="25"/>
  <c r="CA1159" i="25"/>
  <c r="BZ1159" i="25"/>
  <c r="BY1159" i="25"/>
  <c r="BX1159" i="25"/>
  <c r="BW1159" i="25"/>
  <c r="BV1159" i="25"/>
  <c r="BU1159" i="25"/>
  <c r="DV1158" i="25"/>
  <c r="DU1158" i="25"/>
  <c r="DT1158" i="25"/>
  <c r="DS1158" i="25"/>
  <c r="DR1158" i="25"/>
  <c r="DQ1158" i="25"/>
  <c r="DP1158" i="25"/>
  <c r="DO1158" i="25"/>
  <c r="DN1158" i="25"/>
  <c r="DM1158" i="25"/>
  <c r="DL1158" i="25"/>
  <c r="DK1158" i="25"/>
  <c r="DJ1158" i="25"/>
  <c r="DI1158" i="25"/>
  <c r="DH1158" i="25"/>
  <c r="DG1158" i="25"/>
  <c r="DF1158" i="25"/>
  <c r="DE1158" i="25"/>
  <c r="DD1158" i="25"/>
  <c r="DC1158" i="25"/>
  <c r="DB1158" i="25"/>
  <c r="DA1158" i="25"/>
  <c r="CZ1158" i="25"/>
  <c r="CY1158" i="25"/>
  <c r="CX1158" i="25"/>
  <c r="CW1158" i="25"/>
  <c r="CV1158" i="25"/>
  <c r="CU1158" i="25"/>
  <c r="CT1158" i="25"/>
  <c r="CS1158" i="25"/>
  <c r="CR1158" i="25"/>
  <c r="CQ1158" i="25"/>
  <c r="CP1158" i="25"/>
  <c r="CO1158" i="25"/>
  <c r="CN1158" i="25"/>
  <c r="CM1158" i="25"/>
  <c r="CL1158" i="25"/>
  <c r="CK1158" i="25"/>
  <c r="CJ1158" i="25"/>
  <c r="CI1158" i="25"/>
  <c r="CH1158" i="25"/>
  <c r="CG1158" i="25"/>
  <c r="CF1158" i="25"/>
  <c r="CE1158" i="25"/>
  <c r="CD1158" i="25"/>
  <c r="CC1158" i="25"/>
  <c r="CB1158" i="25"/>
  <c r="CA1158" i="25"/>
  <c r="BZ1158" i="25"/>
  <c r="BY1158" i="25"/>
  <c r="BX1158" i="25"/>
  <c r="BW1158" i="25"/>
  <c r="BV1158" i="25"/>
  <c r="BU1158" i="25"/>
  <c r="DV1157" i="25"/>
  <c r="DU1157" i="25"/>
  <c r="DT1157" i="25"/>
  <c r="DS1157" i="25"/>
  <c r="DR1157" i="25"/>
  <c r="DQ1157" i="25"/>
  <c r="DP1157" i="25"/>
  <c r="DO1157" i="25"/>
  <c r="DN1157" i="25"/>
  <c r="DM1157" i="25"/>
  <c r="DL1157" i="25"/>
  <c r="DK1157" i="25"/>
  <c r="DJ1157" i="25"/>
  <c r="DI1157" i="25"/>
  <c r="DH1157" i="25"/>
  <c r="DG1157" i="25"/>
  <c r="DF1157" i="25"/>
  <c r="DE1157" i="25"/>
  <c r="DD1157" i="25"/>
  <c r="DC1157" i="25"/>
  <c r="DB1157" i="25"/>
  <c r="DA1157" i="25"/>
  <c r="CZ1157" i="25"/>
  <c r="CY1157" i="25"/>
  <c r="CX1157" i="25"/>
  <c r="CW1157" i="25"/>
  <c r="CV1157" i="25"/>
  <c r="CU1157" i="25"/>
  <c r="CT1157" i="25"/>
  <c r="CS1157" i="25"/>
  <c r="CR1157" i="25"/>
  <c r="CQ1157" i="25"/>
  <c r="CP1157" i="25"/>
  <c r="CO1157" i="25"/>
  <c r="CN1157" i="25"/>
  <c r="CM1157" i="25"/>
  <c r="CL1157" i="25"/>
  <c r="CK1157" i="25"/>
  <c r="CJ1157" i="25"/>
  <c r="CI1157" i="25"/>
  <c r="CH1157" i="25"/>
  <c r="CG1157" i="25"/>
  <c r="CF1157" i="25"/>
  <c r="CE1157" i="25"/>
  <c r="CD1157" i="25"/>
  <c r="CC1157" i="25"/>
  <c r="CB1157" i="25"/>
  <c r="CA1157" i="25"/>
  <c r="BZ1157" i="25"/>
  <c r="BY1157" i="25"/>
  <c r="BX1157" i="25"/>
  <c r="BW1157" i="25"/>
  <c r="BV1157" i="25"/>
  <c r="BU1157" i="25"/>
  <c r="DV1156" i="25"/>
  <c r="DU1156" i="25"/>
  <c r="DT1156" i="25"/>
  <c r="DS1156" i="25"/>
  <c r="DR1156" i="25"/>
  <c r="DQ1156" i="25"/>
  <c r="DP1156" i="25"/>
  <c r="DO1156" i="25"/>
  <c r="DN1156" i="25"/>
  <c r="DM1156" i="25"/>
  <c r="DL1156" i="25"/>
  <c r="DK1156" i="25"/>
  <c r="DJ1156" i="25"/>
  <c r="DI1156" i="25"/>
  <c r="DH1156" i="25"/>
  <c r="DG1156" i="25"/>
  <c r="DF1156" i="25"/>
  <c r="DE1156" i="25"/>
  <c r="DD1156" i="25"/>
  <c r="DC1156" i="25"/>
  <c r="DB1156" i="25"/>
  <c r="DA1156" i="25"/>
  <c r="CZ1156" i="25"/>
  <c r="CY1156" i="25"/>
  <c r="CX1156" i="25"/>
  <c r="CW1156" i="25"/>
  <c r="CV1156" i="25"/>
  <c r="CU1156" i="25"/>
  <c r="CT1156" i="25"/>
  <c r="CS1156" i="25"/>
  <c r="CR1156" i="25"/>
  <c r="CQ1156" i="25"/>
  <c r="CP1156" i="25"/>
  <c r="CO1156" i="25"/>
  <c r="CN1156" i="25"/>
  <c r="CM1156" i="25"/>
  <c r="CL1156" i="25"/>
  <c r="CK1156" i="25"/>
  <c r="CJ1156" i="25"/>
  <c r="CI1156" i="25"/>
  <c r="CH1156" i="25"/>
  <c r="CG1156" i="25"/>
  <c r="CF1156" i="25"/>
  <c r="CE1156" i="25"/>
  <c r="CD1156" i="25"/>
  <c r="CC1156" i="25"/>
  <c r="CB1156" i="25"/>
  <c r="CA1156" i="25"/>
  <c r="BZ1156" i="25"/>
  <c r="BY1156" i="25"/>
  <c r="BX1156" i="25"/>
  <c r="BW1156" i="25"/>
  <c r="BV1156" i="25"/>
  <c r="BU1156" i="25"/>
  <c r="DV1155" i="25"/>
  <c r="DU1155" i="25"/>
  <c r="DT1155" i="25"/>
  <c r="DS1155" i="25"/>
  <c r="DR1155" i="25"/>
  <c r="DQ1155" i="25"/>
  <c r="DP1155" i="25"/>
  <c r="DO1155" i="25"/>
  <c r="DN1155" i="25"/>
  <c r="DM1155" i="25"/>
  <c r="DL1155" i="25"/>
  <c r="DK1155" i="25"/>
  <c r="DJ1155" i="25"/>
  <c r="DI1155" i="25"/>
  <c r="DH1155" i="25"/>
  <c r="DG1155" i="25"/>
  <c r="DF1155" i="25"/>
  <c r="DE1155" i="25"/>
  <c r="DD1155" i="25"/>
  <c r="DC1155" i="25"/>
  <c r="DB1155" i="25"/>
  <c r="DA1155" i="25"/>
  <c r="CZ1155" i="25"/>
  <c r="CY1155" i="25"/>
  <c r="CX1155" i="25"/>
  <c r="CW1155" i="25"/>
  <c r="CV1155" i="25"/>
  <c r="CU1155" i="25"/>
  <c r="CT1155" i="25"/>
  <c r="CS1155" i="25"/>
  <c r="CR1155" i="25"/>
  <c r="CQ1155" i="25"/>
  <c r="CP1155" i="25"/>
  <c r="CO1155" i="25"/>
  <c r="CN1155" i="25"/>
  <c r="CM1155" i="25"/>
  <c r="CL1155" i="25"/>
  <c r="CK1155" i="25"/>
  <c r="CJ1155" i="25"/>
  <c r="CI1155" i="25"/>
  <c r="CH1155" i="25"/>
  <c r="CG1155" i="25"/>
  <c r="CF1155" i="25"/>
  <c r="CE1155" i="25"/>
  <c r="CD1155" i="25"/>
  <c r="CC1155" i="25"/>
  <c r="CB1155" i="25"/>
  <c r="CA1155" i="25"/>
  <c r="BZ1155" i="25"/>
  <c r="BY1155" i="25"/>
  <c r="BX1155" i="25"/>
  <c r="BW1155" i="25"/>
  <c r="BV1155" i="25"/>
  <c r="BU1155" i="25"/>
  <c r="DV1154" i="25"/>
  <c r="DU1154" i="25"/>
  <c r="DT1154" i="25"/>
  <c r="DS1154" i="25"/>
  <c r="DR1154" i="25"/>
  <c r="DQ1154" i="25"/>
  <c r="DP1154" i="25"/>
  <c r="DO1154" i="25"/>
  <c r="DN1154" i="25"/>
  <c r="DM1154" i="25"/>
  <c r="DL1154" i="25"/>
  <c r="DK1154" i="25"/>
  <c r="DJ1154" i="25"/>
  <c r="DI1154" i="25"/>
  <c r="DH1154" i="25"/>
  <c r="DG1154" i="25"/>
  <c r="DF1154" i="25"/>
  <c r="DE1154" i="25"/>
  <c r="DD1154" i="25"/>
  <c r="DC1154" i="25"/>
  <c r="DB1154" i="25"/>
  <c r="DA1154" i="25"/>
  <c r="CZ1154" i="25"/>
  <c r="CY1154" i="25"/>
  <c r="CX1154" i="25"/>
  <c r="CW1154" i="25"/>
  <c r="CV1154" i="25"/>
  <c r="CU1154" i="25"/>
  <c r="CT1154" i="25"/>
  <c r="CS1154" i="25"/>
  <c r="CR1154" i="25"/>
  <c r="CQ1154" i="25"/>
  <c r="CP1154" i="25"/>
  <c r="CO1154" i="25"/>
  <c r="CN1154" i="25"/>
  <c r="CM1154" i="25"/>
  <c r="CL1154" i="25"/>
  <c r="CK1154" i="25"/>
  <c r="CJ1154" i="25"/>
  <c r="CI1154" i="25"/>
  <c r="CH1154" i="25"/>
  <c r="CG1154" i="25"/>
  <c r="CF1154" i="25"/>
  <c r="CE1154" i="25"/>
  <c r="CD1154" i="25"/>
  <c r="CC1154" i="25"/>
  <c r="CB1154" i="25"/>
  <c r="CA1154" i="25"/>
  <c r="BZ1154" i="25"/>
  <c r="BY1154" i="25"/>
  <c r="BX1154" i="25"/>
  <c r="BW1154" i="25"/>
  <c r="BV1154" i="25"/>
  <c r="BU1154" i="25"/>
  <c r="DV1153" i="25"/>
  <c r="DU1153" i="25"/>
  <c r="DT1153" i="25"/>
  <c r="DS1153" i="25"/>
  <c r="DR1153" i="25"/>
  <c r="DQ1153" i="25"/>
  <c r="DP1153" i="25"/>
  <c r="DO1153" i="25"/>
  <c r="DN1153" i="25"/>
  <c r="DM1153" i="25"/>
  <c r="DL1153" i="25"/>
  <c r="DK1153" i="25"/>
  <c r="DJ1153" i="25"/>
  <c r="DI1153" i="25"/>
  <c r="DH1153" i="25"/>
  <c r="DG1153" i="25"/>
  <c r="DF1153" i="25"/>
  <c r="DE1153" i="25"/>
  <c r="DD1153" i="25"/>
  <c r="DC1153" i="25"/>
  <c r="DB1153" i="25"/>
  <c r="DA1153" i="25"/>
  <c r="CZ1153" i="25"/>
  <c r="CY1153" i="25"/>
  <c r="CX1153" i="25"/>
  <c r="CW1153" i="25"/>
  <c r="CV1153" i="25"/>
  <c r="CU1153" i="25"/>
  <c r="CT1153" i="25"/>
  <c r="CS1153" i="25"/>
  <c r="CR1153" i="25"/>
  <c r="CQ1153" i="25"/>
  <c r="CP1153" i="25"/>
  <c r="CO1153" i="25"/>
  <c r="CN1153" i="25"/>
  <c r="CM1153" i="25"/>
  <c r="CL1153" i="25"/>
  <c r="CK1153" i="25"/>
  <c r="CJ1153" i="25"/>
  <c r="CI1153" i="25"/>
  <c r="CH1153" i="25"/>
  <c r="CG1153" i="25"/>
  <c r="CF1153" i="25"/>
  <c r="CE1153" i="25"/>
  <c r="CD1153" i="25"/>
  <c r="CC1153" i="25"/>
  <c r="CB1153" i="25"/>
  <c r="CA1153" i="25"/>
  <c r="BZ1153" i="25"/>
  <c r="BY1153" i="25"/>
  <c r="BX1153" i="25"/>
  <c r="BW1153" i="25"/>
  <c r="BV1153" i="25"/>
  <c r="BU1153" i="25"/>
  <c r="DV1152" i="25"/>
  <c r="DU1152" i="25"/>
  <c r="DT1152" i="25"/>
  <c r="DS1152" i="25"/>
  <c r="DR1152" i="25"/>
  <c r="DQ1152" i="25"/>
  <c r="DP1152" i="25"/>
  <c r="DO1152" i="25"/>
  <c r="DN1152" i="25"/>
  <c r="DM1152" i="25"/>
  <c r="DL1152" i="25"/>
  <c r="DK1152" i="25"/>
  <c r="DJ1152" i="25"/>
  <c r="DI1152" i="25"/>
  <c r="DH1152" i="25"/>
  <c r="DG1152" i="25"/>
  <c r="DF1152" i="25"/>
  <c r="DE1152" i="25"/>
  <c r="DD1152" i="25"/>
  <c r="DC1152" i="25"/>
  <c r="DB1152" i="25"/>
  <c r="DA1152" i="25"/>
  <c r="CZ1152" i="25"/>
  <c r="CY1152" i="25"/>
  <c r="CX1152" i="25"/>
  <c r="CW1152" i="25"/>
  <c r="CV1152" i="25"/>
  <c r="CU1152" i="25"/>
  <c r="CT1152" i="25"/>
  <c r="CS1152" i="25"/>
  <c r="CR1152" i="25"/>
  <c r="CQ1152" i="25"/>
  <c r="CP1152" i="25"/>
  <c r="CO1152" i="25"/>
  <c r="CN1152" i="25"/>
  <c r="CM1152" i="25"/>
  <c r="CL1152" i="25"/>
  <c r="CK1152" i="25"/>
  <c r="CJ1152" i="25"/>
  <c r="CI1152" i="25"/>
  <c r="CH1152" i="25"/>
  <c r="CG1152" i="25"/>
  <c r="CF1152" i="25"/>
  <c r="CE1152" i="25"/>
  <c r="CD1152" i="25"/>
  <c r="CC1152" i="25"/>
  <c r="CB1152" i="25"/>
  <c r="CA1152" i="25"/>
  <c r="BZ1152" i="25"/>
  <c r="BY1152" i="25"/>
  <c r="BX1152" i="25"/>
  <c r="BW1152" i="25"/>
  <c r="BV1152" i="25"/>
  <c r="BU1152" i="25"/>
  <c r="DV1151" i="25"/>
  <c r="DU1151" i="25"/>
  <c r="DT1151" i="25"/>
  <c r="DS1151" i="25"/>
  <c r="DR1151" i="25"/>
  <c r="DQ1151" i="25"/>
  <c r="DP1151" i="25"/>
  <c r="DO1151" i="25"/>
  <c r="DN1151" i="25"/>
  <c r="DM1151" i="25"/>
  <c r="DL1151" i="25"/>
  <c r="DK1151" i="25"/>
  <c r="DJ1151" i="25"/>
  <c r="DI1151" i="25"/>
  <c r="DH1151" i="25"/>
  <c r="DG1151" i="25"/>
  <c r="DF1151" i="25"/>
  <c r="DE1151" i="25"/>
  <c r="DD1151" i="25"/>
  <c r="DC1151" i="25"/>
  <c r="DB1151" i="25"/>
  <c r="DA1151" i="25"/>
  <c r="CZ1151" i="25"/>
  <c r="CY1151" i="25"/>
  <c r="CX1151" i="25"/>
  <c r="CW1151" i="25"/>
  <c r="CV1151" i="25"/>
  <c r="CU1151" i="25"/>
  <c r="CT1151" i="25"/>
  <c r="CS1151" i="25"/>
  <c r="CR1151" i="25"/>
  <c r="CQ1151" i="25"/>
  <c r="CP1151" i="25"/>
  <c r="CO1151" i="25"/>
  <c r="CN1151" i="25"/>
  <c r="CM1151" i="25"/>
  <c r="CL1151" i="25"/>
  <c r="CK1151" i="25"/>
  <c r="CJ1151" i="25"/>
  <c r="CI1151" i="25"/>
  <c r="CH1151" i="25"/>
  <c r="CG1151" i="25"/>
  <c r="CF1151" i="25"/>
  <c r="CE1151" i="25"/>
  <c r="CD1151" i="25"/>
  <c r="CC1151" i="25"/>
  <c r="CB1151" i="25"/>
  <c r="CA1151" i="25"/>
  <c r="BZ1151" i="25"/>
  <c r="BY1151" i="25"/>
  <c r="BX1151" i="25"/>
  <c r="BW1151" i="25"/>
  <c r="BV1151" i="25"/>
  <c r="BU1151" i="25"/>
  <c r="DV1150" i="25"/>
  <c r="DU1150" i="25"/>
  <c r="DT1150" i="25"/>
  <c r="DS1150" i="25"/>
  <c r="DR1150" i="25"/>
  <c r="DQ1150" i="25"/>
  <c r="DP1150" i="25"/>
  <c r="DO1150" i="25"/>
  <c r="DN1150" i="25"/>
  <c r="DM1150" i="25"/>
  <c r="DL1150" i="25"/>
  <c r="DK1150" i="25"/>
  <c r="DJ1150" i="25"/>
  <c r="DI1150" i="25"/>
  <c r="DH1150" i="25"/>
  <c r="DG1150" i="25"/>
  <c r="DF1150" i="25"/>
  <c r="DE1150" i="25"/>
  <c r="DD1150" i="25"/>
  <c r="DC1150" i="25"/>
  <c r="DB1150" i="25"/>
  <c r="DA1150" i="25"/>
  <c r="CZ1150" i="25"/>
  <c r="CY1150" i="25"/>
  <c r="CX1150" i="25"/>
  <c r="CW1150" i="25"/>
  <c r="CV1150" i="25"/>
  <c r="CU1150" i="25"/>
  <c r="CT1150" i="25"/>
  <c r="CS1150" i="25"/>
  <c r="CR1150" i="25"/>
  <c r="CQ1150" i="25"/>
  <c r="CP1150" i="25"/>
  <c r="CO1150" i="25"/>
  <c r="CN1150" i="25"/>
  <c r="CM1150" i="25"/>
  <c r="CL1150" i="25"/>
  <c r="CK1150" i="25"/>
  <c r="CJ1150" i="25"/>
  <c r="CI1150" i="25"/>
  <c r="CH1150" i="25"/>
  <c r="CG1150" i="25"/>
  <c r="CF1150" i="25"/>
  <c r="CE1150" i="25"/>
  <c r="CD1150" i="25"/>
  <c r="CC1150" i="25"/>
  <c r="CB1150" i="25"/>
  <c r="CA1150" i="25"/>
  <c r="BZ1150" i="25"/>
  <c r="BY1150" i="25"/>
  <c r="BX1150" i="25"/>
  <c r="BW1150" i="25"/>
  <c r="BV1150" i="25"/>
  <c r="BU1150" i="25"/>
  <c r="DV1149" i="25"/>
  <c r="DU1149" i="25"/>
  <c r="DT1149" i="25"/>
  <c r="DS1149" i="25"/>
  <c r="DR1149" i="25"/>
  <c r="DQ1149" i="25"/>
  <c r="DP1149" i="25"/>
  <c r="DO1149" i="25"/>
  <c r="DN1149" i="25"/>
  <c r="DM1149" i="25"/>
  <c r="DL1149" i="25"/>
  <c r="DK1149" i="25"/>
  <c r="DJ1149" i="25"/>
  <c r="DI1149" i="25"/>
  <c r="DH1149" i="25"/>
  <c r="DG1149" i="25"/>
  <c r="DF1149" i="25"/>
  <c r="DE1149" i="25"/>
  <c r="DD1149" i="25"/>
  <c r="DC1149" i="25"/>
  <c r="DB1149" i="25"/>
  <c r="DA1149" i="25"/>
  <c r="CZ1149" i="25"/>
  <c r="CY1149" i="25"/>
  <c r="CX1149" i="25"/>
  <c r="CW1149" i="25"/>
  <c r="CV1149" i="25"/>
  <c r="CU1149" i="25"/>
  <c r="CT1149" i="25"/>
  <c r="CS1149" i="25"/>
  <c r="CR1149" i="25"/>
  <c r="CQ1149" i="25"/>
  <c r="CP1149" i="25"/>
  <c r="CO1149" i="25"/>
  <c r="CN1149" i="25"/>
  <c r="CM1149" i="25"/>
  <c r="CL1149" i="25"/>
  <c r="CK1149" i="25"/>
  <c r="CJ1149" i="25"/>
  <c r="CI1149" i="25"/>
  <c r="CH1149" i="25"/>
  <c r="CG1149" i="25"/>
  <c r="CF1149" i="25"/>
  <c r="CE1149" i="25"/>
  <c r="CD1149" i="25"/>
  <c r="CC1149" i="25"/>
  <c r="CB1149" i="25"/>
  <c r="CA1149" i="25"/>
  <c r="BZ1149" i="25"/>
  <c r="BY1149" i="25"/>
  <c r="BX1149" i="25"/>
  <c r="BW1149" i="25"/>
  <c r="BV1149" i="25"/>
  <c r="BU1149" i="25"/>
  <c r="DV1148" i="25"/>
  <c r="DU1148" i="25"/>
  <c r="DT1148" i="25"/>
  <c r="DS1148" i="25"/>
  <c r="DR1148" i="25"/>
  <c r="DQ1148" i="25"/>
  <c r="DP1148" i="25"/>
  <c r="DO1148" i="25"/>
  <c r="DN1148" i="25"/>
  <c r="DM1148" i="25"/>
  <c r="DL1148" i="25"/>
  <c r="DK1148" i="25"/>
  <c r="DJ1148" i="25"/>
  <c r="DI1148" i="25"/>
  <c r="DH1148" i="25"/>
  <c r="DG1148" i="25"/>
  <c r="DF1148" i="25"/>
  <c r="DE1148" i="25"/>
  <c r="DD1148" i="25"/>
  <c r="DC1148" i="25"/>
  <c r="DB1148" i="25"/>
  <c r="DA1148" i="25"/>
  <c r="CZ1148" i="25"/>
  <c r="CY1148" i="25"/>
  <c r="CX1148" i="25"/>
  <c r="CW1148" i="25"/>
  <c r="CV1148" i="25"/>
  <c r="CU1148" i="25"/>
  <c r="CT1148" i="25"/>
  <c r="CS1148" i="25"/>
  <c r="CR1148" i="25"/>
  <c r="CQ1148" i="25"/>
  <c r="CP1148" i="25"/>
  <c r="CO1148" i="25"/>
  <c r="CN1148" i="25"/>
  <c r="CM1148" i="25"/>
  <c r="CL1148" i="25"/>
  <c r="CK1148" i="25"/>
  <c r="CJ1148" i="25"/>
  <c r="CI1148" i="25"/>
  <c r="CH1148" i="25"/>
  <c r="CG1148" i="25"/>
  <c r="CF1148" i="25"/>
  <c r="CE1148" i="25"/>
  <c r="CD1148" i="25"/>
  <c r="CC1148" i="25"/>
  <c r="CB1148" i="25"/>
  <c r="CA1148" i="25"/>
  <c r="BZ1148" i="25"/>
  <c r="BY1148" i="25"/>
  <c r="BX1148" i="25"/>
  <c r="BW1148" i="25"/>
  <c r="BV1148" i="25"/>
  <c r="BU1148" i="25"/>
  <c r="DV1147" i="25"/>
  <c r="DU1147" i="25"/>
  <c r="DT1147" i="25"/>
  <c r="DS1147" i="25"/>
  <c r="DR1147" i="25"/>
  <c r="DQ1147" i="25"/>
  <c r="DP1147" i="25"/>
  <c r="DO1147" i="25"/>
  <c r="DN1147" i="25"/>
  <c r="DM1147" i="25"/>
  <c r="DL1147" i="25"/>
  <c r="DK1147" i="25"/>
  <c r="DJ1147" i="25"/>
  <c r="DI1147" i="25"/>
  <c r="DH1147" i="25"/>
  <c r="DG1147" i="25"/>
  <c r="DF1147" i="25"/>
  <c r="DE1147" i="25"/>
  <c r="DD1147" i="25"/>
  <c r="DC1147" i="25"/>
  <c r="DB1147" i="25"/>
  <c r="DA1147" i="25"/>
  <c r="CZ1147" i="25"/>
  <c r="CY1147" i="25"/>
  <c r="CX1147" i="25"/>
  <c r="CW1147" i="25"/>
  <c r="CV1147" i="25"/>
  <c r="CU1147" i="25"/>
  <c r="CT1147" i="25"/>
  <c r="CS1147" i="25"/>
  <c r="CR1147" i="25"/>
  <c r="CQ1147" i="25"/>
  <c r="CP1147" i="25"/>
  <c r="CO1147" i="25"/>
  <c r="CN1147" i="25"/>
  <c r="CM1147" i="25"/>
  <c r="CL1147" i="25"/>
  <c r="CK1147" i="25"/>
  <c r="CJ1147" i="25"/>
  <c r="CI1147" i="25"/>
  <c r="CH1147" i="25"/>
  <c r="CG1147" i="25"/>
  <c r="CF1147" i="25"/>
  <c r="CE1147" i="25"/>
  <c r="CD1147" i="25"/>
  <c r="CC1147" i="25"/>
  <c r="CB1147" i="25"/>
  <c r="CA1147" i="25"/>
  <c r="BZ1147" i="25"/>
  <c r="BY1147" i="25"/>
  <c r="BX1147" i="25"/>
  <c r="BW1147" i="25"/>
  <c r="BV1147" i="25"/>
  <c r="BU1147" i="25"/>
  <c r="DV1146" i="25"/>
  <c r="DU1146" i="25"/>
  <c r="DT1146" i="25"/>
  <c r="DS1146" i="25"/>
  <c r="DR1146" i="25"/>
  <c r="DQ1146" i="25"/>
  <c r="DP1146" i="25"/>
  <c r="DO1146" i="25"/>
  <c r="DN1146" i="25"/>
  <c r="DM1146" i="25"/>
  <c r="DL1146" i="25"/>
  <c r="DK1146" i="25"/>
  <c r="DJ1146" i="25"/>
  <c r="DI1146" i="25"/>
  <c r="DH1146" i="25"/>
  <c r="DG1146" i="25"/>
  <c r="DF1146" i="25"/>
  <c r="DE1146" i="25"/>
  <c r="DD1146" i="25"/>
  <c r="DC1146" i="25"/>
  <c r="DB1146" i="25"/>
  <c r="DA1146" i="25"/>
  <c r="CZ1146" i="25"/>
  <c r="CY1146" i="25"/>
  <c r="CX1146" i="25"/>
  <c r="CW1146" i="25"/>
  <c r="CV1146" i="25"/>
  <c r="CU1146" i="25"/>
  <c r="CT1146" i="25"/>
  <c r="CS1146" i="25"/>
  <c r="CR1146" i="25"/>
  <c r="CQ1146" i="25"/>
  <c r="CP1146" i="25"/>
  <c r="CO1146" i="25"/>
  <c r="CN1146" i="25"/>
  <c r="CM1146" i="25"/>
  <c r="CL1146" i="25"/>
  <c r="CK1146" i="25"/>
  <c r="CJ1146" i="25"/>
  <c r="CI1146" i="25"/>
  <c r="CH1146" i="25"/>
  <c r="CG1146" i="25"/>
  <c r="CF1146" i="25"/>
  <c r="CE1146" i="25"/>
  <c r="CD1146" i="25"/>
  <c r="CC1146" i="25"/>
  <c r="CB1146" i="25"/>
  <c r="CA1146" i="25"/>
  <c r="BZ1146" i="25"/>
  <c r="BY1146" i="25"/>
  <c r="BX1146" i="25"/>
  <c r="BW1146" i="25"/>
  <c r="BV1146" i="25"/>
  <c r="BU1146" i="25"/>
  <c r="DV1145" i="25"/>
  <c r="DU1145" i="25"/>
  <c r="DT1145" i="25"/>
  <c r="DS1145" i="25"/>
  <c r="DR1145" i="25"/>
  <c r="DQ1145" i="25"/>
  <c r="DP1145" i="25"/>
  <c r="DO1145" i="25"/>
  <c r="DN1145" i="25"/>
  <c r="DM1145" i="25"/>
  <c r="DL1145" i="25"/>
  <c r="DK1145" i="25"/>
  <c r="DJ1145" i="25"/>
  <c r="DI1145" i="25"/>
  <c r="DH1145" i="25"/>
  <c r="DG1145" i="25"/>
  <c r="DF1145" i="25"/>
  <c r="DE1145" i="25"/>
  <c r="DD1145" i="25"/>
  <c r="DC1145" i="25"/>
  <c r="DB1145" i="25"/>
  <c r="DA1145" i="25"/>
  <c r="CZ1145" i="25"/>
  <c r="CY1145" i="25"/>
  <c r="CX1145" i="25"/>
  <c r="CW1145" i="25"/>
  <c r="CV1145" i="25"/>
  <c r="CU1145" i="25"/>
  <c r="CT1145" i="25"/>
  <c r="CS1145" i="25"/>
  <c r="CR1145" i="25"/>
  <c r="CQ1145" i="25"/>
  <c r="CP1145" i="25"/>
  <c r="CO1145" i="25"/>
  <c r="CN1145" i="25"/>
  <c r="CM1145" i="25"/>
  <c r="CL1145" i="25"/>
  <c r="CK1145" i="25"/>
  <c r="CJ1145" i="25"/>
  <c r="CI1145" i="25"/>
  <c r="CH1145" i="25"/>
  <c r="CG1145" i="25"/>
  <c r="CF1145" i="25"/>
  <c r="CE1145" i="25"/>
  <c r="CD1145" i="25"/>
  <c r="CC1145" i="25"/>
  <c r="CB1145" i="25"/>
  <c r="CA1145" i="25"/>
  <c r="BZ1145" i="25"/>
  <c r="BY1145" i="25"/>
  <c r="BX1145" i="25"/>
  <c r="BW1145" i="25"/>
  <c r="BV1145" i="25"/>
  <c r="BU1145" i="25"/>
  <c r="DV1144" i="25"/>
  <c r="DU1144" i="25"/>
  <c r="DT1144" i="25"/>
  <c r="DS1144" i="25"/>
  <c r="DR1144" i="25"/>
  <c r="DQ1144" i="25"/>
  <c r="DP1144" i="25"/>
  <c r="DO1144" i="25"/>
  <c r="DN1144" i="25"/>
  <c r="DM1144" i="25"/>
  <c r="DL1144" i="25"/>
  <c r="DK1144" i="25"/>
  <c r="DJ1144" i="25"/>
  <c r="DI1144" i="25"/>
  <c r="DH1144" i="25"/>
  <c r="DG1144" i="25"/>
  <c r="DF1144" i="25"/>
  <c r="DE1144" i="25"/>
  <c r="DD1144" i="25"/>
  <c r="DC1144" i="25"/>
  <c r="DB1144" i="25"/>
  <c r="DA1144" i="25"/>
  <c r="CZ1144" i="25"/>
  <c r="CY1144" i="25"/>
  <c r="CX1144" i="25"/>
  <c r="CW1144" i="25"/>
  <c r="CV1144" i="25"/>
  <c r="CU1144" i="25"/>
  <c r="CT1144" i="25"/>
  <c r="CS1144" i="25"/>
  <c r="CR1144" i="25"/>
  <c r="CQ1144" i="25"/>
  <c r="CP1144" i="25"/>
  <c r="CO1144" i="25"/>
  <c r="CN1144" i="25"/>
  <c r="CM1144" i="25"/>
  <c r="CL1144" i="25"/>
  <c r="CK1144" i="25"/>
  <c r="CJ1144" i="25"/>
  <c r="CI1144" i="25"/>
  <c r="CH1144" i="25"/>
  <c r="CG1144" i="25"/>
  <c r="CF1144" i="25"/>
  <c r="CE1144" i="25"/>
  <c r="CD1144" i="25"/>
  <c r="CC1144" i="25"/>
  <c r="CB1144" i="25"/>
  <c r="CA1144" i="25"/>
  <c r="BZ1144" i="25"/>
  <c r="BY1144" i="25"/>
  <c r="BX1144" i="25"/>
  <c r="BW1144" i="25"/>
  <c r="BV1144" i="25"/>
  <c r="BU1144" i="25"/>
  <c r="DV1143" i="25"/>
  <c r="DU1143" i="25"/>
  <c r="DT1143" i="25"/>
  <c r="DS1143" i="25"/>
  <c r="DR1143" i="25"/>
  <c r="DQ1143" i="25"/>
  <c r="DP1143" i="25"/>
  <c r="DO1143" i="25"/>
  <c r="DN1143" i="25"/>
  <c r="DM1143" i="25"/>
  <c r="DL1143" i="25"/>
  <c r="DK1143" i="25"/>
  <c r="DJ1143" i="25"/>
  <c r="DI1143" i="25"/>
  <c r="DH1143" i="25"/>
  <c r="DG1143" i="25"/>
  <c r="DF1143" i="25"/>
  <c r="DE1143" i="25"/>
  <c r="DD1143" i="25"/>
  <c r="DC1143" i="25"/>
  <c r="DB1143" i="25"/>
  <c r="DA1143" i="25"/>
  <c r="CZ1143" i="25"/>
  <c r="CY1143" i="25"/>
  <c r="CX1143" i="25"/>
  <c r="CW1143" i="25"/>
  <c r="CV1143" i="25"/>
  <c r="CU1143" i="25"/>
  <c r="CT1143" i="25"/>
  <c r="CS1143" i="25"/>
  <c r="CR1143" i="25"/>
  <c r="CQ1143" i="25"/>
  <c r="CP1143" i="25"/>
  <c r="CO1143" i="25"/>
  <c r="CN1143" i="25"/>
  <c r="CM1143" i="25"/>
  <c r="CL1143" i="25"/>
  <c r="CK1143" i="25"/>
  <c r="CJ1143" i="25"/>
  <c r="CI1143" i="25"/>
  <c r="CH1143" i="25"/>
  <c r="CG1143" i="25"/>
  <c r="CF1143" i="25"/>
  <c r="CE1143" i="25"/>
  <c r="CD1143" i="25"/>
  <c r="CC1143" i="25"/>
  <c r="CB1143" i="25"/>
  <c r="CA1143" i="25"/>
  <c r="BZ1143" i="25"/>
  <c r="BY1143" i="25"/>
  <c r="BX1143" i="25"/>
  <c r="BW1143" i="25"/>
  <c r="BV1143" i="25"/>
  <c r="BU1143" i="25"/>
  <c r="DV1142" i="25"/>
  <c r="DU1142" i="25"/>
  <c r="DT1142" i="25"/>
  <c r="DS1142" i="25"/>
  <c r="DR1142" i="25"/>
  <c r="DQ1142" i="25"/>
  <c r="DP1142" i="25"/>
  <c r="DO1142" i="25"/>
  <c r="DN1142" i="25"/>
  <c r="DM1142" i="25"/>
  <c r="DL1142" i="25"/>
  <c r="DK1142" i="25"/>
  <c r="DJ1142" i="25"/>
  <c r="DI1142" i="25"/>
  <c r="DH1142" i="25"/>
  <c r="DG1142" i="25"/>
  <c r="DF1142" i="25"/>
  <c r="DE1142" i="25"/>
  <c r="DD1142" i="25"/>
  <c r="DC1142" i="25"/>
  <c r="DB1142" i="25"/>
  <c r="DA1142" i="25"/>
  <c r="CZ1142" i="25"/>
  <c r="CY1142" i="25"/>
  <c r="CX1142" i="25"/>
  <c r="CW1142" i="25"/>
  <c r="CV1142" i="25"/>
  <c r="CU1142" i="25"/>
  <c r="CT1142" i="25"/>
  <c r="CS1142" i="25"/>
  <c r="CR1142" i="25"/>
  <c r="CQ1142" i="25"/>
  <c r="CP1142" i="25"/>
  <c r="CO1142" i="25"/>
  <c r="CN1142" i="25"/>
  <c r="CM1142" i="25"/>
  <c r="CL1142" i="25"/>
  <c r="CK1142" i="25"/>
  <c r="CJ1142" i="25"/>
  <c r="CI1142" i="25"/>
  <c r="CH1142" i="25"/>
  <c r="CG1142" i="25"/>
  <c r="CF1142" i="25"/>
  <c r="CE1142" i="25"/>
  <c r="CD1142" i="25"/>
  <c r="CC1142" i="25"/>
  <c r="CB1142" i="25"/>
  <c r="CA1142" i="25"/>
  <c r="BZ1142" i="25"/>
  <c r="BY1142" i="25"/>
  <c r="BX1142" i="25"/>
  <c r="BW1142" i="25"/>
  <c r="BV1142" i="25"/>
  <c r="BU1142" i="25"/>
  <c r="DV1141" i="25"/>
  <c r="DU1141" i="25"/>
  <c r="DT1141" i="25"/>
  <c r="DS1141" i="25"/>
  <c r="DR1141" i="25"/>
  <c r="DQ1141" i="25"/>
  <c r="DP1141" i="25"/>
  <c r="DO1141" i="25"/>
  <c r="DN1141" i="25"/>
  <c r="DM1141" i="25"/>
  <c r="DL1141" i="25"/>
  <c r="DK1141" i="25"/>
  <c r="DJ1141" i="25"/>
  <c r="DI1141" i="25"/>
  <c r="DH1141" i="25"/>
  <c r="DG1141" i="25"/>
  <c r="DF1141" i="25"/>
  <c r="DE1141" i="25"/>
  <c r="DD1141" i="25"/>
  <c r="DC1141" i="25"/>
  <c r="DB1141" i="25"/>
  <c r="DA1141" i="25"/>
  <c r="CZ1141" i="25"/>
  <c r="CY1141" i="25"/>
  <c r="CX1141" i="25"/>
  <c r="CW1141" i="25"/>
  <c r="CV1141" i="25"/>
  <c r="CU1141" i="25"/>
  <c r="CT1141" i="25"/>
  <c r="CS1141" i="25"/>
  <c r="CR1141" i="25"/>
  <c r="CQ1141" i="25"/>
  <c r="CP1141" i="25"/>
  <c r="CO1141" i="25"/>
  <c r="CN1141" i="25"/>
  <c r="CM1141" i="25"/>
  <c r="CL1141" i="25"/>
  <c r="CK1141" i="25"/>
  <c r="CJ1141" i="25"/>
  <c r="CI1141" i="25"/>
  <c r="CH1141" i="25"/>
  <c r="CG1141" i="25"/>
  <c r="CF1141" i="25"/>
  <c r="CE1141" i="25"/>
  <c r="CD1141" i="25"/>
  <c r="CC1141" i="25"/>
  <c r="CB1141" i="25"/>
  <c r="CA1141" i="25"/>
  <c r="BZ1141" i="25"/>
  <c r="BY1141" i="25"/>
  <c r="BX1141" i="25"/>
  <c r="BW1141" i="25"/>
  <c r="BV1141" i="25"/>
  <c r="BU1141" i="25"/>
  <c r="DV1140" i="25"/>
  <c r="DU1140" i="25"/>
  <c r="DT1140" i="25"/>
  <c r="DS1140" i="25"/>
  <c r="DR1140" i="25"/>
  <c r="DQ1140" i="25"/>
  <c r="DP1140" i="25"/>
  <c r="DO1140" i="25"/>
  <c r="DN1140" i="25"/>
  <c r="DM1140" i="25"/>
  <c r="DL1140" i="25"/>
  <c r="DK1140" i="25"/>
  <c r="DJ1140" i="25"/>
  <c r="DI1140" i="25"/>
  <c r="DH1140" i="25"/>
  <c r="DG1140" i="25"/>
  <c r="DF1140" i="25"/>
  <c r="DE1140" i="25"/>
  <c r="DD1140" i="25"/>
  <c r="DC1140" i="25"/>
  <c r="DB1140" i="25"/>
  <c r="DA1140" i="25"/>
  <c r="CZ1140" i="25"/>
  <c r="CY1140" i="25"/>
  <c r="CX1140" i="25"/>
  <c r="CW1140" i="25"/>
  <c r="CV1140" i="25"/>
  <c r="CU1140" i="25"/>
  <c r="CT1140" i="25"/>
  <c r="CS1140" i="25"/>
  <c r="CR1140" i="25"/>
  <c r="CQ1140" i="25"/>
  <c r="CP1140" i="25"/>
  <c r="CO1140" i="25"/>
  <c r="CN1140" i="25"/>
  <c r="CM1140" i="25"/>
  <c r="CL1140" i="25"/>
  <c r="CK1140" i="25"/>
  <c r="CJ1140" i="25"/>
  <c r="CI1140" i="25"/>
  <c r="CH1140" i="25"/>
  <c r="CG1140" i="25"/>
  <c r="CF1140" i="25"/>
  <c r="CE1140" i="25"/>
  <c r="CD1140" i="25"/>
  <c r="CC1140" i="25"/>
  <c r="CB1140" i="25"/>
  <c r="CA1140" i="25"/>
  <c r="BZ1140" i="25"/>
  <c r="BY1140" i="25"/>
  <c r="BX1140" i="25"/>
  <c r="BW1140" i="25"/>
  <c r="BV1140" i="25"/>
  <c r="BU1140" i="25"/>
  <c r="DV1139" i="25"/>
  <c r="DU1139" i="25"/>
  <c r="DT1139" i="25"/>
  <c r="DS1139" i="25"/>
  <c r="DR1139" i="25"/>
  <c r="DQ1139" i="25"/>
  <c r="DP1139" i="25"/>
  <c r="DO1139" i="25"/>
  <c r="DN1139" i="25"/>
  <c r="DM1139" i="25"/>
  <c r="DL1139" i="25"/>
  <c r="DK1139" i="25"/>
  <c r="DJ1139" i="25"/>
  <c r="DI1139" i="25"/>
  <c r="DH1139" i="25"/>
  <c r="DG1139" i="25"/>
  <c r="DF1139" i="25"/>
  <c r="DE1139" i="25"/>
  <c r="DD1139" i="25"/>
  <c r="DC1139" i="25"/>
  <c r="DB1139" i="25"/>
  <c r="DA1139" i="25"/>
  <c r="CZ1139" i="25"/>
  <c r="CY1139" i="25"/>
  <c r="CX1139" i="25"/>
  <c r="CW1139" i="25"/>
  <c r="CV1139" i="25"/>
  <c r="CU1139" i="25"/>
  <c r="CT1139" i="25"/>
  <c r="CS1139" i="25"/>
  <c r="CR1139" i="25"/>
  <c r="CQ1139" i="25"/>
  <c r="CP1139" i="25"/>
  <c r="CO1139" i="25"/>
  <c r="CN1139" i="25"/>
  <c r="CM1139" i="25"/>
  <c r="CL1139" i="25"/>
  <c r="CK1139" i="25"/>
  <c r="CJ1139" i="25"/>
  <c r="CI1139" i="25"/>
  <c r="CH1139" i="25"/>
  <c r="CG1139" i="25"/>
  <c r="CF1139" i="25"/>
  <c r="CE1139" i="25"/>
  <c r="CD1139" i="25"/>
  <c r="CC1139" i="25"/>
  <c r="CB1139" i="25"/>
  <c r="CA1139" i="25"/>
  <c r="BZ1139" i="25"/>
  <c r="BY1139" i="25"/>
  <c r="BX1139" i="25"/>
  <c r="BW1139" i="25"/>
  <c r="BV1139" i="25"/>
  <c r="BU1139" i="25"/>
  <c r="DV1138" i="25"/>
  <c r="DU1138" i="25"/>
  <c r="DT1138" i="25"/>
  <c r="DS1138" i="25"/>
  <c r="DR1138" i="25"/>
  <c r="DQ1138" i="25"/>
  <c r="DP1138" i="25"/>
  <c r="DO1138" i="25"/>
  <c r="DN1138" i="25"/>
  <c r="DM1138" i="25"/>
  <c r="DL1138" i="25"/>
  <c r="DK1138" i="25"/>
  <c r="DJ1138" i="25"/>
  <c r="DI1138" i="25"/>
  <c r="DH1138" i="25"/>
  <c r="DG1138" i="25"/>
  <c r="DF1138" i="25"/>
  <c r="DE1138" i="25"/>
  <c r="DD1138" i="25"/>
  <c r="DC1138" i="25"/>
  <c r="DB1138" i="25"/>
  <c r="DA1138" i="25"/>
  <c r="CZ1138" i="25"/>
  <c r="CY1138" i="25"/>
  <c r="CX1138" i="25"/>
  <c r="CW1138" i="25"/>
  <c r="CV1138" i="25"/>
  <c r="CU1138" i="25"/>
  <c r="CT1138" i="25"/>
  <c r="CS1138" i="25"/>
  <c r="CR1138" i="25"/>
  <c r="CQ1138" i="25"/>
  <c r="CP1138" i="25"/>
  <c r="CO1138" i="25"/>
  <c r="CN1138" i="25"/>
  <c r="CM1138" i="25"/>
  <c r="CL1138" i="25"/>
  <c r="CK1138" i="25"/>
  <c r="CJ1138" i="25"/>
  <c r="CI1138" i="25"/>
  <c r="CH1138" i="25"/>
  <c r="CG1138" i="25"/>
  <c r="CF1138" i="25"/>
  <c r="CE1138" i="25"/>
  <c r="CD1138" i="25"/>
  <c r="CC1138" i="25"/>
  <c r="CB1138" i="25"/>
  <c r="CA1138" i="25"/>
  <c r="BZ1138" i="25"/>
  <c r="BY1138" i="25"/>
  <c r="BX1138" i="25"/>
  <c r="BW1138" i="25"/>
  <c r="BV1138" i="25"/>
  <c r="BU1138" i="25"/>
  <c r="DV1137" i="25"/>
  <c r="DU1137" i="25"/>
  <c r="DT1137" i="25"/>
  <c r="DS1137" i="25"/>
  <c r="DR1137" i="25"/>
  <c r="DQ1137" i="25"/>
  <c r="DP1137" i="25"/>
  <c r="DO1137" i="25"/>
  <c r="DN1137" i="25"/>
  <c r="DM1137" i="25"/>
  <c r="DL1137" i="25"/>
  <c r="DK1137" i="25"/>
  <c r="DJ1137" i="25"/>
  <c r="DI1137" i="25"/>
  <c r="DH1137" i="25"/>
  <c r="DG1137" i="25"/>
  <c r="DF1137" i="25"/>
  <c r="DE1137" i="25"/>
  <c r="DD1137" i="25"/>
  <c r="DC1137" i="25"/>
  <c r="DB1137" i="25"/>
  <c r="DA1137" i="25"/>
  <c r="CZ1137" i="25"/>
  <c r="CY1137" i="25"/>
  <c r="CX1137" i="25"/>
  <c r="CW1137" i="25"/>
  <c r="CV1137" i="25"/>
  <c r="CU1137" i="25"/>
  <c r="CT1137" i="25"/>
  <c r="CS1137" i="25"/>
  <c r="CR1137" i="25"/>
  <c r="CQ1137" i="25"/>
  <c r="CP1137" i="25"/>
  <c r="CO1137" i="25"/>
  <c r="CN1137" i="25"/>
  <c r="CM1137" i="25"/>
  <c r="CL1137" i="25"/>
  <c r="CK1137" i="25"/>
  <c r="CJ1137" i="25"/>
  <c r="CI1137" i="25"/>
  <c r="CH1137" i="25"/>
  <c r="CG1137" i="25"/>
  <c r="CF1137" i="25"/>
  <c r="CE1137" i="25"/>
  <c r="CD1137" i="25"/>
  <c r="CC1137" i="25"/>
  <c r="CB1137" i="25"/>
  <c r="CA1137" i="25"/>
  <c r="BZ1137" i="25"/>
  <c r="BY1137" i="25"/>
  <c r="BX1137" i="25"/>
  <c r="BW1137" i="25"/>
  <c r="BV1137" i="25"/>
  <c r="BU1137" i="25"/>
  <c r="DV1136" i="25"/>
  <c r="DU1136" i="25"/>
  <c r="DT1136" i="25"/>
  <c r="DS1136" i="25"/>
  <c r="DR1136" i="25"/>
  <c r="DQ1136" i="25"/>
  <c r="DP1136" i="25"/>
  <c r="DO1136" i="25"/>
  <c r="DN1136" i="25"/>
  <c r="DM1136" i="25"/>
  <c r="DL1136" i="25"/>
  <c r="DK1136" i="25"/>
  <c r="DJ1136" i="25"/>
  <c r="DI1136" i="25"/>
  <c r="DH1136" i="25"/>
  <c r="DG1136" i="25"/>
  <c r="DF1136" i="25"/>
  <c r="DE1136" i="25"/>
  <c r="DD1136" i="25"/>
  <c r="DC1136" i="25"/>
  <c r="DB1136" i="25"/>
  <c r="DA1136" i="25"/>
  <c r="CZ1136" i="25"/>
  <c r="CY1136" i="25"/>
  <c r="CX1136" i="25"/>
  <c r="CW1136" i="25"/>
  <c r="CV1136" i="25"/>
  <c r="CU1136" i="25"/>
  <c r="CT1136" i="25"/>
  <c r="CS1136" i="25"/>
  <c r="CR1136" i="25"/>
  <c r="CQ1136" i="25"/>
  <c r="CP1136" i="25"/>
  <c r="CO1136" i="25"/>
  <c r="CN1136" i="25"/>
  <c r="CM1136" i="25"/>
  <c r="CL1136" i="25"/>
  <c r="CK1136" i="25"/>
  <c r="CJ1136" i="25"/>
  <c r="CI1136" i="25"/>
  <c r="CH1136" i="25"/>
  <c r="CG1136" i="25"/>
  <c r="CF1136" i="25"/>
  <c r="CE1136" i="25"/>
  <c r="CD1136" i="25"/>
  <c r="CC1136" i="25"/>
  <c r="CB1136" i="25"/>
  <c r="CA1136" i="25"/>
  <c r="BZ1136" i="25"/>
  <c r="BY1136" i="25"/>
  <c r="BX1136" i="25"/>
  <c r="BW1136" i="25"/>
  <c r="BV1136" i="25"/>
  <c r="BU1136" i="25"/>
  <c r="DV1135" i="25"/>
  <c r="DU1135" i="25"/>
  <c r="DT1135" i="25"/>
  <c r="DS1135" i="25"/>
  <c r="DR1135" i="25"/>
  <c r="DQ1135" i="25"/>
  <c r="DP1135" i="25"/>
  <c r="DO1135" i="25"/>
  <c r="DN1135" i="25"/>
  <c r="DM1135" i="25"/>
  <c r="DL1135" i="25"/>
  <c r="DK1135" i="25"/>
  <c r="DJ1135" i="25"/>
  <c r="DI1135" i="25"/>
  <c r="DH1135" i="25"/>
  <c r="DG1135" i="25"/>
  <c r="DF1135" i="25"/>
  <c r="DE1135" i="25"/>
  <c r="DD1135" i="25"/>
  <c r="DC1135" i="25"/>
  <c r="DB1135" i="25"/>
  <c r="DA1135" i="25"/>
  <c r="CZ1135" i="25"/>
  <c r="CY1135" i="25"/>
  <c r="CX1135" i="25"/>
  <c r="CW1135" i="25"/>
  <c r="CV1135" i="25"/>
  <c r="CU1135" i="25"/>
  <c r="CT1135" i="25"/>
  <c r="CS1135" i="25"/>
  <c r="CR1135" i="25"/>
  <c r="CQ1135" i="25"/>
  <c r="CP1135" i="25"/>
  <c r="CO1135" i="25"/>
  <c r="CN1135" i="25"/>
  <c r="CM1135" i="25"/>
  <c r="CL1135" i="25"/>
  <c r="CK1135" i="25"/>
  <c r="CJ1135" i="25"/>
  <c r="CI1135" i="25"/>
  <c r="CH1135" i="25"/>
  <c r="CG1135" i="25"/>
  <c r="CF1135" i="25"/>
  <c r="CE1135" i="25"/>
  <c r="CD1135" i="25"/>
  <c r="CC1135" i="25"/>
  <c r="CB1135" i="25"/>
  <c r="CA1135" i="25"/>
  <c r="BZ1135" i="25"/>
  <c r="BY1135" i="25"/>
  <c r="BX1135" i="25"/>
  <c r="BW1135" i="25"/>
  <c r="BV1135" i="25"/>
  <c r="BU1135" i="25"/>
  <c r="DV1134" i="25"/>
  <c r="DU1134" i="25"/>
  <c r="DT1134" i="25"/>
  <c r="DS1134" i="25"/>
  <c r="DR1134" i="25"/>
  <c r="DQ1134" i="25"/>
  <c r="DP1134" i="25"/>
  <c r="DO1134" i="25"/>
  <c r="DN1134" i="25"/>
  <c r="DM1134" i="25"/>
  <c r="DL1134" i="25"/>
  <c r="DK1134" i="25"/>
  <c r="DJ1134" i="25"/>
  <c r="DI1134" i="25"/>
  <c r="DH1134" i="25"/>
  <c r="DG1134" i="25"/>
  <c r="DF1134" i="25"/>
  <c r="DE1134" i="25"/>
  <c r="DD1134" i="25"/>
  <c r="DC1134" i="25"/>
  <c r="DB1134" i="25"/>
  <c r="DA1134" i="25"/>
  <c r="CZ1134" i="25"/>
  <c r="CY1134" i="25"/>
  <c r="CX1134" i="25"/>
  <c r="CW1134" i="25"/>
  <c r="CV1134" i="25"/>
  <c r="CU1134" i="25"/>
  <c r="CT1134" i="25"/>
  <c r="CS1134" i="25"/>
  <c r="CR1134" i="25"/>
  <c r="CQ1134" i="25"/>
  <c r="CP1134" i="25"/>
  <c r="CO1134" i="25"/>
  <c r="CN1134" i="25"/>
  <c r="CM1134" i="25"/>
  <c r="CL1134" i="25"/>
  <c r="CK1134" i="25"/>
  <c r="CJ1134" i="25"/>
  <c r="CI1134" i="25"/>
  <c r="CH1134" i="25"/>
  <c r="CG1134" i="25"/>
  <c r="CF1134" i="25"/>
  <c r="CE1134" i="25"/>
  <c r="CD1134" i="25"/>
  <c r="CC1134" i="25"/>
  <c r="CB1134" i="25"/>
  <c r="CA1134" i="25"/>
  <c r="BZ1134" i="25"/>
  <c r="BY1134" i="25"/>
  <c r="BX1134" i="25"/>
  <c r="BW1134" i="25"/>
  <c r="BV1134" i="25"/>
  <c r="BU1134" i="25"/>
  <c r="DV1133" i="25"/>
  <c r="DU1133" i="25"/>
  <c r="DT1133" i="25"/>
  <c r="DS1133" i="25"/>
  <c r="DR1133" i="25"/>
  <c r="DQ1133" i="25"/>
  <c r="DP1133" i="25"/>
  <c r="DO1133" i="25"/>
  <c r="DN1133" i="25"/>
  <c r="DM1133" i="25"/>
  <c r="DL1133" i="25"/>
  <c r="DK1133" i="25"/>
  <c r="DJ1133" i="25"/>
  <c r="DI1133" i="25"/>
  <c r="DH1133" i="25"/>
  <c r="DG1133" i="25"/>
  <c r="DF1133" i="25"/>
  <c r="DE1133" i="25"/>
  <c r="DD1133" i="25"/>
  <c r="DC1133" i="25"/>
  <c r="DB1133" i="25"/>
  <c r="DA1133" i="25"/>
  <c r="CZ1133" i="25"/>
  <c r="CY1133" i="25"/>
  <c r="CX1133" i="25"/>
  <c r="CW1133" i="25"/>
  <c r="CV1133" i="25"/>
  <c r="CU1133" i="25"/>
  <c r="CT1133" i="25"/>
  <c r="CS1133" i="25"/>
  <c r="CR1133" i="25"/>
  <c r="CQ1133" i="25"/>
  <c r="CP1133" i="25"/>
  <c r="CO1133" i="25"/>
  <c r="CN1133" i="25"/>
  <c r="CM1133" i="25"/>
  <c r="CL1133" i="25"/>
  <c r="CK1133" i="25"/>
  <c r="CJ1133" i="25"/>
  <c r="CI1133" i="25"/>
  <c r="CH1133" i="25"/>
  <c r="CG1133" i="25"/>
  <c r="CF1133" i="25"/>
  <c r="CE1133" i="25"/>
  <c r="CD1133" i="25"/>
  <c r="CC1133" i="25"/>
  <c r="CB1133" i="25"/>
  <c r="CA1133" i="25"/>
  <c r="BZ1133" i="25"/>
  <c r="BY1133" i="25"/>
  <c r="BX1133" i="25"/>
  <c r="BW1133" i="25"/>
  <c r="BV1133" i="25"/>
  <c r="BU1133" i="25"/>
  <c r="DV1132" i="25"/>
  <c r="DU1132" i="25"/>
  <c r="DT1132" i="25"/>
  <c r="DS1132" i="25"/>
  <c r="DR1132" i="25"/>
  <c r="DQ1132" i="25"/>
  <c r="DP1132" i="25"/>
  <c r="DO1132" i="25"/>
  <c r="DN1132" i="25"/>
  <c r="DM1132" i="25"/>
  <c r="DL1132" i="25"/>
  <c r="DK1132" i="25"/>
  <c r="DJ1132" i="25"/>
  <c r="DI1132" i="25"/>
  <c r="DH1132" i="25"/>
  <c r="DG1132" i="25"/>
  <c r="DF1132" i="25"/>
  <c r="DE1132" i="25"/>
  <c r="DD1132" i="25"/>
  <c r="DC1132" i="25"/>
  <c r="DB1132" i="25"/>
  <c r="DA1132" i="25"/>
  <c r="CZ1132" i="25"/>
  <c r="CY1132" i="25"/>
  <c r="CX1132" i="25"/>
  <c r="CW1132" i="25"/>
  <c r="CV1132" i="25"/>
  <c r="CU1132" i="25"/>
  <c r="CT1132" i="25"/>
  <c r="CS1132" i="25"/>
  <c r="CR1132" i="25"/>
  <c r="CQ1132" i="25"/>
  <c r="CP1132" i="25"/>
  <c r="CO1132" i="25"/>
  <c r="CN1132" i="25"/>
  <c r="CM1132" i="25"/>
  <c r="CL1132" i="25"/>
  <c r="CK1132" i="25"/>
  <c r="CJ1132" i="25"/>
  <c r="CI1132" i="25"/>
  <c r="CH1132" i="25"/>
  <c r="CG1132" i="25"/>
  <c r="CF1132" i="25"/>
  <c r="CE1132" i="25"/>
  <c r="CD1132" i="25"/>
  <c r="CC1132" i="25"/>
  <c r="CB1132" i="25"/>
  <c r="CA1132" i="25"/>
  <c r="BZ1132" i="25"/>
  <c r="BY1132" i="25"/>
  <c r="BX1132" i="25"/>
  <c r="BW1132" i="25"/>
  <c r="BV1132" i="25"/>
  <c r="BU1132" i="25"/>
  <c r="DV1131" i="25"/>
  <c r="DU1131" i="25"/>
  <c r="DT1131" i="25"/>
  <c r="DS1131" i="25"/>
  <c r="DR1131" i="25"/>
  <c r="DQ1131" i="25"/>
  <c r="DP1131" i="25"/>
  <c r="DO1131" i="25"/>
  <c r="DN1131" i="25"/>
  <c r="DM1131" i="25"/>
  <c r="DL1131" i="25"/>
  <c r="DK1131" i="25"/>
  <c r="DJ1131" i="25"/>
  <c r="DI1131" i="25"/>
  <c r="DH1131" i="25"/>
  <c r="DG1131" i="25"/>
  <c r="DF1131" i="25"/>
  <c r="DE1131" i="25"/>
  <c r="DD1131" i="25"/>
  <c r="DC1131" i="25"/>
  <c r="DB1131" i="25"/>
  <c r="DA1131" i="25"/>
  <c r="CZ1131" i="25"/>
  <c r="CY1131" i="25"/>
  <c r="CX1131" i="25"/>
  <c r="CW1131" i="25"/>
  <c r="CV1131" i="25"/>
  <c r="CU1131" i="25"/>
  <c r="CT1131" i="25"/>
  <c r="CS1131" i="25"/>
  <c r="CR1131" i="25"/>
  <c r="CQ1131" i="25"/>
  <c r="CP1131" i="25"/>
  <c r="CO1131" i="25"/>
  <c r="CN1131" i="25"/>
  <c r="CM1131" i="25"/>
  <c r="CL1131" i="25"/>
  <c r="CK1131" i="25"/>
  <c r="CJ1131" i="25"/>
  <c r="CI1131" i="25"/>
  <c r="CH1131" i="25"/>
  <c r="CG1131" i="25"/>
  <c r="CF1131" i="25"/>
  <c r="CE1131" i="25"/>
  <c r="CD1131" i="25"/>
  <c r="CC1131" i="25"/>
  <c r="CB1131" i="25"/>
  <c r="CA1131" i="25"/>
  <c r="BZ1131" i="25"/>
  <c r="BY1131" i="25"/>
  <c r="BX1131" i="25"/>
  <c r="BW1131" i="25"/>
  <c r="BV1131" i="25"/>
  <c r="BU1131" i="25"/>
  <c r="DV1130" i="25"/>
  <c r="DU1130" i="25"/>
  <c r="DT1130" i="25"/>
  <c r="DS1130" i="25"/>
  <c r="DR1130" i="25"/>
  <c r="DQ1130" i="25"/>
  <c r="DP1130" i="25"/>
  <c r="DO1130" i="25"/>
  <c r="DN1130" i="25"/>
  <c r="DM1130" i="25"/>
  <c r="DL1130" i="25"/>
  <c r="DK1130" i="25"/>
  <c r="DJ1130" i="25"/>
  <c r="DI1130" i="25"/>
  <c r="DH1130" i="25"/>
  <c r="DG1130" i="25"/>
  <c r="DF1130" i="25"/>
  <c r="DE1130" i="25"/>
  <c r="DD1130" i="25"/>
  <c r="DC1130" i="25"/>
  <c r="DB1130" i="25"/>
  <c r="DA1130" i="25"/>
  <c r="CZ1130" i="25"/>
  <c r="CY1130" i="25"/>
  <c r="CX1130" i="25"/>
  <c r="CW1130" i="25"/>
  <c r="CV1130" i="25"/>
  <c r="CU1130" i="25"/>
  <c r="CT1130" i="25"/>
  <c r="CS1130" i="25"/>
  <c r="CR1130" i="25"/>
  <c r="CQ1130" i="25"/>
  <c r="CP1130" i="25"/>
  <c r="CO1130" i="25"/>
  <c r="CN1130" i="25"/>
  <c r="CM1130" i="25"/>
  <c r="CL1130" i="25"/>
  <c r="CK1130" i="25"/>
  <c r="CJ1130" i="25"/>
  <c r="CI1130" i="25"/>
  <c r="CH1130" i="25"/>
  <c r="CG1130" i="25"/>
  <c r="CF1130" i="25"/>
  <c r="CE1130" i="25"/>
  <c r="CD1130" i="25"/>
  <c r="CC1130" i="25"/>
  <c r="CB1130" i="25"/>
  <c r="CA1130" i="25"/>
  <c r="BZ1130" i="25"/>
  <c r="BY1130" i="25"/>
  <c r="BX1130" i="25"/>
  <c r="BW1130" i="25"/>
  <c r="BV1130" i="25"/>
  <c r="BU1130" i="25"/>
  <c r="DV1129" i="25"/>
  <c r="DU1129" i="25"/>
  <c r="DT1129" i="25"/>
  <c r="DS1129" i="25"/>
  <c r="DR1129" i="25"/>
  <c r="DQ1129" i="25"/>
  <c r="DP1129" i="25"/>
  <c r="DO1129" i="25"/>
  <c r="DN1129" i="25"/>
  <c r="DM1129" i="25"/>
  <c r="DL1129" i="25"/>
  <c r="DK1129" i="25"/>
  <c r="DJ1129" i="25"/>
  <c r="DI1129" i="25"/>
  <c r="DH1129" i="25"/>
  <c r="DG1129" i="25"/>
  <c r="DF1129" i="25"/>
  <c r="DE1129" i="25"/>
  <c r="DD1129" i="25"/>
  <c r="DC1129" i="25"/>
  <c r="DB1129" i="25"/>
  <c r="DA1129" i="25"/>
  <c r="CZ1129" i="25"/>
  <c r="CY1129" i="25"/>
  <c r="CX1129" i="25"/>
  <c r="CW1129" i="25"/>
  <c r="CV1129" i="25"/>
  <c r="CU1129" i="25"/>
  <c r="CT1129" i="25"/>
  <c r="CS1129" i="25"/>
  <c r="CR1129" i="25"/>
  <c r="CQ1129" i="25"/>
  <c r="CP1129" i="25"/>
  <c r="CO1129" i="25"/>
  <c r="CN1129" i="25"/>
  <c r="CM1129" i="25"/>
  <c r="CL1129" i="25"/>
  <c r="CK1129" i="25"/>
  <c r="CJ1129" i="25"/>
  <c r="CI1129" i="25"/>
  <c r="CH1129" i="25"/>
  <c r="CG1129" i="25"/>
  <c r="CF1129" i="25"/>
  <c r="CE1129" i="25"/>
  <c r="CD1129" i="25"/>
  <c r="CC1129" i="25"/>
  <c r="CB1129" i="25"/>
  <c r="CA1129" i="25"/>
  <c r="BZ1129" i="25"/>
  <c r="BY1129" i="25"/>
  <c r="BX1129" i="25"/>
  <c r="BW1129" i="25"/>
  <c r="BV1129" i="25"/>
  <c r="BU1129" i="25"/>
  <c r="DV1128" i="25"/>
  <c r="DU1128" i="25"/>
  <c r="DT1128" i="25"/>
  <c r="DS1128" i="25"/>
  <c r="DR1128" i="25"/>
  <c r="DQ1128" i="25"/>
  <c r="DP1128" i="25"/>
  <c r="DO1128" i="25"/>
  <c r="DN1128" i="25"/>
  <c r="DM1128" i="25"/>
  <c r="DL1128" i="25"/>
  <c r="DK1128" i="25"/>
  <c r="DJ1128" i="25"/>
  <c r="DI1128" i="25"/>
  <c r="DH1128" i="25"/>
  <c r="DG1128" i="25"/>
  <c r="DF1128" i="25"/>
  <c r="DE1128" i="25"/>
  <c r="DD1128" i="25"/>
  <c r="DC1128" i="25"/>
  <c r="DB1128" i="25"/>
  <c r="DA1128" i="25"/>
  <c r="CZ1128" i="25"/>
  <c r="CY1128" i="25"/>
  <c r="CX1128" i="25"/>
  <c r="CW1128" i="25"/>
  <c r="CV1128" i="25"/>
  <c r="CU1128" i="25"/>
  <c r="CT1128" i="25"/>
  <c r="CS1128" i="25"/>
  <c r="CR1128" i="25"/>
  <c r="CQ1128" i="25"/>
  <c r="CP1128" i="25"/>
  <c r="CO1128" i="25"/>
  <c r="CN1128" i="25"/>
  <c r="CM1128" i="25"/>
  <c r="CL1128" i="25"/>
  <c r="CK1128" i="25"/>
  <c r="CJ1128" i="25"/>
  <c r="CI1128" i="25"/>
  <c r="CH1128" i="25"/>
  <c r="CG1128" i="25"/>
  <c r="CF1128" i="25"/>
  <c r="CE1128" i="25"/>
  <c r="CD1128" i="25"/>
  <c r="CC1128" i="25"/>
  <c r="CB1128" i="25"/>
  <c r="CA1128" i="25"/>
  <c r="BZ1128" i="25"/>
  <c r="BY1128" i="25"/>
  <c r="BX1128" i="25"/>
  <c r="BW1128" i="25"/>
  <c r="BV1128" i="25"/>
  <c r="BU1128" i="25"/>
  <c r="DV1127" i="25"/>
  <c r="DU1127" i="25"/>
  <c r="DT1127" i="25"/>
  <c r="DS1127" i="25"/>
  <c r="DR1127" i="25"/>
  <c r="DQ1127" i="25"/>
  <c r="DP1127" i="25"/>
  <c r="DO1127" i="25"/>
  <c r="DN1127" i="25"/>
  <c r="DM1127" i="25"/>
  <c r="DL1127" i="25"/>
  <c r="DK1127" i="25"/>
  <c r="DJ1127" i="25"/>
  <c r="DI1127" i="25"/>
  <c r="DH1127" i="25"/>
  <c r="DG1127" i="25"/>
  <c r="DF1127" i="25"/>
  <c r="DE1127" i="25"/>
  <c r="DD1127" i="25"/>
  <c r="DC1127" i="25"/>
  <c r="DB1127" i="25"/>
  <c r="DA1127" i="25"/>
  <c r="CZ1127" i="25"/>
  <c r="CY1127" i="25"/>
  <c r="CX1127" i="25"/>
  <c r="CW1127" i="25"/>
  <c r="CV1127" i="25"/>
  <c r="CU1127" i="25"/>
  <c r="CT1127" i="25"/>
  <c r="CS1127" i="25"/>
  <c r="CR1127" i="25"/>
  <c r="CQ1127" i="25"/>
  <c r="CP1127" i="25"/>
  <c r="CO1127" i="25"/>
  <c r="CN1127" i="25"/>
  <c r="CM1127" i="25"/>
  <c r="CL1127" i="25"/>
  <c r="CK1127" i="25"/>
  <c r="CJ1127" i="25"/>
  <c r="CI1127" i="25"/>
  <c r="CH1127" i="25"/>
  <c r="CG1127" i="25"/>
  <c r="CF1127" i="25"/>
  <c r="CE1127" i="25"/>
  <c r="CD1127" i="25"/>
  <c r="CC1127" i="25"/>
  <c r="CB1127" i="25"/>
  <c r="CA1127" i="25"/>
  <c r="BZ1127" i="25"/>
  <c r="BY1127" i="25"/>
  <c r="BX1127" i="25"/>
  <c r="BW1127" i="25"/>
  <c r="BV1127" i="25"/>
  <c r="BU1127" i="25"/>
  <c r="DV1126" i="25"/>
  <c r="DU1126" i="25"/>
  <c r="DT1126" i="25"/>
  <c r="DS1126" i="25"/>
  <c r="DR1126" i="25"/>
  <c r="DQ1126" i="25"/>
  <c r="DP1126" i="25"/>
  <c r="DO1126" i="25"/>
  <c r="DN1126" i="25"/>
  <c r="DM1126" i="25"/>
  <c r="DL1126" i="25"/>
  <c r="DK1126" i="25"/>
  <c r="DJ1126" i="25"/>
  <c r="DI1126" i="25"/>
  <c r="DH1126" i="25"/>
  <c r="DG1126" i="25"/>
  <c r="DF1126" i="25"/>
  <c r="DE1126" i="25"/>
  <c r="DD1126" i="25"/>
  <c r="DC1126" i="25"/>
  <c r="DB1126" i="25"/>
  <c r="DA1126" i="25"/>
  <c r="CZ1126" i="25"/>
  <c r="CY1126" i="25"/>
  <c r="CX1126" i="25"/>
  <c r="CW1126" i="25"/>
  <c r="CV1126" i="25"/>
  <c r="CU1126" i="25"/>
  <c r="CT1126" i="25"/>
  <c r="CS1126" i="25"/>
  <c r="CR1126" i="25"/>
  <c r="CQ1126" i="25"/>
  <c r="CP1126" i="25"/>
  <c r="CO1126" i="25"/>
  <c r="CN1126" i="25"/>
  <c r="CM1126" i="25"/>
  <c r="CL1126" i="25"/>
  <c r="CK1126" i="25"/>
  <c r="CJ1126" i="25"/>
  <c r="CI1126" i="25"/>
  <c r="CH1126" i="25"/>
  <c r="CG1126" i="25"/>
  <c r="CF1126" i="25"/>
  <c r="CE1126" i="25"/>
  <c r="CD1126" i="25"/>
  <c r="CC1126" i="25"/>
  <c r="CB1126" i="25"/>
  <c r="CA1126" i="25"/>
  <c r="BZ1126" i="25"/>
  <c r="BY1126" i="25"/>
  <c r="BX1126" i="25"/>
  <c r="BW1126" i="25"/>
  <c r="BV1126" i="25"/>
  <c r="BU1126" i="25"/>
  <c r="DV1125" i="25"/>
  <c r="DU1125" i="25"/>
  <c r="DT1125" i="25"/>
  <c r="DS1125" i="25"/>
  <c r="DR1125" i="25"/>
  <c r="DQ1125" i="25"/>
  <c r="DP1125" i="25"/>
  <c r="DO1125" i="25"/>
  <c r="DN1125" i="25"/>
  <c r="DM1125" i="25"/>
  <c r="DL1125" i="25"/>
  <c r="DK1125" i="25"/>
  <c r="DJ1125" i="25"/>
  <c r="DI1125" i="25"/>
  <c r="DH1125" i="25"/>
  <c r="DG1125" i="25"/>
  <c r="DF1125" i="25"/>
  <c r="DE1125" i="25"/>
  <c r="DD1125" i="25"/>
  <c r="DC1125" i="25"/>
  <c r="DB1125" i="25"/>
  <c r="DA1125" i="25"/>
  <c r="CZ1125" i="25"/>
  <c r="CY1125" i="25"/>
  <c r="CX1125" i="25"/>
  <c r="CW1125" i="25"/>
  <c r="CV1125" i="25"/>
  <c r="CU1125" i="25"/>
  <c r="CT1125" i="25"/>
  <c r="CS1125" i="25"/>
  <c r="CR1125" i="25"/>
  <c r="CQ1125" i="25"/>
  <c r="CP1125" i="25"/>
  <c r="CO1125" i="25"/>
  <c r="CN1125" i="25"/>
  <c r="CM1125" i="25"/>
  <c r="CL1125" i="25"/>
  <c r="CK1125" i="25"/>
  <c r="CJ1125" i="25"/>
  <c r="CI1125" i="25"/>
  <c r="CH1125" i="25"/>
  <c r="CG1125" i="25"/>
  <c r="CF1125" i="25"/>
  <c r="CE1125" i="25"/>
  <c r="CD1125" i="25"/>
  <c r="CC1125" i="25"/>
  <c r="CB1125" i="25"/>
  <c r="CA1125" i="25"/>
  <c r="BZ1125" i="25"/>
  <c r="BY1125" i="25"/>
  <c r="BX1125" i="25"/>
  <c r="BW1125" i="25"/>
  <c r="BV1125" i="25"/>
  <c r="BU1125" i="25"/>
  <c r="DV1124" i="25"/>
  <c r="DU1124" i="25"/>
  <c r="DT1124" i="25"/>
  <c r="DS1124" i="25"/>
  <c r="DR1124" i="25"/>
  <c r="DQ1124" i="25"/>
  <c r="DP1124" i="25"/>
  <c r="DO1124" i="25"/>
  <c r="DN1124" i="25"/>
  <c r="DM1124" i="25"/>
  <c r="DL1124" i="25"/>
  <c r="DK1124" i="25"/>
  <c r="DJ1124" i="25"/>
  <c r="DI1124" i="25"/>
  <c r="DH1124" i="25"/>
  <c r="DG1124" i="25"/>
  <c r="DF1124" i="25"/>
  <c r="DE1124" i="25"/>
  <c r="DD1124" i="25"/>
  <c r="DC1124" i="25"/>
  <c r="DB1124" i="25"/>
  <c r="DA1124" i="25"/>
  <c r="CZ1124" i="25"/>
  <c r="CY1124" i="25"/>
  <c r="CX1124" i="25"/>
  <c r="CW1124" i="25"/>
  <c r="CV1124" i="25"/>
  <c r="CU1124" i="25"/>
  <c r="CT1124" i="25"/>
  <c r="CS1124" i="25"/>
  <c r="CR1124" i="25"/>
  <c r="CQ1124" i="25"/>
  <c r="CP1124" i="25"/>
  <c r="CO1124" i="25"/>
  <c r="CN1124" i="25"/>
  <c r="CM1124" i="25"/>
  <c r="CL1124" i="25"/>
  <c r="CK1124" i="25"/>
  <c r="CJ1124" i="25"/>
  <c r="CI1124" i="25"/>
  <c r="CH1124" i="25"/>
  <c r="CG1124" i="25"/>
  <c r="CF1124" i="25"/>
  <c r="CE1124" i="25"/>
  <c r="CD1124" i="25"/>
  <c r="CC1124" i="25"/>
  <c r="CB1124" i="25"/>
  <c r="CA1124" i="25"/>
  <c r="BZ1124" i="25"/>
  <c r="BY1124" i="25"/>
  <c r="BX1124" i="25"/>
  <c r="BW1124" i="25"/>
  <c r="BV1124" i="25"/>
  <c r="BU1124" i="25"/>
  <c r="DV1123" i="25"/>
  <c r="DU1123" i="25"/>
  <c r="DT1123" i="25"/>
  <c r="DS1123" i="25"/>
  <c r="DR1123" i="25"/>
  <c r="DQ1123" i="25"/>
  <c r="DP1123" i="25"/>
  <c r="DO1123" i="25"/>
  <c r="DN1123" i="25"/>
  <c r="DM1123" i="25"/>
  <c r="DL1123" i="25"/>
  <c r="DK1123" i="25"/>
  <c r="DJ1123" i="25"/>
  <c r="DI1123" i="25"/>
  <c r="DH1123" i="25"/>
  <c r="DG1123" i="25"/>
  <c r="DF1123" i="25"/>
  <c r="DE1123" i="25"/>
  <c r="DD1123" i="25"/>
  <c r="DC1123" i="25"/>
  <c r="DB1123" i="25"/>
  <c r="DA1123" i="25"/>
  <c r="CZ1123" i="25"/>
  <c r="CY1123" i="25"/>
  <c r="CX1123" i="25"/>
  <c r="CW1123" i="25"/>
  <c r="CV1123" i="25"/>
  <c r="CU1123" i="25"/>
  <c r="CT1123" i="25"/>
  <c r="CS1123" i="25"/>
  <c r="CR1123" i="25"/>
  <c r="CQ1123" i="25"/>
  <c r="CP1123" i="25"/>
  <c r="CO1123" i="25"/>
  <c r="CN1123" i="25"/>
  <c r="CM1123" i="25"/>
  <c r="CL1123" i="25"/>
  <c r="CK1123" i="25"/>
  <c r="CJ1123" i="25"/>
  <c r="CI1123" i="25"/>
  <c r="CH1123" i="25"/>
  <c r="CG1123" i="25"/>
  <c r="CF1123" i="25"/>
  <c r="CE1123" i="25"/>
  <c r="CD1123" i="25"/>
  <c r="CC1123" i="25"/>
  <c r="CB1123" i="25"/>
  <c r="CA1123" i="25"/>
  <c r="BZ1123" i="25"/>
  <c r="BY1123" i="25"/>
  <c r="BX1123" i="25"/>
  <c r="BW1123" i="25"/>
  <c r="BV1123" i="25"/>
  <c r="BU1123" i="25"/>
  <c r="DV1122" i="25"/>
  <c r="DU1122" i="25"/>
  <c r="DT1122" i="25"/>
  <c r="DS1122" i="25"/>
  <c r="DR1122" i="25"/>
  <c r="DQ1122" i="25"/>
  <c r="DP1122" i="25"/>
  <c r="DO1122" i="25"/>
  <c r="DN1122" i="25"/>
  <c r="DM1122" i="25"/>
  <c r="DL1122" i="25"/>
  <c r="DK1122" i="25"/>
  <c r="DJ1122" i="25"/>
  <c r="DI1122" i="25"/>
  <c r="DH1122" i="25"/>
  <c r="DG1122" i="25"/>
  <c r="DF1122" i="25"/>
  <c r="DE1122" i="25"/>
  <c r="DD1122" i="25"/>
  <c r="DC1122" i="25"/>
  <c r="DB1122" i="25"/>
  <c r="DA1122" i="25"/>
  <c r="CZ1122" i="25"/>
  <c r="CY1122" i="25"/>
  <c r="CX1122" i="25"/>
  <c r="CW1122" i="25"/>
  <c r="CV1122" i="25"/>
  <c r="CU1122" i="25"/>
  <c r="CT1122" i="25"/>
  <c r="CS1122" i="25"/>
  <c r="CR1122" i="25"/>
  <c r="CQ1122" i="25"/>
  <c r="CP1122" i="25"/>
  <c r="CO1122" i="25"/>
  <c r="CN1122" i="25"/>
  <c r="CM1122" i="25"/>
  <c r="CL1122" i="25"/>
  <c r="CK1122" i="25"/>
  <c r="CJ1122" i="25"/>
  <c r="CI1122" i="25"/>
  <c r="CH1122" i="25"/>
  <c r="CG1122" i="25"/>
  <c r="CF1122" i="25"/>
  <c r="CE1122" i="25"/>
  <c r="CD1122" i="25"/>
  <c r="CC1122" i="25"/>
  <c r="CB1122" i="25"/>
  <c r="CA1122" i="25"/>
  <c r="BZ1122" i="25"/>
  <c r="BY1122" i="25"/>
  <c r="BX1122" i="25"/>
  <c r="BW1122" i="25"/>
  <c r="BV1122" i="25"/>
  <c r="BU1122" i="25"/>
  <c r="DV1121" i="25"/>
  <c r="DU1121" i="25"/>
  <c r="DT1121" i="25"/>
  <c r="DS1121" i="25"/>
  <c r="DR1121" i="25"/>
  <c r="DQ1121" i="25"/>
  <c r="DP1121" i="25"/>
  <c r="DO1121" i="25"/>
  <c r="DN1121" i="25"/>
  <c r="DM1121" i="25"/>
  <c r="DL1121" i="25"/>
  <c r="DK1121" i="25"/>
  <c r="DJ1121" i="25"/>
  <c r="DI1121" i="25"/>
  <c r="DH1121" i="25"/>
  <c r="DG1121" i="25"/>
  <c r="DF1121" i="25"/>
  <c r="DE1121" i="25"/>
  <c r="DD1121" i="25"/>
  <c r="DC1121" i="25"/>
  <c r="DB1121" i="25"/>
  <c r="DA1121" i="25"/>
  <c r="CZ1121" i="25"/>
  <c r="CY1121" i="25"/>
  <c r="CX1121" i="25"/>
  <c r="CW1121" i="25"/>
  <c r="CV1121" i="25"/>
  <c r="CU1121" i="25"/>
  <c r="CT1121" i="25"/>
  <c r="CS1121" i="25"/>
  <c r="CR1121" i="25"/>
  <c r="CQ1121" i="25"/>
  <c r="CP1121" i="25"/>
  <c r="CO1121" i="25"/>
  <c r="CN1121" i="25"/>
  <c r="CM1121" i="25"/>
  <c r="CL1121" i="25"/>
  <c r="CK1121" i="25"/>
  <c r="CJ1121" i="25"/>
  <c r="CI1121" i="25"/>
  <c r="CH1121" i="25"/>
  <c r="CG1121" i="25"/>
  <c r="CF1121" i="25"/>
  <c r="CE1121" i="25"/>
  <c r="CD1121" i="25"/>
  <c r="CC1121" i="25"/>
  <c r="CB1121" i="25"/>
  <c r="CA1121" i="25"/>
  <c r="BZ1121" i="25"/>
  <c r="BY1121" i="25"/>
  <c r="BX1121" i="25"/>
  <c r="BW1121" i="25"/>
  <c r="BV1121" i="25"/>
  <c r="BU1121" i="25"/>
  <c r="DV1120" i="25"/>
  <c r="DU1120" i="25"/>
  <c r="DT1120" i="25"/>
  <c r="DS1120" i="25"/>
  <c r="DR1120" i="25"/>
  <c r="DQ1120" i="25"/>
  <c r="DP1120" i="25"/>
  <c r="DO1120" i="25"/>
  <c r="DN1120" i="25"/>
  <c r="DM1120" i="25"/>
  <c r="DL1120" i="25"/>
  <c r="DK1120" i="25"/>
  <c r="DJ1120" i="25"/>
  <c r="DI1120" i="25"/>
  <c r="DH1120" i="25"/>
  <c r="DG1120" i="25"/>
  <c r="DF1120" i="25"/>
  <c r="DE1120" i="25"/>
  <c r="DD1120" i="25"/>
  <c r="DC1120" i="25"/>
  <c r="DB1120" i="25"/>
  <c r="DA1120" i="25"/>
  <c r="CZ1120" i="25"/>
  <c r="CY1120" i="25"/>
  <c r="CX1120" i="25"/>
  <c r="CW1120" i="25"/>
  <c r="CV1120" i="25"/>
  <c r="CU1120" i="25"/>
  <c r="CT1120" i="25"/>
  <c r="CS1120" i="25"/>
  <c r="CR1120" i="25"/>
  <c r="CQ1120" i="25"/>
  <c r="CP1120" i="25"/>
  <c r="CO1120" i="25"/>
  <c r="CN1120" i="25"/>
  <c r="CM1120" i="25"/>
  <c r="CL1120" i="25"/>
  <c r="CK1120" i="25"/>
  <c r="CJ1120" i="25"/>
  <c r="CI1120" i="25"/>
  <c r="CH1120" i="25"/>
  <c r="CG1120" i="25"/>
  <c r="CF1120" i="25"/>
  <c r="CE1120" i="25"/>
  <c r="CD1120" i="25"/>
  <c r="CC1120" i="25"/>
  <c r="CB1120" i="25"/>
  <c r="CA1120" i="25"/>
  <c r="BZ1120" i="25"/>
  <c r="BY1120" i="25"/>
  <c r="BX1120" i="25"/>
  <c r="BW1120" i="25"/>
  <c r="BV1120" i="25"/>
  <c r="BU1120" i="25"/>
  <c r="DV1119" i="25"/>
  <c r="DU1119" i="25"/>
  <c r="DT1119" i="25"/>
  <c r="DS1119" i="25"/>
  <c r="DR1119" i="25"/>
  <c r="DQ1119" i="25"/>
  <c r="DP1119" i="25"/>
  <c r="DO1119" i="25"/>
  <c r="DN1119" i="25"/>
  <c r="DM1119" i="25"/>
  <c r="DL1119" i="25"/>
  <c r="DK1119" i="25"/>
  <c r="DJ1119" i="25"/>
  <c r="DI1119" i="25"/>
  <c r="DH1119" i="25"/>
  <c r="DG1119" i="25"/>
  <c r="DF1119" i="25"/>
  <c r="DE1119" i="25"/>
  <c r="DD1119" i="25"/>
  <c r="DC1119" i="25"/>
  <c r="DB1119" i="25"/>
  <c r="DA1119" i="25"/>
  <c r="CZ1119" i="25"/>
  <c r="CY1119" i="25"/>
  <c r="CX1119" i="25"/>
  <c r="CW1119" i="25"/>
  <c r="CV1119" i="25"/>
  <c r="CU1119" i="25"/>
  <c r="CT1119" i="25"/>
  <c r="CS1119" i="25"/>
  <c r="CR1119" i="25"/>
  <c r="CQ1119" i="25"/>
  <c r="CP1119" i="25"/>
  <c r="CO1119" i="25"/>
  <c r="CN1119" i="25"/>
  <c r="CM1119" i="25"/>
  <c r="CL1119" i="25"/>
  <c r="CK1119" i="25"/>
  <c r="CJ1119" i="25"/>
  <c r="CI1119" i="25"/>
  <c r="CH1119" i="25"/>
  <c r="CG1119" i="25"/>
  <c r="CF1119" i="25"/>
  <c r="CE1119" i="25"/>
  <c r="CD1119" i="25"/>
  <c r="CC1119" i="25"/>
  <c r="CB1119" i="25"/>
  <c r="CA1119" i="25"/>
  <c r="BZ1119" i="25"/>
  <c r="BY1119" i="25"/>
  <c r="BX1119" i="25"/>
  <c r="BW1119" i="25"/>
  <c r="BV1119" i="25"/>
  <c r="BU1119" i="25"/>
  <c r="DV1118" i="25"/>
  <c r="DU1118" i="25"/>
  <c r="DT1118" i="25"/>
  <c r="DS1118" i="25"/>
  <c r="DR1118" i="25"/>
  <c r="DQ1118" i="25"/>
  <c r="DP1118" i="25"/>
  <c r="DO1118" i="25"/>
  <c r="DN1118" i="25"/>
  <c r="DM1118" i="25"/>
  <c r="DL1118" i="25"/>
  <c r="DK1118" i="25"/>
  <c r="DJ1118" i="25"/>
  <c r="DI1118" i="25"/>
  <c r="DH1118" i="25"/>
  <c r="DG1118" i="25"/>
  <c r="DF1118" i="25"/>
  <c r="DE1118" i="25"/>
  <c r="DD1118" i="25"/>
  <c r="DC1118" i="25"/>
  <c r="DB1118" i="25"/>
  <c r="DA1118" i="25"/>
  <c r="CZ1118" i="25"/>
  <c r="CY1118" i="25"/>
  <c r="CX1118" i="25"/>
  <c r="CW1118" i="25"/>
  <c r="CV1118" i="25"/>
  <c r="CU1118" i="25"/>
  <c r="CT1118" i="25"/>
  <c r="CS1118" i="25"/>
  <c r="CR1118" i="25"/>
  <c r="CQ1118" i="25"/>
  <c r="CP1118" i="25"/>
  <c r="CO1118" i="25"/>
  <c r="CN1118" i="25"/>
  <c r="CM1118" i="25"/>
  <c r="CL1118" i="25"/>
  <c r="CK1118" i="25"/>
  <c r="CJ1118" i="25"/>
  <c r="CI1118" i="25"/>
  <c r="CH1118" i="25"/>
  <c r="CG1118" i="25"/>
  <c r="CF1118" i="25"/>
  <c r="CE1118" i="25"/>
  <c r="CD1118" i="25"/>
  <c r="CC1118" i="25"/>
  <c r="CB1118" i="25"/>
  <c r="CA1118" i="25"/>
  <c r="BZ1118" i="25"/>
  <c r="BY1118" i="25"/>
  <c r="BX1118" i="25"/>
  <c r="BW1118" i="25"/>
  <c r="BV1118" i="25"/>
  <c r="BU1118" i="25"/>
  <c r="DV1117" i="25"/>
  <c r="DU1117" i="25"/>
  <c r="DT1117" i="25"/>
  <c r="DS1117" i="25"/>
  <c r="DR1117" i="25"/>
  <c r="DQ1117" i="25"/>
  <c r="DP1117" i="25"/>
  <c r="DO1117" i="25"/>
  <c r="DN1117" i="25"/>
  <c r="DM1117" i="25"/>
  <c r="DL1117" i="25"/>
  <c r="DK1117" i="25"/>
  <c r="DJ1117" i="25"/>
  <c r="DI1117" i="25"/>
  <c r="DH1117" i="25"/>
  <c r="DG1117" i="25"/>
  <c r="DF1117" i="25"/>
  <c r="DE1117" i="25"/>
  <c r="DD1117" i="25"/>
  <c r="DC1117" i="25"/>
  <c r="DB1117" i="25"/>
  <c r="DA1117" i="25"/>
  <c r="CZ1117" i="25"/>
  <c r="CY1117" i="25"/>
  <c r="CX1117" i="25"/>
  <c r="CW1117" i="25"/>
  <c r="CV1117" i="25"/>
  <c r="CU1117" i="25"/>
  <c r="CT1117" i="25"/>
  <c r="CS1117" i="25"/>
  <c r="CR1117" i="25"/>
  <c r="CQ1117" i="25"/>
  <c r="CP1117" i="25"/>
  <c r="CO1117" i="25"/>
  <c r="CN1117" i="25"/>
  <c r="CM1117" i="25"/>
  <c r="CL1117" i="25"/>
  <c r="CK1117" i="25"/>
  <c r="CJ1117" i="25"/>
  <c r="CI1117" i="25"/>
  <c r="CH1117" i="25"/>
  <c r="CG1117" i="25"/>
  <c r="CF1117" i="25"/>
  <c r="CE1117" i="25"/>
  <c r="CD1117" i="25"/>
  <c r="CC1117" i="25"/>
  <c r="CB1117" i="25"/>
  <c r="CA1117" i="25"/>
  <c r="BZ1117" i="25"/>
  <c r="BY1117" i="25"/>
  <c r="BX1117" i="25"/>
  <c r="BW1117" i="25"/>
  <c r="BV1117" i="25"/>
  <c r="BU1117" i="25"/>
  <c r="DV1116" i="25"/>
  <c r="DU1116" i="25"/>
  <c r="DT1116" i="25"/>
  <c r="DS1116" i="25"/>
  <c r="DR1116" i="25"/>
  <c r="DQ1116" i="25"/>
  <c r="DP1116" i="25"/>
  <c r="DO1116" i="25"/>
  <c r="DN1116" i="25"/>
  <c r="DM1116" i="25"/>
  <c r="DL1116" i="25"/>
  <c r="DK1116" i="25"/>
  <c r="DJ1116" i="25"/>
  <c r="DI1116" i="25"/>
  <c r="DH1116" i="25"/>
  <c r="DG1116" i="25"/>
  <c r="DF1116" i="25"/>
  <c r="DE1116" i="25"/>
  <c r="DD1116" i="25"/>
  <c r="DC1116" i="25"/>
  <c r="DB1116" i="25"/>
  <c r="DA1116" i="25"/>
  <c r="CZ1116" i="25"/>
  <c r="CY1116" i="25"/>
  <c r="CX1116" i="25"/>
  <c r="CW1116" i="25"/>
  <c r="CV1116" i="25"/>
  <c r="CU1116" i="25"/>
  <c r="CT1116" i="25"/>
  <c r="CS1116" i="25"/>
  <c r="CR1116" i="25"/>
  <c r="CQ1116" i="25"/>
  <c r="CP1116" i="25"/>
  <c r="CO1116" i="25"/>
  <c r="CN1116" i="25"/>
  <c r="CM1116" i="25"/>
  <c r="CL1116" i="25"/>
  <c r="CK1116" i="25"/>
  <c r="CJ1116" i="25"/>
  <c r="CI1116" i="25"/>
  <c r="CH1116" i="25"/>
  <c r="CG1116" i="25"/>
  <c r="CF1116" i="25"/>
  <c r="CE1116" i="25"/>
  <c r="CD1116" i="25"/>
  <c r="CC1116" i="25"/>
  <c r="CB1116" i="25"/>
  <c r="CA1116" i="25"/>
  <c r="BZ1116" i="25"/>
  <c r="BY1116" i="25"/>
  <c r="BX1116" i="25"/>
  <c r="BW1116" i="25"/>
  <c r="BV1116" i="25"/>
  <c r="BU1116" i="25"/>
  <c r="DV1115" i="25"/>
  <c r="DU1115" i="25"/>
  <c r="DT1115" i="25"/>
  <c r="DS1115" i="25"/>
  <c r="DR1115" i="25"/>
  <c r="DQ1115" i="25"/>
  <c r="DP1115" i="25"/>
  <c r="DO1115" i="25"/>
  <c r="DN1115" i="25"/>
  <c r="DM1115" i="25"/>
  <c r="DL1115" i="25"/>
  <c r="DK1115" i="25"/>
  <c r="DJ1115" i="25"/>
  <c r="DI1115" i="25"/>
  <c r="DH1115" i="25"/>
  <c r="DG1115" i="25"/>
  <c r="DF1115" i="25"/>
  <c r="DE1115" i="25"/>
  <c r="DD1115" i="25"/>
  <c r="DC1115" i="25"/>
  <c r="DB1115" i="25"/>
  <c r="DA1115" i="25"/>
  <c r="CZ1115" i="25"/>
  <c r="CY1115" i="25"/>
  <c r="CX1115" i="25"/>
  <c r="CW1115" i="25"/>
  <c r="CV1115" i="25"/>
  <c r="CU1115" i="25"/>
  <c r="CT1115" i="25"/>
  <c r="CS1115" i="25"/>
  <c r="CR1115" i="25"/>
  <c r="CQ1115" i="25"/>
  <c r="CP1115" i="25"/>
  <c r="CO1115" i="25"/>
  <c r="CN1115" i="25"/>
  <c r="CM1115" i="25"/>
  <c r="CL1115" i="25"/>
  <c r="CK1115" i="25"/>
  <c r="CJ1115" i="25"/>
  <c r="CI1115" i="25"/>
  <c r="CH1115" i="25"/>
  <c r="CG1115" i="25"/>
  <c r="CF1115" i="25"/>
  <c r="CE1115" i="25"/>
  <c r="CD1115" i="25"/>
  <c r="CC1115" i="25"/>
  <c r="CB1115" i="25"/>
  <c r="CA1115" i="25"/>
  <c r="BZ1115" i="25"/>
  <c r="BY1115" i="25"/>
  <c r="BX1115" i="25"/>
  <c r="BW1115" i="25"/>
  <c r="BV1115" i="25"/>
  <c r="BU1115" i="25"/>
  <c r="DV1114" i="25"/>
  <c r="DU1114" i="25"/>
  <c r="DT1114" i="25"/>
  <c r="DS1114" i="25"/>
  <c r="DR1114" i="25"/>
  <c r="DQ1114" i="25"/>
  <c r="DP1114" i="25"/>
  <c r="DO1114" i="25"/>
  <c r="DN1114" i="25"/>
  <c r="DM1114" i="25"/>
  <c r="DL1114" i="25"/>
  <c r="DK1114" i="25"/>
  <c r="DJ1114" i="25"/>
  <c r="DI1114" i="25"/>
  <c r="DH1114" i="25"/>
  <c r="DG1114" i="25"/>
  <c r="DF1114" i="25"/>
  <c r="DE1114" i="25"/>
  <c r="DD1114" i="25"/>
  <c r="DC1114" i="25"/>
  <c r="DB1114" i="25"/>
  <c r="DA1114" i="25"/>
  <c r="CZ1114" i="25"/>
  <c r="CY1114" i="25"/>
  <c r="CX1114" i="25"/>
  <c r="CW1114" i="25"/>
  <c r="CV1114" i="25"/>
  <c r="CU1114" i="25"/>
  <c r="CT1114" i="25"/>
  <c r="CS1114" i="25"/>
  <c r="CR1114" i="25"/>
  <c r="CQ1114" i="25"/>
  <c r="CP1114" i="25"/>
  <c r="CO1114" i="25"/>
  <c r="CN1114" i="25"/>
  <c r="CM1114" i="25"/>
  <c r="CL1114" i="25"/>
  <c r="CK1114" i="25"/>
  <c r="CJ1114" i="25"/>
  <c r="CI1114" i="25"/>
  <c r="CH1114" i="25"/>
  <c r="CG1114" i="25"/>
  <c r="CF1114" i="25"/>
  <c r="CE1114" i="25"/>
  <c r="CD1114" i="25"/>
  <c r="CC1114" i="25"/>
  <c r="CB1114" i="25"/>
  <c r="CA1114" i="25"/>
  <c r="BZ1114" i="25"/>
  <c r="BY1114" i="25"/>
  <c r="BX1114" i="25"/>
  <c r="BW1114" i="25"/>
  <c r="BV1114" i="25"/>
  <c r="BU1114" i="25"/>
  <c r="DV1113" i="25"/>
  <c r="DU1113" i="25"/>
  <c r="DT1113" i="25"/>
  <c r="DS1113" i="25"/>
  <c r="DR1113" i="25"/>
  <c r="DQ1113" i="25"/>
  <c r="DP1113" i="25"/>
  <c r="DO1113" i="25"/>
  <c r="DN1113" i="25"/>
  <c r="DM1113" i="25"/>
  <c r="DL1113" i="25"/>
  <c r="DK1113" i="25"/>
  <c r="DJ1113" i="25"/>
  <c r="DI1113" i="25"/>
  <c r="DH1113" i="25"/>
  <c r="DG1113" i="25"/>
  <c r="DF1113" i="25"/>
  <c r="DE1113" i="25"/>
  <c r="DD1113" i="25"/>
  <c r="DC1113" i="25"/>
  <c r="DB1113" i="25"/>
  <c r="DA1113" i="25"/>
  <c r="CZ1113" i="25"/>
  <c r="CY1113" i="25"/>
  <c r="CX1113" i="25"/>
  <c r="CW1113" i="25"/>
  <c r="CV1113" i="25"/>
  <c r="CU1113" i="25"/>
  <c r="CT1113" i="25"/>
  <c r="CS1113" i="25"/>
  <c r="CR1113" i="25"/>
  <c r="CQ1113" i="25"/>
  <c r="CP1113" i="25"/>
  <c r="CO1113" i="25"/>
  <c r="CN1113" i="25"/>
  <c r="CM1113" i="25"/>
  <c r="CL1113" i="25"/>
  <c r="CK1113" i="25"/>
  <c r="CJ1113" i="25"/>
  <c r="CI1113" i="25"/>
  <c r="CH1113" i="25"/>
  <c r="CG1113" i="25"/>
  <c r="CF1113" i="25"/>
  <c r="CE1113" i="25"/>
  <c r="CD1113" i="25"/>
  <c r="CC1113" i="25"/>
  <c r="CB1113" i="25"/>
  <c r="CA1113" i="25"/>
  <c r="BZ1113" i="25"/>
  <c r="BY1113" i="25"/>
  <c r="BX1113" i="25"/>
  <c r="BW1113" i="25"/>
  <c r="BV1113" i="25"/>
  <c r="BU1113" i="25"/>
  <c r="DV1112" i="25"/>
  <c r="DU1112" i="25"/>
  <c r="DT1112" i="25"/>
  <c r="DS1112" i="25"/>
  <c r="DR1112" i="25"/>
  <c r="DQ1112" i="25"/>
  <c r="DP1112" i="25"/>
  <c r="DO1112" i="25"/>
  <c r="DN1112" i="25"/>
  <c r="DM1112" i="25"/>
  <c r="DL1112" i="25"/>
  <c r="DK1112" i="25"/>
  <c r="DJ1112" i="25"/>
  <c r="DI1112" i="25"/>
  <c r="DH1112" i="25"/>
  <c r="DG1112" i="25"/>
  <c r="DF1112" i="25"/>
  <c r="DE1112" i="25"/>
  <c r="DD1112" i="25"/>
  <c r="DC1112" i="25"/>
  <c r="DB1112" i="25"/>
  <c r="DA1112" i="25"/>
  <c r="CZ1112" i="25"/>
  <c r="CY1112" i="25"/>
  <c r="CX1112" i="25"/>
  <c r="CW1112" i="25"/>
  <c r="CV1112" i="25"/>
  <c r="CU1112" i="25"/>
  <c r="CT1112" i="25"/>
  <c r="CS1112" i="25"/>
  <c r="CR1112" i="25"/>
  <c r="CQ1112" i="25"/>
  <c r="CP1112" i="25"/>
  <c r="CO1112" i="25"/>
  <c r="CN1112" i="25"/>
  <c r="CM1112" i="25"/>
  <c r="CL1112" i="25"/>
  <c r="CK1112" i="25"/>
  <c r="CJ1112" i="25"/>
  <c r="CI1112" i="25"/>
  <c r="CH1112" i="25"/>
  <c r="CG1112" i="25"/>
  <c r="CF1112" i="25"/>
  <c r="CE1112" i="25"/>
  <c r="CD1112" i="25"/>
  <c r="CC1112" i="25"/>
  <c r="CB1112" i="25"/>
  <c r="CA1112" i="25"/>
  <c r="BZ1112" i="25"/>
  <c r="BY1112" i="25"/>
  <c r="BX1112" i="25"/>
  <c r="BW1112" i="25"/>
  <c r="BV1112" i="25"/>
  <c r="BU1112" i="25"/>
  <c r="DV1111" i="25"/>
  <c r="DU1111" i="25"/>
  <c r="DT1111" i="25"/>
  <c r="DS1111" i="25"/>
  <c r="DR1111" i="25"/>
  <c r="DQ1111" i="25"/>
  <c r="DP1111" i="25"/>
  <c r="DO1111" i="25"/>
  <c r="DN1111" i="25"/>
  <c r="DM1111" i="25"/>
  <c r="DL1111" i="25"/>
  <c r="DK1111" i="25"/>
  <c r="DJ1111" i="25"/>
  <c r="DI1111" i="25"/>
  <c r="DH1111" i="25"/>
  <c r="DG1111" i="25"/>
  <c r="DF1111" i="25"/>
  <c r="DE1111" i="25"/>
  <c r="DD1111" i="25"/>
  <c r="DC1111" i="25"/>
  <c r="DB1111" i="25"/>
  <c r="DA1111" i="25"/>
  <c r="CZ1111" i="25"/>
  <c r="CY1111" i="25"/>
  <c r="CX1111" i="25"/>
  <c r="CW1111" i="25"/>
  <c r="CV1111" i="25"/>
  <c r="CU1111" i="25"/>
  <c r="CT1111" i="25"/>
  <c r="CS1111" i="25"/>
  <c r="CR1111" i="25"/>
  <c r="CQ1111" i="25"/>
  <c r="CP1111" i="25"/>
  <c r="CO1111" i="25"/>
  <c r="CN1111" i="25"/>
  <c r="CM1111" i="25"/>
  <c r="CL1111" i="25"/>
  <c r="CK1111" i="25"/>
  <c r="CJ1111" i="25"/>
  <c r="CI1111" i="25"/>
  <c r="CH1111" i="25"/>
  <c r="CG1111" i="25"/>
  <c r="CF1111" i="25"/>
  <c r="CE1111" i="25"/>
  <c r="CD1111" i="25"/>
  <c r="CC1111" i="25"/>
  <c r="CB1111" i="25"/>
  <c r="CA1111" i="25"/>
  <c r="BZ1111" i="25"/>
  <c r="BY1111" i="25"/>
  <c r="BX1111" i="25"/>
  <c r="BW1111" i="25"/>
  <c r="BV1111" i="25"/>
  <c r="BU1111" i="25"/>
  <c r="DV1110" i="25"/>
  <c r="DU1110" i="25"/>
  <c r="DT1110" i="25"/>
  <c r="DS1110" i="25"/>
  <c r="DR1110" i="25"/>
  <c r="DQ1110" i="25"/>
  <c r="DP1110" i="25"/>
  <c r="DO1110" i="25"/>
  <c r="DN1110" i="25"/>
  <c r="DM1110" i="25"/>
  <c r="DL1110" i="25"/>
  <c r="DK1110" i="25"/>
  <c r="DJ1110" i="25"/>
  <c r="DI1110" i="25"/>
  <c r="DH1110" i="25"/>
  <c r="DG1110" i="25"/>
  <c r="DF1110" i="25"/>
  <c r="DE1110" i="25"/>
  <c r="DD1110" i="25"/>
  <c r="DC1110" i="25"/>
  <c r="DB1110" i="25"/>
  <c r="DA1110" i="25"/>
  <c r="CZ1110" i="25"/>
  <c r="CY1110" i="25"/>
  <c r="CX1110" i="25"/>
  <c r="CW1110" i="25"/>
  <c r="CV1110" i="25"/>
  <c r="CU1110" i="25"/>
  <c r="CT1110" i="25"/>
  <c r="CS1110" i="25"/>
  <c r="CR1110" i="25"/>
  <c r="CQ1110" i="25"/>
  <c r="CP1110" i="25"/>
  <c r="CO1110" i="25"/>
  <c r="CN1110" i="25"/>
  <c r="CM1110" i="25"/>
  <c r="CL1110" i="25"/>
  <c r="CK1110" i="25"/>
  <c r="CJ1110" i="25"/>
  <c r="CI1110" i="25"/>
  <c r="CH1110" i="25"/>
  <c r="CG1110" i="25"/>
  <c r="CF1110" i="25"/>
  <c r="CE1110" i="25"/>
  <c r="CD1110" i="25"/>
  <c r="CC1110" i="25"/>
  <c r="CB1110" i="25"/>
  <c r="CA1110" i="25"/>
  <c r="BZ1110" i="25"/>
  <c r="BY1110" i="25"/>
  <c r="BX1110" i="25"/>
  <c r="BW1110" i="25"/>
  <c r="BV1110" i="25"/>
  <c r="BU1110" i="25"/>
  <c r="DV1109" i="25"/>
  <c r="DU1109" i="25"/>
  <c r="DT1109" i="25"/>
  <c r="DS1109" i="25"/>
  <c r="DR1109" i="25"/>
  <c r="DQ1109" i="25"/>
  <c r="DP1109" i="25"/>
  <c r="DO1109" i="25"/>
  <c r="DN1109" i="25"/>
  <c r="DM1109" i="25"/>
  <c r="DL1109" i="25"/>
  <c r="DK1109" i="25"/>
  <c r="DJ1109" i="25"/>
  <c r="DI1109" i="25"/>
  <c r="DH1109" i="25"/>
  <c r="DG1109" i="25"/>
  <c r="DF1109" i="25"/>
  <c r="DE1109" i="25"/>
  <c r="DD1109" i="25"/>
  <c r="DC1109" i="25"/>
  <c r="DB1109" i="25"/>
  <c r="DA1109" i="25"/>
  <c r="CZ1109" i="25"/>
  <c r="CY1109" i="25"/>
  <c r="CX1109" i="25"/>
  <c r="CW1109" i="25"/>
  <c r="CV1109" i="25"/>
  <c r="CU1109" i="25"/>
  <c r="CT1109" i="25"/>
  <c r="CS1109" i="25"/>
  <c r="CR1109" i="25"/>
  <c r="CQ1109" i="25"/>
  <c r="CP1109" i="25"/>
  <c r="CO1109" i="25"/>
  <c r="CN1109" i="25"/>
  <c r="CM1109" i="25"/>
  <c r="CL1109" i="25"/>
  <c r="CK1109" i="25"/>
  <c r="CJ1109" i="25"/>
  <c r="CI1109" i="25"/>
  <c r="CH1109" i="25"/>
  <c r="CG1109" i="25"/>
  <c r="CF1109" i="25"/>
  <c r="CE1109" i="25"/>
  <c r="CD1109" i="25"/>
  <c r="CC1109" i="25"/>
  <c r="CB1109" i="25"/>
  <c r="CA1109" i="25"/>
  <c r="BZ1109" i="25"/>
  <c r="BY1109" i="25"/>
  <c r="BX1109" i="25"/>
  <c r="BW1109" i="25"/>
  <c r="BV1109" i="25"/>
  <c r="BU1109" i="25"/>
  <c r="DV1108" i="25"/>
  <c r="DU1108" i="25"/>
  <c r="DT1108" i="25"/>
  <c r="DS1108" i="25"/>
  <c r="DR1108" i="25"/>
  <c r="DQ1108" i="25"/>
  <c r="DP1108" i="25"/>
  <c r="DO1108" i="25"/>
  <c r="DN1108" i="25"/>
  <c r="DM1108" i="25"/>
  <c r="DL1108" i="25"/>
  <c r="DK1108" i="25"/>
  <c r="DJ1108" i="25"/>
  <c r="DI1108" i="25"/>
  <c r="DH1108" i="25"/>
  <c r="DG1108" i="25"/>
  <c r="DF1108" i="25"/>
  <c r="DE1108" i="25"/>
  <c r="DD1108" i="25"/>
  <c r="DC1108" i="25"/>
  <c r="DB1108" i="25"/>
  <c r="DA1108" i="25"/>
  <c r="CZ1108" i="25"/>
  <c r="CY1108" i="25"/>
  <c r="CX1108" i="25"/>
  <c r="CW1108" i="25"/>
  <c r="CV1108" i="25"/>
  <c r="CU1108" i="25"/>
  <c r="CT1108" i="25"/>
  <c r="CS1108" i="25"/>
  <c r="CR1108" i="25"/>
  <c r="CQ1108" i="25"/>
  <c r="CP1108" i="25"/>
  <c r="CO1108" i="25"/>
  <c r="CN1108" i="25"/>
  <c r="CM1108" i="25"/>
  <c r="CL1108" i="25"/>
  <c r="CK1108" i="25"/>
  <c r="CJ1108" i="25"/>
  <c r="CI1108" i="25"/>
  <c r="CH1108" i="25"/>
  <c r="CG1108" i="25"/>
  <c r="CF1108" i="25"/>
  <c r="CE1108" i="25"/>
  <c r="CD1108" i="25"/>
  <c r="CC1108" i="25"/>
  <c r="CB1108" i="25"/>
  <c r="CA1108" i="25"/>
  <c r="BZ1108" i="25"/>
  <c r="BY1108" i="25"/>
  <c r="BX1108" i="25"/>
  <c r="BW1108" i="25"/>
  <c r="BV1108" i="25"/>
  <c r="BU1108" i="25"/>
  <c r="DV1107" i="25"/>
  <c r="DU1107" i="25"/>
  <c r="DT1107" i="25"/>
  <c r="DS1107" i="25"/>
  <c r="DR1107" i="25"/>
  <c r="DQ1107" i="25"/>
  <c r="DP1107" i="25"/>
  <c r="DO1107" i="25"/>
  <c r="DN1107" i="25"/>
  <c r="DM1107" i="25"/>
  <c r="DL1107" i="25"/>
  <c r="DK1107" i="25"/>
  <c r="DJ1107" i="25"/>
  <c r="DI1107" i="25"/>
  <c r="DH1107" i="25"/>
  <c r="DG1107" i="25"/>
  <c r="DF1107" i="25"/>
  <c r="DE1107" i="25"/>
  <c r="DD1107" i="25"/>
  <c r="DC1107" i="25"/>
  <c r="DB1107" i="25"/>
  <c r="DA1107" i="25"/>
  <c r="CZ1107" i="25"/>
  <c r="CY1107" i="25"/>
  <c r="CX1107" i="25"/>
  <c r="CW1107" i="25"/>
  <c r="CV1107" i="25"/>
  <c r="CU1107" i="25"/>
  <c r="CT1107" i="25"/>
  <c r="CS1107" i="25"/>
  <c r="CR1107" i="25"/>
  <c r="CQ1107" i="25"/>
  <c r="CP1107" i="25"/>
  <c r="CO1107" i="25"/>
  <c r="CN1107" i="25"/>
  <c r="CM1107" i="25"/>
  <c r="CL1107" i="25"/>
  <c r="CK1107" i="25"/>
  <c r="CJ1107" i="25"/>
  <c r="CI1107" i="25"/>
  <c r="CH1107" i="25"/>
  <c r="CG1107" i="25"/>
  <c r="CF1107" i="25"/>
  <c r="CE1107" i="25"/>
  <c r="CD1107" i="25"/>
  <c r="CC1107" i="25"/>
  <c r="CB1107" i="25"/>
  <c r="CA1107" i="25"/>
  <c r="BZ1107" i="25"/>
  <c r="BY1107" i="25"/>
  <c r="BX1107" i="25"/>
  <c r="BW1107" i="25"/>
  <c r="BV1107" i="25"/>
  <c r="BU1107" i="25"/>
  <c r="DV1106" i="25"/>
  <c r="DU1106" i="25"/>
  <c r="DT1106" i="25"/>
  <c r="DS1106" i="25"/>
  <c r="DR1106" i="25"/>
  <c r="DQ1106" i="25"/>
  <c r="DP1106" i="25"/>
  <c r="DO1106" i="25"/>
  <c r="DN1106" i="25"/>
  <c r="DM1106" i="25"/>
  <c r="DL1106" i="25"/>
  <c r="DK1106" i="25"/>
  <c r="DJ1106" i="25"/>
  <c r="DI1106" i="25"/>
  <c r="DH1106" i="25"/>
  <c r="DG1106" i="25"/>
  <c r="DF1106" i="25"/>
  <c r="DE1106" i="25"/>
  <c r="DD1106" i="25"/>
  <c r="DC1106" i="25"/>
  <c r="DB1106" i="25"/>
  <c r="DA1106" i="25"/>
  <c r="CZ1106" i="25"/>
  <c r="CY1106" i="25"/>
  <c r="CX1106" i="25"/>
  <c r="CW1106" i="25"/>
  <c r="CV1106" i="25"/>
  <c r="CU1106" i="25"/>
  <c r="CT1106" i="25"/>
  <c r="CS1106" i="25"/>
  <c r="CR1106" i="25"/>
  <c r="CQ1106" i="25"/>
  <c r="CP1106" i="25"/>
  <c r="CO1106" i="25"/>
  <c r="CN1106" i="25"/>
  <c r="CM1106" i="25"/>
  <c r="CL1106" i="25"/>
  <c r="CK1106" i="25"/>
  <c r="CJ1106" i="25"/>
  <c r="CI1106" i="25"/>
  <c r="CH1106" i="25"/>
  <c r="CG1106" i="25"/>
  <c r="CF1106" i="25"/>
  <c r="CE1106" i="25"/>
  <c r="CD1106" i="25"/>
  <c r="CC1106" i="25"/>
  <c r="CB1106" i="25"/>
  <c r="CA1106" i="25"/>
  <c r="BZ1106" i="25"/>
  <c r="BY1106" i="25"/>
  <c r="BX1106" i="25"/>
  <c r="BW1106" i="25"/>
  <c r="BV1106" i="25"/>
  <c r="BU1106" i="25"/>
  <c r="DV1105" i="25"/>
  <c r="DU1105" i="25"/>
  <c r="DT1105" i="25"/>
  <c r="DS1105" i="25"/>
  <c r="DR1105" i="25"/>
  <c r="DQ1105" i="25"/>
  <c r="DP1105" i="25"/>
  <c r="DO1105" i="25"/>
  <c r="DN1105" i="25"/>
  <c r="DM1105" i="25"/>
  <c r="DL1105" i="25"/>
  <c r="DK1105" i="25"/>
  <c r="DJ1105" i="25"/>
  <c r="DI1105" i="25"/>
  <c r="DH1105" i="25"/>
  <c r="DG1105" i="25"/>
  <c r="DF1105" i="25"/>
  <c r="DE1105" i="25"/>
  <c r="DD1105" i="25"/>
  <c r="DC1105" i="25"/>
  <c r="DB1105" i="25"/>
  <c r="DA1105" i="25"/>
  <c r="CZ1105" i="25"/>
  <c r="CY1105" i="25"/>
  <c r="CX1105" i="25"/>
  <c r="CW1105" i="25"/>
  <c r="CV1105" i="25"/>
  <c r="CU1105" i="25"/>
  <c r="CT1105" i="25"/>
  <c r="CS1105" i="25"/>
  <c r="CR1105" i="25"/>
  <c r="CQ1105" i="25"/>
  <c r="CP1105" i="25"/>
  <c r="CO1105" i="25"/>
  <c r="CN1105" i="25"/>
  <c r="CM1105" i="25"/>
  <c r="CL1105" i="25"/>
  <c r="CK1105" i="25"/>
  <c r="CJ1105" i="25"/>
  <c r="CI1105" i="25"/>
  <c r="CH1105" i="25"/>
  <c r="CG1105" i="25"/>
  <c r="CF1105" i="25"/>
  <c r="CE1105" i="25"/>
  <c r="CD1105" i="25"/>
  <c r="CC1105" i="25"/>
  <c r="CB1105" i="25"/>
  <c r="CA1105" i="25"/>
  <c r="BZ1105" i="25"/>
  <c r="BY1105" i="25"/>
  <c r="BX1105" i="25"/>
  <c r="BW1105" i="25"/>
  <c r="BV1105" i="25"/>
  <c r="BU1105" i="25"/>
  <c r="DV1104" i="25"/>
  <c r="DU1104" i="25"/>
  <c r="DT1104" i="25"/>
  <c r="DS1104" i="25"/>
  <c r="DR1104" i="25"/>
  <c r="DQ1104" i="25"/>
  <c r="DP1104" i="25"/>
  <c r="DO1104" i="25"/>
  <c r="DN1104" i="25"/>
  <c r="DM1104" i="25"/>
  <c r="DL1104" i="25"/>
  <c r="DK1104" i="25"/>
  <c r="DJ1104" i="25"/>
  <c r="DI1104" i="25"/>
  <c r="DH1104" i="25"/>
  <c r="DG1104" i="25"/>
  <c r="DF1104" i="25"/>
  <c r="DE1104" i="25"/>
  <c r="DD1104" i="25"/>
  <c r="DC1104" i="25"/>
  <c r="DB1104" i="25"/>
  <c r="DA1104" i="25"/>
  <c r="CZ1104" i="25"/>
  <c r="CY1104" i="25"/>
  <c r="CX1104" i="25"/>
  <c r="CW1104" i="25"/>
  <c r="CV1104" i="25"/>
  <c r="CU1104" i="25"/>
  <c r="CT1104" i="25"/>
  <c r="CS1104" i="25"/>
  <c r="CR1104" i="25"/>
  <c r="CQ1104" i="25"/>
  <c r="CP1104" i="25"/>
  <c r="CO1104" i="25"/>
  <c r="CN1104" i="25"/>
  <c r="CM1104" i="25"/>
  <c r="CL1104" i="25"/>
  <c r="CK1104" i="25"/>
  <c r="CJ1104" i="25"/>
  <c r="CI1104" i="25"/>
  <c r="CH1104" i="25"/>
  <c r="CG1104" i="25"/>
  <c r="CF1104" i="25"/>
  <c r="CE1104" i="25"/>
  <c r="CD1104" i="25"/>
  <c r="CC1104" i="25"/>
  <c r="CB1104" i="25"/>
  <c r="CA1104" i="25"/>
  <c r="BZ1104" i="25"/>
  <c r="BY1104" i="25"/>
  <c r="BX1104" i="25"/>
  <c r="BW1104" i="25"/>
  <c r="BV1104" i="25"/>
  <c r="BU1104" i="25"/>
  <c r="DV1103" i="25"/>
  <c r="DU1103" i="25"/>
  <c r="DT1103" i="25"/>
  <c r="DS1103" i="25"/>
  <c r="DR1103" i="25"/>
  <c r="DQ1103" i="25"/>
  <c r="DP1103" i="25"/>
  <c r="DO1103" i="25"/>
  <c r="DN1103" i="25"/>
  <c r="DM1103" i="25"/>
  <c r="DL1103" i="25"/>
  <c r="DK1103" i="25"/>
  <c r="DJ1103" i="25"/>
  <c r="DI1103" i="25"/>
  <c r="DH1103" i="25"/>
  <c r="DG1103" i="25"/>
  <c r="DF1103" i="25"/>
  <c r="DE1103" i="25"/>
  <c r="DD1103" i="25"/>
  <c r="DC1103" i="25"/>
  <c r="DB1103" i="25"/>
  <c r="DA1103" i="25"/>
  <c r="CZ1103" i="25"/>
  <c r="CY1103" i="25"/>
  <c r="CX1103" i="25"/>
  <c r="CW1103" i="25"/>
  <c r="CV1103" i="25"/>
  <c r="CU1103" i="25"/>
  <c r="CT1103" i="25"/>
  <c r="CS1103" i="25"/>
  <c r="CR1103" i="25"/>
  <c r="CQ1103" i="25"/>
  <c r="CP1103" i="25"/>
  <c r="CO1103" i="25"/>
  <c r="CN1103" i="25"/>
  <c r="CM1103" i="25"/>
  <c r="CL1103" i="25"/>
  <c r="CK1103" i="25"/>
  <c r="CJ1103" i="25"/>
  <c r="CI1103" i="25"/>
  <c r="CH1103" i="25"/>
  <c r="CG1103" i="25"/>
  <c r="CF1103" i="25"/>
  <c r="CE1103" i="25"/>
  <c r="CD1103" i="25"/>
  <c r="CC1103" i="25"/>
  <c r="CB1103" i="25"/>
  <c r="CA1103" i="25"/>
  <c r="BZ1103" i="25"/>
  <c r="BY1103" i="25"/>
  <c r="BX1103" i="25"/>
  <c r="BW1103" i="25"/>
  <c r="BV1103" i="25"/>
  <c r="BU1103" i="25"/>
  <c r="DV1102" i="25"/>
  <c r="DU1102" i="25"/>
  <c r="DT1102" i="25"/>
  <c r="DS1102" i="25"/>
  <c r="DR1102" i="25"/>
  <c r="DQ1102" i="25"/>
  <c r="DP1102" i="25"/>
  <c r="DO1102" i="25"/>
  <c r="DN1102" i="25"/>
  <c r="DM1102" i="25"/>
  <c r="DL1102" i="25"/>
  <c r="DK1102" i="25"/>
  <c r="DJ1102" i="25"/>
  <c r="DI1102" i="25"/>
  <c r="DH1102" i="25"/>
  <c r="DG1102" i="25"/>
  <c r="DF1102" i="25"/>
  <c r="DE1102" i="25"/>
  <c r="DD1102" i="25"/>
  <c r="DC1102" i="25"/>
  <c r="DB1102" i="25"/>
  <c r="DA1102" i="25"/>
  <c r="CZ1102" i="25"/>
  <c r="CY1102" i="25"/>
  <c r="CX1102" i="25"/>
  <c r="CW1102" i="25"/>
  <c r="CV1102" i="25"/>
  <c r="CU1102" i="25"/>
  <c r="CT1102" i="25"/>
  <c r="CS1102" i="25"/>
  <c r="CR1102" i="25"/>
  <c r="CQ1102" i="25"/>
  <c r="CP1102" i="25"/>
  <c r="CO1102" i="25"/>
  <c r="CN1102" i="25"/>
  <c r="CM1102" i="25"/>
  <c r="CL1102" i="25"/>
  <c r="CK1102" i="25"/>
  <c r="CJ1102" i="25"/>
  <c r="CI1102" i="25"/>
  <c r="CH1102" i="25"/>
  <c r="CG1102" i="25"/>
  <c r="CF1102" i="25"/>
  <c r="CE1102" i="25"/>
  <c r="CD1102" i="25"/>
  <c r="CC1102" i="25"/>
  <c r="CB1102" i="25"/>
  <c r="CA1102" i="25"/>
  <c r="BZ1102" i="25"/>
  <c r="BY1102" i="25"/>
  <c r="BX1102" i="25"/>
  <c r="BW1102" i="25"/>
  <c r="BV1102" i="25"/>
  <c r="BU1102" i="25"/>
  <c r="DV1101" i="25"/>
  <c r="DU1101" i="25"/>
  <c r="DT1101" i="25"/>
  <c r="DS1101" i="25"/>
  <c r="DR1101" i="25"/>
  <c r="DQ1101" i="25"/>
  <c r="DP1101" i="25"/>
  <c r="DO1101" i="25"/>
  <c r="DN1101" i="25"/>
  <c r="DM1101" i="25"/>
  <c r="DL1101" i="25"/>
  <c r="DK1101" i="25"/>
  <c r="DJ1101" i="25"/>
  <c r="DI1101" i="25"/>
  <c r="DH1101" i="25"/>
  <c r="DG1101" i="25"/>
  <c r="DF1101" i="25"/>
  <c r="DE1101" i="25"/>
  <c r="DD1101" i="25"/>
  <c r="DC1101" i="25"/>
  <c r="DB1101" i="25"/>
  <c r="DA1101" i="25"/>
  <c r="CZ1101" i="25"/>
  <c r="CY1101" i="25"/>
  <c r="CX1101" i="25"/>
  <c r="CW1101" i="25"/>
  <c r="CV1101" i="25"/>
  <c r="CU1101" i="25"/>
  <c r="CT1101" i="25"/>
  <c r="CS1101" i="25"/>
  <c r="CR1101" i="25"/>
  <c r="CQ1101" i="25"/>
  <c r="CP1101" i="25"/>
  <c r="CO1101" i="25"/>
  <c r="CN1101" i="25"/>
  <c r="CM1101" i="25"/>
  <c r="CL1101" i="25"/>
  <c r="CK1101" i="25"/>
  <c r="CJ1101" i="25"/>
  <c r="CI1101" i="25"/>
  <c r="CH1101" i="25"/>
  <c r="CG1101" i="25"/>
  <c r="CF1101" i="25"/>
  <c r="CE1101" i="25"/>
  <c r="CD1101" i="25"/>
  <c r="CC1101" i="25"/>
  <c r="CB1101" i="25"/>
  <c r="CA1101" i="25"/>
  <c r="BZ1101" i="25"/>
  <c r="BY1101" i="25"/>
  <c r="BX1101" i="25"/>
  <c r="BW1101" i="25"/>
  <c r="BV1101" i="25"/>
  <c r="BU1101" i="25"/>
  <c r="DV1100" i="25"/>
  <c r="DU1100" i="25"/>
  <c r="DT1100" i="25"/>
  <c r="DS1100" i="25"/>
  <c r="DR1100" i="25"/>
  <c r="DQ1100" i="25"/>
  <c r="DP1100" i="25"/>
  <c r="DO1100" i="25"/>
  <c r="DN1100" i="25"/>
  <c r="DM1100" i="25"/>
  <c r="DL1100" i="25"/>
  <c r="DK1100" i="25"/>
  <c r="DJ1100" i="25"/>
  <c r="DI1100" i="25"/>
  <c r="DH1100" i="25"/>
  <c r="DG1100" i="25"/>
  <c r="DF1100" i="25"/>
  <c r="DE1100" i="25"/>
  <c r="DD1100" i="25"/>
  <c r="DC1100" i="25"/>
  <c r="DB1100" i="25"/>
  <c r="DA1100" i="25"/>
  <c r="CZ1100" i="25"/>
  <c r="CY1100" i="25"/>
  <c r="CX1100" i="25"/>
  <c r="CW1100" i="25"/>
  <c r="CV1100" i="25"/>
  <c r="CU1100" i="25"/>
  <c r="CT1100" i="25"/>
  <c r="CS1100" i="25"/>
  <c r="CR1100" i="25"/>
  <c r="CQ1100" i="25"/>
  <c r="CP1100" i="25"/>
  <c r="CO1100" i="25"/>
  <c r="CN1100" i="25"/>
  <c r="CM1100" i="25"/>
  <c r="CL1100" i="25"/>
  <c r="CK1100" i="25"/>
  <c r="CJ1100" i="25"/>
  <c r="CI1100" i="25"/>
  <c r="CH1100" i="25"/>
  <c r="CG1100" i="25"/>
  <c r="CF1100" i="25"/>
  <c r="CE1100" i="25"/>
  <c r="CD1100" i="25"/>
  <c r="CC1100" i="25"/>
  <c r="CB1100" i="25"/>
  <c r="CA1100" i="25"/>
  <c r="BZ1100" i="25"/>
  <c r="BY1100" i="25"/>
  <c r="BX1100" i="25"/>
  <c r="BW1100" i="25"/>
  <c r="BV1100" i="25"/>
  <c r="BU1100" i="25"/>
  <c r="DV1099" i="25"/>
  <c r="DU1099" i="25"/>
  <c r="DT1099" i="25"/>
  <c r="DS1099" i="25"/>
  <c r="DR1099" i="25"/>
  <c r="DQ1099" i="25"/>
  <c r="DP1099" i="25"/>
  <c r="DO1099" i="25"/>
  <c r="DN1099" i="25"/>
  <c r="DM1099" i="25"/>
  <c r="DL1099" i="25"/>
  <c r="DK1099" i="25"/>
  <c r="DJ1099" i="25"/>
  <c r="DI1099" i="25"/>
  <c r="DH1099" i="25"/>
  <c r="DG1099" i="25"/>
  <c r="DF1099" i="25"/>
  <c r="DE1099" i="25"/>
  <c r="DD1099" i="25"/>
  <c r="DC1099" i="25"/>
  <c r="DB1099" i="25"/>
  <c r="DA1099" i="25"/>
  <c r="CZ1099" i="25"/>
  <c r="CY1099" i="25"/>
  <c r="CX1099" i="25"/>
  <c r="CW1099" i="25"/>
  <c r="CV1099" i="25"/>
  <c r="CU1099" i="25"/>
  <c r="CT1099" i="25"/>
  <c r="CS1099" i="25"/>
  <c r="CR1099" i="25"/>
  <c r="CQ1099" i="25"/>
  <c r="CP1099" i="25"/>
  <c r="CO1099" i="25"/>
  <c r="CN1099" i="25"/>
  <c r="CM1099" i="25"/>
  <c r="CL1099" i="25"/>
  <c r="CK1099" i="25"/>
  <c r="CJ1099" i="25"/>
  <c r="CI1099" i="25"/>
  <c r="CH1099" i="25"/>
  <c r="CG1099" i="25"/>
  <c r="CF1099" i="25"/>
  <c r="CE1099" i="25"/>
  <c r="CD1099" i="25"/>
  <c r="CC1099" i="25"/>
  <c r="CB1099" i="25"/>
  <c r="CA1099" i="25"/>
  <c r="BZ1099" i="25"/>
  <c r="BY1099" i="25"/>
  <c r="BX1099" i="25"/>
  <c r="BW1099" i="25"/>
  <c r="BV1099" i="25"/>
  <c r="BU1099" i="25"/>
  <c r="DV1098" i="25"/>
  <c r="DU1098" i="25"/>
  <c r="DT1098" i="25"/>
  <c r="DS1098" i="25"/>
  <c r="DR1098" i="25"/>
  <c r="DQ1098" i="25"/>
  <c r="DP1098" i="25"/>
  <c r="DO1098" i="25"/>
  <c r="DN1098" i="25"/>
  <c r="DM1098" i="25"/>
  <c r="DL1098" i="25"/>
  <c r="DK1098" i="25"/>
  <c r="DJ1098" i="25"/>
  <c r="DI1098" i="25"/>
  <c r="DH1098" i="25"/>
  <c r="DG1098" i="25"/>
  <c r="DF1098" i="25"/>
  <c r="DE1098" i="25"/>
  <c r="DD1098" i="25"/>
  <c r="DC1098" i="25"/>
  <c r="DB1098" i="25"/>
  <c r="DA1098" i="25"/>
  <c r="CZ1098" i="25"/>
  <c r="CY1098" i="25"/>
  <c r="CX1098" i="25"/>
  <c r="CW1098" i="25"/>
  <c r="CV1098" i="25"/>
  <c r="CU1098" i="25"/>
  <c r="CT1098" i="25"/>
  <c r="CS1098" i="25"/>
  <c r="CR1098" i="25"/>
  <c r="CQ1098" i="25"/>
  <c r="CP1098" i="25"/>
  <c r="CO1098" i="25"/>
  <c r="CN1098" i="25"/>
  <c r="CM1098" i="25"/>
  <c r="CL1098" i="25"/>
  <c r="CK1098" i="25"/>
  <c r="CJ1098" i="25"/>
  <c r="CI1098" i="25"/>
  <c r="CH1098" i="25"/>
  <c r="CG1098" i="25"/>
  <c r="CF1098" i="25"/>
  <c r="CE1098" i="25"/>
  <c r="CD1098" i="25"/>
  <c r="CC1098" i="25"/>
  <c r="CB1098" i="25"/>
  <c r="CA1098" i="25"/>
  <c r="BZ1098" i="25"/>
  <c r="BY1098" i="25"/>
  <c r="BX1098" i="25"/>
  <c r="BW1098" i="25"/>
  <c r="BV1098" i="25"/>
  <c r="BU1098" i="25"/>
  <c r="DV1097" i="25"/>
  <c r="DU1097" i="25"/>
  <c r="DT1097" i="25"/>
  <c r="DS1097" i="25"/>
  <c r="DR1097" i="25"/>
  <c r="DQ1097" i="25"/>
  <c r="DP1097" i="25"/>
  <c r="DO1097" i="25"/>
  <c r="DN1097" i="25"/>
  <c r="DM1097" i="25"/>
  <c r="DL1097" i="25"/>
  <c r="DK1097" i="25"/>
  <c r="DJ1097" i="25"/>
  <c r="DI1097" i="25"/>
  <c r="DH1097" i="25"/>
  <c r="DG1097" i="25"/>
  <c r="DF1097" i="25"/>
  <c r="DE1097" i="25"/>
  <c r="DD1097" i="25"/>
  <c r="DC1097" i="25"/>
  <c r="DB1097" i="25"/>
  <c r="DA1097" i="25"/>
  <c r="CZ1097" i="25"/>
  <c r="CY1097" i="25"/>
  <c r="CX1097" i="25"/>
  <c r="CW1097" i="25"/>
  <c r="CV1097" i="25"/>
  <c r="CU1097" i="25"/>
  <c r="CT1097" i="25"/>
  <c r="CS1097" i="25"/>
  <c r="CR1097" i="25"/>
  <c r="CQ1097" i="25"/>
  <c r="CP1097" i="25"/>
  <c r="CO1097" i="25"/>
  <c r="CN1097" i="25"/>
  <c r="CM1097" i="25"/>
  <c r="CL1097" i="25"/>
  <c r="CK1097" i="25"/>
  <c r="CJ1097" i="25"/>
  <c r="CI1097" i="25"/>
  <c r="CH1097" i="25"/>
  <c r="CG1097" i="25"/>
  <c r="CF1097" i="25"/>
  <c r="CE1097" i="25"/>
  <c r="CD1097" i="25"/>
  <c r="CC1097" i="25"/>
  <c r="CB1097" i="25"/>
  <c r="CA1097" i="25"/>
  <c r="BZ1097" i="25"/>
  <c r="BY1097" i="25"/>
  <c r="BX1097" i="25"/>
  <c r="BW1097" i="25"/>
  <c r="BV1097" i="25"/>
  <c r="BU1097" i="25"/>
  <c r="DV1096" i="25"/>
  <c r="DU1096" i="25"/>
  <c r="DT1096" i="25"/>
  <c r="DS1096" i="25"/>
  <c r="DR1096" i="25"/>
  <c r="DQ1096" i="25"/>
  <c r="DP1096" i="25"/>
  <c r="DO1096" i="25"/>
  <c r="DN1096" i="25"/>
  <c r="DM1096" i="25"/>
  <c r="DL1096" i="25"/>
  <c r="DK1096" i="25"/>
  <c r="DJ1096" i="25"/>
  <c r="DI1096" i="25"/>
  <c r="DH1096" i="25"/>
  <c r="DG1096" i="25"/>
  <c r="DF1096" i="25"/>
  <c r="DE1096" i="25"/>
  <c r="DD1096" i="25"/>
  <c r="DC1096" i="25"/>
  <c r="DB1096" i="25"/>
  <c r="DA1096" i="25"/>
  <c r="CZ1096" i="25"/>
  <c r="CY1096" i="25"/>
  <c r="CX1096" i="25"/>
  <c r="CW1096" i="25"/>
  <c r="CV1096" i="25"/>
  <c r="CU1096" i="25"/>
  <c r="CT1096" i="25"/>
  <c r="CS1096" i="25"/>
  <c r="CR1096" i="25"/>
  <c r="CQ1096" i="25"/>
  <c r="CP1096" i="25"/>
  <c r="CO1096" i="25"/>
  <c r="CN1096" i="25"/>
  <c r="CM1096" i="25"/>
  <c r="CL1096" i="25"/>
  <c r="CK1096" i="25"/>
  <c r="CJ1096" i="25"/>
  <c r="CI1096" i="25"/>
  <c r="CH1096" i="25"/>
  <c r="CG1096" i="25"/>
  <c r="CF1096" i="25"/>
  <c r="CE1096" i="25"/>
  <c r="CD1096" i="25"/>
  <c r="CC1096" i="25"/>
  <c r="CB1096" i="25"/>
  <c r="CA1096" i="25"/>
  <c r="BZ1096" i="25"/>
  <c r="BY1096" i="25"/>
  <c r="BX1096" i="25"/>
  <c r="BW1096" i="25"/>
  <c r="BV1096" i="25"/>
  <c r="BU1096" i="25"/>
  <c r="DV1095" i="25"/>
  <c r="DU1095" i="25"/>
  <c r="DT1095" i="25"/>
  <c r="DS1095" i="25"/>
  <c r="DR1095" i="25"/>
  <c r="DQ1095" i="25"/>
  <c r="DP1095" i="25"/>
  <c r="DO1095" i="25"/>
  <c r="DN1095" i="25"/>
  <c r="DM1095" i="25"/>
  <c r="DL1095" i="25"/>
  <c r="DK1095" i="25"/>
  <c r="DJ1095" i="25"/>
  <c r="DI1095" i="25"/>
  <c r="DH1095" i="25"/>
  <c r="DG1095" i="25"/>
  <c r="DF1095" i="25"/>
  <c r="DE1095" i="25"/>
  <c r="DD1095" i="25"/>
  <c r="DC1095" i="25"/>
  <c r="DB1095" i="25"/>
  <c r="DA1095" i="25"/>
  <c r="CZ1095" i="25"/>
  <c r="CY1095" i="25"/>
  <c r="CX1095" i="25"/>
  <c r="CW1095" i="25"/>
  <c r="CV1095" i="25"/>
  <c r="CU1095" i="25"/>
  <c r="CT1095" i="25"/>
  <c r="CS1095" i="25"/>
  <c r="CR1095" i="25"/>
  <c r="CQ1095" i="25"/>
  <c r="CP1095" i="25"/>
  <c r="CO1095" i="25"/>
  <c r="CN1095" i="25"/>
  <c r="CM1095" i="25"/>
  <c r="CL1095" i="25"/>
  <c r="CK1095" i="25"/>
  <c r="CJ1095" i="25"/>
  <c r="CI1095" i="25"/>
  <c r="CH1095" i="25"/>
  <c r="CG1095" i="25"/>
  <c r="CF1095" i="25"/>
  <c r="CE1095" i="25"/>
  <c r="CD1095" i="25"/>
  <c r="CC1095" i="25"/>
  <c r="CB1095" i="25"/>
  <c r="CA1095" i="25"/>
  <c r="BZ1095" i="25"/>
  <c r="BY1095" i="25"/>
  <c r="BX1095" i="25"/>
  <c r="BW1095" i="25"/>
  <c r="BV1095" i="25"/>
  <c r="BU1095" i="25"/>
  <c r="DV1094" i="25"/>
  <c r="DU1094" i="25"/>
  <c r="DT1094" i="25"/>
  <c r="DS1094" i="25"/>
  <c r="DR1094" i="25"/>
  <c r="DQ1094" i="25"/>
  <c r="DP1094" i="25"/>
  <c r="DO1094" i="25"/>
  <c r="DN1094" i="25"/>
  <c r="DM1094" i="25"/>
  <c r="DL1094" i="25"/>
  <c r="DK1094" i="25"/>
  <c r="DJ1094" i="25"/>
  <c r="DI1094" i="25"/>
  <c r="DH1094" i="25"/>
  <c r="DG1094" i="25"/>
  <c r="DF1094" i="25"/>
  <c r="DE1094" i="25"/>
  <c r="DD1094" i="25"/>
  <c r="DC1094" i="25"/>
  <c r="DB1094" i="25"/>
  <c r="DA1094" i="25"/>
  <c r="CZ1094" i="25"/>
  <c r="CY1094" i="25"/>
  <c r="CX1094" i="25"/>
  <c r="CW1094" i="25"/>
  <c r="CV1094" i="25"/>
  <c r="CU1094" i="25"/>
  <c r="CT1094" i="25"/>
  <c r="CS1094" i="25"/>
  <c r="CR1094" i="25"/>
  <c r="CQ1094" i="25"/>
  <c r="CP1094" i="25"/>
  <c r="CO1094" i="25"/>
  <c r="CN1094" i="25"/>
  <c r="CM1094" i="25"/>
  <c r="CL1094" i="25"/>
  <c r="CK1094" i="25"/>
  <c r="CJ1094" i="25"/>
  <c r="CI1094" i="25"/>
  <c r="CH1094" i="25"/>
  <c r="CG1094" i="25"/>
  <c r="CF1094" i="25"/>
  <c r="CE1094" i="25"/>
  <c r="CD1094" i="25"/>
  <c r="CC1094" i="25"/>
  <c r="CB1094" i="25"/>
  <c r="CA1094" i="25"/>
  <c r="BZ1094" i="25"/>
  <c r="BY1094" i="25"/>
  <c r="BX1094" i="25"/>
  <c r="BW1094" i="25"/>
  <c r="BV1094" i="25"/>
  <c r="BU1094" i="25"/>
  <c r="DV1093" i="25"/>
  <c r="DU1093" i="25"/>
  <c r="DT1093" i="25"/>
  <c r="DS1093" i="25"/>
  <c r="DR1093" i="25"/>
  <c r="DQ1093" i="25"/>
  <c r="DP1093" i="25"/>
  <c r="DO1093" i="25"/>
  <c r="DN1093" i="25"/>
  <c r="DM1093" i="25"/>
  <c r="DL1093" i="25"/>
  <c r="DK1093" i="25"/>
  <c r="DJ1093" i="25"/>
  <c r="DI1093" i="25"/>
  <c r="DH1093" i="25"/>
  <c r="DG1093" i="25"/>
  <c r="DF1093" i="25"/>
  <c r="DE1093" i="25"/>
  <c r="DD1093" i="25"/>
  <c r="DC1093" i="25"/>
  <c r="DB1093" i="25"/>
  <c r="DA1093" i="25"/>
  <c r="CZ1093" i="25"/>
  <c r="CY1093" i="25"/>
  <c r="CX1093" i="25"/>
  <c r="CW1093" i="25"/>
  <c r="CV1093" i="25"/>
  <c r="CU1093" i="25"/>
  <c r="CT1093" i="25"/>
  <c r="CS1093" i="25"/>
  <c r="CR1093" i="25"/>
  <c r="CQ1093" i="25"/>
  <c r="CP1093" i="25"/>
  <c r="CO1093" i="25"/>
  <c r="CN1093" i="25"/>
  <c r="CM1093" i="25"/>
  <c r="CL1093" i="25"/>
  <c r="CK1093" i="25"/>
  <c r="CJ1093" i="25"/>
  <c r="CI1093" i="25"/>
  <c r="CH1093" i="25"/>
  <c r="CG1093" i="25"/>
  <c r="CF1093" i="25"/>
  <c r="CE1093" i="25"/>
  <c r="CD1093" i="25"/>
  <c r="CC1093" i="25"/>
  <c r="CB1093" i="25"/>
  <c r="CA1093" i="25"/>
  <c r="BZ1093" i="25"/>
  <c r="BY1093" i="25"/>
  <c r="BX1093" i="25"/>
  <c r="BW1093" i="25"/>
  <c r="BV1093" i="25"/>
  <c r="BU1093" i="25"/>
  <c r="DV1092" i="25"/>
  <c r="DU1092" i="25"/>
  <c r="DT1092" i="25"/>
  <c r="DS1092" i="25"/>
  <c r="DR1092" i="25"/>
  <c r="DQ1092" i="25"/>
  <c r="DP1092" i="25"/>
  <c r="DO1092" i="25"/>
  <c r="DN1092" i="25"/>
  <c r="DM1092" i="25"/>
  <c r="DL1092" i="25"/>
  <c r="DK1092" i="25"/>
  <c r="DJ1092" i="25"/>
  <c r="DI1092" i="25"/>
  <c r="DH1092" i="25"/>
  <c r="DG1092" i="25"/>
  <c r="DF1092" i="25"/>
  <c r="DE1092" i="25"/>
  <c r="DD1092" i="25"/>
  <c r="DC1092" i="25"/>
  <c r="DB1092" i="25"/>
  <c r="DA1092" i="25"/>
  <c r="CZ1092" i="25"/>
  <c r="CY1092" i="25"/>
  <c r="CX1092" i="25"/>
  <c r="CW1092" i="25"/>
  <c r="CV1092" i="25"/>
  <c r="CU1092" i="25"/>
  <c r="CT1092" i="25"/>
  <c r="CS1092" i="25"/>
  <c r="CR1092" i="25"/>
  <c r="CQ1092" i="25"/>
  <c r="CP1092" i="25"/>
  <c r="CO1092" i="25"/>
  <c r="CN1092" i="25"/>
  <c r="CM1092" i="25"/>
  <c r="CL1092" i="25"/>
  <c r="CK1092" i="25"/>
  <c r="CJ1092" i="25"/>
  <c r="CI1092" i="25"/>
  <c r="CH1092" i="25"/>
  <c r="CG1092" i="25"/>
  <c r="CF1092" i="25"/>
  <c r="CE1092" i="25"/>
  <c r="CD1092" i="25"/>
  <c r="CC1092" i="25"/>
  <c r="CB1092" i="25"/>
  <c r="CA1092" i="25"/>
  <c r="BZ1092" i="25"/>
  <c r="BY1092" i="25"/>
  <c r="BX1092" i="25"/>
  <c r="BW1092" i="25"/>
  <c r="BV1092" i="25"/>
  <c r="BU1092" i="25"/>
  <c r="DV1091" i="25"/>
  <c r="DU1091" i="25"/>
  <c r="DT1091" i="25"/>
  <c r="DS1091" i="25"/>
  <c r="DR1091" i="25"/>
  <c r="DQ1091" i="25"/>
  <c r="DP1091" i="25"/>
  <c r="DO1091" i="25"/>
  <c r="DN1091" i="25"/>
  <c r="DM1091" i="25"/>
  <c r="DL1091" i="25"/>
  <c r="DK1091" i="25"/>
  <c r="DJ1091" i="25"/>
  <c r="DI1091" i="25"/>
  <c r="DH1091" i="25"/>
  <c r="DG1091" i="25"/>
  <c r="DF1091" i="25"/>
  <c r="DE1091" i="25"/>
  <c r="DD1091" i="25"/>
  <c r="DC1091" i="25"/>
  <c r="DB1091" i="25"/>
  <c r="DA1091" i="25"/>
  <c r="CZ1091" i="25"/>
  <c r="CY1091" i="25"/>
  <c r="CX1091" i="25"/>
  <c r="CW1091" i="25"/>
  <c r="CV1091" i="25"/>
  <c r="CU1091" i="25"/>
  <c r="CT1091" i="25"/>
  <c r="CS1091" i="25"/>
  <c r="CR1091" i="25"/>
  <c r="CQ1091" i="25"/>
  <c r="CP1091" i="25"/>
  <c r="CO1091" i="25"/>
  <c r="CN1091" i="25"/>
  <c r="CM1091" i="25"/>
  <c r="CL1091" i="25"/>
  <c r="CK1091" i="25"/>
  <c r="CJ1091" i="25"/>
  <c r="CI1091" i="25"/>
  <c r="CH1091" i="25"/>
  <c r="CG1091" i="25"/>
  <c r="CF1091" i="25"/>
  <c r="CE1091" i="25"/>
  <c r="CD1091" i="25"/>
  <c r="CC1091" i="25"/>
  <c r="CB1091" i="25"/>
  <c r="CA1091" i="25"/>
  <c r="BZ1091" i="25"/>
  <c r="BY1091" i="25"/>
  <c r="BX1091" i="25"/>
  <c r="BW1091" i="25"/>
  <c r="BV1091" i="25"/>
  <c r="BU1091" i="25"/>
  <c r="DV1090" i="25"/>
  <c r="DU1090" i="25"/>
  <c r="DT1090" i="25"/>
  <c r="DS1090" i="25"/>
  <c r="DR1090" i="25"/>
  <c r="DQ1090" i="25"/>
  <c r="DP1090" i="25"/>
  <c r="DO1090" i="25"/>
  <c r="DN1090" i="25"/>
  <c r="DM1090" i="25"/>
  <c r="DL1090" i="25"/>
  <c r="DK1090" i="25"/>
  <c r="DJ1090" i="25"/>
  <c r="DI1090" i="25"/>
  <c r="DH1090" i="25"/>
  <c r="DG1090" i="25"/>
  <c r="DF1090" i="25"/>
  <c r="DE1090" i="25"/>
  <c r="DD1090" i="25"/>
  <c r="DC1090" i="25"/>
  <c r="DB1090" i="25"/>
  <c r="DA1090" i="25"/>
  <c r="CZ1090" i="25"/>
  <c r="CY1090" i="25"/>
  <c r="CX1090" i="25"/>
  <c r="CW1090" i="25"/>
  <c r="CV1090" i="25"/>
  <c r="CU1090" i="25"/>
  <c r="CT1090" i="25"/>
  <c r="CS1090" i="25"/>
  <c r="CR1090" i="25"/>
  <c r="CQ1090" i="25"/>
  <c r="CP1090" i="25"/>
  <c r="CO1090" i="25"/>
  <c r="CN1090" i="25"/>
  <c r="CM1090" i="25"/>
  <c r="CL1090" i="25"/>
  <c r="CK1090" i="25"/>
  <c r="CJ1090" i="25"/>
  <c r="CI1090" i="25"/>
  <c r="CH1090" i="25"/>
  <c r="CG1090" i="25"/>
  <c r="CF1090" i="25"/>
  <c r="CE1090" i="25"/>
  <c r="CD1090" i="25"/>
  <c r="CC1090" i="25"/>
  <c r="CB1090" i="25"/>
  <c r="CA1090" i="25"/>
  <c r="BZ1090" i="25"/>
  <c r="BY1090" i="25"/>
  <c r="BX1090" i="25"/>
  <c r="BW1090" i="25"/>
  <c r="BV1090" i="25"/>
  <c r="BU1090" i="25"/>
  <c r="DV1089" i="25"/>
  <c r="DU1089" i="25"/>
  <c r="DT1089" i="25"/>
  <c r="DS1089" i="25"/>
  <c r="DR1089" i="25"/>
  <c r="DQ1089" i="25"/>
  <c r="DP1089" i="25"/>
  <c r="DO1089" i="25"/>
  <c r="DN1089" i="25"/>
  <c r="DM1089" i="25"/>
  <c r="DL1089" i="25"/>
  <c r="DK1089" i="25"/>
  <c r="DJ1089" i="25"/>
  <c r="DI1089" i="25"/>
  <c r="DH1089" i="25"/>
  <c r="DG1089" i="25"/>
  <c r="DF1089" i="25"/>
  <c r="DE1089" i="25"/>
  <c r="DD1089" i="25"/>
  <c r="DC1089" i="25"/>
  <c r="DB1089" i="25"/>
  <c r="DA1089" i="25"/>
  <c r="CZ1089" i="25"/>
  <c r="CY1089" i="25"/>
  <c r="CX1089" i="25"/>
  <c r="CW1089" i="25"/>
  <c r="CV1089" i="25"/>
  <c r="CU1089" i="25"/>
  <c r="CT1089" i="25"/>
  <c r="CS1089" i="25"/>
  <c r="CR1089" i="25"/>
  <c r="CQ1089" i="25"/>
  <c r="CP1089" i="25"/>
  <c r="CO1089" i="25"/>
  <c r="CN1089" i="25"/>
  <c r="CM1089" i="25"/>
  <c r="CL1089" i="25"/>
  <c r="CK1089" i="25"/>
  <c r="CJ1089" i="25"/>
  <c r="CI1089" i="25"/>
  <c r="CH1089" i="25"/>
  <c r="CG1089" i="25"/>
  <c r="CF1089" i="25"/>
  <c r="CE1089" i="25"/>
  <c r="CD1089" i="25"/>
  <c r="CC1089" i="25"/>
  <c r="CB1089" i="25"/>
  <c r="CA1089" i="25"/>
  <c r="BZ1089" i="25"/>
  <c r="BY1089" i="25"/>
  <c r="BX1089" i="25"/>
  <c r="BW1089" i="25"/>
  <c r="BV1089" i="25"/>
  <c r="BU1089" i="25"/>
  <c r="DV1088" i="25"/>
  <c r="DU1088" i="25"/>
  <c r="DT1088" i="25"/>
  <c r="DS1088" i="25"/>
  <c r="DR1088" i="25"/>
  <c r="DQ1088" i="25"/>
  <c r="DP1088" i="25"/>
  <c r="DO1088" i="25"/>
  <c r="DN1088" i="25"/>
  <c r="DM1088" i="25"/>
  <c r="DL1088" i="25"/>
  <c r="DK1088" i="25"/>
  <c r="DJ1088" i="25"/>
  <c r="DI1088" i="25"/>
  <c r="DH1088" i="25"/>
  <c r="DG1088" i="25"/>
  <c r="DF1088" i="25"/>
  <c r="DE1088" i="25"/>
  <c r="DD1088" i="25"/>
  <c r="DC1088" i="25"/>
  <c r="DB1088" i="25"/>
  <c r="DA1088" i="25"/>
  <c r="CZ1088" i="25"/>
  <c r="CY1088" i="25"/>
  <c r="CX1088" i="25"/>
  <c r="CW1088" i="25"/>
  <c r="CV1088" i="25"/>
  <c r="CU1088" i="25"/>
  <c r="CT1088" i="25"/>
  <c r="CS1088" i="25"/>
  <c r="CR1088" i="25"/>
  <c r="CQ1088" i="25"/>
  <c r="CP1088" i="25"/>
  <c r="CO1088" i="25"/>
  <c r="CN1088" i="25"/>
  <c r="CM1088" i="25"/>
  <c r="CL1088" i="25"/>
  <c r="CK1088" i="25"/>
  <c r="CJ1088" i="25"/>
  <c r="CI1088" i="25"/>
  <c r="CH1088" i="25"/>
  <c r="CG1088" i="25"/>
  <c r="CF1088" i="25"/>
  <c r="CE1088" i="25"/>
  <c r="CD1088" i="25"/>
  <c r="CC1088" i="25"/>
  <c r="CB1088" i="25"/>
  <c r="CA1088" i="25"/>
  <c r="BZ1088" i="25"/>
  <c r="BY1088" i="25"/>
  <c r="BX1088" i="25"/>
  <c r="BW1088" i="25"/>
  <c r="BV1088" i="25"/>
  <c r="BU1088" i="25"/>
  <c r="DV1087" i="25"/>
  <c r="DU1087" i="25"/>
  <c r="DT1087" i="25"/>
  <c r="DS1087" i="25"/>
  <c r="DR1087" i="25"/>
  <c r="DQ1087" i="25"/>
  <c r="DP1087" i="25"/>
  <c r="DO1087" i="25"/>
  <c r="DN1087" i="25"/>
  <c r="DM1087" i="25"/>
  <c r="DL1087" i="25"/>
  <c r="DK1087" i="25"/>
  <c r="DJ1087" i="25"/>
  <c r="DI1087" i="25"/>
  <c r="DH1087" i="25"/>
  <c r="DG1087" i="25"/>
  <c r="DF1087" i="25"/>
  <c r="DE1087" i="25"/>
  <c r="DD1087" i="25"/>
  <c r="DC1087" i="25"/>
  <c r="DB1087" i="25"/>
  <c r="DA1087" i="25"/>
  <c r="CZ1087" i="25"/>
  <c r="CY1087" i="25"/>
  <c r="CX1087" i="25"/>
  <c r="CW1087" i="25"/>
  <c r="CV1087" i="25"/>
  <c r="CU1087" i="25"/>
  <c r="CT1087" i="25"/>
  <c r="CS1087" i="25"/>
  <c r="CR1087" i="25"/>
  <c r="CQ1087" i="25"/>
  <c r="CP1087" i="25"/>
  <c r="CO1087" i="25"/>
  <c r="CN1087" i="25"/>
  <c r="CM1087" i="25"/>
  <c r="CL1087" i="25"/>
  <c r="CK1087" i="25"/>
  <c r="CJ1087" i="25"/>
  <c r="CI1087" i="25"/>
  <c r="CH1087" i="25"/>
  <c r="CG1087" i="25"/>
  <c r="CF1087" i="25"/>
  <c r="CE1087" i="25"/>
  <c r="CD1087" i="25"/>
  <c r="CC1087" i="25"/>
  <c r="CB1087" i="25"/>
  <c r="CA1087" i="25"/>
  <c r="BZ1087" i="25"/>
  <c r="BY1087" i="25"/>
  <c r="BX1087" i="25"/>
  <c r="BW1087" i="25"/>
  <c r="BV1087" i="25"/>
  <c r="BU1087" i="25"/>
  <c r="DV1086" i="25"/>
  <c r="DU1086" i="25"/>
  <c r="DT1086" i="25"/>
  <c r="DS1086" i="25"/>
  <c r="DR1086" i="25"/>
  <c r="DQ1086" i="25"/>
  <c r="DP1086" i="25"/>
  <c r="DO1086" i="25"/>
  <c r="DN1086" i="25"/>
  <c r="DM1086" i="25"/>
  <c r="DL1086" i="25"/>
  <c r="DK1086" i="25"/>
  <c r="DJ1086" i="25"/>
  <c r="DI1086" i="25"/>
  <c r="DH1086" i="25"/>
  <c r="DG1086" i="25"/>
  <c r="DF1086" i="25"/>
  <c r="DE1086" i="25"/>
  <c r="DD1086" i="25"/>
  <c r="DC1086" i="25"/>
  <c r="DB1086" i="25"/>
  <c r="DA1086" i="25"/>
  <c r="CZ1086" i="25"/>
  <c r="CY1086" i="25"/>
  <c r="CX1086" i="25"/>
  <c r="CW1086" i="25"/>
  <c r="CV1086" i="25"/>
  <c r="CU1086" i="25"/>
  <c r="CT1086" i="25"/>
  <c r="CS1086" i="25"/>
  <c r="CR1086" i="25"/>
  <c r="CQ1086" i="25"/>
  <c r="CP1086" i="25"/>
  <c r="CO1086" i="25"/>
  <c r="CN1086" i="25"/>
  <c r="CM1086" i="25"/>
  <c r="CL1086" i="25"/>
  <c r="CK1086" i="25"/>
  <c r="CJ1086" i="25"/>
  <c r="CI1086" i="25"/>
  <c r="CH1086" i="25"/>
  <c r="CG1086" i="25"/>
  <c r="CF1086" i="25"/>
  <c r="CE1086" i="25"/>
  <c r="CD1086" i="25"/>
  <c r="CC1086" i="25"/>
  <c r="CB1086" i="25"/>
  <c r="CA1086" i="25"/>
  <c r="BZ1086" i="25"/>
  <c r="BY1086" i="25"/>
  <c r="BX1086" i="25"/>
  <c r="BW1086" i="25"/>
  <c r="BV1086" i="25"/>
  <c r="BU1086" i="25"/>
  <c r="DV1085" i="25"/>
  <c r="DU1085" i="25"/>
  <c r="DT1085" i="25"/>
  <c r="DS1085" i="25"/>
  <c r="DR1085" i="25"/>
  <c r="DQ1085" i="25"/>
  <c r="DP1085" i="25"/>
  <c r="DO1085" i="25"/>
  <c r="DN1085" i="25"/>
  <c r="DM1085" i="25"/>
  <c r="DL1085" i="25"/>
  <c r="DK1085" i="25"/>
  <c r="DJ1085" i="25"/>
  <c r="DI1085" i="25"/>
  <c r="DH1085" i="25"/>
  <c r="DG1085" i="25"/>
  <c r="DF1085" i="25"/>
  <c r="DE1085" i="25"/>
  <c r="DD1085" i="25"/>
  <c r="DC1085" i="25"/>
  <c r="DB1085" i="25"/>
  <c r="DA1085" i="25"/>
  <c r="CZ1085" i="25"/>
  <c r="CY1085" i="25"/>
  <c r="CX1085" i="25"/>
  <c r="CW1085" i="25"/>
  <c r="CV1085" i="25"/>
  <c r="CU1085" i="25"/>
  <c r="CT1085" i="25"/>
  <c r="CS1085" i="25"/>
  <c r="CR1085" i="25"/>
  <c r="CQ1085" i="25"/>
  <c r="CP1085" i="25"/>
  <c r="CO1085" i="25"/>
  <c r="CN1085" i="25"/>
  <c r="CM1085" i="25"/>
  <c r="CL1085" i="25"/>
  <c r="CK1085" i="25"/>
  <c r="CJ1085" i="25"/>
  <c r="CI1085" i="25"/>
  <c r="CH1085" i="25"/>
  <c r="CG1085" i="25"/>
  <c r="CF1085" i="25"/>
  <c r="CE1085" i="25"/>
  <c r="CD1085" i="25"/>
  <c r="CC1085" i="25"/>
  <c r="CB1085" i="25"/>
  <c r="CA1085" i="25"/>
  <c r="BZ1085" i="25"/>
  <c r="BY1085" i="25"/>
  <c r="BX1085" i="25"/>
  <c r="BW1085" i="25"/>
  <c r="BV1085" i="25"/>
  <c r="BU1085" i="25"/>
  <c r="DV1084" i="25"/>
  <c r="DU1084" i="25"/>
  <c r="DT1084" i="25"/>
  <c r="DS1084" i="25"/>
  <c r="DR1084" i="25"/>
  <c r="DQ1084" i="25"/>
  <c r="DP1084" i="25"/>
  <c r="DO1084" i="25"/>
  <c r="DN1084" i="25"/>
  <c r="DM1084" i="25"/>
  <c r="DL1084" i="25"/>
  <c r="DK1084" i="25"/>
  <c r="DJ1084" i="25"/>
  <c r="DI1084" i="25"/>
  <c r="DH1084" i="25"/>
  <c r="DG1084" i="25"/>
  <c r="DF1084" i="25"/>
  <c r="DE1084" i="25"/>
  <c r="DD1084" i="25"/>
  <c r="DC1084" i="25"/>
  <c r="DB1084" i="25"/>
  <c r="DA1084" i="25"/>
  <c r="CZ1084" i="25"/>
  <c r="CY1084" i="25"/>
  <c r="CX1084" i="25"/>
  <c r="CW1084" i="25"/>
  <c r="CV1084" i="25"/>
  <c r="CU1084" i="25"/>
  <c r="CT1084" i="25"/>
  <c r="CS1084" i="25"/>
  <c r="CR1084" i="25"/>
  <c r="CQ1084" i="25"/>
  <c r="CP1084" i="25"/>
  <c r="CO1084" i="25"/>
  <c r="CN1084" i="25"/>
  <c r="CM1084" i="25"/>
  <c r="CL1084" i="25"/>
  <c r="CK1084" i="25"/>
  <c r="CJ1084" i="25"/>
  <c r="CI1084" i="25"/>
  <c r="CH1084" i="25"/>
  <c r="CG1084" i="25"/>
  <c r="CF1084" i="25"/>
  <c r="CE1084" i="25"/>
  <c r="CD1084" i="25"/>
  <c r="CC1084" i="25"/>
  <c r="CB1084" i="25"/>
  <c r="CA1084" i="25"/>
  <c r="BZ1084" i="25"/>
  <c r="BY1084" i="25"/>
  <c r="BX1084" i="25"/>
  <c r="BW1084" i="25"/>
  <c r="BV1084" i="25"/>
  <c r="BU1084" i="25"/>
  <c r="DV1083" i="25"/>
  <c r="DU1083" i="25"/>
  <c r="DT1083" i="25"/>
  <c r="DS1083" i="25"/>
  <c r="DR1083" i="25"/>
  <c r="DQ1083" i="25"/>
  <c r="DP1083" i="25"/>
  <c r="DO1083" i="25"/>
  <c r="DN1083" i="25"/>
  <c r="DM1083" i="25"/>
  <c r="DL1083" i="25"/>
  <c r="DK1083" i="25"/>
  <c r="DJ1083" i="25"/>
  <c r="DI1083" i="25"/>
  <c r="DH1083" i="25"/>
  <c r="DG1083" i="25"/>
  <c r="DF1083" i="25"/>
  <c r="DE1083" i="25"/>
  <c r="DD1083" i="25"/>
  <c r="DC1083" i="25"/>
  <c r="DB1083" i="25"/>
  <c r="DA1083" i="25"/>
  <c r="CZ1083" i="25"/>
  <c r="CY1083" i="25"/>
  <c r="CX1083" i="25"/>
  <c r="CW1083" i="25"/>
  <c r="CV1083" i="25"/>
  <c r="CU1083" i="25"/>
  <c r="CT1083" i="25"/>
  <c r="CS1083" i="25"/>
  <c r="CR1083" i="25"/>
  <c r="CQ1083" i="25"/>
  <c r="CP1083" i="25"/>
  <c r="CO1083" i="25"/>
  <c r="CN1083" i="25"/>
  <c r="CM1083" i="25"/>
  <c r="CL1083" i="25"/>
  <c r="CK1083" i="25"/>
  <c r="CJ1083" i="25"/>
  <c r="CI1083" i="25"/>
  <c r="CH1083" i="25"/>
  <c r="CG1083" i="25"/>
  <c r="CF1083" i="25"/>
  <c r="CE1083" i="25"/>
  <c r="CD1083" i="25"/>
  <c r="CC1083" i="25"/>
  <c r="CB1083" i="25"/>
  <c r="CA1083" i="25"/>
  <c r="BZ1083" i="25"/>
  <c r="BY1083" i="25"/>
  <c r="BX1083" i="25"/>
  <c r="BW1083" i="25"/>
  <c r="BV1083" i="25"/>
  <c r="BU1083" i="25"/>
  <c r="DV1082" i="25"/>
  <c r="DU1082" i="25"/>
  <c r="DT1082" i="25"/>
  <c r="DS1082" i="25"/>
  <c r="DR1082" i="25"/>
  <c r="DQ1082" i="25"/>
  <c r="DP1082" i="25"/>
  <c r="DO1082" i="25"/>
  <c r="DN1082" i="25"/>
  <c r="DM1082" i="25"/>
  <c r="DL1082" i="25"/>
  <c r="DK1082" i="25"/>
  <c r="DJ1082" i="25"/>
  <c r="DI1082" i="25"/>
  <c r="DH1082" i="25"/>
  <c r="DG1082" i="25"/>
  <c r="DF1082" i="25"/>
  <c r="DE1082" i="25"/>
  <c r="DD1082" i="25"/>
  <c r="DC1082" i="25"/>
  <c r="DB1082" i="25"/>
  <c r="DA1082" i="25"/>
  <c r="CZ1082" i="25"/>
  <c r="CY1082" i="25"/>
  <c r="CX1082" i="25"/>
  <c r="CW1082" i="25"/>
  <c r="CV1082" i="25"/>
  <c r="CU1082" i="25"/>
  <c r="CT1082" i="25"/>
  <c r="CS1082" i="25"/>
  <c r="CR1082" i="25"/>
  <c r="CQ1082" i="25"/>
  <c r="CP1082" i="25"/>
  <c r="CO1082" i="25"/>
  <c r="CN1082" i="25"/>
  <c r="CM1082" i="25"/>
  <c r="CL1082" i="25"/>
  <c r="CK1082" i="25"/>
  <c r="CJ1082" i="25"/>
  <c r="CI1082" i="25"/>
  <c r="CH1082" i="25"/>
  <c r="CG1082" i="25"/>
  <c r="CF1082" i="25"/>
  <c r="CE1082" i="25"/>
  <c r="CD1082" i="25"/>
  <c r="CC1082" i="25"/>
  <c r="CB1082" i="25"/>
  <c r="CA1082" i="25"/>
  <c r="BZ1082" i="25"/>
  <c r="BY1082" i="25"/>
  <c r="BX1082" i="25"/>
  <c r="BW1082" i="25"/>
  <c r="BV1082" i="25"/>
  <c r="BU1082" i="25"/>
  <c r="DV1081" i="25"/>
  <c r="DU1081" i="25"/>
  <c r="DT1081" i="25"/>
  <c r="DS1081" i="25"/>
  <c r="DR1081" i="25"/>
  <c r="DQ1081" i="25"/>
  <c r="DP1081" i="25"/>
  <c r="DO1081" i="25"/>
  <c r="DN1081" i="25"/>
  <c r="DM1081" i="25"/>
  <c r="DL1081" i="25"/>
  <c r="DK1081" i="25"/>
  <c r="DJ1081" i="25"/>
  <c r="DI1081" i="25"/>
  <c r="DH1081" i="25"/>
  <c r="DG1081" i="25"/>
  <c r="DF1081" i="25"/>
  <c r="DE1081" i="25"/>
  <c r="DD1081" i="25"/>
  <c r="DC1081" i="25"/>
  <c r="DB1081" i="25"/>
  <c r="DA1081" i="25"/>
  <c r="CZ1081" i="25"/>
  <c r="CY1081" i="25"/>
  <c r="CX1081" i="25"/>
  <c r="CW1081" i="25"/>
  <c r="CV1081" i="25"/>
  <c r="CU1081" i="25"/>
  <c r="CT1081" i="25"/>
  <c r="CS1081" i="25"/>
  <c r="CR1081" i="25"/>
  <c r="CQ1081" i="25"/>
  <c r="CP1081" i="25"/>
  <c r="CO1081" i="25"/>
  <c r="CN1081" i="25"/>
  <c r="CM1081" i="25"/>
  <c r="CL1081" i="25"/>
  <c r="CK1081" i="25"/>
  <c r="CJ1081" i="25"/>
  <c r="CI1081" i="25"/>
  <c r="CH1081" i="25"/>
  <c r="CG1081" i="25"/>
  <c r="CF1081" i="25"/>
  <c r="CE1081" i="25"/>
  <c r="CD1081" i="25"/>
  <c r="CC1081" i="25"/>
  <c r="CB1081" i="25"/>
  <c r="CA1081" i="25"/>
  <c r="BZ1081" i="25"/>
  <c r="BY1081" i="25"/>
  <c r="BX1081" i="25"/>
  <c r="BW1081" i="25"/>
  <c r="BV1081" i="25"/>
  <c r="BU1081" i="25"/>
  <c r="DV1080" i="25"/>
  <c r="DU1080" i="25"/>
  <c r="DT1080" i="25"/>
  <c r="DS1080" i="25"/>
  <c r="DR1080" i="25"/>
  <c r="DQ1080" i="25"/>
  <c r="DP1080" i="25"/>
  <c r="DO1080" i="25"/>
  <c r="DN1080" i="25"/>
  <c r="DM1080" i="25"/>
  <c r="DL1080" i="25"/>
  <c r="DK1080" i="25"/>
  <c r="DJ1080" i="25"/>
  <c r="DI1080" i="25"/>
  <c r="DH1080" i="25"/>
  <c r="DG1080" i="25"/>
  <c r="DF1080" i="25"/>
  <c r="DE1080" i="25"/>
  <c r="DD1080" i="25"/>
  <c r="DC1080" i="25"/>
  <c r="DB1080" i="25"/>
  <c r="DA1080" i="25"/>
  <c r="CZ1080" i="25"/>
  <c r="CY1080" i="25"/>
  <c r="CX1080" i="25"/>
  <c r="CW1080" i="25"/>
  <c r="CV1080" i="25"/>
  <c r="CU1080" i="25"/>
  <c r="CT1080" i="25"/>
  <c r="CS1080" i="25"/>
  <c r="CR1080" i="25"/>
  <c r="CQ1080" i="25"/>
  <c r="CP1080" i="25"/>
  <c r="CO1080" i="25"/>
  <c r="CN1080" i="25"/>
  <c r="CM1080" i="25"/>
  <c r="CL1080" i="25"/>
  <c r="CK1080" i="25"/>
  <c r="CJ1080" i="25"/>
  <c r="CI1080" i="25"/>
  <c r="CH1080" i="25"/>
  <c r="CG1080" i="25"/>
  <c r="CF1080" i="25"/>
  <c r="CE1080" i="25"/>
  <c r="CD1080" i="25"/>
  <c r="CC1080" i="25"/>
  <c r="CB1080" i="25"/>
  <c r="CA1080" i="25"/>
  <c r="BZ1080" i="25"/>
  <c r="BY1080" i="25"/>
  <c r="BX1080" i="25"/>
  <c r="BW1080" i="25"/>
  <c r="BV1080" i="25"/>
  <c r="BU1080" i="25"/>
  <c r="DV1079" i="25"/>
  <c r="DU1079" i="25"/>
  <c r="DT1079" i="25"/>
  <c r="DS1079" i="25"/>
  <c r="DR1079" i="25"/>
  <c r="DQ1079" i="25"/>
  <c r="DP1079" i="25"/>
  <c r="DO1079" i="25"/>
  <c r="DN1079" i="25"/>
  <c r="DM1079" i="25"/>
  <c r="DL1079" i="25"/>
  <c r="DK1079" i="25"/>
  <c r="DJ1079" i="25"/>
  <c r="DI1079" i="25"/>
  <c r="DH1079" i="25"/>
  <c r="DG1079" i="25"/>
  <c r="DF1079" i="25"/>
  <c r="DE1079" i="25"/>
  <c r="DD1079" i="25"/>
  <c r="DC1079" i="25"/>
  <c r="DB1079" i="25"/>
  <c r="DA1079" i="25"/>
  <c r="CZ1079" i="25"/>
  <c r="CY1079" i="25"/>
  <c r="CX1079" i="25"/>
  <c r="CW1079" i="25"/>
  <c r="CV1079" i="25"/>
  <c r="CU1079" i="25"/>
  <c r="CT1079" i="25"/>
  <c r="CS1079" i="25"/>
  <c r="CR1079" i="25"/>
  <c r="CQ1079" i="25"/>
  <c r="CP1079" i="25"/>
  <c r="CO1079" i="25"/>
  <c r="CN1079" i="25"/>
  <c r="CM1079" i="25"/>
  <c r="CL1079" i="25"/>
  <c r="CK1079" i="25"/>
  <c r="CJ1079" i="25"/>
  <c r="CI1079" i="25"/>
  <c r="CH1079" i="25"/>
  <c r="CG1079" i="25"/>
  <c r="CF1079" i="25"/>
  <c r="CE1079" i="25"/>
  <c r="CD1079" i="25"/>
  <c r="CC1079" i="25"/>
  <c r="CB1079" i="25"/>
  <c r="CA1079" i="25"/>
  <c r="BZ1079" i="25"/>
  <c r="BY1079" i="25"/>
  <c r="BX1079" i="25"/>
  <c r="BW1079" i="25"/>
  <c r="BV1079" i="25"/>
  <c r="BU1079" i="25"/>
  <c r="DV1078" i="25"/>
  <c r="DU1078" i="25"/>
  <c r="DT1078" i="25"/>
  <c r="DS1078" i="25"/>
  <c r="DR1078" i="25"/>
  <c r="DQ1078" i="25"/>
  <c r="DP1078" i="25"/>
  <c r="DO1078" i="25"/>
  <c r="DN1078" i="25"/>
  <c r="DM1078" i="25"/>
  <c r="DL1078" i="25"/>
  <c r="DK1078" i="25"/>
  <c r="DJ1078" i="25"/>
  <c r="DI1078" i="25"/>
  <c r="DH1078" i="25"/>
  <c r="DG1078" i="25"/>
  <c r="DF1078" i="25"/>
  <c r="DE1078" i="25"/>
  <c r="DD1078" i="25"/>
  <c r="DC1078" i="25"/>
  <c r="DB1078" i="25"/>
  <c r="DA1078" i="25"/>
  <c r="CZ1078" i="25"/>
  <c r="CY1078" i="25"/>
  <c r="CX1078" i="25"/>
  <c r="CW1078" i="25"/>
  <c r="CV1078" i="25"/>
  <c r="CU1078" i="25"/>
  <c r="CT1078" i="25"/>
  <c r="CS1078" i="25"/>
  <c r="CR1078" i="25"/>
  <c r="CQ1078" i="25"/>
  <c r="CP1078" i="25"/>
  <c r="CO1078" i="25"/>
  <c r="CN1078" i="25"/>
  <c r="CM1078" i="25"/>
  <c r="CL1078" i="25"/>
  <c r="CK1078" i="25"/>
  <c r="CJ1078" i="25"/>
  <c r="CI1078" i="25"/>
  <c r="CH1078" i="25"/>
  <c r="CG1078" i="25"/>
  <c r="CF1078" i="25"/>
  <c r="CE1078" i="25"/>
  <c r="CD1078" i="25"/>
  <c r="CC1078" i="25"/>
  <c r="CB1078" i="25"/>
  <c r="CA1078" i="25"/>
  <c r="BZ1078" i="25"/>
  <c r="BY1078" i="25"/>
  <c r="BX1078" i="25"/>
  <c r="BW1078" i="25"/>
  <c r="BV1078" i="25"/>
  <c r="BU1078" i="25"/>
  <c r="DV1077" i="25"/>
  <c r="DU1077" i="25"/>
  <c r="DT1077" i="25"/>
  <c r="DS1077" i="25"/>
  <c r="DR1077" i="25"/>
  <c r="DQ1077" i="25"/>
  <c r="DP1077" i="25"/>
  <c r="DO1077" i="25"/>
  <c r="DN1077" i="25"/>
  <c r="DM1077" i="25"/>
  <c r="DL1077" i="25"/>
  <c r="DK1077" i="25"/>
  <c r="DJ1077" i="25"/>
  <c r="DI1077" i="25"/>
  <c r="DH1077" i="25"/>
  <c r="DG1077" i="25"/>
  <c r="DF1077" i="25"/>
  <c r="DE1077" i="25"/>
  <c r="DD1077" i="25"/>
  <c r="DC1077" i="25"/>
  <c r="DB1077" i="25"/>
  <c r="DA1077" i="25"/>
  <c r="CZ1077" i="25"/>
  <c r="CY1077" i="25"/>
  <c r="CX1077" i="25"/>
  <c r="CW1077" i="25"/>
  <c r="CV1077" i="25"/>
  <c r="CU1077" i="25"/>
  <c r="CT1077" i="25"/>
  <c r="CS1077" i="25"/>
  <c r="CR1077" i="25"/>
  <c r="CQ1077" i="25"/>
  <c r="CP1077" i="25"/>
  <c r="CO1077" i="25"/>
  <c r="CN1077" i="25"/>
  <c r="CM1077" i="25"/>
  <c r="CL1077" i="25"/>
  <c r="CK1077" i="25"/>
  <c r="CJ1077" i="25"/>
  <c r="CI1077" i="25"/>
  <c r="CH1077" i="25"/>
  <c r="CG1077" i="25"/>
  <c r="CF1077" i="25"/>
  <c r="CE1077" i="25"/>
  <c r="CD1077" i="25"/>
  <c r="CC1077" i="25"/>
  <c r="CB1077" i="25"/>
  <c r="CA1077" i="25"/>
  <c r="BZ1077" i="25"/>
  <c r="BY1077" i="25"/>
  <c r="BX1077" i="25"/>
  <c r="BW1077" i="25"/>
  <c r="BV1077" i="25"/>
  <c r="BU1077" i="25"/>
  <c r="DV1076" i="25"/>
  <c r="DU1076" i="25"/>
  <c r="DT1076" i="25"/>
  <c r="DS1076" i="25"/>
  <c r="DR1076" i="25"/>
  <c r="DQ1076" i="25"/>
  <c r="DP1076" i="25"/>
  <c r="DO1076" i="25"/>
  <c r="DN1076" i="25"/>
  <c r="DM1076" i="25"/>
  <c r="DL1076" i="25"/>
  <c r="DK1076" i="25"/>
  <c r="DJ1076" i="25"/>
  <c r="DI1076" i="25"/>
  <c r="DH1076" i="25"/>
  <c r="DG1076" i="25"/>
  <c r="DF1076" i="25"/>
  <c r="DE1076" i="25"/>
  <c r="DD1076" i="25"/>
  <c r="DC1076" i="25"/>
  <c r="DB1076" i="25"/>
  <c r="DA1076" i="25"/>
  <c r="CZ1076" i="25"/>
  <c r="CY1076" i="25"/>
  <c r="CX1076" i="25"/>
  <c r="CW1076" i="25"/>
  <c r="CV1076" i="25"/>
  <c r="CU1076" i="25"/>
  <c r="CT1076" i="25"/>
  <c r="CS1076" i="25"/>
  <c r="CR1076" i="25"/>
  <c r="CQ1076" i="25"/>
  <c r="CP1076" i="25"/>
  <c r="CO1076" i="25"/>
  <c r="CN1076" i="25"/>
  <c r="CM1076" i="25"/>
  <c r="CL1076" i="25"/>
  <c r="CK1076" i="25"/>
  <c r="CJ1076" i="25"/>
  <c r="CI1076" i="25"/>
  <c r="CH1076" i="25"/>
  <c r="CG1076" i="25"/>
  <c r="CF1076" i="25"/>
  <c r="CE1076" i="25"/>
  <c r="CD1076" i="25"/>
  <c r="CC1076" i="25"/>
  <c r="CB1076" i="25"/>
  <c r="CA1076" i="25"/>
  <c r="BZ1076" i="25"/>
  <c r="BY1076" i="25"/>
  <c r="BX1076" i="25"/>
  <c r="BW1076" i="25"/>
  <c r="BV1076" i="25"/>
  <c r="BU1076" i="25"/>
  <c r="DV1075" i="25"/>
  <c r="DU1075" i="25"/>
  <c r="DT1075" i="25"/>
  <c r="DS1075" i="25"/>
  <c r="DR1075" i="25"/>
  <c r="DQ1075" i="25"/>
  <c r="DP1075" i="25"/>
  <c r="DO1075" i="25"/>
  <c r="DN1075" i="25"/>
  <c r="DM1075" i="25"/>
  <c r="DL1075" i="25"/>
  <c r="DK1075" i="25"/>
  <c r="DJ1075" i="25"/>
  <c r="DI1075" i="25"/>
  <c r="DH1075" i="25"/>
  <c r="DG1075" i="25"/>
  <c r="DF1075" i="25"/>
  <c r="DE1075" i="25"/>
  <c r="DD1075" i="25"/>
  <c r="DC1075" i="25"/>
  <c r="DB1075" i="25"/>
  <c r="DA1075" i="25"/>
  <c r="CZ1075" i="25"/>
  <c r="CY1075" i="25"/>
  <c r="CX1075" i="25"/>
  <c r="CW1075" i="25"/>
  <c r="CV1075" i="25"/>
  <c r="CU1075" i="25"/>
  <c r="CT1075" i="25"/>
  <c r="CS1075" i="25"/>
  <c r="CR1075" i="25"/>
  <c r="CQ1075" i="25"/>
  <c r="CP1075" i="25"/>
  <c r="CO1075" i="25"/>
  <c r="CN1075" i="25"/>
  <c r="CM1075" i="25"/>
  <c r="CL1075" i="25"/>
  <c r="CK1075" i="25"/>
  <c r="CJ1075" i="25"/>
  <c r="CI1075" i="25"/>
  <c r="CH1075" i="25"/>
  <c r="CG1075" i="25"/>
  <c r="CF1075" i="25"/>
  <c r="CE1075" i="25"/>
  <c r="CD1075" i="25"/>
  <c r="CC1075" i="25"/>
  <c r="CB1075" i="25"/>
  <c r="CA1075" i="25"/>
  <c r="BZ1075" i="25"/>
  <c r="BY1075" i="25"/>
  <c r="BX1075" i="25"/>
  <c r="BW1075" i="25"/>
  <c r="BV1075" i="25"/>
  <c r="BU1075" i="25"/>
  <c r="DV1074" i="25"/>
  <c r="DU1074" i="25"/>
  <c r="DT1074" i="25"/>
  <c r="DS1074" i="25"/>
  <c r="DR1074" i="25"/>
  <c r="DQ1074" i="25"/>
  <c r="DP1074" i="25"/>
  <c r="DO1074" i="25"/>
  <c r="DN1074" i="25"/>
  <c r="DM1074" i="25"/>
  <c r="DL1074" i="25"/>
  <c r="DK1074" i="25"/>
  <c r="DJ1074" i="25"/>
  <c r="DI1074" i="25"/>
  <c r="DH1074" i="25"/>
  <c r="DG1074" i="25"/>
  <c r="DF1074" i="25"/>
  <c r="DE1074" i="25"/>
  <c r="DD1074" i="25"/>
  <c r="DC1074" i="25"/>
  <c r="DB1074" i="25"/>
  <c r="DA1074" i="25"/>
  <c r="CZ1074" i="25"/>
  <c r="CY1074" i="25"/>
  <c r="CX1074" i="25"/>
  <c r="CW1074" i="25"/>
  <c r="CV1074" i="25"/>
  <c r="CU1074" i="25"/>
  <c r="CT1074" i="25"/>
  <c r="CS1074" i="25"/>
  <c r="CR1074" i="25"/>
  <c r="CQ1074" i="25"/>
  <c r="CP1074" i="25"/>
  <c r="CO1074" i="25"/>
  <c r="CN1074" i="25"/>
  <c r="CM1074" i="25"/>
  <c r="CL1074" i="25"/>
  <c r="CK1074" i="25"/>
  <c r="CJ1074" i="25"/>
  <c r="CI1074" i="25"/>
  <c r="CH1074" i="25"/>
  <c r="CG1074" i="25"/>
  <c r="CF1074" i="25"/>
  <c r="CE1074" i="25"/>
  <c r="CD1074" i="25"/>
  <c r="CC1074" i="25"/>
  <c r="CB1074" i="25"/>
  <c r="CA1074" i="25"/>
  <c r="BZ1074" i="25"/>
  <c r="BY1074" i="25"/>
  <c r="BX1074" i="25"/>
  <c r="BW1074" i="25"/>
  <c r="BV1074" i="25"/>
  <c r="BU1074" i="25"/>
  <c r="DV1073" i="25"/>
  <c r="DU1073" i="25"/>
  <c r="DT1073" i="25"/>
  <c r="DS1073" i="25"/>
  <c r="DR1073" i="25"/>
  <c r="DQ1073" i="25"/>
  <c r="DP1073" i="25"/>
  <c r="DO1073" i="25"/>
  <c r="DN1073" i="25"/>
  <c r="DM1073" i="25"/>
  <c r="DL1073" i="25"/>
  <c r="DK1073" i="25"/>
  <c r="DJ1073" i="25"/>
  <c r="DI1073" i="25"/>
  <c r="DH1073" i="25"/>
  <c r="DG1073" i="25"/>
  <c r="DF1073" i="25"/>
  <c r="DE1073" i="25"/>
  <c r="DD1073" i="25"/>
  <c r="DC1073" i="25"/>
  <c r="DB1073" i="25"/>
  <c r="DA1073" i="25"/>
  <c r="CZ1073" i="25"/>
  <c r="CY1073" i="25"/>
  <c r="CX1073" i="25"/>
  <c r="CW1073" i="25"/>
  <c r="CV1073" i="25"/>
  <c r="CU1073" i="25"/>
  <c r="CT1073" i="25"/>
  <c r="CS1073" i="25"/>
  <c r="CR1073" i="25"/>
  <c r="CQ1073" i="25"/>
  <c r="CP1073" i="25"/>
  <c r="CO1073" i="25"/>
  <c r="CN1073" i="25"/>
  <c r="CM1073" i="25"/>
  <c r="CL1073" i="25"/>
  <c r="CK1073" i="25"/>
  <c r="CJ1073" i="25"/>
  <c r="CI1073" i="25"/>
  <c r="CH1073" i="25"/>
  <c r="CG1073" i="25"/>
  <c r="CF1073" i="25"/>
  <c r="CE1073" i="25"/>
  <c r="CD1073" i="25"/>
  <c r="CC1073" i="25"/>
  <c r="CB1073" i="25"/>
  <c r="CA1073" i="25"/>
  <c r="BZ1073" i="25"/>
  <c r="BY1073" i="25"/>
  <c r="BX1073" i="25"/>
  <c r="BW1073" i="25"/>
  <c r="BV1073" i="25"/>
  <c r="BU1073" i="25"/>
  <c r="DV1072" i="25"/>
  <c r="DU1072" i="25"/>
  <c r="DT1072" i="25"/>
  <c r="DS1072" i="25"/>
  <c r="DR1072" i="25"/>
  <c r="DQ1072" i="25"/>
  <c r="DP1072" i="25"/>
  <c r="DO1072" i="25"/>
  <c r="DN1072" i="25"/>
  <c r="DM1072" i="25"/>
  <c r="DL1072" i="25"/>
  <c r="DK1072" i="25"/>
  <c r="DJ1072" i="25"/>
  <c r="DI1072" i="25"/>
  <c r="DH1072" i="25"/>
  <c r="DG1072" i="25"/>
  <c r="DF1072" i="25"/>
  <c r="DE1072" i="25"/>
  <c r="DD1072" i="25"/>
  <c r="DC1072" i="25"/>
  <c r="DB1072" i="25"/>
  <c r="DA1072" i="25"/>
  <c r="CZ1072" i="25"/>
  <c r="CY1072" i="25"/>
  <c r="CX1072" i="25"/>
  <c r="CW1072" i="25"/>
  <c r="CV1072" i="25"/>
  <c r="CU1072" i="25"/>
  <c r="CT1072" i="25"/>
  <c r="CS1072" i="25"/>
  <c r="CR1072" i="25"/>
  <c r="CQ1072" i="25"/>
  <c r="CP1072" i="25"/>
  <c r="CO1072" i="25"/>
  <c r="CN1072" i="25"/>
  <c r="CM1072" i="25"/>
  <c r="CL1072" i="25"/>
  <c r="CK1072" i="25"/>
  <c r="CJ1072" i="25"/>
  <c r="CI1072" i="25"/>
  <c r="CH1072" i="25"/>
  <c r="CG1072" i="25"/>
  <c r="CF1072" i="25"/>
  <c r="CE1072" i="25"/>
  <c r="CD1072" i="25"/>
  <c r="CC1072" i="25"/>
  <c r="CB1072" i="25"/>
  <c r="CA1072" i="25"/>
  <c r="BZ1072" i="25"/>
  <c r="BY1072" i="25"/>
  <c r="BX1072" i="25"/>
  <c r="BW1072" i="25"/>
  <c r="BV1072" i="25"/>
  <c r="BU1072" i="25"/>
  <c r="DV1071" i="25"/>
  <c r="DU1071" i="25"/>
  <c r="DT1071" i="25"/>
  <c r="DS1071" i="25"/>
  <c r="DR1071" i="25"/>
  <c r="DQ1071" i="25"/>
  <c r="DP1071" i="25"/>
  <c r="DO1071" i="25"/>
  <c r="DN1071" i="25"/>
  <c r="DM1071" i="25"/>
  <c r="DL1071" i="25"/>
  <c r="DK1071" i="25"/>
  <c r="DJ1071" i="25"/>
  <c r="DI1071" i="25"/>
  <c r="DH1071" i="25"/>
  <c r="DG1071" i="25"/>
  <c r="DF1071" i="25"/>
  <c r="DE1071" i="25"/>
  <c r="DD1071" i="25"/>
  <c r="DC1071" i="25"/>
  <c r="DB1071" i="25"/>
  <c r="DA1071" i="25"/>
  <c r="CZ1071" i="25"/>
  <c r="CY1071" i="25"/>
  <c r="CX1071" i="25"/>
  <c r="CW1071" i="25"/>
  <c r="CV1071" i="25"/>
  <c r="CU1071" i="25"/>
  <c r="CT1071" i="25"/>
  <c r="CS1071" i="25"/>
  <c r="CR1071" i="25"/>
  <c r="CQ1071" i="25"/>
  <c r="CP1071" i="25"/>
  <c r="CO1071" i="25"/>
  <c r="CN1071" i="25"/>
  <c r="CM1071" i="25"/>
  <c r="CL1071" i="25"/>
  <c r="CK1071" i="25"/>
  <c r="CJ1071" i="25"/>
  <c r="CI1071" i="25"/>
  <c r="CH1071" i="25"/>
  <c r="CG1071" i="25"/>
  <c r="CF1071" i="25"/>
  <c r="CE1071" i="25"/>
  <c r="CD1071" i="25"/>
  <c r="CC1071" i="25"/>
  <c r="CB1071" i="25"/>
  <c r="CA1071" i="25"/>
  <c r="BZ1071" i="25"/>
  <c r="BY1071" i="25"/>
  <c r="BX1071" i="25"/>
  <c r="BW1071" i="25"/>
  <c r="BV1071" i="25"/>
  <c r="BU1071" i="25"/>
  <c r="DV1070" i="25"/>
  <c r="DU1070" i="25"/>
  <c r="DT1070" i="25"/>
  <c r="DS1070" i="25"/>
  <c r="DR1070" i="25"/>
  <c r="DQ1070" i="25"/>
  <c r="DP1070" i="25"/>
  <c r="DO1070" i="25"/>
  <c r="DN1070" i="25"/>
  <c r="DM1070" i="25"/>
  <c r="DL1070" i="25"/>
  <c r="DK1070" i="25"/>
  <c r="DJ1070" i="25"/>
  <c r="DI1070" i="25"/>
  <c r="DH1070" i="25"/>
  <c r="DG1070" i="25"/>
  <c r="DF1070" i="25"/>
  <c r="DE1070" i="25"/>
  <c r="DD1070" i="25"/>
  <c r="DC1070" i="25"/>
  <c r="DB1070" i="25"/>
  <c r="DA1070" i="25"/>
  <c r="CZ1070" i="25"/>
  <c r="CY1070" i="25"/>
  <c r="CX1070" i="25"/>
  <c r="CW1070" i="25"/>
  <c r="CV1070" i="25"/>
  <c r="CU1070" i="25"/>
  <c r="CT1070" i="25"/>
  <c r="CS1070" i="25"/>
  <c r="CR1070" i="25"/>
  <c r="CQ1070" i="25"/>
  <c r="CP1070" i="25"/>
  <c r="CO1070" i="25"/>
  <c r="CN1070" i="25"/>
  <c r="CM1070" i="25"/>
  <c r="CL1070" i="25"/>
  <c r="CK1070" i="25"/>
  <c r="CJ1070" i="25"/>
  <c r="CI1070" i="25"/>
  <c r="CH1070" i="25"/>
  <c r="CG1070" i="25"/>
  <c r="CF1070" i="25"/>
  <c r="CE1070" i="25"/>
  <c r="CD1070" i="25"/>
  <c r="CC1070" i="25"/>
  <c r="CB1070" i="25"/>
  <c r="CA1070" i="25"/>
  <c r="BZ1070" i="25"/>
  <c r="BY1070" i="25"/>
  <c r="BX1070" i="25"/>
  <c r="BW1070" i="25"/>
  <c r="BV1070" i="25"/>
  <c r="BU1070" i="25"/>
  <c r="DV1069" i="25"/>
  <c r="DU1069" i="25"/>
  <c r="DT1069" i="25"/>
  <c r="DS1069" i="25"/>
  <c r="DR1069" i="25"/>
  <c r="DQ1069" i="25"/>
  <c r="DP1069" i="25"/>
  <c r="DO1069" i="25"/>
  <c r="DN1069" i="25"/>
  <c r="DM1069" i="25"/>
  <c r="DL1069" i="25"/>
  <c r="DK1069" i="25"/>
  <c r="DJ1069" i="25"/>
  <c r="DI1069" i="25"/>
  <c r="DH1069" i="25"/>
  <c r="DG1069" i="25"/>
  <c r="DF1069" i="25"/>
  <c r="DE1069" i="25"/>
  <c r="DD1069" i="25"/>
  <c r="DC1069" i="25"/>
  <c r="DB1069" i="25"/>
  <c r="DA1069" i="25"/>
  <c r="CZ1069" i="25"/>
  <c r="CY1069" i="25"/>
  <c r="CX1069" i="25"/>
  <c r="CW1069" i="25"/>
  <c r="CV1069" i="25"/>
  <c r="CU1069" i="25"/>
  <c r="CT1069" i="25"/>
  <c r="CS1069" i="25"/>
  <c r="CR1069" i="25"/>
  <c r="CQ1069" i="25"/>
  <c r="CP1069" i="25"/>
  <c r="CO1069" i="25"/>
  <c r="CN1069" i="25"/>
  <c r="CM1069" i="25"/>
  <c r="CL1069" i="25"/>
  <c r="CK1069" i="25"/>
  <c r="CJ1069" i="25"/>
  <c r="CI1069" i="25"/>
  <c r="CH1069" i="25"/>
  <c r="CG1069" i="25"/>
  <c r="CF1069" i="25"/>
  <c r="CE1069" i="25"/>
  <c r="CD1069" i="25"/>
  <c r="CC1069" i="25"/>
  <c r="CB1069" i="25"/>
  <c r="CA1069" i="25"/>
  <c r="BZ1069" i="25"/>
  <c r="BY1069" i="25"/>
  <c r="BX1069" i="25"/>
  <c r="BW1069" i="25"/>
  <c r="BV1069" i="25"/>
  <c r="BU1069" i="25"/>
  <c r="DV1068" i="25"/>
  <c r="DU1068" i="25"/>
  <c r="DT1068" i="25"/>
  <c r="DS1068" i="25"/>
  <c r="DR1068" i="25"/>
  <c r="DQ1068" i="25"/>
  <c r="DP1068" i="25"/>
  <c r="DO1068" i="25"/>
  <c r="DN1068" i="25"/>
  <c r="DM1068" i="25"/>
  <c r="DL1068" i="25"/>
  <c r="DK1068" i="25"/>
  <c r="DJ1068" i="25"/>
  <c r="DI1068" i="25"/>
  <c r="DH1068" i="25"/>
  <c r="DG1068" i="25"/>
  <c r="DF1068" i="25"/>
  <c r="DE1068" i="25"/>
  <c r="DD1068" i="25"/>
  <c r="DC1068" i="25"/>
  <c r="DB1068" i="25"/>
  <c r="DA1068" i="25"/>
  <c r="CZ1068" i="25"/>
  <c r="CY1068" i="25"/>
  <c r="CX1068" i="25"/>
  <c r="CW1068" i="25"/>
  <c r="CV1068" i="25"/>
  <c r="CU1068" i="25"/>
  <c r="CT1068" i="25"/>
  <c r="CS1068" i="25"/>
  <c r="CR1068" i="25"/>
  <c r="CQ1068" i="25"/>
  <c r="CP1068" i="25"/>
  <c r="CO1068" i="25"/>
  <c r="CN1068" i="25"/>
  <c r="CM1068" i="25"/>
  <c r="CL1068" i="25"/>
  <c r="CK1068" i="25"/>
  <c r="CJ1068" i="25"/>
  <c r="CI1068" i="25"/>
  <c r="CH1068" i="25"/>
  <c r="CG1068" i="25"/>
  <c r="CF1068" i="25"/>
  <c r="CE1068" i="25"/>
  <c r="CD1068" i="25"/>
  <c r="CC1068" i="25"/>
  <c r="CB1068" i="25"/>
  <c r="CA1068" i="25"/>
  <c r="BZ1068" i="25"/>
  <c r="BY1068" i="25"/>
  <c r="BX1068" i="25"/>
  <c r="BW1068" i="25"/>
  <c r="BV1068" i="25"/>
  <c r="BU1068" i="25"/>
  <c r="DV1067" i="25"/>
  <c r="DU1067" i="25"/>
  <c r="DT1067" i="25"/>
  <c r="DS1067" i="25"/>
  <c r="DR1067" i="25"/>
  <c r="DQ1067" i="25"/>
  <c r="DP1067" i="25"/>
  <c r="DO1067" i="25"/>
  <c r="DN1067" i="25"/>
  <c r="DM1067" i="25"/>
  <c r="DL1067" i="25"/>
  <c r="DK1067" i="25"/>
  <c r="DJ1067" i="25"/>
  <c r="DI1067" i="25"/>
  <c r="DH1067" i="25"/>
  <c r="DG1067" i="25"/>
  <c r="DF1067" i="25"/>
  <c r="DE1067" i="25"/>
  <c r="DD1067" i="25"/>
  <c r="DC1067" i="25"/>
  <c r="DB1067" i="25"/>
  <c r="DA1067" i="25"/>
  <c r="CZ1067" i="25"/>
  <c r="CY1067" i="25"/>
  <c r="CX1067" i="25"/>
  <c r="CW1067" i="25"/>
  <c r="CV1067" i="25"/>
  <c r="CU1067" i="25"/>
  <c r="CT1067" i="25"/>
  <c r="CS1067" i="25"/>
  <c r="CR1067" i="25"/>
  <c r="CQ1067" i="25"/>
  <c r="CP1067" i="25"/>
  <c r="CO1067" i="25"/>
  <c r="CN1067" i="25"/>
  <c r="CM1067" i="25"/>
  <c r="CL1067" i="25"/>
  <c r="CK1067" i="25"/>
  <c r="CJ1067" i="25"/>
  <c r="CI1067" i="25"/>
  <c r="CH1067" i="25"/>
  <c r="CG1067" i="25"/>
  <c r="CF1067" i="25"/>
  <c r="CE1067" i="25"/>
  <c r="CD1067" i="25"/>
  <c r="CC1067" i="25"/>
  <c r="CB1067" i="25"/>
  <c r="CA1067" i="25"/>
  <c r="BZ1067" i="25"/>
  <c r="BY1067" i="25"/>
  <c r="BX1067" i="25"/>
  <c r="BW1067" i="25"/>
  <c r="BV1067" i="25"/>
  <c r="BU1067" i="25"/>
  <c r="DV1066" i="25"/>
  <c r="DU1066" i="25"/>
  <c r="DT1066" i="25"/>
  <c r="DS1066" i="25"/>
  <c r="DR1066" i="25"/>
  <c r="DQ1066" i="25"/>
  <c r="DP1066" i="25"/>
  <c r="DO1066" i="25"/>
  <c r="DN1066" i="25"/>
  <c r="DM1066" i="25"/>
  <c r="DL1066" i="25"/>
  <c r="DK1066" i="25"/>
  <c r="DJ1066" i="25"/>
  <c r="DI1066" i="25"/>
  <c r="DH1066" i="25"/>
  <c r="DG1066" i="25"/>
  <c r="DF1066" i="25"/>
  <c r="DE1066" i="25"/>
  <c r="DD1066" i="25"/>
  <c r="DC1066" i="25"/>
  <c r="DB1066" i="25"/>
  <c r="DA1066" i="25"/>
  <c r="CZ1066" i="25"/>
  <c r="CY1066" i="25"/>
  <c r="CX1066" i="25"/>
  <c r="CW1066" i="25"/>
  <c r="CV1066" i="25"/>
  <c r="CU1066" i="25"/>
  <c r="CT1066" i="25"/>
  <c r="CS1066" i="25"/>
  <c r="CR1066" i="25"/>
  <c r="CQ1066" i="25"/>
  <c r="CP1066" i="25"/>
  <c r="CO1066" i="25"/>
  <c r="CN1066" i="25"/>
  <c r="CM1066" i="25"/>
  <c r="CL1066" i="25"/>
  <c r="CK1066" i="25"/>
  <c r="CJ1066" i="25"/>
  <c r="CI1066" i="25"/>
  <c r="CH1066" i="25"/>
  <c r="CG1066" i="25"/>
  <c r="CF1066" i="25"/>
  <c r="CE1066" i="25"/>
  <c r="CD1066" i="25"/>
  <c r="CC1066" i="25"/>
  <c r="CB1066" i="25"/>
  <c r="CA1066" i="25"/>
  <c r="BZ1066" i="25"/>
  <c r="BY1066" i="25"/>
  <c r="BX1066" i="25"/>
  <c r="BW1066" i="25"/>
  <c r="BV1066" i="25"/>
  <c r="BU1066" i="25"/>
  <c r="DV1065" i="25"/>
  <c r="DU1065" i="25"/>
  <c r="DT1065" i="25"/>
  <c r="DS1065" i="25"/>
  <c r="DR1065" i="25"/>
  <c r="DQ1065" i="25"/>
  <c r="DP1065" i="25"/>
  <c r="DO1065" i="25"/>
  <c r="DN1065" i="25"/>
  <c r="DM1065" i="25"/>
  <c r="DL1065" i="25"/>
  <c r="DK1065" i="25"/>
  <c r="DJ1065" i="25"/>
  <c r="DI1065" i="25"/>
  <c r="DH1065" i="25"/>
  <c r="DG1065" i="25"/>
  <c r="DF1065" i="25"/>
  <c r="DE1065" i="25"/>
  <c r="DD1065" i="25"/>
  <c r="DC1065" i="25"/>
  <c r="DB1065" i="25"/>
  <c r="DA1065" i="25"/>
  <c r="CZ1065" i="25"/>
  <c r="CY1065" i="25"/>
  <c r="CX1065" i="25"/>
  <c r="CW1065" i="25"/>
  <c r="CV1065" i="25"/>
  <c r="CU1065" i="25"/>
  <c r="CT1065" i="25"/>
  <c r="CS1065" i="25"/>
  <c r="CR1065" i="25"/>
  <c r="CQ1065" i="25"/>
  <c r="CP1065" i="25"/>
  <c r="CO1065" i="25"/>
  <c r="CN1065" i="25"/>
  <c r="CM1065" i="25"/>
  <c r="CL1065" i="25"/>
  <c r="CK1065" i="25"/>
  <c r="CJ1065" i="25"/>
  <c r="CI1065" i="25"/>
  <c r="CH1065" i="25"/>
  <c r="CG1065" i="25"/>
  <c r="CF1065" i="25"/>
  <c r="CE1065" i="25"/>
  <c r="CD1065" i="25"/>
  <c r="CC1065" i="25"/>
  <c r="CB1065" i="25"/>
  <c r="CA1065" i="25"/>
  <c r="BZ1065" i="25"/>
  <c r="BY1065" i="25"/>
  <c r="BX1065" i="25"/>
  <c r="BW1065" i="25"/>
  <c r="BV1065" i="25"/>
  <c r="BU1065" i="25"/>
  <c r="DV1064" i="25"/>
  <c r="DU1064" i="25"/>
  <c r="DT1064" i="25"/>
  <c r="DS1064" i="25"/>
  <c r="DR1064" i="25"/>
  <c r="DQ1064" i="25"/>
  <c r="DP1064" i="25"/>
  <c r="DO1064" i="25"/>
  <c r="DN1064" i="25"/>
  <c r="DM1064" i="25"/>
  <c r="DL1064" i="25"/>
  <c r="DK1064" i="25"/>
  <c r="DJ1064" i="25"/>
  <c r="DI1064" i="25"/>
  <c r="DH1064" i="25"/>
  <c r="DG1064" i="25"/>
  <c r="DF1064" i="25"/>
  <c r="DE1064" i="25"/>
  <c r="DD1064" i="25"/>
  <c r="DC1064" i="25"/>
  <c r="DB1064" i="25"/>
  <c r="DA1064" i="25"/>
  <c r="CZ1064" i="25"/>
  <c r="CY1064" i="25"/>
  <c r="CX1064" i="25"/>
  <c r="CW1064" i="25"/>
  <c r="CV1064" i="25"/>
  <c r="CU1064" i="25"/>
  <c r="CT1064" i="25"/>
  <c r="CS1064" i="25"/>
  <c r="CR1064" i="25"/>
  <c r="CQ1064" i="25"/>
  <c r="CP1064" i="25"/>
  <c r="CO1064" i="25"/>
  <c r="CN1064" i="25"/>
  <c r="CM1064" i="25"/>
  <c r="CL1064" i="25"/>
  <c r="CK1064" i="25"/>
  <c r="CJ1064" i="25"/>
  <c r="CI1064" i="25"/>
  <c r="CH1064" i="25"/>
  <c r="CG1064" i="25"/>
  <c r="CF1064" i="25"/>
  <c r="CE1064" i="25"/>
  <c r="CD1064" i="25"/>
  <c r="CC1064" i="25"/>
  <c r="CB1064" i="25"/>
  <c r="CA1064" i="25"/>
  <c r="BZ1064" i="25"/>
  <c r="BY1064" i="25"/>
  <c r="BX1064" i="25"/>
  <c r="BW1064" i="25"/>
  <c r="BV1064" i="25"/>
  <c r="BU1064" i="25"/>
  <c r="DV1063" i="25"/>
  <c r="DU1063" i="25"/>
  <c r="DT1063" i="25"/>
  <c r="DS1063" i="25"/>
  <c r="DR1063" i="25"/>
  <c r="DQ1063" i="25"/>
  <c r="DP1063" i="25"/>
  <c r="DO1063" i="25"/>
  <c r="DN1063" i="25"/>
  <c r="DM1063" i="25"/>
  <c r="DL1063" i="25"/>
  <c r="DK1063" i="25"/>
  <c r="DJ1063" i="25"/>
  <c r="DI1063" i="25"/>
  <c r="DH1063" i="25"/>
  <c r="DG1063" i="25"/>
  <c r="DF1063" i="25"/>
  <c r="DE1063" i="25"/>
  <c r="DD1063" i="25"/>
  <c r="DC1063" i="25"/>
  <c r="DB1063" i="25"/>
  <c r="DA1063" i="25"/>
  <c r="CZ1063" i="25"/>
  <c r="CY1063" i="25"/>
  <c r="CX1063" i="25"/>
  <c r="CW1063" i="25"/>
  <c r="CV1063" i="25"/>
  <c r="CU1063" i="25"/>
  <c r="CT1063" i="25"/>
  <c r="CS1063" i="25"/>
  <c r="CR1063" i="25"/>
  <c r="CQ1063" i="25"/>
  <c r="CP1063" i="25"/>
  <c r="CO1063" i="25"/>
  <c r="CN1063" i="25"/>
  <c r="CM1063" i="25"/>
  <c r="CL1063" i="25"/>
  <c r="CK1063" i="25"/>
  <c r="CJ1063" i="25"/>
  <c r="CI1063" i="25"/>
  <c r="CH1063" i="25"/>
  <c r="CG1063" i="25"/>
  <c r="CF1063" i="25"/>
  <c r="CE1063" i="25"/>
  <c r="CD1063" i="25"/>
  <c r="CC1063" i="25"/>
  <c r="CB1063" i="25"/>
  <c r="CA1063" i="25"/>
  <c r="BZ1063" i="25"/>
  <c r="BY1063" i="25"/>
  <c r="BX1063" i="25"/>
  <c r="BW1063" i="25"/>
  <c r="BV1063" i="25"/>
  <c r="BU1063" i="25"/>
  <c r="DV1062" i="25"/>
  <c r="DU1062" i="25"/>
  <c r="DT1062" i="25"/>
  <c r="DS1062" i="25"/>
  <c r="DR1062" i="25"/>
  <c r="DQ1062" i="25"/>
  <c r="DP1062" i="25"/>
  <c r="DO1062" i="25"/>
  <c r="DN1062" i="25"/>
  <c r="DM1062" i="25"/>
  <c r="DL1062" i="25"/>
  <c r="DK1062" i="25"/>
  <c r="DJ1062" i="25"/>
  <c r="DI1062" i="25"/>
  <c r="DH1062" i="25"/>
  <c r="DG1062" i="25"/>
  <c r="DF1062" i="25"/>
  <c r="DE1062" i="25"/>
  <c r="DD1062" i="25"/>
  <c r="DC1062" i="25"/>
  <c r="DB1062" i="25"/>
  <c r="DA1062" i="25"/>
  <c r="CZ1062" i="25"/>
  <c r="CY1062" i="25"/>
  <c r="CX1062" i="25"/>
  <c r="CW1062" i="25"/>
  <c r="CV1062" i="25"/>
  <c r="CU1062" i="25"/>
  <c r="CT1062" i="25"/>
  <c r="CS1062" i="25"/>
  <c r="CR1062" i="25"/>
  <c r="CQ1062" i="25"/>
  <c r="CP1062" i="25"/>
  <c r="CO1062" i="25"/>
  <c r="CN1062" i="25"/>
  <c r="CM1062" i="25"/>
  <c r="CL1062" i="25"/>
  <c r="CK1062" i="25"/>
  <c r="CJ1062" i="25"/>
  <c r="CI1062" i="25"/>
  <c r="CH1062" i="25"/>
  <c r="CG1062" i="25"/>
  <c r="CF1062" i="25"/>
  <c r="CE1062" i="25"/>
  <c r="CD1062" i="25"/>
  <c r="CC1062" i="25"/>
  <c r="CB1062" i="25"/>
  <c r="CA1062" i="25"/>
  <c r="BZ1062" i="25"/>
  <c r="BY1062" i="25"/>
  <c r="BX1062" i="25"/>
  <c r="BW1062" i="25"/>
  <c r="BV1062" i="25"/>
  <c r="BU1062" i="25"/>
  <c r="DV1061" i="25"/>
  <c r="DU1061" i="25"/>
  <c r="DT1061" i="25"/>
  <c r="DS1061" i="25"/>
  <c r="DR1061" i="25"/>
  <c r="DQ1061" i="25"/>
  <c r="DP1061" i="25"/>
  <c r="DO1061" i="25"/>
  <c r="DN1061" i="25"/>
  <c r="DM1061" i="25"/>
  <c r="DL1061" i="25"/>
  <c r="DK1061" i="25"/>
  <c r="DJ1061" i="25"/>
  <c r="DI1061" i="25"/>
  <c r="DH1061" i="25"/>
  <c r="DG1061" i="25"/>
  <c r="DF1061" i="25"/>
  <c r="DE1061" i="25"/>
  <c r="DD1061" i="25"/>
  <c r="DC1061" i="25"/>
  <c r="DB1061" i="25"/>
  <c r="DA1061" i="25"/>
  <c r="CZ1061" i="25"/>
  <c r="CY1061" i="25"/>
  <c r="CX1061" i="25"/>
  <c r="CW1061" i="25"/>
  <c r="CV1061" i="25"/>
  <c r="CU1061" i="25"/>
  <c r="CT1061" i="25"/>
  <c r="CS1061" i="25"/>
  <c r="CR1061" i="25"/>
  <c r="CQ1061" i="25"/>
  <c r="CP1061" i="25"/>
  <c r="CO1061" i="25"/>
  <c r="CN1061" i="25"/>
  <c r="CM1061" i="25"/>
  <c r="CL1061" i="25"/>
  <c r="CK1061" i="25"/>
  <c r="CJ1061" i="25"/>
  <c r="CI1061" i="25"/>
  <c r="CH1061" i="25"/>
  <c r="CG1061" i="25"/>
  <c r="CF1061" i="25"/>
  <c r="CE1061" i="25"/>
  <c r="CD1061" i="25"/>
  <c r="CC1061" i="25"/>
  <c r="CB1061" i="25"/>
  <c r="CA1061" i="25"/>
  <c r="BZ1061" i="25"/>
  <c r="BY1061" i="25"/>
  <c r="BX1061" i="25"/>
  <c r="BW1061" i="25"/>
  <c r="BV1061" i="25"/>
  <c r="BU1061" i="25"/>
  <c r="DV1060" i="25"/>
  <c r="DU1060" i="25"/>
  <c r="DT1060" i="25"/>
  <c r="DS1060" i="25"/>
  <c r="DR1060" i="25"/>
  <c r="DQ1060" i="25"/>
  <c r="DP1060" i="25"/>
  <c r="DO1060" i="25"/>
  <c r="DN1060" i="25"/>
  <c r="DM1060" i="25"/>
  <c r="DL1060" i="25"/>
  <c r="DK1060" i="25"/>
  <c r="DJ1060" i="25"/>
  <c r="DI1060" i="25"/>
  <c r="DH1060" i="25"/>
  <c r="DG1060" i="25"/>
  <c r="DF1060" i="25"/>
  <c r="DE1060" i="25"/>
  <c r="DD1060" i="25"/>
  <c r="DC1060" i="25"/>
  <c r="DB1060" i="25"/>
  <c r="DA1060" i="25"/>
  <c r="CZ1060" i="25"/>
  <c r="CY1060" i="25"/>
  <c r="CX1060" i="25"/>
  <c r="CW1060" i="25"/>
  <c r="CV1060" i="25"/>
  <c r="CU1060" i="25"/>
  <c r="CT1060" i="25"/>
  <c r="CS1060" i="25"/>
  <c r="CR1060" i="25"/>
  <c r="CQ1060" i="25"/>
  <c r="CP1060" i="25"/>
  <c r="CO1060" i="25"/>
  <c r="CN1060" i="25"/>
  <c r="CM1060" i="25"/>
  <c r="CL1060" i="25"/>
  <c r="CK1060" i="25"/>
  <c r="CJ1060" i="25"/>
  <c r="CI1060" i="25"/>
  <c r="CH1060" i="25"/>
  <c r="CG1060" i="25"/>
  <c r="CF1060" i="25"/>
  <c r="CE1060" i="25"/>
  <c r="CD1060" i="25"/>
  <c r="CC1060" i="25"/>
  <c r="CB1060" i="25"/>
  <c r="CA1060" i="25"/>
  <c r="BZ1060" i="25"/>
  <c r="BY1060" i="25"/>
  <c r="BX1060" i="25"/>
  <c r="BW1060" i="25"/>
  <c r="BV1060" i="25"/>
  <c r="BU1060" i="25"/>
  <c r="DV1059" i="25"/>
  <c r="DU1059" i="25"/>
  <c r="DT1059" i="25"/>
  <c r="DS1059" i="25"/>
  <c r="DR1059" i="25"/>
  <c r="DQ1059" i="25"/>
  <c r="DP1059" i="25"/>
  <c r="DO1059" i="25"/>
  <c r="DN1059" i="25"/>
  <c r="DM1059" i="25"/>
  <c r="DL1059" i="25"/>
  <c r="DK1059" i="25"/>
  <c r="DJ1059" i="25"/>
  <c r="DI1059" i="25"/>
  <c r="DH1059" i="25"/>
  <c r="DG1059" i="25"/>
  <c r="DF1059" i="25"/>
  <c r="DE1059" i="25"/>
  <c r="DD1059" i="25"/>
  <c r="DC1059" i="25"/>
  <c r="DB1059" i="25"/>
  <c r="DA1059" i="25"/>
  <c r="CZ1059" i="25"/>
  <c r="CY1059" i="25"/>
  <c r="CX1059" i="25"/>
  <c r="CW1059" i="25"/>
  <c r="CV1059" i="25"/>
  <c r="CU1059" i="25"/>
  <c r="CT1059" i="25"/>
  <c r="CS1059" i="25"/>
  <c r="CR1059" i="25"/>
  <c r="CQ1059" i="25"/>
  <c r="CP1059" i="25"/>
  <c r="CO1059" i="25"/>
  <c r="CN1059" i="25"/>
  <c r="CM1059" i="25"/>
  <c r="CL1059" i="25"/>
  <c r="CK1059" i="25"/>
  <c r="CJ1059" i="25"/>
  <c r="CI1059" i="25"/>
  <c r="CH1059" i="25"/>
  <c r="CG1059" i="25"/>
  <c r="CF1059" i="25"/>
  <c r="CE1059" i="25"/>
  <c r="CD1059" i="25"/>
  <c r="CC1059" i="25"/>
  <c r="CB1059" i="25"/>
  <c r="CA1059" i="25"/>
  <c r="BZ1059" i="25"/>
  <c r="BY1059" i="25"/>
  <c r="BX1059" i="25"/>
  <c r="BW1059" i="25"/>
  <c r="BV1059" i="25"/>
  <c r="BU1059" i="25"/>
  <c r="DV1058" i="25"/>
  <c r="DU1058" i="25"/>
  <c r="DT1058" i="25"/>
  <c r="DS1058" i="25"/>
  <c r="DR1058" i="25"/>
  <c r="DQ1058" i="25"/>
  <c r="DP1058" i="25"/>
  <c r="DO1058" i="25"/>
  <c r="DN1058" i="25"/>
  <c r="DM1058" i="25"/>
  <c r="DL1058" i="25"/>
  <c r="DK1058" i="25"/>
  <c r="DJ1058" i="25"/>
  <c r="DI1058" i="25"/>
  <c r="DH1058" i="25"/>
  <c r="DG1058" i="25"/>
  <c r="DF1058" i="25"/>
  <c r="DE1058" i="25"/>
  <c r="DD1058" i="25"/>
  <c r="DC1058" i="25"/>
  <c r="DB1058" i="25"/>
  <c r="DA1058" i="25"/>
  <c r="CZ1058" i="25"/>
  <c r="CY1058" i="25"/>
  <c r="CX1058" i="25"/>
  <c r="CW1058" i="25"/>
  <c r="CV1058" i="25"/>
  <c r="CU1058" i="25"/>
  <c r="CT1058" i="25"/>
  <c r="CS1058" i="25"/>
  <c r="CR1058" i="25"/>
  <c r="CQ1058" i="25"/>
  <c r="CP1058" i="25"/>
  <c r="CO1058" i="25"/>
  <c r="CN1058" i="25"/>
  <c r="CM1058" i="25"/>
  <c r="CL1058" i="25"/>
  <c r="CK1058" i="25"/>
  <c r="CJ1058" i="25"/>
  <c r="CI1058" i="25"/>
  <c r="CH1058" i="25"/>
  <c r="CG1058" i="25"/>
  <c r="CF1058" i="25"/>
  <c r="CE1058" i="25"/>
  <c r="CD1058" i="25"/>
  <c r="CC1058" i="25"/>
  <c r="CB1058" i="25"/>
  <c r="CA1058" i="25"/>
  <c r="BZ1058" i="25"/>
  <c r="BY1058" i="25"/>
  <c r="BX1058" i="25"/>
  <c r="BW1058" i="25"/>
  <c r="BV1058" i="25"/>
  <c r="BU1058" i="25"/>
  <c r="DV1057" i="25"/>
  <c r="DU1057" i="25"/>
  <c r="DT1057" i="25"/>
  <c r="DS1057" i="25"/>
  <c r="DR1057" i="25"/>
  <c r="DQ1057" i="25"/>
  <c r="DP1057" i="25"/>
  <c r="DO1057" i="25"/>
  <c r="DN1057" i="25"/>
  <c r="DM1057" i="25"/>
  <c r="DL1057" i="25"/>
  <c r="DK1057" i="25"/>
  <c r="DJ1057" i="25"/>
  <c r="DI1057" i="25"/>
  <c r="DH1057" i="25"/>
  <c r="DG1057" i="25"/>
  <c r="DF1057" i="25"/>
  <c r="DE1057" i="25"/>
  <c r="DD1057" i="25"/>
  <c r="DC1057" i="25"/>
  <c r="DB1057" i="25"/>
  <c r="DA1057" i="25"/>
  <c r="CZ1057" i="25"/>
  <c r="CY1057" i="25"/>
  <c r="CX1057" i="25"/>
  <c r="CW1057" i="25"/>
  <c r="CV1057" i="25"/>
  <c r="CU1057" i="25"/>
  <c r="CT1057" i="25"/>
  <c r="CS1057" i="25"/>
  <c r="CR1057" i="25"/>
  <c r="CQ1057" i="25"/>
  <c r="CP1057" i="25"/>
  <c r="CO1057" i="25"/>
  <c r="CN1057" i="25"/>
  <c r="CM1057" i="25"/>
  <c r="CL1057" i="25"/>
  <c r="CK1057" i="25"/>
  <c r="CJ1057" i="25"/>
  <c r="CI1057" i="25"/>
  <c r="CH1057" i="25"/>
  <c r="CG1057" i="25"/>
  <c r="CF1057" i="25"/>
  <c r="CE1057" i="25"/>
  <c r="CD1057" i="25"/>
  <c r="CC1057" i="25"/>
  <c r="CB1057" i="25"/>
  <c r="CA1057" i="25"/>
  <c r="BZ1057" i="25"/>
  <c r="BY1057" i="25"/>
  <c r="BX1057" i="25"/>
  <c r="BW1057" i="25"/>
  <c r="BV1057" i="25"/>
  <c r="BU1057" i="25"/>
  <c r="DV1056" i="25"/>
  <c r="DU1056" i="25"/>
  <c r="DT1056" i="25"/>
  <c r="DS1056" i="25"/>
  <c r="DR1056" i="25"/>
  <c r="DQ1056" i="25"/>
  <c r="DP1056" i="25"/>
  <c r="DO1056" i="25"/>
  <c r="DN1056" i="25"/>
  <c r="DM1056" i="25"/>
  <c r="DL1056" i="25"/>
  <c r="DK1056" i="25"/>
  <c r="DJ1056" i="25"/>
  <c r="DI1056" i="25"/>
  <c r="DH1056" i="25"/>
  <c r="DG1056" i="25"/>
  <c r="DF1056" i="25"/>
  <c r="DE1056" i="25"/>
  <c r="DD1056" i="25"/>
  <c r="DC1056" i="25"/>
  <c r="DB1056" i="25"/>
  <c r="DA1056" i="25"/>
  <c r="CZ1056" i="25"/>
  <c r="CY1056" i="25"/>
  <c r="CX1056" i="25"/>
  <c r="CW1056" i="25"/>
  <c r="CV1056" i="25"/>
  <c r="CU1056" i="25"/>
  <c r="CT1056" i="25"/>
  <c r="CS1056" i="25"/>
  <c r="CR1056" i="25"/>
  <c r="CQ1056" i="25"/>
  <c r="CP1056" i="25"/>
  <c r="CO1056" i="25"/>
  <c r="CN1056" i="25"/>
  <c r="CM1056" i="25"/>
  <c r="CL1056" i="25"/>
  <c r="CK1056" i="25"/>
  <c r="CJ1056" i="25"/>
  <c r="CI1056" i="25"/>
  <c r="CH1056" i="25"/>
  <c r="CG1056" i="25"/>
  <c r="CF1056" i="25"/>
  <c r="CE1056" i="25"/>
  <c r="CD1056" i="25"/>
  <c r="CC1056" i="25"/>
  <c r="CB1056" i="25"/>
  <c r="CA1056" i="25"/>
  <c r="BZ1056" i="25"/>
  <c r="BY1056" i="25"/>
  <c r="BX1056" i="25"/>
  <c r="BW1056" i="25"/>
  <c r="BV1056" i="25"/>
  <c r="BU1056" i="25"/>
  <c r="DV1055" i="25"/>
  <c r="DU1055" i="25"/>
  <c r="DT1055" i="25"/>
  <c r="DS1055" i="25"/>
  <c r="DR1055" i="25"/>
  <c r="DQ1055" i="25"/>
  <c r="DP1055" i="25"/>
  <c r="DO1055" i="25"/>
  <c r="DN1055" i="25"/>
  <c r="DM1055" i="25"/>
  <c r="DL1055" i="25"/>
  <c r="DK1055" i="25"/>
  <c r="DJ1055" i="25"/>
  <c r="DI1055" i="25"/>
  <c r="DH1055" i="25"/>
  <c r="DG1055" i="25"/>
  <c r="DF1055" i="25"/>
  <c r="DE1055" i="25"/>
  <c r="DD1055" i="25"/>
  <c r="DC1055" i="25"/>
  <c r="DB1055" i="25"/>
  <c r="DA1055" i="25"/>
  <c r="CZ1055" i="25"/>
  <c r="CY1055" i="25"/>
  <c r="CX1055" i="25"/>
  <c r="CW1055" i="25"/>
  <c r="CV1055" i="25"/>
  <c r="CU1055" i="25"/>
  <c r="CT1055" i="25"/>
  <c r="CS1055" i="25"/>
  <c r="CR1055" i="25"/>
  <c r="CQ1055" i="25"/>
  <c r="CP1055" i="25"/>
  <c r="CO1055" i="25"/>
  <c r="CN1055" i="25"/>
  <c r="CM1055" i="25"/>
  <c r="CL1055" i="25"/>
  <c r="CK1055" i="25"/>
  <c r="CJ1055" i="25"/>
  <c r="CI1055" i="25"/>
  <c r="CH1055" i="25"/>
  <c r="CG1055" i="25"/>
  <c r="CF1055" i="25"/>
  <c r="CE1055" i="25"/>
  <c r="CD1055" i="25"/>
  <c r="CC1055" i="25"/>
  <c r="CB1055" i="25"/>
  <c r="CA1055" i="25"/>
  <c r="BZ1055" i="25"/>
  <c r="BY1055" i="25"/>
  <c r="BX1055" i="25"/>
  <c r="BW1055" i="25"/>
  <c r="BV1055" i="25"/>
  <c r="BU1055" i="25"/>
  <c r="DV1054" i="25"/>
  <c r="DU1054" i="25"/>
  <c r="DT1054" i="25"/>
  <c r="DS1054" i="25"/>
  <c r="DR1054" i="25"/>
  <c r="DQ1054" i="25"/>
  <c r="DP1054" i="25"/>
  <c r="DO1054" i="25"/>
  <c r="DN1054" i="25"/>
  <c r="DM1054" i="25"/>
  <c r="DL1054" i="25"/>
  <c r="DK1054" i="25"/>
  <c r="DJ1054" i="25"/>
  <c r="DI1054" i="25"/>
  <c r="DH1054" i="25"/>
  <c r="DG1054" i="25"/>
  <c r="DF1054" i="25"/>
  <c r="DE1054" i="25"/>
  <c r="DD1054" i="25"/>
  <c r="DC1054" i="25"/>
  <c r="DB1054" i="25"/>
  <c r="DA1054" i="25"/>
  <c r="CZ1054" i="25"/>
  <c r="CY1054" i="25"/>
  <c r="CX1054" i="25"/>
  <c r="CW1054" i="25"/>
  <c r="CV1054" i="25"/>
  <c r="CU1054" i="25"/>
  <c r="CT1054" i="25"/>
  <c r="CS1054" i="25"/>
  <c r="CR1054" i="25"/>
  <c r="CQ1054" i="25"/>
  <c r="CP1054" i="25"/>
  <c r="CO1054" i="25"/>
  <c r="CN1054" i="25"/>
  <c r="CM1054" i="25"/>
  <c r="CL1054" i="25"/>
  <c r="CK1054" i="25"/>
  <c r="CJ1054" i="25"/>
  <c r="CI1054" i="25"/>
  <c r="CH1054" i="25"/>
  <c r="CG1054" i="25"/>
  <c r="CF1054" i="25"/>
  <c r="CE1054" i="25"/>
  <c r="CD1054" i="25"/>
  <c r="CC1054" i="25"/>
  <c r="CB1054" i="25"/>
  <c r="CA1054" i="25"/>
  <c r="BZ1054" i="25"/>
  <c r="BY1054" i="25"/>
  <c r="BX1054" i="25"/>
  <c r="BW1054" i="25"/>
  <c r="BV1054" i="25"/>
  <c r="BU1054" i="25"/>
  <c r="DV1053" i="25"/>
  <c r="DU1053" i="25"/>
  <c r="DT1053" i="25"/>
  <c r="DS1053" i="25"/>
  <c r="DR1053" i="25"/>
  <c r="DQ1053" i="25"/>
  <c r="DP1053" i="25"/>
  <c r="DO1053" i="25"/>
  <c r="DN1053" i="25"/>
  <c r="DM1053" i="25"/>
  <c r="DL1053" i="25"/>
  <c r="DK1053" i="25"/>
  <c r="DJ1053" i="25"/>
  <c r="DI1053" i="25"/>
  <c r="DH1053" i="25"/>
  <c r="DG1053" i="25"/>
  <c r="DF1053" i="25"/>
  <c r="DE1053" i="25"/>
  <c r="DD1053" i="25"/>
  <c r="DC1053" i="25"/>
  <c r="DB1053" i="25"/>
  <c r="DA1053" i="25"/>
  <c r="CZ1053" i="25"/>
  <c r="CY1053" i="25"/>
  <c r="CX1053" i="25"/>
  <c r="CW1053" i="25"/>
  <c r="CV1053" i="25"/>
  <c r="CU1053" i="25"/>
  <c r="CT1053" i="25"/>
  <c r="CS1053" i="25"/>
  <c r="CR1053" i="25"/>
  <c r="CQ1053" i="25"/>
  <c r="CP1053" i="25"/>
  <c r="CO1053" i="25"/>
  <c r="CN1053" i="25"/>
  <c r="CM1053" i="25"/>
  <c r="CL1053" i="25"/>
  <c r="CK1053" i="25"/>
  <c r="CJ1053" i="25"/>
  <c r="CI1053" i="25"/>
  <c r="CH1053" i="25"/>
  <c r="CG1053" i="25"/>
  <c r="CF1053" i="25"/>
  <c r="CE1053" i="25"/>
  <c r="CD1053" i="25"/>
  <c r="CC1053" i="25"/>
  <c r="CB1053" i="25"/>
  <c r="CA1053" i="25"/>
  <c r="BZ1053" i="25"/>
  <c r="BY1053" i="25"/>
  <c r="BX1053" i="25"/>
  <c r="BW1053" i="25"/>
  <c r="BV1053" i="25"/>
  <c r="BU1053" i="25"/>
  <c r="DV1052" i="25"/>
  <c r="DU1052" i="25"/>
  <c r="DT1052" i="25"/>
  <c r="DS1052" i="25"/>
  <c r="DR1052" i="25"/>
  <c r="DQ1052" i="25"/>
  <c r="DP1052" i="25"/>
  <c r="DO1052" i="25"/>
  <c r="DN1052" i="25"/>
  <c r="DM1052" i="25"/>
  <c r="DL1052" i="25"/>
  <c r="DK1052" i="25"/>
  <c r="DJ1052" i="25"/>
  <c r="DI1052" i="25"/>
  <c r="DH1052" i="25"/>
  <c r="DG1052" i="25"/>
  <c r="DF1052" i="25"/>
  <c r="DE1052" i="25"/>
  <c r="DD1052" i="25"/>
  <c r="DC1052" i="25"/>
  <c r="DB1052" i="25"/>
  <c r="DA1052" i="25"/>
  <c r="CZ1052" i="25"/>
  <c r="CY1052" i="25"/>
  <c r="CX1052" i="25"/>
  <c r="CW1052" i="25"/>
  <c r="CV1052" i="25"/>
  <c r="CU1052" i="25"/>
  <c r="CT1052" i="25"/>
  <c r="CS1052" i="25"/>
  <c r="CR1052" i="25"/>
  <c r="CQ1052" i="25"/>
  <c r="CP1052" i="25"/>
  <c r="CO1052" i="25"/>
  <c r="CN1052" i="25"/>
  <c r="CM1052" i="25"/>
  <c r="CL1052" i="25"/>
  <c r="CK1052" i="25"/>
  <c r="CJ1052" i="25"/>
  <c r="CI1052" i="25"/>
  <c r="CH1052" i="25"/>
  <c r="CG1052" i="25"/>
  <c r="CF1052" i="25"/>
  <c r="CE1052" i="25"/>
  <c r="CD1052" i="25"/>
  <c r="CC1052" i="25"/>
  <c r="CB1052" i="25"/>
  <c r="CA1052" i="25"/>
  <c r="BZ1052" i="25"/>
  <c r="BY1052" i="25"/>
  <c r="BX1052" i="25"/>
  <c r="BW1052" i="25"/>
  <c r="BV1052" i="25"/>
  <c r="BU1052" i="25"/>
  <c r="DV1051" i="25"/>
  <c r="DU1051" i="25"/>
  <c r="DT1051" i="25"/>
  <c r="DS1051" i="25"/>
  <c r="DR1051" i="25"/>
  <c r="DQ1051" i="25"/>
  <c r="DP1051" i="25"/>
  <c r="DO1051" i="25"/>
  <c r="DN1051" i="25"/>
  <c r="DM1051" i="25"/>
  <c r="DL1051" i="25"/>
  <c r="DK1051" i="25"/>
  <c r="DJ1051" i="25"/>
  <c r="DI1051" i="25"/>
  <c r="DH1051" i="25"/>
  <c r="DG1051" i="25"/>
  <c r="DF1051" i="25"/>
  <c r="DE1051" i="25"/>
  <c r="DD1051" i="25"/>
  <c r="DC1051" i="25"/>
  <c r="DB1051" i="25"/>
  <c r="DA1051" i="25"/>
  <c r="CZ1051" i="25"/>
  <c r="CY1051" i="25"/>
  <c r="CX1051" i="25"/>
  <c r="CW1051" i="25"/>
  <c r="CV1051" i="25"/>
  <c r="CU1051" i="25"/>
  <c r="CT1051" i="25"/>
  <c r="CS1051" i="25"/>
  <c r="CR1051" i="25"/>
  <c r="CQ1051" i="25"/>
  <c r="CP1051" i="25"/>
  <c r="CO1051" i="25"/>
  <c r="CN1051" i="25"/>
  <c r="CM1051" i="25"/>
  <c r="CL1051" i="25"/>
  <c r="CK1051" i="25"/>
  <c r="CJ1051" i="25"/>
  <c r="CI1051" i="25"/>
  <c r="CH1051" i="25"/>
  <c r="CG1051" i="25"/>
  <c r="CF1051" i="25"/>
  <c r="CE1051" i="25"/>
  <c r="CD1051" i="25"/>
  <c r="CC1051" i="25"/>
  <c r="CB1051" i="25"/>
  <c r="CA1051" i="25"/>
  <c r="BZ1051" i="25"/>
  <c r="BY1051" i="25"/>
  <c r="BX1051" i="25"/>
  <c r="BW1051" i="25"/>
  <c r="BV1051" i="25"/>
  <c r="BU1051" i="25"/>
  <c r="DV1050" i="25"/>
  <c r="DU1050" i="25"/>
  <c r="DT1050" i="25"/>
  <c r="DS1050" i="25"/>
  <c r="DR1050" i="25"/>
  <c r="DQ1050" i="25"/>
  <c r="DP1050" i="25"/>
  <c r="DO1050" i="25"/>
  <c r="DN1050" i="25"/>
  <c r="DM1050" i="25"/>
  <c r="DL1050" i="25"/>
  <c r="DK1050" i="25"/>
  <c r="DJ1050" i="25"/>
  <c r="DI1050" i="25"/>
  <c r="DH1050" i="25"/>
  <c r="DG1050" i="25"/>
  <c r="DF1050" i="25"/>
  <c r="DE1050" i="25"/>
  <c r="DD1050" i="25"/>
  <c r="DC1050" i="25"/>
  <c r="DB1050" i="25"/>
  <c r="DA1050" i="25"/>
  <c r="CZ1050" i="25"/>
  <c r="CY1050" i="25"/>
  <c r="CX1050" i="25"/>
  <c r="CW1050" i="25"/>
  <c r="CV1050" i="25"/>
  <c r="CU1050" i="25"/>
  <c r="CT1050" i="25"/>
  <c r="CS1050" i="25"/>
  <c r="CR1050" i="25"/>
  <c r="CQ1050" i="25"/>
  <c r="CP1050" i="25"/>
  <c r="CO1050" i="25"/>
  <c r="CN1050" i="25"/>
  <c r="CM1050" i="25"/>
  <c r="CL1050" i="25"/>
  <c r="CK1050" i="25"/>
  <c r="CJ1050" i="25"/>
  <c r="CI1050" i="25"/>
  <c r="CH1050" i="25"/>
  <c r="CG1050" i="25"/>
  <c r="CF1050" i="25"/>
  <c r="CE1050" i="25"/>
  <c r="CD1050" i="25"/>
  <c r="CC1050" i="25"/>
  <c r="CB1050" i="25"/>
  <c r="CA1050" i="25"/>
  <c r="BZ1050" i="25"/>
  <c r="BY1050" i="25"/>
  <c r="BX1050" i="25"/>
  <c r="BW1050" i="25"/>
  <c r="BV1050" i="25"/>
  <c r="BU1050" i="25"/>
  <c r="DV1049" i="25"/>
  <c r="DU1049" i="25"/>
  <c r="DT1049" i="25"/>
  <c r="DS1049" i="25"/>
  <c r="DR1049" i="25"/>
  <c r="DQ1049" i="25"/>
  <c r="DP1049" i="25"/>
  <c r="DO1049" i="25"/>
  <c r="DN1049" i="25"/>
  <c r="DM1049" i="25"/>
  <c r="DL1049" i="25"/>
  <c r="DK1049" i="25"/>
  <c r="DJ1049" i="25"/>
  <c r="DI1049" i="25"/>
  <c r="DH1049" i="25"/>
  <c r="DG1049" i="25"/>
  <c r="DF1049" i="25"/>
  <c r="DE1049" i="25"/>
  <c r="DD1049" i="25"/>
  <c r="DC1049" i="25"/>
  <c r="DB1049" i="25"/>
  <c r="DA1049" i="25"/>
  <c r="CZ1049" i="25"/>
  <c r="CY1049" i="25"/>
  <c r="CX1049" i="25"/>
  <c r="CW1049" i="25"/>
  <c r="CV1049" i="25"/>
  <c r="CU1049" i="25"/>
  <c r="CT1049" i="25"/>
  <c r="CS1049" i="25"/>
  <c r="CR1049" i="25"/>
  <c r="CQ1049" i="25"/>
  <c r="CP1049" i="25"/>
  <c r="CO1049" i="25"/>
  <c r="CN1049" i="25"/>
  <c r="CM1049" i="25"/>
  <c r="CL1049" i="25"/>
  <c r="CK1049" i="25"/>
  <c r="CJ1049" i="25"/>
  <c r="CI1049" i="25"/>
  <c r="CH1049" i="25"/>
  <c r="CG1049" i="25"/>
  <c r="CF1049" i="25"/>
  <c r="CE1049" i="25"/>
  <c r="CD1049" i="25"/>
  <c r="CC1049" i="25"/>
  <c r="CB1049" i="25"/>
  <c r="CA1049" i="25"/>
  <c r="BZ1049" i="25"/>
  <c r="BY1049" i="25"/>
  <c r="BX1049" i="25"/>
  <c r="BW1049" i="25"/>
  <c r="BV1049" i="25"/>
  <c r="BU1049" i="25"/>
  <c r="DV1048" i="25"/>
  <c r="DU1048" i="25"/>
  <c r="DT1048" i="25"/>
  <c r="DS1048" i="25"/>
  <c r="DR1048" i="25"/>
  <c r="DQ1048" i="25"/>
  <c r="DP1048" i="25"/>
  <c r="DO1048" i="25"/>
  <c r="DN1048" i="25"/>
  <c r="DM1048" i="25"/>
  <c r="DL1048" i="25"/>
  <c r="DK1048" i="25"/>
  <c r="DJ1048" i="25"/>
  <c r="DI1048" i="25"/>
  <c r="DH1048" i="25"/>
  <c r="DG1048" i="25"/>
  <c r="DF1048" i="25"/>
  <c r="DE1048" i="25"/>
  <c r="DD1048" i="25"/>
  <c r="DC1048" i="25"/>
  <c r="DB1048" i="25"/>
  <c r="DA1048" i="25"/>
  <c r="CZ1048" i="25"/>
  <c r="CY1048" i="25"/>
  <c r="CX1048" i="25"/>
  <c r="CW1048" i="25"/>
  <c r="CV1048" i="25"/>
  <c r="CU1048" i="25"/>
  <c r="CT1048" i="25"/>
  <c r="CS1048" i="25"/>
  <c r="CR1048" i="25"/>
  <c r="CQ1048" i="25"/>
  <c r="CP1048" i="25"/>
  <c r="CO1048" i="25"/>
  <c r="CN1048" i="25"/>
  <c r="CM1048" i="25"/>
  <c r="CL1048" i="25"/>
  <c r="CK1048" i="25"/>
  <c r="CJ1048" i="25"/>
  <c r="CI1048" i="25"/>
  <c r="CH1048" i="25"/>
  <c r="CG1048" i="25"/>
  <c r="CF1048" i="25"/>
  <c r="CE1048" i="25"/>
  <c r="CD1048" i="25"/>
  <c r="CC1048" i="25"/>
  <c r="CB1048" i="25"/>
  <c r="CA1048" i="25"/>
  <c r="BZ1048" i="25"/>
  <c r="BY1048" i="25"/>
  <c r="BX1048" i="25"/>
  <c r="BW1048" i="25"/>
  <c r="BV1048" i="25"/>
  <c r="BU1048" i="25"/>
  <c r="DV1047" i="25"/>
  <c r="DU1047" i="25"/>
  <c r="DT1047" i="25"/>
  <c r="DS1047" i="25"/>
  <c r="DR1047" i="25"/>
  <c r="DQ1047" i="25"/>
  <c r="DP1047" i="25"/>
  <c r="DO1047" i="25"/>
  <c r="DN1047" i="25"/>
  <c r="DM1047" i="25"/>
  <c r="DL1047" i="25"/>
  <c r="DK1047" i="25"/>
  <c r="DJ1047" i="25"/>
  <c r="DI1047" i="25"/>
  <c r="DH1047" i="25"/>
  <c r="DG1047" i="25"/>
  <c r="DF1047" i="25"/>
  <c r="DE1047" i="25"/>
  <c r="DD1047" i="25"/>
  <c r="DC1047" i="25"/>
  <c r="DB1047" i="25"/>
  <c r="DA1047" i="25"/>
  <c r="CZ1047" i="25"/>
  <c r="CY1047" i="25"/>
  <c r="CX1047" i="25"/>
  <c r="CW1047" i="25"/>
  <c r="CV1047" i="25"/>
  <c r="CU1047" i="25"/>
  <c r="CT1047" i="25"/>
  <c r="CS1047" i="25"/>
  <c r="CR1047" i="25"/>
  <c r="CQ1047" i="25"/>
  <c r="CP1047" i="25"/>
  <c r="CO1047" i="25"/>
  <c r="CN1047" i="25"/>
  <c r="CM1047" i="25"/>
  <c r="CL1047" i="25"/>
  <c r="CK1047" i="25"/>
  <c r="CJ1047" i="25"/>
  <c r="CI1047" i="25"/>
  <c r="CH1047" i="25"/>
  <c r="CG1047" i="25"/>
  <c r="CF1047" i="25"/>
  <c r="CE1047" i="25"/>
  <c r="CD1047" i="25"/>
  <c r="CC1047" i="25"/>
  <c r="CB1047" i="25"/>
  <c r="CA1047" i="25"/>
  <c r="BZ1047" i="25"/>
  <c r="BY1047" i="25"/>
  <c r="BX1047" i="25"/>
  <c r="BW1047" i="25"/>
  <c r="BV1047" i="25"/>
  <c r="BU1047" i="25"/>
  <c r="DV1046" i="25"/>
  <c r="DU1046" i="25"/>
  <c r="DT1046" i="25"/>
  <c r="DS1046" i="25"/>
  <c r="DR1046" i="25"/>
  <c r="DQ1046" i="25"/>
  <c r="DP1046" i="25"/>
  <c r="DO1046" i="25"/>
  <c r="DN1046" i="25"/>
  <c r="DM1046" i="25"/>
  <c r="DL1046" i="25"/>
  <c r="DK1046" i="25"/>
  <c r="DJ1046" i="25"/>
  <c r="DI1046" i="25"/>
  <c r="DH1046" i="25"/>
  <c r="DG1046" i="25"/>
  <c r="DF1046" i="25"/>
  <c r="DE1046" i="25"/>
  <c r="DD1046" i="25"/>
  <c r="DC1046" i="25"/>
  <c r="DB1046" i="25"/>
  <c r="DA1046" i="25"/>
  <c r="CZ1046" i="25"/>
  <c r="CY1046" i="25"/>
  <c r="CX1046" i="25"/>
  <c r="CW1046" i="25"/>
  <c r="CV1046" i="25"/>
  <c r="CU1046" i="25"/>
  <c r="CT1046" i="25"/>
  <c r="CS1046" i="25"/>
  <c r="CR1046" i="25"/>
  <c r="CQ1046" i="25"/>
  <c r="CP1046" i="25"/>
  <c r="CO1046" i="25"/>
  <c r="CN1046" i="25"/>
  <c r="CM1046" i="25"/>
  <c r="CL1046" i="25"/>
  <c r="CK1046" i="25"/>
  <c r="CJ1046" i="25"/>
  <c r="CI1046" i="25"/>
  <c r="CH1046" i="25"/>
  <c r="CG1046" i="25"/>
  <c r="CF1046" i="25"/>
  <c r="CE1046" i="25"/>
  <c r="CD1046" i="25"/>
  <c r="CC1046" i="25"/>
  <c r="CB1046" i="25"/>
  <c r="CA1046" i="25"/>
  <c r="BZ1046" i="25"/>
  <c r="BY1046" i="25"/>
  <c r="BX1046" i="25"/>
  <c r="BW1046" i="25"/>
  <c r="BV1046" i="25"/>
  <c r="BU1046" i="25"/>
  <c r="DV1045" i="25"/>
  <c r="DU1045" i="25"/>
  <c r="DT1045" i="25"/>
  <c r="DS1045" i="25"/>
  <c r="DR1045" i="25"/>
  <c r="DQ1045" i="25"/>
  <c r="DP1045" i="25"/>
  <c r="DO1045" i="25"/>
  <c r="DN1045" i="25"/>
  <c r="DM1045" i="25"/>
  <c r="DL1045" i="25"/>
  <c r="DK1045" i="25"/>
  <c r="DJ1045" i="25"/>
  <c r="DI1045" i="25"/>
  <c r="DH1045" i="25"/>
  <c r="DG1045" i="25"/>
  <c r="DF1045" i="25"/>
  <c r="DE1045" i="25"/>
  <c r="DD1045" i="25"/>
  <c r="DC1045" i="25"/>
  <c r="DB1045" i="25"/>
  <c r="DA1045" i="25"/>
  <c r="CZ1045" i="25"/>
  <c r="CY1045" i="25"/>
  <c r="CX1045" i="25"/>
  <c r="CW1045" i="25"/>
  <c r="CV1045" i="25"/>
  <c r="CU1045" i="25"/>
  <c r="CT1045" i="25"/>
  <c r="CS1045" i="25"/>
  <c r="CR1045" i="25"/>
  <c r="CQ1045" i="25"/>
  <c r="CP1045" i="25"/>
  <c r="CO1045" i="25"/>
  <c r="CN1045" i="25"/>
  <c r="CM1045" i="25"/>
  <c r="CL1045" i="25"/>
  <c r="CK1045" i="25"/>
  <c r="CJ1045" i="25"/>
  <c r="CI1045" i="25"/>
  <c r="CH1045" i="25"/>
  <c r="CG1045" i="25"/>
  <c r="CF1045" i="25"/>
  <c r="CE1045" i="25"/>
  <c r="CD1045" i="25"/>
  <c r="CC1045" i="25"/>
  <c r="CB1045" i="25"/>
  <c r="CA1045" i="25"/>
  <c r="BZ1045" i="25"/>
  <c r="BY1045" i="25"/>
  <c r="BX1045" i="25"/>
  <c r="BW1045" i="25"/>
  <c r="BV1045" i="25"/>
  <c r="BU1045" i="25"/>
  <c r="R1045" i="25"/>
  <c r="DV1044" i="25"/>
  <c r="DU1044" i="25"/>
  <c r="DT1044" i="25"/>
  <c r="DS1044" i="25"/>
  <c r="DR1044" i="25"/>
  <c r="DQ1044" i="25"/>
  <c r="DP1044" i="25"/>
  <c r="DO1044" i="25"/>
  <c r="DN1044" i="25"/>
  <c r="DM1044" i="25"/>
  <c r="DL1044" i="25"/>
  <c r="DK1044" i="25"/>
  <c r="DJ1044" i="25"/>
  <c r="DI1044" i="25"/>
  <c r="DH1044" i="25"/>
  <c r="DG1044" i="25"/>
  <c r="DF1044" i="25"/>
  <c r="DE1044" i="25"/>
  <c r="DD1044" i="25"/>
  <c r="DC1044" i="25"/>
  <c r="DB1044" i="25"/>
  <c r="DA1044" i="25"/>
  <c r="CZ1044" i="25"/>
  <c r="CY1044" i="25"/>
  <c r="CX1044" i="25"/>
  <c r="CW1044" i="25"/>
  <c r="CV1044" i="25"/>
  <c r="CU1044" i="25"/>
  <c r="CT1044" i="25"/>
  <c r="CS1044" i="25"/>
  <c r="CR1044" i="25"/>
  <c r="CQ1044" i="25"/>
  <c r="CP1044" i="25"/>
  <c r="CO1044" i="25"/>
  <c r="CN1044" i="25"/>
  <c r="CM1044" i="25"/>
  <c r="CL1044" i="25"/>
  <c r="CK1044" i="25"/>
  <c r="CJ1044" i="25"/>
  <c r="CI1044" i="25"/>
  <c r="CH1044" i="25"/>
  <c r="CG1044" i="25"/>
  <c r="CF1044" i="25"/>
  <c r="CE1044" i="25"/>
  <c r="CD1044" i="25"/>
  <c r="CC1044" i="25"/>
  <c r="CB1044" i="25"/>
  <c r="CA1044" i="25"/>
  <c r="BZ1044" i="25"/>
  <c r="BY1044" i="25"/>
  <c r="BX1044" i="25"/>
  <c r="BW1044" i="25"/>
  <c r="BV1044" i="25"/>
  <c r="BU1044" i="25"/>
  <c r="R1044" i="25"/>
  <c r="DV1043" i="25"/>
  <c r="DU1043" i="25"/>
  <c r="DT1043" i="25"/>
  <c r="DS1043" i="25"/>
  <c r="DR1043" i="25"/>
  <c r="DQ1043" i="25"/>
  <c r="DP1043" i="25"/>
  <c r="DO1043" i="25"/>
  <c r="DN1043" i="25"/>
  <c r="DM1043" i="25"/>
  <c r="DL1043" i="25"/>
  <c r="DK1043" i="25"/>
  <c r="DJ1043" i="25"/>
  <c r="DI1043" i="25"/>
  <c r="DH1043" i="25"/>
  <c r="DG1043" i="25"/>
  <c r="DF1043" i="25"/>
  <c r="DE1043" i="25"/>
  <c r="DD1043" i="25"/>
  <c r="DC1043" i="25"/>
  <c r="DB1043" i="25"/>
  <c r="DA1043" i="25"/>
  <c r="CZ1043" i="25"/>
  <c r="CY1043" i="25"/>
  <c r="CX1043" i="25"/>
  <c r="CW1043" i="25"/>
  <c r="CV1043" i="25"/>
  <c r="CU1043" i="25"/>
  <c r="CT1043" i="25"/>
  <c r="CS1043" i="25"/>
  <c r="CR1043" i="25"/>
  <c r="CQ1043" i="25"/>
  <c r="CP1043" i="25"/>
  <c r="CO1043" i="25"/>
  <c r="CN1043" i="25"/>
  <c r="CM1043" i="25"/>
  <c r="CL1043" i="25"/>
  <c r="CK1043" i="25"/>
  <c r="CJ1043" i="25"/>
  <c r="CI1043" i="25"/>
  <c r="CH1043" i="25"/>
  <c r="CG1043" i="25"/>
  <c r="CF1043" i="25"/>
  <c r="CE1043" i="25"/>
  <c r="CD1043" i="25"/>
  <c r="CC1043" i="25"/>
  <c r="CB1043" i="25"/>
  <c r="CA1043" i="25"/>
  <c r="BZ1043" i="25"/>
  <c r="BY1043" i="25"/>
  <c r="BX1043" i="25"/>
  <c r="BW1043" i="25"/>
  <c r="BV1043" i="25"/>
  <c r="BU1043" i="25"/>
  <c r="R1043" i="25"/>
  <c r="DV1042" i="25"/>
  <c r="DU1042" i="25"/>
  <c r="DT1042" i="25"/>
  <c r="DS1042" i="25"/>
  <c r="DR1042" i="25"/>
  <c r="DQ1042" i="25"/>
  <c r="DP1042" i="25"/>
  <c r="DO1042" i="25"/>
  <c r="DN1042" i="25"/>
  <c r="DM1042" i="25"/>
  <c r="DL1042" i="25"/>
  <c r="DK1042" i="25"/>
  <c r="DJ1042" i="25"/>
  <c r="DI1042" i="25"/>
  <c r="DH1042" i="25"/>
  <c r="DG1042" i="25"/>
  <c r="DF1042" i="25"/>
  <c r="DE1042" i="25"/>
  <c r="DD1042" i="25"/>
  <c r="DC1042" i="25"/>
  <c r="DB1042" i="25"/>
  <c r="DA1042" i="25"/>
  <c r="CZ1042" i="25"/>
  <c r="CY1042" i="25"/>
  <c r="CX1042" i="25"/>
  <c r="CW1042" i="25"/>
  <c r="CV1042" i="25"/>
  <c r="CU1042" i="25"/>
  <c r="CT1042" i="25"/>
  <c r="CS1042" i="25"/>
  <c r="CR1042" i="25"/>
  <c r="CQ1042" i="25"/>
  <c r="CP1042" i="25"/>
  <c r="CO1042" i="25"/>
  <c r="CN1042" i="25"/>
  <c r="CM1042" i="25"/>
  <c r="CL1042" i="25"/>
  <c r="CK1042" i="25"/>
  <c r="CJ1042" i="25"/>
  <c r="CI1042" i="25"/>
  <c r="CH1042" i="25"/>
  <c r="CG1042" i="25"/>
  <c r="CF1042" i="25"/>
  <c r="CE1042" i="25"/>
  <c r="CD1042" i="25"/>
  <c r="CC1042" i="25"/>
  <c r="CB1042" i="25"/>
  <c r="CA1042" i="25"/>
  <c r="BZ1042" i="25"/>
  <c r="BY1042" i="25"/>
  <c r="BX1042" i="25"/>
  <c r="BW1042" i="25"/>
  <c r="BV1042" i="25"/>
  <c r="BU1042" i="25"/>
  <c r="R1042" i="25"/>
  <c r="DV1041" i="25"/>
  <c r="DU1041" i="25"/>
  <c r="DT1041" i="25"/>
  <c r="DS1041" i="25"/>
  <c r="DR1041" i="25"/>
  <c r="DQ1041" i="25"/>
  <c r="DP1041" i="25"/>
  <c r="DO1041" i="25"/>
  <c r="DN1041" i="25"/>
  <c r="DM1041" i="25"/>
  <c r="DL1041" i="25"/>
  <c r="DK1041" i="25"/>
  <c r="DJ1041" i="25"/>
  <c r="DI1041" i="25"/>
  <c r="DH1041" i="25"/>
  <c r="DG1041" i="25"/>
  <c r="DF1041" i="25"/>
  <c r="DE1041" i="25"/>
  <c r="DD1041" i="25"/>
  <c r="DC1041" i="25"/>
  <c r="DB1041" i="25"/>
  <c r="DA1041" i="25"/>
  <c r="CZ1041" i="25"/>
  <c r="CY1041" i="25"/>
  <c r="CX1041" i="25"/>
  <c r="CW1041" i="25"/>
  <c r="CV1041" i="25"/>
  <c r="CU1041" i="25"/>
  <c r="CT1041" i="25"/>
  <c r="CS1041" i="25"/>
  <c r="CR1041" i="25"/>
  <c r="CQ1041" i="25"/>
  <c r="CP1041" i="25"/>
  <c r="CO1041" i="25"/>
  <c r="CN1041" i="25"/>
  <c r="CM1041" i="25"/>
  <c r="CL1041" i="25"/>
  <c r="CK1041" i="25"/>
  <c r="CJ1041" i="25"/>
  <c r="CI1041" i="25"/>
  <c r="CH1041" i="25"/>
  <c r="CG1041" i="25"/>
  <c r="CF1041" i="25"/>
  <c r="CE1041" i="25"/>
  <c r="CD1041" i="25"/>
  <c r="CC1041" i="25"/>
  <c r="CB1041" i="25"/>
  <c r="CA1041" i="25"/>
  <c r="BZ1041" i="25"/>
  <c r="BY1041" i="25"/>
  <c r="BX1041" i="25"/>
  <c r="BW1041" i="25"/>
  <c r="BV1041" i="25"/>
  <c r="BU1041" i="25"/>
  <c r="R1041" i="25"/>
  <c r="DV1040" i="25"/>
  <c r="DU1040" i="25"/>
  <c r="DT1040" i="25"/>
  <c r="DS1040" i="25"/>
  <c r="DR1040" i="25"/>
  <c r="DQ1040" i="25"/>
  <c r="DP1040" i="25"/>
  <c r="DO1040" i="25"/>
  <c r="DN1040" i="25"/>
  <c r="DM1040" i="25"/>
  <c r="DL1040" i="25"/>
  <c r="DK1040" i="25"/>
  <c r="DJ1040" i="25"/>
  <c r="DI1040" i="25"/>
  <c r="DH1040" i="25"/>
  <c r="DG1040" i="25"/>
  <c r="DF1040" i="25"/>
  <c r="DE1040" i="25"/>
  <c r="DD1040" i="25"/>
  <c r="DC1040" i="25"/>
  <c r="DB1040" i="25"/>
  <c r="DA1040" i="25"/>
  <c r="CZ1040" i="25"/>
  <c r="CY1040" i="25"/>
  <c r="CX1040" i="25"/>
  <c r="CW1040" i="25"/>
  <c r="CV1040" i="25"/>
  <c r="CU1040" i="25"/>
  <c r="CT1040" i="25"/>
  <c r="CS1040" i="25"/>
  <c r="CR1040" i="25"/>
  <c r="CQ1040" i="25"/>
  <c r="CP1040" i="25"/>
  <c r="CO1040" i="25"/>
  <c r="CN1040" i="25"/>
  <c r="CM1040" i="25"/>
  <c r="CL1040" i="25"/>
  <c r="CK1040" i="25"/>
  <c r="CJ1040" i="25"/>
  <c r="CI1040" i="25"/>
  <c r="CH1040" i="25"/>
  <c r="CG1040" i="25"/>
  <c r="CF1040" i="25"/>
  <c r="CE1040" i="25"/>
  <c r="CD1040" i="25"/>
  <c r="CC1040" i="25"/>
  <c r="CB1040" i="25"/>
  <c r="CA1040" i="25"/>
  <c r="BZ1040" i="25"/>
  <c r="BY1040" i="25"/>
  <c r="BX1040" i="25"/>
  <c r="BW1040" i="25"/>
  <c r="BV1040" i="25"/>
  <c r="BU1040" i="25"/>
  <c r="R1040" i="25"/>
  <c r="DV1039" i="25"/>
  <c r="DU1039" i="25"/>
  <c r="DT1039" i="25"/>
  <c r="DS1039" i="25"/>
  <c r="DR1039" i="25"/>
  <c r="DQ1039" i="25"/>
  <c r="DP1039" i="25"/>
  <c r="DO1039" i="25"/>
  <c r="DN1039" i="25"/>
  <c r="DM1039" i="25"/>
  <c r="DL1039" i="25"/>
  <c r="DK1039" i="25"/>
  <c r="DJ1039" i="25"/>
  <c r="DI1039" i="25"/>
  <c r="DH1039" i="25"/>
  <c r="DG1039" i="25"/>
  <c r="DF1039" i="25"/>
  <c r="DE1039" i="25"/>
  <c r="DD1039" i="25"/>
  <c r="DC1039" i="25"/>
  <c r="DB1039" i="25"/>
  <c r="DA1039" i="25"/>
  <c r="CZ1039" i="25"/>
  <c r="CY1039" i="25"/>
  <c r="CX1039" i="25"/>
  <c r="CW1039" i="25"/>
  <c r="CV1039" i="25"/>
  <c r="CU1039" i="25"/>
  <c r="CT1039" i="25"/>
  <c r="CS1039" i="25"/>
  <c r="CR1039" i="25"/>
  <c r="CQ1039" i="25"/>
  <c r="CP1039" i="25"/>
  <c r="CO1039" i="25"/>
  <c r="CN1039" i="25"/>
  <c r="CM1039" i="25"/>
  <c r="CL1039" i="25"/>
  <c r="CK1039" i="25"/>
  <c r="CJ1039" i="25"/>
  <c r="CI1039" i="25"/>
  <c r="CH1039" i="25"/>
  <c r="CG1039" i="25"/>
  <c r="CF1039" i="25"/>
  <c r="CE1039" i="25"/>
  <c r="CD1039" i="25"/>
  <c r="CC1039" i="25"/>
  <c r="CB1039" i="25"/>
  <c r="CA1039" i="25"/>
  <c r="BZ1039" i="25"/>
  <c r="BY1039" i="25"/>
  <c r="BX1039" i="25"/>
  <c r="BW1039" i="25"/>
  <c r="BV1039" i="25"/>
  <c r="BU1039" i="25"/>
  <c r="DV1038" i="25"/>
  <c r="DU1038" i="25"/>
  <c r="DT1038" i="25"/>
  <c r="DS1038" i="25"/>
  <c r="DR1038" i="25"/>
  <c r="DQ1038" i="25"/>
  <c r="DP1038" i="25"/>
  <c r="DO1038" i="25"/>
  <c r="DN1038" i="25"/>
  <c r="DM1038" i="25"/>
  <c r="DL1038" i="25"/>
  <c r="DK1038" i="25"/>
  <c r="DJ1038" i="25"/>
  <c r="DI1038" i="25"/>
  <c r="DH1038" i="25"/>
  <c r="DG1038" i="25"/>
  <c r="DF1038" i="25"/>
  <c r="DE1038" i="25"/>
  <c r="DD1038" i="25"/>
  <c r="DC1038" i="25"/>
  <c r="DB1038" i="25"/>
  <c r="DA1038" i="25"/>
  <c r="CZ1038" i="25"/>
  <c r="CY1038" i="25"/>
  <c r="CX1038" i="25"/>
  <c r="CW1038" i="25"/>
  <c r="CV1038" i="25"/>
  <c r="CU1038" i="25"/>
  <c r="CT1038" i="25"/>
  <c r="CS1038" i="25"/>
  <c r="CR1038" i="25"/>
  <c r="CQ1038" i="25"/>
  <c r="CP1038" i="25"/>
  <c r="CO1038" i="25"/>
  <c r="CN1038" i="25"/>
  <c r="CM1038" i="25"/>
  <c r="CL1038" i="25"/>
  <c r="CK1038" i="25"/>
  <c r="CJ1038" i="25"/>
  <c r="CI1038" i="25"/>
  <c r="CH1038" i="25"/>
  <c r="CG1038" i="25"/>
  <c r="CF1038" i="25"/>
  <c r="CE1038" i="25"/>
  <c r="CD1038" i="25"/>
  <c r="CC1038" i="25"/>
  <c r="CB1038" i="25"/>
  <c r="CA1038" i="25"/>
  <c r="BZ1038" i="25"/>
  <c r="BY1038" i="25"/>
  <c r="BX1038" i="25"/>
  <c r="BW1038" i="25"/>
  <c r="BV1038" i="25"/>
  <c r="BU1038" i="25"/>
  <c r="DV1037" i="25"/>
  <c r="DU1037" i="25"/>
  <c r="DT1037" i="25"/>
  <c r="DS1037" i="25"/>
  <c r="DR1037" i="25"/>
  <c r="DQ1037" i="25"/>
  <c r="DP1037" i="25"/>
  <c r="DO1037" i="25"/>
  <c r="DN1037" i="25"/>
  <c r="DM1037" i="25"/>
  <c r="DL1037" i="25"/>
  <c r="DK1037" i="25"/>
  <c r="DJ1037" i="25"/>
  <c r="DI1037" i="25"/>
  <c r="DH1037" i="25"/>
  <c r="DG1037" i="25"/>
  <c r="DF1037" i="25"/>
  <c r="DE1037" i="25"/>
  <c r="DD1037" i="25"/>
  <c r="DC1037" i="25"/>
  <c r="DB1037" i="25"/>
  <c r="DA1037" i="25"/>
  <c r="CZ1037" i="25"/>
  <c r="CY1037" i="25"/>
  <c r="CX1037" i="25"/>
  <c r="CW1037" i="25"/>
  <c r="CV1037" i="25"/>
  <c r="CU1037" i="25"/>
  <c r="CT1037" i="25"/>
  <c r="CS1037" i="25"/>
  <c r="CR1037" i="25"/>
  <c r="CQ1037" i="25"/>
  <c r="CP1037" i="25"/>
  <c r="CO1037" i="25"/>
  <c r="CN1037" i="25"/>
  <c r="CM1037" i="25"/>
  <c r="CL1037" i="25"/>
  <c r="CK1037" i="25"/>
  <c r="CJ1037" i="25"/>
  <c r="CI1037" i="25"/>
  <c r="CH1037" i="25"/>
  <c r="CG1037" i="25"/>
  <c r="CF1037" i="25"/>
  <c r="CE1037" i="25"/>
  <c r="CD1037" i="25"/>
  <c r="CC1037" i="25"/>
  <c r="CB1037" i="25"/>
  <c r="CA1037" i="25"/>
  <c r="BZ1037" i="25"/>
  <c r="BY1037" i="25"/>
  <c r="BX1037" i="25"/>
  <c r="BW1037" i="25"/>
  <c r="BV1037" i="25"/>
  <c r="BU1037" i="25"/>
  <c r="DV1036" i="25"/>
  <c r="DU1036" i="25"/>
  <c r="DT1036" i="25"/>
  <c r="DS1036" i="25"/>
  <c r="DR1036" i="25"/>
  <c r="DQ1036" i="25"/>
  <c r="DP1036" i="25"/>
  <c r="DO1036" i="25"/>
  <c r="DN1036" i="25"/>
  <c r="DM1036" i="25"/>
  <c r="DL1036" i="25"/>
  <c r="DK1036" i="25"/>
  <c r="DJ1036" i="25"/>
  <c r="DI1036" i="25"/>
  <c r="DH1036" i="25"/>
  <c r="DG1036" i="25"/>
  <c r="DF1036" i="25"/>
  <c r="DE1036" i="25"/>
  <c r="DD1036" i="25"/>
  <c r="DC1036" i="25"/>
  <c r="DB1036" i="25"/>
  <c r="DA1036" i="25"/>
  <c r="CZ1036" i="25"/>
  <c r="CY1036" i="25"/>
  <c r="CX1036" i="25"/>
  <c r="CW1036" i="25"/>
  <c r="CV1036" i="25"/>
  <c r="CU1036" i="25"/>
  <c r="CT1036" i="25"/>
  <c r="CS1036" i="25"/>
  <c r="CR1036" i="25"/>
  <c r="CQ1036" i="25"/>
  <c r="CP1036" i="25"/>
  <c r="CO1036" i="25"/>
  <c r="CN1036" i="25"/>
  <c r="CM1036" i="25"/>
  <c r="CL1036" i="25"/>
  <c r="CK1036" i="25"/>
  <c r="CJ1036" i="25"/>
  <c r="CI1036" i="25"/>
  <c r="CH1036" i="25"/>
  <c r="CG1036" i="25"/>
  <c r="CF1036" i="25"/>
  <c r="CE1036" i="25"/>
  <c r="CD1036" i="25"/>
  <c r="CC1036" i="25"/>
  <c r="CB1036" i="25"/>
  <c r="CA1036" i="25"/>
  <c r="BZ1036" i="25"/>
  <c r="BY1036" i="25"/>
  <c r="BX1036" i="25"/>
  <c r="BW1036" i="25"/>
  <c r="BV1036" i="25"/>
  <c r="BU1036" i="25"/>
  <c r="DV1035" i="25"/>
  <c r="DU1035" i="25"/>
  <c r="DT1035" i="25"/>
  <c r="DS1035" i="25"/>
  <c r="DR1035" i="25"/>
  <c r="DQ1035" i="25"/>
  <c r="DP1035" i="25"/>
  <c r="DO1035" i="25"/>
  <c r="DN1035" i="25"/>
  <c r="DM1035" i="25"/>
  <c r="DL1035" i="25"/>
  <c r="DK1035" i="25"/>
  <c r="DJ1035" i="25"/>
  <c r="DI1035" i="25"/>
  <c r="DH1035" i="25"/>
  <c r="DG1035" i="25"/>
  <c r="DF1035" i="25"/>
  <c r="DE1035" i="25"/>
  <c r="DD1035" i="25"/>
  <c r="DC1035" i="25"/>
  <c r="DB1035" i="25"/>
  <c r="DA1035" i="25"/>
  <c r="CZ1035" i="25"/>
  <c r="CY1035" i="25"/>
  <c r="CX1035" i="25"/>
  <c r="CW1035" i="25"/>
  <c r="CV1035" i="25"/>
  <c r="CU1035" i="25"/>
  <c r="CT1035" i="25"/>
  <c r="CS1035" i="25"/>
  <c r="CR1035" i="25"/>
  <c r="CQ1035" i="25"/>
  <c r="CP1035" i="25"/>
  <c r="CO1035" i="25"/>
  <c r="CN1035" i="25"/>
  <c r="CM1035" i="25"/>
  <c r="CL1035" i="25"/>
  <c r="CK1035" i="25"/>
  <c r="CJ1035" i="25"/>
  <c r="CI1035" i="25"/>
  <c r="CH1035" i="25"/>
  <c r="CG1035" i="25"/>
  <c r="CF1035" i="25"/>
  <c r="CE1035" i="25"/>
  <c r="CD1035" i="25"/>
  <c r="CC1035" i="25"/>
  <c r="CB1035" i="25"/>
  <c r="CA1035" i="25"/>
  <c r="BZ1035" i="25"/>
  <c r="BY1035" i="25"/>
  <c r="BX1035" i="25"/>
  <c r="BW1035" i="25"/>
  <c r="BV1035" i="25"/>
  <c r="BU1035" i="25"/>
  <c r="DV1034" i="25"/>
  <c r="DU1034" i="25"/>
  <c r="DT1034" i="25"/>
  <c r="DS1034" i="25"/>
  <c r="DR1034" i="25"/>
  <c r="DQ1034" i="25"/>
  <c r="DP1034" i="25"/>
  <c r="DO1034" i="25"/>
  <c r="DN1034" i="25"/>
  <c r="DM1034" i="25"/>
  <c r="DL1034" i="25"/>
  <c r="DK1034" i="25"/>
  <c r="DJ1034" i="25"/>
  <c r="DI1034" i="25"/>
  <c r="DH1034" i="25"/>
  <c r="DG1034" i="25"/>
  <c r="DF1034" i="25"/>
  <c r="DE1034" i="25"/>
  <c r="DD1034" i="25"/>
  <c r="DC1034" i="25"/>
  <c r="DB1034" i="25"/>
  <c r="DA1034" i="25"/>
  <c r="CZ1034" i="25"/>
  <c r="CY1034" i="25"/>
  <c r="CX1034" i="25"/>
  <c r="CW1034" i="25"/>
  <c r="CV1034" i="25"/>
  <c r="CU1034" i="25"/>
  <c r="CT1034" i="25"/>
  <c r="CS1034" i="25"/>
  <c r="CR1034" i="25"/>
  <c r="CQ1034" i="25"/>
  <c r="CP1034" i="25"/>
  <c r="CO1034" i="25"/>
  <c r="CN1034" i="25"/>
  <c r="CM1034" i="25"/>
  <c r="CL1034" i="25"/>
  <c r="CK1034" i="25"/>
  <c r="CJ1034" i="25"/>
  <c r="CI1034" i="25"/>
  <c r="CH1034" i="25"/>
  <c r="CG1034" i="25"/>
  <c r="CF1034" i="25"/>
  <c r="CE1034" i="25"/>
  <c r="CD1034" i="25"/>
  <c r="CC1034" i="25"/>
  <c r="CB1034" i="25"/>
  <c r="CA1034" i="25"/>
  <c r="BZ1034" i="25"/>
  <c r="BY1034" i="25"/>
  <c r="BX1034" i="25"/>
  <c r="BW1034" i="25"/>
  <c r="BV1034" i="25"/>
  <c r="BU1034" i="25"/>
  <c r="DV1033" i="25"/>
  <c r="DU1033" i="25"/>
  <c r="DT1033" i="25"/>
  <c r="DS1033" i="25"/>
  <c r="DR1033" i="25"/>
  <c r="DQ1033" i="25"/>
  <c r="DP1033" i="25"/>
  <c r="DO1033" i="25"/>
  <c r="DN1033" i="25"/>
  <c r="DM1033" i="25"/>
  <c r="DL1033" i="25"/>
  <c r="DK1033" i="25"/>
  <c r="DJ1033" i="25"/>
  <c r="DI1033" i="25"/>
  <c r="DH1033" i="25"/>
  <c r="DG1033" i="25"/>
  <c r="DF1033" i="25"/>
  <c r="DE1033" i="25"/>
  <c r="DD1033" i="25"/>
  <c r="DC1033" i="25"/>
  <c r="DB1033" i="25"/>
  <c r="DA1033" i="25"/>
  <c r="CZ1033" i="25"/>
  <c r="CY1033" i="25"/>
  <c r="CX1033" i="25"/>
  <c r="CW1033" i="25"/>
  <c r="CV1033" i="25"/>
  <c r="CU1033" i="25"/>
  <c r="CT1033" i="25"/>
  <c r="CS1033" i="25"/>
  <c r="CR1033" i="25"/>
  <c r="CQ1033" i="25"/>
  <c r="CP1033" i="25"/>
  <c r="CO1033" i="25"/>
  <c r="CN1033" i="25"/>
  <c r="CM1033" i="25"/>
  <c r="CL1033" i="25"/>
  <c r="CK1033" i="25"/>
  <c r="CJ1033" i="25"/>
  <c r="CI1033" i="25"/>
  <c r="CH1033" i="25"/>
  <c r="CG1033" i="25"/>
  <c r="CF1033" i="25"/>
  <c r="CE1033" i="25"/>
  <c r="CD1033" i="25"/>
  <c r="CC1033" i="25"/>
  <c r="CB1033" i="25"/>
  <c r="CA1033" i="25"/>
  <c r="BZ1033" i="25"/>
  <c r="BY1033" i="25"/>
  <c r="BX1033" i="25"/>
  <c r="BW1033" i="25"/>
  <c r="BV1033" i="25"/>
  <c r="BU1033" i="25"/>
  <c r="DV1032" i="25"/>
  <c r="DU1032" i="25"/>
  <c r="DT1032" i="25"/>
  <c r="DS1032" i="25"/>
  <c r="DR1032" i="25"/>
  <c r="DQ1032" i="25"/>
  <c r="DP1032" i="25"/>
  <c r="DO1032" i="25"/>
  <c r="DN1032" i="25"/>
  <c r="DM1032" i="25"/>
  <c r="DL1032" i="25"/>
  <c r="DK1032" i="25"/>
  <c r="DJ1032" i="25"/>
  <c r="DI1032" i="25"/>
  <c r="DH1032" i="25"/>
  <c r="DG1032" i="25"/>
  <c r="DF1032" i="25"/>
  <c r="DE1032" i="25"/>
  <c r="DD1032" i="25"/>
  <c r="DC1032" i="25"/>
  <c r="DB1032" i="25"/>
  <c r="DA1032" i="25"/>
  <c r="CZ1032" i="25"/>
  <c r="CY1032" i="25"/>
  <c r="CX1032" i="25"/>
  <c r="CW1032" i="25"/>
  <c r="CV1032" i="25"/>
  <c r="CU1032" i="25"/>
  <c r="CT1032" i="25"/>
  <c r="CS1032" i="25"/>
  <c r="CR1032" i="25"/>
  <c r="CQ1032" i="25"/>
  <c r="CP1032" i="25"/>
  <c r="CO1032" i="25"/>
  <c r="CN1032" i="25"/>
  <c r="CM1032" i="25"/>
  <c r="CL1032" i="25"/>
  <c r="CK1032" i="25"/>
  <c r="CJ1032" i="25"/>
  <c r="CI1032" i="25"/>
  <c r="CH1032" i="25"/>
  <c r="CG1032" i="25"/>
  <c r="CF1032" i="25"/>
  <c r="CE1032" i="25"/>
  <c r="CD1032" i="25"/>
  <c r="CC1032" i="25"/>
  <c r="CB1032" i="25"/>
  <c r="CA1032" i="25"/>
  <c r="BZ1032" i="25"/>
  <c r="BY1032" i="25"/>
  <c r="BX1032" i="25"/>
  <c r="BW1032" i="25"/>
  <c r="BV1032" i="25"/>
  <c r="BU1032" i="25"/>
  <c r="DV1031" i="25"/>
  <c r="DU1031" i="25"/>
  <c r="DT1031" i="25"/>
  <c r="DS1031" i="25"/>
  <c r="DR1031" i="25"/>
  <c r="DQ1031" i="25"/>
  <c r="DP1031" i="25"/>
  <c r="DO1031" i="25"/>
  <c r="DN1031" i="25"/>
  <c r="DM1031" i="25"/>
  <c r="DL1031" i="25"/>
  <c r="DK1031" i="25"/>
  <c r="DJ1031" i="25"/>
  <c r="DI1031" i="25"/>
  <c r="DH1031" i="25"/>
  <c r="DG1031" i="25"/>
  <c r="DF1031" i="25"/>
  <c r="DE1031" i="25"/>
  <c r="DD1031" i="25"/>
  <c r="DC1031" i="25"/>
  <c r="DB1031" i="25"/>
  <c r="DA1031" i="25"/>
  <c r="CZ1031" i="25"/>
  <c r="CY1031" i="25"/>
  <c r="CX1031" i="25"/>
  <c r="CW1031" i="25"/>
  <c r="CV1031" i="25"/>
  <c r="CU1031" i="25"/>
  <c r="CT1031" i="25"/>
  <c r="CS1031" i="25"/>
  <c r="CR1031" i="25"/>
  <c r="CQ1031" i="25"/>
  <c r="CP1031" i="25"/>
  <c r="CO1031" i="25"/>
  <c r="CN1031" i="25"/>
  <c r="CM1031" i="25"/>
  <c r="CL1031" i="25"/>
  <c r="CK1031" i="25"/>
  <c r="CJ1031" i="25"/>
  <c r="CI1031" i="25"/>
  <c r="CH1031" i="25"/>
  <c r="CG1031" i="25"/>
  <c r="CF1031" i="25"/>
  <c r="CE1031" i="25"/>
  <c r="CD1031" i="25"/>
  <c r="CC1031" i="25"/>
  <c r="CB1031" i="25"/>
  <c r="CA1031" i="25"/>
  <c r="BZ1031" i="25"/>
  <c r="BY1031" i="25"/>
  <c r="BX1031" i="25"/>
  <c r="BW1031" i="25"/>
  <c r="BV1031" i="25"/>
  <c r="BU1031" i="25"/>
  <c r="DV1030" i="25"/>
  <c r="DU1030" i="25"/>
  <c r="DT1030" i="25"/>
  <c r="DS1030" i="25"/>
  <c r="DR1030" i="25"/>
  <c r="DQ1030" i="25"/>
  <c r="DP1030" i="25"/>
  <c r="DO1030" i="25"/>
  <c r="DN1030" i="25"/>
  <c r="DM1030" i="25"/>
  <c r="DL1030" i="25"/>
  <c r="DK1030" i="25"/>
  <c r="DJ1030" i="25"/>
  <c r="DI1030" i="25"/>
  <c r="DH1030" i="25"/>
  <c r="DG1030" i="25"/>
  <c r="DF1030" i="25"/>
  <c r="DE1030" i="25"/>
  <c r="DD1030" i="25"/>
  <c r="DC1030" i="25"/>
  <c r="DB1030" i="25"/>
  <c r="DA1030" i="25"/>
  <c r="CZ1030" i="25"/>
  <c r="CY1030" i="25"/>
  <c r="CX1030" i="25"/>
  <c r="CW1030" i="25"/>
  <c r="CV1030" i="25"/>
  <c r="CU1030" i="25"/>
  <c r="CT1030" i="25"/>
  <c r="CS1030" i="25"/>
  <c r="CR1030" i="25"/>
  <c r="CQ1030" i="25"/>
  <c r="CP1030" i="25"/>
  <c r="CO1030" i="25"/>
  <c r="CN1030" i="25"/>
  <c r="CM1030" i="25"/>
  <c r="CL1030" i="25"/>
  <c r="CK1030" i="25"/>
  <c r="CJ1030" i="25"/>
  <c r="CI1030" i="25"/>
  <c r="CH1030" i="25"/>
  <c r="CG1030" i="25"/>
  <c r="CF1030" i="25"/>
  <c r="CE1030" i="25"/>
  <c r="CD1030" i="25"/>
  <c r="CC1030" i="25"/>
  <c r="CB1030" i="25"/>
  <c r="CA1030" i="25"/>
  <c r="BZ1030" i="25"/>
  <c r="BY1030" i="25"/>
  <c r="BX1030" i="25"/>
  <c r="BW1030" i="25"/>
  <c r="BV1030" i="25"/>
  <c r="BU1030" i="25"/>
  <c r="DV1029" i="25"/>
  <c r="DU1029" i="25"/>
  <c r="DT1029" i="25"/>
  <c r="DS1029" i="25"/>
  <c r="DR1029" i="25"/>
  <c r="DQ1029" i="25"/>
  <c r="DP1029" i="25"/>
  <c r="DO1029" i="25"/>
  <c r="DN1029" i="25"/>
  <c r="DM1029" i="25"/>
  <c r="DL1029" i="25"/>
  <c r="DK1029" i="25"/>
  <c r="DJ1029" i="25"/>
  <c r="DI1029" i="25"/>
  <c r="DH1029" i="25"/>
  <c r="DG1029" i="25"/>
  <c r="DF1029" i="25"/>
  <c r="DE1029" i="25"/>
  <c r="DD1029" i="25"/>
  <c r="DC1029" i="25"/>
  <c r="DB1029" i="25"/>
  <c r="DA1029" i="25"/>
  <c r="CZ1029" i="25"/>
  <c r="CY1029" i="25"/>
  <c r="CX1029" i="25"/>
  <c r="CW1029" i="25"/>
  <c r="CV1029" i="25"/>
  <c r="CU1029" i="25"/>
  <c r="CT1029" i="25"/>
  <c r="CS1029" i="25"/>
  <c r="CR1029" i="25"/>
  <c r="CQ1029" i="25"/>
  <c r="CP1029" i="25"/>
  <c r="CO1029" i="25"/>
  <c r="CN1029" i="25"/>
  <c r="CM1029" i="25"/>
  <c r="CL1029" i="25"/>
  <c r="CK1029" i="25"/>
  <c r="CJ1029" i="25"/>
  <c r="CI1029" i="25"/>
  <c r="CH1029" i="25"/>
  <c r="CG1029" i="25"/>
  <c r="CF1029" i="25"/>
  <c r="CE1029" i="25"/>
  <c r="CD1029" i="25"/>
  <c r="CC1029" i="25"/>
  <c r="CB1029" i="25"/>
  <c r="CA1029" i="25"/>
  <c r="BZ1029" i="25"/>
  <c r="BY1029" i="25"/>
  <c r="BX1029" i="25"/>
  <c r="BW1029" i="25"/>
  <c r="BV1029" i="25"/>
  <c r="BU1029" i="25"/>
  <c r="DV1028" i="25"/>
  <c r="DU1028" i="25"/>
  <c r="DT1028" i="25"/>
  <c r="DS1028" i="25"/>
  <c r="DR1028" i="25"/>
  <c r="DQ1028" i="25"/>
  <c r="DP1028" i="25"/>
  <c r="DO1028" i="25"/>
  <c r="DN1028" i="25"/>
  <c r="DM1028" i="25"/>
  <c r="DL1028" i="25"/>
  <c r="DK1028" i="25"/>
  <c r="DJ1028" i="25"/>
  <c r="DI1028" i="25"/>
  <c r="DH1028" i="25"/>
  <c r="DG1028" i="25"/>
  <c r="DF1028" i="25"/>
  <c r="DE1028" i="25"/>
  <c r="DD1028" i="25"/>
  <c r="DC1028" i="25"/>
  <c r="DB1028" i="25"/>
  <c r="DA1028" i="25"/>
  <c r="CZ1028" i="25"/>
  <c r="CY1028" i="25"/>
  <c r="CX1028" i="25"/>
  <c r="CW1028" i="25"/>
  <c r="CV1028" i="25"/>
  <c r="CU1028" i="25"/>
  <c r="CT1028" i="25"/>
  <c r="CS1028" i="25"/>
  <c r="CR1028" i="25"/>
  <c r="CQ1028" i="25"/>
  <c r="CP1028" i="25"/>
  <c r="CO1028" i="25"/>
  <c r="CN1028" i="25"/>
  <c r="CM1028" i="25"/>
  <c r="CL1028" i="25"/>
  <c r="CK1028" i="25"/>
  <c r="CJ1028" i="25"/>
  <c r="CI1028" i="25"/>
  <c r="CH1028" i="25"/>
  <c r="CG1028" i="25"/>
  <c r="CF1028" i="25"/>
  <c r="CE1028" i="25"/>
  <c r="CD1028" i="25"/>
  <c r="CC1028" i="25"/>
  <c r="CB1028" i="25"/>
  <c r="CA1028" i="25"/>
  <c r="BZ1028" i="25"/>
  <c r="BY1028" i="25"/>
  <c r="BX1028" i="25"/>
  <c r="BW1028" i="25"/>
  <c r="BV1028" i="25"/>
  <c r="BU1028" i="25"/>
  <c r="DV1027" i="25"/>
  <c r="DU1027" i="25"/>
  <c r="DT1027" i="25"/>
  <c r="DS1027" i="25"/>
  <c r="DR1027" i="25"/>
  <c r="DQ1027" i="25"/>
  <c r="DP1027" i="25"/>
  <c r="DO1027" i="25"/>
  <c r="DN1027" i="25"/>
  <c r="DM1027" i="25"/>
  <c r="DL1027" i="25"/>
  <c r="DK1027" i="25"/>
  <c r="DJ1027" i="25"/>
  <c r="DI1027" i="25"/>
  <c r="DH1027" i="25"/>
  <c r="DG1027" i="25"/>
  <c r="DF1027" i="25"/>
  <c r="DE1027" i="25"/>
  <c r="DD1027" i="25"/>
  <c r="DC1027" i="25"/>
  <c r="DB1027" i="25"/>
  <c r="DA1027" i="25"/>
  <c r="CZ1027" i="25"/>
  <c r="CY1027" i="25"/>
  <c r="CX1027" i="25"/>
  <c r="CW1027" i="25"/>
  <c r="CV1027" i="25"/>
  <c r="CU1027" i="25"/>
  <c r="CT1027" i="25"/>
  <c r="CS1027" i="25"/>
  <c r="CR1027" i="25"/>
  <c r="CQ1027" i="25"/>
  <c r="CP1027" i="25"/>
  <c r="CO1027" i="25"/>
  <c r="CN1027" i="25"/>
  <c r="CM1027" i="25"/>
  <c r="CL1027" i="25"/>
  <c r="CK1027" i="25"/>
  <c r="CJ1027" i="25"/>
  <c r="CI1027" i="25"/>
  <c r="CH1027" i="25"/>
  <c r="CG1027" i="25"/>
  <c r="CF1027" i="25"/>
  <c r="CE1027" i="25"/>
  <c r="CD1027" i="25"/>
  <c r="CC1027" i="25"/>
  <c r="CB1027" i="25"/>
  <c r="CA1027" i="25"/>
  <c r="BZ1027" i="25"/>
  <c r="BY1027" i="25"/>
  <c r="BX1027" i="25"/>
  <c r="BW1027" i="25"/>
  <c r="BV1027" i="25"/>
  <c r="BU1027" i="25"/>
  <c r="DV1026" i="25"/>
  <c r="DU1026" i="25"/>
  <c r="DT1026" i="25"/>
  <c r="DS1026" i="25"/>
  <c r="DR1026" i="25"/>
  <c r="DQ1026" i="25"/>
  <c r="DP1026" i="25"/>
  <c r="DO1026" i="25"/>
  <c r="DN1026" i="25"/>
  <c r="DM1026" i="25"/>
  <c r="DL1026" i="25"/>
  <c r="DK1026" i="25"/>
  <c r="DJ1026" i="25"/>
  <c r="DI1026" i="25"/>
  <c r="DH1026" i="25"/>
  <c r="DG1026" i="25"/>
  <c r="DF1026" i="25"/>
  <c r="DE1026" i="25"/>
  <c r="DD1026" i="25"/>
  <c r="DC1026" i="25"/>
  <c r="DB1026" i="25"/>
  <c r="DA1026" i="25"/>
  <c r="CZ1026" i="25"/>
  <c r="CY1026" i="25"/>
  <c r="CX1026" i="25"/>
  <c r="CW1026" i="25"/>
  <c r="CV1026" i="25"/>
  <c r="CU1026" i="25"/>
  <c r="CT1026" i="25"/>
  <c r="CS1026" i="25"/>
  <c r="CR1026" i="25"/>
  <c r="CQ1026" i="25"/>
  <c r="CP1026" i="25"/>
  <c r="CO1026" i="25"/>
  <c r="CN1026" i="25"/>
  <c r="CM1026" i="25"/>
  <c r="CL1026" i="25"/>
  <c r="CK1026" i="25"/>
  <c r="CJ1026" i="25"/>
  <c r="CI1026" i="25"/>
  <c r="CH1026" i="25"/>
  <c r="CG1026" i="25"/>
  <c r="CF1026" i="25"/>
  <c r="CE1026" i="25"/>
  <c r="CD1026" i="25"/>
  <c r="CC1026" i="25"/>
  <c r="CB1026" i="25"/>
  <c r="CA1026" i="25"/>
  <c r="BZ1026" i="25"/>
  <c r="BY1026" i="25"/>
  <c r="BX1026" i="25"/>
  <c r="BW1026" i="25"/>
  <c r="BV1026" i="25"/>
  <c r="BU1026" i="25"/>
  <c r="DV1025" i="25"/>
  <c r="DU1025" i="25"/>
  <c r="DT1025" i="25"/>
  <c r="DS1025" i="25"/>
  <c r="DR1025" i="25"/>
  <c r="DQ1025" i="25"/>
  <c r="DP1025" i="25"/>
  <c r="DO1025" i="25"/>
  <c r="DN1025" i="25"/>
  <c r="DM1025" i="25"/>
  <c r="DL1025" i="25"/>
  <c r="DK1025" i="25"/>
  <c r="DJ1025" i="25"/>
  <c r="DI1025" i="25"/>
  <c r="DH1025" i="25"/>
  <c r="DG1025" i="25"/>
  <c r="DF1025" i="25"/>
  <c r="DE1025" i="25"/>
  <c r="DD1025" i="25"/>
  <c r="DC1025" i="25"/>
  <c r="DB1025" i="25"/>
  <c r="DA1025" i="25"/>
  <c r="CZ1025" i="25"/>
  <c r="CY1025" i="25"/>
  <c r="CX1025" i="25"/>
  <c r="CW1025" i="25"/>
  <c r="CV1025" i="25"/>
  <c r="CU1025" i="25"/>
  <c r="CT1025" i="25"/>
  <c r="CS1025" i="25"/>
  <c r="CR1025" i="25"/>
  <c r="CQ1025" i="25"/>
  <c r="CP1025" i="25"/>
  <c r="CO1025" i="25"/>
  <c r="CN1025" i="25"/>
  <c r="CM1025" i="25"/>
  <c r="CL1025" i="25"/>
  <c r="CK1025" i="25"/>
  <c r="CJ1025" i="25"/>
  <c r="CI1025" i="25"/>
  <c r="CH1025" i="25"/>
  <c r="CG1025" i="25"/>
  <c r="CF1025" i="25"/>
  <c r="CE1025" i="25"/>
  <c r="CD1025" i="25"/>
  <c r="CC1025" i="25"/>
  <c r="CB1025" i="25"/>
  <c r="CA1025" i="25"/>
  <c r="BZ1025" i="25"/>
  <c r="BY1025" i="25"/>
  <c r="BX1025" i="25"/>
  <c r="BW1025" i="25"/>
  <c r="BV1025" i="25"/>
  <c r="BU1025" i="25"/>
  <c r="DV1024" i="25"/>
  <c r="DU1024" i="25"/>
  <c r="DT1024" i="25"/>
  <c r="DS1024" i="25"/>
  <c r="DR1024" i="25"/>
  <c r="DQ1024" i="25"/>
  <c r="DP1024" i="25"/>
  <c r="DO1024" i="25"/>
  <c r="DN1024" i="25"/>
  <c r="DM1024" i="25"/>
  <c r="DL1024" i="25"/>
  <c r="DK1024" i="25"/>
  <c r="DJ1024" i="25"/>
  <c r="DI1024" i="25"/>
  <c r="DH1024" i="25"/>
  <c r="DG1024" i="25"/>
  <c r="DF1024" i="25"/>
  <c r="DE1024" i="25"/>
  <c r="DD1024" i="25"/>
  <c r="DC1024" i="25"/>
  <c r="DB1024" i="25"/>
  <c r="DA1024" i="25"/>
  <c r="CZ1024" i="25"/>
  <c r="CY1024" i="25"/>
  <c r="CX1024" i="25"/>
  <c r="CW1024" i="25"/>
  <c r="CV1024" i="25"/>
  <c r="CU1024" i="25"/>
  <c r="CT1024" i="25"/>
  <c r="CS1024" i="25"/>
  <c r="CR1024" i="25"/>
  <c r="CQ1024" i="25"/>
  <c r="CP1024" i="25"/>
  <c r="CO1024" i="25"/>
  <c r="CN1024" i="25"/>
  <c r="CM1024" i="25"/>
  <c r="CL1024" i="25"/>
  <c r="CK1024" i="25"/>
  <c r="CJ1024" i="25"/>
  <c r="CI1024" i="25"/>
  <c r="CH1024" i="25"/>
  <c r="CG1024" i="25"/>
  <c r="CF1024" i="25"/>
  <c r="CE1024" i="25"/>
  <c r="CD1024" i="25"/>
  <c r="CC1024" i="25"/>
  <c r="CB1024" i="25"/>
  <c r="CA1024" i="25"/>
  <c r="BZ1024" i="25"/>
  <c r="BY1024" i="25"/>
  <c r="BX1024" i="25"/>
  <c r="BW1024" i="25"/>
  <c r="BV1024" i="25"/>
  <c r="BU1024" i="25"/>
  <c r="DV1023" i="25"/>
  <c r="DU1023" i="25"/>
  <c r="DT1023" i="25"/>
  <c r="DS1023" i="25"/>
  <c r="DR1023" i="25"/>
  <c r="DQ1023" i="25"/>
  <c r="DP1023" i="25"/>
  <c r="DO1023" i="25"/>
  <c r="DN1023" i="25"/>
  <c r="DM1023" i="25"/>
  <c r="DL1023" i="25"/>
  <c r="DK1023" i="25"/>
  <c r="DJ1023" i="25"/>
  <c r="DI1023" i="25"/>
  <c r="DH1023" i="25"/>
  <c r="DG1023" i="25"/>
  <c r="DF1023" i="25"/>
  <c r="DE1023" i="25"/>
  <c r="DD1023" i="25"/>
  <c r="DC1023" i="25"/>
  <c r="DB1023" i="25"/>
  <c r="DA1023" i="25"/>
  <c r="CZ1023" i="25"/>
  <c r="CY1023" i="25"/>
  <c r="CX1023" i="25"/>
  <c r="CW1023" i="25"/>
  <c r="CV1023" i="25"/>
  <c r="CU1023" i="25"/>
  <c r="CT1023" i="25"/>
  <c r="CS1023" i="25"/>
  <c r="CR1023" i="25"/>
  <c r="CQ1023" i="25"/>
  <c r="CP1023" i="25"/>
  <c r="CO1023" i="25"/>
  <c r="CN1023" i="25"/>
  <c r="CM1023" i="25"/>
  <c r="CL1023" i="25"/>
  <c r="CK1023" i="25"/>
  <c r="CJ1023" i="25"/>
  <c r="CI1023" i="25"/>
  <c r="CH1023" i="25"/>
  <c r="CG1023" i="25"/>
  <c r="CF1023" i="25"/>
  <c r="CE1023" i="25"/>
  <c r="CD1023" i="25"/>
  <c r="CC1023" i="25"/>
  <c r="CB1023" i="25"/>
  <c r="CA1023" i="25"/>
  <c r="BZ1023" i="25"/>
  <c r="BY1023" i="25"/>
  <c r="BX1023" i="25"/>
  <c r="BW1023" i="25"/>
  <c r="BV1023" i="25"/>
  <c r="BU1023" i="25"/>
  <c r="DV1022" i="25"/>
  <c r="DU1022" i="25"/>
  <c r="DT1022" i="25"/>
  <c r="DS1022" i="25"/>
  <c r="DR1022" i="25"/>
  <c r="DQ1022" i="25"/>
  <c r="DP1022" i="25"/>
  <c r="DO1022" i="25"/>
  <c r="DN1022" i="25"/>
  <c r="DM1022" i="25"/>
  <c r="DL1022" i="25"/>
  <c r="DK1022" i="25"/>
  <c r="DJ1022" i="25"/>
  <c r="DI1022" i="25"/>
  <c r="DH1022" i="25"/>
  <c r="DG1022" i="25"/>
  <c r="DF1022" i="25"/>
  <c r="DE1022" i="25"/>
  <c r="DD1022" i="25"/>
  <c r="DC1022" i="25"/>
  <c r="DB1022" i="25"/>
  <c r="DA1022" i="25"/>
  <c r="CZ1022" i="25"/>
  <c r="CY1022" i="25"/>
  <c r="CX1022" i="25"/>
  <c r="CW1022" i="25"/>
  <c r="CV1022" i="25"/>
  <c r="CU1022" i="25"/>
  <c r="CT1022" i="25"/>
  <c r="CS1022" i="25"/>
  <c r="CR1022" i="25"/>
  <c r="CQ1022" i="25"/>
  <c r="CP1022" i="25"/>
  <c r="CO1022" i="25"/>
  <c r="CN1022" i="25"/>
  <c r="CM1022" i="25"/>
  <c r="CL1022" i="25"/>
  <c r="CK1022" i="25"/>
  <c r="CJ1022" i="25"/>
  <c r="CI1022" i="25"/>
  <c r="CH1022" i="25"/>
  <c r="CG1022" i="25"/>
  <c r="CF1022" i="25"/>
  <c r="CE1022" i="25"/>
  <c r="CD1022" i="25"/>
  <c r="CC1022" i="25"/>
  <c r="CB1022" i="25"/>
  <c r="CA1022" i="25"/>
  <c r="BZ1022" i="25"/>
  <c r="BY1022" i="25"/>
  <c r="BX1022" i="25"/>
  <c r="BW1022" i="25"/>
  <c r="BV1022" i="25"/>
  <c r="BU1022" i="25"/>
  <c r="DV1021" i="25"/>
  <c r="DU1021" i="25"/>
  <c r="DT1021" i="25"/>
  <c r="DS1021" i="25"/>
  <c r="DR1021" i="25"/>
  <c r="DQ1021" i="25"/>
  <c r="DP1021" i="25"/>
  <c r="DO1021" i="25"/>
  <c r="DN1021" i="25"/>
  <c r="DM1021" i="25"/>
  <c r="DL1021" i="25"/>
  <c r="DK1021" i="25"/>
  <c r="DJ1021" i="25"/>
  <c r="DI1021" i="25"/>
  <c r="DH1021" i="25"/>
  <c r="DG1021" i="25"/>
  <c r="DF1021" i="25"/>
  <c r="DE1021" i="25"/>
  <c r="DD1021" i="25"/>
  <c r="DC1021" i="25"/>
  <c r="DB1021" i="25"/>
  <c r="DA1021" i="25"/>
  <c r="CZ1021" i="25"/>
  <c r="CY1021" i="25"/>
  <c r="CX1021" i="25"/>
  <c r="CW1021" i="25"/>
  <c r="CV1021" i="25"/>
  <c r="CU1021" i="25"/>
  <c r="CT1021" i="25"/>
  <c r="CS1021" i="25"/>
  <c r="CR1021" i="25"/>
  <c r="CQ1021" i="25"/>
  <c r="CP1021" i="25"/>
  <c r="CO1021" i="25"/>
  <c r="CN1021" i="25"/>
  <c r="CM1021" i="25"/>
  <c r="CL1021" i="25"/>
  <c r="CK1021" i="25"/>
  <c r="CJ1021" i="25"/>
  <c r="CI1021" i="25"/>
  <c r="CH1021" i="25"/>
  <c r="CG1021" i="25"/>
  <c r="CF1021" i="25"/>
  <c r="CE1021" i="25"/>
  <c r="CD1021" i="25"/>
  <c r="CC1021" i="25"/>
  <c r="CB1021" i="25"/>
  <c r="CA1021" i="25"/>
  <c r="BZ1021" i="25"/>
  <c r="BY1021" i="25"/>
  <c r="BX1021" i="25"/>
  <c r="BW1021" i="25"/>
  <c r="BV1021" i="25"/>
  <c r="BU1021" i="25"/>
  <c r="DV1020" i="25"/>
  <c r="DU1020" i="25"/>
  <c r="DT1020" i="25"/>
  <c r="DS1020" i="25"/>
  <c r="DR1020" i="25"/>
  <c r="DQ1020" i="25"/>
  <c r="DP1020" i="25"/>
  <c r="DO1020" i="25"/>
  <c r="DN1020" i="25"/>
  <c r="DM1020" i="25"/>
  <c r="DL1020" i="25"/>
  <c r="DK1020" i="25"/>
  <c r="DJ1020" i="25"/>
  <c r="DI1020" i="25"/>
  <c r="DH1020" i="25"/>
  <c r="DG1020" i="25"/>
  <c r="DF1020" i="25"/>
  <c r="DE1020" i="25"/>
  <c r="DD1020" i="25"/>
  <c r="DC1020" i="25"/>
  <c r="DB1020" i="25"/>
  <c r="DA1020" i="25"/>
  <c r="CZ1020" i="25"/>
  <c r="CY1020" i="25"/>
  <c r="CX1020" i="25"/>
  <c r="CW1020" i="25"/>
  <c r="CV1020" i="25"/>
  <c r="CU1020" i="25"/>
  <c r="CT1020" i="25"/>
  <c r="CS1020" i="25"/>
  <c r="CR1020" i="25"/>
  <c r="CQ1020" i="25"/>
  <c r="CP1020" i="25"/>
  <c r="CO1020" i="25"/>
  <c r="CN1020" i="25"/>
  <c r="CM1020" i="25"/>
  <c r="CL1020" i="25"/>
  <c r="CK1020" i="25"/>
  <c r="CJ1020" i="25"/>
  <c r="CI1020" i="25"/>
  <c r="CH1020" i="25"/>
  <c r="CG1020" i="25"/>
  <c r="CF1020" i="25"/>
  <c r="CE1020" i="25"/>
  <c r="CD1020" i="25"/>
  <c r="CC1020" i="25"/>
  <c r="CB1020" i="25"/>
  <c r="CA1020" i="25"/>
  <c r="BZ1020" i="25"/>
  <c r="BY1020" i="25"/>
  <c r="BX1020" i="25"/>
  <c r="BW1020" i="25"/>
  <c r="BV1020" i="25"/>
  <c r="BU1020" i="25"/>
  <c r="DV1019" i="25"/>
  <c r="DU1019" i="25"/>
  <c r="DT1019" i="25"/>
  <c r="DS1019" i="25"/>
  <c r="DR1019" i="25"/>
  <c r="DQ1019" i="25"/>
  <c r="DP1019" i="25"/>
  <c r="DO1019" i="25"/>
  <c r="DN1019" i="25"/>
  <c r="DM1019" i="25"/>
  <c r="DL1019" i="25"/>
  <c r="DK1019" i="25"/>
  <c r="DJ1019" i="25"/>
  <c r="DI1019" i="25"/>
  <c r="DH1019" i="25"/>
  <c r="DG1019" i="25"/>
  <c r="DF1019" i="25"/>
  <c r="DE1019" i="25"/>
  <c r="DD1019" i="25"/>
  <c r="DC1019" i="25"/>
  <c r="DB1019" i="25"/>
  <c r="DA1019" i="25"/>
  <c r="CZ1019" i="25"/>
  <c r="CY1019" i="25"/>
  <c r="CX1019" i="25"/>
  <c r="CW1019" i="25"/>
  <c r="CV1019" i="25"/>
  <c r="CU1019" i="25"/>
  <c r="CT1019" i="25"/>
  <c r="CS1019" i="25"/>
  <c r="CR1019" i="25"/>
  <c r="CQ1019" i="25"/>
  <c r="CP1019" i="25"/>
  <c r="CO1019" i="25"/>
  <c r="CN1019" i="25"/>
  <c r="CM1019" i="25"/>
  <c r="CL1019" i="25"/>
  <c r="CK1019" i="25"/>
  <c r="CJ1019" i="25"/>
  <c r="CI1019" i="25"/>
  <c r="CH1019" i="25"/>
  <c r="CG1019" i="25"/>
  <c r="CF1019" i="25"/>
  <c r="CE1019" i="25"/>
  <c r="CD1019" i="25"/>
  <c r="CC1019" i="25"/>
  <c r="CB1019" i="25"/>
  <c r="CA1019" i="25"/>
  <c r="BZ1019" i="25"/>
  <c r="BY1019" i="25"/>
  <c r="BX1019" i="25"/>
  <c r="BW1019" i="25"/>
  <c r="BV1019" i="25"/>
  <c r="BU1019" i="25"/>
  <c r="DV1018" i="25"/>
  <c r="DU1018" i="25"/>
  <c r="DT1018" i="25"/>
  <c r="DS1018" i="25"/>
  <c r="DR1018" i="25"/>
  <c r="DQ1018" i="25"/>
  <c r="DP1018" i="25"/>
  <c r="DO1018" i="25"/>
  <c r="DN1018" i="25"/>
  <c r="DM1018" i="25"/>
  <c r="DL1018" i="25"/>
  <c r="DK1018" i="25"/>
  <c r="DJ1018" i="25"/>
  <c r="DI1018" i="25"/>
  <c r="DH1018" i="25"/>
  <c r="DG1018" i="25"/>
  <c r="DF1018" i="25"/>
  <c r="DE1018" i="25"/>
  <c r="DD1018" i="25"/>
  <c r="DC1018" i="25"/>
  <c r="DB1018" i="25"/>
  <c r="DA1018" i="25"/>
  <c r="CZ1018" i="25"/>
  <c r="CY1018" i="25"/>
  <c r="CX1018" i="25"/>
  <c r="CW1018" i="25"/>
  <c r="CV1018" i="25"/>
  <c r="CU1018" i="25"/>
  <c r="CT1018" i="25"/>
  <c r="CS1018" i="25"/>
  <c r="CR1018" i="25"/>
  <c r="CQ1018" i="25"/>
  <c r="CP1018" i="25"/>
  <c r="CO1018" i="25"/>
  <c r="CN1018" i="25"/>
  <c r="CM1018" i="25"/>
  <c r="CL1018" i="25"/>
  <c r="CK1018" i="25"/>
  <c r="CJ1018" i="25"/>
  <c r="CI1018" i="25"/>
  <c r="CH1018" i="25"/>
  <c r="CG1018" i="25"/>
  <c r="CF1018" i="25"/>
  <c r="CE1018" i="25"/>
  <c r="CD1018" i="25"/>
  <c r="CC1018" i="25"/>
  <c r="CB1018" i="25"/>
  <c r="CA1018" i="25"/>
  <c r="BZ1018" i="25"/>
  <c r="BY1018" i="25"/>
  <c r="BX1018" i="25"/>
  <c r="BW1018" i="25"/>
  <c r="BV1018" i="25"/>
  <c r="BU1018" i="25"/>
  <c r="DV1017" i="25"/>
  <c r="DU1017" i="25"/>
  <c r="DT1017" i="25"/>
  <c r="DS1017" i="25"/>
  <c r="DR1017" i="25"/>
  <c r="DQ1017" i="25"/>
  <c r="DP1017" i="25"/>
  <c r="DO1017" i="25"/>
  <c r="DN1017" i="25"/>
  <c r="DM1017" i="25"/>
  <c r="DL1017" i="25"/>
  <c r="DK1017" i="25"/>
  <c r="DJ1017" i="25"/>
  <c r="DI1017" i="25"/>
  <c r="DH1017" i="25"/>
  <c r="DG1017" i="25"/>
  <c r="DF1017" i="25"/>
  <c r="DE1017" i="25"/>
  <c r="DD1017" i="25"/>
  <c r="DC1017" i="25"/>
  <c r="DB1017" i="25"/>
  <c r="DA1017" i="25"/>
  <c r="CZ1017" i="25"/>
  <c r="CY1017" i="25"/>
  <c r="CX1017" i="25"/>
  <c r="CW1017" i="25"/>
  <c r="CV1017" i="25"/>
  <c r="CU1017" i="25"/>
  <c r="CT1017" i="25"/>
  <c r="CS1017" i="25"/>
  <c r="CR1017" i="25"/>
  <c r="CQ1017" i="25"/>
  <c r="CP1017" i="25"/>
  <c r="CO1017" i="25"/>
  <c r="CN1017" i="25"/>
  <c r="CM1017" i="25"/>
  <c r="CL1017" i="25"/>
  <c r="CK1017" i="25"/>
  <c r="CJ1017" i="25"/>
  <c r="CI1017" i="25"/>
  <c r="CH1017" i="25"/>
  <c r="CG1017" i="25"/>
  <c r="CF1017" i="25"/>
  <c r="CE1017" i="25"/>
  <c r="CD1017" i="25"/>
  <c r="CC1017" i="25"/>
  <c r="CB1017" i="25"/>
  <c r="CA1017" i="25"/>
  <c r="BZ1017" i="25"/>
  <c r="BY1017" i="25"/>
  <c r="BX1017" i="25"/>
  <c r="BW1017" i="25"/>
  <c r="BV1017" i="25"/>
  <c r="BU1017" i="25"/>
  <c r="DV1016" i="25"/>
  <c r="DU1016" i="25"/>
  <c r="DT1016" i="25"/>
  <c r="DS1016" i="25"/>
  <c r="DR1016" i="25"/>
  <c r="DQ1016" i="25"/>
  <c r="DP1016" i="25"/>
  <c r="DO1016" i="25"/>
  <c r="DN1016" i="25"/>
  <c r="DM1016" i="25"/>
  <c r="DL1016" i="25"/>
  <c r="DK1016" i="25"/>
  <c r="DJ1016" i="25"/>
  <c r="DI1016" i="25"/>
  <c r="DH1016" i="25"/>
  <c r="DG1016" i="25"/>
  <c r="DF1016" i="25"/>
  <c r="DE1016" i="25"/>
  <c r="DD1016" i="25"/>
  <c r="DC1016" i="25"/>
  <c r="DB1016" i="25"/>
  <c r="DA1016" i="25"/>
  <c r="CZ1016" i="25"/>
  <c r="CY1016" i="25"/>
  <c r="CX1016" i="25"/>
  <c r="CW1016" i="25"/>
  <c r="CV1016" i="25"/>
  <c r="CU1016" i="25"/>
  <c r="CT1016" i="25"/>
  <c r="CS1016" i="25"/>
  <c r="CR1016" i="25"/>
  <c r="CQ1016" i="25"/>
  <c r="CP1016" i="25"/>
  <c r="CO1016" i="25"/>
  <c r="CN1016" i="25"/>
  <c r="CM1016" i="25"/>
  <c r="CL1016" i="25"/>
  <c r="CK1016" i="25"/>
  <c r="CJ1016" i="25"/>
  <c r="CI1016" i="25"/>
  <c r="CH1016" i="25"/>
  <c r="CG1016" i="25"/>
  <c r="CF1016" i="25"/>
  <c r="CE1016" i="25"/>
  <c r="CD1016" i="25"/>
  <c r="CC1016" i="25"/>
  <c r="CB1016" i="25"/>
  <c r="CA1016" i="25"/>
  <c r="BZ1016" i="25"/>
  <c r="BY1016" i="25"/>
  <c r="BX1016" i="25"/>
  <c r="BW1016" i="25"/>
  <c r="BV1016" i="25"/>
  <c r="BU1016" i="25"/>
  <c r="DV1015" i="25"/>
  <c r="DU1015" i="25"/>
  <c r="DT1015" i="25"/>
  <c r="DS1015" i="25"/>
  <c r="DR1015" i="25"/>
  <c r="DQ1015" i="25"/>
  <c r="DP1015" i="25"/>
  <c r="DO1015" i="25"/>
  <c r="DN1015" i="25"/>
  <c r="DM1015" i="25"/>
  <c r="DL1015" i="25"/>
  <c r="DK1015" i="25"/>
  <c r="DJ1015" i="25"/>
  <c r="DI1015" i="25"/>
  <c r="DH1015" i="25"/>
  <c r="DG1015" i="25"/>
  <c r="DF1015" i="25"/>
  <c r="DE1015" i="25"/>
  <c r="DD1015" i="25"/>
  <c r="DC1015" i="25"/>
  <c r="DB1015" i="25"/>
  <c r="DA1015" i="25"/>
  <c r="CZ1015" i="25"/>
  <c r="CY1015" i="25"/>
  <c r="CX1015" i="25"/>
  <c r="CW1015" i="25"/>
  <c r="CV1015" i="25"/>
  <c r="CU1015" i="25"/>
  <c r="CT1015" i="25"/>
  <c r="CS1015" i="25"/>
  <c r="CR1015" i="25"/>
  <c r="CQ1015" i="25"/>
  <c r="CP1015" i="25"/>
  <c r="CO1015" i="25"/>
  <c r="CN1015" i="25"/>
  <c r="CM1015" i="25"/>
  <c r="CL1015" i="25"/>
  <c r="CK1015" i="25"/>
  <c r="CJ1015" i="25"/>
  <c r="CI1015" i="25"/>
  <c r="CH1015" i="25"/>
  <c r="CG1015" i="25"/>
  <c r="CF1015" i="25"/>
  <c r="CE1015" i="25"/>
  <c r="CD1015" i="25"/>
  <c r="CC1015" i="25"/>
  <c r="CB1015" i="25"/>
  <c r="CA1015" i="25"/>
  <c r="BZ1015" i="25"/>
  <c r="BY1015" i="25"/>
  <c r="BX1015" i="25"/>
  <c r="BW1015" i="25"/>
  <c r="BV1015" i="25"/>
  <c r="BU1015" i="25"/>
  <c r="DV1014" i="25"/>
  <c r="DU1014" i="25"/>
  <c r="DT1014" i="25"/>
  <c r="DS1014" i="25"/>
  <c r="DR1014" i="25"/>
  <c r="DQ1014" i="25"/>
  <c r="DP1014" i="25"/>
  <c r="DO1014" i="25"/>
  <c r="DN1014" i="25"/>
  <c r="DM1014" i="25"/>
  <c r="DL1014" i="25"/>
  <c r="DK1014" i="25"/>
  <c r="DJ1014" i="25"/>
  <c r="DI1014" i="25"/>
  <c r="DH1014" i="25"/>
  <c r="DG1014" i="25"/>
  <c r="DF1014" i="25"/>
  <c r="DE1014" i="25"/>
  <c r="DD1014" i="25"/>
  <c r="DC1014" i="25"/>
  <c r="DB1014" i="25"/>
  <c r="DA1014" i="25"/>
  <c r="CZ1014" i="25"/>
  <c r="CY1014" i="25"/>
  <c r="CX1014" i="25"/>
  <c r="CW1014" i="25"/>
  <c r="CV1014" i="25"/>
  <c r="CU1014" i="25"/>
  <c r="CT1014" i="25"/>
  <c r="CS1014" i="25"/>
  <c r="CR1014" i="25"/>
  <c r="CQ1014" i="25"/>
  <c r="CP1014" i="25"/>
  <c r="CO1014" i="25"/>
  <c r="CN1014" i="25"/>
  <c r="CM1014" i="25"/>
  <c r="CL1014" i="25"/>
  <c r="CK1014" i="25"/>
  <c r="CJ1014" i="25"/>
  <c r="CI1014" i="25"/>
  <c r="CH1014" i="25"/>
  <c r="CG1014" i="25"/>
  <c r="CF1014" i="25"/>
  <c r="CE1014" i="25"/>
  <c r="CD1014" i="25"/>
  <c r="CC1014" i="25"/>
  <c r="CB1014" i="25"/>
  <c r="CA1014" i="25"/>
  <c r="BZ1014" i="25"/>
  <c r="BY1014" i="25"/>
  <c r="BX1014" i="25"/>
  <c r="BW1014" i="25"/>
  <c r="BV1014" i="25"/>
  <c r="BU1014" i="25"/>
  <c r="DV1013" i="25"/>
  <c r="DU1013" i="25"/>
  <c r="DT1013" i="25"/>
  <c r="DS1013" i="25"/>
  <c r="DR1013" i="25"/>
  <c r="DQ1013" i="25"/>
  <c r="DP1013" i="25"/>
  <c r="DO1013" i="25"/>
  <c r="DN1013" i="25"/>
  <c r="DM1013" i="25"/>
  <c r="DL1013" i="25"/>
  <c r="DK1013" i="25"/>
  <c r="DJ1013" i="25"/>
  <c r="DI1013" i="25"/>
  <c r="DH1013" i="25"/>
  <c r="DG1013" i="25"/>
  <c r="DF1013" i="25"/>
  <c r="DE1013" i="25"/>
  <c r="DD1013" i="25"/>
  <c r="DC1013" i="25"/>
  <c r="DB1013" i="25"/>
  <c r="DA1013" i="25"/>
  <c r="CZ1013" i="25"/>
  <c r="CY1013" i="25"/>
  <c r="CX1013" i="25"/>
  <c r="CW1013" i="25"/>
  <c r="CV1013" i="25"/>
  <c r="CU1013" i="25"/>
  <c r="CT1013" i="25"/>
  <c r="CS1013" i="25"/>
  <c r="CR1013" i="25"/>
  <c r="CQ1013" i="25"/>
  <c r="CP1013" i="25"/>
  <c r="CO1013" i="25"/>
  <c r="CN1013" i="25"/>
  <c r="CM1013" i="25"/>
  <c r="CL1013" i="25"/>
  <c r="CK1013" i="25"/>
  <c r="CJ1013" i="25"/>
  <c r="CI1013" i="25"/>
  <c r="CH1013" i="25"/>
  <c r="CG1013" i="25"/>
  <c r="CF1013" i="25"/>
  <c r="CE1013" i="25"/>
  <c r="CD1013" i="25"/>
  <c r="CC1013" i="25"/>
  <c r="CB1013" i="25"/>
  <c r="CA1013" i="25"/>
  <c r="BZ1013" i="25"/>
  <c r="BY1013" i="25"/>
  <c r="BX1013" i="25"/>
  <c r="BW1013" i="25"/>
  <c r="BV1013" i="25"/>
  <c r="BU1013" i="25"/>
  <c r="DV1012" i="25"/>
  <c r="DU1012" i="25"/>
  <c r="DT1012" i="25"/>
  <c r="DS1012" i="25"/>
  <c r="DR1012" i="25"/>
  <c r="DQ1012" i="25"/>
  <c r="DP1012" i="25"/>
  <c r="DO1012" i="25"/>
  <c r="DN1012" i="25"/>
  <c r="DM1012" i="25"/>
  <c r="DL1012" i="25"/>
  <c r="DK1012" i="25"/>
  <c r="DJ1012" i="25"/>
  <c r="DI1012" i="25"/>
  <c r="DH1012" i="25"/>
  <c r="DG1012" i="25"/>
  <c r="DF1012" i="25"/>
  <c r="DE1012" i="25"/>
  <c r="DD1012" i="25"/>
  <c r="DC1012" i="25"/>
  <c r="DB1012" i="25"/>
  <c r="DA1012" i="25"/>
  <c r="CZ1012" i="25"/>
  <c r="CY1012" i="25"/>
  <c r="CX1012" i="25"/>
  <c r="CW1012" i="25"/>
  <c r="CV1012" i="25"/>
  <c r="CU1012" i="25"/>
  <c r="CT1012" i="25"/>
  <c r="CS1012" i="25"/>
  <c r="CR1012" i="25"/>
  <c r="CQ1012" i="25"/>
  <c r="CP1012" i="25"/>
  <c r="CO1012" i="25"/>
  <c r="CN1012" i="25"/>
  <c r="CM1012" i="25"/>
  <c r="CL1012" i="25"/>
  <c r="CK1012" i="25"/>
  <c r="CJ1012" i="25"/>
  <c r="CI1012" i="25"/>
  <c r="CH1012" i="25"/>
  <c r="CG1012" i="25"/>
  <c r="CF1012" i="25"/>
  <c r="CE1012" i="25"/>
  <c r="CD1012" i="25"/>
  <c r="CC1012" i="25"/>
  <c r="CB1012" i="25"/>
  <c r="CA1012" i="25"/>
  <c r="BZ1012" i="25"/>
  <c r="BY1012" i="25"/>
  <c r="BX1012" i="25"/>
  <c r="BW1012" i="25"/>
  <c r="BV1012" i="25"/>
  <c r="BU1012" i="25"/>
  <c r="DV1011" i="25"/>
  <c r="DU1011" i="25"/>
  <c r="DT1011" i="25"/>
  <c r="DS1011" i="25"/>
  <c r="DR1011" i="25"/>
  <c r="DQ1011" i="25"/>
  <c r="DP1011" i="25"/>
  <c r="DO1011" i="25"/>
  <c r="DN1011" i="25"/>
  <c r="DM1011" i="25"/>
  <c r="DL1011" i="25"/>
  <c r="DK1011" i="25"/>
  <c r="DJ1011" i="25"/>
  <c r="DI1011" i="25"/>
  <c r="DH1011" i="25"/>
  <c r="DG1011" i="25"/>
  <c r="DF1011" i="25"/>
  <c r="DE1011" i="25"/>
  <c r="DD1011" i="25"/>
  <c r="DC1011" i="25"/>
  <c r="DB1011" i="25"/>
  <c r="DA1011" i="25"/>
  <c r="CZ1011" i="25"/>
  <c r="CY1011" i="25"/>
  <c r="CX1011" i="25"/>
  <c r="CW1011" i="25"/>
  <c r="CV1011" i="25"/>
  <c r="CU1011" i="25"/>
  <c r="CT1011" i="25"/>
  <c r="CS1011" i="25"/>
  <c r="CR1011" i="25"/>
  <c r="CQ1011" i="25"/>
  <c r="CP1011" i="25"/>
  <c r="CO1011" i="25"/>
  <c r="CN1011" i="25"/>
  <c r="CM1011" i="25"/>
  <c r="CL1011" i="25"/>
  <c r="CK1011" i="25"/>
  <c r="CJ1011" i="25"/>
  <c r="CI1011" i="25"/>
  <c r="CH1011" i="25"/>
  <c r="CG1011" i="25"/>
  <c r="CF1011" i="25"/>
  <c r="CE1011" i="25"/>
  <c r="CD1011" i="25"/>
  <c r="CC1011" i="25"/>
  <c r="CB1011" i="25"/>
  <c r="CA1011" i="25"/>
  <c r="BZ1011" i="25"/>
  <c r="BY1011" i="25"/>
  <c r="BX1011" i="25"/>
  <c r="BW1011" i="25"/>
  <c r="BV1011" i="25"/>
  <c r="BU1011" i="25"/>
  <c r="DV1010" i="25"/>
  <c r="DU1010" i="25"/>
  <c r="DT1010" i="25"/>
  <c r="DS1010" i="25"/>
  <c r="DR1010" i="25"/>
  <c r="DQ1010" i="25"/>
  <c r="DP1010" i="25"/>
  <c r="DO1010" i="25"/>
  <c r="DN1010" i="25"/>
  <c r="DM1010" i="25"/>
  <c r="DL1010" i="25"/>
  <c r="DK1010" i="25"/>
  <c r="DJ1010" i="25"/>
  <c r="DI1010" i="25"/>
  <c r="DH1010" i="25"/>
  <c r="DG1010" i="25"/>
  <c r="DF1010" i="25"/>
  <c r="DE1010" i="25"/>
  <c r="DD1010" i="25"/>
  <c r="DC1010" i="25"/>
  <c r="DB1010" i="25"/>
  <c r="DA1010" i="25"/>
  <c r="CZ1010" i="25"/>
  <c r="CY1010" i="25"/>
  <c r="CX1010" i="25"/>
  <c r="CW1010" i="25"/>
  <c r="CV1010" i="25"/>
  <c r="CU1010" i="25"/>
  <c r="CT1010" i="25"/>
  <c r="CS1010" i="25"/>
  <c r="CR1010" i="25"/>
  <c r="CQ1010" i="25"/>
  <c r="CP1010" i="25"/>
  <c r="CO1010" i="25"/>
  <c r="CN1010" i="25"/>
  <c r="CM1010" i="25"/>
  <c r="CL1010" i="25"/>
  <c r="CK1010" i="25"/>
  <c r="CJ1010" i="25"/>
  <c r="CI1010" i="25"/>
  <c r="CH1010" i="25"/>
  <c r="CG1010" i="25"/>
  <c r="CF1010" i="25"/>
  <c r="CE1010" i="25"/>
  <c r="CD1010" i="25"/>
  <c r="CC1010" i="25"/>
  <c r="CB1010" i="25"/>
  <c r="CA1010" i="25"/>
  <c r="BZ1010" i="25"/>
  <c r="BY1010" i="25"/>
  <c r="BX1010" i="25"/>
  <c r="BW1010" i="25"/>
  <c r="BV1010" i="25"/>
  <c r="BU1010" i="25"/>
  <c r="DV1009" i="25"/>
  <c r="DU1009" i="25"/>
  <c r="DT1009" i="25"/>
  <c r="DS1009" i="25"/>
  <c r="DR1009" i="25"/>
  <c r="DQ1009" i="25"/>
  <c r="DP1009" i="25"/>
  <c r="DO1009" i="25"/>
  <c r="DN1009" i="25"/>
  <c r="DM1009" i="25"/>
  <c r="DL1009" i="25"/>
  <c r="DK1009" i="25"/>
  <c r="DJ1009" i="25"/>
  <c r="DI1009" i="25"/>
  <c r="DH1009" i="25"/>
  <c r="DG1009" i="25"/>
  <c r="DF1009" i="25"/>
  <c r="DE1009" i="25"/>
  <c r="DD1009" i="25"/>
  <c r="DC1009" i="25"/>
  <c r="DB1009" i="25"/>
  <c r="DA1009" i="25"/>
  <c r="CZ1009" i="25"/>
  <c r="CY1009" i="25"/>
  <c r="CX1009" i="25"/>
  <c r="CW1009" i="25"/>
  <c r="CV1009" i="25"/>
  <c r="CU1009" i="25"/>
  <c r="CT1009" i="25"/>
  <c r="CS1009" i="25"/>
  <c r="CR1009" i="25"/>
  <c r="CQ1009" i="25"/>
  <c r="CP1009" i="25"/>
  <c r="CO1009" i="25"/>
  <c r="CN1009" i="25"/>
  <c r="CM1009" i="25"/>
  <c r="CL1009" i="25"/>
  <c r="CK1009" i="25"/>
  <c r="CJ1009" i="25"/>
  <c r="CI1009" i="25"/>
  <c r="CH1009" i="25"/>
  <c r="CG1009" i="25"/>
  <c r="CF1009" i="25"/>
  <c r="CE1009" i="25"/>
  <c r="CD1009" i="25"/>
  <c r="CC1009" i="25"/>
  <c r="CB1009" i="25"/>
  <c r="CA1009" i="25"/>
  <c r="BZ1009" i="25"/>
  <c r="BY1009" i="25"/>
  <c r="BX1009" i="25"/>
  <c r="BW1009" i="25"/>
  <c r="BV1009" i="25"/>
  <c r="BU1009" i="25"/>
  <c r="DV1008" i="25"/>
  <c r="DU1008" i="25"/>
  <c r="DT1008" i="25"/>
  <c r="DS1008" i="25"/>
  <c r="DR1008" i="25"/>
  <c r="DQ1008" i="25"/>
  <c r="DP1008" i="25"/>
  <c r="DO1008" i="25"/>
  <c r="DN1008" i="25"/>
  <c r="DM1008" i="25"/>
  <c r="DL1008" i="25"/>
  <c r="DK1008" i="25"/>
  <c r="DJ1008" i="25"/>
  <c r="DI1008" i="25"/>
  <c r="DH1008" i="25"/>
  <c r="DG1008" i="25"/>
  <c r="DF1008" i="25"/>
  <c r="DE1008" i="25"/>
  <c r="DD1008" i="25"/>
  <c r="DC1008" i="25"/>
  <c r="DB1008" i="25"/>
  <c r="DA1008" i="25"/>
  <c r="CZ1008" i="25"/>
  <c r="CY1008" i="25"/>
  <c r="CX1008" i="25"/>
  <c r="CW1008" i="25"/>
  <c r="CV1008" i="25"/>
  <c r="CU1008" i="25"/>
  <c r="CT1008" i="25"/>
  <c r="CS1008" i="25"/>
  <c r="CR1008" i="25"/>
  <c r="CQ1008" i="25"/>
  <c r="CP1008" i="25"/>
  <c r="CO1008" i="25"/>
  <c r="CN1008" i="25"/>
  <c r="CM1008" i="25"/>
  <c r="CL1008" i="25"/>
  <c r="CK1008" i="25"/>
  <c r="CJ1008" i="25"/>
  <c r="CI1008" i="25"/>
  <c r="CH1008" i="25"/>
  <c r="CG1008" i="25"/>
  <c r="CF1008" i="25"/>
  <c r="CE1008" i="25"/>
  <c r="CD1008" i="25"/>
  <c r="CC1008" i="25"/>
  <c r="CB1008" i="25"/>
  <c r="CA1008" i="25"/>
  <c r="BZ1008" i="25"/>
  <c r="BY1008" i="25"/>
  <c r="BX1008" i="25"/>
  <c r="BW1008" i="25"/>
  <c r="BV1008" i="25"/>
  <c r="BU1008" i="25"/>
  <c r="DV1007" i="25"/>
  <c r="DU1007" i="25"/>
  <c r="DT1007" i="25"/>
  <c r="DS1007" i="25"/>
  <c r="DR1007" i="25"/>
  <c r="DQ1007" i="25"/>
  <c r="DP1007" i="25"/>
  <c r="DO1007" i="25"/>
  <c r="DN1007" i="25"/>
  <c r="DM1007" i="25"/>
  <c r="DL1007" i="25"/>
  <c r="DK1007" i="25"/>
  <c r="DJ1007" i="25"/>
  <c r="DI1007" i="25"/>
  <c r="DH1007" i="25"/>
  <c r="DG1007" i="25"/>
  <c r="DF1007" i="25"/>
  <c r="DE1007" i="25"/>
  <c r="DD1007" i="25"/>
  <c r="DC1007" i="25"/>
  <c r="DB1007" i="25"/>
  <c r="DA1007" i="25"/>
  <c r="CZ1007" i="25"/>
  <c r="CY1007" i="25"/>
  <c r="CX1007" i="25"/>
  <c r="CW1007" i="25"/>
  <c r="CV1007" i="25"/>
  <c r="CU1007" i="25"/>
  <c r="CT1007" i="25"/>
  <c r="CS1007" i="25"/>
  <c r="CR1007" i="25"/>
  <c r="CQ1007" i="25"/>
  <c r="CP1007" i="25"/>
  <c r="CO1007" i="25"/>
  <c r="CN1007" i="25"/>
  <c r="CM1007" i="25"/>
  <c r="CL1007" i="25"/>
  <c r="CK1007" i="25"/>
  <c r="CJ1007" i="25"/>
  <c r="CI1007" i="25"/>
  <c r="CH1007" i="25"/>
  <c r="CG1007" i="25"/>
  <c r="CF1007" i="25"/>
  <c r="CE1007" i="25"/>
  <c r="CD1007" i="25"/>
  <c r="CC1007" i="25"/>
  <c r="CB1007" i="25"/>
  <c r="CA1007" i="25"/>
  <c r="BZ1007" i="25"/>
  <c r="BY1007" i="25"/>
  <c r="BX1007" i="25"/>
  <c r="BW1007" i="25"/>
  <c r="BV1007" i="25"/>
  <c r="BU1007" i="25"/>
  <c r="DV1006" i="25"/>
  <c r="DU1006" i="25"/>
  <c r="DT1006" i="25"/>
  <c r="DS1006" i="25"/>
  <c r="DR1006" i="25"/>
  <c r="DQ1006" i="25"/>
  <c r="DP1006" i="25"/>
  <c r="DO1006" i="25"/>
  <c r="DN1006" i="25"/>
  <c r="DM1006" i="25"/>
  <c r="DL1006" i="25"/>
  <c r="DK1006" i="25"/>
  <c r="DJ1006" i="25"/>
  <c r="DI1006" i="25"/>
  <c r="DH1006" i="25"/>
  <c r="DG1006" i="25"/>
  <c r="DF1006" i="25"/>
  <c r="DE1006" i="25"/>
  <c r="DD1006" i="25"/>
  <c r="DC1006" i="25"/>
  <c r="DB1006" i="25"/>
  <c r="DA1006" i="25"/>
  <c r="CZ1006" i="25"/>
  <c r="CY1006" i="25"/>
  <c r="CX1006" i="25"/>
  <c r="CW1006" i="25"/>
  <c r="CV1006" i="25"/>
  <c r="CU1006" i="25"/>
  <c r="CT1006" i="25"/>
  <c r="CS1006" i="25"/>
  <c r="CR1006" i="25"/>
  <c r="CQ1006" i="25"/>
  <c r="CP1006" i="25"/>
  <c r="CO1006" i="25"/>
  <c r="CN1006" i="25"/>
  <c r="CM1006" i="25"/>
  <c r="CL1006" i="25"/>
  <c r="CK1006" i="25"/>
  <c r="CJ1006" i="25"/>
  <c r="CI1006" i="25"/>
  <c r="CH1006" i="25"/>
  <c r="CG1006" i="25"/>
  <c r="CF1006" i="25"/>
  <c r="CE1006" i="25"/>
  <c r="CD1006" i="25"/>
  <c r="CC1006" i="25"/>
  <c r="CB1006" i="25"/>
  <c r="CA1006" i="25"/>
  <c r="BZ1006" i="25"/>
  <c r="BY1006" i="25"/>
  <c r="BX1006" i="25"/>
  <c r="BW1006" i="25"/>
  <c r="BV1006" i="25"/>
  <c r="BU1006" i="25"/>
  <c r="DV1005" i="25"/>
  <c r="DU1005" i="25"/>
  <c r="DT1005" i="25"/>
  <c r="DS1005" i="25"/>
  <c r="DR1005" i="25"/>
  <c r="DQ1005" i="25"/>
  <c r="DP1005" i="25"/>
  <c r="DO1005" i="25"/>
  <c r="DN1005" i="25"/>
  <c r="DM1005" i="25"/>
  <c r="DL1005" i="25"/>
  <c r="DK1005" i="25"/>
  <c r="DJ1005" i="25"/>
  <c r="DI1005" i="25"/>
  <c r="DH1005" i="25"/>
  <c r="DG1005" i="25"/>
  <c r="DF1005" i="25"/>
  <c r="DE1005" i="25"/>
  <c r="DD1005" i="25"/>
  <c r="DC1005" i="25"/>
  <c r="DB1005" i="25"/>
  <c r="DA1005" i="25"/>
  <c r="CZ1005" i="25"/>
  <c r="CY1005" i="25"/>
  <c r="CX1005" i="25"/>
  <c r="CW1005" i="25"/>
  <c r="CV1005" i="25"/>
  <c r="CU1005" i="25"/>
  <c r="CT1005" i="25"/>
  <c r="CS1005" i="25"/>
  <c r="CR1005" i="25"/>
  <c r="CQ1005" i="25"/>
  <c r="CP1005" i="25"/>
  <c r="CO1005" i="25"/>
  <c r="CN1005" i="25"/>
  <c r="CM1005" i="25"/>
  <c r="CL1005" i="25"/>
  <c r="CK1005" i="25"/>
  <c r="CJ1005" i="25"/>
  <c r="CI1005" i="25"/>
  <c r="CH1005" i="25"/>
  <c r="CG1005" i="25"/>
  <c r="CF1005" i="25"/>
  <c r="CE1005" i="25"/>
  <c r="CD1005" i="25"/>
  <c r="CC1005" i="25"/>
  <c r="CB1005" i="25"/>
  <c r="CA1005" i="25"/>
  <c r="BZ1005" i="25"/>
  <c r="BY1005" i="25"/>
  <c r="BX1005" i="25"/>
  <c r="BW1005" i="25"/>
  <c r="BV1005" i="25"/>
  <c r="BU1005" i="25"/>
  <c r="DV1004" i="25"/>
  <c r="DU1004" i="25"/>
  <c r="DT1004" i="25"/>
  <c r="DS1004" i="25"/>
  <c r="DR1004" i="25"/>
  <c r="DQ1004" i="25"/>
  <c r="DP1004" i="25"/>
  <c r="DO1004" i="25"/>
  <c r="DN1004" i="25"/>
  <c r="DM1004" i="25"/>
  <c r="DL1004" i="25"/>
  <c r="DK1004" i="25"/>
  <c r="DJ1004" i="25"/>
  <c r="DI1004" i="25"/>
  <c r="DH1004" i="25"/>
  <c r="DG1004" i="25"/>
  <c r="DF1004" i="25"/>
  <c r="DE1004" i="25"/>
  <c r="DD1004" i="25"/>
  <c r="DC1004" i="25"/>
  <c r="DB1004" i="25"/>
  <c r="DA1004" i="25"/>
  <c r="CZ1004" i="25"/>
  <c r="CY1004" i="25"/>
  <c r="CX1004" i="25"/>
  <c r="CW1004" i="25"/>
  <c r="CV1004" i="25"/>
  <c r="CU1004" i="25"/>
  <c r="CT1004" i="25"/>
  <c r="CS1004" i="25"/>
  <c r="CR1004" i="25"/>
  <c r="CQ1004" i="25"/>
  <c r="CP1004" i="25"/>
  <c r="CO1004" i="25"/>
  <c r="CN1004" i="25"/>
  <c r="CM1004" i="25"/>
  <c r="CL1004" i="25"/>
  <c r="CK1004" i="25"/>
  <c r="CJ1004" i="25"/>
  <c r="CI1004" i="25"/>
  <c r="CH1004" i="25"/>
  <c r="CG1004" i="25"/>
  <c r="CF1004" i="25"/>
  <c r="CE1004" i="25"/>
  <c r="CD1004" i="25"/>
  <c r="CC1004" i="25"/>
  <c r="CB1004" i="25"/>
  <c r="CA1004" i="25"/>
  <c r="BZ1004" i="25"/>
  <c r="BY1004" i="25"/>
  <c r="BX1004" i="25"/>
  <c r="BW1004" i="25"/>
  <c r="BV1004" i="25"/>
  <c r="BU1004" i="25"/>
  <c r="DV1003" i="25"/>
  <c r="DU1003" i="25"/>
  <c r="DT1003" i="25"/>
  <c r="DS1003" i="25"/>
  <c r="DR1003" i="25"/>
  <c r="DQ1003" i="25"/>
  <c r="DP1003" i="25"/>
  <c r="DO1003" i="25"/>
  <c r="DN1003" i="25"/>
  <c r="DM1003" i="25"/>
  <c r="DL1003" i="25"/>
  <c r="DK1003" i="25"/>
  <c r="DJ1003" i="25"/>
  <c r="DI1003" i="25"/>
  <c r="DH1003" i="25"/>
  <c r="DG1003" i="25"/>
  <c r="DF1003" i="25"/>
  <c r="DE1003" i="25"/>
  <c r="DD1003" i="25"/>
  <c r="DC1003" i="25"/>
  <c r="DB1003" i="25"/>
  <c r="DA1003" i="25"/>
  <c r="CZ1003" i="25"/>
  <c r="CY1003" i="25"/>
  <c r="CX1003" i="25"/>
  <c r="CW1003" i="25"/>
  <c r="CV1003" i="25"/>
  <c r="CU1003" i="25"/>
  <c r="CT1003" i="25"/>
  <c r="CS1003" i="25"/>
  <c r="CR1003" i="25"/>
  <c r="CQ1003" i="25"/>
  <c r="CP1003" i="25"/>
  <c r="CO1003" i="25"/>
  <c r="CN1003" i="25"/>
  <c r="CM1003" i="25"/>
  <c r="CL1003" i="25"/>
  <c r="CK1003" i="25"/>
  <c r="CJ1003" i="25"/>
  <c r="CI1003" i="25"/>
  <c r="CH1003" i="25"/>
  <c r="CG1003" i="25"/>
  <c r="CF1003" i="25"/>
  <c r="CE1003" i="25"/>
  <c r="CD1003" i="25"/>
  <c r="CC1003" i="25"/>
  <c r="CB1003" i="25"/>
  <c r="CA1003" i="25"/>
  <c r="BZ1003" i="25"/>
  <c r="BY1003" i="25"/>
  <c r="BX1003" i="25"/>
  <c r="BW1003" i="25"/>
  <c r="BV1003" i="25"/>
  <c r="BU1003" i="25"/>
  <c r="DV1002" i="25"/>
  <c r="DU1002" i="25"/>
  <c r="DT1002" i="25"/>
  <c r="DS1002" i="25"/>
  <c r="DR1002" i="25"/>
  <c r="DQ1002" i="25"/>
  <c r="DP1002" i="25"/>
  <c r="DO1002" i="25"/>
  <c r="DN1002" i="25"/>
  <c r="DM1002" i="25"/>
  <c r="DL1002" i="25"/>
  <c r="DK1002" i="25"/>
  <c r="DJ1002" i="25"/>
  <c r="DI1002" i="25"/>
  <c r="DH1002" i="25"/>
  <c r="DG1002" i="25"/>
  <c r="DF1002" i="25"/>
  <c r="DE1002" i="25"/>
  <c r="DD1002" i="25"/>
  <c r="DC1002" i="25"/>
  <c r="DB1002" i="25"/>
  <c r="DA1002" i="25"/>
  <c r="CZ1002" i="25"/>
  <c r="CY1002" i="25"/>
  <c r="CX1002" i="25"/>
  <c r="CW1002" i="25"/>
  <c r="CV1002" i="25"/>
  <c r="CU1002" i="25"/>
  <c r="CT1002" i="25"/>
  <c r="CS1002" i="25"/>
  <c r="CR1002" i="25"/>
  <c r="CQ1002" i="25"/>
  <c r="CP1002" i="25"/>
  <c r="CO1002" i="25"/>
  <c r="CN1002" i="25"/>
  <c r="CM1002" i="25"/>
  <c r="CL1002" i="25"/>
  <c r="CK1002" i="25"/>
  <c r="CJ1002" i="25"/>
  <c r="CI1002" i="25"/>
  <c r="CH1002" i="25"/>
  <c r="CG1002" i="25"/>
  <c r="CF1002" i="25"/>
  <c r="CE1002" i="25"/>
  <c r="CD1002" i="25"/>
  <c r="CC1002" i="25"/>
  <c r="CB1002" i="25"/>
  <c r="CA1002" i="25"/>
  <c r="BZ1002" i="25"/>
  <c r="BY1002" i="25"/>
  <c r="BX1002" i="25"/>
  <c r="BW1002" i="25"/>
  <c r="BV1002" i="25"/>
  <c r="BU1002" i="25"/>
  <c r="DV1001" i="25"/>
  <c r="DU1001" i="25"/>
  <c r="DT1001" i="25"/>
  <c r="DS1001" i="25"/>
  <c r="DR1001" i="25"/>
  <c r="DQ1001" i="25"/>
  <c r="DP1001" i="25"/>
  <c r="DO1001" i="25"/>
  <c r="DN1001" i="25"/>
  <c r="DM1001" i="25"/>
  <c r="DL1001" i="25"/>
  <c r="DK1001" i="25"/>
  <c r="DJ1001" i="25"/>
  <c r="DI1001" i="25"/>
  <c r="DH1001" i="25"/>
  <c r="DG1001" i="25"/>
  <c r="DF1001" i="25"/>
  <c r="DE1001" i="25"/>
  <c r="DD1001" i="25"/>
  <c r="DC1001" i="25"/>
  <c r="DB1001" i="25"/>
  <c r="DA1001" i="25"/>
  <c r="CZ1001" i="25"/>
  <c r="CY1001" i="25"/>
  <c r="CX1001" i="25"/>
  <c r="CW1001" i="25"/>
  <c r="CV1001" i="25"/>
  <c r="CU1001" i="25"/>
  <c r="CT1001" i="25"/>
  <c r="CS1001" i="25"/>
  <c r="CR1001" i="25"/>
  <c r="CQ1001" i="25"/>
  <c r="CP1001" i="25"/>
  <c r="CO1001" i="25"/>
  <c r="CN1001" i="25"/>
  <c r="CM1001" i="25"/>
  <c r="CL1001" i="25"/>
  <c r="CK1001" i="25"/>
  <c r="CJ1001" i="25"/>
  <c r="CI1001" i="25"/>
  <c r="CH1001" i="25"/>
  <c r="CG1001" i="25"/>
  <c r="CF1001" i="25"/>
  <c r="CE1001" i="25"/>
  <c r="CD1001" i="25"/>
  <c r="CC1001" i="25"/>
  <c r="CB1001" i="25"/>
  <c r="CA1001" i="25"/>
  <c r="BZ1001" i="25"/>
  <c r="BY1001" i="25"/>
  <c r="BX1001" i="25"/>
  <c r="BW1001" i="25"/>
  <c r="BV1001" i="25"/>
  <c r="BU1001" i="25"/>
  <c r="DV1000" i="25"/>
  <c r="DU1000" i="25"/>
  <c r="DT1000" i="25"/>
  <c r="DS1000" i="25"/>
  <c r="DR1000" i="25"/>
  <c r="DQ1000" i="25"/>
  <c r="DP1000" i="25"/>
  <c r="DO1000" i="25"/>
  <c r="DN1000" i="25"/>
  <c r="DM1000" i="25"/>
  <c r="DL1000" i="25"/>
  <c r="DK1000" i="25"/>
  <c r="DJ1000" i="25"/>
  <c r="DI1000" i="25"/>
  <c r="DH1000" i="25"/>
  <c r="DG1000" i="25"/>
  <c r="DF1000" i="25"/>
  <c r="DE1000" i="25"/>
  <c r="DD1000" i="25"/>
  <c r="DC1000" i="25"/>
  <c r="DB1000" i="25"/>
  <c r="DA1000" i="25"/>
  <c r="CZ1000" i="25"/>
  <c r="CY1000" i="25"/>
  <c r="CX1000" i="25"/>
  <c r="CW1000" i="25"/>
  <c r="CV1000" i="25"/>
  <c r="CU1000" i="25"/>
  <c r="CT1000" i="25"/>
  <c r="CS1000" i="25"/>
  <c r="CR1000" i="25"/>
  <c r="CQ1000" i="25"/>
  <c r="CP1000" i="25"/>
  <c r="CO1000" i="25"/>
  <c r="CN1000" i="25"/>
  <c r="CM1000" i="25"/>
  <c r="CL1000" i="25"/>
  <c r="CK1000" i="25"/>
  <c r="CJ1000" i="25"/>
  <c r="CI1000" i="25"/>
  <c r="CH1000" i="25"/>
  <c r="CG1000" i="25"/>
  <c r="CF1000" i="25"/>
  <c r="CE1000" i="25"/>
  <c r="CD1000" i="25"/>
  <c r="CC1000" i="25"/>
  <c r="CB1000" i="25"/>
  <c r="CA1000" i="25"/>
  <c r="BZ1000" i="25"/>
  <c r="BY1000" i="25"/>
  <c r="BX1000" i="25"/>
  <c r="BW1000" i="25"/>
  <c r="BV1000" i="25"/>
  <c r="BU1000" i="25"/>
  <c r="DV999" i="25"/>
  <c r="DU999" i="25"/>
  <c r="DT999" i="25"/>
  <c r="DS999" i="25"/>
  <c r="DR999" i="25"/>
  <c r="DQ999" i="25"/>
  <c r="DP999" i="25"/>
  <c r="DO999" i="25"/>
  <c r="DN999" i="25"/>
  <c r="DM999" i="25"/>
  <c r="DL999" i="25"/>
  <c r="DK999" i="25"/>
  <c r="DJ999" i="25"/>
  <c r="DI999" i="25"/>
  <c r="DH999" i="25"/>
  <c r="DG999" i="25"/>
  <c r="DF999" i="25"/>
  <c r="DE999" i="25"/>
  <c r="DD999" i="25"/>
  <c r="DC999" i="25"/>
  <c r="DB999" i="25"/>
  <c r="DA999" i="25"/>
  <c r="CZ999" i="25"/>
  <c r="CY999" i="25"/>
  <c r="CX999" i="25"/>
  <c r="CW999" i="25"/>
  <c r="CV999" i="25"/>
  <c r="CU999" i="25"/>
  <c r="CT999" i="25"/>
  <c r="CS999" i="25"/>
  <c r="CR999" i="25"/>
  <c r="CQ999" i="25"/>
  <c r="CP999" i="25"/>
  <c r="CO999" i="25"/>
  <c r="CN999" i="25"/>
  <c r="CM999" i="25"/>
  <c r="CL999" i="25"/>
  <c r="CK999" i="25"/>
  <c r="CJ999" i="25"/>
  <c r="CI999" i="25"/>
  <c r="CH999" i="25"/>
  <c r="CG999" i="25"/>
  <c r="CF999" i="25"/>
  <c r="CE999" i="25"/>
  <c r="CD999" i="25"/>
  <c r="CC999" i="25"/>
  <c r="CB999" i="25"/>
  <c r="CA999" i="25"/>
  <c r="BZ999" i="25"/>
  <c r="BY999" i="25"/>
  <c r="BX999" i="25"/>
  <c r="BW999" i="25"/>
  <c r="BV999" i="25"/>
  <c r="BU999" i="25"/>
  <c r="DV998" i="25"/>
  <c r="DU998" i="25"/>
  <c r="DT998" i="25"/>
  <c r="DS998" i="25"/>
  <c r="DR998" i="25"/>
  <c r="DQ998" i="25"/>
  <c r="DP998" i="25"/>
  <c r="DO998" i="25"/>
  <c r="DN998" i="25"/>
  <c r="DM998" i="25"/>
  <c r="DL998" i="25"/>
  <c r="DK998" i="25"/>
  <c r="DJ998" i="25"/>
  <c r="DI998" i="25"/>
  <c r="DH998" i="25"/>
  <c r="DG998" i="25"/>
  <c r="DF998" i="25"/>
  <c r="DE998" i="25"/>
  <c r="DD998" i="25"/>
  <c r="DC998" i="25"/>
  <c r="DB998" i="25"/>
  <c r="DA998" i="25"/>
  <c r="CZ998" i="25"/>
  <c r="CY998" i="25"/>
  <c r="CX998" i="25"/>
  <c r="CW998" i="25"/>
  <c r="CV998" i="25"/>
  <c r="CU998" i="25"/>
  <c r="CT998" i="25"/>
  <c r="CS998" i="25"/>
  <c r="CR998" i="25"/>
  <c r="CQ998" i="25"/>
  <c r="CP998" i="25"/>
  <c r="CO998" i="25"/>
  <c r="CN998" i="25"/>
  <c r="CM998" i="25"/>
  <c r="CL998" i="25"/>
  <c r="CK998" i="25"/>
  <c r="CJ998" i="25"/>
  <c r="CI998" i="25"/>
  <c r="CH998" i="25"/>
  <c r="CG998" i="25"/>
  <c r="CF998" i="25"/>
  <c r="CE998" i="25"/>
  <c r="CD998" i="25"/>
  <c r="CC998" i="25"/>
  <c r="CB998" i="25"/>
  <c r="CA998" i="25"/>
  <c r="BZ998" i="25"/>
  <c r="BY998" i="25"/>
  <c r="BX998" i="25"/>
  <c r="BW998" i="25"/>
  <c r="BV998" i="25"/>
  <c r="BU998" i="25"/>
  <c r="DV997" i="25"/>
  <c r="DU997" i="25"/>
  <c r="DT997" i="25"/>
  <c r="DS997" i="25"/>
  <c r="DR997" i="25"/>
  <c r="DQ997" i="25"/>
  <c r="DP997" i="25"/>
  <c r="DO997" i="25"/>
  <c r="DN997" i="25"/>
  <c r="DM997" i="25"/>
  <c r="DL997" i="25"/>
  <c r="DK997" i="25"/>
  <c r="DJ997" i="25"/>
  <c r="DI997" i="25"/>
  <c r="DH997" i="25"/>
  <c r="DG997" i="25"/>
  <c r="DF997" i="25"/>
  <c r="DE997" i="25"/>
  <c r="DD997" i="25"/>
  <c r="DC997" i="25"/>
  <c r="DB997" i="25"/>
  <c r="DA997" i="25"/>
  <c r="CZ997" i="25"/>
  <c r="CY997" i="25"/>
  <c r="CX997" i="25"/>
  <c r="CW997" i="25"/>
  <c r="CV997" i="25"/>
  <c r="CU997" i="25"/>
  <c r="CT997" i="25"/>
  <c r="CS997" i="25"/>
  <c r="CR997" i="25"/>
  <c r="CQ997" i="25"/>
  <c r="CP997" i="25"/>
  <c r="CO997" i="25"/>
  <c r="CN997" i="25"/>
  <c r="CM997" i="25"/>
  <c r="CL997" i="25"/>
  <c r="CK997" i="25"/>
  <c r="CJ997" i="25"/>
  <c r="CI997" i="25"/>
  <c r="CH997" i="25"/>
  <c r="CG997" i="25"/>
  <c r="CF997" i="25"/>
  <c r="CE997" i="25"/>
  <c r="CD997" i="25"/>
  <c r="CC997" i="25"/>
  <c r="CB997" i="25"/>
  <c r="CA997" i="25"/>
  <c r="BZ997" i="25"/>
  <c r="BY997" i="25"/>
  <c r="BX997" i="25"/>
  <c r="BW997" i="25"/>
  <c r="BV997" i="25"/>
  <c r="BU997" i="25"/>
  <c r="DV996" i="25"/>
  <c r="DU996" i="25"/>
  <c r="DT996" i="25"/>
  <c r="DS996" i="25"/>
  <c r="DR996" i="25"/>
  <c r="DQ996" i="25"/>
  <c r="DP996" i="25"/>
  <c r="DO996" i="25"/>
  <c r="DN996" i="25"/>
  <c r="DM996" i="25"/>
  <c r="DL996" i="25"/>
  <c r="DK996" i="25"/>
  <c r="DJ996" i="25"/>
  <c r="DI996" i="25"/>
  <c r="DH996" i="25"/>
  <c r="DG996" i="25"/>
  <c r="DF996" i="25"/>
  <c r="DE996" i="25"/>
  <c r="DD996" i="25"/>
  <c r="DC996" i="25"/>
  <c r="DB996" i="25"/>
  <c r="DA996" i="25"/>
  <c r="CZ996" i="25"/>
  <c r="CY996" i="25"/>
  <c r="CX996" i="25"/>
  <c r="CW996" i="25"/>
  <c r="CV996" i="25"/>
  <c r="CU996" i="25"/>
  <c r="CT996" i="25"/>
  <c r="CS996" i="25"/>
  <c r="CR996" i="25"/>
  <c r="CQ996" i="25"/>
  <c r="CP996" i="25"/>
  <c r="CO996" i="25"/>
  <c r="CN996" i="25"/>
  <c r="CM996" i="25"/>
  <c r="CL996" i="25"/>
  <c r="CK996" i="25"/>
  <c r="CJ996" i="25"/>
  <c r="CI996" i="25"/>
  <c r="CH996" i="25"/>
  <c r="CG996" i="25"/>
  <c r="CF996" i="25"/>
  <c r="CE996" i="25"/>
  <c r="CD996" i="25"/>
  <c r="CC996" i="25"/>
  <c r="CB996" i="25"/>
  <c r="CA996" i="25"/>
  <c r="BZ996" i="25"/>
  <c r="BY996" i="25"/>
  <c r="BX996" i="25"/>
  <c r="BW996" i="25"/>
  <c r="BV996" i="25"/>
  <c r="BU996" i="25"/>
  <c r="DV995" i="25"/>
  <c r="DU995" i="25"/>
  <c r="DT995" i="25"/>
  <c r="DS995" i="25"/>
  <c r="DR995" i="25"/>
  <c r="DQ995" i="25"/>
  <c r="DP995" i="25"/>
  <c r="DO995" i="25"/>
  <c r="DN995" i="25"/>
  <c r="DM995" i="25"/>
  <c r="DL995" i="25"/>
  <c r="DK995" i="25"/>
  <c r="DJ995" i="25"/>
  <c r="DI995" i="25"/>
  <c r="DH995" i="25"/>
  <c r="DG995" i="25"/>
  <c r="DF995" i="25"/>
  <c r="DE995" i="25"/>
  <c r="DD995" i="25"/>
  <c r="DC995" i="25"/>
  <c r="DB995" i="25"/>
  <c r="DA995" i="25"/>
  <c r="CZ995" i="25"/>
  <c r="CY995" i="25"/>
  <c r="CX995" i="25"/>
  <c r="CW995" i="25"/>
  <c r="CV995" i="25"/>
  <c r="CU995" i="25"/>
  <c r="CT995" i="25"/>
  <c r="CS995" i="25"/>
  <c r="CR995" i="25"/>
  <c r="CQ995" i="25"/>
  <c r="CP995" i="25"/>
  <c r="CO995" i="25"/>
  <c r="CN995" i="25"/>
  <c r="CM995" i="25"/>
  <c r="CL995" i="25"/>
  <c r="CK995" i="25"/>
  <c r="CJ995" i="25"/>
  <c r="CI995" i="25"/>
  <c r="CH995" i="25"/>
  <c r="CG995" i="25"/>
  <c r="CF995" i="25"/>
  <c r="CE995" i="25"/>
  <c r="CD995" i="25"/>
  <c r="CC995" i="25"/>
  <c r="CB995" i="25"/>
  <c r="CA995" i="25"/>
  <c r="BZ995" i="25"/>
  <c r="BY995" i="25"/>
  <c r="BX995" i="25"/>
  <c r="BW995" i="25"/>
  <c r="BV995" i="25"/>
  <c r="BU995" i="25"/>
  <c r="DV994" i="25"/>
  <c r="DU994" i="25"/>
  <c r="DT994" i="25"/>
  <c r="DS994" i="25"/>
  <c r="DR994" i="25"/>
  <c r="DQ994" i="25"/>
  <c r="DP994" i="25"/>
  <c r="DO994" i="25"/>
  <c r="DN994" i="25"/>
  <c r="DM994" i="25"/>
  <c r="DL994" i="25"/>
  <c r="DK994" i="25"/>
  <c r="DJ994" i="25"/>
  <c r="DI994" i="25"/>
  <c r="DH994" i="25"/>
  <c r="DG994" i="25"/>
  <c r="DF994" i="25"/>
  <c r="DE994" i="25"/>
  <c r="DD994" i="25"/>
  <c r="DC994" i="25"/>
  <c r="DB994" i="25"/>
  <c r="DA994" i="25"/>
  <c r="CZ994" i="25"/>
  <c r="CY994" i="25"/>
  <c r="CX994" i="25"/>
  <c r="CW994" i="25"/>
  <c r="CV994" i="25"/>
  <c r="CU994" i="25"/>
  <c r="CT994" i="25"/>
  <c r="CS994" i="25"/>
  <c r="CR994" i="25"/>
  <c r="CQ994" i="25"/>
  <c r="CP994" i="25"/>
  <c r="CO994" i="25"/>
  <c r="CN994" i="25"/>
  <c r="CM994" i="25"/>
  <c r="CL994" i="25"/>
  <c r="CK994" i="25"/>
  <c r="CJ994" i="25"/>
  <c r="CI994" i="25"/>
  <c r="CH994" i="25"/>
  <c r="CG994" i="25"/>
  <c r="CF994" i="25"/>
  <c r="CE994" i="25"/>
  <c r="CD994" i="25"/>
  <c r="CC994" i="25"/>
  <c r="CB994" i="25"/>
  <c r="CA994" i="25"/>
  <c r="BZ994" i="25"/>
  <c r="BY994" i="25"/>
  <c r="BX994" i="25"/>
  <c r="BW994" i="25"/>
  <c r="BV994" i="25"/>
  <c r="BU994" i="25"/>
  <c r="DV993" i="25"/>
  <c r="DU993" i="25"/>
  <c r="DT993" i="25"/>
  <c r="DS993" i="25"/>
  <c r="DR993" i="25"/>
  <c r="DQ993" i="25"/>
  <c r="DP993" i="25"/>
  <c r="DO993" i="25"/>
  <c r="DN993" i="25"/>
  <c r="DM993" i="25"/>
  <c r="DL993" i="25"/>
  <c r="DK993" i="25"/>
  <c r="DJ993" i="25"/>
  <c r="DI993" i="25"/>
  <c r="DH993" i="25"/>
  <c r="DG993" i="25"/>
  <c r="DF993" i="25"/>
  <c r="DE993" i="25"/>
  <c r="DD993" i="25"/>
  <c r="DC993" i="25"/>
  <c r="DB993" i="25"/>
  <c r="DA993" i="25"/>
  <c r="CZ993" i="25"/>
  <c r="CY993" i="25"/>
  <c r="CX993" i="25"/>
  <c r="CW993" i="25"/>
  <c r="CV993" i="25"/>
  <c r="CU993" i="25"/>
  <c r="CT993" i="25"/>
  <c r="CS993" i="25"/>
  <c r="CR993" i="25"/>
  <c r="CQ993" i="25"/>
  <c r="CP993" i="25"/>
  <c r="CO993" i="25"/>
  <c r="CN993" i="25"/>
  <c r="CM993" i="25"/>
  <c r="CL993" i="25"/>
  <c r="CK993" i="25"/>
  <c r="CJ993" i="25"/>
  <c r="CI993" i="25"/>
  <c r="CH993" i="25"/>
  <c r="CG993" i="25"/>
  <c r="CF993" i="25"/>
  <c r="CE993" i="25"/>
  <c r="CD993" i="25"/>
  <c r="CC993" i="25"/>
  <c r="CB993" i="25"/>
  <c r="CA993" i="25"/>
  <c r="BZ993" i="25"/>
  <c r="BY993" i="25"/>
  <c r="BX993" i="25"/>
  <c r="BW993" i="25"/>
  <c r="BV993" i="25"/>
  <c r="BU993" i="25"/>
  <c r="DV992" i="25"/>
  <c r="DU992" i="25"/>
  <c r="DT992" i="25"/>
  <c r="DS992" i="25"/>
  <c r="DR992" i="25"/>
  <c r="DQ992" i="25"/>
  <c r="DP992" i="25"/>
  <c r="DO992" i="25"/>
  <c r="DN992" i="25"/>
  <c r="DM992" i="25"/>
  <c r="DL992" i="25"/>
  <c r="DK992" i="25"/>
  <c r="DJ992" i="25"/>
  <c r="DI992" i="25"/>
  <c r="DH992" i="25"/>
  <c r="DG992" i="25"/>
  <c r="DF992" i="25"/>
  <c r="DE992" i="25"/>
  <c r="DD992" i="25"/>
  <c r="DC992" i="25"/>
  <c r="DB992" i="25"/>
  <c r="DA992" i="25"/>
  <c r="CZ992" i="25"/>
  <c r="CY992" i="25"/>
  <c r="CX992" i="25"/>
  <c r="CW992" i="25"/>
  <c r="CV992" i="25"/>
  <c r="CU992" i="25"/>
  <c r="CT992" i="25"/>
  <c r="CS992" i="25"/>
  <c r="CR992" i="25"/>
  <c r="CQ992" i="25"/>
  <c r="CP992" i="25"/>
  <c r="CO992" i="25"/>
  <c r="CN992" i="25"/>
  <c r="CM992" i="25"/>
  <c r="CL992" i="25"/>
  <c r="CK992" i="25"/>
  <c r="CJ992" i="25"/>
  <c r="CI992" i="25"/>
  <c r="CH992" i="25"/>
  <c r="CG992" i="25"/>
  <c r="CF992" i="25"/>
  <c r="CE992" i="25"/>
  <c r="CD992" i="25"/>
  <c r="CC992" i="25"/>
  <c r="CB992" i="25"/>
  <c r="CA992" i="25"/>
  <c r="BZ992" i="25"/>
  <c r="BY992" i="25"/>
  <c r="BX992" i="25"/>
  <c r="BW992" i="25"/>
  <c r="BV992" i="25"/>
  <c r="BU992" i="25"/>
  <c r="DV991" i="25"/>
  <c r="DU991" i="25"/>
  <c r="DT991" i="25"/>
  <c r="DS991" i="25"/>
  <c r="DR991" i="25"/>
  <c r="DQ991" i="25"/>
  <c r="DP991" i="25"/>
  <c r="DO991" i="25"/>
  <c r="DN991" i="25"/>
  <c r="DM991" i="25"/>
  <c r="DL991" i="25"/>
  <c r="DK991" i="25"/>
  <c r="DJ991" i="25"/>
  <c r="DI991" i="25"/>
  <c r="DH991" i="25"/>
  <c r="DG991" i="25"/>
  <c r="DF991" i="25"/>
  <c r="DE991" i="25"/>
  <c r="DD991" i="25"/>
  <c r="DC991" i="25"/>
  <c r="DB991" i="25"/>
  <c r="DA991" i="25"/>
  <c r="CZ991" i="25"/>
  <c r="CY991" i="25"/>
  <c r="CX991" i="25"/>
  <c r="CW991" i="25"/>
  <c r="CV991" i="25"/>
  <c r="CU991" i="25"/>
  <c r="CT991" i="25"/>
  <c r="CS991" i="25"/>
  <c r="CR991" i="25"/>
  <c r="CQ991" i="25"/>
  <c r="CP991" i="25"/>
  <c r="CO991" i="25"/>
  <c r="CN991" i="25"/>
  <c r="CM991" i="25"/>
  <c r="CL991" i="25"/>
  <c r="CK991" i="25"/>
  <c r="CJ991" i="25"/>
  <c r="CI991" i="25"/>
  <c r="CH991" i="25"/>
  <c r="CG991" i="25"/>
  <c r="CF991" i="25"/>
  <c r="CE991" i="25"/>
  <c r="CD991" i="25"/>
  <c r="CC991" i="25"/>
  <c r="CB991" i="25"/>
  <c r="CA991" i="25"/>
  <c r="BZ991" i="25"/>
  <c r="BY991" i="25"/>
  <c r="BX991" i="25"/>
  <c r="BW991" i="25"/>
  <c r="BV991" i="25"/>
  <c r="BU991" i="25"/>
  <c r="DV990" i="25"/>
  <c r="DU990" i="25"/>
  <c r="DT990" i="25"/>
  <c r="DS990" i="25"/>
  <c r="DR990" i="25"/>
  <c r="DQ990" i="25"/>
  <c r="DP990" i="25"/>
  <c r="DO990" i="25"/>
  <c r="DN990" i="25"/>
  <c r="DM990" i="25"/>
  <c r="DL990" i="25"/>
  <c r="DK990" i="25"/>
  <c r="DJ990" i="25"/>
  <c r="DI990" i="25"/>
  <c r="DH990" i="25"/>
  <c r="DG990" i="25"/>
  <c r="DF990" i="25"/>
  <c r="DE990" i="25"/>
  <c r="DD990" i="25"/>
  <c r="DC990" i="25"/>
  <c r="DB990" i="25"/>
  <c r="DA990" i="25"/>
  <c r="CZ990" i="25"/>
  <c r="CY990" i="25"/>
  <c r="CX990" i="25"/>
  <c r="CW990" i="25"/>
  <c r="CV990" i="25"/>
  <c r="CU990" i="25"/>
  <c r="CT990" i="25"/>
  <c r="CS990" i="25"/>
  <c r="CR990" i="25"/>
  <c r="CQ990" i="25"/>
  <c r="CP990" i="25"/>
  <c r="CO990" i="25"/>
  <c r="CN990" i="25"/>
  <c r="CM990" i="25"/>
  <c r="CL990" i="25"/>
  <c r="CK990" i="25"/>
  <c r="CJ990" i="25"/>
  <c r="CI990" i="25"/>
  <c r="CH990" i="25"/>
  <c r="CG990" i="25"/>
  <c r="CF990" i="25"/>
  <c r="CE990" i="25"/>
  <c r="CD990" i="25"/>
  <c r="CC990" i="25"/>
  <c r="CB990" i="25"/>
  <c r="CA990" i="25"/>
  <c r="BZ990" i="25"/>
  <c r="BY990" i="25"/>
  <c r="BX990" i="25"/>
  <c r="BW990" i="25"/>
  <c r="BV990" i="25"/>
  <c r="BU990" i="25"/>
  <c r="DV989" i="25"/>
  <c r="DU989" i="25"/>
  <c r="DT989" i="25"/>
  <c r="DS989" i="25"/>
  <c r="DR989" i="25"/>
  <c r="DQ989" i="25"/>
  <c r="DP989" i="25"/>
  <c r="DO989" i="25"/>
  <c r="DN989" i="25"/>
  <c r="DM989" i="25"/>
  <c r="DL989" i="25"/>
  <c r="DK989" i="25"/>
  <c r="DJ989" i="25"/>
  <c r="DI989" i="25"/>
  <c r="DH989" i="25"/>
  <c r="DG989" i="25"/>
  <c r="DF989" i="25"/>
  <c r="DE989" i="25"/>
  <c r="DD989" i="25"/>
  <c r="DC989" i="25"/>
  <c r="DB989" i="25"/>
  <c r="DA989" i="25"/>
  <c r="CZ989" i="25"/>
  <c r="CY989" i="25"/>
  <c r="CX989" i="25"/>
  <c r="CW989" i="25"/>
  <c r="CV989" i="25"/>
  <c r="CU989" i="25"/>
  <c r="CT989" i="25"/>
  <c r="CS989" i="25"/>
  <c r="CR989" i="25"/>
  <c r="CQ989" i="25"/>
  <c r="CP989" i="25"/>
  <c r="CO989" i="25"/>
  <c r="CN989" i="25"/>
  <c r="CM989" i="25"/>
  <c r="CL989" i="25"/>
  <c r="CK989" i="25"/>
  <c r="CJ989" i="25"/>
  <c r="CI989" i="25"/>
  <c r="CH989" i="25"/>
  <c r="CG989" i="25"/>
  <c r="CF989" i="25"/>
  <c r="CE989" i="25"/>
  <c r="CD989" i="25"/>
  <c r="CC989" i="25"/>
  <c r="CB989" i="25"/>
  <c r="CA989" i="25"/>
  <c r="BZ989" i="25"/>
  <c r="BY989" i="25"/>
  <c r="BX989" i="25"/>
  <c r="BW989" i="25"/>
  <c r="BV989" i="25"/>
  <c r="BU989" i="25"/>
  <c r="DV988" i="25"/>
  <c r="DU988" i="25"/>
  <c r="DT988" i="25"/>
  <c r="DS988" i="25"/>
  <c r="DR988" i="25"/>
  <c r="DQ988" i="25"/>
  <c r="DP988" i="25"/>
  <c r="DO988" i="25"/>
  <c r="DN988" i="25"/>
  <c r="DM988" i="25"/>
  <c r="DL988" i="25"/>
  <c r="DK988" i="25"/>
  <c r="DJ988" i="25"/>
  <c r="DI988" i="25"/>
  <c r="DH988" i="25"/>
  <c r="DG988" i="25"/>
  <c r="DF988" i="25"/>
  <c r="DE988" i="25"/>
  <c r="DD988" i="25"/>
  <c r="DC988" i="25"/>
  <c r="DB988" i="25"/>
  <c r="DA988" i="25"/>
  <c r="CZ988" i="25"/>
  <c r="CY988" i="25"/>
  <c r="CX988" i="25"/>
  <c r="CW988" i="25"/>
  <c r="CV988" i="25"/>
  <c r="CU988" i="25"/>
  <c r="CT988" i="25"/>
  <c r="CS988" i="25"/>
  <c r="CR988" i="25"/>
  <c r="CQ988" i="25"/>
  <c r="CP988" i="25"/>
  <c r="CO988" i="25"/>
  <c r="CN988" i="25"/>
  <c r="CM988" i="25"/>
  <c r="CL988" i="25"/>
  <c r="CK988" i="25"/>
  <c r="CJ988" i="25"/>
  <c r="CI988" i="25"/>
  <c r="CH988" i="25"/>
  <c r="CG988" i="25"/>
  <c r="CF988" i="25"/>
  <c r="CE988" i="25"/>
  <c r="CD988" i="25"/>
  <c r="CC988" i="25"/>
  <c r="CB988" i="25"/>
  <c r="CA988" i="25"/>
  <c r="BZ988" i="25"/>
  <c r="BY988" i="25"/>
  <c r="BX988" i="25"/>
  <c r="BW988" i="25"/>
  <c r="BV988" i="25"/>
  <c r="BU988" i="25"/>
  <c r="DV987" i="25"/>
  <c r="DU987" i="25"/>
  <c r="DT987" i="25"/>
  <c r="DS987" i="25"/>
  <c r="DR987" i="25"/>
  <c r="DQ987" i="25"/>
  <c r="DP987" i="25"/>
  <c r="DO987" i="25"/>
  <c r="DN987" i="25"/>
  <c r="DM987" i="25"/>
  <c r="DL987" i="25"/>
  <c r="DK987" i="25"/>
  <c r="DJ987" i="25"/>
  <c r="DI987" i="25"/>
  <c r="DH987" i="25"/>
  <c r="DG987" i="25"/>
  <c r="DF987" i="25"/>
  <c r="DE987" i="25"/>
  <c r="DD987" i="25"/>
  <c r="DC987" i="25"/>
  <c r="DB987" i="25"/>
  <c r="DA987" i="25"/>
  <c r="CZ987" i="25"/>
  <c r="CY987" i="25"/>
  <c r="CX987" i="25"/>
  <c r="CW987" i="25"/>
  <c r="CV987" i="25"/>
  <c r="CU987" i="25"/>
  <c r="CT987" i="25"/>
  <c r="CS987" i="25"/>
  <c r="CR987" i="25"/>
  <c r="CQ987" i="25"/>
  <c r="CP987" i="25"/>
  <c r="CO987" i="25"/>
  <c r="CN987" i="25"/>
  <c r="CM987" i="25"/>
  <c r="CL987" i="25"/>
  <c r="CK987" i="25"/>
  <c r="CJ987" i="25"/>
  <c r="CI987" i="25"/>
  <c r="CH987" i="25"/>
  <c r="CG987" i="25"/>
  <c r="CF987" i="25"/>
  <c r="CE987" i="25"/>
  <c r="CD987" i="25"/>
  <c r="CC987" i="25"/>
  <c r="CB987" i="25"/>
  <c r="CA987" i="25"/>
  <c r="BZ987" i="25"/>
  <c r="BY987" i="25"/>
  <c r="BX987" i="25"/>
  <c r="BW987" i="25"/>
  <c r="BV987" i="25"/>
  <c r="BU987" i="25"/>
  <c r="DV986" i="25"/>
  <c r="DU986" i="25"/>
  <c r="DT986" i="25"/>
  <c r="DS986" i="25"/>
  <c r="DR986" i="25"/>
  <c r="DQ986" i="25"/>
  <c r="DP986" i="25"/>
  <c r="DO986" i="25"/>
  <c r="DN986" i="25"/>
  <c r="DM986" i="25"/>
  <c r="DL986" i="25"/>
  <c r="DK986" i="25"/>
  <c r="DJ986" i="25"/>
  <c r="DI986" i="25"/>
  <c r="DH986" i="25"/>
  <c r="DG986" i="25"/>
  <c r="DF986" i="25"/>
  <c r="DE986" i="25"/>
  <c r="DD986" i="25"/>
  <c r="DC986" i="25"/>
  <c r="DB986" i="25"/>
  <c r="DA986" i="25"/>
  <c r="CZ986" i="25"/>
  <c r="CY986" i="25"/>
  <c r="CX986" i="25"/>
  <c r="CW986" i="25"/>
  <c r="CV986" i="25"/>
  <c r="CU986" i="25"/>
  <c r="CT986" i="25"/>
  <c r="CS986" i="25"/>
  <c r="CR986" i="25"/>
  <c r="CQ986" i="25"/>
  <c r="CP986" i="25"/>
  <c r="CO986" i="25"/>
  <c r="CN986" i="25"/>
  <c r="CM986" i="25"/>
  <c r="CL986" i="25"/>
  <c r="CK986" i="25"/>
  <c r="CJ986" i="25"/>
  <c r="CI986" i="25"/>
  <c r="CH986" i="25"/>
  <c r="CG986" i="25"/>
  <c r="CF986" i="25"/>
  <c r="CE986" i="25"/>
  <c r="CD986" i="25"/>
  <c r="CC986" i="25"/>
  <c r="CB986" i="25"/>
  <c r="CA986" i="25"/>
  <c r="BZ986" i="25"/>
  <c r="BY986" i="25"/>
  <c r="BX986" i="25"/>
  <c r="BW986" i="25"/>
  <c r="BV986" i="25"/>
  <c r="BU986" i="25"/>
  <c r="DV985" i="25"/>
  <c r="DU985" i="25"/>
  <c r="DT985" i="25"/>
  <c r="DS985" i="25"/>
  <c r="DR985" i="25"/>
  <c r="DQ985" i="25"/>
  <c r="DP985" i="25"/>
  <c r="DO985" i="25"/>
  <c r="DN985" i="25"/>
  <c r="DM985" i="25"/>
  <c r="DL985" i="25"/>
  <c r="DK985" i="25"/>
  <c r="DJ985" i="25"/>
  <c r="DI985" i="25"/>
  <c r="DH985" i="25"/>
  <c r="DG985" i="25"/>
  <c r="DF985" i="25"/>
  <c r="DE985" i="25"/>
  <c r="DD985" i="25"/>
  <c r="DC985" i="25"/>
  <c r="DB985" i="25"/>
  <c r="DA985" i="25"/>
  <c r="CZ985" i="25"/>
  <c r="CY985" i="25"/>
  <c r="CX985" i="25"/>
  <c r="CW985" i="25"/>
  <c r="CV985" i="25"/>
  <c r="CU985" i="25"/>
  <c r="CT985" i="25"/>
  <c r="CS985" i="25"/>
  <c r="CR985" i="25"/>
  <c r="CQ985" i="25"/>
  <c r="CP985" i="25"/>
  <c r="CO985" i="25"/>
  <c r="CN985" i="25"/>
  <c r="CM985" i="25"/>
  <c r="CL985" i="25"/>
  <c r="CK985" i="25"/>
  <c r="CJ985" i="25"/>
  <c r="CI985" i="25"/>
  <c r="CH985" i="25"/>
  <c r="CG985" i="25"/>
  <c r="CF985" i="25"/>
  <c r="CE985" i="25"/>
  <c r="CD985" i="25"/>
  <c r="CC985" i="25"/>
  <c r="CB985" i="25"/>
  <c r="CA985" i="25"/>
  <c r="BZ985" i="25"/>
  <c r="BY985" i="25"/>
  <c r="BX985" i="25"/>
  <c r="BW985" i="25"/>
  <c r="BV985" i="25"/>
  <c r="BU985" i="25"/>
  <c r="DV984" i="25"/>
  <c r="DU984" i="25"/>
  <c r="DT984" i="25"/>
  <c r="DS984" i="25"/>
  <c r="DR984" i="25"/>
  <c r="DQ984" i="25"/>
  <c r="DP984" i="25"/>
  <c r="DO984" i="25"/>
  <c r="DN984" i="25"/>
  <c r="DM984" i="25"/>
  <c r="DL984" i="25"/>
  <c r="DK984" i="25"/>
  <c r="DJ984" i="25"/>
  <c r="DI984" i="25"/>
  <c r="DH984" i="25"/>
  <c r="DG984" i="25"/>
  <c r="DF984" i="25"/>
  <c r="DE984" i="25"/>
  <c r="DD984" i="25"/>
  <c r="DC984" i="25"/>
  <c r="DB984" i="25"/>
  <c r="DA984" i="25"/>
  <c r="CZ984" i="25"/>
  <c r="CY984" i="25"/>
  <c r="CX984" i="25"/>
  <c r="CW984" i="25"/>
  <c r="CV984" i="25"/>
  <c r="CU984" i="25"/>
  <c r="CT984" i="25"/>
  <c r="CS984" i="25"/>
  <c r="CR984" i="25"/>
  <c r="CQ984" i="25"/>
  <c r="CP984" i="25"/>
  <c r="CO984" i="25"/>
  <c r="CN984" i="25"/>
  <c r="CM984" i="25"/>
  <c r="CL984" i="25"/>
  <c r="CK984" i="25"/>
  <c r="CJ984" i="25"/>
  <c r="CI984" i="25"/>
  <c r="CH984" i="25"/>
  <c r="CG984" i="25"/>
  <c r="CF984" i="25"/>
  <c r="CE984" i="25"/>
  <c r="CD984" i="25"/>
  <c r="CC984" i="25"/>
  <c r="CB984" i="25"/>
  <c r="CA984" i="25"/>
  <c r="BZ984" i="25"/>
  <c r="BY984" i="25"/>
  <c r="BX984" i="25"/>
  <c r="BW984" i="25"/>
  <c r="BV984" i="25"/>
  <c r="BU984" i="25"/>
  <c r="DV983" i="25"/>
  <c r="DU983" i="25"/>
  <c r="DT983" i="25"/>
  <c r="DS983" i="25"/>
  <c r="DR983" i="25"/>
  <c r="DQ983" i="25"/>
  <c r="DP983" i="25"/>
  <c r="DO983" i="25"/>
  <c r="DN983" i="25"/>
  <c r="DM983" i="25"/>
  <c r="DL983" i="25"/>
  <c r="DK983" i="25"/>
  <c r="DJ983" i="25"/>
  <c r="DI983" i="25"/>
  <c r="DH983" i="25"/>
  <c r="DG983" i="25"/>
  <c r="DF983" i="25"/>
  <c r="DE983" i="25"/>
  <c r="DD983" i="25"/>
  <c r="DC983" i="25"/>
  <c r="DB983" i="25"/>
  <c r="DA983" i="25"/>
  <c r="CZ983" i="25"/>
  <c r="CY983" i="25"/>
  <c r="CX983" i="25"/>
  <c r="CW983" i="25"/>
  <c r="CV983" i="25"/>
  <c r="CU983" i="25"/>
  <c r="CT983" i="25"/>
  <c r="CS983" i="25"/>
  <c r="CR983" i="25"/>
  <c r="CQ983" i="25"/>
  <c r="CP983" i="25"/>
  <c r="CO983" i="25"/>
  <c r="CN983" i="25"/>
  <c r="CM983" i="25"/>
  <c r="CL983" i="25"/>
  <c r="CK983" i="25"/>
  <c r="CJ983" i="25"/>
  <c r="CI983" i="25"/>
  <c r="CH983" i="25"/>
  <c r="CG983" i="25"/>
  <c r="CF983" i="25"/>
  <c r="CE983" i="25"/>
  <c r="CD983" i="25"/>
  <c r="CC983" i="25"/>
  <c r="CB983" i="25"/>
  <c r="CA983" i="25"/>
  <c r="BZ983" i="25"/>
  <c r="BY983" i="25"/>
  <c r="BX983" i="25"/>
  <c r="BW983" i="25"/>
  <c r="BV983" i="25"/>
  <c r="BU983" i="25"/>
  <c r="DV982" i="25"/>
  <c r="DU982" i="25"/>
  <c r="DT982" i="25"/>
  <c r="DS982" i="25"/>
  <c r="DR982" i="25"/>
  <c r="DQ982" i="25"/>
  <c r="DP982" i="25"/>
  <c r="DO982" i="25"/>
  <c r="DN982" i="25"/>
  <c r="DM982" i="25"/>
  <c r="DL982" i="25"/>
  <c r="DK982" i="25"/>
  <c r="DJ982" i="25"/>
  <c r="DI982" i="25"/>
  <c r="DH982" i="25"/>
  <c r="DG982" i="25"/>
  <c r="DF982" i="25"/>
  <c r="DE982" i="25"/>
  <c r="DD982" i="25"/>
  <c r="DC982" i="25"/>
  <c r="DB982" i="25"/>
  <c r="DA982" i="25"/>
  <c r="CZ982" i="25"/>
  <c r="CY982" i="25"/>
  <c r="CX982" i="25"/>
  <c r="CW982" i="25"/>
  <c r="CV982" i="25"/>
  <c r="CU982" i="25"/>
  <c r="CT982" i="25"/>
  <c r="CS982" i="25"/>
  <c r="CR982" i="25"/>
  <c r="CQ982" i="25"/>
  <c r="CP982" i="25"/>
  <c r="CO982" i="25"/>
  <c r="CN982" i="25"/>
  <c r="CM982" i="25"/>
  <c r="CL982" i="25"/>
  <c r="CK982" i="25"/>
  <c r="CJ982" i="25"/>
  <c r="CI982" i="25"/>
  <c r="CH982" i="25"/>
  <c r="CG982" i="25"/>
  <c r="CF982" i="25"/>
  <c r="CE982" i="25"/>
  <c r="CD982" i="25"/>
  <c r="CC982" i="25"/>
  <c r="CB982" i="25"/>
  <c r="CA982" i="25"/>
  <c r="BZ982" i="25"/>
  <c r="BY982" i="25"/>
  <c r="BX982" i="25"/>
  <c r="BW982" i="25"/>
  <c r="BV982" i="25"/>
  <c r="BU982" i="25"/>
  <c r="DV981" i="25"/>
  <c r="DU981" i="25"/>
  <c r="DT981" i="25"/>
  <c r="DS981" i="25"/>
  <c r="DR981" i="25"/>
  <c r="DQ981" i="25"/>
  <c r="DP981" i="25"/>
  <c r="DO981" i="25"/>
  <c r="DN981" i="25"/>
  <c r="DM981" i="25"/>
  <c r="DL981" i="25"/>
  <c r="DK981" i="25"/>
  <c r="DJ981" i="25"/>
  <c r="DI981" i="25"/>
  <c r="DH981" i="25"/>
  <c r="DG981" i="25"/>
  <c r="DF981" i="25"/>
  <c r="DE981" i="25"/>
  <c r="DD981" i="25"/>
  <c r="DC981" i="25"/>
  <c r="DB981" i="25"/>
  <c r="DA981" i="25"/>
  <c r="CZ981" i="25"/>
  <c r="CY981" i="25"/>
  <c r="CX981" i="25"/>
  <c r="CW981" i="25"/>
  <c r="CV981" i="25"/>
  <c r="CU981" i="25"/>
  <c r="CT981" i="25"/>
  <c r="CS981" i="25"/>
  <c r="CR981" i="25"/>
  <c r="CQ981" i="25"/>
  <c r="CP981" i="25"/>
  <c r="CO981" i="25"/>
  <c r="CN981" i="25"/>
  <c r="CM981" i="25"/>
  <c r="CL981" i="25"/>
  <c r="CK981" i="25"/>
  <c r="CJ981" i="25"/>
  <c r="CI981" i="25"/>
  <c r="CH981" i="25"/>
  <c r="CG981" i="25"/>
  <c r="CF981" i="25"/>
  <c r="CE981" i="25"/>
  <c r="CD981" i="25"/>
  <c r="CC981" i="25"/>
  <c r="CB981" i="25"/>
  <c r="CA981" i="25"/>
  <c r="BZ981" i="25"/>
  <c r="BY981" i="25"/>
  <c r="BX981" i="25"/>
  <c r="BW981" i="25"/>
  <c r="BV981" i="25"/>
  <c r="BU981" i="25"/>
  <c r="DV980" i="25"/>
  <c r="DU980" i="25"/>
  <c r="DT980" i="25"/>
  <c r="DS980" i="25"/>
  <c r="DR980" i="25"/>
  <c r="DQ980" i="25"/>
  <c r="DP980" i="25"/>
  <c r="DO980" i="25"/>
  <c r="DN980" i="25"/>
  <c r="DM980" i="25"/>
  <c r="DL980" i="25"/>
  <c r="DK980" i="25"/>
  <c r="DJ980" i="25"/>
  <c r="DI980" i="25"/>
  <c r="DH980" i="25"/>
  <c r="DG980" i="25"/>
  <c r="DF980" i="25"/>
  <c r="DE980" i="25"/>
  <c r="DD980" i="25"/>
  <c r="DC980" i="25"/>
  <c r="DB980" i="25"/>
  <c r="DA980" i="25"/>
  <c r="CZ980" i="25"/>
  <c r="CY980" i="25"/>
  <c r="CX980" i="25"/>
  <c r="CW980" i="25"/>
  <c r="CV980" i="25"/>
  <c r="CU980" i="25"/>
  <c r="CT980" i="25"/>
  <c r="CS980" i="25"/>
  <c r="CR980" i="25"/>
  <c r="CQ980" i="25"/>
  <c r="CP980" i="25"/>
  <c r="CO980" i="25"/>
  <c r="CN980" i="25"/>
  <c r="CM980" i="25"/>
  <c r="CL980" i="25"/>
  <c r="CK980" i="25"/>
  <c r="CJ980" i="25"/>
  <c r="CI980" i="25"/>
  <c r="CH980" i="25"/>
  <c r="CG980" i="25"/>
  <c r="CF980" i="25"/>
  <c r="CE980" i="25"/>
  <c r="CD980" i="25"/>
  <c r="CC980" i="25"/>
  <c r="CB980" i="25"/>
  <c r="CA980" i="25"/>
  <c r="BZ980" i="25"/>
  <c r="BY980" i="25"/>
  <c r="BX980" i="25"/>
  <c r="BW980" i="25"/>
  <c r="BV980" i="25"/>
  <c r="BU980" i="25"/>
  <c r="DV979" i="25"/>
  <c r="DU979" i="25"/>
  <c r="DT979" i="25"/>
  <c r="DS979" i="25"/>
  <c r="DR979" i="25"/>
  <c r="DQ979" i="25"/>
  <c r="DP979" i="25"/>
  <c r="DO979" i="25"/>
  <c r="DN979" i="25"/>
  <c r="DM979" i="25"/>
  <c r="DL979" i="25"/>
  <c r="DK979" i="25"/>
  <c r="DJ979" i="25"/>
  <c r="DI979" i="25"/>
  <c r="DH979" i="25"/>
  <c r="DG979" i="25"/>
  <c r="DF979" i="25"/>
  <c r="DE979" i="25"/>
  <c r="DD979" i="25"/>
  <c r="DC979" i="25"/>
  <c r="DB979" i="25"/>
  <c r="DA979" i="25"/>
  <c r="CZ979" i="25"/>
  <c r="CY979" i="25"/>
  <c r="CX979" i="25"/>
  <c r="CW979" i="25"/>
  <c r="CV979" i="25"/>
  <c r="CU979" i="25"/>
  <c r="CT979" i="25"/>
  <c r="CS979" i="25"/>
  <c r="CR979" i="25"/>
  <c r="CQ979" i="25"/>
  <c r="CP979" i="25"/>
  <c r="CO979" i="25"/>
  <c r="CN979" i="25"/>
  <c r="CM979" i="25"/>
  <c r="CL979" i="25"/>
  <c r="CK979" i="25"/>
  <c r="CJ979" i="25"/>
  <c r="CI979" i="25"/>
  <c r="CH979" i="25"/>
  <c r="CG979" i="25"/>
  <c r="CF979" i="25"/>
  <c r="CE979" i="25"/>
  <c r="CD979" i="25"/>
  <c r="CC979" i="25"/>
  <c r="CB979" i="25"/>
  <c r="CA979" i="25"/>
  <c r="BZ979" i="25"/>
  <c r="BY979" i="25"/>
  <c r="BX979" i="25"/>
  <c r="BW979" i="25"/>
  <c r="BV979" i="25"/>
  <c r="BU979" i="25"/>
  <c r="DV978" i="25"/>
  <c r="DU978" i="25"/>
  <c r="DT978" i="25"/>
  <c r="DS978" i="25"/>
  <c r="DR978" i="25"/>
  <c r="DQ978" i="25"/>
  <c r="DP978" i="25"/>
  <c r="DO978" i="25"/>
  <c r="DN978" i="25"/>
  <c r="DM978" i="25"/>
  <c r="DL978" i="25"/>
  <c r="DK978" i="25"/>
  <c r="DJ978" i="25"/>
  <c r="DI978" i="25"/>
  <c r="DH978" i="25"/>
  <c r="DG978" i="25"/>
  <c r="DF978" i="25"/>
  <c r="DE978" i="25"/>
  <c r="DD978" i="25"/>
  <c r="DC978" i="25"/>
  <c r="DB978" i="25"/>
  <c r="DA978" i="25"/>
  <c r="CZ978" i="25"/>
  <c r="CY978" i="25"/>
  <c r="CX978" i="25"/>
  <c r="CW978" i="25"/>
  <c r="CV978" i="25"/>
  <c r="CU978" i="25"/>
  <c r="CT978" i="25"/>
  <c r="CS978" i="25"/>
  <c r="CR978" i="25"/>
  <c r="CQ978" i="25"/>
  <c r="CP978" i="25"/>
  <c r="CO978" i="25"/>
  <c r="CN978" i="25"/>
  <c r="CM978" i="25"/>
  <c r="CL978" i="25"/>
  <c r="CK978" i="25"/>
  <c r="CJ978" i="25"/>
  <c r="CI978" i="25"/>
  <c r="CH978" i="25"/>
  <c r="CG978" i="25"/>
  <c r="CF978" i="25"/>
  <c r="CE978" i="25"/>
  <c r="CD978" i="25"/>
  <c r="CC978" i="25"/>
  <c r="CB978" i="25"/>
  <c r="CA978" i="25"/>
  <c r="BZ978" i="25"/>
  <c r="BY978" i="25"/>
  <c r="BX978" i="25"/>
  <c r="BW978" i="25"/>
  <c r="BV978" i="25"/>
  <c r="BU978" i="25"/>
  <c r="DV977" i="25"/>
  <c r="DU977" i="25"/>
  <c r="DT977" i="25"/>
  <c r="DS977" i="25"/>
  <c r="DR977" i="25"/>
  <c r="DQ977" i="25"/>
  <c r="DP977" i="25"/>
  <c r="DO977" i="25"/>
  <c r="DN977" i="25"/>
  <c r="DM977" i="25"/>
  <c r="DL977" i="25"/>
  <c r="DK977" i="25"/>
  <c r="DJ977" i="25"/>
  <c r="DI977" i="25"/>
  <c r="DH977" i="25"/>
  <c r="DG977" i="25"/>
  <c r="DF977" i="25"/>
  <c r="DE977" i="25"/>
  <c r="DD977" i="25"/>
  <c r="DC977" i="25"/>
  <c r="DB977" i="25"/>
  <c r="DA977" i="25"/>
  <c r="CZ977" i="25"/>
  <c r="CY977" i="25"/>
  <c r="CX977" i="25"/>
  <c r="CW977" i="25"/>
  <c r="CV977" i="25"/>
  <c r="CU977" i="25"/>
  <c r="CT977" i="25"/>
  <c r="CS977" i="25"/>
  <c r="CR977" i="25"/>
  <c r="CQ977" i="25"/>
  <c r="CP977" i="25"/>
  <c r="CO977" i="25"/>
  <c r="CN977" i="25"/>
  <c r="CM977" i="25"/>
  <c r="CL977" i="25"/>
  <c r="CK977" i="25"/>
  <c r="CJ977" i="25"/>
  <c r="CI977" i="25"/>
  <c r="CH977" i="25"/>
  <c r="CG977" i="25"/>
  <c r="CF977" i="25"/>
  <c r="CE977" i="25"/>
  <c r="CD977" i="25"/>
  <c r="CC977" i="25"/>
  <c r="CB977" i="25"/>
  <c r="CA977" i="25"/>
  <c r="BZ977" i="25"/>
  <c r="BY977" i="25"/>
  <c r="BX977" i="25"/>
  <c r="BW977" i="25"/>
  <c r="BV977" i="25"/>
  <c r="BU977" i="25"/>
  <c r="DV976" i="25"/>
  <c r="DU976" i="25"/>
  <c r="DT976" i="25"/>
  <c r="DS976" i="25"/>
  <c r="DR976" i="25"/>
  <c r="DQ976" i="25"/>
  <c r="DP976" i="25"/>
  <c r="DO976" i="25"/>
  <c r="DN976" i="25"/>
  <c r="DM976" i="25"/>
  <c r="DL976" i="25"/>
  <c r="DK976" i="25"/>
  <c r="DJ976" i="25"/>
  <c r="DI976" i="25"/>
  <c r="DH976" i="25"/>
  <c r="DG976" i="25"/>
  <c r="DF976" i="25"/>
  <c r="DE976" i="25"/>
  <c r="DD976" i="25"/>
  <c r="DC976" i="25"/>
  <c r="DB976" i="25"/>
  <c r="DA976" i="25"/>
  <c r="CZ976" i="25"/>
  <c r="CY976" i="25"/>
  <c r="CX976" i="25"/>
  <c r="CW976" i="25"/>
  <c r="CV976" i="25"/>
  <c r="CU976" i="25"/>
  <c r="CT976" i="25"/>
  <c r="CS976" i="25"/>
  <c r="CR976" i="25"/>
  <c r="CQ976" i="25"/>
  <c r="CP976" i="25"/>
  <c r="CO976" i="25"/>
  <c r="CN976" i="25"/>
  <c r="CM976" i="25"/>
  <c r="CL976" i="25"/>
  <c r="CK976" i="25"/>
  <c r="CJ976" i="25"/>
  <c r="CI976" i="25"/>
  <c r="CH976" i="25"/>
  <c r="CG976" i="25"/>
  <c r="CF976" i="25"/>
  <c r="CE976" i="25"/>
  <c r="CD976" i="25"/>
  <c r="CC976" i="25"/>
  <c r="CB976" i="25"/>
  <c r="CA976" i="25"/>
  <c r="BZ976" i="25"/>
  <c r="BY976" i="25"/>
  <c r="BX976" i="25"/>
  <c r="BW976" i="25"/>
  <c r="BV976" i="25"/>
  <c r="BU976" i="25"/>
  <c r="DV975" i="25"/>
  <c r="DU975" i="25"/>
  <c r="DT975" i="25"/>
  <c r="DS975" i="25"/>
  <c r="DR975" i="25"/>
  <c r="DQ975" i="25"/>
  <c r="DP975" i="25"/>
  <c r="DO975" i="25"/>
  <c r="DN975" i="25"/>
  <c r="DM975" i="25"/>
  <c r="DL975" i="25"/>
  <c r="DK975" i="25"/>
  <c r="DJ975" i="25"/>
  <c r="DI975" i="25"/>
  <c r="DH975" i="25"/>
  <c r="DG975" i="25"/>
  <c r="DF975" i="25"/>
  <c r="DE975" i="25"/>
  <c r="DD975" i="25"/>
  <c r="DC975" i="25"/>
  <c r="DB975" i="25"/>
  <c r="DA975" i="25"/>
  <c r="CZ975" i="25"/>
  <c r="CY975" i="25"/>
  <c r="CX975" i="25"/>
  <c r="CW975" i="25"/>
  <c r="CV975" i="25"/>
  <c r="CU975" i="25"/>
  <c r="CT975" i="25"/>
  <c r="CS975" i="25"/>
  <c r="CR975" i="25"/>
  <c r="CQ975" i="25"/>
  <c r="CP975" i="25"/>
  <c r="CO975" i="25"/>
  <c r="CN975" i="25"/>
  <c r="CM975" i="25"/>
  <c r="CL975" i="25"/>
  <c r="CK975" i="25"/>
  <c r="CJ975" i="25"/>
  <c r="CI975" i="25"/>
  <c r="CH975" i="25"/>
  <c r="CG975" i="25"/>
  <c r="CF975" i="25"/>
  <c r="CE975" i="25"/>
  <c r="CD975" i="25"/>
  <c r="CC975" i="25"/>
  <c r="CB975" i="25"/>
  <c r="CA975" i="25"/>
  <c r="BZ975" i="25"/>
  <c r="BY975" i="25"/>
  <c r="BX975" i="25"/>
  <c r="BW975" i="25"/>
  <c r="BV975" i="25"/>
  <c r="BU975" i="25"/>
  <c r="DV974" i="25"/>
  <c r="DU974" i="25"/>
  <c r="DT974" i="25"/>
  <c r="DS974" i="25"/>
  <c r="DR974" i="25"/>
  <c r="DQ974" i="25"/>
  <c r="DP974" i="25"/>
  <c r="DO974" i="25"/>
  <c r="DN974" i="25"/>
  <c r="DM974" i="25"/>
  <c r="DL974" i="25"/>
  <c r="DK974" i="25"/>
  <c r="DJ974" i="25"/>
  <c r="DI974" i="25"/>
  <c r="DH974" i="25"/>
  <c r="DG974" i="25"/>
  <c r="DF974" i="25"/>
  <c r="DE974" i="25"/>
  <c r="DD974" i="25"/>
  <c r="DC974" i="25"/>
  <c r="DB974" i="25"/>
  <c r="DA974" i="25"/>
  <c r="CZ974" i="25"/>
  <c r="CY974" i="25"/>
  <c r="CX974" i="25"/>
  <c r="CW974" i="25"/>
  <c r="CV974" i="25"/>
  <c r="CU974" i="25"/>
  <c r="CT974" i="25"/>
  <c r="CS974" i="25"/>
  <c r="CR974" i="25"/>
  <c r="CQ974" i="25"/>
  <c r="CP974" i="25"/>
  <c r="CO974" i="25"/>
  <c r="CN974" i="25"/>
  <c r="CM974" i="25"/>
  <c r="CL974" i="25"/>
  <c r="CK974" i="25"/>
  <c r="CJ974" i="25"/>
  <c r="CI974" i="25"/>
  <c r="CH974" i="25"/>
  <c r="CG974" i="25"/>
  <c r="CF974" i="25"/>
  <c r="CE974" i="25"/>
  <c r="CD974" i="25"/>
  <c r="CC974" i="25"/>
  <c r="CB974" i="25"/>
  <c r="CA974" i="25"/>
  <c r="BZ974" i="25"/>
  <c r="BY974" i="25"/>
  <c r="BX974" i="25"/>
  <c r="BW974" i="25"/>
  <c r="BV974" i="25"/>
  <c r="BU974" i="25"/>
  <c r="DV973" i="25"/>
  <c r="DU973" i="25"/>
  <c r="DT973" i="25"/>
  <c r="DS973" i="25"/>
  <c r="DR973" i="25"/>
  <c r="DQ973" i="25"/>
  <c r="DP973" i="25"/>
  <c r="DO973" i="25"/>
  <c r="DN973" i="25"/>
  <c r="DM973" i="25"/>
  <c r="DL973" i="25"/>
  <c r="DK973" i="25"/>
  <c r="DJ973" i="25"/>
  <c r="DI973" i="25"/>
  <c r="DH973" i="25"/>
  <c r="DG973" i="25"/>
  <c r="DF973" i="25"/>
  <c r="DE973" i="25"/>
  <c r="DD973" i="25"/>
  <c r="DC973" i="25"/>
  <c r="DB973" i="25"/>
  <c r="DA973" i="25"/>
  <c r="CZ973" i="25"/>
  <c r="CY973" i="25"/>
  <c r="CX973" i="25"/>
  <c r="CW973" i="25"/>
  <c r="CV973" i="25"/>
  <c r="CU973" i="25"/>
  <c r="CT973" i="25"/>
  <c r="CS973" i="25"/>
  <c r="CR973" i="25"/>
  <c r="CQ973" i="25"/>
  <c r="CP973" i="25"/>
  <c r="CO973" i="25"/>
  <c r="CN973" i="25"/>
  <c r="CM973" i="25"/>
  <c r="CL973" i="25"/>
  <c r="CK973" i="25"/>
  <c r="CJ973" i="25"/>
  <c r="CI973" i="25"/>
  <c r="CH973" i="25"/>
  <c r="CG973" i="25"/>
  <c r="CF973" i="25"/>
  <c r="CE973" i="25"/>
  <c r="CD973" i="25"/>
  <c r="CC973" i="25"/>
  <c r="CB973" i="25"/>
  <c r="CA973" i="25"/>
  <c r="BZ973" i="25"/>
  <c r="BY973" i="25"/>
  <c r="BX973" i="25"/>
  <c r="BW973" i="25"/>
  <c r="BV973" i="25"/>
  <c r="BU973" i="25"/>
  <c r="DV972" i="25"/>
  <c r="DU972" i="25"/>
  <c r="DT972" i="25"/>
  <c r="DS972" i="25"/>
  <c r="DR972" i="25"/>
  <c r="DQ972" i="25"/>
  <c r="DP972" i="25"/>
  <c r="DO972" i="25"/>
  <c r="DN972" i="25"/>
  <c r="DM972" i="25"/>
  <c r="DL972" i="25"/>
  <c r="DK972" i="25"/>
  <c r="DJ972" i="25"/>
  <c r="DI972" i="25"/>
  <c r="DH972" i="25"/>
  <c r="DG972" i="25"/>
  <c r="DF972" i="25"/>
  <c r="DE972" i="25"/>
  <c r="DD972" i="25"/>
  <c r="DC972" i="25"/>
  <c r="DB972" i="25"/>
  <c r="DA972" i="25"/>
  <c r="CZ972" i="25"/>
  <c r="CY972" i="25"/>
  <c r="CX972" i="25"/>
  <c r="CW972" i="25"/>
  <c r="CV972" i="25"/>
  <c r="CU972" i="25"/>
  <c r="CT972" i="25"/>
  <c r="CS972" i="25"/>
  <c r="CR972" i="25"/>
  <c r="CQ972" i="25"/>
  <c r="CP972" i="25"/>
  <c r="CO972" i="25"/>
  <c r="CN972" i="25"/>
  <c r="CM972" i="25"/>
  <c r="CL972" i="25"/>
  <c r="CK972" i="25"/>
  <c r="CJ972" i="25"/>
  <c r="CI972" i="25"/>
  <c r="CH972" i="25"/>
  <c r="CG972" i="25"/>
  <c r="CF972" i="25"/>
  <c r="CE972" i="25"/>
  <c r="CD972" i="25"/>
  <c r="CC972" i="25"/>
  <c r="CB972" i="25"/>
  <c r="CA972" i="25"/>
  <c r="BZ972" i="25"/>
  <c r="BY972" i="25"/>
  <c r="BX972" i="25"/>
  <c r="BW972" i="25"/>
  <c r="BV972" i="25"/>
  <c r="BU972" i="25"/>
  <c r="DV971" i="25"/>
  <c r="DU971" i="25"/>
  <c r="DT971" i="25"/>
  <c r="DS971" i="25"/>
  <c r="DR971" i="25"/>
  <c r="DQ971" i="25"/>
  <c r="DP971" i="25"/>
  <c r="DO971" i="25"/>
  <c r="DN971" i="25"/>
  <c r="DM971" i="25"/>
  <c r="DL971" i="25"/>
  <c r="DK971" i="25"/>
  <c r="DJ971" i="25"/>
  <c r="DI971" i="25"/>
  <c r="DH971" i="25"/>
  <c r="DG971" i="25"/>
  <c r="DF971" i="25"/>
  <c r="DE971" i="25"/>
  <c r="DD971" i="25"/>
  <c r="DC971" i="25"/>
  <c r="DB971" i="25"/>
  <c r="DA971" i="25"/>
  <c r="CZ971" i="25"/>
  <c r="CY971" i="25"/>
  <c r="CX971" i="25"/>
  <c r="CW971" i="25"/>
  <c r="CV971" i="25"/>
  <c r="CU971" i="25"/>
  <c r="CT971" i="25"/>
  <c r="CS971" i="25"/>
  <c r="CR971" i="25"/>
  <c r="CQ971" i="25"/>
  <c r="CP971" i="25"/>
  <c r="CO971" i="25"/>
  <c r="CN971" i="25"/>
  <c r="CM971" i="25"/>
  <c r="CL971" i="25"/>
  <c r="CK971" i="25"/>
  <c r="CJ971" i="25"/>
  <c r="CI971" i="25"/>
  <c r="CH971" i="25"/>
  <c r="CG971" i="25"/>
  <c r="CF971" i="25"/>
  <c r="CE971" i="25"/>
  <c r="CD971" i="25"/>
  <c r="CC971" i="25"/>
  <c r="CB971" i="25"/>
  <c r="CA971" i="25"/>
  <c r="BZ971" i="25"/>
  <c r="BY971" i="25"/>
  <c r="BX971" i="25"/>
  <c r="BW971" i="25"/>
  <c r="BV971" i="25"/>
  <c r="BU971" i="25"/>
  <c r="DV970" i="25"/>
  <c r="DU970" i="25"/>
  <c r="DT970" i="25"/>
  <c r="DS970" i="25"/>
  <c r="DR970" i="25"/>
  <c r="DQ970" i="25"/>
  <c r="DP970" i="25"/>
  <c r="DO970" i="25"/>
  <c r="DN970" i="25"/>
  <c r="DM970" i="25"/>
  <c r="DL970" i="25"/>
  <c r="DK970" i="25"/>
  <c r="DJ970" i="25"/>
  <c r="DI970" i="25"/>
  <c r="DH970" i="25"/>
  <c r="DG970" i="25"/>
  <c r="DF970" i="25"/>
  <c r="DE970" i="25"/>
  <c r="DD970" i="25"/>
  <c r="DC970" i="25"/>
  <c r="DB970" i="25"/>
  <c r="DA970" i="25"/>
  <c r="CZ970" i="25"/>
  <c r="CY970" i="25"/>
  <c r="CX970" i="25"/>
  <c r="CW970" i="25"/>
  <c r="CV970" i="25"/>
  <c r="CU970" i="25"/>
  <c r="CT970" i="25"/>
  <c r="CS970" i="25"/>
  <c r="CR970" i="25"/>
  <c r="CQ970" i="25"/>
  <c r="CP970" i="25"/>
  <c r="CO970" i="25"/>
  <c r="CN970" i="25"/>
  <c r="CM970" i="25"/>
  <c r="CL970" i="25"/>
  <c r="CK970" i="25"/>
  <c r="CJ970" i="25"/>
  <c r="CI970" i="25"/>
  <c r="CH970" i="25"/>
  <c r="CG970" i="25"/>
  <c r="CF970" i="25"/>
  <c r="CE970" i="25"/>
  <c r="CD970" i="25"/>
  <c r="CC970" i="25"/>
  <c r="CB970" i="25"/>
  <c r="CA970" i="25"/>
  <c r="BZ970" i="25"/>
  <c r="BY970" i="25"/>
  <c r="BX970" i="25"/>
  <c r="BW970" i="25"/>
  <c r="BV970" i="25"/>
  <c r="BU970" i="25"/>
  <c r="DV969" i="25"/>
  <c r="DU969" i="25"/>
  <c r="DT969" i="25"/>
  <c r="DS969" i="25"/>
  <c r="DR969" i="25"/>
  <c r="DQ969" i="25"/>
  <c r="DP969" i="25"/>
  <c r="DO969" i="25"/>
  <c r="DN969" i="25"/>
  <c r="DM969" i="25"/>
  <c r="DL969" i="25"/>
  <c r="DK969" i="25"/>
  <c r="DJ969" i="25"/>
  <c r="DI969" i="25"/>
  <c r="DH969" i="25"/>
  <c r="DG969" i="25"/>
  <c r="DF969" i="25"/>
  <c r="DE969" i="25"/>
  <c r="DD969" i="25"/>
  <c r="DC969" i="25"/>
  <c r="DB969" i="25"/>
  <c r="DA969" i="25"/>
  <c r="CZ969" i="25"/>
  <c r="CY969" i="25"/>
  <c r="CX969" i="25"/>
  <c r="CW969" i="25"/>
  <c r="CV969" i="25"/>
  <c r="CU969" i="25"/>
  <c r="CT969" i="25"/>
  <c r="CS969" i="25"/>
  <c r="CR969" i="25"/>
  <c r="CQ969" i="25"/>
  <c r="CP969" i="25"/>
  <c r="CO969" i="25"/>
  <c r="CN969" i="25"/>
  <c r="CM969" i="25"/>
  <c r="CL969" i="25"/>
  <c r="CK969" i="25"/>
  <c r="CJ969" i="25"/>
  <c r="CI969" i="25"/>
  <c r="CH969" i="25"/>
  <c r="CG969" i="25"/>
  <c r="CF969" i="25"/>
  <c r="CE969" i="25"/>
  <c r="CD969" i="25"/>
  <c r="CC969" i="25"/>
  <c r="CB969" i="25"/>
  <c r="CA969" i="25"/>
  <c r="BZ969" i="25"/>
  <c r="BY969" i="25"/>
  <c r="BX969" i="25"/>
  <c r="BW969" i="25"/>
  <c r="BV969" i="25"/>
  <c r="BU969" i="25"/>
  <c r="DV968" i="25"/>
  <c r="DU968" i="25"/>
  <c r="DT968" i="25"/>
  <c r="DS968" i="25"/>
  <c r="DR968" i="25"/>
  <c r="DQ968" i="25"/>
  <c r="DP968" i="25"/>
  <c r="DO968" i="25"/>
  <c r="DN968" i="25"/>
  <c r="DM968" i="25"/>
  <c r="DL968" i="25"/>
  <c r="DK968" i="25"/>
  <c r="DJ968" i="25"/>
  <c r="DI968" i="25"/>
  <c r="DH968" i="25"/>
  <c r="DG968" i="25"/>
  <c r="DF968" i="25"/>
  <c r="DE968" i="25"/>
  <c r="DD968" i="25"/>
  <c r="DC968" i="25"/>
  <c r="DB968" i="25"/>
  <c r="DA968" i="25"/>
  <c r="CZ968" i="25"/>
  <c r="CY968" i="25"/>
  <c r="CX968" i="25"/>
  <c r="CW968" i="25"/>
  <c r="CV968" i="25"/>
  <c r="CU968" i="25"/>
  <c r="CT968" i="25"/>
  <c r="CS968" i="25"/>
  <c r="CR968" i="25"/>
  <c r="CQ968" i="25"/>
  <c r="CP968" i="25"/>
  <c r="CO968" i="25"/>
  <c r="CN968" i="25"/>
  <c r="CM968" i="25"/>
  <c r="CL968" i="25"/>
  <c r="CK968" i="25"/>
  <c r="CJ968" i="25"/>
  <c r="CI968" i="25"/>
  <c r="CH968" i="25"/>
  <c r="CG968" i="25"/>
  <c r="CF968" i="25"/>
  <c r="CE968" i="25"/>
  <c r="CD968" i="25"/>
  <c r="CC968" i="25"/>
  <c r="CB968" i="25"/>
  <c r="CA968" i="25"/>
  <c r="BZ968" i="25"/>
  <c r="BY968" i="25"/>
  <c r="BX968" i="25"/>
  <c r="BW968" i="25"/>
  <c r="BV968" i="25"/>
  <c r="BU968" i="25"/>
  <c r="DV967" i="25"/>
  <c r="DU967" i="25"/>
  <c r="DT967" i="25"/>
  <c r="DS967" i="25"/>
  <c r="DR967" i="25"/>
  <c r="DQ967" i="25"/>
  <c r="DP967" i="25"/>
  <c r="DO967" i="25"/>
  <c r="DN967" i="25"/>
  <c r="DM967" i="25"/>
  <c r="DL967" i="25"/>
  <c r="DK967" i="25"/>
  <c r="DJ967" i="25"/>
  <c r="DI967" i="25"/>
  <c r="DH967" i="25"/>
  <c r="DG967" i="25"/>
  <c r="DF967" i="25"/>
  <c r="DE967" i="25"/>
  <c r="DD967" i="25"/>
  <c r="DC967" i="25"/>
  <c r="DB967" i="25"/>
  <c r="DA967" i="25"/>
  <c r="CZ967" i="25"/>
  <c r="CY967" i="25"/>
  <c r="CX967" i="25"/>
  <c r="CW967" i="25"/>
  <c r="CV967" i="25"/>
  <c r="CU967" i="25"/>
  <c r="CT967" i="25"/>
  <c r="CS967" i="25"/>
  <c r="CR967" i="25"/>
  <c r="CQ967" i="25"/>
  <c r="CP967" i="25"/>
  <c r="CO967" i="25"/>
  <c r="CN967" i="25"/>
  <c r="CM967" i="25"/>
  <c r="CL967" i="25"/>
  <c r="CK967" i="25"/>
  <c r="CJ967" i="25"/>
  <c r="CI967" i="25"/>
  <c r="CH967" i="25"/>
  <c r="CG967" i="25"/>
  <c r="CF967" i="25"/>
  <c r="CE967" i="25"/>
  <c r="CD967" i="25"/>
  <c r="CC967" i="25"/>
  <c r="CB967" i="25"/>
  <c r="CA967" i="25"/>
  <c r="BZ967" i="25"/>
  <c r="BY967" i="25"/>
  <c r="BX967" i="25"/>
  <c r="BW967" i="25"/>
  <c r="BV967" i="25"/>
  <c r="BU967" i="25"/>
  <c r="DV966" i="25"/>
  <c r="DU966" i="25"/>
  <c r="DT966" i="25"/>
  <c r="DS966" i="25"/>
  <c r="DR966" i="25"/>
  <c r="DQ966" i="25"/>
  <c r="DP966" i="25"/>
  <c r="DO966" i="25"/>
  <c r="DN966" i="25"/>
  <c r="DM966" i="25"/>
  <c r="DL966" i="25"/>
  <c r="DK966" i="25"/>
  <c r="DJ966" i="25"/>
  <c r="DI966" i="25"/>
  <c r="DH966" i="25"/>
  <c r="DG966" i="25"/>
  <c r="DF966" i="25"/>
  <c r="DE966" i="25"/>
  <c r="DD966" i="25"/>
  <c r="DC966" i="25"/>
  <c r="DB966" i="25"/>
  <c r="DA966" i="25"/>
  <c r="CZ966" i="25"/>
  <c r="CY966" i="25"/>
  <c r="CX966" i="25"/>
  <c r="CW966" i="25"/>
  <c r="CV966" i="25"/>
  <c r="CU966" i="25"/>
  <c r="CT966" i="25"/>
  <c r="CS966" i="25"/>
  <c r="CR966" i="25"/>
  <c r="CQ966" i="25"/>
  <c r="CP966" i="25"/>
  <c r="CO966" i="25"/>
  <c r="CN966" i="25"/>
  <c r="CM966" i="25"/>
  <c r="CL966" i="25"/>
  <c r="CK966" i="25"/>
  <c r="CJ966" i="25"/>
  <c r="CI966" i="25"/>
  <c r="CH966" i="25"/>
  <c r="CG966" i="25"/>
  <c r="CF966" i="25"/>
  <c r="CE966" i="25"/>
  <c r="CD966" i="25"/>
  <c r="CC966" i="25"/>
  <c r="CB966" i="25"/>
  <c r="CA966" i="25"/>
  <c r="BZ966" i="25"/>
  <c r="BY966" i="25"/>
  <c r="BX966" i="25"/>
  <c r="BW966" i="25"/>
  <c r="BV966" i="25"/>
  <c r="BU966" i="25"/>
  <c r="DV965" i="25"/>
  <c r="DU965" i="25"/>
  <c r="DT965" i="25"/>
  <c r="DS965" i="25"/>
  <c r="DR965" i="25"/>
  <c r="DQ965" i="25"/>
  <c r="DP965" i="25"/>
  <c r="DO965" i="25"/>
  <c r="DN965" i="25"/>
  <c r="DM965" i="25"/>
  <c r="DL965" i="25"/>
  <c r="DK965" i="25"/>
  <c r="DJ965" i="25"/>
  <c r="DI965" i="25"/>
  <c r="DH965" i="25"/>
  <c r="DG965" i="25"/>
  <c r="DF965" i="25"/>
  <c r="DE965" i="25"/>
  <c r="DD965" i="25"/>
  <c r="DC965" i="25"/>
  <c r="DB965" i="25"/>
  <c r="DA965" i="25"/>
  <c r="CZ965" i="25"/>
  <c r="CY965" i="25"/>
  <c r="CX965" i="25"/>
  <c r="CW965" i="25"/>
  <c r="CV965" i="25"/>
  <c r="CU965" i="25"/>
  <c r="CT965" i="25"/>
  <c r="CS965" i="25"/>
  <c r="CR965" i="25"/>
  <c r="CQ965" i="25"/>
  <c r="CP965" i="25"/>
  <c r="CO965" i="25"/>
  <c r="CN965" i="25"/>
  <c r="CM965" i="25"/>
  <c r="CL965" i="25"/>
  <c r="CK965" i="25"/>
  <c r="CJ965" i="25"/>
  <c r="CI965" i="25"/>
  <c r="CH965" i="25"/>
  <c r="CG965" i="25"/>
  <c r="CF965" i="25"/>
  <c r="CE965" i="25"/>
  <c r="CD965" i="25"/>
  <c r="CC965" i="25"/>
  <c r="CB965" i="25"/>
  <c r="CA965" i="25"/>
  <c r="BZ965" i="25"/>
  <c r="BY965" i="25"/>
  <c r="BX965" i="25"/>
  <c r="BW965" i="25"/>
  <c r="BV965" i="25"/>
  <c r="BU965" i="25"/>
  <c r="DV964" i="25"/>
  <c r="DU964" i="25"/>
  <c r="DT964" i="25"/>
  <c r="DS964" i="25"/>
  <c r="DR964" i="25"/>
  <c r="DQ964" i="25"/>
  <c r="DP964" i="25"/>
  <c r="DO964" i="25"/>
  <c r="DN964" i="25"/>
  <c r="DM964" i="25"/>
  <c r="DL964" i="25"/>
  <c r="DK964" i="25"/>
  <c r="DJ964" i="25"/>
  <c r="DI964" i="25"/>
  <c r="DH964" i="25"/>
  <c r="DG964" i="25"/>
  <c r="DF964" i="25"/>
  <c r="DE964" i="25"/>
  <c r="DD964" i="25"/>
  <c r="DC964" i="25"/>
  <c r="DB964" i="25"/>
  <c r="DA964" i="25"/>
  <c r="CZ964" i="25"/>
  <c r="CY964" i="25"/>
  <c r="CX964" i="25"/>
  <c r="CW964" i="25"/>
  <c r="CV964" i="25"/>
  <c r="CU964" i="25"/>
  <c r="CT964" i="25"/>
  <c r="CS964" i="25"/>
  <c r="CR964" i="25"/>
  <c r="CQ964" i="25"/>
  <c r="CP964" i="25"/>
  <c r="CO964" i="25"/>
  <c r="CN964" i="25"/>
  <c r="CM964" i="25"/>
  <c r="CL964" i="25"/>
  <c r="CK964" i="25"/>
  <c r="CJ964" i="25"/>
  <c r="CI964" i="25"/>
  <c r="CH964" i="25"/>
  <c r="CG964" i="25"/>
  <c r="CF964" i="25"/>
  <c r="CE964" i="25"/>
  <c r="CD964" i="25"/>
  <c r="CC964" i="25"/>
  <c r="CB964" i="25"/>
  <c r="CA964" i="25"/>
  <c r="BZ964" i="25"/>
  <c r="BY964" i="25"/>
  <c r="BX964" i="25"/>
  <c r="BW964" i="25"/>
  <c r="BV964" i="25"/>
  <c r="BU964" i="25"/>
  <c r="DV963" i="25"/>
  <c r="DU963" i="25"/>
  <c r="DT963" i="25"/>
  <c r="DS963" i="25"/>
  <c r="DR963" i="25"/>
  <c r="DQ963" i="25"/>
  <c r="DP963" i="25"/>
  <c r="DO963" i="25"/>
  <c r="DN963" i="25"/>
  <c r="DM963" i="25"/>
  <c r="DL963" i="25"/>
  <c r="DK963" i="25"/>
  <c r="DJ963" i="25"/>
  <c r="DI963" i="25"/>
  <c r="DH963" i="25"/>
  <c r="DG963" i="25"/>
  <c r="DF963" i="25"/>
  <c r="DE963" i="25"/>
  <c r="DD963" i="25"/>
  <c r="DC963" i="25"/>
  <c r="DB963" i="25"/>
  <c r="DA963" i="25"/>
  <c r="CZ963" i="25"/>
  <c r="CY963" i="25"/>
  <c r="CX963" i="25"/>
  <c r="CW963" i="25"/>
  <c r="CV963" i="25"/>
  <c r="CU963" i="25"/>
  <c r="CT963" i="25"/>
  <c r="CS963" i="25"/>
  <c r="CR963" i="25"/>
  <c r="CQ963" i="25"/>
  <c r="CP963" i="25"/>
  <c r="CO963" i="25"/>
  <c r="CN963" i="25"/>
  <c r="CM963" i="25"/>
  <c r="CL963" i="25"/>
  <c r="CK963" i="25"/>
  <c r="CJ963" i="25"/>
  <c r="CI963" i="25"/>
  <c r="CH963" i="25"/>
  <c r="CG963" i="25"/>
  <c r="CF963" i="25"/>
  <c r="CE963" i="25"/>
  <c r="CD963" i="25"/>
  <c r="CC963" i="25"/>
  <c r="CB963" i="25"/>
  <c r="CA963" i="25"/>
  <c r="BZ963" i="25"/>
  <c r="BY963" i="25"/>
  <c r="BX963" i="25"/>
  <c r="BW963" i="25"/>
  <c r="BV963" i="25"/>
  <c r="BU963" i="25"/>
  <c r="DV962" i="25"/>
  <c r="DU962" i="25"/>
  <c r="DT962" i="25"/>
  <c r="DS962" i="25"/>
  <c r="DR962" i="25"/>
  <c r="DQ962" i="25"/>
  <c r="DP962" i="25"/>
  <c r="DO962" i="25"/>
  <c r="DN962" i="25"/>
  <c r="DM962" i="25"/>
  <c r="DL962" i="25"/>
  <c r="DK962" i="25"/>
  <c r="DJ962" i="25"/>
  <c r="DI962" i="25"/>
  <c r="DH962" i="25"/>
  <c r="DG962" i="25"/>
  <c r="DF962" i="25"/>
  <c r="DE962" i="25"/>
  <c r="DD962" i="25"/>
  <c r="DC962" i="25"/>
  <c r="DB962" i="25"/>
  <c r="DA962" i="25"/>
  <c r="CZ962" i="25"/>
  <c r="CY962" i="25"/>
  <c r="CX962" i="25"/>
  <c r="CW962" i="25"/>
  <c r="CV962" i="25"/>
  <c r="CU962" i="25"/>
  <c r="CT962" i="25"/>
  <c r="CS962" i="25"/>
  <c r="CR962" i="25"/>
  <c r="CQ962" i="25"/>
  <c r="CP962" i="25"/>
  <c r="CO962" i="25"/>
  <c r="CN962" i="25"/>
  <c r="CM962" i="25"/>
  <c r="CL962" i="25"/>
  <c r="CK962" i="25"/>
  <c r="CJ962" i="25"/>
  <c r="CI962" i="25"/>
  <c r="CH962" i="25"/>
  <c r="CG962" i="25"/>
  <c r="CF962" i="25"/>
  <c r="CE962" i="25"/>
  <c r="CD962" i="25"/>
  <c r="CC962" i="25"/>
  <c r="CB962" i="25"/>
  <c r="CA962" i="25"/>
  <c r="BZ962" i="25"/>
  <c r="BY962" i="25"/>
  <c r="BX962" i="25"/>
  <c r="BW962" i="25"/>
  <c r="BV962" i="25"/>
  <c r="BU962" i="25"/>
  <c r="DV961" i="25"/>
  <c r="DU961" i="25"/>
  <c r="DT961" i="25"/>
  <c r="DS961" i="25"/>
  <c r="DR961" i="25"/>
  <c r="DQ961" i="25"/>
  <c r="DP961" i="25"/>
  <c r="DO961" i="25"/>
  <c r="DN961" i="25"/>
  <c r="DM961" i="25"/>
  <c r="DL961" i="25"/>
  <c r="DK961" i="25"/>
  <c r="DJ961" i="25"/>
  <c r="DI961" i="25"/>
  <c r="DH961" i="25"/>
  <c r="DG961" i="25"/>
  <c r="DF961" i="25"/>
  <c r="DE961" i="25"/>
  <c r="DD961" i="25"/>
  <c r="DC961" i="25"/>
  <c r="DB961" i="25"/>
  <c r="DA961" i="25"/>
  <c r="CZ961" i="25"/>
  <c r="CY961" i="25"/>
  <c r="CX961" i="25"/>
  <c r="CW961" i="25"/>
  <c r="CV961" i="25"/>
  <c r="CU961" i="25"/>
  <c r="CT961" i="25"/>
  <c r="CS961" i="25"/>
  <c r="CR961" i="25"/>
  <c r="CQ961" i="25"/>
  <c r="CP961" i="25"/>
  <c r="CO961" i="25"/>
  <c r="CN961" i="25"/>
  <c r="CM961" i="25"/>
  <c r="CL961" i="25"/>
  <c r="CK961" i="25"/>
  <c r="CJ961" i="25"/>
  <c r="CI961" i="25"/>
  <c r="CH961" i="25"/>
  <c r="CG961" i="25"/>
  <c r="CF961" i="25"/>
  <c r="CE961" i="25"/>
  <c r="CD961" i="25"/>
  <c r="CC961" i="25"/>
  <c r="CB961" i="25"/>
  <c r="CA961" i="25"/>
  <c r="BZ961" i="25"/>
  <c r="BY961" i="25"/>
  <c r="BX961" i="25"/>
  <c r="BW961" i="25"/>
  <c r="BV961" i="25"/>
  <c r="BU961" i="25"/>
  <c r="DV960" i="25"/>
  <c r="DU960" i="25"/>
  <c r="DT960" i="25"/>
  <c r="DS960" i="25"/>
  <c r="DR960" i="25"/>
  <c r="DQ960" i="25"/>
  <c r="DP960" i="25"/>
  <c r="DO960" i="25"/>
  <c r="DN960" i="25"/>
  <c r="DM960" i="25"/>
  <c r="DL960" i="25"/>
  <c r="DK960" i="25"/>
  <c r="DJ960" i="25"/>
  <c r="DI960" i="25"/>
  <c r="DH960" i="25"/>
  <c r="DG960" i="25"/>
  <c r="DF960" i="25"/>
  <c r="DE960" i="25"/>
  <c r="DD960" i="25"/>
  <c r="DC960" i="25"/>
  <c r="DB960" i="25"/>
  <c r="DA960" i="25"/>
  <c r="CZ960" i="25"/>
  <c r="CY960" i="25"/>
  <c r="CX960" i="25"/>
  <c r="CW960" i="25"/>
  <c r="CV960" i="25"/>
  <c r="CU960" i="25"/>
  <c r="CT960" i="25"/>
  <c r="CS960" i="25"/>
  <c r="CR960" i="25"/>
  <c r="CQ960" i="25"/>
  <c r="CP960" i="25"/>
  <c r="CO960" i="25"/>
  <c r="CN960" i="25"/>
  <c r="CM960" i="25"/>
  <c r="CL960" i="25"/>
  <c r="CK960" i="25"/>
  <c r="CJ960" i="25"/>
  <c r="CI960" i="25"/>
  <c r="CH960" i="25"/>
  <c r="CG960" i="25"/>
  <c r="CF960" i="25"/>
  <c r="CE960" i="25"/>
  <c r="CD960" i="25"/>
  <c r="CC960" i="25"/>
  <c r="CB960" i="25"/>
  <c r="CA960" i="25"/>
  <c r="BZ960" i="25"/>
  <c r="BY960" i="25"/>
  <c r="BX960" i="25"/>
  <c r="BW960" i="25"/>
  <c r="BV960" i="25"/>
  <c r="BU960" i="25"/>
  <c r="DV959" i="25"/>
  <c r="DU959" i="25"/>
  <c r="DT959" i="25"/>
  <c r="DS959" i="25"/>
  <c r="DR959" i="25"/>
  <c r="DQ959" i="25"/>
  <c r="DP959" i="25"/>
  <c r="DO959" i="25"/>
  <c r="DN959" i="25"/>
  <c r="DM959" i="25"/>
  <c r="DL959" i="25"/>
  <c r="DK959" i="25"/>
  <c r="DJ959" i="25"/>
  <c r="DI959" i="25"/>
  <c r="DH959" i="25"/>
  <c r="DG959" i="25"/>
  <c r="DF959" i="25"/>
  <c r="DE959" i="25"/>
  <c r="DD959" i="25"/>
  <c r="DC959" i="25"/>
  <c r="DB959" i="25"/>
  <c r="DA959" i="25"/>
  <c r="CZ959" i="25"/>
  <c r="CY959" i="25"/>
  <c r="CX959" i="25"/>
  <c r="CW959" i="25"/>
  <c r="CV959" i="25"/>
  <c r="CU959" i="25"/>
  <c r="CT959" i="25"/>
  <c r="CS959" i="25"/>
  <c r="CR959" i="25"/>
  <c r="CQ959" i="25"/>
  <c r="CP959" i="25"/>
  <c r="CO959" i="25"/>
  <c r="CN959" i="25"/>
  <c r="CM959" i="25"/>
  <c r="CL959" i="25"/>
  <c r="CK959" i="25"/>
  <c r="CJ959" i="25"/>
  <c r="CI959" i="25"/>
  <c r="CH959" i="25"/>
  <c r="CG959" i="25"/>
  <c r="CF959" i="25"/>
  <c r="CE959" i="25"/>
  <c r="CD959" i="25"/>
  <c r="CC959" i="25"/>
  <c r="CB959" i="25"/>
  <c r="CA959" i="25"/>
  <c r="BZ959" i="25"/>
  <c r="BY959" i="25"/>
  <c r="BX959" i="25"/>
  <c r="BW959" i="25"/>
  <c r="BV959" i="25"/>
  <c r="BU959" i="25"/>
  <c r="DV958" i="25"/>
  <c r="DU958" i="25"/>
  <c r="DT958" i="25"/>
  <c r="DS958" i="25"/>
  <c r="DR958" i="25"/>
  <c r="DQ958" i="25"/>
  <c r="DP958" i="25"/>
  <c r="DO958" i="25"/>
  <c r="DN958" i="25"/>
  <c r="DM958" i="25"/>
  <c r="DL958" i="25"/>
  <c r="DK958" i="25"/>
  <c r="DJ958" i="25"/>
  <c r="DI958" i="25"/>
  <c r="DH958" i="25"/>
  <c r="DG958" i="25"/>
  <c r="DF958" i="25"/>
  <c r="DE958" i="25"/>
  <c r="DD958" i="25"/>
  <c r="DC958" i="25"/>
  <c r="DB958" i="25"/>
  <c r="DA958" i="25"/>
  <c r="CZ958" i="25"/>
  <c r="CY958" i="25"/>
  <c r="CX958" i="25"/>
  <c r="CW958" i="25"/>
  <c r="CV958" i="25"/>
  <c r="CU958" i="25"/>
  <c r="CT958" i="25"/>
  <c r="CS958" i="25"/>
  <c r="CR958" i="25"/>
  <c r="CQ958" i="25"/>
  <c r="CP958" i="25"/>
  <c r="CO958" i="25"/>
  <c r="CN958" i="25"/>
  <c r="CM958" i="25"/>
  <c r="CL958" i="25"/>
  <c r="CK958" i="25"/>
  <c r="CJ958" i="25"/>
  <c r="CI958" i="25"/>
  <c r="CH958" i="25"/>
  <c r="CG958" i="25"/>
  <c r="CF958" i="25"/>
  <c r="CE958" i="25"/>
  <c r="CD958" i="25"/>
  <c r="CC958" i="25"/>
  <c r="CB958" i="25"/>
  <c r="CA958" i="25"/>
  <c r="BZ958" i="25"/>
  <c r="BY958" i="25"/>
  <c r="BX958" i="25"/>
  <c r="BW958" i="25"/>
  <c r="BV958" i="25"/>
  <c r="BU958" i="25"/>
  <c r="DV957" i="25"/>
  <c r="DU957" i="25"/>
  <c r="DT957" i="25"/>
  <c r="DS957" i="25"/>
  <c r="DR957" i="25"/>
  <c r="DQ957" i="25"/>
  <c r="DP957" i="25"/>
  <c r="DO957" i="25"/>
  <c r="DN957" i="25"/>
  <c r="DM957" i="25"/>
  <c r="DL957" i="25"/>
  <c r="DK957" i="25"/>
  <c r="DJ957" i="25"/>
  <c r="DI957" i="25"/>
  <c r="DH957" i="25"/>
  <c r="DG957" i="25"/>
  <c r="DF957" i="25"/>
  <c r="DE957" i="25"/>
  <c r="DD957" i="25"/>
  <c r="DC957" i="25"/>
  <c r="DB957" i="25"/>
  <c r="DA957" i="25"/>
  <c r="CZ957" i="25"/>
  <c r="CY957" i="25"/>
  <c r="CX957" i="25"/>
  <c r="CW957" i="25"/>
  <c r="CV957" i="25"/>
  <c r="CU957" i="25"/>
  <c r="CT957" i="25"/>
  <c r="CS957" i="25"/>
  <c r="CR957" i="25"/>
  <c r="CQ957" i="25"/>
  <c r="CP957" i="25"/>
  <c r="CO957" i="25"/>
  <c r="CN957" i="25"/>
  <c r="CM957" i="25"/>
  <c r="CL957" i="25"/>
  <c r="CK957" i="25"/>
  <c r="CJ957" i="25"/>
  <c r="CI957" i="25"/>
  <c r="CH957" i="25"/>
  <c r="CG957" i="25"/>
  <c r="CF957" i="25"/>
  <c r="CE957" i="25"/>
  <c r="CD957" i="25"/>
  <c r="CC957" i="25"/>
  <c r="CB957" i="25"/>
  <c r="CA957" i="25"/>
  <c r="BZ957" i="25"/>
  <c r="BY957" i="25"/>
  <c r="BX957" i="25"/>
  <c r="BW957" i="25"/>
  <c r="BV957" i="25"/>
  <c r="BU957" i="25"/>
  <c r="DV956" i="25"/>
  <c r="DU956" i="25"/>
  <c r="DT956" i="25"/>
  <c r="DS956" i="25"/>
  <c r="DR956" i="25"/>
  <c r="DQ956" i="25"/>
  <c r="DP956" i="25"/>
  <c r="DO956" i="25"/>
  <c r="DN956" i="25"/>
  <c r="DM956" i="25"/>
  <c r="DL956" i="25"/>
  <c r="DK956" i="25"/>
  <c r="DJ956" i="25"/>
  <c r="DI956" i="25"/>
  <c r="DH956" i="25"/>
  <c r="DG956" i="25"/>
  <c r="DF956" i="25"/>
  <c r="DE956" i="25"/>
  <c r="DD956" i="25"/>
  <c r="DC956" i="25"/>
  <c r="DB956" i="25"/>
  <c r="DA956" i="25"/>
  <c r="CZ956" i="25"/>
  <c r="CY956" i="25"/>
  <c r="CX956" i="25"/>
  <c r="CW956" i="25"/>
  <c r="CV956" i="25"/>
  <c r="CU956" i="25"/>
  <c r="CT956" i="25"/>
  <c r="CS956" i="25"/>
  <c r="CR956" i="25"/>
  <c r="CQ956" i="25"/>
  <c r="CP956" i="25"/>
  <c r="CO956" i="25"/>
  <c r="CN956" i="25"/>
  <c r="CM956" i="25"/>
  <c r="CL956" i="25"/>
  <c r="CK956" i="25"/>
  <c r="CJ956" i="25"/>
  <c r="CI956" i="25"/>
  <c r="CH956" i="25"/>
  <c r="CG956" i="25"/>
  <c r="CF956" i="25"/>
  <c r="CE956" i="25"/>
  <c r="CD956" i="25"/>
  <c r="CC956" i="25"/>
  <c r="CB956" i="25"/>
  <c r="CA956" i="25"/>
  <c r="BZ956" i="25"/>
  <c r="BY956" i="25"/>
  <c r="BX956" i="25"/>
  <c r="BW956" i="25"/>
  <c r="BV956" i="25"/>
  <c r="BU956" i="25"/>
  <c r="DV955" i="25"/>
  <c r="DU955" i="25"/>
  <c r="DT955" i="25"/>
  <c r="DS955" i="25"/>
  <c r="DR955" i="25"/>
  <c r="DQ955" i="25"/>
  <c r="DP955" i="25"/>
  <c r="DO955" i="25"/>
  <c r="DN955" i="25"/>
  <c r="DM955" i="25"/>
  <c r="DL955" i="25"/>
  <c r="DK955" i="25"/>
  <c r="DJ955" i="25"/>
  <c r="DI955" i="25"/>
  <c r="DH955" i="25"/>
  <c r="DG955" i="25"/>
  <c r="DF955" i="25"/>
  <c r="DE955" i="25"/>
  <c r="DD955" i="25"/>
  <c r="DC955" i="25"/>
  <c r="DB955" i="25"/>
  <c r="DA955" i="25"/>
  <c r="CZ955" i="25"/>
  <c r="CY955" i="25"/>
  <c r="CX955" i="25"/>
  <c r="CW955" i="25"/>
  <c r="CV955" i="25"/>
  <c r="CU955" i="25"/>
  <c r="CT955" i="25"/>
  <c r="CS955" i="25"/>
  <c r="CR955" i="25"/>
  <c r="CQ955" i="25"/>
  <c r="CP955" i="25"/>
  <c r="CO955" i="25"/>
  <c r="CN955" i="25"/>
  <c r="CM955" i="25"/>
  <c r="CL955" i="25"/>
  <c r="CK955" i="25"/>
  <c r="CJ955" i="25"/>
  <c r="CI955" i="25"/>
  <c r="CH955" i="25"/>
  <c r="CG955" i="25"/>
  <c r="CF955" i="25"/>
  <c r="CE955" i="25"/>
  <c r="CD955" i="25"/>
  <c r="CC955" i="25"/>
  <c r="CB955" i="25"/>
  <c r="CA955" i="25"/>
  <c r="BZ955" i="25"/>
  <c r="BY955" i="25"/>
  <c r="BX955" i="25"/>
  <c r="BW955" i="25"/>
  <c r="BV955" i="25"/>
  <c r="BU955" i="25"/>
  <c r="DV954" i="25"/>
  <c r="DU954" i="25"/>
  <c r="DT954" i="25"/>
  <c r="DS954" i="25"/>
  <c r="DR954" i="25"/>
  <c r="DQ954" i="25"/>
  <c r="DP954" i="25"/>
  <c r="DO954" i="25"/>
  <c r="DN954" i="25"/>
  <c r="DM954" i="25"/>
  <c r="DL954" i="25"/>
  <c r="DK954" i="25"/>
  <c r="DJ954" i="25"/>
  <c r="DI954" i="25"/>
  <c r="DH954" i="25"/>
  <c r="DG954" i="25"/>
  <c r="DF954" i="25"/>
  <c r="DE954" i="25"/>
  <c r="DD954" i="25"/>
  <c r="DC954" i="25"/>
  <c r="DB954" i="25"/>
  <c r="DA954" i="25"/>
  <c r="CZ954" i="25"/>
  <c r="CY954" i="25"/>
  <c r="CX954" i="25"/>
  <c r="CW954" i="25"/>
  <c r="CV954" i="25"/>
  <c r="CU954" i="25"/>
  <c r="CT954" i="25"/>
  <c r="CS954" i="25"/>
  <c r="CR954" i="25"/>
  <c r="CQ954" i="25"/>
  <c r="CP954" i="25"/>
  <c r="CO954" i="25"/>
  <c r="CN954" i="25"/>
  <c r="CM954" i="25"/>
  <c r="CL954" i="25"/>
  <c r="CK954" i="25"/>
  <c r="CJ954" i="25"/>
  <c r="CI954" i="25"/>
  <c r="CH954" i="25"/>
  <c r="CG954" i="25"/>
  <c r="CF954" i="25"/>
  <c r="CE954" i="25"/>
  <c r="CD954" i="25"/>
  <c r="CC954" i="25"/>
  <c r="CB954" i="25"/>
  <c r="CA954" i="25"/>
  <c r="BZ954" i="25"/>
  <c r="BY954" i="25"/>
  <c r="BX954" i="25"/>
  <c r="BW954" i="25"/>
  <c r="BV954" i="25"/>
  <c r="BU954" i="25"/>
  <c r="DV953" i="25"/>
  <c r="DU953" i="25"/>
  <c r="DT953" i="25"/>
  <c r="DS953" i="25"/>
  <c r="DR953" i="25"/>
  <c r="DQ953" i="25"/>
  <c r="DP953" i="25"/>
  <c r="DO953" i="25"/>
  <c r="DN953" i="25"/>
  <c r="DM953" i="25"/>
  <c r="DL953" i="25"/>
  <c r="DK953" i="25"/>
  <c r="DJ953" i="25"/>
  <c r="DI953" i="25"/>
  <c r="DH953" i="25"/>
  <c r="DG953" i="25"/>
  <c r="DF953" i="25"/>
  <c r="DE953" i="25"/>
  <c r="DD953" i="25"/>
  <c r="DC953" i="25"/>
  <c r="DB953" i="25"/>
  <c r="DA953" i="25"/>
  <c r="CZ953" i="25"/>
  <c r="CY953" i="25"/>
  <c r="CX953" i="25"/>
  <c r="CW953" i="25"/>
  <c r="CV953" i="25"/>
  <c r="CU953" i="25"/>
  <c r="CT953" i="25"/>
  <c r="CS953" i="25"/>
  <c r="CR953" i="25"/>
  <c r="CQ953" i="25"/>
  <c r="CP953" i="25"/>
  <c r="CO953" i="25"/>
  <c r="CN953" i="25"/>
  <c r="CM953" i="25"/>
  <c r="CL953" i="25"/>
  <c r="CK953" i="25"/>
  <c r="CJ953" i="25"/>
  <c r="CI953" i="25"/>
  <c r="CH953" i="25"/>
  <c r="CG953" i="25"/>
  <c r="CF953" i="25"/>
  <c r="CE953" i="25"/>
  <c r="CD953" i="25"/>
  <c r="CC953" i="25"/>
  <c r="CB953" i="25"/>
  <c r="CA953" i="25"/>
  <c r="BZ953" i="25"/>
  <c r="BY953" i="25"/>
  <c r="BX953" i="25"/>
  <c r="BW953" i="25"/>
  <c r="BV953" i="25"/>
  <c r="BU953" i="25"/>
  <c r="P953" i="25"/>
  <c r="R953" i="25" s="1"/>
  <c r="DV952" i="25"/>
  <c r="DU952" i="25"/>
  <c r="DT952" i="25"/>
  <c r="DS952" i="25"/>
  <c r="DR952" i="25"/>
  <c r="DQ952" i="25"/>
  <c r="DP952" i="25"/>
  <c r="DO952" i="25"/>
  <c r="DN952" i="25"/>
  <c r="DM952" i="25"/>
  <c r="DL952" i="25"/>
  <c r="DK952" i="25"/>
  <c r="DJ952" i="25"/>
  <c r="DI952" i="25"/>
  <c r="DH952" i="25"/>
  <c r="DG952" i="25"/>
  <c r="DF952" i="25"/>
  <c r="DE952" i="25"/>
  <c r="DD952" i="25"/>
  <c r="DC952" i="25"/>
  <c r="DB952" i="25"/>
  <c r="DA952" i="25"/>
  <c r="CZ952" i="25"/>
  <c r="CY952" i="25"/>
  <c r="CX952" i="25"/>
  <c r="CW952" i="25"/>
  <c r="CV952" i="25"/>
  <c r="CU952" i="25"/>
  <c r="CT952" i="25"/>
  <c r="CS952" i="25"/>
  <c r="CR952" i="25"/>
  <c r="CQ952" i="25"/>
  <c r="CP952" i="25"/>
  <c r="CO952" i="25"/>
  <c r="CN952" i="25"/>
  <c r="CM952" i="25"/>
  <c r="CL952" i="25"/>
  <c r="CK952" i="25"/>
  <c r="CJ952" i="25"/>
  <c r="CI952" i="25"/>
  <c r="CH952" i="25"/>
  <c r="CG952" i="25"/>
  <c r="CF952" i="25"/>
  <c r="CE952" i="25"/>
  <c r="CD952" i="25"/>
  <c r="CC952" i="25"/>
  <c r="CB952" i="25"/>
  <c r="CA952" i="25"/>
  <c r="BZ952" i="25"/>
  <c r="BY952" i="25"/>
  <c r="BX952" i="25"/>
  <c r="BW952" i="25"/>
  <c r="BV952" i="25"/>
  <c r="BU952" i="25"/>
  <c r="Q952" i="25"/>
  <c r="P952" i="25"/>
  <c r="DV951" i="25"/>
  <c r="DU951" i="25"/>
  <c r="DT951" i="25"/>
  <c r="DS951" i="25"/>
  <c r="DR951" i="25"/>
  <c r="DQ951" i="25"/>
  <c r="DP951" i="25"/>
  <c r="DO951" i="25"/>
  <c r="DN951" i="25"/>
  <c r="DM951" i="25"/>
  <c r="DL951" i="25"/>
  <c r="DK951" i="25"/>
  <c r="DJ951" i="25"/>
  <c r="DI951" i="25"/>
  <c r="DH951" i="25"/>
  <c r="DG951" i="25"/>
  <c r="DF951" i="25"/>
  <c r="DE951" i="25"/>
  <c r="DD951" i="25"/>
  <c r="DC951" i="25"/>
  <c r="DB951" i="25"/>
  <c r="DA951" i="25"/>
  <c r="CZ951" i="25"/>
  <c r="CY951" i="25"/>
  <c r="CX951" i="25"/>
  <c r="CW951" i="25"/>
  <c r="CV951" i="25"/>
  <c r="CU951" i="25"/>
  <c r="CT951" i="25"/>
  <c r="CS951" i="25"/>
  <c r="CR951" i="25"/>
  <c r="CQ951" i="25"/>
  <c r="CP951" i="25"/>
  <c r="CO951" i="25"/>
  <c r="CN951" i="25"/>
  <c r="CM951" i="25"/>
  <c r="CL951" i="25"/>
  <c r="CK951" i="25"/>
  <c r="CJ951" i="25"/>
  <c r="CI951" i="25"/>
  <c r="CH951" i="25"/>
  <c r="CG951" i="25"/>
  <c r="CF951" i="25"/>
  <c r="CE951" i="25"/>
  <c r="CD951" i="25"/>
  <c r="CC951" i="25"/>
  <c r="CB951" i="25"/>
  <c r="CA951" i="25"/>
  <c r="BZ951" i="25"/>
  <c r="BY951" i="25"/>
  <c r="BX951" i="25"/>
  <c r="BW951" i="25"/>
  <c r="BV951" i="25"/>
  <c r="BU951" i="25"/>
  <c r="Q951" i="25"/>
  <c r="P951" i="25"/>
  <c r="R951" i="25" s="1"/>
  <c r="DV950" i="25"/>
  <c r="DU950" i="25"/>
  <c r="DT950" i="25"/>
  <c r="DS950" i="25"/>
  <c r="DR950" i="25"/>
  <c r="DQ950" i="25"/>
  <c r="DP950" i="25"/>
  <c r="DO950" i="25"/>
  <c r="DN950" i="25"/>
  <c r="DM950" i="25"/>
  <c r="DL950" i="25"/>
  <c r="DK950" i="25"/>
  <c r="DJ950" i="25"/>
  <c r="DI950" i="25"/>
  <c r="DH950" i="25"/>
  <c r="DG950" i="25"/>
  <c r="DF950" i="25"/>
  <c r="DE950" i="25"/>
  <c r="DD950" i="25"/>
  <c r="DC950" i="25"/>
  <c r="DB950" i="25"/>
  <c r="DA950" i="25"/>
  <c r="CZ950" i="25"/>
  <c r="CY950" i="25"/>
  <c r="CX950" i="25"/>
  <c r="CW950" i="25"/>
  <c r="CV950" i="25"/>
  <c r="CU950" i="25"/>
  <c r="CT950" i="25"/>
  <c r="CS950" i="25"/>
  <c r="CR950" i="25"/>
  <c r="CQ950" i="25"/>
  <c r="CP950" i="25"/>
  <c r="CO950" i="25"/>
  <c r="CN950" i="25"/>
  <c r="CM950" i="25"/>
  <c r="CL950" i="25"/>
  <c r="CK950" i="25"/>
  <c r="CJ950" i="25"/>
  <c r="CI950" i="25"/>
  <c r="CH950" i="25"/>
  <c r="CG950" i="25"/>
  <c r="CF950" i="25"/>
  <c r="CE950" i="25"/>
  <c r="CD950" i="25"/>
  <c r="CC950" i="25"/>
  <c r="CB950" i="25"/>
  <c r="CA950" i="25"/>
  <c r="BZ950" i="25"/>
  <c r="BY950" i="25"/>
  <c r="BX950" i="25"/>
  <c r="BW950" i="25"/>
  <c r="BV950" i="25"/>
  <c r="BU950" i="25"/>
  <c r="Q950" i="25"/>
  <c r="P950" i="25"/>
  <c r="DV949" i="25"/>
  <c r="DU949" i="25"/>
  <c r="DT949" i="25"/>
  <c r="DS949" i="25"/>
  <c r="DR949" i="25"/>
  <c r="DQ949" i="25"/>
  <c r="DP949" i="25"/>
  <c r="DO949" i="25"/>
  <c r="DN949" i="25"/>
  <c r="DM949" i="25"/>
  <c r="DL949" i="25"/>
  <c r="DK949" i="25"/>
  <c r="DJ949" i="25"/>
  <c r="DI949" i="25"/>
  <c r="DH949" i="25"/>
  <c r="DG949" i="25"/>
  <c r="DF949" i="25"/>
  <c r="DE949" i="25"/>
  <c r="DD949" i="25"/>
  <c r="DC949" i="25"/>
  <c r="DB949" i="25"/>
  <c r="DA949" i="25"/>
  <c r="CZ949" i="25"/>
  <c r="CY949" i="25"/>
  <c r="CX949" i="25"/>
  <c r="CW949" i="25"/>
  <c r="CV949" i="25"/>
  <c r="CU949" i="25"/>
  <c r="CT949" i="25"/>
  <c r="CS949" i="25"/>
  <c r="CR949" i="25"/>
  <c r="CQ949" i="25"/>
  <c r="CP949" i="25"/>
  <c r="CO949" i="25"/>
  <c r="CN949" i="25"/>
  <c r="CM949" i="25"/>
  <c r="CL949" i="25"/>
  <c r="CK949" i="25"/>
  <c r="CJ949" i="25"/>
  <c r="CI949" i="25"/>
  <c r="CH949" i="25"/>
  <c r="CG949" i="25"/>
  <c r="CF949" i="25"/>
  <c r="CE949" i="25"/>
  <c r="CD949" i="25"/>
  <c r="CC949" i="25"/>
  <c r="CB949" i="25"/>
  <c r="CA949" i="25"/>
  <c r="BZ949" i="25"/>
  <c r="BY949" i="25"/>
  <c r="BX949" i="25"/>
  <c r="BW949" i="25"/>
  <c r="BV949" i="25"/>
  <c r="BU949" i="25"/>
  <c r="Q949" i="25"/>
  <c r="P949" i="25"/>
  <c r="DV948" i="25"/>
  <c r="DU948" i="25"/>
  <c r="DT948" i="25"/>
  <c r="DS948" i="25"/>
  <c r="DR948" i="25"/>
  <c r="DQ948" i="25"/>
  <c r="DP948" i="25"/>
  <c r="DO948" i="25"/>
  <c r="DN948" i="25"/>
  <c r="DM948" i="25"/>
  <c r="DL948" i="25"/>
  <c r="DK948" i="25"/>
  <c r="DJ948" i="25"/>
  <c r="DI948" i="25"/>
  <c r="DH948" i="25"/>
  <c r="DG948" i="25"/>
  <c r="DF948" i="25"/>
  <c r="DE948" i="25"/>
  <c r="DD948" i="25"/>
  <c r="DC948" i="25"/>
  <c r="DB948" i="25"/>
  <c r="DA948" i="25"/>
  <c r="CZ948" i="25"/>
  <c r="CY948" i="25"/>
  <c r="CX948" i="25"/>
  <c r="CW948" i="25"/>
  <c r="CV948" i="25"/>
  <c r="CU948" i="25"/>
  <c r="CT948" i="25"/>
  <c r="CS948" i="25"/>
  <c r="CR948" i="25"/>
  <c r="CQ948" i="25"/>
  <c r="CP948" i="25"/>
  <c r="CO948" i="25"/>
  <c r="CN948" i="25"/>
  <c r="CM948" i="25"/>
  <c r="CL948" i="25"/>
  <c r="CK948" i="25"/>
  <c r="CJ948" i="25"/>
  <c r="CI948" i="25"/>
  <c r="CH948" i="25"/>
  <c r="CG948" i="25"/>
  <c r="CF948" i="25"/>
  <c r="CE948" i="25"/>
  <c r="CD948" i="25"/>
  <c r="CC948" i="25"/>
  <c r="CB948" i="25"/>
  <c r="CA948" i="25"/>
  <c r="BZ948" i="25"/>
  <c r="BY948" i="25"/>
  <c r="BX948" i="25"/>
  <c r="BW948" i="25"/>
  <c r="BV948" i="25"/>
  <c r="BU948" i="25"/>
  <c r="Q948" i="25"/>
  <c r="P948" i="25"/>
  <c r="DV947" i="25"/>
  <c r="DU947" i="25"/>
  <c r="DT947" i="25"/>
  <c r="DS947" i="25"/>
  <c r="DR947" i="25"/>
  <c r="DQ947" i="25"/>
  <c r="DP947" i="25"/>
  <c r="DO947" i="25"/>
  <c r="DN947" i="25"/>
  <c r="DM947" i="25"/>
  <c r="DL947" i="25"/>
  <c r="DK947" i="25"/>
  <c r="DJ947" i="25"/>
  <c r="DI947" i="25"/>
  <c r="DH947" i="25"/>
  <c r="DG947" i="25"/>
  <c r="DF947" i="25"/>
  <c r="DE947" i="25"/>
  <c r="DD947" i="25"/>
  <c r="DC947" i="25"/>
  <c r="DB947" i="25"/>
  <c r="DA947" i="25"/>
  <c r="CZ947" i="25"/>
  <c r="CY947" i="25"/>
  <c r="CX947" i="25"/>
  <c r="CW947" i="25"/>
  <c r="CV947" i="25"/>
  <c r="CU947" i="25"/>
  <c r="CT947" i="25"/>
  <c r="CS947" i="25"/>
  <c r="CR947" i="25"/>
  <c r="CQ947" i="25"/>
  <c r="CP947" i="25"/>
  <c r="CO947" i="25"/>
  <c r="CN947" i="25"/>
  <c r="CM947" i="25"/>
  <c r="CL947" i="25"/>
  <c r="CK947" i="25"/>
  <c r="CJ947" i="25"/>
  <c r="CI947" i="25"/>
  <c r="CH947" i="25"/>
  <c r="CG947" i="25"/>
  <c r="CF947" i="25"/>
  <c r="CE947" i="25"/>
  <c r="CD947" i="25"/>
  <c r="CC947" i="25"/>
  <c r="CB947" i="25"/>
  <c r="CA947" i="25"/>
  <c r="BZ947" i="25"/>
  <c r="BY947" i="25"/>
  <c r="BX947" i="25"/>
  <c r="BW947" i="25"/>
  <c r="BV947" i="25"/>
  <c r="BU947" i="25"/>
  <c r="DV946" i="25"/>
  <c r="DU946" i="25"/>
  <c r="DT946" i="25"/>
  <c r="DS946" i="25"/>
  <c r="DR946" i="25"/>
  <c r="DQ946" i="25"/>
  <c r="DP946" i="25"/>
  <c r="DO946" i="25"/>
  <c r="DN946" i="25"/>
  <c r="DM946" i="25"/>
  <c r="DL946" i="25"/>
  <c r="DK946" i="25"/>
  <c r="DJ946" i="25"/>
  <c r="DI946" i="25"/>
  <c r="DH946" i="25"/>
  <c r="DG946" i="25"/>
  <c r="DF946" i="25"/>
  <c r="DE946" i="25"/>
  <c r="DD946" i="25"/>
  <c r="DC946" i="25"/>
  <c r="DB946" i="25"/>
  <c r="DA946" i="25"/>
  <c r="CZ946" i="25"/>
  <c r="CY946" i="25"/>
  <c r="CX946" i="25"/>
  <c r="CW946" i="25"/>
  <c r="CV946" i="25"/>
  <c r="CU946" i="25"/>
  <c r="CT946" i="25"/>
  <c r="CS946" i="25"/>
  <c r="CR946" i="25"/>
  <c r="CQ946" i="25"/>
  <c r="CP946" i="25"/>
  <c r="CO946" i="25"/>
  <c r="CN946" i="25"/>
  <c r="CM946" i="25"/>
  <c r="CL946" i="25"/>
  <c r="CK946" i="25"/>
  <c r="CJ946" i="25"/>
  <c r="CI946" i="25"/>
  <c r="CH946" i="25"/>
  <c r="CG946" i="25"/>
  <c r="CF946" i="25"/>
  <c r="CE946" i="25"/>
  <c r="CD946" i="25"/>
  <c r="CC946" i="25"/>
  <c r="CB946" i="25"/>
  <c r="CA946" i="25"/>
  <c r="BZ946" i="25"/>
  <c r="BY946" i="25"/>
  <c r="BX946" i="25"/>
  <c r="BW946" i="25"/>
  <c r="BV946" i="25"/>
  <c r="BU946" i="25"/>
  <c r="DV945" i="25"/>
  <c r="DU945" i="25"/>
  <c r="DT945" i="25"/>
  <c r="DS945" i="25"/>
  <c r="DR945" i="25"/>
  <c r="DQ945" i="25"/>
  <c r="DP945" i="25"/>
  <c r="DO945" i="25"/>
  <c r="DN945" i="25"/>
  <c r="DM945" i="25"/>
  <c r="DL945" i="25"/>
  <c r="DK945" i="25"/>
  <c r="DJ945" i="25"/>
  <c r="DI945" i="25"/>
  <c r="DH945" i="25"/>
  <c r="DG945" i="25"/>
  <c r="DF945" i="25"/>
  <c r="DE945" i="25"/>
  <c r="DD945" i="25"/>
  <c r="DC945" i="25"/>
  <c r="DB945" i="25"/>
  <c r="DA945" i="25"/>
  <c r="CZ945" i="25"/>
  <c r="CY945" i="25"/>
  <c r="CX945" i="25"/>
  <c r="CW945" i="25"/>
  <c r="CV945" i="25"/>
  <c r="CU945" i="25"/>
  <c r="CT945" i="25"/>
  <c r="CS945" i="25"/>
  <c r="CR945" i="25"/>
  <c r="CQ945" i="25"/>
  <c r="CP945" i="25"/>
  <c r="CO945" i="25"/>
  <c r="CN945" i="25"/>
  <c r="CM945" i="25"/>
  <c r="CL945" i="25"/>
  <c r="CK945" i="25"/>
  <c r="CJ945" i="25"/>
  <c r="CI945" i="25"/>
  <c r="CH945" i="25"/>
  <c r="CG945" i="25"/>
  <c r="CF945" i="25"/>
  <c r="CE945" i="25"/>
  <c r="CD945" i="25"/>
  <c r="CC945" i="25"/>
  <c r="CB945" i="25"/>
  <c r="CA945" i="25"/>
  <c r="BZ945" i="25"/>
  <c r="BY945" i="25"/>
  <c r="BX945" i="25"/>
  <c r="BW945" i="25"/>
  <c r="BV945" i="25"/>
  <c r="BU945" i="25"/>
  <c r="DV944" i="25"/>
  <c r="DU944" i="25"/>
  <c r="DT944" i="25"/>
  <c r="DS944" i="25"/>
  <c r="DR944" i="25"/>
  <c r="DQ944" i="25"/>
  <c r="DP944" i="25"/>
  <c r="DO944" i="25"/>
  <c r="DN944" i="25"/>
  <c r="DM944" i="25"/>
  <c r="DL944" i="25"/>
  <c r="DK944" i="25"/>
  <c r="DJ944" i="25"/>
  <c r="DI944" i="25"/>
  <c r="DH944" i="25"/>
  <c r="DG944" i="25"/>
  <c r="DF944" i="25"/>
  <c r="DE944" i="25"/>
  <c r="DD944" i="25"/>
  <c r="DC944" i="25"/>
  <c r="DB944" i="25"/>
  <c r="DA944" i="25"/>
  <c r="CZ944" i="25"/>
  <c r="CY944" i="25"/>
  <c r="CX944" i="25"/>
  <c r="CW944" i="25"/>
  <c r="CV944" i="25"/>
  <c r="CU944" i="25"/>
  <c r="CT944" i="25"/>
  <c r="CS944" i="25"/>
  <c r="CR944" i="25"/>
  <c r="CQ944" i="25"/>
  <c r="CP944" i="25"/>
  <c r="CO944" i="25"/>
  <c r="CN944" i="25"/>
  <c r="CM944" i="25"/>
  <c r="CL944" i="25"/>
  <c r="CK944" i="25"/>
  <c r="CJ944" i="25"/>
  <c r="CI944" i="25"/>
  <c r="CH944" i="25"/>
  <c r="CG944" i="25"/>
  <c r="CF944" i="25"/>
  <c r="CE944" i="25"/>
  <c r="CD944" i="25"/>
  <c r="CC944" i="25"/>
  <c r="CB944" i="25"/>
  <c r="CA944" i="25"/>
  <c r="BZ944" i="25"/>
  <c r="BY944" i="25"/>
  <c r="BX944" i="25"/>
  <c r="BW944" i="25"/>
  <c r="BV944" i="25"/>
  <c r="BU944" i="25"/>
  <c r="DV943" i="25"/>
  <c r="DU943" i="25"/>
  <c r="DT943" i="25"/>
  <c r="DS943" i="25"/>
  <c r="DR943" i="25"/>
  <c r="DQ943" i="25"/>
  <c r="DP943" i="25"/>
  <c r="DO943" i="25"/>
  <c r="DN943" i="25"/>
  <c r="DM943" i="25"/>
  <c r="DL943" i="25"/>
  <c r="DK943" i="25"/>
  <c r="DJ943" i="25"/>
  <c r="DI943" i="25"/>
  <c r="DH943" i="25"/>
  <c r="DG943" i="25"/>
  <c r="DF943" i="25"/>
  <c r="DE943" i="25"/>
  <c r="DD943" i="25"/>
  <c r="DC943" i="25"/>
  <c r="DB943" i="25"/>
  <c r="DA943" i="25"/>
  <c r="CZ943" i="25"/>
  <c r="CY943" i="25"/>
  <c r="CX943" i="25"/>
  <c r="CW943" i="25"/>
  <c r="CV943" i="25"/>
  <c r="CU943" i="25"/>
  <c r="CT943" i="25"/>
  <c r="CS943" i="25"/>
  <c r="CR943" i="25"/>
  <c r="CQ943" i="25"/>
  <c r="CP943" i="25"/>
  <c r="CO943" i="25"/>
  <c r="CN943" i="25"/>
  <c r="CM943" i="25"/>
  <c r="CL943" i="25"/>
  <c r="CK943" i="25"/>
  <c r="CJ943" i="25"/>
  <c r="CI943" i="25"/>
  <c r="CH943" i="25"/>
  <c r="CG943" i="25"/>
  <c r="CF943" i="25"/>
  <c r="CE943" i="25"/>
  <c r="CD943" i="25"/>
  <c r="CC943" i="25"/>
  <c r="CB943" i="25"/>
  <c r="CA943" i="25"/>
  <c r="BZ943" i="25"/>
  <c r="BY943" i="25"/>
  <c r="BX943" i="25"/>
  <c r="BW943" i="25"/>
  <c r="BV943" i="25"/>
  <c r="BU943" i="25"/>
  <c r="DV942" i="25"/>
  <c r="DU942" i="25"/>
  <c r="DT942" i="25"/>
  <c r="DS942" i="25"/>
  <c r="DR942" i="25"/>
  <c r="DQ942" i="25"/>
  <c r="DP942" i="25"/>
  <c r="DO942" i="25"/>
  <c r="DN942" i="25"/>
  <c r="DM942" i="25"/>
  <c r="DL942" i="25"/>
  <c r="DK942" i="25"/>
  <c r="DJ942" i="25"/>
  <c r="DI942" i="25"/>
  <c r="DH942" i="25"/>
  <c r="DG942" i="25"/>
  <c r="DF942" i="25"/>
  <c r="DE942" i="25"/>
  <c r="DD942" i="25"/>
  <c r="DC942" i="25"/>
  <c r="DB942" i="25"/>
  <c r="DA942" i="25"/>
  <c r="CZ942" i="25"/>
  <c r="CY942" i="25"/>
  <c r="CX942" i="25"/>
  <c r="CW942" i="25"/>
  <c r="CV942" i="25"/>
  <c r="CU942" i="25"/>
  <c r="CT942" i="25"/>
  <c r="CS942" i="25"/>
  <c r="CR942" i="25"/>
  <c r="CQ942" i="25"/>
  <c r="CP942" i="25"/>
  <c r="CO942" i="25"/>
  <c r="CN942" i="25"/>
  <c r="CM942" i="25"/>
  <c r="CL942" i="25"/>
  <c r="CK942" i="25"/>
  <c r="CJ942" i="25"/>
  <c r="CI942" i="25"/>
  <c r="CH942" i="25"/>
  <c r="CG942" i="25"/>
  <c r="CF942" i="25"/>
  <c r="CE942" i="25"/>
  <c r="CD942" i="25"/>
  <c r="CC942" i="25"/>
  <c r="CB942" i="25"/>
  <c r="CA942" i="25"/>
  <c r="BZ942" i="25"/>
  <c r="BY942" i="25"/>
  <c r="BX942" i="25"/>
  <c r="BW942" i="25"/>
  <c r="BV942" i="25"/>
  <c r="BU942" i="25"/>
  <c r="DV941" i="25"/>
  <c r="DU941" i="25"/>
  <c r="DT941" i="25"/>
  <c r="DS941" i="25"/>
  <c r="DR941" i="25"/>
  <c r="DQ941" i="25"/>
  <c r="DP941" i="25"/>
  <c r="DO941" i="25"/>
  <c r="DN941" i="25"/>
  <c r="DM941" i="25"/>
  <c r="DL941" i="25"/>
  <c r="DK941" i="25"/>
  <c r="DJ941" i="25"/>
  <c r="DI941" i="25"/>
  <c r="DH941" i="25"/>
  <c r="DG941" i="25"/>
  <c r="DF941" i="25"/>
  <c r="DE941" i="25"/>
  <c r="DD941" i="25"/>
  <c r="DC941" i="25"/>
  <c r="DB941" i="25"/>
  <c r="DA941" i="25"/>
  <c r="CZ941" i="25"/>
  <c r="CY941" i="25"/>
  <c r="CX941" i="25"/>
  <c r="CW941" i="25"/>
  <c r="CV941" i="25"/>
  <c r="CU941" i="25"/>
  <c r="CT941" i="25"/>
  <c r="CS941" i="25"/>
  <c r="CR941" i="25"/>
  <c r="CQ941" i="25"/>
  <c r="CP941" i="25"/>
  <c r="CO941" i="25"/>
  <c r="CN941" i="25"/>
  <c r="CM941" i="25"/>
  <c r="CL941" i="25"/>
  <c r="CK941" i="25"/>
  <c r="CJ941" i="25"/>
  <c r="CI941" i="25"/>
  <c r="CH941" i="25"/>
  <c r="CG941" i="25"/>
  <c r="CF941" i="25"/>
  <c r="CE941" i="25"/>
  <c r="CD941" i="25"/>
  <c r="CC941" i="25"/>
  <c r="CB941" i="25"/>
  <c r="CA941" i="25"/>
  <c r="BZ941" i="25"/>
  <c r="BY941" i="25"/>
  <c r="BX941" i="25"/>
  <c r="BW941" i="25"/>
  <c r="BV941" i="25"/>
  <c r="BU941" i="25"/>
  <c r="DV940" i="25"/>
  <c r="DU940" i="25"/>
  <c r="DT940" i="25"/>
  <c r="DS940" i="25"/>
  <c r="DR940" i="25"/>
  <c r="DQ940" i="25"/>
  <c r="DP940" i="25"/>
  <c r="DO940" i="25"/>
  <c r="DN940" i="25"/>
  <c r="DM940" i="25"/>
  <c r="DL940" i="25"/>
  <c r="DK940" i="25"/>
  <c r="DJ940" i="25"/>
  <c r="DI940" i="25"/>
  <c r="DH940" i="25"/>
  <c r="DG940" i="25"/>
  <c r="DF940" i="25"/>
  <c r="DE940" i="25"/>
  <c r="DD940" i="25"/>
  <c r="DC940" i="25"/>
  <c r="DB940" i="25"/>
  <c r="DA940" i="25"/>
  <c r="CZ940" i="25"/>
  <c r="CY940" i="25"/>
  <c r="CX940" i="25"/>
  <c r="CW940" i="25"/>
  <c r="CV940" i="25"/>
  <c r="CU940" i="25"/>
  <c r="CT940" i="25"/>
  <c r="CS940" i="25"/>
  <c r="CR940" i="25"/>
  <c r="CQ940" i="25"/>
  <c r="CP940" i="25"/>
  <c r="CO940" i="25"/>
  <c r="CN940" i="25"/>
  <c r="CM940" i="25"/>
  <c r="CL940" i="25"/>
  <c r="CK940" i="25"/>
  <c r="CJ940" i="25"/>
  <c r="CI940" i="25"/>
  <c r="CH940" i="25"/>
  <c r="CG940" i="25"/>
  <c r="CF940" i="25"/>
  <c r="CE940" i="25"/>
  <c r="CD940" i="25"/>
  <c r="CC940" i="25"/>
  <c r="CB940" i="25"/>
  <c r="CA940" i="25"/>
  <c r="BZ940" i="25"/>
  <c r="BY940" i="25"/>
  <c r="BX940" i="25"/>
  <c r="BW940" i="25"/>
  <c r="BV940" i="25"/>
  <c r="BU940" i="25"/>
  <c r="DV939" i="25"/>
  <c r="DU939" i="25"/>
  <c r="DT939" i="25"/>
  <c r="DS939" i="25"/>
  <c r="DR939" i="25"/>
  <c r="DQ939" i="25"/>
  <c r="DP939" i="25"/>
  <c r="DO939" i="25"/>
  <c r="DN939" i="25"/>
  <c r="DM939" i="25"/>
  <c r="DL939" i="25"/>
  <c r="DK939" i="25"/>
  <c r="DJ939" i="25"/>
  <c r="DI939" i="25"/>
  <c r="DH939" i="25"/>
  <c r="DG939" i="25"/>
  <c r="DF939" i="25"/>
  <c r="DE939" i="25"/>
  <c r="DD939" i="25"/>
  <c r="DC939" i="25"/>
  <c r="DB939" i="25"/>
  <c r="DA939" i="25"/>
  <c r="CZ939" i="25"/>
  <c r="CY939" i="25"/>
  <c r="CX939" i="25"/>
  <c r="CW939" i="25"/>
  <c r="CV939" i="25"/>
  <c r="CU939" i="25"/>
  <c r="CT939" i="25"/>
  <c r="CS939" i="25"/>
  <c r="CR939" i="25"/>
  <c r="CQ939" i="25"/>
  <c r="CP939" i="25"/>
  <c r="CO939" i="25"/>
  <c r="CN939" i="25"/>
  <c r="CM939" i="25"/>
  <c r="CL939" i="25"/>
  <c r="CK939" i="25"/>
  <c r="CJ939" i="25"/>
  <c r="CI939" i="25"/>
  <c r="CH939" i="25"/>
  <c r="CG939" i="25"/>
  <c r="CF939" i="25"/>
  <c r="CE939" i="25"/>
  <c r="CD939" i="25"/>
  <c r="CC939" i="25"/>
  <c r="CB939" i="25"/>
  <c r="CA939" i="25"/>
  <c r="BZ939" i="25"/>
  <c r="BY939" i="25"/>
  <c r="BX939" i="25"/>
  <c r="BW939" i="25"/>
  <c r="BV939" i="25"/>
  <c r="BU939" i="25"/>
  <c r="DV938" i="25"/>
  <c r="DU938" i="25"/>
  <c r="DT938" i="25"/>
  <c r="DS938" i="25"/>
  <c r="DR938" i="25"/>
  <c r="DQ938" i="25"/>
  <c r="DP938" i="25"/>
  <c r="DO938" i="25"/>
  <c r="DN938" i="25"/>
  <c r="DM938" i="25"/>
  <c r="DL938" i="25"/>
  <c r="DK938" i="25"/>
  <c r="DJ938" i="25"/>
  <c r="DI938" i="25"/>
  <c r="DH938" i="25"/>
  <c r="DG938" i="25"/>
  <c r="DF938" i="25"/>
  <c r="DE938" i="25"/>
  <c r="DD938" i="25"/>
  <c r="DC938" i="25"/>
  <c r="DB938" i="25"/>
  <c r="DA938" i="25"/>
  <c r="CZ938" i="25"/>
  <c r="CY938" i="25"/>
  <c r="CX938" i="25"/>
  <c r="CW938" i="25"/>
  <c r="CV938" i="25"/>
  <c r="CU938" i="25"/>
  <c r="CT938" i="25"/>
  <c r="CS938" i="25"/>
  <c r="CR938" i="25"/>
  <c r="CQ938" i="25"/>
  <c r="CP938" i="25"/>
  <c r="CO938" i="25"/>
  <c r="CN938" i="25"/>
  <c r="CM938" i="25"/>
  <c r="CL938" i="25"/>
  <c r="CK938" i="25"/>
  <c r="CJ938" i="25"/>
  <c r="CI938" i="25"/>
  <c r="CH938" i="25"/>
  <c r="CG938" i="25"/>
  <c r="CF938" i="25"/>
  <c r="CE938" i="25"/>
  <c r="CD938" i="25"/>
  <c r="CC938" i="25"/>
  <c r="CB938" i="25"/>
  <c r="CA938" i="25"/>
  <c r="BZ938" i="25"/>
  <c r="BY938" i="25"/>
  <c r="BX938" i="25"/>
  <c r="BW938" i="25"/>
  <c r="BV938" i="25"/>
  <c r="BU938" i="25"/>
  <c r="DV937" i="25"/>
  <c r="DU937" i="25"/>
  <c r="DT937" i="25"/>
  <c r="DS937" i="25"/>
  <c r="DR937" i="25"/>
  <c r="DQ937" i="25"/>
  <c r="DP937" i="25"/>
  <c r="DO937" i="25"/>
  <c r="DN937" i="25"/>
  <c r="DM937" i="25"/>
  <c r="DL937" i="25"/>
  <c r="DK937" i="25"/>
  <c r="DJ937" i="25"/>
  <c r="DI937" i="25"/>
  <c r="DH937" i="25"/>
  <c r="DG937" i="25"/>
  <c r="DF937" i="25"/>
  <c r="DE937" i="25"/>
  <c r="DD937" i="25"/>
  <c r="DC937" i="25"/>
  <c r="DB937" i="25"/>
  <c r="DA937" i="25"/>
  <c r="CZ937" i="25"/>
  <c r="CY937" i="25"/>
  <c r="CX937" i="25"/>
  <c r="CW937" i="25"/>
  <c r="CV937" i="25"/>
  <c r="CU937" i="25"/>
  <c r="CT937" i="25"/>
  <c r="CS937" i="25"/>
  <c r="CR937" i="25"/>
  <c r="CQ937" i="25"/>
  <c r="CP937" i="25"/>
  <c r="CO937" i="25"/>
  <c r="CN937" i="25"/>
  <c r="CM937" i="25"/>
  <c r="CL937" i="25"/>
  <c r="CK937" i="25"/>
  <c r="CJ937" i="25"/>
  <c r="CI937" i="25"/>
  <c r="CH937" i="25"/>
  <c r="CG937" i="25"/>
  <c r="CF937" i="25"/>
  <c r="CE937" i="25"/>
  <c r="CD937" i="25"/>
  <c r="CC937" i="25"/>
  <c r="CB937" i="25"/>
  <c r="CA937" i="25"/>
  <c r="BZ937" i="25"/>
  <c r="BY937" i="25"/>
  <c r="BX937" i="25"/>
  <c r="BW937" i="25"/>
  <c r="BV937" i="25"/>
  <c r="BU937" i="25"/>
  <c r="DV936" i="25"/>
  <c r="DU936" i="25"/>
  <c r="DT936" i="25"/>
  <c r="DS936" i="25"/>
  <c r="DR936" i="25"/>
  <c r="DQ936" i="25"/>
  <c r="DP936" i="25"/>
  <c r="DO936" i="25"/>
  <c r="DN936" i="25"/>
  <c r="DM936" i="25"/>
  <c r="DL936" i="25"/>
  <c r="DK936" i="25"/>
  <c r="DJ936" i="25"/>
  <c r="DI936" i="25"/>
  <c r="DH936" i="25"/>
  <c r="DG936" i="25"/>
  <c r="DF936" i="25"/>
  <c r="DE936" i="25"/>
  <c r="DD936" i="25"/>
  <c r="DC936" i="25"/>
  <c r="DB936" i="25"/>
  <c r="DA936" i="25"/>
  <c r="CZ936" i="25"/>
  <c r="CY936" i="25"/>
  <c r="CX936" i="25"/>
  <c r="CW936" i="25"/>
  <c r="CV936" i="25"/>
  <c r="CU936" i="25"/>
  <c r="CT936" i="25"/>
  <c r="CS936" i="25"/>
  <c r="CR936" i="25"/>
  <c r="CQ936" i="25"/>
  <c r="CP936" i="25"/>
  <c r="CO936" i="25"/>
  <c r="CN936" i="25"/>
  <c r="CM936" i="25"/>
  <c r="CL936" i="25"/>
  <c r="CK936" i="25"/>
  <c r="CJ936" i="25"/>
  <c r="CI936" i="25"/>
  <c r="CH936" i="25"/>
  <c r="CG936" i="25"/>
  <c r="CF936" i="25"/>
  <c r="CE936" i="25"/>
  <c r="CD936" i="25"/>
  <c r="CC936" i="25"/>
  <c r="CB936" i="25"/>
  <c r="CA936" i="25"/>
  <c r="BZ936" i="25"/>
  <c r="BY936" i="25"/>
  <c r="BX936" i="25"/>
  <c r="BW936" i="25"/>
  <c r="BV936" i="25"/>
  <c r="BU936" i="25"/>
  <c r="DV935" i="25"/>
  <c r="DU935" i="25"/>
  <c r="DT935" i="25"/>
  <c r="DS935" i="25"/>
  <c r="DR935" i="25"/>
  <c r="DQ935" i="25"/>
  <c r="DP935" i="25"/>
  <c r="DO935" i="25"/>
  <c r="DN935" i="25"/>
  <c r="DM935" i="25"/>
  <c r="DL935" i="25"/>
  <c r="DK935" i="25"/>
  <c r="DJ935" i="25"/>
  <c r="DI935" i="25"/>
  <c r="DH935" i="25"/>
  <c r="DG935" i="25"/>
  <c r="DF935" i="25"/>
  <c r="DE935" i="25"/>
  <c r="DD935" i="25"/>
  <c r="DC935" i="25"/>
  <c r="DB935" i="25"/>
  <c r="DA935" i="25"/>
  <c r="CZ935" i="25"/>
  <c r="CY935" i="25"/>
  <c r="CX935" i="25"/>
  <c r="CW935" i="25"/>
  <c r="CV935" i="25"/>
  <c r="CU935" i="25"/>
  <c r="CT935" i="25"/>
  <c r="CS935" i="25"/>
  <c r="CR935" i="25"/>
  <c r="CQ935" i="25"/>
  <c r="CP935" i="25"/>
  <c r="CO935" i="25"/>
  <c r="CN935" i="25"/>
  <c r="CM935" i="25"/>
  <c r="CL935" i="25"/>
  <c r="CK935" i="25"/>
  <c r="CJ935" i="25"/>
  <c r="CI935" i="25"/>
  <c r="CH935" i="25"/>
  <c r="CG935" i="25"/>
  <c r="CF935" i="25"/>
  <c r="CE935" i="25"/>
  <c r="CD935" i="25"/>
  <c r="CC935" i="25"/>
  <c r="CB935" i="25"/>
  <c r="CA935" i="25"/>
  <c r="BZ935" i="25"/>
  <c r="BY935" i="25"/>
  <c r="BX935" i="25"/>
  <c r="BW935" i="25"/>
  <c r="BV935" i="25"/>
  <c r="BU935" i="25"/>
  <c r="DV934" i="25"/>
  <c r="DU934" i="25"/>
  <c r="DT934" i="25"/>
  <c r="DS934" i="25"/>
  <c r="DR934" i="25"/>
  <c r="DQ934" i="25"/>
  <c r="DP934" i="25"/>
  <c r="DO934" i="25"/>
  <c r="DN934" i="25"/>
  <c r="DM934" i="25"/>
  <c r="DL934" i="25"/>
  <c r="DK934" i="25"/>
  <c r="DJ934" i="25"/>
  <c r="DI934" i="25"/>
  <c r="DH934" i="25"/>
  <c r="DG934" i="25"/>
  <c r="DF934" i="25"/>
  <c r="DE934" i="25"/>
  <c r="DD934" i="25"/>
  <c r="DC934" i="25"/>
  <c r="DB934" i="25"/>
  <c r="DA934" i="25"/>
  <c r="CZ934" i="25"/>
  <c r="CY934" i="25"/>
  <c r="CX934" i="25"/>
  <c r="CW934" i="25"/>
  <c r="CV934" i="25"/>
  <c r="CU934" i="25"/>
  <c r="CT934" i="25"/>
  <c r="CS934" i="25"/>
  <c r="CR934" i="25"/>
  <c r="CQ934" i="25"/>
  <c r="CP934" i="25"/>
  <c r="CO934" i="25"/>
  <c r="CN934" i="25"/>
  <c r="CM934" i="25"/>
  <c r="CL934" i="25"/>
  <c r="CK934" i="25"/>
  <c r="CJ934" i="25"/>
  <c r="CI934" i="25"/>
  <c r="CH934" i="25"/>
  <c r="CG934" i="25"/>
  <c r="CF934" i="25"/>
  <c r="CE934" i="25"/>
  <c r="CD934" i="25"/>
  <c r="CC934" i="25"/>
  <c r="CB934" i="25"/>
  <c r="CA934" i="25"/>
  <c r="BZ934" i="25"/>
  <c r="BY934" i="25"/>
  <c r="BX934" i="25"/>
  <c r="BW934" i="25"/>
  <c r="BV934" i="25"/>
  <c r="BU934" i="25"/>
  <c r="DV933" i="25"/>
  <c r="DU933" i="25"/>
  <c r="DT933" i="25"/>
  <c r="DS933" i="25"/>
  <c r="DR933" i="25"/>
  <c r="DQ933" i="25"/>
  <c r="DP933" i="25"/>
  <c r="DO933" i="25"/>
  <c r="DN933" i="25"/>
  <c r="DM933" i="25"/>
  <c r="DL933" i="25"/>
  <c r="DK933" i="25"/>
  <c r="DJ933" i="25"/>
  <c r="DI933" i="25"/>
  <c r="DH933" i="25"/>
  <c r="DG933" i="25"/>
  <c r="DF933" i="25"/>
  <c r="DE933" i="25"/>
  <c r="DD933" i="25"/>
  <c r="DC933" i="25"/>
  <c r="DB933" i="25"/>
  <c r="DA933" i="25"/>
  <c r="CZ933" i="25"/>
  <c r="CY933" i="25"/>
  <c r="CX933" i="25"/>
  <c r="CW933" i="25"/>
  <c r="CV933" i="25"/>
  <c r="CU933" i="25"/>
  <c r="CT933" i="25"/>
  <c r="CS933" i="25"/>
  <c r="CR933" i="25"/>
  <c r="CQ933" i="25"/>
  <c r="CP933" i="25"/>
  <c r="CO933" i="25"/>
  <c r="CN933" i="25"/>
  <c r="CM933" i="25"/>
  <c r="CL933" i="25"/>
  <c r="CK933" i="25"/>
  <c r="CJ933" i="25"/>
  <c r="CI933" i="25"/>
  <c r="CH933" i="25"/>
  <c r="CG933" i="25"/>
  <c r="CF933" i="25"/>
  <c r="CE933" i="25"/>
  <c r="CD933" i="25"/>
  <c r="CC933" i="25"/>
  <c r="CB933" i="25"/>
  <c r="CA933" i="25"/>
  <c r="BZ933" i="25"/>
  <c r="BY933" i="25"/>
  <c r="BX933" i="25"/>
  <c r="BW933" i="25"/>
  <c r="BV933" i="25"/>
  <c r="BU933" i="25"/>
  <c r="DV932" i="25"/>
  <c r="DU932" i="25"/>
  <c r="DT932" i="25"/>
  <c r="DS932" i="25"/>
  <c r="DR932" i="25"/>
  <c r="DQ932" i="25"/>
  <c r="DP932" i="25"/>
  <c r="DO932" i="25"/>
  <c r="DN932" i="25"/>
  <c r="DM932" i="25"/>
  <c r="DL932" i="25"/>
  <c r="DK932" i="25"/>
  <c r="DJ932" i="25"/>
  <c r="DI932" i="25"/>
  <c r="DH932" i="25"/>
  <c r="DG932" i="25"/>
  <c r="DF932" i="25"/>
  <c r="DE932" i="25"/>
  <c r="DD932" i="25"/>
  <c r="DC932" i="25"/>
  <c r="DB932" i="25"/>
  <c r="DA932" i="25"/>
  <c r="CZ932" i="25"/>
  <c r="CY932" i="25"/>
  <c r="CX932" i="25"/>
  <c r="CW932" i="25"/>
  <c r="CV932" i="25"/>
  <c r="CU932" i="25"/>
  <c r="CT932" i="25"/>
  <c r="CS932" i="25"/>
  <c r="CR932" i="25"/>
  <c r="CQ932" i="25"/>
  <c r="CP932" i="25"/>
  <c r="CO932" i="25"/>
  <c r="CN932" i="25"/>
  <c r="CM932" i="25"/>
  <c r="CL932" i="25"/>
  <c r="CK932" i="25"/>
  <c r="CJ932" i="25"/>
  <c r="CI932" i="25"/>
  <c r="CH932" i="25"/>
  <c r="CG932" i="25"/>
  <c r="CF932" i="25"/>
  <c r="CE932" i="25"/>
  <c r="CD932" i="25"/>
  <c r="CC932" i="25"/>
  <c r="CB932" i="25"/>
  <c r="CA932" i="25"/>
  <c r="BZ932" i="25"/>
  <c r="BY932" i="25"/>
  <c r="BX932" i="25"/>
  <c r="BW932" i="25"/>
  <c r="BV932" i="25"/>
  <c r="BU932" i="25"/>
  <c r="DV931" i="25"/>
  <c r="DU931" i="25"/>
  <c r="DT931" i="25"/>
  <c r="DS931" i="25"/>
  <c r="DR931" i="25"/>
  <c r="DQ931" i="25"/>
  <c r="DP931" i="25"/>
  <c r="DO931" i="25"/>
  <c r="DN931" i="25"/>
  <c r="DM931" i="25"/>
  <c r="DL931" i="25"/>
  <c r="DK931" i="25"/>
  <c r="DJ931" i="25"/>
  <c r="DI931" i="25"/>
  <c r="DH931" i="25"/>
  <c r="DG931" i="25"/>
  <c r="DF931" i="25"/>
  <c r="DE931" i="25"/>
  <c r="DD931" i="25"/>
  <c r="DC931" i="25"/>
  <c r="DB931" i="25"/>
  <c r="DA931" i="25"/>
  <c r="CZ931" i="25"/>
  <c r="CY931" i="25"/>
  <c r="CX931" i="25"/>
  <c r="CW931" i="25"/>
  <c r="CV931" i="25"/>
  <c r="CU931" i="25"/>
  <c r="CT931" i="25"/>
  <c r="CS931" i="25"/>
  <c r="CR931" i="25"/>
  <c r="CQ931" i="25"/>
  <c r="CP931" i="25"/>
  <c r="CO931" i="25"/>
  <c r="CN931" i="25"/>
  <c r="CM931" i="25"/>
  <c r="CL931" i="25"/>
  <c r="CK931" i="25"/>
  <c r="CJ931" i="25"/>
  <c r="CI931" i="25"/>
  <c r="CH931" i="25"/>
  <c r="CG931" i="25"/>
  <c r="CF931" i="25"/>
  <c r="CE931" i="25"/>
  <c r="CD931" i="25"/>
  <c r="CC931" i="25"/>
  <c r="CB931" i="25"/>
  <c r="CA931" i="25"/>
  <c r="BZ931" i="25"/>
  <c r="BY931" i="25"/>
  <c r="BX931" i="25"/>
  <c r="BW931" i="25"/>
  <c r="BV931" i="25"/>
  <c r="BU931" i="25"/>
  <c r="DV930" i="25"/>
  <c r="DU930" i="25"/>
  <c r="DT930" i="25"/>
  <c r="DS930" i="25"/>
  <c r="DR930" i="25"/>
  <c r="DQ930" i="25"/>
  <c r="DP930" i="25"/>
  <c r="DO930" i="25"/>
  <c r="DN930" i="25"/>
  <c r="DM930" i="25"/>
  <c r="DL930" i="25"/>
  <c r="DK930" i="25"/>
  <c r="DJ930" i="25"/>
  <c r="DI930" i="25"/>
  <c r="DH930" i="25"/>
  <c r="DG930" i="25"/>
  <c r="DF930" i="25"/>
  <c r="DE930" i="25"/>
  <c r="DD930" i="25"/>
  <c r="DC930" i="25"/>
  <c r="DB930" i="25"/>
  <c r="DA930" i="25"/>
  <c r="CZ930" i="25"/>
  <c r="CY930" i="25"/>
  <c r="CX930" i="25"/>
  <c r="CW930" i="25"/>
  <c r="CV930" i="25"/>
  <c r="CU930" i="25"/>
  <c r="CT930" i="25"/>
  <c r="CS930" i="25"/>
  <c r="CR930" i="25"/>
  <c r="CQ930" i="25"/>
  <c r="CP930" i="25"/>
  <c r="CO930" i="25"/>
  <c r="CN930" i="25"/>
  <c r="CM930" i="25"/>
  <c r="CL930" i="25"/>
  <c r="CK930" i="25"/>
  <c r="CJ930" i="25"/>
  <c r="CI930" i="25"/>
  <c r="CH930" i="25"/>
  <c r="CG930" i="25"/>
  <c r="CF930" i="25"/>
  <c r="CE930" i="25"/>
  <c r="CD930" i="25"/>
  <c r="CC930" i="25"/>
  <c r="CB930" i="25"/>
  <c r="CA930" i="25"/>
  <c r="BZ930" i="25"/>
  <c r="BY930" i="25"/>
  <c r="BX930" i="25"/>
  <c r="BW930" i="25"/>
  <c r="BV930" i="25"/>
  <c r="BU930" i="25"/>
  <c r="DV929" i="25"/>
  <c r="DU929" i="25"/>
  <c r="DT929" i="25"/>
  <c r="DS929" i="25"/>
  <c r="DR929" i="25"/>
  <c r="DQ929" i="25"/>
  <c r="DP929" i="25"/>
  <c r="DO929" i="25"/>
  <c r="DN929" i="25"/>
  <c r="DM929" i="25"/>
  <c r="DL929" i="25"/>
  <c r="DK929" i="25"/>
  <c r="DJ929" i="25"/>
  <c r="DI929" i="25"/>
  <c r="DH929" i="25"/>
  <c r="DG929" i="25"/>
  <c r="DF929" i="25"/>
  <c r="DE929" i="25"/>
  <c r="DD929" i="25"/>
  <c r="DC929" i="25"/>
  <c r="DB929" i="25"/>
  <c r="DA929" i="25"/>
  <c r="CZ929" i="25"/>
  <c r="CY929" i="25"/>
  <c r="CX929" i="25"/>
  <c r="CW929" i="25"/>
  <c r="CV929" i="25"/>
  <c r="CU929" i="25"/>
  <c r="CT929" i="25"/>
  <c r="CS929" i="25"/>
  <c r="CR929" i="25"/>
  <c r="CQ929" i="25"/>
  <c r="CP929" i="25"/>
  <c r="CO929" i="25"/>
  <c r="CN929" i="25"/>
  <c r="CM929" i="25"/>
  <c r="CL929" i="25"/>
  <c r="CK929" i="25"/>
  <c r="CJ929" i="25"/>
  <c r="CI929" i="25"/>
  <c r="CH929" i="25"/>
  <c r="CG929" i="25"/>
  <c r="CF929" i="25"/>
  <c r="CE929" i="25"/>
  <c r="CD929" i="25"/>
  <c r="CC929" i="25"/>
  <c r="CB929" i="25"/>
  <c r="CA929" i="25"/>
  <c r="BZ929" i="25"/>
  <c r="BY929" i="25"/>
  <c r="BX929" i="25"/>
  <c r="BW929" i="25"/>
  <c r="BV929" i="25"/>
  <c r="BU929" i="25"/>
  <c r="DV928" i="25"/>
  <c r="DU928" i="25"/>
  <c r="DT928" i="25"/>
  <c r="DS928" i="25"/>
  <c r="DR928" i="25"/>
  <c r="DQ928" i="25"/>
  <c r="DP928" i="25"/>
  <c r="DO928" i="25"/>
  <c r="DN928" i="25"/>
  <c r="DM928" i="25"/>
  <c r="DL928" i="25"/>
  <c r="DK928" i="25"/>
  <c r="DJ928" i="25"/>
  <c r="DI928" i="25"/>
  <c r="DH928" i="25"/>
  <c r="DG928" i="25"/>
  <c r="DF928" i="25"/>
  <c r="DE928" i="25"/>
  <c r="DD928" i="25"/>
  <c r="DC928" i="25"/>
  <c r="DB928" i="25"/>
  <c r="DA928" i="25"/>
  <c r="CZ928" i="25"/>
  <c r="CY928" i="25"/>
  <c r="CX928" i="25"/>
  <c r="CW928" i="25"/>
  <c r="CV928" i="25"/>
  <c r="CU928" i="25"/>
  <c r="CT928" i="25"/>
  <c r="CS928" i="25"/>
  <c r="CR928" i="25"/>
  <c r="CQ928" i="25"/>
  <c r="CP928" i="25"/>
  <c r="CO928" i="25"/>
  <c r="CN928" i="25"/>
  <c r="CM928" i="25"/>
  <c r="CL928" i="25"/>
  <c r="CK928" i="25"/>
  <c r="CJ928" i="25"/>
  <c r="CI928" i="25"/>
  <c r="CH928" i="25"/>
  <c r="CG928" i="25"/>
  <c r="CF928" i="25"/>
  <c r="CE928" i="25"/>
  <c r="CD928" i="25"/>
  <c r="CC928" i="25"/>
  <c r="CB928" i="25"/>
  <c r="CA928" i="25"/>
  <c r="BZ928" i="25"/>
  <c r="BY928" i="25"/>
  <c r="BX928" i="25"/>
  <c r="BW928" i="25"/>
  <c r="BV928" i="25"/>
  <c r="BU928" i="25"/>
  <c r="DV927" i="25"/>
  <c r="DU927" i="25"/>
  <c r="DT927" i="25"/>
  <c r="DS927" i="25"/>
  <c r="DR927" i="25"/>
  <c r="DQ927" i="25"/>
  <c r="DP927" i="25"/>
  <c r="DO927" i="25"/>
  <c r="DN927" i="25"/>
  <c r="DM927" i="25"/>
  <c r="DL927" i="25"/>
  <c r="DK927" i="25"/>
  <c r="DJ927" i="25"/>
  <c r="DI927" i="25"/>
  <c r="DH927" i="25"/>
  <c r="DG927" i="25"/>
  <c r="DF927" i="25"/>
  <c r="DE927" i="25"/>
  <c r="DD927" i="25"/>
  <c r="DC927" i="25"/>
  <c r="DB927" i="25"/>
  <c r="DA927" i="25"/>
  <c r="CZ927" i="25"/>
  <c r="CY927" i="25"/>
  <c r="CX927" i="25"/>
  <c r="CW927" i="25"/>
  <c r="CV927" i="25"/>
  <c r="CU927" i="25"/>
  <c r="CT927" i="25"/>
  <c r="CS927" i="25"/>
  <c r="CR927" i="25"/>
  <c r="CQ927" i="25"/>
  <c r="CP927" i="25"/>
  <c r="CO927" i="25"/>
  <c r="CN927" i="25"/>
  <c r="CM927" i="25"/>
  <c r="CL927" i="25"/>
  <c r="CK927" i="25"/>
  <c r="CJ927" i="25"/>
  <c r="CI927" i="25"/>
  <c r="CH927" i="25"/>
  <c r="CG927" i="25"/>
  <c r="CF927" i="25"/>
  <c r="CE927" i="25"/>
  <c r="CD927" i="25"/>
  <c r="CC927" i="25"/>
  <c r="CB927" i="25"/>
  <c r="CA927" i="25"/>
  <c r="BZ927" i="25"/>
  <c r="BY927" i="25"/>
  <c r="BX927" i="25"/>
  <c r="BW927" i="25"/>
  <c r="BV927" i="25"/>
  <c r="BU927" i="25"/>
  <c r="DV926" i="25"/>
  <c r="DU926" i="25"/>
  <c r="DT926" i="25"/>
  <c r="DS926" i="25"/>
  <c r="DR926" i="25"/>
  <c r="DQ926" i="25"/>
  <c r="DP926" i="25"/>
  <c r="DO926" i="25"/>
  <c r="DN926" i="25"/>
  <c r="DM926" i="25"/>
  <c r="DL926" i="25"/>
  <c r="DK926" i="25"/>
  <c r="DJ926" i="25"/>
  <c r="DI926" i="25"/>
  <c r="DH926" i="25"/>
  <c r="DG926" i="25"/>
  <c r="DF926" i="25"/>
  <c r="DE926" i="25"/>
  <c r="DD926" i="25"/>
  <c r="DC926" i="25"/>
  <c r="DB926" i="25"/>
  <c r="DA926" i="25"/>
  <c r="CZ926" i="25"/>
  <c r="CY926" i="25"/>
  <c r="CX926" i="25"/>
  <c r="CW926" i="25"/>
  <c r="CV926" i="25"/>
  <c r="CU926" i="25"/>
  <c r="CT926" i="25"/>
  <c r="CS926" i="25"/>
  <c r="CR926" i="25"/>
  <c r="CQ926" i="25"/>
  <c r="CP926" i="25"/>
  <c r="CO926" i="25"/>
  <c r="CN926" i="25"/>
  <c r="CM926" i="25"/>
  <c r="CL926" i="25"/>
  <c r="CK926" i="25"/>
  <c r="CJ926" i="25"/>
  <c r="CI926" i="25"/>
  <c r="CH926" i="25"/>
  <c r="CG926" i="25"/>
  <c r="CF926" i="25"/>
  <c r="CE926" i="25"/>
  <c r="CD926" i="25"/>
  <c r="CC926" i="25"/>
  <c r="CB926" i="25"/>
  <c r="CA926" i="25"/>
  <c r="BZ926" i="25"/>
  <c r="BY926" i="25"/>
  <c r="BX926" i="25"/>
  <c r="BW926" i="25"/>
  <c r="BV926" i="25"/>
  <c r="BU926" i="25"/>
  <c r="DV925" i="25"/>
  <c r="DU925" i="25"/>
  <c r="DT925" i="25"/>
  <c r="DS925" i="25"/>
  <c r="DR925" i="25"/>
  <c r="DQ925" i="25"/>
  <c r="DP925" i="25"/>
  <c r="DO925" i="25"/>
  <c r="DN925" i="25"/>
  <c r="DM925" i="25"/>
  <c r="DL925" i="25"/>
  <c r="DK925" i="25"/>
  <c r="DJ925" i="25"/>
  <c r="DI925" i="25"/>
  <c r="DH925" i="25"/>
  <c r="DG925" i="25"/>
  <c r="DF925" i="25"/>
  <c r="DE925" i="25"/>
  <c r="DD925" i="25"/>
  <c r="DC925" i="25"/>
  <c r="DB925" i="25"/>
  <c r="DA925" i="25"/>
  <c r="CZ925" i="25"/>
  <c r="CY925" i="25"/>
  <c r="CX925" i="25"/>
  <c r="CW925" i="25"/>
  <c r="CV925" i="25"/>
  <c r="CU925" i="25"/>
  <c r="CT925" i="25"/>
  <c r="CS925" i="25"/>
  <c r="CR925" i="25"/>
  <c r="CQ925" i="25"/>
  <c r="CP925" i="25"/>
  <c r="CO925" i="25"/>
  <c r="CN925" i="25"/>
  <c r="CM925" i="25"/>
  <c r="CL925" i="25"/>
  <c r="CK925" i="25"/>
  <c r="CJ925" i="25"/>
  <c r="CI925" i="25"/>
  <c r="CH925" i="25"/>
  <c r="CG925" i="25"/>
  <c r="CF925" i="25"/>
  <c r="CE925" i="25"/>
  <c r="CD925" i="25"/>
  <c r="CC925" i="25"/>
  <c r="CB925" i="25"/>
  <c r="CA925" i="25"/>
  <c r="BZ925" i="25"/>
  <c r="BY925" i="25"/>
  <c r="BX925" i="25"/>
  <c r="BW925" i="25"/>
  <c r="BV925" i="25"/>
  <c r="BU925" i="25"/>
  <c r="DV924" i="25"/>
  <c r="DU924" i="25"/>
  <c r="DT924" i="25"/>
  <c r="DS924" i="25"/>
  <c r="DR924" i="25"/>
  <c r="DQ924" i="25"/>
  <c r="DP924" i="25"/>
  <c r="DO924" i="25"/>
  <c r="DN924" i="25"/>
  <c r="DM924" i="25"/>
  <c r="DL924" i="25"/>
  <c r="DK924" i="25"/>
  <c r="DJ924" i="25"/>
  <c r="DI924" i="25"/>
  <c r="DH924" i="25"/>
  <c r="DG924" i="25"/>
  <c r="DF924" i="25"/>
  <c r="DE924" i="25"/>
  <c r="DD924" i="25"/>
  <c r="DC924" i="25"/>
  <c r="DB924" i="25"/>
  <c r="DA924" i="25"/>
  <c r="CZ924" i="25"/>
  <c r="CY924" i="25"/>
  <c r="CX924" i="25"/>
  <c r="CW924" i="25"/>
  <c r="CV924" i="25"/>
  <c r="CU924" i="25"/>
  <c r="CT924" i="25"/>
  <c r="CS924" i="25"/>
  <c r="CR924" i="25"/>
  <c r="CQ924" i="25"/>
  <c r="CP924" i="25"/>
  <c r="CO924" i="25"/>
  <c r="CN924" i="25"/>
  <c r="CM924" i="25"/>
  <c r="CL924" i="25"/>
  <c r="CK924" i="25"/>
  <c r="CJ924" i="25"/>
  <c r="CI924" i="25"/>
  <c r="CH924" i="25"/>
  <c r="CG924" i="25"/>
  <c r="CF924" i="25"/>
  <c r="CE924" i="25"/>
  <c r="CD924" i="25"/>
  <c r="CC924" i="25"/>
  <c r="CB924" i="25"/>
  <c r="CA924" i="25"/>
  <c r="BZ924" i="25"/>
  <c r="BY924" i="25"/>
  <c r="BX924" i="25"/>
  <c r="BW924" i="25"/>
  <c r="BV924" i="25"/>
  <c r="BU924" i="25"/>
  <c r="DV923" i="25"/>
  <c r="DU923" i="25"/>
  <c r="DT923" i="25"/>
  <c r="DS923" i="25"/>
  <c r="DR923" i="25"/>
  <c r="DQ923" i="25"/>
  <c r="DP923" i="25"/>
  <c r="DO923" i="25"/>
  <c r="DN923" i="25"/>
  <c r="DM923" i="25"/>
  <c r="DL923" i="25"/>
  <c r="DK923" i="25"/>
  <c r="DJ923" i="25"/>
  <c r="DI923" i="25"/>
  <c r="DH923" i="25"/>
  <c r="DG923" i="25"/>
  <c r="DF923" i="25"/>
  <c r="DE923" i="25"/>
  <c r="DD923" i="25"/>
  <c r="DC923" i="25"/>
  <c r="DB923" i="25"/>
  <c r="DA923" i="25"/>
  <c r="CZ923" i="25"/>
  <c r="CY923" i="25"/>
  <c r="CX923" i="25"/>
  <c r="CW923" i="25"/>
  <c r="CV923" i="25"/>
  <c r="CU923" i="25"/>
  <c r="CT923" i="25"/>
  <c r="CS923" i="25"/>
  <c r="CR923" i="25"/>
  <c r="CQ923" i="25"/>
  <c r="CP923" i="25"/>
  <c r="CO923" i="25"/>
  <c r="CN923" i="25"/>
  <c r="CM923" i="25"/>
  <c r="CL923" i="25"/>
  <c r="CK923" i="25"/>
  <c r="CJ923" i="25"/>
  <c r="CI923" i="25"/>
  <c r="CH923" i="25"/>
  <c r="CG923" i="25"/>
  <c r="CF923" i="25"/>
  <c r="CE923" i="25"/>
  <c r="CD923" i="25"/>
  <c r="CC923" i="25"/>
  <c r="CB923" i="25"/>
  <c r="CA923" i="25"/>
  <c r="BZ923" i="25"/>
  <c r="BY923" i="25"/>
  <c r="BX923" i="25"/>
  <c r="BW923" i="25"/>
  <c r="BV923" i="25"/>
  <c r="BU923" i="25"/>
  <c r="DV922" i="25"/>
  <c r="DU922" i="25"/>
  <c r="DT922" i="25"/>
  <c r="DS922" i="25"/>
  <c r="DR922" i="25"/>
  <c r="DQ922" i="25"/>
  <c r="DP922" i="25"/>
  <c r="DO922" i="25"/>
  <c r="DN922" i="25"/>
  <c r="DM922" i="25"/>
  <c r="DL922" i="25"/>
  <c r="DK922" i="25"/>
  <c r="DJ922" i="25"/>
  <c r="DI922" i="25"/>
  <c r="DH922" i="25"/>
  <c r="DG922" i="25"/>
  <c r="DF922" i="25"/>
  <c r="DE922" i="25"/>
  <c r="DD922" i="25"/>
  <c r="DC922" i="25"/>
  <c r="DB922" i="25"/>
  <c r="DA922" i="25"/>
  <c r="CZ922" i="25"/>
  <c r="CY922" i="25"/>
  <c r="CX922" i="25"/>
  <c r="CW922" i="25"/>
  <c r="CV922" i="25"/>
  <c r="CU922" i="25"/>
  <c r="CT922" i="25"/>
  <c r="CS922" i="25"/>
  <c r="CR922" i="25"/>
  <c r="CQ922" i="25"/>
  <c r="CP922" i="25"/>
  <c r="CO922" i="25"/>
  <c r="CN922" i="25"/>
  <c r="CM922" i="25"/>
  <c r="CL922" i="25"/>
  <c r="CK922" i="25"/>
  <c r="CJ922" i="25"/>
  <c r="CI922" i="25"/>
  <c r="CH922" i="25"/>
  <c r="CG922" i="25"/>
  <c r="CF922" i="25"/>
  <c r="CE922" i="25"/>
  <c r="CD922" i="25"/>
  <c r="CC922" i="25"/>
  <c r="CB922" i="25"/>
  <c r="CA922" i="25"/>
  <c r="BZ922" i="25"/>
  <c r="BY922" i="25"/>
  <c r="BX922" i="25"/>
  <c r="BW922" i="25"/>
  <c r="BV922" i="25"/>
  <c r="BU922" i="25"/>
  <c r="DV921" i="25"/>
  <c r="DU921" i="25"/>
  <c r="DT921" i="25"/>
  <c r="DS921" i="25"/>
  <c r="DR921" i="25"/>
  <c r="DQ921" i="25"/>
  <c r="DP921" i="25"/>
  <c r="DO921" i="25"/>
  <c r="DN921" i="25"/>
  <c r="DM921" i="25"/>
  <c r="DL921" i="25"/>
  <c r="DK921" i="25"/>
  <c r="DJ921" i="25"/>
  <c r="DI921" i="25"/>
  <c r="DH921" i="25"/>
  <c r="DG921" i="25"/>
  <c r="DF921" i="25"/>
  <c r="DE921" i="25"/>
  <c r="DD921" i="25"/>
  <c r="DC921" i="25"/>
  <c r="DB921" i="25"/>
  <c r="DA921" i="25"/>
  <c r="CZ921" i="25"/>
  <c r="CY921" i="25"/>
  <c r="CX921" i="25"/>
  <c r="CW921" i="25"/>
  <c r="CV921" i="25"/>
  <c r="CU921" i="25"/>
  <c r="CT921" i="25"/>
  <c r="CS921" i="25"/>
  <c r="CR921" i="25"/>
  <c r="CQ921" i="25"/>
  <c r="CP921" i="25"/>
  <c r="CO921" i="25"/>
  <c r="CN921" i="25"/>
  <c r="CM921" i="25"/>
  <c r="CL921" i="25"/>
  <c r="CK921" i="25"/>
  <c r="CJ921" i="25"/>
  <c r="CI921" i="25"/>
  <c r="CH921" i="25"/>
  <c r="CG921" i="25"/>
  <c r="CF921" i="25"/>
  <c r="CE921" i="25"/>
  <c r="CD921" i="25"/>
  <c r="CC921" i="25"/>
  <c r="CB921" i="25"/>
  <c r="CA921" i="25"/>
  <c r="BZ921" i="25"/>
  <c r="BY921" i="25"/>
  <c r="BX921" i="25"/>
  <c r="BW921" i="25"/>
  <c r="BV921" i="25"/>
  <c r="BU921" i="25"/>
  <c r="DV920" i="25"/>
  <c r="DU920" i="25"/>
  <c r="DT920" i="25"/>
  <c r="DS920" i="25"/>
  <c r="DR920" i="25"/>
  <c r="DQ920" i="25"/>
  <c r="DP920" i="25"/>
  <c r="DO920" i="25"/>
  <c r="DN920" i="25"/>
  <c r="DM920" i="25"/>
  <c r="DL920" i="25"/>
  <c r="DK920" i="25"/>
  <c r="DJ920" i="25"/>
  <c r="DI920" i="25"/>
  <c r="DH920" i="25"/>
  <c r="DG920" i="25"/>
  <c r="DF920" i="25"/>
  <c r="DE920" i="25"/>
  <c r="DD920" i="25"/>
  <c r="DC920" i="25"/>
  <c r="DB920" i="25"/>
  <c r="DA920" i="25"/>
  <c r="CZ920" i="25"/>
  <c r="CY920" i="25"/>
  <c r="CX920" i="25"/>
  <c r="CW920" i="25"/>
  <c r="CV920" i="25"/>
  <c r="CU920" i="25"/>
  <c r="CT920" i="25"/>
  <c r="CS920" i="25"/>
  <c r="CR920" i="25"/>
  <c r="CQ920" i="25"/>
  <c r="CP920" i="25"/>
  <c r="CO920" i="25"/>
  <c r="CN920" i="25"/>
  <c r="CM920" i="25"/>
  <c r="CL920" i="25"/>
  <c r="CK920" i="25"/>
  <c r="CJ920" i="25"/>
  <c r="CI920" i="25"/>
  <c r="CH920" i="25"/>
  <c r="CG920" i="25"/>
  <c r="CF920" i="25"/>
  <c r="CE920" i="25"/>
  <c r="CD920" i="25"/>
  <c r="CC920" i="25"/>
  <c r="CB920" i="25"/>
  <c r="CA920" i="25"/>
  <c r="BZ920" i="25"/>
  <c r="BY920" i="25"/>
  <c r="BX920" i="25"/>
  <c r="BW920" i="25"/>
  <c r="BV920" i="25"/>
  <c r="BU920" i="25"/>
  <c r="DV919" i="25"/>
  <c r="DU919" i="25"/>
  <c r="DT919" i="25"/>
  <c r="DS919" i="25"/>
  <c r="DR919" i="25"/>
  <c r="DQ919" i="25"/>
  <c r="DP919" i="25"/>
  <c r="DO919" i="25"/>
  <c r="DN919" i="25"/>
  <c r="DM919" i="25"/>
  <c r="DL919" i="25"/>
  <c r="DK919" i="25"/>
  <c r="DJ919" i="25"/>
  <c r="DI919" i="25"/>
  <c r="DH919" i="25"/>
  <c r="DG919" i="25"/>
  <c r="DF919" i="25"/>
  <c r="DE919" i="25"/>
  <c r="DD919" i="25"/>
  <c r="DC919" i="25"/>
  <c r="DB919" i="25"/>
  <c r="DA919" i="25"/>
  <c r="CZ919" i="25"/>
  <c r="CY919" i="25"/>
  <c r="CX919" i="25"/>
  <c r="CW919" i="25"/>
  <c r="CV919" i="25"/>
  <c r="CU919" i="25"/>
  <c r="CT919" i="25"/>
  <c r="CS919" i="25"/>
  <c r="CR919" i="25"/>
  <c r="CQ919" i="25"/>
  <c r="CP919" i="25"/>
  <c r="CO919" i="25"/>
  <c r="CN919" i="25"/>
  <c r="CM919" i="25"/>
  <c r="CL919" i="25"/>
  <c r="CK919" i="25"/>
  <c r="CJ919" i="25"/>
  <c r="CI919" i="25"/>
  <c r="CH919" i="25"/>
  <c r="CG919" i="25"/>
  <c r="CF919" i="25"/>
  <c r="CE919" i="25"/>
  <c r="CD919" i="25"/>
  <c r="CC919" i="25"/>
  <c r="CB919" i="25"/>
  <c r="CA919" i="25"/>
  <c r="BZ919" i="25"/>
  <c r="BY919" i="25"/>
  <c r="BX919" i="25"/>
  <c r="BW919" i="25"/>
  <c r="BV919" i="25"/>
  <c r="BU919" i="25"/>
  <c r="DV918" i="25"/>
  <c r="DU918" i="25"/>
  <c r="DT918" i="25"/>
  <c r="DS918" i="25"/>
  <c r="DR918" i="25"/>
  <c r="DQ918" i="25"/>
  <c r="DP918" i="25"/>
  <c r="DO918" i="25"/>
  <c r="DN918" i="25"/>
  <c r="DM918" i="25"/>
  <c r="DL918" i="25"/>
  <c r="DK918" i="25"/>
  <c r="DJ918" i="25"/>
  <c r="DI918" i="25"/>
  <c r="DH918" i="25"/>
  <c r="DG918" i="25"/>
  <c r="DF918" i="25"/>
  <c r="DE918" i="25"/>
  <c r="DD918" i="25"/>
  <c r="DC918" i="25"/>
  <c r="DB918" i="25"/>
  <c r="DA918" i="25"/>
  <c r="CZ918" i="25"/>
  <c r="CY918" i="25"/>
  <c r="CX918" i="25"/>
  <c r="CW918" i="25"/>
  <c r="CV918" i="25"/>
  <c r="CU918" i="25"/>
  <c r="CT918" i="25"/>
  <c r="CS918" i="25"/>
  <c r="CR918" i="25"/>
  <c r="CQ918" i="25"/>
  <c r="CP918" i="25"/>
  <c r="CO918" i="25"/>
  <c r="CN918" i="25"/>
  <c r="CM918" i="25"/>
  <c r="CL918" i="25"/>
  <c r="CK918" i="25"/>
  <c r="CJ918" i="25"/>
  <c r="CI918" i="25"/>
  <c r="CH918" i="25"/>
  <c r="CG918" i="25"/>
  <c r="CF918" i="25"/>
  <c r="CE918" i="25"/>
  <c r="CD918" i="25"/>
  <c r="CC918" i="25"/>
  <c r="CB918" i="25"/>
  <c r="CA918" i="25"/>
  <c r="BZ918" i="25"/>
  <c r="BY918" i="25"/>
  <c r="BX918" i="25"/>
  <c r="BW918" i="25"/>
  <c r="BV918" i="25"/>
  <c r="BU918" i="25"/>
  <c r="DV917" i="25"/>
  <c r="DU917" i="25"/>
  <c r="DT917" i="25"/>
  <c r="DS917" i="25"/>
  <c r="DR917" i="25"/>
  <c r="DQ917" i="25"/>
  <c r="DP917" i="25"/>
  <c r="DO917" i="25"/>
  <c r="DN917" i="25"/>
  <c r="DM917" i="25"/>
  <c r="DL917" i="25"/>
  <c r="DK917" i="25"/>
  <c r="DJ917" i="25"/>
  <c r="DI917" i="25"/>
  <c r="DH917" i="25"/>
  <c r="DG917" i="25"/>
  <c r="DF917" i="25"/>
  <c r="DE917" i="25"/>
  <c r="DD917" i="25"/>
  <c r="DC917" i="25"/>
  <c r="DB917" i="25"/>
  <c r="DA917" i="25"/>
  <c r="CZ917" i="25"/>
  <c r="CY917" i="25"/>
  <c r="CX917" i="25"/>
  <c r="CW917" i="25"/>
  <c r="CV917" i="25"/>
  <c r="CU917" i="25"/>
  <c r="CT917" i="25"/>
  <c r="CS917" i="25"/>
  <c r="CR917" i="25"/>
  <c r="CQ917" i="25"/>
  <c r="CP917" i="25"/>
  <c r="CO917" i="25"/>
  <c r="CN917" i="25"/>
  <c r="CM917" i="25"/>
  <c r="CL917" i="25"/>
  <c r="CK917" i="25"/>
  <c r="CJ917" i="25"/>
  <c r="CI917" i="25"/>
  <c r="CH917" i="25"/>
  <c r="CG917" i="25"/>
  <c r="CF917" i="25"/>
  <c r="CE917" i="25"/>
  <c r="CD917" i="25"/>
  <c r="CC917" i="25"/>
  <c r="CB917" i="25"/>
  <c r="CA917" i="25"/>
  <c r="BZ917" i="25"/>
  <c r="BY917" i="25"/>
  <c r="BX917" i="25"/>
  <c r="BW917" i="25"/>
  <c r="BV917" i="25"/>
  <c r="BU917" i="25"/>
  <c r="DV916" i="25"/>
  <c r="DU916" i="25"/>
  <c r="DT916" i="25"/>
  <c r="DS916" i="25"/>
  <c r="DR916" i="25"/>
  <c r="DQ916" i="25"/>
  <c r="DP916" i="25"/>
  <c r="DO916" i="25"/>
  <c r="DN916" i="25"/>
  <c r="DM916" i="25"/>
  <c r="DL916" i="25"/>
  <c r="DK916" i="25"/>
  <c r="DJ916" i="25"/>
  <c r="DI916" i="25"/>
  <c r="DH916" i="25"/>
  <c r="DG916" i="25"/>
  <c r="DF916" i="25"/>
  <c r="DE916" i="25"/>
  <c r="DD916" i="25"/>
  <c r="DC916" i="25"/>
  <c r="DB916" i="25"/>
  <c r="DA916" i="25"/>
  <c r="CZ916" i="25"/>
  <c r="CY916" i="25"/>
  <c r="CX916" i="25"/>
  <c r="CW916" i="25"/>
  <c r="CV916" i="25"/>
  <c r="CU916" i="25"/>
  <c r="CT916" i="25"/>
  <c r="CS916" i="25"/>
  <c r="CR916" i="25"/>
  <c r="CQ916" i="25"/>
  <c r="CP916" i="25"/>
  <c r="CO916" i="25"/>
  <c r="CN916" i="25"/>
  <c r="CM916" i="25"/>
  <c r="CL916" i="25"/>
  <c r="CK916" i="25"/>
  <c r="CJ916" i="25"/>
  <c r="CI916" i="25"/>
  <c r="CH916" i="25"/>
  <c r="CG916" i="25"/>
  <c r="CF916" i="25"/>
  <c r="CE916" i="25"/>
  <c r="CD916" i="25"/>
  <c r="CC916" i="25"/>
  <c r="CB916" i="25"/>
  <c r="CA916" i="25"/>
  <c r="BZ916" i="25"/>
  <c r="BY916" i="25"/>
  <c r="BX916" i="25"/>
  <c r="BW916" i="25"/>
  <c r="BV916" i="25"/>
  <c r="BU916" i="25"/>
  <c r="DV915" i="25"/>
  <c r="DU915" i="25"/>
  <c r="DT915" i="25"/>
  <c r="DS915" i="25"/>
  <c r="DR915" i="25"/>
  <c r="DQ915" i="25"/>
  <c r="DP915" i="25"/>
  <c r="DO915" i="25"/>
  <c r="DN915" i="25"/>
  <c r="DM915" i="25"/>
  <c r="DL915" i="25"/>
  <c r="DK915" i="25"/>
  <c r="DJ915" i="25"/>
  <c r="DI915" i="25"/>
  <c r="DH915" i="25"/>
  <c r="DG915" i="25"/>
  <c r="DF915" i="25"/>
  <c r="DE915" i="25"/>
  <c r="DD915" i="25"/>
  <c r="DC915" i="25"/>
  <c r="DB915" i="25"/>
  <c r="DA915" i="25"/>
  <c r="CZ915" i="25"/>
  <c r="CY915" i="25"/>
  <c r="CX915" i="25"/>
  <c r="CW915" i="25"/>
  <c r="CV915" i="25"/>
  <c r="CU915" i="25"/>
  <c r="CT915" i="25"/>
  <c r="CS915" i="25"/>
  <c r="CR915" i="25"/>
  <c r="CQ915" i="25"/>
  <c r="CP915" i="25"/>
  <c r="CO915" i="25"/>
  <c r="CN915" i="25"/>
  <c r="CM915" i="25"/>
  <c r="CL915" i="25"/>
  <c r="CK915" i="25"/>
  <c r="CJ915" i="25"/>
  <c r="CI915" i="25"/>
  <c r="CH915" i="25"/>
  <c r="CG915" i="25"/>
  <c r="CF915" i="25"/>
  <c r="CE915" i="25"/>
  <c r="CD915" i="25"/>
  <c r="CC915" i="25"/>
  <c r="CB915" i="25"/>
  <c r="CA915" i="25"/>
  <c r="BZ915" i="25"/>
  <c r="BY915" i="25"/>
  <c r="BX915" i="25"/>
  <c r="BW915" i="25"/>
  <c r="BV915" i="25"/>
  <c r="BU915" i="25"/>
  <c r="DV914" i="25"/>
  <c r="DU914" i="25"/>
  <c r="DT914" i="25"/>
  <c r="DS914" i="25"/>
  <c r="DR914" i="25"/>
  <c r="DQ914" i="25"/>
  <c r="DP914" i="25"/>
  <c r="DO914" i="25"/>
  <c r="DN914" i="25"/>
  <c r="DM914" i="25"/>
  <c r="DL914" i="25"/>
  <c r="DK914" i="25"/>
  <c r="DJ914" i="25"/>
  <c r="DI914" i="25"/>
  <c r="DH914" i="25"/>
  <c r="DG914" i="25"/>
  <c r="DF914" i="25"/>
  <c r="DE914" i="25"/>
  <c r="DD914" i="25"/>
  <c r="DC914" i="25"/>
  <c r="DB914" i="25"/>
  <c r="DA914" i="25"/>
  <c r="CZ914" i="25"/>
  <c r="CY914" i="25"/>
  <c r="CX914" i="25"/>
  <c r="CW914" i="25"/>
  <c r="CV914" i="25"/>
  <c r="CU914" i="25"/>
  <c r="CT914" i="25"/>
  <c r="CS914" i="25"/>
  <c r="CR914" i="25"/>
  <c r="CQ914" i="25"/>
  <c r="CP914" i="25"/>
  <c r="CO914" i="25"/>
  <c r="CN914" i="25"/>
  <c r="CM914" i="25"/>
  <c r="CL914" i="25"/>
  <c r="CK914" i="25"/>
  <c r="CJ914" i="25"/>
  <c r="CI914" i="25"/>
  <c r="CH914" i="25"/>
  <c r="CG914" i="25"/>
  <c r="CF914" i="25"/>
  <c r="CE914" i="25"/>
  <c r="CD914" i="25"/>
  <c r="CC914" i="25"/>
  <c r="CB914" i="25"/>
  <c r="CA914" i="25"/>
  <c r="BZ914" i="25"/>
  <c r="BY914" i="25"/>
  <c r="BX914" i="25"/>
  <c r="BW914" i="25"/>
  <c r="BV914" i="25"/>
  <c r="BU914" i="25"/>
  <c r="DV913" i="25"/>
  <c r="DU913" i="25"/>
  <c r="DT913" i="25"/>
  <c r="DS913" i="25"/>
  <c r="DR913" i="25"/>
  <c r="DQ913" i="25"/>
  <c r="DP913" i="25"/>
  <c r="DO913" i="25"/>
  <c r="DN913" i="25"/>
  <c r="DM913" i="25"/>
  <c r="DL913" i="25"/>
  <c r="DK913" i="25"/>
  <c r="DJ913" i="25"/>
  <c r="DI913" i="25"/>
  <c r="DH913" i="25"/>
  <c r="DG913" i="25"/>
  <c r="DF913" i="25"/>
  <c r="DE913" i="25"/>
  <c r="DD913" i="25"/>
  <c r="DC913" i="25"/>
  <c r="DB913" i="25"/>
  <c r="DA913" i="25"/>
  <c r="CZ913" i="25"/>
  <c r="CY913" i="25"/>
  <c r="CX913" i="25"/>
  <c r="CW913" i="25"/>
  <c r="CV913" i="25"/>
  <c r="CU913" i="25"/>
  <c r="CT913" i="25"/>
  <c r="CS913" i="25"/>
  <c r="CR913" i="25"/>
  <c r="CQ913" i="25"/>
  <c r="CP913" i="25"/>
  <c r="CO913" i="25"/>
  <c r="CN913" i="25"/>
  <c r="CM913" i="25"/>
  <c r="CL913" i="25"/>
  <c r="CK913" i="25"/>
  <c r="CJ913" i="25"/>
  <c r="CI913" i="25"/>
  <c r="CH913" i="25"/>
  <c r="CG913" i="25"/>
  <c r="CF913" i="25"/>
  <c r="CE913" i="25"/>
  <c r="CD913" i="25"/>
  <c r="CC913" i="25"/>
  <c r="CB913" i="25"/>
  <c r="CA913" i="25"/>
  <c r="BZ913" i="25"/>
  <c r="BY913" i="25"/>
  <c r="BX913" i="25"/>
  <c r="BW913" i="25"/>
  <c r="BV913" i="25"/>
  <c r="BU913" i="25"/>
  <c r="DV912" i="25"/>
  <c r="DU912" i="25"/>
  <c r="DT912" i="25"/>
  <c r="DS912" i="25"/>
  <c r="DR912" i="25"/>
  <c r="DQ912" i="25"/>
  <c r="DP912" i="25"/>
  <c r="DO912" i="25"/>
  <c r="DN912" i="25"/>
  <c r="DM912" i="25"/>
  <c r="DL912" i="25"/>
  <c r="DK912" i="25"/>
  <c r="DJ912" i="25"/>
  <c r="DI912" i="25"/>
  <c r="DH912" i="25"/>
  <c r="DG912" i="25"/>
  <c r="DF912" i="25"/>
  <c r="DE912" i="25"/>
  <c r="DD912" i="25"/>
  <c r="DC912" i="25"/>
  <c r="DB912" i="25"/>
  <c r="DA912" i="25"/>
  <c r="CZ912" i="25"/>
  <c r="CY912" i="25"/>
  <c r="CX912" i="25"/>
  <c r="CW912" i="25"/>
  <c r="CV912" i="25"/>
  <c r="CU912" i="25"/>
  <c r="CT912" i="25"/>
  <c r="CS912" i="25"/>
  <c r="CR912" i="25"/>
  <c r="CQ912" i="25"/>
  <c r="CP912" i="25"/>
  <c r="CO912" i="25"/>
  <c r="CN912" i="25"/>
  <c r="CM912" i="25"/>
  <c r="CL912" i="25"/>
  <c r="CK912" i="25"/>
  <c r="CJ912" i="25"/>
  <c r="CI912" i="25"/>
  <c r="CH912" i="25"/>
  <c r="CG912" i="25"/>
  <c r="CF912" i="25"/>
  <c r="CE912" i="25"/>
  <c r="CD912" i="25"/>
  <c r="CC912" i="25"/>
  <c r="CB912" i="25"/>
  <c r="CA912" i="25"/>
  <c r="BZ912" i="25"/>
  <c r="BY912" i="25"/>
  <c r="BX912" i="25"/>
  <c r="BW912" i="25"/>
  <c r="BV912" i="25"/>
  <c r="BU912" i="25"/>
  <c r="DV911" i="25"/>
  <c r="DU911" i="25"/>
  <c r="DT911" i="25"/>
  <c r="DS911" i="25"/>
  <c r="DR911" i="25"/>
  <c r="DQ911" i="25"/>
  <c r="DP911" i="25"/>
  <c r="DO911" i="25"/>
  <c r="DN911" i="25"/>
  <c r="DM911" i="25"/>
  <c r="DL911" i="25"/>
  <c r="DK911" i="25"/>
  <c r="DJ911" i="25"/>
  <c r="DI911" i="25"/>
  <c r="DH911" i="25"/>
  <c r="DG911" i="25"/>
  <c r="DF911" i="25"/>
  <c r="DE911" i="25"/>
  <c r="DD911" i="25"/>
  <c r="DC911" i="25"/>
  <c r="DB911" i="25"/>
  <c r="DA911" i="25"/>
  <c r="CZ911" i="25"/>
  <c r="CY911" i="25"/>
  <c r="CX911" i="25"/>
  <c r="CW911" i="25"/>
  <c r="CV911" i="25"/>
  <c r="CU911" i="25"/>
  <c r="CT911" i="25"/>
  <c r="CS911" i="25"/>
  <c r="CR911" i="25"/>
  <c r="CQ911" i="25"/>
  <c r="CP911" i="25"/>
  <c r="CO911" i="25"/>
  <c r="CN911" i="25"/>
  <c r="CM911" i="25"/>
  <c r="CL911" i="25"/>
  <c r="CK911" i="25"/>
  <c r="CJ911" i="25"/>
  <c r="CI911" i="25"/>
  <c r="CH911" i="25"/>
  <c r="CG911" i="25"/>
  <c r="CF911" i="25"/>
  <c r="CE911" i="25"/>
  <c r="CD911" i="25"/>
  <c r="CC911" i="25"/>
  <c r="CB911" i="25"/>
  <c r="CA911" i="25"/>
  <c r="BZ911" i="25"/>
  <c r="BY911" i="25"/>
  <c r="BX911" i="25"/>
  <c r="BW911" i="25"/>
  <c r="BV911" i="25"/>
  <c r="BU911" i="25"/>
  <c r="DV910" i="25"/>
  <c r="DU910" i="25"/>
  <c r="DT910" i="25"/>
  <c r="DS910" i="25"/>
  <c r="DR910" i="25"/>
  <c r="DQ910" i="25"/>
  <c r="DP910" i="25"/>
  <c r="DO910" i="25"/>
  <c r="DN910" i="25"/>
  <c r="DM910" i="25"/>
  <c r="DL910" i="25"/>
  <c r="DK910" i="25"/>
  <c r="DJ910" i="25"/>
  <c r="DI910" i="25"/>
  <c r="DH910" i="25"/>
  <c r="DG910" i="25"/>
  <c r="DF910" i="25"/>
  <c r="DE910" i="25"/>
  <c r="DD910" i="25"/>
  <c r="DC910" i="25"/>
  <c r="DB910" i="25"/>
  <c r="DA910" i="25"/>
  <c r="CZ910" i="25"/>
  <c r="CY910" i="25"/>
  <c r="CX910" i="25"/>
  <c r="CW910" i="25"/>
  <c r="CV910" i="25"/>
  <c r="CU910" i="25"/>
  <c r="CT910" i="25"/>
  <c r="CS910" i="25"/>
  <c r="CR910" i="25"/>
  <c r="CQ910" i="25"/>
  <c r="CP910" i="25"/>
  <c r="CO910" i="25"/>
  <c r="CN910" i="25"/>
  <c r="CM910" i="25"/>
  <c r="CL910" i="25"/>
  <c r="CK910" i="25"/>
  <c r="CJ910" i="25"/>
  <c r="CI910" i="25"/>
  <c r="CH910" i="25"/>
  <c r="CG910" i="25"/>
  <c r="CF910" i="25"/>
  <c r="CE910" i="25"/>
  <c r="CD910" i="25"/>
  <c r="CC910" i="25"/>
  <c r="CB910" i="25"/>
  <c r="CA910" i="25"/>
  <c r="BZ910" i="25"/>
  <c r="BY910" i="25"/>
  <c r="BX910" i="25"/>
  <c r="BW910" i="25"/>
  <c r="BV910" i="25"/>
  <c r="BU910" i="25"/>
  <c r="DV909" i="25"/>
  <c r="DU909" i="25"/>
  <c r="DT909" i="25"/>
  <c r="DS909" i="25"/>
  <c r="DR909" i="25"/>
  <c r="DQ909" i="25"/>
  <c r="DP909" i="25"/>
  <c r="DO909" i="25"/>
  <c r="DN909" i="25"/>
  <c r="DM909" i="25"/>
  <c r="DL909" i="25"/>
  <c r="DK909" i="25"/>
  <c r="DJ909" i="25"/>
  <c r="DI909" i="25"/>
  <c r="DH909" i="25"/>
  <c r="DG909" i="25"/>
  <c r="DF909" i="25"/>
  <c r="DE909" i="25"/>
  <c r="DD909" i="25"/>
  <c r="DC909" i="25"/>
  <c r="DB909" i="25"/>
  <c r="DA909" i="25"/>
  <c r="CZ909" i="25"/>
  <c r="CY909" i="25"/>
  <c r="CX909" i="25"/>
  <c r="CW909" i="25"/>
  <c r="CV909" i="25"/>
  <c r="CU909" i="25"/>
  <c r="CT909" i="25"/>
  <c r="CS909" i="25"/>
  <c r="CR909" i="25"/>
  <c r="CQ909" i="25"/>
  <c r="CP909" i="25"/>
  <c r="CO909" i="25"/>
  <c r="CN909" i="25"/>
  <c r="CM909" i="25"/>
  <c r="CL909" i="25"/>
  <c r="CK909" i="25"/>
  <c r="CJ909" i="25"/>
  <c r="CI909" i="25"/>
  <c r="CH909" i="25"/>
  <c r="CG909" i="25"/>
  <c r="CF909" i="25"/>
  <c r="CE909" i="25"/>
  <c r="CD909" i="25"/>
  <c r="CC909" i="25"/>
  <c r="CB909" i="25"/>
  <c r="CA909" i="25"/>
  <c r="BZ909" i="25"/>
  <c r="BY909" i="25"/>
  <c r="BX909" i="25"/>
  <c r="BW909" i="25"/>
  <c r="BV909" i="25"/>
  <c r="BU909" i="25"/>
  <c r="DV908" i="25"/>
  <c r="DU908" i="25"/>
  <c r="DT908" i="25"/>
  <c r="DS908" i="25"/>
  <c r="DR908" i="25"/>
  <c r="DQ908" i="25"/>
  <c r="DP908" i="25"/>
  <c r="DO908" i="25"/>
  <c r="DN908" i="25"/>
  <c r="DM908" i="25"/>
  <c r="DL908" i="25"/>
  <c r="DK908" i="25"/>
  <c r="DJ908" i="25"/>
  <c r="DI908" i="25"/>
  <c r="DH908" i="25"/>
  <c r="DG908" i="25"/>
  <c r="DF908" i="25"/>
  <c r="DE908" i="25"/>
  <c r="DD908" i="25"/>
  <c r="DC908" i="25"/>
  <c r="DB908" i="25"/>
  <c r="DA908" i="25"/>
  <c r="CZ908" i="25"/>
  <c r="CY908" i="25"/>
  <c r="CX908" i="25"/>
  <c r="CW908" i="25"/>
  <c r="CV908" i="25"/>
  <c r="CU908" i="25"/>
  <c r="CT908" i="25"/>
  <c r="CS908" i="25"/>
  <c r="CR908" i="25"/>
  <c r="CQ908" i="25"/>
  <c r="CP908" i="25"/>
  <c r="CO908" i="25"/>
  <c r="CN908" i="25"/>
  <c r="CM908" i="25"/>
  <c r="CL908" i="25"/>
  <c r="CK908" i="25"/>
  <c r="CJ908" i="25"/>
  <c r="CI908" i="25"/>
  <c r="CH908" i="25"/>
  <c r="CG908" i="25"/>
  <c r="CF908" i="25"/>
  <c r="CE908" i="25"/>
  <c r="CD908" i="25"/>
  <c r="CC908" i="25"/>
  <c r="CB908" i="25"/>
  <c r="CA908" i="25"/>
  <c r="BZ908" i="25"/>
  <c r="BY908" i="25"/>
  <c r="BX908" i="25"/>
  <c r="BW908" i="25"/>
  <c r="BV908" i="25"/>
  <c r="BU908" i="25"/>
  <c r="DV907" i="25"/>
  <c r="DU907" i="25"/>
  <c r="DT907" i="25"/>
  <c r="DS907" i="25"/>
  <c r="DR907" i="25"/>
  <c r="DQ907" i="25"/>
  <c r="DP907" i="25"/>
  <c r="DO907" i="25"/>
  <c r="DN907" i="25"/>
  <c r="DM907" i="25"/>
  <c r="DL907" i="25"/>
  <c r="DK907" i="25"/>
  <c r="DJ907" i="25"/>
  <c r="DI907" i="25"/>
  <c r="DH907" i="25"/>
  <c r="DG907" i="25"/>
  <c r="DF907" i="25"/>
  <c r="DE907" i="25"/>
  <c r="DD907" i="25"/>
  <c r="DC907" i="25"/>
  <c r="DB907" i="25"/>
  <c r="DA907" i="25"/>
  <c r="CZ907" i="25"/>
  <c r="CY907" i="25"/>
  <c r="CX907" i="25"/>
  <c r="CW907" i="25"/>
  <c r="CV907" i="25"/>
  <c r="CU907" i="25"/>
  <c r="CT907" i="25"/>
  <c r="CS907" i="25"/>
  <c r="CR907" i="25"/>
  <c r="CQ907" i="25"/>
  <c r="CP907" i="25"/>
  <c r="CO907" i="25"/>
  <c r="CN907" i="25"/>
  <c r="CM907" i="25"/>
  <c r="CL907" i="25"/>
  <c r="CK907" i="25"/>
  <c r="CJ907" i="25"/>
  <c r="CI907" i="25"/>
  <c r="CH907" i="25"/>
  <c r="CG907" i="25"/>
  <c r="CF907" i="25"/>
  <c r="CE907" i="25"/>
  <c r="CD907" i="25"/>
  <c r="CC907" i="25"/>
  <c r="CB907" i="25"/>
  <c r="CA907" i="25"/>
  <c r="BZ907" i="25"/>
  <c r="BY907" i="25"/>
  <c r="BX907" i="25"/>
  <c r="BW907" i="25"/>
  <c r="BV907" i="25"/>
  <c r="BU907" i="25"/>
  <c r="DV906" i="25"/>
  <c r="DU906" i="25"/>
  <c r="DT906" i="25"/>
  <c r="DS906" i="25"/>
  <c r="DR906" i="25"/>
  <c r="DQ906" i="25"/>
  <c r="DP906" i="25"/>
  <c r="DO906" i="25"/>
  <c r="DN906" i="25"/>
  <c r="DM906" i="25"/>
  <c r="DL906" i="25"/>
  <c r="DK906" i="25"/>
  <c r="DJ906" i="25"/>
  <c r="DI906" i="25"/>
  <c r="DH906" i="25"/>
  <c r="DG906" i="25"/>
  <c r="DF906" i="25"/>
  <c r="DE906" i="25"/>
  <c r="DD906" i="25"/>
  <c r="DC906" i="25"/>
  <c r="DB906" i="25"/>
  <c r="DA906" i="25"/>
  <c r="CZ906" i="25"/>
  <c r="CY906" i="25"/>
  <c r="CX906" i="25"/>
  <c r="CW906" i="25"/>
  <c r="CV906" i="25"/>
  <c r="CU906" i="25"/>
  <c r="CT906" i="25"/>
  <c r="CS906" i="25"/>
  <c r="CR906" i="25"/>
  <c r="CQ906" i="25"/>
  <c r="CP906" i="25"/>
  <c r="CO906" i="25"/>
  <c r="CN906" i="25"/>
  <c r="CM906" i="25"/>
  <c r="CL906" i="25"/>
  <c r="CK906" i="25"/>
  <c r="CJ906" i="25"/>
  <c r="CI906" i="25"/>
  <c r="CH906" i="25"/>
  <c r="CG906" i="25"/>
  <c r="CF906" i="25"/>
  <c r="CE906" i="25"/>
  <c r="CD906" i="25"/>
  <c r="CC906" i="25"/>
  <c r="CB906" i="25"/>
  <c r="CA906" i="25"/>
  <c r="BZ906" i="25"/>
  <c r="BY906" i="25"/>
  <c r="BX906" i="25"/>
  <c r="BW906" i="25"/>
  <c r="BV906" i="25"/>
  <c r="BU906" i="25"/>
  <c r="DV905" i="25"/>
  <c r="DU905" i="25"/>
  <c r="DT905" i="25"/>
  <c r="DS905" i="25"/>
  <c r="DR905" i="25"/>
  <c r="DQ905" i="25"/>
  <c r="DP905" i="25"/>
  <c r="DO905" i="25"/>
  <c r="DN905" i="25"/>
  <c r="DM905" i="25"/>
  <c r="DL905" i="25"/>
  <c r="DK905" i="25"/>
  <c r="DJ905" i="25"/>
  <c r="DI905" i="25"/>
  <c r="DH905" i="25"/>
  <c r="DG905" i="25"/>
  <c r="DF905" i="25"/>
  <c r="DE905" i="25"/>
  <c r="DD905" i="25"/>
  <c r="DC905" i="25"/>
  <c r="DB905" i="25"/>
  <c r="DA905" i="25"/>
  <c r="CZ905" i="25"/>
  <c r="CY905" i="25"/>
  <c r="CX905" i="25"/>
  <c r="CW905" i="25"/>
  <c r="CV905" i="25"/>
  <c r="CU905" i="25"/>
  <c r="CT905" i="25"/>
  <c r="CS905" i="25"/>
  <c r="CR905" i="25"/>
  <c r="CQ905" i="25"/>
  <c r="CP905" i="25"/>
  <c r="CO905" i="25"/>
  <c r="CN905" i="25"/>
  <c r="CM905" i="25"/>
  <c r="CL905" i="25"/>
  <c r="CK905" i="25"/>
  <c r="CJ905" i="25"/>
  <c r="CI905" i="25"/>
  <c r="CH905" i="25"/>
  <c r="CG905" i="25"/>
  <c r="CF905" i="25"/>
  <c r="CE905" i="25"/>
  <c r="CD905" i="25"/>
  <c r="CC905" i="25"/>
  <c r="CB905" i="25"/>
  <c r="CA905" i="25"/>
  <c r="BZ905" i="25"/>
  <c r="BY905" i="25"/>
  <c r="BX905" i="25"/>
  <c r="BW905" i="25"/>
  <c r="BV905" i="25"/>
  <c r="BU905" i="25"/>
  <c r="DV904" i="25"/>
  <c r="DU904" i="25"/>
  <c r="DT904" i="25"/>
  <c r="DS904" i="25"/>
  <c r="DR904" i="25"/>
  <c r="DQ904" i="25"/>
  <c r="DP904" i="25"/>
  <c r="DO904" i="25"/>
  <c r="DN904" i="25"/>
  <c r="DM904" i="25"/>
  <c r="DL904" i="25"/>
  <c r="DK904" i="25"/>
  <c r="DJ904" i="25"/>
  <c r="DI904" i="25"/>
  <c r="DH904" i="25"/>
  <c r="DG904" i="25"/>
  <c r="DF904" i="25"/>
  <c r="DE904" i="25"/>
  <c r="DD904" i="25"/>
  <c r="DC904" i="25"/>
  <c r="DB904" i="25"/>
  <c r="DA904" i="25"/>
  <c r="CZ904" i="25"/>
  <c r="CY904" i="25"/>
  <c r="CX904" i="25"/>
  <c r="CW904" i="25"/>
  <c r="CV904" i="25"/>
  <c r="CU904" i="25"/>
  <c r="CT904" i="25"/>
  <c r="CS904" i="25"/>
  <c r="CR904" i="25"/>
  <c r="CQ904" i="25"/>
  <c r="CP904" i="25"/>
  <c r="CO904" i="25"/>
  <c r="CN904" i="25"/>
  <c r="CM904" i="25"/>
  <c r="CL904" i="25"/>
  <c r="CK904" i="25"/>
  <c r="CJ904" i="25"/>
  <c r="CI904" i="25"/>
  <c r="CH904" i="25"/>
  <c r="CG904" i="25"/>
  <c r="CF904" i="25"/>
  <c r="CE904" i="25"/>
  <c r="CD904" i="25"/>
  <c r="CC904" i="25"/>
  <c r="CB904" i="25"/>
  <c r="CA904" i="25"/>
  <c r="BZ904" i="25"/>
  <c r="BY904" i="25"/>
  <c r="BX904" i="25"/>
  <c r="BW904" i="25"/>
  <c r="BV904" i="25"/>
  <c r="BU904" i="25"/>
  <c r="DV903" i="25"/>
  <c r="DU903" i="25"/>
  <c r="DT903" i="25"/>
  <c r="DS903" i="25"/>
  <c r="DR903" i="25"/>
  <c r="DQ903" i="25"/>
  <c r="DP903" i="25"/>
  <c r="DO903" i="25"/>
  <c r="DN903" i="25"/>
  <c r="DM903" i="25"/>
  <c r="DL903" i="25"/>
  <c r="DK903" i="25"/>
  <c r="DJ903" i="25"/>
  <c r="DI903" i="25"/>
  <c r="DH903" i="25"/>
  <c r="DG903" i="25"/>
  <c r="DF903" i="25"/>
  <c r="DE903" i="25"/>
  <c r="DD903" i="25"/>
  <c r="DC903" i="25"/>
  <c r="DB903" i="25"/>
  <c r="DA903" i="25"/>
  <c r="CZ903" i="25"/>
  <c r="CY903" i="25"/>
  <c r="CX903" i="25"/>
  <c r="CW903" i="25"/>
  <c r="CV903" i="25"/>
  <c r="CU903" i="25"/>
  <c r="CT903" i="25"/>
  <c r="CS903" i="25"/>
  <c r="CR903" i="25"/>
  <c r="CQ903" i="25"/>
  <c r="CP903" i="25"/>
  <c r="CO903" i="25"/>
  <c r="CN903" i="25"/>
  <c r="CM903" i="25"/>
  <c r="CL903" i="25"/>
  <c r="CK903" i="25"/>
  <c r="CJ903" i="25"/>
  <c r="CI903" i="25"/>
  <c r="CH903" i="25"/>
  <c r="CG903" i="25"/>
  <c r="CF903" i="25"/>
  <c r="CE903" i="25"/>
  <c r="CD903" i="25"/>
  <c r="CC903" i="25"/>
  <c r="CB903" i="25"/>
  <c r="CA903" i="25"/>
  <c r="BZ903" i="25"/>
  <c r="BY903" i="25"/>
  <c r="BX903" i="25"/>
  <c r="BW903" i="25"/>
  <c r="BV903" i="25"/>
  <c r="BU903" i="25"/>
  <c r="DV902" i="25"/>
  <c r="DU902" i="25"/>
  <c r="DT902" i="25"/>
  <c r="DS902" i="25"/>
  <c r="DR902" i="25"/>
  <c r="DQ902" i="25"/>
  <c r="DP902" i="25"/>
  <c r="DO902" i="25"/>
  <c r="DN902" i="25"/>
  <c r="DM902" i="25"/>
  <c r="DL902" i="25"/>
  <c r="DK902" i="25"/>
  <c r="DJ902" i="25"/>
  <c r="DI902" i="25"/>
  <c r="DH902" i="25"/>
  <c r="DG902" i="25"/>
  <c r="DF902" i="25"/>
  <c r="DE902" i="25"/>
  <c r="DD902" i="25"/>
  <c r="DC902" i="25"/>
  <c r="DB902" i="25"/>
  <c r="DA902" i="25"/>
  <c r="CZ902" i="25"/>
  <c r="CY902" i="25"/>
  <c r="CX902" i="25"/>
  <c r="CW902" i="25"/>
  <c r="CV902" i="25"/>
  <c r="CU902" i="25"/>
  <c r="CT902" i="25"/>
  <c r="CS902" i="25"/>
  <c r="CR902" i="25"/>
  <c r="CQ902" i="25"/>
  <c r="CP902" i="25"/>
  <c r="CO902" i="25"/>
  <c r="CN902" i="25"/>
  <c r="CM902" i="25"/>
  <c r="CL902" i="25"/>
  <c r="CK902" i="25"/>
  <c r="CJ902" i="25"/>
  <c r="CI902" i="25"/>
  <c r="CH902" i="25"/>
  <c r="CG902" i="25"/>
  <c r="CF902" i="25"/>
  <c r="CE902" i="25"/>
  <c r="CD902" i="25"/>
  <c r="CC902" i="25"/>
  <c r="CB902" i="25"/>
  <c r="CA902" i="25"/>
  <c r="BZ902" i="25"/>
  <c r="BY902" i="25"/>
  <c r="BX902" i="25"/>
  <c r="BW902" i="25"/>
  <c r="BV902" i="25"/>
  <c r="BU902" i="25"/>
  <c r="DV901" i="25"/>
  <c r="DU901" i="25"/>
  <c r="DT901" i="25"/>
  <c r="DS901" i="25"/>
  <c r="DR901" i="25"/>
  <c r="DQ901" i="25"/>
  <c r="DP901" i="25"/>
  <c r="DO901" i="25"/>
  <c r="DN901" i="25"/>
  <c r="DM901" i="25"/>
  <c r="DL901" i="25"/>
  <c r="DK901" i="25"/>
  <c r="DJ901" i="25"/>
  <c r="DI901" i="25"/>
  <c r="DH901" i="25"/>
  <c r="DG901" i="25"/>
  <c r="DF901" i="25"/>
  <c r="DE901" i="25"/>
  <c r="DD901" i="25"/>
  <c r="DC901" i="25"/>
  <c r="DB901" i="25"/>
  <c r="DA901" i="25"/>
  <c r="CZ901" i="25"/>
  <c r="CY901" i="25"/>
  <c r="CX901" i="25"/>
  <c r="CW901" i="25"/>
  <c r="CV901" i="25"/>
  <c r="CU901" i="25"/>
  <c r="CT901" i="25"/>
  <c r="CS901" i="25"/>
  <c r="CR901" i="25"/>
  <c r="CQ901" i="25"/>
  <c r="CP901" i="25"/>
  <c r="CO901" i="25"/>
  <c r="CN901" i="25"/>
  <c r="CM901" i="25"/>
  <c r="CL901" i="25"/>
  <c r="CK901" i="25"/>
  <c r="CJ901" i="25"/>
  <c r="CI901" i="25"/>
  <c r="CH901" i="25"/>
  <c r="CG901" i="25"/>
  <c r="CF901" i="25"/>
  <c r="CE901" i="25"/>
  <c r="CD901" i="25"/>
  <c r="CC901" i="25"/>
  <c r="CB901" i="25"/>
  <c r="CA901" i="25"/>
  <c r="BZ901" i="25"/>
  <c r="BY901" i="25"/>
  <c r="BX901" i="25"/>
  <c r="BW901" i="25"/>
  <c r="BV901" i="25"/>
  <c r="BU901" i="25"/>
  <c r="DV900" i="25"/>
  <c r="DU900" i="25"/>
  <c r="DT900" i="25"/>
  <c r="DS900" i="25"/>
  <c r="DR900" i="25"/>
  <c r="DQ900" i="25"/>
  <c r="DP900" i="25"/>
  <c r="DO900" i="25"/>
  <c r="DN900" i="25"/>
  <c r="DM900" i="25"/>
  <c r="DL900" i="25"/>
  <c r="DK900" i="25"/>
  <c r="DJ900" i="25"/>
  <c r="DI900" i="25"/>
  <c r="DH900" i="25"/>
  <c r="DG900" i="25"/>
  <c r="DF900" i="25"/>
  <c r="DE900" i="25"/>
  <c r="DD900" i="25"/>
  <c r="DC900" i="25"/>
  <c r="DB900" i="25"/>
  <c r="DA900" i="25"/>
  <c r="CZ900" i="25"/>
  <c r="CY900" i="25"/>
  <c r="CX900" i="25"/>
  <c r="CW900" i="25"/>
  <c r="CV900" i="25"/>
  <c r="CU900" i="25"/>
  <c r="CT900" i="25"/>
  <c r="CS900" i="25"/>
  <c r="CR900" i="25"/>
  <c r="CQ900" i="25"/>
  <c r="CP900" i="25"/>
  <c r="CO900" i="25"/>
  <c r="CN900" i="25"/>
  <c r="CM900" i="25"/>
  <c r="CL900" i="25"/>
  <c r="CK900" i="25"/>
  <c r="CJ900" i="25"/>
  <c r="CI900" i="25"/>
  <c r="CH900" i="25"/>
  <c r="CG900" i="25"/>
  <c r="CF900" i="25"/>
  <c r="CE900" i="25"/>
  <c r="CD900" i="25"/>
  <c r="CC900" i="25"/>
  <c r="CB900" i="25"/>
  <c r="CA900" i="25"/>
  <c r="BZ900" i="25"/>
  <c r="BY900" i="25"/>
  <c r="BX900" i="25"/>
  <c r="BW900" i="25"/>
  <c r="BV900" i="25"/>
  <c r="BU900" i="25"/>
  <c r="DV899" i="25"/>
  <c r="DU899" i="25"/>
  <c r="DT899" i="25"/>
  <c r="DS899" i="25"/>
  <c r="DR899" i="25"/>
  <c r="DQ899" i="25"/>
  <c r="DP899" i="25"/>
  <c r="DO899" i="25"/>
  <c r="DN899" i="25"/>
  <c r="DM899" i="25"/>
  <c r="DL899" i="25"/>
  <c r="DK899" i="25"/>
  <c r="DJ899" i="25"/>
  <c r="DI899" i="25"/>
  <c r="DH899" i="25"/>
  <c r="DG899" i="25"/>
  <c r="DF899" i="25"/>
  <c r="DE899" i="25"/>
  <c r="DD899" i="25"/>
  <c r="DC899" i="25"/>
  <c r="DB899" i="25"/>
  <c r="DA899" i="25"/>
  <c r="CZ899" i="25"/>
  <c r="CY899" i="25"/>
  <c r="CX899" i="25"/>
  <c r="CW899" i="25"/>
  <c r="CV899" i="25"/>
  <c r="CU899" i="25"/>
  <c r="CT899" i="25"/>
  <c r="CS899" i="25"/>
  <c r="CR899" i="25"/>
  <c r="CQ899" i="25"/>
  <c r="CP899" i="25"/>
  <c r="CO899" i="25"/>
  <c r="CN899" i="25"/>
  <c r="CM899" i="25"/>
  <c r="CL899" i="25"/>
  <c r="CK899" i="25"/>
  <c r="CJ899" i="25"/>
  <c r="CI899" i="25"/>
  <c r="CH899" i="25"/>
  <c r="CG899" i="25"/>
  <c r="CF899" i="25"/>
  <c r="CE899" i="25"/>
  <c r="CD899" i="25"/>
  <c r="CC899" i="25"/>
  <c r="CB899" i="25"/>
  <c r="CA899" i="25"/>
  <c r="BZ899" i="25"/>
  <c r="BY899" i="25"/>
  <c r="BX899" i="25"/>
  <c r="BW899" i="25"/>
  <c r="BV899" i="25"/>
  <c r="BU899" i="25"/>
  <c r="DV898" i="25"/>
  <c r="DU898" i="25"/>
  <c r="DT898" i="25"/>
  <c r="DS898" i="25"/>
  <c r="DR898" i="25"/>
  <c r="DQ898" i="25"/>
  <c r="DP898" i="25"/>
  <c r="DO898" i="25"/>
  <c r="DN898" i="25"/>
  <c r="DM898" i="25"/>
  <c r="DL898" i="25"/>
  <c r="DK898" i="25"/>
  <c r="DJ898" i="25"/>
  <c r="DI898" i="25"/>
  <c r="DH898" i="25"/>
  <c r="DG898" i="25"/>
  <c r="DF898" i="25"/>
  <c r="DE898" i="25"/>
  <c r="DD898" i="25"/>
  <c r="DC898" i="25"/>
  <c r="DB898" i="25"/>
  <c r="DA898" i="25"/>
  <c r="CZ898" i="25"/>
  <c r="CY898" i="25"/>
  <c r="CX898" i="25"/>
  <c r="CW898" i="25"/>
  <c r="CV898" i="25"/>
  <c r="CU898" i="25"/>
  <c r="CT898" i="25"/>
  <c r="CS898" i="25"/>
  <c r="CR898" i="25"/>
  <c r="CQ898" i="25"/>
  <c r="CP898" i="25"/>
  <c r="CO898" i="25"/>
  <c r="CN898" i="25"/>
  <c r="CM898" i="25"/>
  <c r="CL898" i="25"/>
  <c r="CK898" i="25"/>
  <c r="CJ898" i="25"/>
  <c r="CI898" i="25"/>
  <c r="CH898" i="25"/>
  <c r="CG898" i="25"/>
  <c r="CF898" i="25"/>
  <c r="CE898" i="25"/>
  <c r="CD898" i="25"/>
  <c r="CC898" i="25"/>
  <c r="CB898" i="25"/>
  <c r="CA898" i="25"/>
  <c r="BZ898" i="25"/>
  <c r="BY898" i="25"/>
  <c r="BX898" i="25"/>
  <c r="BW898" i="25"/>
  <c r="BV898" i="25"/>
  <c r="BU898" i="25"/>
  <c r="DV897" i="25"/>
  <c r="DU897" i="25"/>
  <c r="DT897" i="25"/>
  <c r="DS897" i="25"/>
  <c r="DR897" i="25"/>
  <c r="DQ897" i="25"/>
  <c r="DP897" i="25"/>
  <c r="DO897" i="25"/>
  <c r="DN897" i="25"/>
  <c r="DM897" i="25"/>
  <c r="DL897" i="25"/>
  <c r="DK897" i="25"/>
  <c r="DJ897" i="25"/>
  <c r="DI897" i="25"/>
  <c r="DH897" i="25"/>
  <c r="DG897" i="25"/>
  <c r="DF897" i="25"/>
  <c r="DE897" i="25"/>
  <c r="DD897" i="25"/>
  <c r="DC897" i="25"/>
  <c r="DB897" i="25"/>
  <c r="DA897" i="25"/>
  <c r="CZ897" i="25"/>
  <c r="CY897" i="25"/>
  <c r="CX897" i="25"/>
  <c r="CW897" i="25"/>
  <c r="CV897" i="25"/>
  <c r="CU897" i="25"/>
  <c r="CT897" i="25"/>
  <c r="CS897" i="25"/>
  <c r="CR897" i="25"/>
  <c r="CQ897" i="25"/>
  <c r="CP897" i="25"/>
  <c r="CO897" i="25"/>
  <c r="CN897" i="25"/>
  <c r="CM897" i="25"/>
  <c r="CL897" i="25"/>
  <c r="CK897" i="25"/>
  <c r="CJ897" i="25"/>
  <c r="CI897" i="25"/>
  <c r="CH897" i="25"/>
  <c r="CG897" i="25"/>
  <c r="CF897" i="25"/>
  <c r="CE897" i="25"/>
  <c r="CD897" i="25"/>
  <c r="CC897" i="25"/>
  <c r="CB897" i="25"/>
  <c r="CA897" i="25"/>
  <c r="BZ897" i="25"/>
  <c r="BY897" i="25"/>
  <c r="BX897" i="25"/>
  <c r="BW897" i="25"/>
  <c r="BV897" i="25"/>
  <c r="BU897" i="25"/>
  <c r="DV896" i="25"/>
  <c r="DU896" i="25"/>
  <c r="DT896" i="25"/>
  <c r="DS896" i="25"/>
  <c r="DR896" i="25"/>
  <c r="DQ896" i="25"/>
  <c r="DP896" i="25"/>
  <c r="DO896" i="25"/>
  <c r="DN896" i="25"/>
  <c r="DM896" i="25"/>
  <c r="DL896" i="25"/>
  <c r="DK896" i="25"/>
  <c r="DJ896" i="25"/>
  <c r="DI896" i="25"/>
  <c r="DH896" i="25"/>
  <c r="DG896" i="25"/>
  <c r="DF896" i="25"/>
  <c r="DE896" i="25"/>
  <c r="DD896" i="25"/>
  <c r="DC896" i="25"/>
  <c r="DB896" i="25"/>
  <c r="DA896" i="25"/>
  <c r="CZ896" i="25"/>
  <c r="CY896" i="25"/>
  <c r="CX896" i="25"/>
  <c r="CW896" i="25"/>
  <c r="CV896" i="25"/>
  <c r="CU896" i="25"/>
  <c r="CT896" i="25"/>
  <c r="CS896" i="25"/>
  <c r="CR896" i="25"/>
  <c r="CQ896" i="25"/>
  <c r="CP896" i="25"/>
  <c r="CO896" i="25"/>
  <c r="CN896" i="25"/>
  <c r="CM896" i="25"/>
  <c r="CL896" i="25"/>
  <c r="CK896" i="25"/>
  <c r="CJ896" i="25"/>
  <c r="CI896" i="25"/>
  <c r="CH896" i="25"/>
  <c r="CG896" i="25"/>
  <c r="CF896" i="25"/>
  <c r="CE896" i="25"/>
  <c r="CD896" i="25"/>
  <c r="CC896" i="25"/>
  <c r="CB896" i="25"/>
  <c r="CA896" i="25"/>
  <c r="BZ896" i="25"/>
  <c r="BY896" i="25"/>
  <c r="BX896" i="25"/>
  <c r="BW896" i="25"/>
  <c r="BV896" i="25"/>
  <c r="BU896" i="25"/>
  <c r="DV895" i="25"/>
  <c r="DU895" i="25"/>
  <c r="DT895" i="25"/>
  <c r="DS895" i="25"/>
  <c r="DR895" i="25"/>
  <c r="DQ895" i="25"/>
  <c r="DP895" i="25"/>
  <c r="DO895" i="25"/>
  <c r="DN895" i="25"/>
  <c r="DM895" i="25"/>
  <c r="DL895" i="25"/>
  <c r="DK895" i="25"/>
  <c r="DJ895" i="25"/>
  <c r="DI895" i="25"/>
  <c r="DH895" i="25"/>
  <c r="DG895" i="25"/>
  <c r="DF895" i="25"/>
  <c r="DE895" i="25"/>
  <c r="DD895" i="25"/>
  <c r="DC895" i="25"/>
  <c r="DB895" i="25"/>
  <c r="DA895" i="25"/>
  <c r="CZ895" i="25"/>
  <c r="CY895" i="25"/>
  <c r="CX895" i="25"/>
  <c r="CW895" i="25"/>
  <c r="CV895" i="25"/>
  <c r="CU895" i="25"/>
  <c r="CT895" i="25"/>
  <c r="CS895" i="25"/>
  <c r="CR895" i="25"/>
  <c r="CQ895" i="25"/>
  <c r="CP895" i="25"/>
  <c r="CO895" i="25"/>
  <c r="CN895" i="25"/>
  <c r="CM895" i="25"/>
  <c r="CL895" i="25"/>
  <c r="CK895" i="25"/>
  <c r="CJ895" i="25"/>
  <c r="CI895" i="25"/>
  <c r="CH895" i="25"/>
  <c r="CG895" i="25"/>
  <c r="CF895" i="25"/>
  <c r="CE895" i="25"/>
  <c r="CD895" i="25"/>
  <c r="CC895" i="25"/>
  <c r="CB895" i="25"/>
  <c r="CA895" i="25"/>
  <c r="BZ895" i="25"/>
  <c r="BY895" i="25"/>
  <c r="BX895" i="25"/>
  <c r="BW895" i="25"/>
  <c r="BV895" i="25"/>
  <c r="BU895" i="25"/>
  <c r="DV894" i="25"/>
  <c r="DU894" i="25"/>
  <c r="DT894" i="25"/>
  <c r="DS894" i="25"/>
  <c r="DR894" i="25"/>
  <c r="DQ894" i="25"/>
  <c r="DP894" i="25"/>
  <c r="DO894" i="25"/>
  <c r="DN894" i="25"/>
  <c r="DM894" i="25"/>
  <c r="DL894" i="25"/>
  <c r="DK894" i="25"/>
  <c r="DJ894" i="25"/>
  <c r="DI894" i="25"/>
  <c r="DH894" i="25"/>
  <c r="DG894" i="25"/>
  <c r="DF894" i="25"/>
  <c r="DE894" i="25"/>
  <c r="DD894" i="25"/>
  <c r="DC894" i="25"/>
  <c r="DB894" i="25"/>
  <c r="DA894" i="25"/>
  <c r="CZ894" i="25"/>
  <c r="CY894" i="25"/>
  <c r="CX894" i="25"/>
  <c r="CW894" i="25"/>
  <c r="CV894" i="25"/>
  <c r="CU894" i="25"/>
  <c r="CT894" i="25"/>
  <c r="CS894" i="25"/>
  <c r="CR894" i="25"/>
  <c r="CQ894" i="25"/>
  <c r="CP894" i="25"/>
  <c r="CO894" i="25"/>
  <c r="CN894" i="25"/>
  <c r="CM894" i="25"/>
  <c r="CL894" i="25"/>
  <c r="CK894" i="25"/>
  <c r="CJ894" i="25"/>
  <c r="CI894" i="25"/>
  <c r="CH894" i="25"/>
  <c r="CG894" i="25"/>
  <c r="CF894" i="25"/>
  <c r="CE894" i="25"/>
  <c r="CD894" i="25"/>
  <c r="CC894" i="25"/>
  <c r="CB894" i="25"/>
  <c r="CA894" i="25"/>
  <c r="BZ894" i="25"/>
  <c r="BY894" i="25"/>
  <c r="BX894" i="25"/>
  <c r="BW894" i="25"/>
  <c r="BV894" i="25"/>
  <c r="BU894" i="25"/>
  <c r="DV893" i="25"/>
  <c r="DU893" i="25"/>
  <c r="DT893" i="25"/>
  <c r="DS893" i="25"/>
  <c r="DR893" i="25"/>
  <c r="DQ893" i="25"/>
  <c r="DP893" i="25"/>
  <c r="DO893" i="25"/>
  <c r="DN893" i="25"/>
  <c r="DM893" i="25"/>
  <c r="DL893" i="25"/>
  <c r="DK893" i="25"/>
  <c r="DJ893" i="25"/>
  <c r="DI893" i="25"/>
  <c r="DH893" i="25"/>
  <c r="DG893" i="25"/>
  <c r="DF893" i="25"/>
  <c r="DE893" i="25"/>
  <c r="DD893" i="25"/>
  <c r="DC893" i="25"/>
  <c r="DB893" i="25"/>
  <c r="DA893" i="25"/>
  <c r="CZ893" i="25"/>
  <c r="CY893" i="25"/>
  <c r="CX893" i="25"/>
  <c r="CW893" i="25"/>
  <c r="CV893" i="25"/>
  <c r="CU893" i="25"/>
  <c r="CT893" i="25"/>
  <c r="CS893" i="25"/>
  <c r="CR893" i="25"/>
  <c r="CQ893" i="25"/>
  <c r="CP893" i="25"/>
  <c r="CO893" i="25"/>
  <c r="CN893" i="25"/>
  <c r="CM893" i="25"/>
  <c r="CL893" i="25"/>
  <c r="CK893" i="25"/>
  <c r="CJ893" i="25"/>
  <c r="CI893" i="25"/>
  <c r="CH893" i="25"/>
  <c r="CG893" i="25"/>
  <c r="CF893" i="25"/>
  <c r="CE893" i="25"/>
  <c r="CD893" i="25"/>
  <c r="CC893" i="25"/>
  <c r="CB893" i="25"/>
  <c r="CA893" i="25"/>
  <c r="BZ893" i="25"/>
  <c r="BY893" i="25"/>
  <c r="BX893" i="25"/>
  <c r="BW893" i="25"/>
  <c r="BV893" i="25"/>
  <c r="BU893" i="25"/>
  <c r="DV892" i="25"/>
  <c r="DU892" i="25"/>
  <c r="DT892" i="25"/>
  <c r="DS892" i="25"/>
  <c r="DR892" i="25"/>
  <c r="DQ892" i="25"/>
  <c r="DP892" i="25"/>
  <c r="DO892" i="25"/>
  <c r="DN892" i="25"/>
  <c r="DM892" i="25"/>
  <c r="DL892" i="25"/>
  <c r="DK892" i="25"/>
  <c r="DJ892" i="25"/>
  <c r="DI892" i="25"/>
  <c r="DH892" i="25"/>
  <c r="DG892" i="25"/>
  <c r="DF892" i="25"/>
  <c r="DE892" i="25"/>
  <c r="DD892" i="25"/>
  <c r="DC892" i="25"/>
  <c r="DB892" i="25"/>
  <c r="DA892" i="25"/>
  <c r="CZ892" i="25"/>
  <c r="CY892" i="25"/>
  <c r="CX892" i="25"/>
  <c r="CW892" i="25"/>
  <c r="CV892" i="25"/>
  <c r="CU892" i="25"/>
  <c r="CT892" i="25"/>
  <c r="CS892" i="25"/>
  <c r="CR892" i="25"/>
  <c r="CQ892" i="25"/>
  <c r="CP892" i="25"/>
  <c r="CO892" i="25"/>
  <c r="CN892" i="25"/>
  <c r="CM892" i="25"/>
  <c r="CL892" i="25"/>
  <c r="CK892" i="25"/>
  <c r="CJ892" i="25"/>
  <c r="CI892" i="25"/>
  <c r="CH892" i="25"/>
  <c r="CG892" i="25"/>
  <c r="CF892" i="25"/>
  <c r="CE892" i="25"/>
  <c r="CD892" i="25"/>
  <c r="CC892" i="25"/>
  <c r="CB892" i="25"/>
  <c r="CA892" i="25"/>
  <c r="BZ892" i="25"/>
  <c r="BY892" i="25"/>
  <c r="BX892" i="25"/>
  <c r="BW892" i="25"/>
  <c r="BV892" i="25"/>
  <c r="BU892" i="25"/>
  <c r="DV891" i="25"/>
  <c r="DU891" i="25"/>
  <c r="DT891" i="25"/>
  <c r="DS891" i="25"/>
  <c r="DR891" i="25"/>
  <c r="DQ891" i="25"/>
  <c r="DP891" i="25"/>
  <c r="DO891" i="25"/>
  <c r="DN891" i="25"/>
  <c r="DM891" i="25"/>
  <c r="DL891" i="25"/>
  <c r="DK891" i="25"/>
  <c r="DJ891" i="25"/>
  <c r="DI891" i="25"/>
  <c r="DH891" i="25"/>
  <c r="DG891" i="25"/>
  <c r="DF891" i="25"/>
  <c r="DE891" i="25"/>
  <c r="DD891" i="25"/>
  <c r="DC891" i="25"/>
  <c r="DB891" i="25"/>
  <c r="DA891" i="25"/>
  <c r="CZ891" i="25"/>
  <c r="CY891" i="25"/>
  <c r="CX891" i="25"/>
  <c r="CW891" i="25"/>
  <c r="CV891" i="25"/>
  <c r="CU891" i="25"/>
  <c r="CT891" i="25"/>
  <c r="CS891" i="25"/>
  <c r="CR891" i="25"/>
  <c r="CQ891" i="25"/>
  <c r="CP891" i="25"/>
  <c r="CO891" i="25"/>
  <c r="CN891" i="25"/>
  <c r="CM891" i="25"/>
  <c r="CL891" i="25"/>
  <c r="CK891" i="25"/>
  <c r="CJ891" i="25"/>
  <c r="CI891" i="25"/>
  <c r="CH891" i="25"/>
  <c r="CG891" i="25"/>
  <c r="CF891" i="25"/>
  <c r="CE891" i="25"/>
  <c r="CD891" i="25"/>
  <c r="CC891" i="25"/>
  <c r="CB891" i="25"/>
  <c r="CA891" i="25"/>
  <c r="BZ891" i="25"/>
  <c r="BY891" i="25"/>
  <c r="BX891" i="25"/>
  <c r="BW891" i="25"/>
  <c r="BV891" i="25"/>
  <c r="BU891" i="25"/>
  <c r="DV890" i="25"/>
  <c r="DU890" i="25"/>
  <c r="DT890" i="25"/>
  <c r="DS890" i="25"/>
  <c r="DR890" i="25"/>
  <c r="DQ890" i="25"/>
  <c r="DP890" i="25"/>
  <c r="DO890" i="25"/>
  <c r="DN890" i="25"/>
  <c r="DM890" i="25"/>
  <c r="DL890" i="25"/>
  <c r="DK890" i="25"/>
  <c r="DJ890" i="25"/>
  <c r="DI890" i="25"/>
  <c r="DH890" i="25"/>
  <c r="DG890" i="25"/>
  <c r="DF890" i="25"/>
  <c r="DE890" i="25"/>
  <c r="DD890" i="25"/>
  <c r="DC890" i="25"/>
  <c r="DB890" i="25"/>
  <c r="DA890" i="25"/>
  <c r="CZ890" i="25"/>
  <c r="CY890" i="25"/>
  <c r="CX890" i="25"/>
  <c r="CW890" i="25"/>
  <c r="CV890" i="25"/>
  <c r="CU890" i="25"/>
  <c r="CT890" i="25"/>
  <c r="CS890" i="25"/>
  <c r="CR890" i="25"/>
  <c r="CQ890" i="25"/>
  <c r="CP890" i="25"/>
  <c r="CO890" i="25"/>
  <c r="CN890" i="25"/>
  <c r="CM890" i="25"/>
  <c r="CL890" i="25"/>
  <c r="CK890" i="25"/>
  <c r="CJ890" i="25"/>
  <c r="CI890" i="25"/>
  <c r="CH890" i="25"/>
  <c r="CG890" i="25"/>
  <c r="CF890" i="25"/>
  <c r="CE890" i="25"/>
  <c r="CD890" i="25"/>
  <c r="CC890" i="25"/>
  <c r="CB890" i="25"/>
  <c r="CA890" i="25"/>
  <c r="BZ890" i="25"/>
  <c r="BY890" i="25"/>
  <c r="BX890" i="25"/>
  <c r="BW890" i="25"/>
  <c r="BV890" i="25"/>
  <c r="BU890" i="25"/>
  <c r="DV889" i="25"/>
  <c r="DU889" i="25"/>
  <c r="DT889" i="25"/>
  <c r="DS889" i="25"/>
  <c r="DR889" i="25"/>
  <c r="DQ889" i="25"/>
  <c r="DP889" i="25"/>
  <c r="DO889" i="25"/>
  <c r="DN889" i="25"/>
  <c r="DM889" i="25"/>
  <c r="DL889" i="25"/>
  <c r="DK889" i="25"/>
  <c r="DJ889" i="25"/>
  <c r="DI889" i="25"/>
  <c r="DH889" i="25"/>
  <c r="DG889" i="25"/>
  <c r="DF889" i="25"/>
  <c r="DE889" i="25"/>
  <c r="DD889" i="25"/>
  <c r="DC889" i="25"/>
  <c r="DB889" i="25"/>
  <c r="DA889" i="25"/>
  <c r="CZ889" i="25"/>
  <c r="CY889" i="25"/>
  <c r="CX889" i="25"/>
  <c r="CW889" i="25"/>
  <c r="CV889" i="25"/>
  <c r="CU889" i="25"/>
  <c r="CT889" i="25"/>
  <c r="CS889" i="25"/>
  <c r="CR889" i="25"/>
  <c r="CQ889" i="25"/>
  <c r="CP889" i="25"/>
  <c r="CO889" i="25"/>
  <c r="CN889" i="25"/>
  <c r="CM889" i="25"/>
  <c r="CL889" i="25"/>
  <c r="CK889" i="25"/>
  <c r="CJ889" i="25"/>
  <c r="CI889" i="25"/>
  <c r="CH889" i="25"/>
  <c r="CG889" i="25"/>
  <c r="CF889" i="25"/>
  <c r="CE889" i="25"/>
  <c r="CD889" i="25"/>
  <c r="CC889" i="25"/>
  <c r="CB889" i="25"/>
  <c r="CA889" i="25"/>
  <c r="BZ889" i="25"/>
  <c r="BY889" i="25"/>
  <c r="BX889" i="25"/>
  <c r="BW889" i="25"/>
  <c r="BV889" i="25"/>
  <c r="BU889" i="25"/>
  <c r="DV888" i="25"/>
  <c r="DU888" i="25"/>
  <c r="DT888" i="25"/>
  <c r="DS888" i="25"/>
  <c r="DR888" i="25"/>
  <c r="DQ888" i="25"/>
  <c r="DP888" i="25"/>
  <c r="DO888" i="25"/>
  <c r="DN888" i="25"/>
  <c r="DM888" i="25"/>
  <c r="DL888" i="25"/>
  <c r="DK888" i="25"/>
  <c r="DJ888" i="25"/>
  <c r="DI888" i="25"/>
  <c r="DH888" i="25"/>
  <c r="DG888" i="25"/>
  <c r="DF888" i="25"/>
  <c r="DE888" i="25"/>
  <c r="DD888" i="25"/>
  <c r="DC888" i="25"/>
  <c r="DB888" i="25"/>
  <c r="DA888" i="25"/>
  <c r="CZ888" i="25"/>
  <c r="CY888" i="25"/>
  <c r="CX888" i="25"/>
  <c r="CW888" i="25"/>
  <c r="CV888" i="25"/>
  <c r="CU888" i="25"/>
  <c r="CT888" i="25"/>
  <c r="CS888" i="25"/>
  <c r="CR888" i="25"/>
  <c r="CQ888" i="25"/>
  <c r="CP888" i="25"/>
  <c r="CO888" i="25"/>
  <c r="CN888" i="25"/>
  <c r="CM888" i="25"/>
  <c r="CL888" i="25"/>
  <c r="CK888" i="25"/>
  <c r="CJ888" i="25"/>
  <c r="CI888" i="25"/>
  <c r="CH888" i="25"/>
  <c r="CG888" i="25"/>
  <c r="CF888" i="25"/>
  <c r="CE888" i="25"/>
  <c r="CD888" i="25"/>
  <c r="CC888" i="25"/>
  <c r="CB888" i="25"/>
  <c r="CA888" i="25"/>
  <c r="BZ888" i="25"/>
  <c r="BY888" i="25"/>
  <c r="BX888" i="25"/>
  <c r="BW888" i="25"/>
  <c r="BV888" i="25"/>
  <c r="BU888" i="25"/>
  <c r="DV887" i="25"/>
  <c r="DU887" i="25"/>
  <c r="DT887" i="25"/>
  <c r="DS887" i="25"/>
  <c r="DR887" i="25"/>
  <c r="DQ887" i="25"/>
  <c r="DP887" i="25"/>
  <c r="DO887" i="25"/>
  <c r="DN887" i="25"/>
  <c r="DM887" i="25"/>
  <c r="DL887" i="25"/>
  <c r="DK887" i="25"/>
  <c r="DJ887" i="25"/>
  <c r="DI887" i="25"/>
  <c r="DH887" i="25"/>
  <c r="DG887" i="25"/>
  <c r="DF887" i="25"/>
  <c r="DE887" i="25"/>
  <c r="DD887" i="25"/>
  <c r="DC887" i="25"/>
  <c r="DB887" i="25"/>
  <c r="DA887" i="25"/>
  <c r="CZ887" i="25"/>
  <c r="CY887" i="25"/>
  <c r="CX887" i="25"/>
  <c r="CW887" i="25"/>
  <c r="CV887" i="25"/>
  <c r="CU887" i="25"/>
  <c r="CT887" i="25"/>
  <c r="CS887" i="25"/>
  <c r="CR887" i="25"/>
  <c r="CQ887" i="25"/>
  <c r="CP887" i="25"/>
  <c r="CO887" i="25"/>
  <c r="CN887" i="25"/>
  <c r="CM887" i="25"/>
  <c r="CL887" i="25"/>
  <c r="CK887" i="25"/>
  <c r="CJ887" i="25"/>
  <c r="CI887" i="25"/>
  <c r="CH887" i="25"/>
  <c r="CG887" i="25"/>
  <c r="CF887" i="25"/>
  <c r="CE887" i="25"/>
  <c r="CD887" i="25"/>
  <c r="CC887" i="25"/>
  <c r="CB887" i="25"/>
  <c r="CA887" i="25"/>
  <c r="BZ887" i="25"/>
  <c r="BY887" i="25"/>
  <c r="BX887" i="25"/>
  <c r="BW887" i="25"/>
  <c r="BV887" i="25"/>
  <c r="BU887" i="25"/>
  <c r="DV886" i="25"/>
  <c r="DU886" i="25"/>
  <c r="DT886" i="25"/>
  <c r="DS886" i="25"/>
  <c r="DR886" i="25"/>
  <c r="DQ886" i="25"/>
  <c r="DP886" i="25"/>
  <c r="DO886" i="25"/>
  <c r="DN886" i="25"/>
  <c r="DM886" i="25"/>
  <c r="DL886" i="25"/>
  <c r="DK886" i="25"/>
  <c r="DJ886" i="25"/>
  <c r="DI886" i="25"/>
  <c r="DH886" i="25"/>
  <c r="DG886" i="25"/>
  <c r="DF886" i="25"/>
  <c r="DE886" i="25"/>
  <c r="DD886" i="25"/>
  <c r="DC886" i="25"/>
  <c r="DB886" i="25"/>
  <c r="DA886" i="25"/>
  <c r="CZ886" i="25"/>
  <c r="CY886" i="25"/>
  <c r="CX886" i="25"/>
  <c r="CW886" i="25"/>
  <c r="CV886" i="25"/>
  <c r="CU886" i="25"/>
  <c r="CT886" i="25"/>
  <c r="CS886" i="25"/>
  <c r="CR886" i="25"/>
  <c r="CQ886" i="25"/>
  <c r="CP886" i="25"/>
  <c r="CO886" i="25"/>
  <c r="CN886" i="25"/>
  <c r="CM886" i="25"/>
  <c r="CL886" i="25"/>
  <c r="CK886" i="25"/>
  <c r="CJ886" i="25"/>
  <c r="CI886" i="25"/>
  <c r="CH886" i="25"/>
  <c r="CG886" i="25"/>
  <c r="CF886" i="25"/>
  <c r="CE886" i="25"/>
  <c r="CD886" i="25"/>
  <c r="CC886" i="25"/>
  <c r="CB886" i="25"/>
  <c r="CA886" i="25"/>
  <c r="BZ886" i="25"/>
  <c r="BY886" i="25"/>
  <c r="BX886" i="25"/>
  <c r="BW886" i="25"/>
  <c r="BV886" i="25"/>
  <c r="BU886" i="25"/>
  <c r="DV885" i="25"/>
  <c r="DU885" i="25"/>
  <c r="DT885" i="25"/>
  <c r="DS885" i="25"/>
  <c r="DR885" i="25"/>
  <c r="DQ885" i="25"/>
  <c r="DP885" i="25"/>
  <c r="DO885" i="25"/>
  <c r="DN885" i="25"/>
  <c r="DM885" i="25"/>
  <c r="DL885" i="25"/>
  <c r="DK885" i="25"/>
  <c r="DJ885" i="25"/>
  <c r="DI885" i="25"/>
  <c r="DH885" i="25"/>
  <c r="DG885" i="25"/>
  <c r="DF885" i="25"/>
  <c r="DE885" i="25"/>
  <c r="DD885" i="25"/>
  <c r="DC885" i="25"/>
  <c r="DB885" i="25"/>
  <c r="DA885" i="25"/>
  <c r="CZ885" i="25"/>
  <c r="CY885" i="25"/>
  <c r="CX885" i="25"/>
  <c r="CW885" i="25"/>
  <c r="CV885" i="25"/>
  <c r="CU885" i="25"/>
  <c r="CT885" i="25"/>
  <c r="CS885" i="25"/>
  <c r="CR885" i="25"/>
  <c r="CQ885" i="25"/>
  <c r="CP885" i="25"/>
  <c r="CO885" i="25"/>
  <c r="CN885" i="25"/>
  <c r="CM885" i="25"/>
  <c r="CL885" i="25"/>
  <c r="CK885" i="25"/>
  <c r="CJ885" i="25"/>
  <c r="CI885" i="25"/>
  <c r="CH885" i="25"/>
  <c r="CG885" i="25"/>
  <c r="CF885" i="25"/>
  <c r="CE885" i="25"/>
  <c r="CD885" i="25"/>
  <c r="CC885" i="25"/>
  <c r="CB885" i="25"/>
  <c r="CA885" i="25"/>
  <c r="BZ885" i="25"/>
  <c r="BY885" i="25"/>
  <c r="BX885" i="25"/>
  <c r="BW885" i="25"/>
  <c r="BV885" i="25"/>
  <c r="BU885" i="25"/>
  <c r="DV884" i="25"/>
  <c r="DU884" i="25"/>
  <c r="DT884" i="25"/>
  <c r="DS884" i="25"/>
  <c r="DR884" i="25"/>
  <c r="DQ884" i="25"/>
  <c r="DP884" i="25"/>
  <c r="DO884" i="25"/>
  <c r="DN884" i="25"/>
  <c r="DM884" i="25"/>
  <c r="DL884" i="25"/>
  <c r="DK884" i="25"/>
  <c r="DJ884" i="25"/>
  <c r="DI884" i="25"/>
  <c r="DH884" i="25"/>
  <c r="DG884" i="25"/>
  <c r="DF884" i="25"/>
  <c r="DE884" i="25"/>
  <c r="DD884" i="25"/>
  <c r="DC884" i="25"/>
  <c r="DB884" i="25"/>
  <c r="DA884" i="25"/>
  <c r="CZ884" i="25"/>
  <c r="CY884" i="25"/>
  <c r="CX884" i="25"/>
  <c r="CW884" i="25"/>
  <c r="CV884" i="25"/>
  <c r="CU884" i="25"/>
  <c r="CT884" i="25"/>
  <c r="CS884" i="25"/>
  <c r="CR884" i="25"/>
  <c r="CQ884" i="25"/>
  <c r="CP884" i="25"/>
  <c r="CO884" i="25"/>
  <c r="CN884" i="25"/>
  <c r="CM884" i="25"/>
  <c r="CL884" i="25"/>
  <c r="CK884" i="25"/>
  <c r="CJ884" i="25"/>
  <c r="CI884" i="25"/>
  <c r="CH884" i="25"/>
  <c r="CG884" i="25"/>
  <c r="CF884" i="25"/>
  <c r="CE884" i="25"/>
  <c r="CD884" i="25"/>
  <c r="CC884" i="25"/>
  <c r="CB884" i="25"/>
  <c r="CA884" i="25"/>
  <c r="BZ884" i="25"/>
  <c r="BY884" i="25"/>
  <c r="BX884" i="25"/>
  <c r="BW884" i="25"/>
  <c r="BV884" i="25"/>
  <c r="BU884" i="25"/>
  <c r="DV883" i="25"/>
  <c r="DU883" i="25"/>
  <c r="DT883" i="25"/>
  <c r="DS883" i="25"/>
  <c r="DR883" i="25"/>
  <c r="DQ883" i="25"/>
  <c r="DP883" i="25"/>
  <c r="DO883" i="25"/>
  <c r="DN883" i="25"/>
  <c r="DM883" i="25"/>
  <c r="DL883" i="25"/>
  <c r="DK883" i="25"/>
  <c r="DJ883" i="25"/>
  <c r="DI883" i="25"/>
  <c r="DH883" i="25"/>
  <c r="DG883" i="25"/>
  <c r="DF883" i="25"/>
  <c r="DE883" i="25"/>
  <c r="DD883" i="25"/>
  <c r="DC883" i="25"/>
  <c r="DB883" i="25"/>
  <c r="DA883" i="25"/>
  <c r="CZ883" i="25"/>
  <c r="CY883" i="25"/>
  <c r="CX883" i="25"/>
  <c r="CW883" i="25"/>
  <c r="CV883" i="25"/>
  <c r="CU883" i="25"/>
  <c r="CT883" i="25"/>
  <c r="CS883" i="25"/>
  <c r="CR883" i="25"/>
  <c r="CQ883" i="25"/>
  <c r="CP883" i="25"/>
  <c r="CO883" i="25"/>
  <c r="CN883" i="25"/>
  <c r="CM883" i="25"/>
  <c r="CL883" i="25"/>
  <c r="CK883" i="25"/>
  <c r="CJ883" i="25"/>
  <c r="CI883" i="25"/>
  <c r="CH883" i="25"/>
  <c r="CG883" i="25"/>
  <c r="CF883" i="25"/>
  <c r="CE883" i="25"/>
  <c r="CD883" i="25"/>
  <c r="CC883" i="25"/>
  <c r="CB883" i="25"/>
  <c r="CA883" i="25"/>
  <c r="BZ883" i="25"/>
  <c r="BY883" i="25"/>
  <c r="BX883" i="25"/>
  <c r="BW883" i="25"/>
  <c r="BV883" i="25"/>
  <c r="BU883" i="25"/>
  <c r="DV882" i="25"/>
  <c r="DU882" i="25"/>
  <c r="DT882" i="25"/>
  <c r="DS882" i="25"/>
  <c r="DR882" i="25"/>
  <c r="DQ882" i="25"/>
  <c r="DP882" i="25"/>
  <c r="DO882" i="25"/>
  <c r="DN882" i="25"/>
  <c r="DM882" i="25"/>
  <c r="DL882" i="25"/>
  <c r="DK882" i="25"/>
  <c r="DJ882" i="25"/>
  <c r="DI882" i="25"/>
  <c r="DH882" i="25"/>
  <c r="DG882" i="25"/>
  <c r="DF882" i="25"/>
  <c r="DE882" i="25"/>
  <c r="DD882" i="25"/>
  <c r="DC882" i="25"/>
  <c r="DB882" i="25"/>
  <c r="DA882" i="25"/>
  <c r="CZ882" i="25"/>
  <c r="CY882" i="25"/>
  <c r="CX882" i="25"/>
  <c r="CW882" i="25"/>
  <c r="CV882" i="25"/>
  <c r="CU882" i="25"/>
  <c r="CT882" i="25"/>
  <c r="CS882" i="25"/>
  <c r="CR882" i="25"/>
  <c r="CQ882" i="25"/>
  <c r="CP882" i="25"/>
  <c r="CO882" i="25"/>
  <c r="CN882" i="25"/>
  <c r="CM882" i="25"/>
  <c r="CL882" i="25"/>
  <c r="CK882" i="25"/>
  <c r="CJ882" i="25"/>
  <c r="CI882" i="25"/>
  <c r="CH882" i="25"/>
  <c r="CG882" i="25"/>
  <c r="CF882" i="25"/>
  <c r="CE882" i="25"/>
  <c r="CD882" i="25"/>
  <c r="CC882" i="25"/>
  <c r="CB882" i="25"/>
  <c r="CA882" i="25"/>
  <c r="BZ882" i="25"/>
  <c r="BY882" i="25"/>
  <c r="BX882" i="25"/>
  <c r="BW882" i="25"/>
  <c r="BV882" i="25"/>
  <c r="BU882" i="25"/>
  <c r="DV881" i="25"/>
  <c r="DU881" i="25"/>
  <c r="DT881" i="25"/>
  <c r="DS881" i="25"/>
  <c r="DR881" i="25"/>
  <c r="DQ881" i="25"/>
  <c r="DP881" i="25"/>
  <c r="DO881" i="25"/>
  <c r="DN881" i="25"/>
  <c r="DM881" i="25"/>
  <c r="DL881" i="25"/>
  <c r="DK881" i="25"/>
  <c r="DJ881" i="25"/>
  <c r="DI881" i="25"/>
  <c r="DH881" i="25"/>
  <c r="DG881" i="25"/>
  <c r="DF881" i="25"/>
  <c r="DE881" i="25"/>
  <c r="DD881" i="25"/>
  <c r="DC881" i="25"/>
  <c r="DB881" i="25"/>
  <c r="DA881" i="25"/>
  <c r="CZ881" i="25"/>
  <c r="CY881" i="25"/>
  <c r="CX881" i="25"/>
  <c r="CW881" i="25"/>
  <c r="CV881" i="25"/>
  <c r="CU881" i="25"/>
  <c r="CT881" i="25"/>
  <c r="CS881" i="25"/>
  <c r="CR881" i="25"/>
  <c r="CQ881" i="25"/>
  <c r="CP881" i="25"/>
  <c r="CO881" i="25"/>
  <c r="CN881" i="25"/>
  <c r="CM881" i="25"/>
  <c r="CL881" i="25"/>
  <c r="CK881" i="25"/>
  <c r="CJ881" i="25"/>
  <c r="CI881" i="25"/>
  <c r="CH881" i="25"/>
  <c r="CG881" i="25"/>
  <c r="CF881" i="25"/>
  <c r="CE881" i="25"/>
  <c r="CD881" i="25"/>
  <c r="CC881" i="25"/>
  <c r="CB881" i="25"/>
  <c r="CA881" i="25"/>
  <c r="BZ881" i="25"/>
  <c r="BY881" i="25"/>
  <c r="BX881" i="25"/>
  <c r="BW881" i="25"/>
  <c r="BV881" i="25"/>
  <c r="BU881" i="25"/>
  <c r="DV880" i="25"/>
  <c r="DU880" i="25"/>
  <c r="DT880" i="25"/>
  <c r="DS880" i="25"/>
  <c r="DR880" i="25"/>
  <c r="DQ880" i="25"/>
  <c r="DP880" i="25"/>
  <c r="DO880" i="25"/>
  <c r="DN880" i="25"/>
  <c r="DM880" i="25"/>
  <c r="DL880" i="25"/>
  <c r="DK880" i="25"/>
  <c r="DJ880" i="25"/>
  <c r="DI880" i="25"/>
  <c r="DH880" i="25"/>
  <c r="DG880" i="25"/>
  <c r="DF880" i="25"/>
  <c r="DE880" i="25"/>
  <c r="DD880" i="25"/>
  <c r="DC880" i="25"/>
  <c r="DB880" i="25"/>
  <c r="DA880" i="25"/>
  <c r="CZ880" i="25"/>
  <c r="CY880" i="25"/>
  <c r="CX880" i="25"/>
  <c r="CW880" i="25"/>
  <c r="CV880" i="25"/>
  <c r="CU880" i="25"/>
  <c r="CT880" i="25"/>
  <c r="CS880" i="25"/>
  <c r="CR880" i="25"/>
  <c r="CQ880" i="25"/>
  <c r="CP880" i="25"/>
  <c r="CO880" i="25"/>
  <c r="CN880" i="25"/>
  <c r="CM880" i="25"/>
  <c r="CL880" i="25"/>
  <c r="CK880" i="25"/>
  <c r="CJ880" i="25"/>
  <c r="CI880" i="25"/>
  <c r="CH880" i="25"/>
  <c r="CG880" i="25"/>
  <c r="CF880" i="25"/>
  <c r="CE880" i="25"/>
  <c r="CD880" i="25"/>
  <c r="CC880" i="25"/>
  <c r="CB880" i="25"/>
  <c r="CA880" i="25"/>
  <c r="BZ880" i="25"/>
  <c r="BY880" i="25"/>
  <c r="BX880" i="25"/>
  <c r="BW880" i="25"/>
  <c r="BV880" i="25"/>
  <c r="BU880" i="25"/>
  <c r="DV879" i="25"/>
  <c r="DU879" i="25"/>
  <c r="DT879" i="25"/>
  <c r="DS879" i="25"/>
  <c r="DR879" i="25"/>
  <c r="DQ879" i="25"/>
  <c r="DP879" i="25"/>
  <c r="DO879" i="25"/>
  <c r="DN879" i="25"/>
  <c r="DM879" i="25"/>
  <c r="DL879" i="25"/>
  <c r="DK879" i="25"/>
  <c r="DJ879" i="25"/>
  <c r="DI879" i="25"/>
  <c r="DH879" i="25"/>
  <c r="DG879" i="25"/>
  <c r="DF879" i="25"/>
  <c r="DE879" i="25"/>
  <c r="DD879" i="25"/>
  <c r="DC879" i="25"/>
  <c r="DB879" i="25"/>
  <c r="DA879" i="25"/>
  <c r="CZ879" i="25"/>
  <c r="CY879" i="25"/>
  <c r="CX879" i="25"/>
  <c r="CW879" i="25"/>
  <c r="CV879" i="25"/>
  <c r="CU879" i="25"/>
  <c r="CT879" i="25"/>
  <c r="CS879" i="25"/>
  <c r="CR879" i="25"/>
  <c r="CQ879" i="25"/>
  <c r="CP879" i="25"/>
  <c r="CO879" i="25"/>
  <c r="CN879" i="25"/>
  <c r="CM879" i="25"/>
  <c r="CL879" i="25"/>
  <c r="CK879" i="25"/>
  <c r="CJ879" i="25"/>
  <c r="CI879" i="25"/>
  <c r="CH879" i="25"/>
  <c r="CG879" i="25"/>
  <c r="CF879" i="25"/>
  <c r="CE879" i="25"/>
  <c r="CD879" i="25"/>
  <c r="CC879" i="25"/>
  <c r="CB879" i="25"/>
  <c r="CA879" i="25"/>
  <c r="BZ879" i="25"/>
  <c r="BY879" i="25"/>
  <c r="BX879" i="25"/>
  <c r="BW879" i="25"/>
  <c r="BV879" i="25"/>
  <c r="BU879" i="25"/>
  <c r="DV878" i="25"/>
  <c r="DU878" i="25"/>
  <c r="DT878" i="25"/>
  <c r="DS878" i="25"/>
  <c r="DR878" i="25"/>
  <c r="DQ878" i="25"/>
  <c r="DP878" i="25"/>
  <c r="DO878" i="25"/>
  <c r="DN878" i="25"/>
  <c r="DM878" i="25"/>
  <c r="DL878" i="25"/>
  <c r="DK878" i="25"/>
  <c r="DJ878" i="25"/>
  <c r="DI878" i="25"/>
  <c r="DH878" i="25"/>
  <c r="DG878" i="25"/>
  <c r="DF878" i="25"/>
  <c r="DE878" i="25"/>
  <c r="DD878" i="25"/>
  <c r="DC878" i="25"/>
  <c r="DB878" i="25"/>
  <c r="DA878" i="25"/>
  <c r="CZ878" i="25"/>
  <c r="CY878" i="25"/>
  <c r="CX878" i="25"/>
  <c r="CW878" i="25"/>
  <c r="CV878" i="25"/>
  <c r="CU878" i="25"/>
  <c r="CT878" i="25"/>
  <c r="CS878" i="25"/>
  <c r="CR878" i="25"/>
  <c r="CQ878" i="25"/>
  <c r="CP878" i="25"/>
  <c r="CO878" i="25"/>
  <c r="CN878" i="25"/>
  <c r="CM878" i="25"/>
  <c r="CL878" i="25"/>
  <c r="CK878" i="25"/>
  <c r="CJ878" i="25"/>
  <c r="CI878" i="25"/>
  <c r="CH878" i="25"/>
  <c r="CG878" i="25"/>
  <c r="CF878" i="25"/>
  <c r="CE878" i="25"/>
  <c r="CD878" i="25"/>
  <c r="CC878" i="25"/>
  <c r="CB878" i="25"/>
  <c r="CA878" i="25"/>
  <c r="BZ878" i="25"/>
  <c r="BY878" i="25"/>
  <c r="BX878" i="25"/>
  <c r="BW878" i="25"/>
  <c r="BV878" i="25"/>
  <c r="BU878" i="25"/>
  <c r="R878" i="25"/>
  <c r="Q878" i="25"/>
  <c r="P878" i="25"/>
  <c r="DV877" i="25"/>
  <c r="DU877" i="25"/>
  <c r="DT877" i="25"/>
  <c r="DS877" i="25"/>
  <c r="DR877" i="25"/>
  <c r="DQ877" i="25"/>
  <c r="DP877" i="25"/>
  <c r="DO877" i="25"/>
  <c r="DN877" i="25"/>
  <c r="DM877" i="25"/>
  <c r="DL877" i="25"/>
  <c r="DK877" i="25"/>
  <c r="DJ877" i="25"/>
  <c r="DI877" i="25"/>
  <c r="DH877" i="25"/>
  <c r="DG877" i="25"/>
  <c r="DF877" i="25"/>
  <c r="DE877" i="25"/>
  <c r="DD877" i="25"/>
  <c r="DC877" i="25"/>
  <c r="DB877" i="25"/>
  <c r="DA877" i="25"/>
  <c r="CZ877" i="25"/>
  <c r="CY877" i="25"/>
  <c r="CX877" i="25"/>
  <c r="CW877" i="25"/>
  <c r="CV877" i="25"/>
  <c r="CU877" i="25"/>
  <c r="CT877" i="25"/>
  <c r="CS877" i="25"/>
  <c r="CR877" i="25"/>
  <c r="CQ877" i="25"/>
  <c r="CP877" i="25"/>
  <c r="CO877" i="25"/>
  <c r="CN877" i="25"/>
  <c r="CM877" i="25"/>
  <c r="CL877" i="25"/>
  <c r="CK877" i="25"/>
  <c r="CJ877" i="25"/>
  <c r="CI877" i="25"/>
  <c r="CH877" i="25"/>
  <c r="CG877" i="25"/>
  <c r="CF877" i="25"/>
  <c r="CE877" i="25"/>
  <c r="CD877" i="25"/>
  <c r="CC877" i="25"/>
  <c r="CB877" i="25"/>
  <c r="CA877" i="25"/>
  <c r="BZ877" i="25"/>
  <c r="BY877" i="25"/>
  <c r="BX877" i="25"/>
  <c r="BW877" i="25"/>
  <c r="BV877" i="25"/>
  <c r="BU877" i="25"/>
  <c r="Q877" i="25"/>
  <c r="P877" i="25"/>
  <c r="R877" i="25" s="1"/>
  <c r="DV876" i="25"/>
  <c r="DU876" i="25"/>
  <c r="DT876" i="25"/>
  <c r="DS876" i="25"/>
  <c r="DR876" i="25"/>
  <c r="DQ876" i="25"/>
  <c r="DP876" i="25"/>
  <c r="DO876" i="25"/>
  <c r="DN876" i="25"/>
  <c r="DM876" i="25"/>
  <c r="DL876" i="25"/>
  <c r="DK876" i="25"/>
  <c r="DJ876" i="25"/>
  <c r="DI876" i="25"/>
  <c r="DH876" i="25"/>
  <c r="DG876" i="25"/>
  <c r="DF876" i="25"/>
  <c r="DE876" i="25"/>
  <c r="DD876" i="25"/>
  <c r="DC876" i="25"/>
  <c r="DB876" i="25"/>
  <c r="DA876" i="25"/>
  <c r="CZ876" i="25"/>
  <c r="CY876" i="25"/>
  <c r="CX876" i="25"/>
  <c r="CW876" i="25"/>
  <c r="CV876" i="25"/>
  <c r="CU876" i="25"/>
  <c r="CT876" i="25"/>
  <c r="CS876" i="25"/>
  <c r="CR876" i="25"/>
  <c r="CQ876" i="25"/>
  <c r="CP876" i="25"/>
  <c r="CO876" i="25"/>
  <c r="CN876" i="25"/>
  <c r="CM876" i="25"/>
  <c r="CL876" i="25"/>
  <c r="CK876" i="25"/>
  <c r="CJ876" i="25"/>
  <c r="CI876" i="25"/>
  <c r="CH876" i="25"/>
  <c r="CG876" i="25"/>
  <c r="CF876" i="25"/>
  <c r="CE876" i="25"/>
  <c r="CD876" i="25"/>
  <c r="CC876" i="25"/>
  <c r="CB876" i="25"/>
  <c r="CA876" i="25"/>
  <c r="BZ876" i="25"/>
  <c r="BY876" i="25"/>
  <c r="BX876" i="25"/>
  <c r="BW876" i="25"/>
  <c r="BV876" i="25"/>
  <c r="BU876" i="25"/>
  <c r="Q876" i="25"/>
  <c r="P876" i="25"/>
  <c r="DV875" i="25"/>
  <c r="DU875" i="25"/>
  <c r="DT875" i="25"/>
  <c r="DS875" i="25"/>
  <c r="DR875" i="25"/>
  <c r="DQ875" i="25"/>
  <c r="DP875" i="25"/>
  <c r="DO875" i="25"/>
  <c r="DN875" i="25"/>
  <c r="DM875" i="25"/>
  <c r="DL875" i="25"/>
  <c r="DK875" i="25"/>
  <c r="DJ875" i="25"/>
  <c r="DI875" i="25"/>
  <c r="DH875" i="25"/>
  <c r="DG875" i="25"/>
  <c r="DF875" i="25"/>
  <c r="DE875" i="25"/>
  <c r="DD875" i="25"/>
  <c r="DC875" i="25"/>
  <c r="DB875" i="25"/>
  <c r="DA875" i="25"/>
  <c r="CZ875" i="25"/>
  <c r="CY875" i="25"/>
  <c r="CX875" i="25"/>
  <c r="CW875" i="25"/>
  <c r="CV875" i="25"/>
  <c r="CU875" i="25"/>
  <c r="CT875" i="25"/>
  <c r="CS875" i="25"/>
  <c r="CR875" i="25"/>
  <c r="CQ875" i="25"/>
  <c r="CP875" i="25"/>
  <c r="CO875" i="25"/>
  <c r="CN875" i="25"/>
  <c r="CM875" i="25"/>
  <c r="CL875" i="25"/>
  <c r="CK875" i="25"/>
  <c r="CJ875" i="25"/>
  <c r="CI875" i="25"/>
  <c r="CH875" i="25"/>
  <c r="CG875" i="25"/>
  <c r="CF875" i="25"/>
  <c r="CE875" i="25"/>
  <c r="CD875" i="25"/>
  <c r="CC875" i="25"/>
  <c r="CB875" i="25"/>
  <c r="CA875" i="25"/>
  <c r="BZ875" i="25"/>
  <c r="BY875" i="25"/>
  <c r="BX875" i="25"/>
  <c r="BW875" i="25"/>
  <c r="BV875" i="25"/>
  <c r="BU875" i="25"/>
  <c r="Q875" i="25"/>
  <c r="P875" i="25"/>
  <c r="DV874" i="25"/>
  <c r="DU874" i="25"/>
  <c r="DT874" i="25"/>
  <c r="DS874" i="25"/>
  <c r="DR874" i="25"/>
  <c r="DQ874" i="25"/>
  <c r="DP874" i="25"/>
  <c r="DO874" i="25"/>
  <c r="DN874" i="25"/>
  <c r="DM874" i="25"/>
  <c r="DL874" i="25"/>
  <c r="DK874" i="25"/>
  <c r="DJ874" i="25"/>
  <c r="DI874" i="25"/>
  <c r="DH874" i="25"/>
  <c r="DG874" i="25"/>
  <c r="DF874" i="25"/>
  <c r="DE874" i="25"/>
  <c r="DD874" i="25"/>
  <c r="DC874" i="25"/>
  <c r="DB874" i="25"/>
  <c r="DA874" i="25"/>
  <c r="CZ874" i="25"/>
  <c r="CY874" i="25"/>
  <c r="CX874" i="25"/>
  <c r="CW874" i="25"/>
  <c r="CV874" i="25"/>
  <c r="CU874" i="25"/>
  <c r="CT874" i="25"/>
  <c r="CS874" i="25"/>
  <c r="CR874" i="25"/>
  <c r="CQ874" i="25"/>
  <c r="CP874" i="25"/>
  <c r="CO874" i="25"/>
  <c r="CN874" i="25"/>
  <c r="CM874" i="25"/>
  <c r="CL874" i="25"/>
  <c r="CK874" i="25"/>
  <c r="CJ874" i="25"/>
  <c r="CI874" i="25"/>
  <c r="CH874" i="25"/>
  <c r="CG874" i="25"/>
  <c r="CF874" i="25"/>
  <c r="CE874" i="25"/>
  <c r="CD874" i="25"/>
  <c r="CC874" i="25"/>
  <c r="CB874" i="25"/>
  <c r="CA874" i="25"/>
  <c r="BZ874" i="25"/>
  <c r="BY874" i="25"/>
  <c r="BX874" i="25"/>
  <c r="BW874" i="25"/>
  <c r="BV874" i="25"/>
  <c r="BU874" i="25"/>
  <c r="Q874" i="25"/>
  <c r="P874" i="25"/>
  <c r="DV873" i="25"/>
  <c r="DU873" i="25"/>
  <c r="DT873" i="25"/>
  <c r="DS873" i="25"/>
  <c r="DR873" i="25"/>
  <c r="DQ873" i="25"/>
  <c r="DP873" i="25"/>
  <c r="DO873" i="25"/>
  <c r="DN873" i="25"/>
  <c r="DM873" i="25"/>
  <c r="DL873" i="25"/>
  <c r="DK873" i="25"/>
  <c r="DJ873" i="25"/>
  <c r="DI873" i="25"/>
  <c r="DH873" i="25"/>
  <c r="DG873" i="25"/>
  <c r="DF873" i="25"/>
  <c r="DE873" i="25"/>
  <c r="DD873" i="25"/>
  <c r="DC873" i="25"/>
  <c r="DB873" i="25"/>
  <c r="DA873" i="25"/>
  <c r="CZ873" i="25"/>
  <c r="CY873" i="25"/>
  <c r="CX873" i="25"/>
  <c r="CW873" i="25"/>
  <c r="CV873" i="25"/>
  <c r="CU873" i="25"/>
  <c r="CT873" i="25"/>
  <c r="CS873" i="25"/>
  <c r="CR873" i="25"/>
  <c r="CQ873" i="25"/>
  <c r="CP873" i="25"/>
  <c r="CO873" i="25"/>
  <c r="CN873" i="25"/>
  <c r="CM873" i="25"/>
  <c r="CL873" i="25"/>
  <c r="CK873" i="25"/>
  <c r="CJ873" i="25"/>
  <c r="CI873" i="25"/>
  <c r="CH873" i="25"/>
  <c r="CG873" i="25"/>
  <c r="CF873" i="25"/>
  <c r="CE873" i="25"/>
  <c r="CD873" i="25"/>
  <c r="CC873" i="25"/>
  <c r="CB873" i="25"/>
  <c r="CA873" i="25"/>
  <c r="BZ873" i="25"/>
  <c r="BY873" i="25"/>
  <c r="BX873" i="25"/>
  <c r="BW873" i="25"/>
  <c r="BV873" i="25"/>
  <c r="BU873" i="25"/>
  <c r="Q873" i="25"/>
  <c r="R873" i="25" s="1"/>
  <c r="P873" i="25"/>
  <c r="DV872" i="25"/>
  <c r="DU872" i="25"/>
  <c r="DT872" i="25"/>
  <c r="DS872" i="25"/>
  <c r="DR872" i="25"/>
  <c r="DQ872" i="25"/>
  <c r="DP872" i="25"/>
  <c r="DO872" i="25"/>
  <c r="DN872" i="25"/>
  <c r="DM872" i="25"/>
  <c r="DL872" i="25"/>
  <c r="DK872" i="25"/>
  <c r="DJ872" i="25"/>
  <c r="DI872" i="25"/>
  <c r="DH872" i="25"/>
  <c r="DG872" i="25"/>
  <c r="DF872" i="25"/>
  <c r="DE872" i="25"/>
  <c r="DD872" i="25"/>
  <c r="DC872" i="25"/>
  <c r="DB872" i="25"/>
  <c r="DA872" i="25"/>
  <c r="CZ872" i="25"/>
  <c r="CY872" i="25"/>
  <c r="CX872" i="25"/>
  <c r="CW872" i="25"/>
  <c r="CV872" i="25"/>
  <c r="CU872" i="25"/>
  <c r="CT872" i="25"/>
  <c r="CS872" i="25"/>
  <c r="CR872" i="25"/>
  <c r="CQ872" i="25"/>
  <c r="CP872" i="25"/>
  <c r="CO872" i="25"/>
  <c r="CN872" i="25"/>
  <c r="CM872" i="25"/>
  <c r="CL872" i="25"/>
  <c r="CK872" i="25"/>
  <c r="CJ872" i="25"/>
  <c r="CI872" i="25"/>
  <c r="CH872" i="25"/>
  <c r="CG872" i="25"/>
  <c r="CF872" i="25"/>
  <c r="CE872" i="25"/>
  <c r="CD872" i="25"/>
  <c r="CC872" i="25"/>
  <c r="CB872" i="25"/>
  <c r="CA872" i="25"/>
  <c r="BZ872" i="25"/>
  <c r="BY872" i="25"/>
  <c r="BX872" i="25"/>
  <c r="BW872" i="25"/>
  <c r="BV872" i="25"/>
  <c r="BU872" i="25"/>
  <c r="DV871" i="25"/>
  <c r="DU871" i="25"/>
  <c r="DT871" i="25"/>
  <c r="DS871" i="25"/>
  <c r="DR871" i="25"/>
  <c r="DQ871" i="25"/>
  <c r="DP871" i="25"/>
  <c r="DO871" i="25"/>
  <c r="DN871" i="25"/>
  <c r="DM871" i="25"/>
  <c r="DL871" i="25"/>
  <c r="DK871" i="25"/>
  <c r="DJ871" i="25"/>
  <c r="DI871" i="25"/>
  <c r="DH871" i="25"/>
  <c r="DG871" i="25"/>
  <c r="DF871" i="25"/>
  <c r="DE871" i="25"/>
  <c r="DD871" i="25"/>
  <c r="DC871" i="25"/>
  <c r="DB871" i="25"/>
  <c r="DA871" i="25"/>
  <c r="CZ871" i="25"/>
  <c r="CY871" i="25"/>
  <c r="CX871" i="25"/>
  <c r="CW871" i="25"/>
  <c r="CV871" i="25"/>
  <c r="CU871" i="25"/>
  <c r="CT871" i="25"/>
  <c r="CS871" i="25"/>
  <c r="CR871" i="25"/>
  <c r="CQ871" i="25"/>
  <c r="CP871" i="25"/>
  <c r="CO871" i="25"/>
  <c r="CN871" i="25"/>
  <c r="CM871" i="25"/>
  <c r="CL871" i="25"/>
  <c r="CK871" i="25"/>
  <c r="CJ871" i="25"/>
  <c r="CI871" i="25"/>
  <c r="CH871" i="25"/>
  <c r="CG871" i="25"/>
  <c r="CF871" i="25"/>
  <c r="CE871" i="25"/>
  <c r="CD871" i="25"/>
  <c r="CC871" i="25"/>
  <c r="CB871" i="25"/>
  <c r="CA871" i="25"/>
  <c r="BZ871" i="25"/>
  <c r="BY871" i="25"/>
  <c r="BX871" i="25"/>
  <c r="BW871" i="25"/>
  <c r="BV871" i="25"/>
  <c r="BU871" i="25"/>
  <c r="DV870" i="25"/>
  <c r="DU870" i="25"/>
  <c r="DT870" i="25"/>
  <c r="DS870" i="25"/>
  <c r="DR870" i="25"/>
  <c r="DQ870" i="25"/>
  <c r="DP870" i="25"/>
  <c r="DO870" i="25"/>
  <c r="DN870" i="25"/>
  <c r="DM870" i="25"/>
  <c r="DL870" i="25"/>
  <c r="DK870" i="25"/>
  <c r="DJ870" i="25"/>
  <c r="DI870" i="25"/>
  <c r="DH870" i="25"/>
  <c r="DG870" i="25"/>
  <c r="DF870" i="25"/>
  <c r="DE870" i="25"/>
  <c r="DD870" i="25"/>
  <c r="DC870" i="25"/>
  <c r="DB870" i="25"/>
  <c r="DA870" i="25"/>
  <c r="CZ870" i="25"/>
  <c r="CY870" i="25"/>
  <c r="CX870" i="25"/>
  <c r="CW870" i="25"/>
  <c r="CV870" i="25"/>
  <c r="CU870" i="25"/>
  <c r="CT870" i="25"/>
  <c r="CS870" i="25"/>
  <c r="CR870" i="25"/>
  <c r="CQ870" i="25"/>
  <c r="CP870" i="25"/>
  <c r="CO870" i="25"/>
  <c r="CN870" i="25"/>
  <c r="CM870" i="25"/>
  <c r="CL870" i="25"/>
  <c r="CK870" i="25"/>
  <c r="CJ870" i="25"/>
  <c r="CI870" i="25"/>
  <c r="CH870" i="25"/>
  <c r="CG870" i="25"/>
  <c r="CF870" i="25"/>
  <c r="CE870" i="25"/>
  <c r="CD870" i="25"/>
  <c r="CC870" i="25"/>
  <c r="CB870" i="25"/>
  <c r="CA870" i="25"/>
  <c r="BZ870" i="25"/>
  <c r="BY870" i="25"/>
  <c r="BX870" i="25"/>
  <c r="BW870" i="25"/>
  <c r="BV870" i="25"/>
  <c r="BU870" i="25"/>
  <c r="DV869" i="25"/>
  <c r="DU869" i="25"/>
  <c r="DT869" i="25"/>
  <c r="DS869" i="25"/>
  <c r="DR869" i="25"/>
  <c r="DQ869" i="25"/>
  <c r="DP869" i="25"/>
  <c r="DO869" i="25"/>
  <c r="DN869" i="25"/>
  <c r="DM869" i="25"/>
  <c r="DL869" i="25"/>
  <c r="DK869" i="25"/>
  <c r="DJ869" i="25"/>
  <c r="DI869" i="25"/>
  <c r="DH869" i="25"/>
  <c r="DG869" i="25"/>
  <c r="DF869" i="25"/>
  <c r="DE869" i="25"/>
  <c r="DD869" i="25"/>
  <c r="DC869" i="25"/>
  <c r="DB869" i="25"/>
  <c r="DA869" i="25"/>
  <c r="CZ869" i="25"/>
  <c r="CY869" i="25"/>
  <c r="CX869" i="25"/>
  <c r="CW869" i="25"/>
  <c r="CV869" i="25"/>
  <c r="CU869" i="25"/>
  <c r="CT869" i="25"/>
  <c r="CS869" i="25"/>
  <c r="CR869" i="25"/>
  <c r="CQ869" i="25"/>
  <c r="CP869" i="25"/>
  <c r="CO869" i="25"/>
  <c r="CN869" i="25"/>
  <c r="CM869" i="25"/>
  <c r="CL869" i="25"/>
  <c r="CK869" i="25"/>
  <c r="CJ869" i="25"/>
  <c r="CI869" i="25"/>
  <c r="CH869" i="25"/>
  <c r="CG869" i="25"/>
  <c r="CF869" i="25"/>
  <c r="CE869" i="25"/>
  <c r="CD869" i="25"/>
  <c r="CC869" i="25"/>
  <c r="CB869" i="25"/>
  <c r="CA869" i="25"/>
  <c r="BZ869" i="25"/>
  <c r="BY869" i="25"/>
  <c r="BX869" i="25"/>
  <c r="BW869" i="25"/>
  <c r="BV869" i="25"/>
  <c r="BU869" i="25"/>
  <c r="DV868" i="25"/>
  <c r="DU868" i="25"/>
  <c r="DT868" i="25"/>
  <c r="DS868" i="25"/>
  <c r="DR868" i="25"/>
  <c r="DQ868" i="25"/>
  <c r="DP868" i="25"/>
  <c r="DO868" i="25"/>
  <c r="DN868" i="25"/>
  <c r="DM868" i="25"/>
  <c r="DL868" i="25"/>
  <c r="DK868" i="25"/>
  <c r="DJ868" i="25"/>
  <c r="DI868" i="25"/>
  <c r="DH868" i="25"/>
  <c r="DG868" i="25"/>
  <c r="DF868" i="25"/>
  <c r="DE868" i="25"/>
  <c r="DD868" i="25"/>
  <c r="DC868" i="25"/>
  <c r="DB868" i="25"/>
  <c r="DA868" i="25"/>
  <c r="CZ868" i="25"/>
  <c r="CY868" i="25"/>
  <c r="CX868" i="25"/>
  <c r="CW868" i="25"/>
  <c r="CV868" i="25"/>
  <c r="CU868" i="25"/>
  <c r="CT868" i="25"/>
  <c r="CS868" i="25"/>
  <c r="CR868" i="25"/>
  <c r="CQ868" i="25"/>
  <c r="CP868" i="25"/>
  <c r="CO868" i="25"/>
  <c r="CN868" i="25"/>
  <c r="CM868" i="25"/>
  <c r="CL868" i="25"/>
  <c r="CK868" i="25"/>
  <c r="CJ868" i="25"/>
  <c r="CI868" i="25"/>
  <c r="CH868" i="25"/>
  <c r="CG868" i="25"/>
  <c r="CF868" i="25"/>
  <c r="CE868" i="25"/>
  <c r="CD868" i="25"/>
  <c r="CC868" i="25"/>
  <c r="CB868" i="25"/>
  <c r="CA868" i="25"/>
  <c r="BZ868" i="25"/>
  <c r="BY868" i="25"/>
  <c r="BX868" i="25"/>
  <c r="BW868" i="25"/>
  <c r="BV868" i="25"/>
  <c r="BU868" i="25"/>
  <c r="DV867" i="25"/>
  <c r="DU867" i="25"/>
  <c r="DT867" i="25"/>
  <c r="DS867" i="25"/>
  <c r="DR867" i="25"/>
  <c r="DQ867" i="25"/>
  <c r="DP867" i="25"/>
  <c r="DO867" i="25"/>
  <c r="DN867" i="25"/>
  <c r="DM867" i="25"/>
  <c r="DL867" i="25"/>
  <c r="DK867" i="25"/>
  <c r="DJ867" i="25"/>
  <c r="DI867" i="25"/>
  <c r="DH867" i="25"/>
  <c r="DG867" i="25"/>
  <c r="DF867" i="25"/>
  <c r="DE867" i="25"/>
  <c r="DD867" i="25"/>
  <c r="DC867" i="25"/>
  <c r="DB867" i="25"/>
  <c r="DA867" i="25"/>
  <c r="CZ867" i="25"/>
  <c r="CY867" i="25"/>
  <c r="CX867" i="25"/>
  <c r="CW867" i="25"/>
  <c r="CV867" i="25"/>
  <c r="CU867" i="25"/>
  <c r="CT867" i="25"/>
  <c r="CS867" i="25"/>
  <c r="CR867" i="25"/>
  <c r="CQ867" i="25"/>
  <c r="CP867" i="25"/>
  <c r="CO867" i="25"/>
  <c r="CN867" i="25"/>
  <c r="CM867" i="25"/>
  <c r="CL867" i="25"/>
  <c r="CK867" i="25"/>
  <c r="CJ867" i="25"/>
  <c r="CI867" i="25"/>
  <c r="CH867" i="25"/>
  <c r="CG867" i="25"/>
  <c r="CF867" i="25"/>
  <c r="CE867" i="25"/>
  <c r="CD867" i="25"/>
  <c r="CC867" i="25"/>
  <c r="CB867" i="25"/>
  <c r="CA867" i="25"/>
  <c r="BZ867" i="25"/>
  <c r="BY867" i="25"/>
  <c r="BX867" i="25"/>
  <c r="BW867" i="25"/>
  <c r="BV867" i="25"/>
  <c r="BU867" i="25"/>
  <c r="DV866" i="25"/>
  <c r="DU866" i="25"/>
  <c r="DT866" i="25"/>
  <c r="DS866" i="25"/>
  <c r="DR866" i="25"/>
  <c r="DQ866" i="25"/>
  <c r="DP866" i="25"/>
  <c r="DO866" i="25"/>
  <c r="DN866" i="25"/>
  <c r="DM866" i="25"/>
  <c r="DL866" i="25"/>
  <c r="DK866" i="25"/>
  <c r="DJ866" i="25"/>
  <c r="DI866" i="25"/>
  <c r="DH866" i="25"/>
  <c r="DG866" i="25"/>
  <c r="DF866" i="25"/>
  <c r="DE866" i="25"/>
  <c r="DD866" i="25"/>
  <c r="DC866" i="25"/>
  <c r="DB866" i="25"/>
  <c r="DA866" i="25"/>
  <c r="CZ866" i="25"/>
  <c r="CY866" i="25"/>
  <c r="CX866" i="25"/>
  <c r="CW866" i="25"/>
  <c r="CV866" i="25"/>
  <c r="CU866" i="25"/>
  <c r="CT866" i="25"/>
  <c r="CS866" i="25"/>
  <c r="CR866" i="25"/>
  <c r="CQ866" i="25"/>
  <c r="CP866" i="25"/>
  <c r="CO866" i="25"/>
  <c r="CN866" i="25"/>
  <c r="CM866" i="25"/>
  <c r="CL866" i="25"/>
  <c r="CK866" i="25"/>
  <c r="CJ866" i="25"/>
  <c r="CI866" i="25"/>
  <c r="CH866" i="25"/>
  <c r="CG866" i="25"/>
  <c r="CF866" i="25"/>
  <c r="CE866" i="25"/>
  <c r="CD866" i="25"/>
  <c r="CC866" i="25"/>
  <c r="CB866" i="25"/>
  <c r="CA866" i="25"/>
  <c r="BZ866" i="25"/>
  <c r="BY866" i="25"/>
  <c r="BX866" i="25"/>
  <c r="BW866" i="25"/>
  <c r="BV866" i="25"/>
  <c r="BU866" i="25"/>
  <c r="DV865" i="25"/>
  <c r="DU865" i="25"/>
  <c r="DT865" i="25"/>
  <c r="DS865" i="25"/>
  <c r="DR865" i="25"/>
  <c r="DQ865" i="25"/>
  <c r="DP865" i="25"/>
  <c r="DO865" i="25"/>
  <c r="DN865" i="25"/>
  <c r="DM865" i="25"/>
  <c r="DL865" i="25"/>
  <c r="DK865" i="25"/>
  <c r="DJ865" i="25"/>
  <c r="DI865" i="25"/>
  <c r="DH865" i="25"/>
  <c r="DG865" i="25"/>
  <c r="DF865" i="25"/>
  <c r="DE865" i="25"/>
  <c r="DD865" i="25"/>
  <c r="DC865" i="25"/>
  <c r="DB865" i="25"/>
  <c r="DA865" i="25"/>
  <c r="CZ865" i="25"/>
  <c r="CY865" i="25"/>
  <c r="CX865" i="25"/>
  <c r="CW865" i="25"/>
  <c r="CV865" i="25"/>
  <c r="CU865" i="25"/>
  <c r="CT865" i="25"/>
  <c r="CS865" i="25"/>
  <c r="CR865" i="25"/>
  <c r="CQ865" i="25"/>
  <c r="CP865" i="25"/>
  <c r="CO865" i="25"/>
  <c r="CN865" i="25"/>
  <c r="CM865" i="25"/>
  <c r="CL865" i="25"/>
  <c r="CK865" i="25"/>
  <c r="CJ865" i="25"/>
  <c r="CI865" i="25"/>
  <c r="CH865" i="25"/>
  <c r="CG865" i="25"/>
  <c r="CF865" i="25"/>
  <c r="CE865" i="25"/>
  <c r="CD865" i="25"/>
  <c r="CC865" i="25"/>
  <c r="CB865" i="25"/>
  <c r="CA865" i="25"/>
  <c r="BZ865" i="25"/>
  <c r="BY865" i="25"/>
  <c r="BX865" i="25"/>
  <c r="BW865" i="25"/>
  <c r="BV865" i="25"/>
  <c r="BU865" i="25"/>
  <c r="DV864" i="25"/>
  <c r="DU864" i="25"/>
  <c r="DT864" i="25"/>
  <c r="DS864" i="25"/>
  <c r="DR864" i="25"/>
  <c r="DQ864" i="25"/>
  <c r="DP864" i="25"/>
  <c r="DO864" i="25"/>
  <c r="DN864" i="25"/>
  <c r="DM864" i="25"/>
  <c r="DL864" i="25"/>
  <c r="DK864" i="25"/>
  <c r="DJ864" i="25"/>
  <c r="DI864" i="25"/>
  <c r="DH864" i="25"/>
  <c r="DG864" i="25"/>
  <c r="DF864" i="25"/>
  <c r="DE864" i="25"/>
  <c r="DD864" i="25"/>
  <c r="DC864" i="25"/>
  <c r="DB864" i="25"/>
  <c r="DA864" i="25"/>
  <c r="CZ864" i="25"/>
  <c r="CY864" i="25"/>
  <c r="CX864" i="25"/>
  <c r="CW864" i="25"/>
  <c r="CV864" i="25"/>
  <c r="CU864" i="25"/>
  <c r="CT864" i="25"/>
  <c r="CS864" i="25"/>
  <c r="CR864" i="25"/>
  <c r="CQ864" i="25"/>
  <c r="CP864" i="25"/>
  <c r="CO864" i="25"/>
  <c r="CN864" i="25"/>
  <c r="CM864" i="25"/>
  <c r="CL864" i="25"/>
  <c r="CK864" i="25"/>
  <c r="CJ864" i="25"/>
  <c r="CI864" i="25"/>
  <c r="CH864" i="25"/>
  <c r="CG864" i="25"/>
  <c r="CF864" i="25"/>
  <c r="CE864" i="25"/>
  <c r="CD864" i="25"/>
  <c r="CC864" i="25"/>
  <c r="CB864" i="25"/>
  <c r="CA864" i="25"/>
  <c r="BZ864" i="25"/>
  <c r="BY864" i="25"/>
  <c r="BX864" i="25"/>
  <c r="BW864" i="25"/>
  <c r="BV864" i="25"/>
  <c r="BU864" i="25"/>
  <c r="DV863" i="25"/>
  <c r="DU863" i="25"/>
  <c r="DT863" i="25"/>
  <c r="DS863" i="25"/>
  <c r="DR863" i="25"/>
  <c r="DQ863" i="25"/>
  <c r="DP863" i="25"/>
  <c r="DO863" i="25"/>
  <c r="DN863" i="25"/>
  <c r="DM863" i="25"/>
  <c r="DL863" i="25"/>
  <c r="DK863" i="25"/>
  <c r="DJ863" i="25"/>
  <c r="DI863" i="25"/>
  <c r="DH863" i="25"/>
  <c r="DG863" i="25"/>
  <c r="DF863" i="25"/>
  <c r="DE863" i="25"/>
  <c r="DD863" i="25"/>
  <c r="DC863" i="25"/>
  <c r="DB863" i="25"/>
  <c r="DA863" i="25"/>
  <c r="CZ863" i="25"/>
  <c r="CY863" i="25"/>
  <c r="CX863" i="25"/>
  <c r="CW863" i="25"/>
  <c r="CV863" i="25"/>
  <c r="CU863" i="25"/>
  <c r="CT863" i="25"/>
  <c r="CS863" i="25"/>
  <c r="CR863" i="25"/>
  <c r="CQ863" i="25"/>
  <c r="CP863" i="25"/>
  <c r="CO863" i="25"/>
  <c r="CN863" i="25"/>
  <c r="CM863" i="25"/>
  <c r="CL863" i="25"/>
  <c r="CK863" i="25"/>
  <c r="CJ863" i="25"/>
  <c r="CI863" i="25"/>
  <c r="CH863" i="25"/>
  <c r="CG863" i="25"/>
  <c r="CF863" i="25"/>
  <c r="CE863" i="25"/>
  <c r="CD863" i="25"/>
  <c r="CC863" i="25"/>
  <c r="CB863" i="25"/>
  <c r="CA863" i="25"/>
  <c r="BZ863" i="25"/>
  <c r="BY863" i="25"/>
  <c r="BX863" i="25"/>
  <c r="BW863" i="25"/>
  <c r="BV863" i="25"/>
  <c r="BU863" i="25"/>
  <c r="DV862" i="25"/>
  <c r="DU862" i="25"/>
  <c r="DT862" i="25"/>
  <c r="DS862" i="25"/>
  <c r="DR862" i="25"/>
  <c r="DQ862" i="25"/>
  <c r="DP862" i="25"/>
  <c r="DO862" i="25"/>
  <c r="DN862" i="25"/>
  <c r="DM862" i="25"/>
  <c r="DL862" i="25"/>
  <c r="DK862" i="25"/>
  <c r="DJ862" i="25"/>
  <c r="DI862" i="25"/>
  <c r="DH862" i="25"/>
  <c r="DG862" i="25"/>
  <c r="DF862" i="25"/>
  <c r="DE862" i="25"/>
  <c r="DD862" i="25"/>
  <c r="DC862" i="25"/>
  <c r="DB862" i="25"/>
  <c r="DA862" i="25"/>
  <c r="CZ862" i="25"/>
  <c r="CY862" i="25"/>
  <c r="CX862" i="25"/>
  <c r="CW862" i="25"/>
  <c r="CV862" i="25"/>
  <c r="CU862" i="25"/>
  <c r="CT862" i="25"/>
  <c r="CS862" i="25"/>
  <c r="CR862" i="25"/>
  <c r="CQ862" i="25"/>
  <c r="CP862" i="25"/>
  <c r="CO862" i="25"/>
  <c r="CN862" i="25"/>
  <c r="CM862" i="25"/>
  <c r="CL862" i="25"/>
  <c r="CK862" i="25"/>
  <c r="CJ862" i="25"/>
  <c r="CI862" i="25"/>
  <c r="CH862" i="25"/>
  <c r="CG862" i="25"/>
  <c r="CF862" i="25"/>
  <c r="CE862" i="25"/>
  <c r="CD862" i="25"/>
  <c r="CC862" i="25"/>
  <c r="CB862" i="25"/>
  <c r="CA862" i="25"/>
  <c r="BZ862" i="25"/>
  <c r="BY862" i="25"/>
  <c r="BX862" i="25"/>
  <c r="BW862" i="25"/>
  <c r="BV862" i="25"/>
  <c r="BU862" i="25"/>
  <c r="DV861" i="25"/>
  <c r="DU861" i="25"/>
  <c r="DT861" i="25"/>
  <c r="DS861" i="25"/>
  <c r="DR861" i="25"/>
  <c r="DQ861" i="25"/>
  <c r="DP861" i="25"/>
  <c r="DO861" i="25"/>
  <c r="DN861" i="25"/>
  <c r="DM861" i="25"/>
  <c r="DL861" i="25"/>
  <c r="DK861" i="25"/>
  <c r="DJ861" i="25"/>
  <c r="DI861" i="25"/>
  <c r="DH861" i="25"/>
  <c r="DG861" i="25"/>
  <c r="DF861" i="25"/>
  <c r="DE861" i="25"/>
  <c r="DD861" i="25"/>
  <c r="DC861" i="25"/>
  <c r="DB861" i="25"/>
  <c r="DA861" i="25"/>
  <c r="CZ861" i="25"/>
  <c r="CY861" i="25"/>
  <c r="CX861" i="25"/>
  <c r="CW861" i="25"/>
  <c r="CV861" i="25"/>
  <c r="CU861" i="25"/>
  <c r="CT861" i="25"/>
  <c r="CS861" i="25"/>
  <c r="CR861" i="25"/>
  <c r="CQ861" i="25"/>
  <c r="CP861" i="25"/>
  <c r="CO861" i="25"/>
  <c r="CN861" i="25"/>
  <c r="CM861" i="25"/>
  <c r="CL861" i="25"/>
  <c r="CK861" i="25"/>
  <c r="CJ861" i="25"/>
  <c r="CI861" i="25"/>
  <c r="CH861" i="25"/>
  <c r="CG861" i="25"/>
  <c r="CF861" i="25"/>
  <c r="CE861" i="25"/>
  <c r="CD861" i="25"/>
  <c r="CC861" i="25"/>
  <c r="CB861" i="25"/>
  <c r="CA861" i="25"/>
  <c r="BZ861" i="25"/>
  <c r="BY861" i="25"/>
  <c r="BX861" i="25"/>
  <c r="BW861" i="25"/>
  <c r="BV861" i="25"/>
  <c r="BU861" i="25"/>
  <c r="DV860" i="25"/>
  <c r="DU860" i="25"/>
  <c r="DT860" i="25"/>
  <c r="DS860" i="25"/>
  <c r="DR860" i="25"/>
  <c r="DQ860" i="25"/>
  <c r="DP860" i="25"/>
  <c r="DO860" i="25"/>
  <c r="DN860" i="25"/>
  <c r="DM860" i="25"/>
  <c r="DL860" i="25"/>
  <c r="DK860" i="25"/>
  <c r="DJ860" i="25"/>
  <c r="DI860" i="25"/>
  <c r="DH860" i="25"/>
  <c r="DG860" i="25"/>
  <c r="DF860" i="25"/>
  <c r="DE860" i="25"/>
  <c r="DD860" i="25"/>
  <c r="DC860" i="25"/>
  <c r="DB860" i="25"/>
  <c r="DA860" i="25"/>
  <c r="CZ860" i="25"/>
  <c r="CY860" i="25"/>
  <c r="CX860" i="25"/>
  <c r="CW860" i="25"/>
  <c r="CV860" i="25"/>
  <c r="CU860" i="25"/>
  <c r="CT860" i="25"/>
  <c r="CS860" i="25"/>
  <c r="CR860" i="25"/>
  <c r="CQ860" i="25"/>
  <c r="CP860" i="25"/>
  <c r="CO860" i="25"/>
  <c r="CN860" i="25"/>
  <c r="CM860" i="25"/>
  <c r="CL860" i="25"/>
  <c r="CK860" i="25"/>
  <c r="CJ860" i="25"/>
  <c r="CI860" i="25"/>
  <c r="CH860" i="25"/>
  <c r="CG860" i="25"/>
  <c r="CF860" i="25"/>
  <c r="CE860" i="25"/>
  <c r="CD860" i="25"/>
  <c r="CC860" i="25"/>
  <c r="CB860" i="25"/>
  <c r="CA860" i="25"/>
  <c r="BZ860" i="25"/>
  <c r="BY860" i="25"/>
  <c r="BX860" i="25"/>
  <c r="BW860" i="25"/>
  <c r="BV860" i="25"/>
  <c r="BU860" i="25"/>
  <c r="DV859" i="25"/>
  <c r="DU859" i="25"/>
  <c r="DT859" i="25"/>
  <c r="DS859" i="25"/>
  <c r="DR859" i="25"/>
  <c r="DQ859" i="25"/>
  <c r="DP859" i="25"/>
  <c r="DO859" i="25"/>
  <c r="DN859" i="25"/>
  <c r="DM859" i="25"/>
  <c r="DL859" i="25"/>
  <c r="DK859" i="25"/>
  <c r="DJ859" i="25"/>
  <c r="DI859" i="25"/>
  <c r="DH859" i="25"/>
  <c r="DG859" i="25"/>
  <c r="DF859" i="25"/>
  <c r="DE859" i="25"/>
  <c r="DD859" i="25"/>
  <c r="DC859" i="25"/>
  <c r="DB859" i="25"/>
  <c r="DA859" i="25"/>
  <c r="CZ859" i="25"/>
  <c r="CY859" i="25"/>
  <c r="CX859" i="25"/>
  <c r="CW859" i="25"/>
  <c r="CV859" i="25"/>
  <c r="CU859" i="25"/>
  <c r="CT859" i="25"/>
  <c r="CS859" i="25"/>
  <c r="CR859" i="25"/>
  <c r="CQ859" i="25"/>
  <c r="CP859" i="25"/>
  <c r="CO859" i="25"/>
  <c r="CN859" i="25"/>
  <c r="CM859" i="25"/>
  <c r="CL859" i="25"/>
  <c r="CK859" i="25"/>
  <c r="CJ859" i="25"/>
  <c r="CI859" i="25"/>
  <c r="CH859" i="25"/>
  <c r="CG859" i="25"/>
  <c r="CF859" i="25"/>
  <c r="CE859" i="25"/>
  <c r="CD859" i="25"/>
  <c r="CC859" i="25"/>
  <c r="CB859" i="25"/>
  <c r="CA859" i="25"/>
  <c r="BZ859" i="25"/>
  <c r="BY859" i="25"/>
  <c r="BX859" i="25"/>
  <c r="BW859" i="25"/>
  <c r="BV859" i="25"/>
  <c r="BU859" i="25"/>
  <c r="DV858" i="25"/>
  <c r="DU858" i="25"/>
  <c r="DT858" i="25"/>
  <c r="DS858" i="25"/>
  <c r="DR858" i="25"/>
  <c r="DQ858" i="25"/>
  <c r="DP858" i="25"/>
  <c r="DO858" i="25"/>
  <c r="DN858" i="25"/>
  <c r="DM858" i="25"/>
  <c r="DL858" i="25"/>
  <c r="DK858" i="25"/>
  <c r="DJ858" i="25"/>
  <c r="DI858" i="25"/>
  <c r="DH858" i="25"/>
  <c r="DG858" i="25"/>
  <c r="DF858" i="25"/>
  <c r="DE858" i="25"/>
  <c r="DD858" i="25"/>
  <c r="DC858" i="25"/>
  <c r="DB858" i="25"/>
  <c r="DA858" i="25"/>
  <c r="CZ858" i="25"/>
  <c r="CY858" i="25"/>
  <c r="CX858" i="25"/>
  <c r="CW858" i="25"/>
  <c r="CV858" i="25"/>
  <c r="CU858" i="25"/>
  <c r="CT858" i="25"/>
  <c r="CS858" i="25"/>
  <c r="CR858" i="25"/>
  <c r="CQ858" i="25"/>
  <c r="CP858" i="25"/>
  <c r="CO858" i="25"/>
  <c r="CN858" i="25"/>
  <c r="CM858" i="25"/>
  <c r="CL858" i="25"/>
  <c r="CK858" i="25"/>
  <c r="CJ858" i="25"/>
  <c r="CI858" i="25"/>
  <c r="CH858" i="25"/>
  <c r="CG858" i="25"/>
  <c r="CF858" i="25"/>
  <c r="CE858" i="25"/>
  <c r="CD858" i="25"/>
  <c r="CC858" i="25"/>
  <c r="CB858" i="25"/>
  <c r="CA858" i="25"/>
  <c r="BZ858" i="25"/>
  <c r="BY858" i="25"/>
  <c r="BX858" i="25"/>
  <c r="BW858" i="25"/>
  <c r="BV858" i="25"/>
  <c r="BU858" i="25"/>
  <c r="DV857" i="25"/>
  <c r="DU857" i="25"/>
  <c r="DT857" i="25"/>
  <c r="DS857" i="25"/>
  <c r="DR857" i="25"/>
  <c r="DQ857" i="25"/>
  <c r="DP857" i="25"/>
  <c r="DO857" i="25"/>
  <c r="DN857" i="25"/>
  <c r="DM857" i="25"/>
  <c r="DL857" i="25"/>
  <c r="DK857" i="25"/>
  <c r="DJ857" i="25"/>
  <c r="DI857" i="25"/>
  <c r="DH857" i="25"/>
  <c r="DG857" i="25"/>
  <c r="DF857" i="25"/>
  <c r="DE857" i="25"/>
  <c r="DD857" i="25"/>
  <c r="DC857" i="25"/>
  <c r="DB857" i="25"/>
  <c r="DA857" i="25"/>
  <c r="CZ857" i="25"/>
  <c r="CY857" i="25"/>
  <c r="CX857" i="25"/>
  <c r="CW857" i="25"/>
  <c r="CV857" i="25"/>
  <c r="CU857" i="25"/>
  <c r="CT857" i="25"/>
  <c r="CS857" i="25"/>
  <c r="CR857" i="25"/>
  <c r="CQ857" i="25"/>
  <c r="CP857" i="25"/>
  <c r="CO857" i="25"/>
  <c r="CN857" i="25"/>
  <c r="CM857" i="25"/>
  <c r="CL857" i="25"/>
  <c r="CK857" i="25"/>
  <c r="CJ857" i="25"/>
  <c r="CI857" i="25"/>
  <c r="CH857" i="25"/>
  <c r="CG857" i="25"/>
  <c r="CF857" i="25"/>
  <c r="CE857" i="25"/>
  <c r="CD857" i="25"/>
  <c r="CC857" i="25"/>
  <c r="CB857" i="25"/>
  <c r="CA857" i="25"/>
  <c r="BZ857" i="25"/>
  <c r="BY857" i="25"/>
  <c r="BX857" i="25"/>
  <c r="BW857" i="25"/>
  <c r="BV857" i="25"/>
  <c r="BU857" i="25"/>
  <c r="DV856" i="25"/>
  <c r="DU856" i="25"/>
  <c r="DT856" i="25"/>
  <c r="DS856" i="25"/>
  <c r="DR856" i="25"/>
  <c r="DQ856" i="25"/>
  <c r="DP856" i="25"/>
  <c r="DO856" i="25"/>
  <c r="DN856" i="25"/>
  <c r="DM856" i="25"/>
  <c r="DL856" i="25"/>
  <c r="DK856" i="25"/>
  <c r="DJ856" i="25"/>
  <c r="DI856" i="25"/>
  <c r="DH856" i="25"/>
  <c r="DG856" i="25"/>
  <c r="DF856" i="25"/>
  <c r="DE856" i="25"/>
  <c r="DD856" i="25"/>
  <c r="DC856" i="25"/>
  <c r="DB856" i="25"/>
  <c r="DA856" i="25"/>
  <c r="CZ856" i="25"/>
  <c r="CY856" i="25"/>
  <c r="CX856" i="25"/>
  <c r="CW856" i="25"/>
  <c r="CV856" i="25"/>
  <c r="CU856" i="25"/>
  <c r="CT856" i="25"/>
  <c r="CS856" i="25"/>
  <c r="CR856" i="25"/>
  <c r="CQ856" i="25"/>
  <c r="CP856" i="25"/>
  <c r="CO856" i="25"/>
  <c r="CN856" i="25"/>
  <c r="CM856" i="25"/>
  <c r="CL856" i="25"/>
  <c r="CK856" i="25"/>
  <c r="CJ856" i="25"/>
  <c r="CI856" i="25"/>
  <c r="CH856" i="25"/>
  <c r="CG856" i="25"/>
  <c r="CF856" i="25"/>
  <c r="CE856" i="25"/>
  <c r="CD856" i="25"/>
  <c r="CC856" i="25"/>
  <c r="CB856" i="25"/>
  <c r="CA856" i="25"/>
  <c r="BZ856" i="25"/>
  <c r="BY856" i="25"/>
  <c r="BX856" i="25"/>
  <c r="BW856" i="25"/>
  <c r="BV856" i="25"/>
  <c r="BU856" i="25"/>
  <c r="DV855" i="25"/>
  <c r="DU855" i="25"/>
  <c r="DT855" i="25"/>
  <c r="DS855" i="25"/>
  <c r="DR855" i="25"/>
  <c r="DQ855" i="25"/>
  <c r="DP855" i="25"/>
  <c r="DO855" i="25"/>
  <c r="DN855" i="25"/>
  <c r="DM855" i="25"/>
  <c r="DL855" i="25"/>
  <c r="DK855" i="25"/>
  <c r="DJ855" i="25"/>
  <c r="DI855" i="25"/>
  <c r="DH855" i="25"/>
  <c r="DG855" i="25"/>
  <c r="DF855" i="25"/>
  <c r="DE855" i="25"/>
  <c r="DD855" i="25"/>
  <c r="DC855" i="25"/>
  <c r="DB855" i="25"/>
  <c r="DA855" i="25"/>
  <c r="CZ855" i="25"/>
  <c r="CY855" i="25"/>
  <c r="CX855" i="25"/>
  <c r="CW855" i="25"/>
  <c r="CV855" i="25"/>
  <c r="CU855" i="25"/>
  <c r="CT855" i="25"/>
  <c r="CS855" i="25"/>
  <c r="CR855" i="25"/>
  <c r="CQ855" i="25"/>
  <c r="CP855" i="25"/>
  <c r="CO855" i="25"/>
  <c r="CN855" i="25"/>
  <c r="CM855" i="25"/>
  <c r="CL855" i="25"/>
  <c r="CK855" i="25"/>
  <c r="CJ855" i="25"/>
  <c r="CI855" i="25"/>
  <c r="CH855" i="25"/>
  <c r="CG855" i="25"/>
  <c r="CF855" i="25"/>
  <c r="CE855" i="25"/>
  <c r="CD855" i="25"/>
  <c r="CC855" i="25"/>
  <c r="CB855" i="25"/>
  <c r="CA855" i="25"/>
  <c r="BZ855" i="25"/>
  <c r="BY855" i="25"/>
  <c r="BX855" i="25"/>
  <c r="BW855" i="25"/>
  <c r="BV855" i="25"/>
  <c r="BU855" i="25"/>
  <c r="DV854" i="25"/>
  <c r="DU854" i="25"/>
  <c r="DT854" i="25"/>
  <c r="DS854" i="25"/>
  <c r="DR854" i="25"/>
  <c r="DQ854" i="25"/>
  <c r="DP854" i="25"/>
  <c r="DO854" i="25"/>
  <c r="DN854" i="25"/>
  <c r="DM854" i="25"/>
  <c r="DL854" i="25"/>
  <c r="DK854" i="25"/>
  <c r="DJ854" i="25"/>
  <c r="DI854" i="25"/>
  <c r="DH854" i="25"/>
  <c r="DG854" i="25"/>
  <c r="DF854" i="25"/>
  <c r="DE854" i="25"/>
  <c r="DD854" i="25"/>
  <c r="DC854" i="25"/>
  <c r="DB854" i="25"/>
  <c r="DA854" i="25"/>
  <c r="CZ854" i="25"/>
  <c r="CY854" i="25"/>
  <c r="CX854" i="25"/>
  <c r="CW854" i="25"/>
  <c r="CV854" i="25"/>
  <c r="CU854" i="25"/>
  <c r="CT854" i="25"/>
  <c r="CS854" i="25"/>
  <c r="CR854" i="25"/>
  <c r="CQ854" i="25"/>
  <c r="CP854" i="25"/>
  <c r="CO854" i="25"/>
  <c r="CN854" i="25"/>
  <c r="CM854" i="25"/>
  <c r="CL854" i="25"/>
  <c r="CK854" i="25"/>
  <c r="CJ854" i="25"/>
  <c r="CI854" i="25"/>
  <c r="CH854" i="25"/>
  <c r="CG854" i="25"/>
  <c r="CF854" i="25"/>
  <c r="CE854" i="25"/>
  <c r="CD854" i="25"/>
  <c r="CC854" i="25"/>
  <c r="CB854" i="25"/>
  <c r="CA854" i="25"/>
  <c r="BZ854" i="25"/>
  <c r="BY854" i="25"/>
  <c r="BX854" i="25"/>
  <c r="BW854" i="25"/>
  <c r="BV854" i="25"/>
  <c r="BU854" i="25"/>
  <c r="DV853" i="25"/>
  <c r="DU853" i="25"/>
  <c r="DT853" i="25"/>
  <c r="DS853" i="25"/>
  <c r="DR853" i="25"/>
  <c r="DQ853" i="25"/>
  <c r="DP853" i="25"/>
  <c r="DO853" i="25"/>
  <c r="DN853" i="25"/>
  <c r="DM853" i="25"/>
  <c r="DL853" i="25"/>
  <c r="DK853" i="25"/>
  <c r="DJ853" i="25"/>
  <c r="DI853" i="25"/>
  <c r="DH853" i="25"/>
  <c r="DG853" i="25"/>
  <c r="DF853" i="25"/>
  <c r="DE853" i="25"/>
  <c r="DD853" i="25"/>
  <c r="DC853" i="25"/>
  <c r="DB853" i="25"/>
  <c r="DA853" i="25"/>
  <c r="CZ853" i="25"/>
  <c r="CY853" i="25"/>
  <c r="CX853" i="25"/>
  <c r="CW853" i="25"/>
  <c r="CV853" i="25"/>
  <c r="CU853" i="25"/>
  <c r="CT853" i="25"/>
  <c r="CS853" i="25"/>
  <c r="CR853" i="25"/>
  <c r="CQ853" i="25"/>
  <c r="CP853" i="25"/>
  <c r="CO853" i="25"/>
  <c r="CN853" i="25"/>
  <c r="CM853" i="25"/>
  <c r="CL853" i="25"/>
  <c r="CK853" i="25"/>
  <c r="CJ853" i="25"/>
  <c r="CI853" i="25"/>
  <c r="CH853" i="25"/>
  <c r="CG853" i="25"/>
  <c r="CF853" i="25"/>
  <c r="CE853" i="25"/>
  <c r="CD853" i="25"/>
  <c r="CC853" i="25"/>
  <c r="CB853" i="25"/>
  <c r="CA853" i="25"/>
  <c r="BZ853" i="25"/>
  <c r="BY853" i="25"/>
  <c r="BX853" i="25"/>
  <c r="BW853" i="25"/>
  <c r="BV853" i="25"/>
  <c r="BU853" i="25"/>
  <c r="DV852" i="25"/>
  <c r="DU852" i="25"/>
  <c r="DT852" i="25"/>
  <c r="DS852" i="25"/>
  <c r="DR852" i="25"/>
  <c r="DQ852" i="25"/>
  <c r="DP852" i="25"/>
  <c r="DO852" i="25"/>
  <c r="DN852" i="25"/>
  <c r="DM852" i="25"/>
  <c r="DL852" i="25"/>
  <c r="DK852" i="25"/>
  <c r="DJ852" i="25"/>
  <c r="DI852" i="25"/>
  <c r="DH852" i="25"/>
  <c r="DG852" i="25"/>
  <c r="DF852" i="25"/>
  <c r="DE852" i="25"/>
  <c r="DD852" i="25"/>
  <c r="DC852" i="25"/>
  <c r="DB852" i="25"/>
  <c r="DA852" i="25"/>
  <c r="CZ852" i="25"/>
  <c r="CY852" i="25"/>
  <c r="CX852" i="25"/>
  <c r="CW852" i="25"/>
  <c r="CV852" i="25"/>
  <c r="CU852" i="25"/>
  <c r="CT852" i="25"/>
  <c r="CS852" i="25"/>
  <c r="CR852" i="25"/>
  <c r="CQ852" i="25"/>
  <c r="CP852" i="25"/>
  <c r="CO852" i="25"/>
  <c r="CN852" i="25"/>
  <c r="CM852" i="25"/>
  <c r="CL852" i="25"/>
  <c r="CK852" i="25"/>
  <c r="CJ852" i="25"/>
  <c r="CI852" i="25"/>
  <c r="CH852" i="25"/>
  <c r="CG852" i="25"/>
  <c r="CF852" i="25"/>
  <c r="CE852" i="25"/>
  <c r="CD852" i="25"/>
  <c r="CC852" i="25"/>
  <c r="CB852" i="25"/>
  <c r="CA852" i="25"/>
  <c r="BZ852" i="25"/>
  <c r="BY852" i="25"/>
  <c r="BX852" i="25"/>
  <c r="BW852" i="25"/>
  <c r="BV852" i="25"/>
  <c r="BU852" i="25"/>
  <c r="DV851" i="25"/>
  <c r="DU851" i="25"/>
  <c r="DT851" i="25"/>
  <c r="DS851" i="25"/>
  <c r="DR851" i="25"/>
  <c r="DQ851" i="25"/>
  <c r="DP851" i="25"/>
  <c r="DO851" i="25"/>
  <c r="DN851" i="25"/>
  <c r="DM851" i="25"/>
  <c r="DL851" i="25"/>
  <c r="DK851" i="25"/>
  <c r="DJ851" i="25"/>
  <c r="DI851" i="25"/>
  <c r="DH851" i="25"/>
  <c r="DG851" i="25"/>
  <c r="DF851" i="25"/>
  <c r="DE851" i="25"/>
  <c r="DD851" i="25"/>
  <c r="DC851" i="25"/>
  <c r="DB851" i="25"/>
  <c r="DA851" i="25"/>
  <c r="CZ851" i="25"/>
  <c r="CY851" i="25"/>
  <c r="CX851" i="25"/>
  <c r="CW851" i="25"/>
  <c r="CV851" i="25"/>
  <c r="CU851" i="25"/>
  <c r="CT851" i="25"/>
  <c r="CS851" i="25"/>
  <c r="CR851" i="25"/>
  <c r="CQ851" i="25"/>
  <c r="CP851" i="25"/>
  <c r="CO851" i="25"/>
  <c r="CN851" i="25"/>
  <c r="CM851" i="25"/>
  <c r="CL851" i="25"/>
  <c r="CK851" i="25"/>
  <c r="CJ851" i="25"/>
  <c r="CI851" i="25"/>
  <c r="CH851" i="25"/>
  <c r="CG851" i="25"/>
  <c r="CF851" i="25"/>
  <c r="CE851" i="25"/>
  <c r="CD851" i="25"/>
  <c r="CC851" i="25"/>
  <c r="CB851" i="25"/>
  <c r="CA851" i="25"/>
  <c r="BZ851" i="25"/>
  <c r="BY851" i="25"/>
  <c r="BX851" i="25"/>
  <c r="BW851" i="25"/>
  <c r="BV851" i="25"/>
  <c r="BU851" i="25"/>
  <c r="DV850" i="25"/>
  <c r="DU850" i="25"/>
  <c r="DT850" i="25"/>
  <c r="DS850" i="25"/>
  <c r="DR850" i="25"/>
  <c r="DQ850" i="25"/>
  <c r="DP850" i="25"/>
  <c r="DO850" i="25"/>
  <c r="DN850" i="25"/>
  <c r="DM850" i="25"/>
  <c r="DL850" i="25"/>
  <c r="DK850" i="25"/>
  <c r="DJ850" i="25"/>
  <c r="DI850" i="25"/>
  <c r="DH850" i="25"/>
  <c r="DG850" i="25"/>
  <c r="DF850" i="25"/>
  <c r="DE850" i="25"/>
  <c r="DD850" i="25"/>
  <c r="DC850" i="25"/>
  <c r="DB850" i="25"/>
  <c r="DA850" i="25"/>
  <c r="CZ850" i="25"/>
  <c r="CY850" i="25"/>
  <c r="CX850" i="25"/>
  <c r="CW850" i="25"/>
  <c r="CV850" i="25"/>
  <c r="CU850" i="25"/>
  <c r="CT850" i="25"/>
  <c r="CS850" i="25"/>
  <c r="CR850" i="25"/>
  <c r="CQ850" i="25"/>
  <c r="CP850" i="25"/>
  <c r="CO850" i="25"/>
  <c r="CN850" i="25"/>
  <c r="CM850" i="25"/>
  <c r="CL850" i="25"/>
  <c r="CK850" i="25"/>
  <c r="CJ850" i="25"/>
  <c r="CI850" i="25"/>
  <c r="CH850" i="25"/>
  <c r="CG850" i="25"/>
  <c r="CF850" i="25"/>
  <c r="CE850" i="25"/>
  <c r="CD850" i="25"/>
  <c r="CC850" i="25"/>
  <c r="CB850" i="25"/>
  <c r="CA850" i="25"/>
  <c r="BZ850" i="25"/>
  <c r="BY850" i="25"/>
  <c r="BX850" i="25"/>
  <c r="BW850" i="25"/>
  <c r="BV850" i="25"/>
  <c r="BU850" i="25"/>
  <c r="DV849" i="25"/>
  <c r="DU849" i="25"/>
  <c r="DT849" i="25"/>
  <c r="DS849" i="25"/>
  <c r="DR849" i="25"/>
  <c r="DQ849" i="25"/>
  <c r="DP849" i="25"/>
  <c r="DO849" i="25"/>
  <c r="DN849" i="25"/>
  <c r="DM849" i="25"/>
  <c r="DL849" i="25"/>
  <c r="DK849" i="25"/>
  <c r="DJ849" i="25"/>
  <c r="DI849" i="25"/>
  <c r="DH849" i="25"/>
  <c r="DG849" i="25"/>
  <c r="DF849" i="25"/>
  <c r="DE849" i="25"/>
  <c r="DD849" i="25"/>
  <c r="DC849" i="25"/>
  <c r="DB849" i="25"/>
  <c r="DA849" i="25"/>
  <c r="CZ849" i="25"/>
  <c r="CY849" i="25"/>
  <c r="CX849" i="25"/>
  <c r="CW849" i="25"/>
  <c r="CV849" i="25"/>
  <c r="CU849" i="25"/>
  <c r="CT849" i="25"/>
  <c r="CS849" i="25"/>
  <c r="CR849" i="25"/>
  <c r="CQ849" i="25"/>
  <c r="CP849" i="25"/>
  <c r="CO849" i="25"/>
  <c r="CN849" i="25"/>
  <c r="CM849" i="25"/>
  <c r="CL849" i="25"/>
  <c r="CK849" i="25"/>
  <c r="CJ849" i="25"/>
  <c r="CI849" i="25"/>
  <c r="CH849" i="25"/>
  <c r="CG849" i="25"/>
  <c r="CF849" i="25"/>
  <c r="CE849" i="25"/>
  <c r="CD849" i="25"/>
  <c r="CC849" i="25"/>
  <c r="CB849" i="25"/>
  <c r="CA849" i="25"/>
  <c r="BZ849" i="25"/>
  <c r="BY849" i="25"/>
  <c r="BX849" i="25"/>
  <c r="BW849" i="25"/>
  <c r="BV849" i="25"/>
  <c r="BU849" i="25"/>
  <c r="DV848" i="25"/>
  <c r="DU848" i="25"/>
  <c r="DT848" i="25"/>
  <c r="DS848" i="25"/>
  <c r="DR848" i="25"/>
  <c r="DQ848" i="25"/>
  <c r="DP848" i="25"/>
  <c r="DO848" i="25"/>
  <c r="DN848" i="25"/>
  <c r="DM848" i="25"/>
  <c r="DL848" i="25"/>
  <c r="DK848" i="25"/>
  <c r="DJ848" i="25"/>
  <c r="DI848" i="25"/>
  <c r="DH848" i="25"/>
  <c r="DG848" i="25"/>
  <c r="DF848" i="25"/>
  <c r="DE848" i="25"/>
  <c r="DD848" i="25"/>
  <c r="DC848" i="25"/>
  <c r="DB848" i="25"/>
  <c r="DA848" i="25"/>
  <c r="CZ848" i="25"/>
  <c r="CY848" i="25"/>
  <c r="CX848" i="25"/>
  <c r="CW848" i="25"/>
  <c r="CV848" i="25"/>
  <c r="CU848" i="25"/>
  <c r="CT848" i="25"/>
  <c r="CS848" i="25"/>
  <c r="CR848" i="25"/>
  <c r="CQ848" i="25"/>
  <c r="CP848" i="25"/>
  <c r="CO848" i="25"/>
  <c r="CN848" i="25"/>
  <c r="CM848" i="25"/>
  <c r="CL848" i="25"/>
  <c r="CK848" i="25"/>
  <c r="CJ848" i="25"/>
  <c r="CI848" i="25"/>
  <c r="CH848" i="25"/>
  <c r="CG848" i="25"/>
  <c r="CF848" i="25"/>
  <c r="CE848" i="25"/>
  <c r="CD848" i="25"/>
  <c r="CC848" i="25"/>
  <c r="CB848" i="25"/>
  <c r="CA848" i="25"/>
  <c r="BZ848" i="25"/>
  <c r="BY848" i="25"/>
  <c r="BX848" i="25"/>
  <c r="BW848" i="25"/>
  <c r="BV848" i="25"/>
  <c r="BU848" i="25"/>
  <c r="DV847" i="25"/>
  <c r="DU847" i="25"/>
  <c r="DT847" i="25"/>
  <c r="DS847" i="25"/>
  <c r="DR847" i="25"/>
  <c r="DQ847" i="25"/>
  <c r="DP847" i="25"/>
  <c r="DO847" i="25"/>
  <c r="DN847" i="25"/>
  <c r="DM847" i="25"/>
  <c r="DL847" i="25"/>
  <c r="DK847" i="25"/>
  <c r="DJ847" i="25"/>
  <c r="DI847" i="25"/>
  <c r="DH847" i="25"/>
  <c r="DG847" i="25"/>
  <c r="DF847" i="25"/>
  <c r="DE847" i="25"/>
  <c r="DD847" i="25"/>
  <c r="DC847" i="25"/>
  <c r="DB847" i="25"/>
  <c r="DA847" i="25"/>
  <c r="CZ847" i="25"/>
  <c r="CY847" i="25"/>
  <c r="CX847" i="25"/>
  <c r="CW847" i="25"/>
  <c r="CV847" i="25"/>
  <c r="CU847" i="25"/>
  <c r="CT847" i="25"/>
  <c r="CS847" i="25"/>
  <c r="CR847" i="25"/>
  <c r="CQ847" i="25"/>
  <c r="CP847" i="25"/>
  <c r="CO847" i="25"/>
  <c r="CN847" i="25"/>
  <c r="CM847" i="25"/>
  <c r="CL847" i="25"/>
  <c r="CK847" i="25"/>
  <c r="CJ847" i="25"/>
  <c r="CI847" i="25"/>
  <c r="CH847" i="25"/>
  <c r="CG847" i="25"/>
  <c r="CF847" i="25"/>
  <c r="CE847" i="25"/>
  <c r="CD847" i="25"/>
  <c r="CC847" i="25"/>
  <c r="CB847" i="25"/>
  <c r="CA847" i="25"/>
  <c r="BZ847" i="25"/>
  <c r="BY847" i="25"/>
  <c r="BX847" i="25"/>
  <c r="BW847" i="25"/>
  <c r="BV847" i="25"/>
  <c r="BU847" i="25"/>
  <c r="R847" i="25"/>
  <c r="DV846" i="25"/>
  <c r="DU846" i="25"/>
  <c r="DT846" i="25"/>
  <c r="DS846" i="25"/>
  <c r="DR846" i="25"/>
  <c r="DQ846" i="25"/>
  <c r="DP846" i="25"/>
  <c r="DO846" i="25"/>
  <c r="DN846" i="25"/>
  <c r="DM846" i="25"/>
  <c r="DL846" i="25"/>
  <c r="DK846" i="25"/>
  <c r="DJ846" i="25"/>
  <c r="DI846" i="25"/>
  <c r="DH846" i="25"/>
  <c r="DG846" i="25"/>
  <c r="DF846" i="25"/>
  <c r="DE846" i="25"/>
  <c r="DD846" i="25"/>
  <c r="DC846" i="25"/>
  <c r="DB846" i="25"/>
  <c r="DA846" i="25"/>
  <c r="CZ846" i="25"/>
  <c r="CY846" i="25"/>
  <c r="CX846" i="25"/>
  <c r="CW846" i="25"/>
  <c r="CV846" i="25"/>
  <c r="CU846" i="25"/>
  <c r="CT846" i="25"/>
  <c r="CS846" i="25"/>
  <c r="CR846" i="25"/>
  <c r="CQ846" i="25"/>
  <c r="CP846" i="25"/>
  <c r="CO846" i="25"/>
  <c r="CN846" i="25"/>
  <c r="CM846" i="25"/>
  <c r="CL846" i="25"/>
  <c r="CK846" i="25"/>
  <c r="CJ846" i="25"/>
  <c r="CI846" i="25"/>
  <c r="CH846" i="25"/>
  <c r="CG846" i="25"/>
  <c r="CF846" i="25"/>
  <c r="CE846" i="25"/>
  <c r="CD846" i="25"/>
  <c r="CC846" i="25"/>
  <c r="CB846" i="25"/>
  <c r="CA846" i="25"/>
  <c r="BZ846" i="25"/>
  <c r="BY846" i="25"/>
  <c r="BX846" i="25"/>
  <c r="BW846" i="25"/>
  <c r="BV846" i="25"/>
  <c r="BU846" i="25"/>
  <c r="DV845" i="25"/>
  <c r="DU845" i="25"/>
  <c r="DT845" i="25"/>
  <c r="DS845" i="25"/>
  <c r="DR845" i="25"/>
  <c r="DQ845" i="25"/>
  <c r="DP845" i="25"/>
  <c r="DO845" i="25"/>
  <c r="DN845" i="25"/>
  <c r="DM845" i="25"/>
  <c r="DL845" i="25"/>
  <c r="DK845" i="25"/>
  <c r="DJ845" i="25"/>
  <c r="DI845" i="25"/>
  <c r="DH845" i="25"/>
  <c r="DG845" i="25"/>
  <c r="DF845" i="25"/>
  <c r="DE845" i="25"/>
  <c r="DD845" i="25"/>
  <c r="DC845" i="25"/>
  <c r="DB845" i="25"/>
  <c r="DA845" i="25"/>
  <c r="CZ845" i="25"/>
  <c r="CY845" i="25"/>
  <c r="CX845" i="25"/>
  <c r="CW845" i="25"/>
  <c r="CV845" i="25"/>
  <c r="CU845" i="25"/>
  <c r="CT845" i="25"/>
  <c r="CS845" i="25"/>
  <c r="CR845" i="25"/>
  <c r="CQ845" i="25"/>
  <c r="CP845" i="25"/>
  <c r="CO845" i="25"/>
  <c r="CN845" i="25"/>
  <c r="CM845" i="25"/>
  <c r="CL845" i="25"/>
  <c r="CK845" i="25"/>
  <c r="CJ845" i="25"/>
  <c r="CI845" i="25"/>
  <c r="CH845" i="25"/>
  <c r="CG845" i="25"/>
  <c r="CF845" i="25"/>
  <c r="CE845" i="25"/>
  <c r="CD845" i="25"/>
  <c r="CC845" i="25"/>
  <c r="CB845" i="25"/>
  <c r="CA845" i="25"/>
  <c r="BZ845" i="25"/>
  <c r="BY845" i="25"/>
  <c r="BX845" i="25"/>
  <c r="BW845" i="25"/>
  <c r="BV845" i="25"/>
  <c r="BU845" i="25"/>
  <c r="DV844" i="25"/>
  <c r="DU844" i="25"/>
  <c r="DT844" i="25"/>
  <c r="DS844" i="25"/>
  <c r="DR844" i="25"/>
  <c r="DQ844" i="25"/>
  <c r="DP844" i="25"/>
  <c r="DO844" i="25"/>
  <c r="DN844" i="25"/>
  <c r="DM844" i="25"/>
  <c r="DL844" i="25"/>
  <c r="DK844" i="25"/>
  <c r="DJ844" i="25"/>
  <c r="DI844" i="25"/>
  <c r="DH844" i="25"/>
  <c r="DG844" i="25"/>
  <c r="DF844" i="25"/>
  <c r="DE844" i="25"/>
  <c r="DD844" i="25"/>
  <c r="DC844" i="25"/>
  <c r="DB844" i="25"/>
  <c r="DA844" i="25"/>
  <c r="CZ844" i="25"/>
  <c r="CY844" i="25"/>
  <c r="CX844" i="25"/>
  <c r="CW844" i="25"/>
  <c r="CV844" i="25"/>
  <c r="CU844" i="25"/>
  <c r="CT844" i="25"/>
  <c r="CS844" i="25"/>
  <c r="CR844" i="25"/>
  <c r="CQ844" i="25"/>
  <c r="CP844" i="25"/>
  <c r="CO844" i="25"/>
  <c r="CN844" i="25"/>
  <c r="CM844" i="25"/>
  <c r="CL844" i="25"/>
  <c r="CK844" i="25"/>
  <c r="CJ844" i="25"/>
  <c r="CI844" i="25"/>
  <c r="CH844" i="25"/>
  <c r="CG844" i="25"/>
  <c r="CF844" i="25"/>
  <c r="CE844" i="25"/>
  <c r="CD844" i="25"/>
  <c r="CC844" i="25"/>
  <c r="CB844" i="25"/>
  <c r="CA844" i="25"/>
  <c r="BZ844" i="25"/>
  <c r="BY844" i="25"/>
  <c r="BX844" i="25"/>
  <c r="BW844" i="25"/>
  <c r="BV844" i="25"/>
  <c r="BU844" i="25"/>
  <c r="DV843" i="25"/>
  <c r="DU843" i="25"/>
  <c r="DT843" i="25"/>
  <c r="DS843" i="25"/>
  <c r="DR843" i="25"/>
  <c r="DQ843" i="25"/>
  <c r="DP843" i="25"/>
  <c r="DO843" i="25"/>
  <c r="DN843" i="25"/>
  <c r="DM843" i="25"/>
  <c r="DL843" i="25"/>
  <c r="DK843" i="25"/>
  <c r="DJ843" i="25"/>
  <c r="DI843" i="25"/>
  <c r="DH843" i="25"/>
  <c r="DG843" i="25"/>
  <c r="DF843" i="25"/>
  <c r="DE843" i="25"/>
  <c r="DD843" i="25"/>
  <c r="DC843" i="25"/>
  <c r="DB843" i="25"/>
  <c r="DA843" i="25"/>
  <c r="CZ843" i="25"/>
  <c r="CY843" i="25"/>
  <c r="CX843" i="25"/>
  <c r="CW843" i="25"/>
  <c r="CV843" i="25"/>
  <c r="CU843" i="25"/>
  <c r="CT843" i="25"/>
  <c r="CS843" i="25"/>
  <c r="CR843" i="25"/>
  <c r="CQ843" i="25"/>
  <c r="CP843" i="25"/>
  <c r="CO843" i="25"/>
  <c r="CN843" i="25"/>
  <c r="CM843" i="25"/>
  <c r="CL843" i="25"/>
  <c r="CK843" i="25"/>
  <c r="CJ843" i="25"/>
  <c r="CI843" i="25"/>
  <c r="CH843" i="25"/>
  <c r="CG843" i="25"/>
  <c r="CF843" i="25"/>
  <c r="CE843" i="25"/>
  <c r="CD843" i="25"/>
  <c r="CC843" i="25"/>
  <c r="CB843" i="25"/>
  <c r="CA843" i="25"/>
  <c r="BZ843" i="25"/>
  <c r="BY843" i="25"/>
  <c r="BX843" i="25"/>
  <c r="BW843" i="25"/>
  <c r="BV843" i="25"/>
  <c r="BU843" i="25"/>
  <c r="DV842" i="25"/>
  <c r="DU842" i="25"/>
  <c r="DT842" i="25"/>
  <c r="DS842" i="25"/>
  <c r="DR842" i="25"/>
  <c r="DQ842" i="25"/>
  <c r="DP842" i="25"/>
  <c r="DO842" i="25"/>
  <c r="DN842" i="25"/>
  <c r="DM842" i="25"/>
  <c r="DL842" i="25"/>
  <c r="DK842" i="25"/>
  <c r="DJ842" i="25"/>
  <c r="DI842" i="25"/>
  <c r="DH842" i="25"/>
  <c r="DG842" i="25"/>
  <c r="DF842" i="25"/>
  <c r="DE842" i="25"/>
  <c r="DD842" i="25"/>
  <c r="DC842" i="25"/>
  <c r="DB842" i="25"/>
  <c r="DA842" i="25"/>
  <c r="CZ842" i="25"/>
  <c r="CY842" i="25"/>
  <c r="CX842" i="25"/>
  <c r="CW842" i="25"/>
  <c r="CV842" i="25"/>
  <c r="CU842" i="25"/>
  <c r="CT842" i="25"/>
  <c r="CS842" i="25"/>
  <c r="CR842" i="25"/>
  <c r="CQ842" i="25"/>
  <c r="CP842" i="25"/>
  <c r="CO842" i="25"/>
  <c r="CN842" i="25"/>
  <c r="CM842" i="25"/>
  <c r="CL842" i="25"/>
  <c r="CK842" i="25"/>
  <c r="CJ842" i="25"/>
  <c r="CI842" i="25"/>
  <c r="CH842" i="25"/>
  <c r="CG842" i="25"/>
  <c r="CF842" i="25"/>
  <c r="CE842" i="25"/>
  <c r="CD842" i="25"/>
  <c r="CC842" i="25"/>
  <c r="CB842" i="25"/>
  <c r="CA842" i="25"/>
  <c r="BZ842" i="25"/>
  <c r="BY842" i="25"/>
  <c r="BX842" i="25"/>
  <c r="BW842" i="25"/>
  <c r="BV842" i="25"/>
  <c r="BU842" i="25"/>
  <c r="DV841" i="25"/>
  <c r="DU841" i="25"/>
  <c r="DT841" i="25"/>
  <c r="DS841" i="25"/>
  <c r="DR841" i="25"/>
  <c r="DQ841" i="25"/>
  <c r="DP841" i="25"/>
  <c r="DO841" i="25"/>
  <c r="DN841" i="25"/>
  <c r="DM841" i="25"/>
  <c r="DL841" i="25"/>
  <c r="DK841" i="25"/>
  <c r="DJ841" i="25"/>
  <c r="DI841" i="25"/>
  <c r="DH841" i="25"/>
  <c r="DG841" i="25"/>
  <c r="DF841" i="25"/>
  <c r="DE841" i="25"/>
  <c r="DD841" i="25"/>
  <c r="DC841" i="25"/>
  <c r="DB841" i="25"/>
  <c r="DA841" i="25"/>
  <c r="CZ841" i="25"/>
  <c r="CY841" i="25"/>
  <c r="CX841" i="25"/>
  <c r="CW841" i="25"/>
  <c r="CV841" i="25"/>
  <c r="CU841" i="25"/>
  <c r="CT841" i="25"/>
  <c r="CS841" i="25"/>
  <c r="CR841" i="25"/>
  <c r="CQ841" i="25"/>
  <c r="CP841" i="25"/>
  <c r="CO841" i="25"/>
  <c r="CN841" i="25"/>
  <c r="CM841" i="25"/>
  <c r="CL841" i="25"/>
  <c r="CK841" i="25"/>
  <c r="CJ841" i="25"/>
  <c r="CI841" i="25"/>
  <c r="CH841" i="25"/>
  <c r="CG841" i="25"/>
  <c r="CF841" i="25"/>
  <c r="CE841" i="25"/>
  <c r="CD841" i="25"/>
  <c r="CC841" i="25"/>
  <c r="CB841" i="25"/>
  <c r="CA841" i="25"/>
  <c r="BZ841" i="25"/>
  <c r="BY841" i="25"/>
  <c r="BX841" i="25"/>
  <c r="BW841" i="25"/>
  <c r="BV841" i="25"/>
  <c r="BU841" i="25"/>
  <c r="DV840" i="25"/>
  <c r="DU840" i="25"/>
  <c r="DT840" i="25"/>
  <c r="DS840" i="25"/>
  <c r="DR840" i="25"/>
  <c r="DQ840" i="25"/>
  <c r="DP840" i="25"/>
  <c r="DO840" i="25"/>
  <c r="DN840" i="25"/>
  <c r="DM840" i="25"/>
  <c r="DL840" i="25"/>
  <c r="DK840" i="25"/>
  <c r="DJ840" i="25"/>
  <c r="DI840" i="25"/>
  <c r="DH840" i="25"/>
  <c r="DG840" i="25"/>
  <c r="DF840" i="25"/>
  <c r="DE840" i="25"/>
  <c r="DD840" i="25"/>
  <c r="DC840" i="25"/>
  <c r="DB840" i="25"/>
  <c r="DA840" i="25"/>
  <c r="CZ840" i="25"/>
  <c r="CY840" i="25"/>
  <c r="CX840" i="25"/>
  <c r="CW840" i="25"/>
  <c r="CV840" i="25"/>
  <c r="CU840" i="25"/>
  <c r="CT840" i="25"/>
  <c r="CS840" i="25"/>
  <c r="CR840" i="25"/>
  <c r="CQ840" i="25"/>
  <c r="CP840" i="25"/>
  <c r="CO840" i="25"/>
  <c r="CN840" i="25"/>
  <c r="CM840" i="25"/>
  <c r="CL840" i="25"/>
  <c r="CK840" i="25"/>
  <c r="CJ840" i="25"/>
  <c r="CI840" i="25"/>
  <c r="CH840" i="25"/>
  <c r="CG840" i="25"/>
  <c r="CF840" i="25"/>
  <c r="CE840" i="25"/>
  <c r="CD840" i="25"/>
  <c r="CC840" i="25"/>
  <c r="CB840" i="25"/>
  <c r="CA840" i="25"/>
  <c r="BZ840" i="25"/>
  <c r="BY840" i="25"/>
  <c r="BX840" i="25"/>
  <c r="BW840" i="25"/>
  <c r="BV840" i="25"/>
  <c r="BU840" i="25"/>
  <c r="DV839" i="25"/>
  <c r="DU839" i="25"/>
  <c r="DT839" i="25"/>
  <c r="DS839" i="25"/>
  <c r="DR839" i="25"/>
  <c r="DQ839" i="25"/>
  <c r="DP839" i="25"/>
  <c r="DO839" i="25"/>
  <c r="DN839" i="25"/>
  <c r="DM839" i="25"/>
  <c r="DL839" i="25"/>
  <c r="DK839" i="25"/>
  <c r="DJ839" i="25"/>
  <c r="DI839" i="25"/>
  <c r="DH839" i="25"/>
  <c r="DG839" i="25"/>
  <c r="DF839" i="25"/>
  <c r="DE839" i="25"/>
  <c r="DD839" i="25"/>
  <c r="DC839" i="25"/>
  <c r="DB839" i="25"/>
  <c r="DA839" i="25"/>
  <c r="CZ839" i="25"/>
  <c r="CY839" i="25"/>
  <c r="CX839" i="25"/>
  <c r="CW839" i="25"/>
  <c r="CV839" i="25"/>
  <c r="CU839" i="25"/>
  <c r="CT839" i="25"/>
  <c r="CS839" i="25"/>
  <c r="CR839" i="25"/>
  <c r="CQ839" i="25"/>
  <c r="CP839" i="25"/>
  <c r="CO839" i="25"/>
  <c r="CN839" i="25"/>
  <c r="CM839" i="25"/>
  <c r="CL839" i="25"/>
  <c r="CK839" i="25"/>
  <c r="CJ839" i="25"/>
  <c r="CI839" i="25"/>
  <c r="CH839" i="25"/>
  <c r="CG839" i="25"/>
  <c r="CF839" i="25"/>
  <c r="CE839" i="25"/>
  <c r="CD839" i="25"/>
  <c r="CC839" i="25"/>
  <c r="CB839" i="25"/>
  <c r="CA839" i="25"/>
  <c r="BZ839" i="25"/>
  <c r="BY839" i="25"/>
  <c r="BX839" i="25"/>
  <c r="BW839" i="25"/>
  <c r="BV839" i="25"/>
  <c r="BU839" i="25"/>
  <c r="DV838" i="25"/>
  <c r="DU838" i="25"/>
  <c r="DT838" i="25"/>
  <c r="DS838" i="25"/>
  <c r="DR838" i="25"/>
  <c r="DQ838" i="25"/>
  <c r="DP838" i="25"/>
  <c r="DO838" i="25"/>
  <c r="DN838" i="25"/>
  <c r="DM838" i="25"/>
  <c r="DL838" i="25"/>
  <c r="DK838" i="25"/>
  <c r="DJ838" i="25"/>
  <c r="DI838" i="25"/>
  <c r="DH838" i="25"/>
  <c r="DG838" i="25"/>
  <c r="DF838" i="25"/>
  <c r="DE838" i="25"/>
  <c r="DD838" i="25"/>
  <c r="DC838" i="25"/>
  <c r="DB838" i="25"/>
  <c r="DA838" i="25"/>
  <c r="CZ838" i="25"/>
  <c r="CY838" i="25"/>
  <c r="CX838" i="25"/>
  <c r="CW838" i="25"/>
  <c r="CV838" i="25"/>
  <c r="CU838" i="25"/>
  <c r="CT838" i="25"/>
  <c r="CS838" i="25"/>
  <c r="CR838" i="25"/>
  <c r="CQ838" i="25"/>
  <c r="CP838" i="25"/>
  <c r="CO838" i="25"/>
  <c r="CN838" i="25"/>
  <c r="CM838" i="25"/>
  <c r="CL838" i="25"/>
  <c r="CK838" i="25"/>
  <c r="CJ838" i="25"/>
  <c r="CI838" i="25"/>
  <c r="CH838" i="25"/>
  <c r="CG838" i="25"/>
  <c r="CF838" i="25"/>
  <c r="CE838" i="25"/>
  <c r="CD838" i="25"/>
  <c r="CC838" i="25"/>
  <c r="CB838" i="25"/>
  <c r="CA838" i="25"/>
  <c r="BZ838" i="25"/>
  <c r="BY838" i="25"/>
  <c r="BX838" i="25"/>
  <c r="BW838" i="25"/>
  <c r="BV838" i="25"/>
  <c r="BU838" i="25"/>
  <c r="DV837" i="25"/>
  <c r="DU837" i="25"/>
  <c r="DT837" i="25"/>
  <c r="DS837" i="25"/>
  <c r="DR837" i="25"/>
  <c r="DQ837" i="25"/>
  <c r="DP837" i="25"/>
  <c r="DO837" i="25"/>
  <c r="DN837" i="25"/>
  <c r="DM837" i="25"/>
  <c r="DL837" i="25"/>
  <c r="DK837" i="25"/>
  <c r="DJ837" i="25"/>
  <c r="DI837" i="25"/>
  <c r="DH837" i="25"/>
  <c r="DG837" i="25"/>
  <c r="DF837" i="25"/>
  <c r="DE837" i="25"/>
  <c r="DD837" i="25"/>
  <c r="DC837" i="25"/>
  <c r="DB837" i="25"/>
  <c r="DA837" i="25"/>
  <c r="CZ837" i="25"/>
  <c r="CY837" i="25"/>
  <c r="CX837" i="25"/>
  <c r="CW837" i="25"/>
  <c r="CV837" i="25"/>
  <c r="CU837" i="25"/>
  <c r="CT837" i="25"/>
  <c r="CS837" i="25"/>
  <c r="CR837" i="25"/>
  <c r="CQ837" i="25"/>
  <c r="CP837" i="25"/>
  <c r="CO837" i="25"/>
  <c r="CN837" i="25"/>
  <c r="CM837" i="25"/>
  <c r="CL837" i="25"/>
  <c r="CK837" i="25"/>
  <c r="CJ837" i="25"/>
  <c r="CI837" i="25"/>
  <c r="CH837" i="25"/>
  <c r="CG837" i="25"/>
  <c r="CF837" i="25"/>
  <c r="CE837" i="25"/>
  <c r="CD837" i="25"/>
  <c r="CC837" i="25"/>
  <c r="CB837" i="25"/>
  <c r="CA837" i="25"/>
  <c r="BZ837" i="25"/>
  <c r="BY837" i="25"/>
  <c r="BX837" i="25"/>
  <c r="BW837" i="25"/>
  <c r="BV837" i="25"/>
  <c r="BU837" i="25"/>
  <c r="DV836" i="25"/>
  <c r="DU836" i="25"/>
  <c r="DT836" i="25"/>
  <c r="DS836" i="25"/>
  <c r="DR836" i="25"/>
  <c r="DQ836" i="25"/>
  <c r="DP836" i="25"/>
  <c r="DO836" i="25"/>
  <c r="DN836" i="25"/>
  <c r="DM836" i="25"/>
  <c r="DL836" i="25"/>
  <c r="DK836" i="25"/>
  <c r="DJ836" i="25"/>
  <c r="DI836" i="25"/>
  <c r="DH836" i="25"/>
  <c r="DG836" i="25"/>
  <c r="DF836" i="25"/>
  <c r="DE836" i="25"/>
  <c r="DD836" i="25"/>
  <c r="DC836" i="25"/>
  <c r="DB836" i="25"/>
  <c r="DA836" i="25"/>
  <c r="CZ836" i="25"/>
  <c r="CY836" i="25"/>
  <c r="CX836" i="25"/>
  <c r="CW836" i="25"/>
  <c r="CV836" i="25"/>
  <c r="CU836" i="25"/>
  <c r="CT836" i="25"/>
  <c r="CS836" i="25"/>
  <c r="CR836" i="25"/>
  <c r="CQ836" i="25"/>
  <c r="CP836" i="25"/>
  <c r="CO836" i="25"/>
  <c r="CN836" i="25"/>
  <c r="CM836" i="25"/>
  <c r="CL836" i="25"/>
  <c r="CK836" i="25"/>
  <c r="CJ836" i="25"/>
  <c r="CI836" i="25"/>
  <c r="CH836" i="25"/>
  <c r="CG836" i="25"/>
  <c r="CF836" i="25"/>
  <c r="CE836" i="25"/>
  <c r="CD836" i="25"/>
  <c r="CC836" i="25"/>
  <c r="CB836" i="25"/>
  <c r="CA836" i="25"/>
  <c r="BZ836" i="25"/>
  <c r="BY836" i="25"/>
  <c r="BX836" i="25"/>
  <c r="BW836" i="25"/>
  <c r="BV836" i="25"/>
  <c r="BU836" i="25"/>
  <c r="DV835" i="25"/>
  <c r="DU835" i="25"/>
  <c r="DT835" i="25"/>
  <c r="DS835" i="25"/>
  <c r="DR835" i="25"/>
  <c r="DQ835" i="25"/>
  <c r="DP835" i="25"/>
  <c r="DO835" i="25"/>
  <c r="DN835" i="25"/>
  <c r="DM835" i="25"/>
  <c r="DL835" i="25"/>
  <c r="DK835" i="25"/>
  <c r="DJ835" i="25"/>
  <c r="DI835" i="25"/>
  <c r="DH835" i="25"/>
  <c r="DG835" i="25"/>
  <c r="DF835" i="25"/>
  <c r="DE835" i="25"/>
  <c r="DD835" i="25"/>
  <c r="DC835" i="25"/>
  <c r="DB835" i="25"/>
  <c r="DA835" i="25"/>
  <c r="CZ835" i="25"/>
  <c r="CY835" i="25"/>
  <c r="CX835" i="25"/>
  <c r="CW835" i="25"/>
  <c r="CV835" i="25"/>
  <c r="CU835" i="25"/>
  <c r="CT835" i="25"/>
  <c r="CS835" i="25"/>
  <c r="CR835" i="25"/>
  <c r="CQ835" i="25"/>
  <c r="CP835" i="25"/>
  <c r="CO835" i="25"/>
  <c r="CN835" i="25"/>
  <c r="CM835" i="25"/>
  <c r="CL835" i="25"/>
  <c r="CK835" i="25"/>
  <c r="CJ835" i="25"/>
  <c r="CI835" i="25"/>
  <c r="CH835" i="25"/>
  <c r="CG835" i="25"/>
  <c r="CF835" i="25"/>
  <c r="CE835" i="25"/>
  <c r="CD835" i="25"/>
  <c r="CC835" i="25"/>
  <c r="CB835" i="25"/>
  <c r="CA835" i="25"/>
  <c r="BZ835" i="25"/>
  <c r="BY835" i="25"/>
  <c r="BX835" i="25"/>
  <c r="BW835" i="25"/>
  <c r="BV835" i="25"/>
  <c r="BU835" i="25"/>
  <c r="DV834" i="25"/>
  <c r="DU834" i="25"/>
  <c r="DT834" i="25"/>
  <c r="DS834" i="25"/>
  <c r="DR834" i="25"/>
  <c r="DQ834" i="25"/>
  <c r="DP834" i="25"/>
  <c r="DO834" i="25"/>
  <c r="DN834" i="25"/>
  <c r="DM834" i="25"/>
  <c r="DL834" i="25"/>
  <c r="DK834" i="25"/>
  <c r="DJ834" i="25"/>
  <c r="DI834" i="25"/>
  <c r="DH834" i="25"/>
  <c r="DG834" i="25"/>
  <c r="DF834" i="25"/>
  <c r="DE834" i="25"/>
  <c r="DD834" i="25"/>
  <c r="DC834" i="25"/>
  <c r="DB834" i="25"/>
  <c r="DA834" i="25"/>
  <c r="CZ834" i="25"/>
  <c r="CY834" i="25"/>
  <c r="CX834" i="25"/>
  <c r="CW834" i="25"/>
  <c r="CV834" i="25"/>
  <c r="CU834" i="25"/>
  <c r="CT834" i="25"/>
  <c r="CS834" i="25"/>
  <c r="CR834" i="25"/>
  <c r="CQ834" i="25"/>
  <c r="CP834" i="25"/>
  <c r="CO834" i="25"/>
  <c r="CN834" i="25"/>
  <c r="CM834" i="25"/>
  <c r="CL834" i="25"/>
  <c r="CK834" i="25"/>
  <c r="CJ834" i="25"/>
  <c r="CI834" i="25"/>
  <c r="CH834" i="25"/>
  <c r="CG834" i="25"/>
  <c r="CF834" i="25"/>
  <c r="CE834" i="25"/>
  <c r="CD834" i="25"/>
  <c r="CC834" i="25"/>
  <c r="CB834" i="25"/>
  <c r="CA834" i="25"/>
  <c r="BZ834" i="25"/>
  <c r="BY834" i="25"/>
  <c r="BX834" i="25"/>
  <c r="BW834" i="25"/>
  <c r="BV834" i="25"/>
  <c r="BU834" i="25"/>
  <c r="DV833" i="25"/>
  <c r="DU833" i="25"/>
  <c r="DT833" i="25"/>
  <c r="DS833" i="25"/>
  <c r="DR833" i="25"/>
  <c r="DQ833" i="25"/>
  <c r="DP833" i="25"/>
  <c r="DO833" i="25"/>
  <c r="DN833" i="25"/>
  <c r="DM833" i="25"/>
  <c r="DL833" i="25"/>
  <c r="DK833" i="25"/>
  <c r="DJ833" i="25"/>
  <c r="DI833" i="25"/>
  <c r="DH833" i="25"/>
  <c r="DG833" i="25"/>
  <c r="DF833" i="25"/>
  <c r="DE833" i="25"/>
  <c r="DD833" i="25"/>
  <c r="DC833" i="25"/>
  <c r="DB833" i="25"/>
  <c r="DA833" i="25"/>
  <c r="CZ833" i="25"/>
  <c r="CY833" i="25"/>
  <c r="CX833" i="25"/>
  <c r="CW833" i="25"/>
  <c r="CV833" i="25"/>
  <c r="CU833" i="25"/>
  <c r="CT833" i="25"/>
  <c r="CS833" i="25"/>
  <c r="CR833" i="25"/>
  <c r="CQ833" i="25"/>
  <c r="CP833" i="25"/>
  <c r="CO833" i="25"/>
  <c r="CN833" i="25"/>
  <c r="CM833" i="25"/>
  <c r="CL833" i="25"/>
  <c r="CK833" i="25"/>
  <c r="CJ833" i="25"/>
  <c r="CI833" i="25"/>
  <c r="CH833" i="25"/>
  <c r="CG833" i="25"/>
  <c r="CF833" i="25"/>
  <c r="CE833" i="25"/>
  <c r="CD833" i="25"/>
  <c r="CC833" i="25"/>
  <c r="CB833" i="25"/>
  <c r="CA833" i="25"/>
  <c r="BZ833" i="25"/>
  <c r="BY833" i="25"/>
  <c r="BX833" i="25"/>
  <c r="BW833" i="25"/>
  <c r="BV833" i="25"/>
  <c r="BU833" i="25"/>
  <c r="DV832" i="25"/>
  <c r="DU832" i="25"/>
  <c r="DT832" i="25"/>
  <c r="DS832" i="25"/>
  <c r="DR832" i="25"/>
  <c r="DQ832" i="25"/>
  <c r="DP832" i="25"/>
  <c r="DO832" i="25"/>
  <c r="DN832" i="25"/>
  <c r="DM832" i="25"/>
  <c r="DL832" i="25"/>
  <c r="DK832" i="25"/>
  <c r="DJ832" i="25"/>
  <c r="DI832" i="25"/>
  <c r="DH832" i="25"/>
  <c r="DG832" i="25"/>
  <c r="DF832" i="25"/>
  <c r="DE832" i="25"/>
  <c r="DD832" i="25"/>
  <c r="DC832" i="25"/>
  <c r="DB832" i="25"/>
  <c r="DA832" i="25"/>
  <c r="CZ832" i="25"/>
  <c r="CY832" i="25"/>
  <c r="CX832" i="25"/>
  <c r="CW832" i="25"/>
  <c r="CV832" i="25"/>
  <c r="CU832" i="25"/>
  <c r="CT832" i="25"/>
  <c r="CS832" i="25"/>
  <c r="CR832" i="25"/>
  <c r="CQ832" i="25"/>
  <c r="CP832" i="25"/>
  <c r="CO832" i="25"/>
  <c r="CN832" i="25"/>
  <c r="CM832" i="25"/>
  <c r="CL832" i="25"/>
  <c r="CK832" i="25"/>
  <c r="CJ832" i="25"/>
  <c r="CI832" i="25"/>
  <c r="CH832" i="25"/>
  <c r="CG832" i="25"/>
  <c r="CF832" i="25"/>
  <c r="CE832" i="25"/>
  <c r="CD832" i="25"/>
  <c r="CC832" i="25"/>
  <c r="CB832" i="25"/>
  <c r="CA832" i="25"/>
  <c r="BZ832" i="25"/>
  <c r="BY832" i="25"/>
  <c r="BX832" i="25"/>
  <c r="BW832" i="25"/>
  <c r="BV832" i="25"/>
  <c r="BU832" i="25"/>
  <c r="DV831" i="25"/>
  <c r="DU831" i="25"/>
  <c r="DT831" i="25"/>
  <c r="DS831" i="25"/>
  <c r="DR831" i="25"/>
  <c r="DQ831" i="25"/>
  <c r="DP831" i="25"/>
  <c r="DO831" i="25"/>
  <c r="DN831" i="25"/>
  <c r="DM831" i="25"/>
  <c r="DL831" i="25"/>
  <c r="DK831" i="25"/>
  <c r="DJ831" i="25"/>
  <c r="DI831" i="25"/>
  <c r="DH831" i="25"/>
  <c r="DG831" i="25"/>
  <c r="DF831" i="25"/>
  <c r="DE831" i="25"/>
  <c r="DD831" i="25"/>
  <c r="DC831" i="25"/>
  <c r="DB831" i="25"/>
  <c r="DA831" i="25"/>
  <c r="CZ831" i="25"/>
  <c r="CY831" i="25"/>
  <c r="CX831" i="25"/>
  <c r="CW831" i="25"/>
  <c r="CV831" i="25"/>
  <c r="CU831" i="25"/>
  <c r="CT831" i="25"/>
  <c r="CS831" i="25"/>
  <c r="CR831" i="25"/>
  <c r="CQ831" i="25"/>
  <c r="CP831" i="25"/>
  <c r="CO831" i="25"/>
  <c r="CN831" i="25"/>
  <c r="CM831" i="25"/>
  <c r="CL831" i="25"/>
  <c r="CK831" i="25"/>
  <c r="CJ831" i="25"/>
  <c r="CI831" i="25"/>
  <c r="CH831" i="25"/>
  <c r="CG831" i="25"/>
  <c r="CF831" i="25"/>
  <c r="CE831" i="25"/>
  <c r="CD831" i="25"/>
  <c r="CC831" i="25"/>
  <c r="CB831" i="25"/>
  <c r="CA831" i="25"/>
  <c r="BZ831" i="25"/>
  <c r="BY831" i="25"/>
  <c r="BX831" i="25"/>
  <c r="BW831" i="25"/>
  <c r="BV831" i="25"/>
  <c r="BU831" i="25"/>
  <c r="DV830" i="25"/>
  <c r="DU830" i="25"/>
  <c r="DT830" i="25"/>
  <c r="DS830" i="25"/>
  <c r="DR830" i="25"/>
  <c r="DQ830" i="25"/>
  <c r="DP830" i="25"/>
  <c r="DO830" i="25"/>
  <c r="DN830" i="25"/>
  <c r="DM830" i="25"/>
  <c r="DL830" i="25"/>
  <c r="DK830" i="25"/>
  <c r="DJ830" i="25"/>
  <c r="DI830" i="25"/>
  <c r="DH830" i="25"/>
  <c r="DG830" i="25"/>
  <c r="DF830" i="25"/>
  <c r="DE830" i="25"/>
  <c r="DD830" i="25"/>
  <c r="DC830" i="25"/>
  <c r="DB830" i="25"/>
  <c r="DA830" i="25"/>
  <c r="CZ830" i="25"/>
  <c r="CY830" i="25"/>
  <c r="CX830" i="25"/>
  <c r="CW830" i="25"/>
  <c r="CV830" i="25"/>
  <c r="CU830" i="25"/>
  <c r="CT830" i="25"/>
  <c r="CS830" i="25"/>
  <c r="CR830" i="25"/>
  <c r="CQ830" i="25"/>
  <c r="CP830" i="25"/>
  <c r="CO830" i="25"/>
  <c r="CN830" i="25"/>
  <c r="CM830" i="25"/>
  <c r="CL830" i="25"/>
  <c r="CK830" i="25"/>
  <c r="CJ830" i="25"/>
  <c r="CI830" i="25"/>
  <c r="CH830" i="25"/>
  <c r="CG830" i="25"/>
  <c r="CF830" i="25"/>
  <c r="CE830" i="25"/>
  <c r="CD830" i="25"/>
  <c r="CC830" i="25"/>
  <c r="CB830" i="25"/>
  <c r="CA830" i="25"/>
  <c r="BZ830" i="25"/>
  <c r="BY830" i="25"/>
  <c r="BX830" i="25"/>
  <c r="BW830" i="25"/>
  <c r="BV830" i="25"/>
  <c r="BU830" i="25"/>
  <c r="DV829" i="25"/>
  <c r="DU829" i="25"/>
  <c r="DT829" i="25"/>
  <c r="DS829" i="25"/>
  <c r="DR829" i="25"/>
  <c r="DQ829" i="25"/>
  <c r="DP829" i="25"/>
  <c r="DO829" i="25"/>
  <c r="DN829" i="25"/>
  <c r="DM829" i="25"/>
  <c r="DL829" i="25"/>
  <c r="DK829" i="25"/>
  <c r="DJ829" i="25"/>
  <c r="DI829" i="25"/>
  <c r="DH829" i="25"/>
  <c r="DG829" i="25"/>
  <c r="DF829" i="25"/>
  <c r="DE829" i="25"/>
  <c r="DD829" i="25"/>
  <c r="DC829" i="25"/>
  <c r="DB829" i="25"/>
  <c r="DA829" i="25"/>
  <c r="CZ829" i="25"/>
  <c r="CY829" i="25"/>
  <c r="CX829" i="25"/>
  <c r="CW829" i="25"/>
  <c r="CV829" i="25"/>
  <c r="CU829" i="25"/>
  <c r="CT829" i="25"/>
  <c r="CS829" i="25"/>
  <c r="CR829" i="25"/>
  <c r="CQ829" i="25"/>
  <c r="CP829" i="25"/>
  <c r="CO829" i="25"/>
  <c r="CN829" i="25"/>
  <c r="CM829" i="25"/>
  <c r="CL829" i="25"/>
  <c r="CK829" i="25"/>
  <c r="CJ829" i="25"/>
  <c r="CI829" i="25"/>
  <c r="CH829" i="25"/>
  <c r="CG829" i="25"/>
  <c r="CF829" i="25"/>
  <c r="CE829" i="25"/>
  <c r="CD829" i="25"/>
  <c r="CC829" i="25"/>
  <c r="CB829" i="25"/>
  <c r="CA829" i="25"/>
  <c r="BZ829" i="25"/>
  <c r="BY829" i="25"/>
  <c r="BX829" i="25"/>
  <c r="BW829" i="25"/>
  <c r="BV829" i="25"/>
  <c r="BU829" i="25"/>
  <c r="DV828" i="25"/>
  <c r="DU828" i="25"/>
  <c r="DT828" i="25"/>
  <c r="DS828" i="25"/>
  <c r="DR828" i="25"/>
  <c r="DQ828" i="25"/>
  <c r="DP828" i="25"/>
  <c r="DO828" i="25"/>
  <c r="DN828" i="25"/>
  <c r="DM828" i="25"/>
  <c r="DL828" i="25"/>
  <c r="DK828" i="25"/>
  <c r="DJ828" i="25"/>
  <c r="DI828" i="25"/>
  <c r="DH828" i="25"/>
  <c r="DG828" i="25"/>
  <c r="DF828" i="25"/>
  <c r="DE828" i="25"/>
  <c r="DD828" i="25"/>
  <c r="DC828" i="25"/>
  <c r="DB828" i="25"/>
  <c r="DA828" i="25"/>
  <c r="CZ828" i="25"/>
  <c r="CY828" i="25"/>
  <c r="CX828" i="25"/>
  <c r="CW828" i="25"/>
  <c r="CV828" i="25"/>
  <c r="CU828" i="25"/>
  <c r="CT828" i="25"/>
  <c r="CS828" i="25"/>
  <c r="CR828" i="25"/>
  <c r="CQ828" i="25"/>
  <c r="CP828" i="25"/>
  <c r="CO828" i="25"/>
  <c r="CN828" i="25"/>
  <c r="CM828" i="25"/>
  <c r="CL828" i="25"/>
  <c r="CK828" i="25"/>
  <c r="CJ828" i="25"/>
  <c r="CI828" i="25"/>
  <c r="CH828" i="25"/>
  <c r="CG828" i="25"/>
  <c r="CF828" i="25"/>
  <c r="CE828" i="25"/>
  <c r="CD828" i="25"/>
  <c r="CC828" i="25"/>
  <c r="CB828" i="25"/>
  <c r="CA828" i="25"/>
  <c r="BZ828" i="25"/>
  <c r="BY828" i="25"/>
  <c r="BX828" i="25"/>
  <c r="BW828" i="25"/>
  <c r="BV828" i="25"/>
  <c r="BU828" i="25"/>
  <c r="DV827" i="25"/>
  <c r="DU827" i="25"/>
  <c r="DT827" i="25"/>
  <c r="DS827" i="25"/>
  <c r="DR827" i="25"/>
  <c r="DQ827" i="25"/>
  <c r="DP827" i="25"/>
  <c r="DO827" i="25"/>
  <c r="DN827" i="25"/>
  <c r="DM827" i="25"/>
  <c r="DL827" i="25"/>
  <c r="DK827" i="25"/>
  <c r="DJ827" i="25"/>
  <c r="DI827" i="25"/>
  <c r="DH827" i="25"/>
  <c r="DG827" i="25"/>
  <c r="DF827" i="25"/>
  <c r="DE827" i="25"/>
  <c r="DD827" i="25"/>
  <c r="DC827" i="25"/>
  <c r="DB827" i="25"/>
  <c r="DA827" i="25"/>
  <c r="CZ827" i="25"/>
  <c r="CY827" i="25"/>
  <c r="CX827" i="25"/>
  <c r="CW827" i="25"/>
  <c r="CV827" i="25"/>
  <c r="CU827" i="25"/>
  <c r="CT827" i="25"/>
  <c r="CS827" i="25"/>
  <c r="CR827" i="25"/>
  <c r="CQ827" i="25"/>
  <c r="CP827" i="25"/>
  <c r="CO827" i="25"/>
  <c r="CN827" i="25"/>
  <c r="CM827" i="25"/>
  <c r="CL827" i="25"/>
  <c r="CK827" i="25"/>
  <c r="CJ827" i="25"/>
  <c r="CI827" i="25"/>
  <c r="CH827" i="25"/>
  <c r="CG827" i="25"/>
  <c r="CF827" i="25"/>
  <c r="CE827" i="25"/>
  <c r="CD827" i="25"/>
  <c r="CC827" i="25"/>
  <c r="CB827" i="25"/>
  <c r="CA827" i="25"/>
  <c r="BZ827" i="25"/>
  <c r="BY827" i="25"/>
  <c r="BX827" i="25"/>
  <c r="BW827" i="25"/>
  <c r="BV827" i="25"/>
  <c r="BU827" i="25"/>
  <c r="DV826" i="25"/>
  <c r="DU826" i="25"/>
  <c r="DT826" i="25"/>
  <c r="DS826" i="25"/>
  <c r="DR826" i="25"/>
  <c r="DQ826" i="25"/>
  <c r="DP826" i="25"/>
  <c r="DO826" i="25"/>
  <c r="DN826" i="25"/>
  <c r="DM826" i="25"/>
  <c r="DL826" i="25"/>
  <c r="DK826" i="25"/>
  <c r="DJ826" i="25"/>
  <c r="DI826" i="25"/>
  <c r="DH826" i="25"/>
  <c r="DG826" i="25"/>
  <c r="DF826" i="25"/>
  <c r="DE826" i="25"/>
  <c r="DD826" i="25"/>
  <c r="DC826" i="25"/>
  <c r="DB826" i="25"/>
  <c r="DA826" i="25"/>
  <c r="CZ826" i="25"/>
  <c r="CY826" i="25"/>
  <c r="CX826" i="25"/>
  <c r="CW826" i="25"/>
  <c r="CV826" i="25"/>
  <c r="CU826" i="25"/>
  <c r="CT826" i="25"/>
  <c r="CS826" i="25"/>
  <c r="CR826" i="25"/>
  <c r="CQ826" i="25"/>
  <c r="CP826" i="25"/>
  <c r="CO826" i="25"/>
  <c r="CN826" i="25"/>
  <c r="CM826" i="25"/>
  <c r="CL826" i="25"/>
  <c r="CK826" i="25"/>
  <c r="CJ826" i="25"/>
  <c r="CI826" i="25"/>
  <c r="CH826" i="25"/>
  <c r="CG826" i="25"/>
  <c r="CF826" i="25"/>
  <c r="CE826" i="25"/>
  <c r="CD826" i="25"/>
  <c r="CC826" i="25"/>
  <c r="CB826" i="25"/>
  <c r="CA826" i="25"/>
  <c r="BZ826" i="25"/>
  <c r="BY826" i="25"/>
  <c r="BX826" i="25"/>
  <c r="BW826" i="25"/>
  <c r="BV826" i="25"/>
  <c r="BU826" i="25"/>
  <c r="DV825" i="25"/>
  <c r="DU825" i="25"/>
  <c r="DT825" i="25"/>
  <c r="DS825" i="25"/>
  <c r="DR825" i="25"/>
  <c r="DQ825" i="25"/>
  <c r="DP825" i="25"/>
  <c r="DO825" i="25"/>
  <c r="DN825" i="25"/>
  <c r="DM825" i="25"/>
  <c r="DL825" i="25"/>
  <c r="DK825" i="25"/>
  <c r="DJ825" i="25"/>
  <c r="DI825" i="25"/>
  <c r="DH825" i="25"/>
  <c r="DG825" i="25"/>
  <c r="DF825" i="25"/>
  <c r="DE825" i="25"/>
  <c r="DD825" i="25"/>
  <c r="DC825" i="25"/>
  <c r="DB825" i="25"/>
  <c r="DA825" i="25"/>
  <c r="CZ825" i="25"/>
  <c r="CY825" i="25"/>
  <c r="CX825" i="25"/>
  <c r="CW825" i="25"/>
  <c r="CV825" i="25"/>
  <c r="CU825" i="25"/>
  <c r="CT825" i="25"/>
  <c r="CS825" i="25"/>
  <c r="CR825" i="25"/>
  <c r="CQ825" i="25"/>
  <c r="CP825" i="25"/>
  <c r="CO825" i="25"/>
  <c r="CN825" i="25"/>
  <c r="CM825" i="25"/>
  <c r="CL825" i="25"/>
  <c r="CK825" i="25"/>
  <c r="CJ825" i="25"/>
  <c r="CI825" i="25"/>
  <c r="CH825" i="25"/>
  <c r="CG825" i="25"/>
  <c r="CF825" i="25"/>
  <c r="CE825" i="25"/>
  <c r="CD825" i="25"/>
  <c r="CC825" i="25"/>
  <c r="CB825" i="25"/>
  <c r="CA825" i="25"/>
  <c r="BZ825" i="25"/>
  <c r="BY825" i="25"/>
  <c r="BX825" i="25"/>
  <c r="BW825" i="25"/>
  <c r="BV825" i="25"/>
  <c r="BU825" i="25"/>
  <c r="DV824" i="25"/>
  <c r="DU824" i="25"/>
  <c r="DT824" i="25"/>
  <c r="DS824" i="25"/>
  <c r="DR824" i="25"/>
  <c r="DQ824" i="25"/>
  <c r="DP824" i="25"/>
  <c r="DO824" i="25"/>
  <c r="DN824" i="25"/>
  <c r="DM824" i="25"/>
  <c r="DL824" i="25"/>
  <c r="DK824" i="25"/>
  <c r="DJ824" i="25"/>
  <c r="DI824" i="25"/>
  <c r="DH824" i="25"/>
  <c r="DG824" i="25"/>
  <c r="DF824" i="25"/>
  <c r="DE824" i="25"/>
  <c r="DD824" i="25"/>
  <c r="DC824" i="25"/>
  <c r="DB824" i="25"/>
  <c r="DA824" i="25"/>
  <c r="CZ824" i="25"/>
  <c r="CY824" i="25"/>
  <c r="CX824" i="25"/>
  <c r="CW824" i="25"/>
  <c r="CV824" i="25"/>
  <c r="CU824" i="25"/>
  <c r="CT824" i="25"/>
  <c r="CS824" i="25"/>
  <c r="CR824" i="25"/>
  <c r="CQ824" i="25"/>
  <c r="CP824" i="25"/>
  <c r="CO824" i="25"/>
  <c r="CN824" i="25"/>
  <c r="CM824" i="25"/>
  <c r="CL824" i="25"/>
  <c r="CK824" i="25"/>
  <c r="CJ824" i="25"/>
  <c r="CI824" i="25"/>
  <c r="CH824" i="25"/>
  <c r="CG824" i="25"/>
  <c r="CF824" i="25"/>
  <c r="CE824" i="25"/>
  <c r="CD824" i="25"/>
  <c r="CC824" i="25"/>
  <c r="CB824" i="25"/>
  <c r="CA824" i="25"/>
  <c r="BZ824" i="25"/>
  <c r="BY824" i="25"/>
  <c r="BX824" i="25"/>
  <c r="BW824" i="25"/>
  <c r="BV824" i="25"/>
  <c r="BU824" i="25"/>
  <c r="DV823" i="25"/>
  <c r="DU823" i="25"/>
  <c r="DT823" i="25"/>
  <c r="DS823" i="25"/>
  <c r="DR823" i="25"/>
  <c r="DQ823" i="25"/>
  <c r="DP823" i="25"/>
  <c r="DO823" i="25"/>
  <c r="DN823" i="25"/>
  <c r="DM823" i="25"/>
  <c r="DL823" i="25"/>
  <c r="DK823" i="25"/>
  <c r="DJ823" i="25"/>
  <c r="DI823" i="25"/>
  <c r="DH823" i="25"/>
  <c r="DG823" i="25"/>
  <c r="DF823" i="25"/>
  <c r="DE823" i="25"/>
  <c r="DD823" i="25"/>
  <c r="DC823" i="25"/>
  <c r="DB823" i="25"/>
  <c r="DA823" i="25"/>
  <c r="CZ823" i="25"/>
  <c r="CY823" i="25"/>
  <c r="CX823" i="25"/>
  <c r="CW823" i="25"/>
  <c r="CV823" i="25"/>
  <c r="CU823" i="25"/>
  <c r="CT823" i="25"/>
  <c r="CS823" i="25"/>
  <c r="CR823" i="25"/>
  <c r="CQ823" i="25"/>
  <c r="CP823" i="25"/>
  <c r="CO823" i="25"/>
  <c r="CN823" i="25"/>
  <c r="CM823" i="25"/>
  <c r="CL823" i="25"/>
  <c r="CK823" i="25"/>
  <c r="CJ823" i="25"/>
  <c r="CI823" i="25"/>
  <c r="CH823" i="25"/>
  <c r="CG823" i="25"/>
  <c r="CF823" i="25"/>
  <c r="CE823" i="25"/>
  <c r="CD823" i="25"/>
  <c r="CC823" i="25"/>
  <c r="CB823" i="25"/>
  <c r="CA823" i="25"/>
  <c r="BZ823" i="25"/>
  <c r="BY823" i="25"/>
  <c r="BX823" i="25"/>
  <c r="BW823" i="25"/>
  <c r="BV823" i="25"/>
  <c r="BU823" i="25"/>
  <c r="DV822" i="25"/>
  <c r="DU822" i="25"/>
  <c r="DT822" i="25"/>
  <c r="DS822" i="25"/>
  <c r="DR822" i="25"/>
  <c r="DQ822" i="25"/>
  <c r="DP822" i="25"/>
  <c r="DO822" i="25"/>
  <c r="DN822" i="25"/>
  <c r="DM822" i="25"/>
  <c r="DL822" i="25"/>
  <c r="DK822" i="25"/>
  <c r="DJ822" i="25"/>
  <c r="DI822" i="25"/>
  <c r="DH822" i="25"/>
  <c r="DG822" i="25"/>
  <c r="DF822" i="25"/>
  <c r="DE822" i="25"/>
  <c r="DD822" i="25"/>
  <c r="DC822" i="25"/>
  <c r="DB822" i="25"/>
  <c r="DA822" i="25"/>
  <c r="CZ822" i="25"/>
  <c r="CY822" i="25"/>
  <c r="CX822" i="25"/>
  <c r="CW822" i="25"/>
  <c r="CV822" i="25"/>
  <c r="CU822" i="25"/>
  <c r="CT822" i="25"/>
  <c r="CS822" i="25"/>
  <c r="CR822" i="25"/>
  <c r="CQ822" i="25"/>
  <c r="CP822" i="25"/>
  <c r="CO822" i="25"/>
  <c r="CN822" i="25"/>
  <c r="CM822" i="25"/>
  <c r="CL822" i="25"/>
  <c r="CK822" i="25"/>
  <c r="CJ822" i="25"/>
  <c r="CI822" i="25"/>
  <c r="CH822" i="25"/>
  <c r="CG822" i="25"/>
  <c r="CF822" i="25"/>
  <c r="CE822" i="25"/>
  <c r="CD822" i="25"/>
  <c r="CC822" i="25"/>
  <c r="CB822" i="25"/>
  <c r="CA822" i="25"/>
  <c r="BZ822" i="25"/>
  <c r="BY822" i="25"/>
  <c r="BX822" i="25"/>
  <c r="BW822" i="25"/>
  <c r="BV822" i="25"/>
  <c r="BU822" i="25"/>
  <c r="DV821" i="25"/>
  <c r="DU821" i="25"/>
  <c r="DT821" i="25"/>
  <c r="DS821" i="25"/>
  <c r="DR821" i="25"/>
  <c r="DQ821" i="25"/>
  <c r="DP821" i="25"/>
  <c r="DO821" i="25"/>
  <c r="DN821" i="25"/>
  <c r="DM821" i="25"/>
  <c r="DL821" i="25"/>
  <c r="DK821" i="25"/>
  <c r="DJ821" i="25"/>
  <c r="DI821" i="25"/>
  <c r="DH821" i="25"/>
  <c r="DG821" i="25"/>
  <c r="DF821" i="25"/>
  <c r="DE821" i="25"/>
  <c r="DD821" i="25"/>
  <c r="DC821" i="25"/>
  <c r="DB821" i="25"/>
  <c r="DA821" i="25"/>
  <c r="CZ821" i="25"/>
  <c r="CY821" i="25"/>
  <c r="CX821" i="25"/>
  <c r="CW821" i="25"/>
  <c r="CV821" i="25"/>
  <c r="CU821" i="25"/>
  <c r="CT821" i="25"/>
  <c r="CS821" i="25"/>
  <c r="CR821" i="25"/>
  <c r="CQ821" i="25"/>
  <c r="CP821" i="25"/>
  <c r="CO821" i="25"/>
  <c r="CN821" i="25"/>
  <c r="CM821" i="25"/>
  <c r="CL821" i="25"/>
  <c r="CK821" i="25"/>
  <c r="CJ821" i="25"/>
  <c r="CI821" i="25"/>
  <c r="CH821" i="25"/>
  <c r="CG821" i="25"/>
  <c r="CF821" i="25"/>
  <c r="CE821" i="25"/>
  <c r="CD821" i="25"/>
  <c r="CC821" i="25"/>
  <c r="CB821" i="25"/>
  <c r="CA821" i="25"/>
  <c r="BZ821" i="25"/>
  <c r="BY821" i="25"/>
  <c r="BX821" i="25"/>
  <c r="BW821" i="25"/>
  <c r="BV821" i="25"/>
  <c r="BU821" i="25"/>
  <c r="DV820" i="25"/>
  <c r="DU820" i="25"/>
  <c r="DT820" i="25"/>
  <c r="DS820" i="25"/>
  <c r="DR820" i="25"/>
  <c r="DQ820" i="25"/>
  <c r="DP820" i="25"/>
  <c r="DO820" i="25"/>
  <c r="DN820" i="25"/>
  <c r="DM820" i="25"/>
  <c r="DL820" i="25"/>
  <c r="DK820" i="25"/>
  <c r="DJ820" i="25"/>
  <c r="DI820" i="25"/>
  <c r="DH820" i="25"/>
  <c r="DG820" i="25"/>
  <c r="DF820" i="25"/>
  <c r="DE820" i="25"/>
  <c r="DD820" i="25"/>
  <c r="DC820" i="25"/>
  <c r="DB820" i="25"/>
  <c r="DA820" i="25"/>
  <c r="CZ820" i="25"/>
  <c r="CY820" i="25"/>
  <c r="CX820" i="25"/>
  <c r="CW820" i="25"/>
  <c r="CV820" i="25"/>
  <c r="CU820" i="25"/>
  <c r="CT820" i="25"/>
  <c r="CS820" i="25"/>
  <c r="CR820" i="25"/>
  <c r="CQ820" i="25"/>
  <c r="CP820" i="25"/>
  <c r="CO820" i="25"/>
  <c r="CN820" i="25"/>
  <c r="CM820" i="25"/>
  <c r="CL820" i="25"/>
  <c r="CK820" i="25"/>
  <c r="CJ820" i="25"/>
  <c r="CI820" i="25"/>
  <c r="CH820" i="25"/>
  <c r="CG820" i="25"/>
  <c r="CF820" i="25"/>
  <c r="CE820" i="25"/>
  <c r="CD820" i="25"/>
  <c r="CC820" i="25"/>
  <c r="CB820" i="25"/>
  <c r="CA820" i="25"/>
  <c r="BZ820" i="25"/>
  <c r="BY820" i="25"/>
  <c r="BX820" i="25"/>
  <c r="BW820" i="25"/>
  <c r="BV820" i="25"/>
  <c r="BU820" i="25"/>
  <c r="DV819" i="25"/>
  <c r="DU819" i="25"/>
  <c r="DT819" i="25"/>
  <c r="DS819" i="25"/>
  <c r="DR819" i="25"/>
  <c r="DQ819" i="25"/>
  <c r="DP819" i="25"/>
  <c r="DO819" i="25"/>
  <c r="DN819" i="25"/>
  <c r="DM819" i="25"/>
  <c r="DL819" i="25"/>
  <c r="DK819" i="25"/>
  <c r="DJ819" i="25"/>
  <c r="DI819" i="25"/>
  <c r="DH819" i="25"/>
  <c r="DG819" i="25"/>
  <c r="DF819" i="25"/>
  <c r="DE819" i="25"/>
  <c r="DD819" i="25"/>
  <c r="DC819" i="25"/>
  <c r="DB819" i="25"/>
  <c r="DA819" i="25"/>
  <c r="CZ819" i="25"/>
  <c r="CY819" i="25"/>
  <c r="CX819" i="25"/>
  <c r="CW819" i="25"/>
  <c r="CV819" i="25"/>
  <c r="CU819" i="25"/>
  <c r="CT819" i="25"/>
  <c r="CS819" i="25"/>
  <c r="CR819" i="25"/>
  <c r="CQ819" i="25"/>
  <c r="CP819" i="25"/>
  <c r="CO819" i="25"/>
  <c r="CN819" i="25"/>
  <c r="CM819" i="25"/>
  <c r="CL819" i="25"/>
  <c r="CK819" i="25"/>
  <c r="CJ819" i="25"/>
  <c r="CI819" i="25"/>
  <c r="CH819" i="25"/>
  <c r="CG819" i="25"/>
  <c r="CF819" i="25"/>
  <c r="CE819" i="25"/>
  <c r="CD819" i="25"/>
  <c r="CC819" i="25"/>
  <c r="CB819" i="25"/>
  <c r="CA819" i="25"/>
  <c r="BZ819" i="25"/>
  <c r="BY819" i="25"/>
  <c r="BX819" i="25"/>
  <c r="BW819" i="25"/>
  <c r="BV819" i="25"/>
  <c r="BU819" i="25"/>
  <c r="DV818" i="25"/>
  <c r="DU818" i="25"/>
  <c r="DT818" i="25"/>
  <c r="DS818" i="25"/>
  <c r="DR818" i="25"/>
  <c r="DQ818" i="25"/>
  <c r="DP818" i="25"/>
  <c r="DO818" i="25"/>
  <c r="DN818" i="25"/>
  <c r="DM818" i="25"/>
  <c r="DL818" i="25"/>
  <c r="DK818" i="25"/>
  <c r="DJ818" i="25"/>
  <c r="DI818" i="25"/>
  <c r="DH818" i="25"/>
  <c r="DG818" i="25"/>
  <c r="DF818" i="25"/>
  <c r="DE818" i="25"/>
  <c r="DD818" i="25"/>
  <c r="DC818" i="25"/>
  <c r="DB818" i="25"/>
  <c r="DA818" i="25"/>
  <c r="CZ818" i="25"/>
  <c r="CY818" i="25"/>
  <c r="CX818" i="25"/>
  <c r="CW818" i="25"/>
  <c r="CV818" i="25"/>
  <c r="CU818" i="25"/>
  <c r="CT818" i="25"/>
  <c r="CS818" i="25"/>
  <c r="CR818" i="25"/>
  <c r="CQ818" i="25"/>
  <c r="CP818" i="25"/>
  <c r="CO818" i="25"/>
  <c r="CN818" i="25"/>
  <c r="CM818" i="25"/>
  <c r="CL818" i="25"/>
  <c r="CK818" i="25"/>
  <c r="CJ818" i="25"/>
  <c r="CI818" i="25"/>
  <c r="CH818" i="25"/>
  <c r="CG818" i="25"/>
  <c r="CF818" i="25"/>
  <c r="CE818" i="25"/>
  <c r="CD818" i="25"/>
  <c r="CC818" i="25"/>
  <c r="CB818" i="25"/>
  <c r="CA818" i="25"/>
  <c r="BZ818" i="25"/>
  <c r="BY818" i="25"/>
  <c r="BX818" i="25"/>
  <c r="BW818" i="25"/>
  <c r="BV818" i="25"/>
  <c r="BU818" i="25"/>
  <c r="DV817" i="25"/>
  <c r="DU817" i="25"/>
  <c r="DT817" i="25"/>
  <c r="DS817" i="25"/>
  <c r="DR817" i="25"/>
  <c r="DQ817" i="25"/>
  <c r="DP817" i="25"/>
  <c r="DO817" i="25"/>
  <c r="DN817" i="25"/>
  <c r="DM817" i="25"/>
  <c r="DL817" i="25"/>
  <c r="DK817" i="25"/>
  <c r="DJ817" i="25"/>
  <c r="DI817" i="25"/>
  <c r="DH817" i="25"/>
  <c r="DG817" i="25"/>
  <c r="DF817" i="25"/>
  <c r="DE817" i="25"/>
  <c r="DD817" i="25"/>
  <c r="DC817" i="25"/>
  <c r="DB817" i="25"/>
  <c r="DA817" i="25"/>
  <c r="CZ817" i="25"/>
  <c r="CY817" i="25"/>
  <c r="CX817" i="25"/>
  <c r="CW817" i="25"/>
  <c r="CV817" i="25"/>
  <c r="CU817" i="25"/>
  <c r="CT817" i="25"/>
  <c r="CS817" i="25"/>
  <c r="CR817" i="25"/>
  <c r="CQ817" i="25"/>
  <c r="CP817" i="25"/>
  <c r="CO817" i="25"/>
  <c r="CN817" i="25"/>
  <c r="CM817" i="25"/>
  <c r="CL817" i="25"/>
  <c r="CK817" i="25"/>
  <c r="CJ817" i="25"/>
  <c r="CI817" i="25"/>
  <c r="CH817" i="25"/>
  <c r="CG817" i="25"/>
  <c r="CF817" i="25"/>
  <c r="CE817" i="25"/>
  <c r="CD817" i="25"/>
  <c r="CC817" i="25"/>
  <c r="CB817" i="25"/>
  <c r="CA817" i="25"/>
  <c r="BZ817" i="25"/>
  <c r="BY817" i="25"/>
  <c r="BX817" i="25"/>
  <c r="BW817" i="25"/>
  <c r="BV817" i="25"/>
  <c r="BU817" i="25"/>
  <c r="DV816" i="25"/>
  <c r="DU816" i="25"/>
  <c r="DT816" i="25"/>
  <c r="DS816" i="25"/>
  <c r="DR816" i="25"/>
  <c r="DQ816" i="25"/>
  <c r="DP816" i="25"/>
  <c r="DO816" i="25"/>
  <c r="DN816" i="25"/>
  <c r="DM816" i="25"/>
  <c r="DL816" i="25"/>
  <c r="DK816" i="25"/>
  <c r="DJ816" i="25"/>
  <c r="DI816" i="25"/>
  <c r="DH816" i="25"/>
  <c r="DG816" i="25"/>
  <c r="DF816" i="25"/>
  <c r="DE816" i="25"/>
  <c r="DD816" i="25"/>
  <c r="DC816" i="25"/>
  <c r="DB816" i="25"/>
  <c r="DA816" i="25"/>
  <c r="CZ816" i="25"/>
  <c r="CY816" i="25"/>
  <c r="CX816" i="25"/>
  <c r="CW816" i="25"/>
  <c r="CV816" i="25"/>
  <c r="CU816" i="25"/>
  <c r="CT816" i="25"/>
  <c r="CS816" i="25"/>
  <c r="CR816" i="25"/>
  <c r="CQ816" i="25"/>
  <c r="CP816" i="25"/>
  <c r="CO816" i="25"/>
  <c r="CN816" i="25"/>
  <c r="CM816" i="25"/>
  <c r="CL816" i="25"/>
  <c r="CK816" i="25"/>
  <c r="CJ816" i="25"/>
  <c r="CI816" i="25"/>
  <c r="CH816" i="25"/>
  <c r="CG816" i="25"/>
  <c r="CF816" i="25"/>
  <c r="CE816" i="25"/>
  <c r="CD816" i="25"/>
  <c r="CC816" i="25"/>
  <c r="CB816" i="25"/>
  <c r="CA816" i="25"/>
  <c r="BZ816" i="25"/>
  <c r="BY816" i="25"/>
  <c r="BX816" i="25"/>
  <c r="BW816" i="25"/>
  <c r="BV816" i="25"/>
  <c r="BU816" i="25"/>
  <c r="DV815" i="25"/>
  <c r="DU815" i="25"/>
  <c r="DT815" i="25"/>
  <c r="DS815" i="25"/>
  <c r="DR815" i="25"/>
  <c r="DQ815" i="25"/>
  <c r="DP815" i="25"/>
  <c r="DO815" i="25"/>
  <c r="DN815" i="25"/>
  <c r="DM815" i="25"/>
  <c r="DL815" i="25"/>
  <c r="DK815" i="25"/>
  <c r="DJ815" i="25"/>
  <c r="DI815" i="25"/>
  <c r="DH815" i="25"/>
  <c r="DG815" i="25"/>
  <c r="DF815" i="25"/>
  <c r="DE815" i="25"/>
  <c r="DD815" i="25"/>
  <c r="DC815" i="25"/>
  <c r="DB815" i="25"/>
  <c r="DA815" i="25"/>
  <c r="CZ815" i="25"/>
  <c r="CY815" i="25"/>
  <c r="CX815" i="25"/>
  <c r="CW815" i="25"/>
  <c r="CV815" i="25"/>
  <c r="CU815" i="25"/>
  <c r="CT815" i="25"/>
  <c r="CS815" i="25"/>
  <c r="CR815" i="25"/>
  <c r="CQ815" i="25"/>
  <c r="CP815" i="25"/>
  <c r="CO815" i="25"/>
  <c r="CN815" i="25"/>
  <c r="CM815" i="25"/>
  <c r="CL815" i="25"/>
  <c r="CK815" i="25"/>
  <c r="CJ815" i="25"/>
  <c r="CI815" i="25"/>
  <c r="CH815" i="25"/>
  <c r="CG815" i="25"/>
  <c r="CF815" i="25"/>
  <c r="CE815" i="25"/>
  <c r="CD815" i="25"/>
  <c r="CC815" i="25"/>
  <c r="CB815" i="25"/>
  <c r="CA815" i="25"/>
  <c r="BZ815" i="25"/>
  <c r="BY815" i="25"/>
  <c r="BX815" i="25"/>
  <c r="BW815" i="25"/>
  <c r="BV815" i="25"/>
  <c r="BU815" i="25"/>
  <c r="DV814" i="25"/>
  <c r="DU814" i="25"/>
  <c r="DT814" i="25"/>
  <c r="DS814" i="25"/>
  <c r="DR814" i="25"/>
  <c r="DQ814" i="25"/>
  <c r="DP814" i="25"/>
  <c r="DO814" i="25"/>
  <c r="DN814" i="25"/>
  <c r="DM814" i="25"/>
  <c r="DL814" i="25"/>
  <c r="DK814" i="25"/>
  <c r="DJ814" i="25"/>
  <c r="DI814" i="25"/>
  <c r="DH814" i="25"/>
  <c r="DG814" i="25"/>
  <c r="DF814" i="25"/>
  <c r="DE814" i="25"/>
  <c r="DD814" i="25"/>
  <c r="DC814" i="25"/>
  <c r="DB814" i="25"/>
  <c r="DA814" i="25"/>
  <c r="CZ814" i="25"/>
  <c r="CY814" i="25"/>
  <c r="CX814" i="25"/>
  <c r="CW814" i="25"/>
  <c r="CV814" i="25"/>
  <c r="CU814" i="25"/>
  <c r="CT814" i="25"/>
  <c r="CS814" i="25"/>
  <c r="CR814" i="25"/>
  <c r="CQ814" i="25"/>
  <c r="CP814" i="25"/>
  <c r="CO814" i="25"/>
  <c r="CN814" i="25"/>
  <c r="CM814" i="25"/>
  <c r="CL814" i="25"/>
  <c r="CK814" i="25"/>
  <c r="CJ814" i="25"/>
  <c r="CI814" i="25"/>
  <c r="CH814" i="25"/>
  <c r="CG814" i="25"/>
  <c r="CF814" i="25"/>
  <c r="CE814" i="25"/>
  <c r="CD814" i="25"/>
  <c r="CC814" i="25"/>
  <c r="CB814" i="25"/>
  <c r="CA814" i="25"/>
  <c r="BZ814" i="25"/>
  <c r="BY814" i="25"/>
  <c r="BX814" i="25"/>
  <c r="BW814" i="25"/>
  <c r="BV814" i="25"/>
  <c r="BU814" i="25"/>
  <c r="DV813" i="25"/>
  <c r="DU813" i="25"/>
  <c r="DT813" i="25"/>
  <c r="DS813" i="25"/>
  <c r="DR813" i="25"/>
  <c r="DQ813" i="25"/>
  <c r="DP813" i="25"/>
  <c r="DO813" i="25"/>
  <c r="DN813" i="25"/>
  <c r="DM813" i="25"/>
  <c r="DL813" i="25"/>
  <c r="DK813" i="25"/>
  <c r="DJ813" i="25"/>
  <c r="DI813" i="25"/>
  <c r="DH813" i="25"/>
  <c r="DG813" i="25"/>
  <c r="DF813" i="25"/>
  <c r="DE813" i="25"/>
  <c r="DD813" i="25"/>
  <c r="DC813" i="25"/>
  <c r="DB813" i="25"/>
  <c r="DA813" i="25"/>
  <c r="CZ813" i="25"/>
  <c r="CY813" i="25"/>
  <c r="CX813" i="25"/>
  <c r="CW813" i="25"/>
  <c r="CV813" i="25"/>
  <c r="CU813" i="25"/>
  <c r="CT813" i="25"/>
  <c r="CS813" i="25"/>
  <c r="CR813" i="25"/>
  <c r="CQ813" i="25"/>
  <c r="CP813" i="25"/>
  <c r="CO813" i="25"/>
  <c r="CN813" i="25"/>
  <c r="CM813" i="25"/>
  <c r="CL813" i="25"/>
  <c r="CK813" i="25"/>
  <c r="CJ813" i="25"/>
  <c r="CI813" i="25"/>
  <c r="CH813" i="25"/>
  <c r="CG813" i="25"/>
  <c r="CF813" i="25"/>
  <c r="CE813" i="25"/>
  <c r="CD813" i="25"/>
  <c r="CC813" i="25"/>
  <c r="CB813" i="25"/>
  <c r="CA813" i="25"/>
  <c r="BZ813" i="25"/>
  <c r="BY813" i="25"/>
  <c r="BX813" i="25"/>
  <c r="BW813" i="25"/>
  <c r="BV813" i="25"/>
  <c r="BU813" i="25"/>
  <c r="DV812" i="25"/>
  <c r="DU812" i="25"/>
  <c r="DT812" i="25"/>
  <c r="DS812" i="25"/>
  <c r="DR812" i="25"/>
  <c r="DQ812" i="25"/>
  <c r="DP812" i="25"/>
  <c r="DO812" i="25"/>
  <c r="DN812" i="25"/>
  <c r="DM812" i="25"/>
  <c r="DL812" i="25"/>
  <c r="DK812" i="25"/>
  <c r="DJ812" i="25"/>
  <c r="DI812" i="25"/>
  <c r="DH812" i="25"/>
  <c r="DG812" i="25"/>
  <c r="DF812" i="25"/>
  <c r="DE812" i="25"/>
  <c r="DD812" i="25"/>
  <c r="DC812" i="25"/>
  <c r="DB812" i="25"/>
  <c r="DA812" i="25"/>
  <c r="CZ812" i="25"/>
  <c r="CY812" i="25"/>
  <c r="CX812" i="25"/>
  <c r="CW812" i="25"/>
  <c r="CV812" i="25"/>
  <c r="CU812" i="25"/>
  <c r="CT812" i="25"/>
  <c r="CS812" i="25"/>
  <c r="CR812" i="25"/>
  <c r="CQ812" i="25"/>
  <c r="CP812" i="25"/>
  <c r="CO812" i="25"/>
  <c r="CN812" i="25"/>
  <c r="CM812" i="25"/>
  <c r="CL812" i="25"/>
  <c r="CK812" i="25"/>
  <c r="CJ812" i="25"/>
  <c r="CI812" i="25"/>
  <c r="CH812" i="25"/>
  <c r="CG812" i="25"/>
  <c r="CF812" i="25"/>
  <c r="CE812" i="25"/>
  <c r="CD812" i="25"/>
  <c r="CC812" i="25"/>
  <c r="CB812" i="25"/>
  <c r="CA812" i="25"/>
  <c r="BZ812" i="25"/>
  <c r="BY812" i="25"/>
  <c r="BX812" i="25"/>
  <c r="BW812" i="25"/>
  <c r="BV812" i="25"/>
  <c r="BU812" i="25"/>
  <c r="DV811" i="25"/>
  <c r="DU811" i="25"/>
  <c r="DT811" i="25"/>
  <c r="DS811" i="25"/>
  <c r="DR811" i="25"/>
  <c r="DQ811" i="25"/>
  <c r="DP811" i="25"/>
  <c r="DO811" i="25"/>
  <c r="DN811" i="25"/>
  <c r="DM811" i="25"/>
  <c r="DL811" i="25"/>
  <c r="DK811" i="25"/>
  <c r="DJ811" i="25"/>
  <c r="DI811" i="25"/>
  <c r="DH811" i="25"/>
  <c r="DG811" i="25"/>
  <c r="DF811" i="25"/>
  <c r="DE811" i="25"/>
  <c r="DD811" i="25"/>
  <c r="DC811" i="25"/>
  <c r="DB811" i="25"/>
  <c r="DA811" i="25"/>
  <c r="CZ811" i="25"/>
  <c r="CY811" i="25"/>
  <c r="CX811" i="25"/>
  <c r="CW811" i="25"/>
  <c r="CV811" i="25"/>
  <c r="CU811" i="25"/>
  <c r="CT811" i="25"/>
  <c r="CS811" i="25"/>
  <c r="CR811" i="25"/>
  <c r="CQ811" i="25"/>
  <c r="CP811" i="25"/>
  <c r="CO811" i="25"/>
  <c r="CN811" i="25"/>
  <c r="CM811" i="25"/>
  <c r="CL811" i="25"/>
  <c r="CK811" i="25"/>
  <c r="CJ811" i="25"/>
  <c r="CI811" i="25"/>
  <c r="CH811" i="25"/>
  <c r="CG811" i="25"/>
  <c r="CF811" i="25"/>
  <c r="CE811" i="25"/>
  <c r="CD811" i="25"/>
  <c r="CC811" i="25"/>
  <c r="CB811" i="25"/>
  <c r="CA811" i="25"/>
  <c r="BZ811" i="25"/>
  <c r="BY811" i="25"/>
  <c r="BX811" i="25"/>
  <c r="BW811" i="25"/>
  <c r="BV811" i="25"/>
  <c r="BU811" i="25"/>
  <c r="DV810" i="25"/>
  <c r="DU810" i="25"/>
  <c r="DT810" i="25"/>
  <c r="DS810" i="25"/>
  <c r="DR810" i="25"/>
  <c r="DQ810" i="25"/>
  <c r="DP810" i="25"/>
  <c r="DO810" i="25"/>
  <c r="DN810" i="25"/>
  <c r="DM810" i="25"/>
  <c r="DL810" i="25"/>
  <c r="DK810" i="25"/>
  <c r="DJ810" i="25"/>
  <c r="DI810" i="25"/>
  <c r="DH810" i="25"/>
  <c r="DG810" i="25"/>
  <c r="DF810" i="25"/>
  <c r="DE810" i="25"/>
  <c r="DD810" i="25"/>
  <c r="DC810" i="25"/>
  <c r="DB810" i="25"/>
  <c r="DA810" i="25"/>
  <c r="CZ810" i="25"/>
  <c r="CY810" i="25"/>
  <c r="CX810" i="25"/>
  <c r="CW810" i="25"/>
  <c r="CV810" i="25"/>
  <c r="CU810" i="25"/>
  <c r="CT810" i="25"/>
  <c r="CS810" i="25"/>
  <c r="CR810" i="25"/>
  <c r="CQ810" i="25"/>
  <c r="CP810" i="25"/>
  <c r="CO810" i="25"/>
  <c r="CN810" i="25"/>
  <c r="CM810" i="25"/>
  <c r="CL810" i="25"/>
  <c r="CK810" i="25"/>
  <c r="CJ810" i="25"/>
  <c r="CI810" i="25"/>
  <c r="CH810" i="25"/>
  <c r="CG810" i="25"/>
  <c r="CF810" i="25"/>
  <c r="CE810" i="25"/>
  <c r="CD810" i="25"/>
  <c r="CC810" i="25"/>
  <c r="CB810" i="25"/>
  <c r="CA810" i="25"/>
  <c r="BZ810" i="25"/>
  <c r="BY810" i="25"/>
  <c r="BX810" i="25"/>
  <c r="BW810" i="25"/>
  <c r="BV810" i="25"/>
  <c r="BU810" i="25"/>
  <c r="DV809" i="25"/>
  <c r="DU809" i="25"/>
  <c r="DT809" i="25"/>
  <c r="DS809" i="25"/>
  <c r="DR809" i="25"/>
  <c r="DQ809" i="25"/>
  <c r="DP809" i="25"/>
  <c r="DO809" i="25"/>
  <c r="DN809" i="25"/>
  <c r="DM809" i="25"/>
  <c r="DL809" i="25"/>
  <c r="DK809" i="25"/>
  <c r="DJ809" i="25"/>
  <c r="DI809" i="25"/>
  <c r="DH809" i="25"/>
  <c r="DG809" i="25"/>
  <c r="DF809" i="25"/>
  <c r="DE809" i="25"/>
  <c r="DD809" i="25"/>
  <c r="DC809" i="25"/>
  <c r="DB809" i="25"/>
  <c r="DA809" i="25"/>
  <c r="CZ809" i="25"/>
  <c r="CY809" i="25"/>
  <c r="CX809" i="25"/>
  <c r="CW809" i="25"/>
  <c r="CV809" i="25"/>
  <c r="CU809" i="25"/>
  <c r="CT809" i="25"/>
  <c r="CS809" i="25"/>
  <c r="CR809" i="25"/>
  <c r="CQ809" i="25"/>
  <c r="CP809" i="25"/>
  <c r="CO809" i="25"/>
  <c r="CN809" i="25"/>
  <c r="CM809" i="25"/>
  <c r="CL809" i="25"/>
  <c r="CK809" i="25"/>
  <c r="CJ809" i="25"/>
  <c r="CI809" i="25"/>
  <c r="CH809" i="25"/>
  <c r="CG809" i="25"/>
  <c r="CF809" i="25"/>
  <c r="CE809" i="25"/>
  <c r="CD809" i="25"/>
  <c r="CC809" i="25"/>
  <c r="CB809" i="25"/>
  <c r="CA809" i="25"/>
  <c r="BZ809" i="25"/>
  <c r="BY809" i="25"/>
  <c r="BX809" i="25"/>
  <c r="BW809" i="25"/>
  <c r="BV809" i="25"/>
  <c r="BU809" i="25"/>
  <c r="DV808" i="25"/>
  <c r="DU808" i="25"/>
  <c r="DT808" i="25"/>
  <c r="DS808" i="25"/>
  <c r="DR808" i="25"/>
  <c r="DQ808" i="25"/>
  <c r="DP808" i="25"/>
  <c r="DO808" i="25"/>
  <c r="DN808" i="25"/>
  <c r="DM808" i="25"/>
  <c r="DL808" i="25"/>
  <c r="DK808" i="25"/>
  <c r="DJ808" i="25"/>
  <c r="DI808" i="25"/>
  <c r="DH808" i="25"/>
  <c r="DG808" i="25"/>
  <c r="DF808" i="25"/>
  <c r="DE808" i="25"/>
  <c r="DD808" i="25"/>
  <c r="DC808" i="25"/>
  <c r="DB808" i="25"/>
  <c r="DA808" i="25"/>
  <c r="CZ808" i="25"/>
  <c r="CY808" i="25"/>
  <c r="CX808" i="25"/>
  <c r="CW808" i="25"/>
  <c r="CV808" i="25"/>
  <c r="CU808" i="25"/>
  <c r="CT808" i="25"/>
  <c r="CS808" i="25"/>
  <c r="CR808" i="25"/>
  <c r="CQ808" i="25"/>
  <c r="CP808" i="25"/>
  <c r="CO808" i="25"/>
  <c r="CN808" i="25"/>
  <c r="CM808" i="25"/>
  <c r="CL808" i="25"/>
  <c r="CK808" i="25"/>
  <c r="CJ808" i="25"/>
  <c r="CI808" i="25"/>
  <c r="CH808" i="25"/>
  <c r="CG808" i="25"/>
  <c r="CF808" i="25"/>
  <c r="CE808" i="25"/>
  <c r="CD808" i="25"/>
  <c r="CC808" i="25"/>
  <c r="CB808" i="25"/>
  <c r="CA808" i="25"/>
  <c r="BZ808" i="25"/>
  <c r="BY808" i="25"/>
  <c r="BX808" i="25"/>
  <c r="BW808" i="25"/>
  <c r="BV808" i="25"/>
  <c r="BU808" i="25"/>
  <c r="DV807" i="25"/>
  <c r="DU807" i="25"/>
  <c r="DT807" i="25"/>
  <c r="DS807" i="25"/>
  <c r="DR807" i="25"/>
  <c r="DQ807" i="25"/>
  <c r="DP807" i="25"/>
  <c r="DO807" i="25"/>
  <c r="DN807" i="25"/>
  <c r="DM807" i="25"/>
  <c r="DL807" i="25"/>
  <c r="DK807" i="25"/>
  <c r="DJ807" i="25"/>
  <c r="DI807" i="25"/>
  <c r="DH807" i="25"/>
  <c r="DG807" i="25"/>
  <c r="DF807" i="25"/>
  <c r="DE807" i="25"/>
  <c r="DD807" i="25"/>
  <c r="DC807" i="25"/>
  <c r="DB807" i="25"/>
  <c r="DA807" i="25"/>
  <c r="CZ807" i="25"/>
  <c r="CY807" i="25"/>
  <c r="CX807" i="25"/>
  <c r="CW807" i="25"/>
  <c r="CV807" i="25"/>
  <c r="CU807" i="25"/>
  <c r="CT807" i="25"/>
  <c r="CS807" i="25"/>
  <c r="CR807" i="25"/>
  <c r="CQ807" i="25"/>
  <c r="CP807" i="25"/>
  <c r="CO807" i="25"/>
  <c r="CN807" i="25"/>
  <c r="CM807" i="25"/>
  <c r="CL807" i="25"/>
  <c r="CK807" i="25"/>
  <c r="CJ807" i="25"/>
  <c r="CI807" i="25"/>
  <c r="CH807" i="25"/>
  <c r="CG807" i="25"/>
  <c r="CF807" i="25"/>
  <c r="CE807" i="25"/>
  <c r="CD807" i="25"/>
  <c r="CC807" i="25"/>
  <c r="CB807" i="25"/>
  <c r="CA807" i="25"/>
  <c r="BZ807" i="25"/>
  <c r="BY807" i="25"/>
  <c r="BX807" i="25"/>
  <c r="BW807" i="25"/>
  <c r="BV807" i="25"/>
  <c r="BU807" i="25"/>
  <c r="DV806" i="25"/>
  <c r="DU806" i="25"/>
  <c r="DT806" i="25"/>
  <c r="DS806" i="25"/>
  <c r="DR806" i="25"/>
  <c r="DQ806" i="25"/>
  <c r="DP806" i="25"/>
  <c r="DO806" i="25"/>
  <c r="DN806" i="25"/>
  <c r="DM806" i="25"/>
  <c r="DL806" i="25"/>
  <c r="DK806" i="25"/>
  <c r="DJ806" i="25"/>
  <c r="DI806" i="25"/>
  <c r="DH806" i="25"/>
  <c r="DG806" i="25"/>
  <c r="DF806" i="25"/>
  <c r="DE806" i="25"/>
  <c r="DD806" i="25"/>
  <c r="DC806" i="25"/>
  <c r="DB806" i="25"/>
  <c r="DA806" i="25"/>
  <c r="CZ806" i="25"/>
  <c r="CY806" i="25"/>
  <c r="CX806" i="25"/>
  <c r="CW806" i="25"/>
  <c r="CV806" i="25"/>
  <c r="CU806" i="25"/>
  <c r="CT806" i="25"/>
  <c r="CS806" i="25"/>
  <c r="CR806" i="25"/>
  <c r="CQ806" i="25"/>
  <c r="CP806" i="25"/>
  <c r="CO806" i="25"/>
  <c r="CN806" i="25"/>
  <c r="CM806" i="25"/>
  <c r="CL806" i="25"/>
  <c r="CK806" i="25"/>
  <c r="CJ806" i="25"/>
  <c r="CI806" i="25"/>
  <c r="CH806" i="25"/>
  <c r="CG806" i="25"/>
  <c r="CF806" i="25"/>
  <c r="CE806" i="25"/>
  <c r="CD806" i="25"/>
  <c r="CC806" i="25"/>
  <c r="CB806" i="25"/>
  <c r="CA806" i="25"/>
  <c r="BZ806" i="25"/>
  <c r="BY806" i="25"/>
  <c r="BX806" i="25"/>
  <c r="BW806" i="25"/>
  <c r="BV806" i="25"/>
  <c r="BU806" i="25"/>
  <c r="DV805" i="25"/>
  <c r="DU805" i="25"/>
  <c r="DT805" i="25"/>
  <c r="DS805" i="25"/>
  <c r="DR805" i="25"/>
  <c r="DQ805" i="25"/>
  <c r="DP805" i="25"/>
  <c r="DO805" i="25"/>
  <c r="DN805" i="25"/>
  <c r="DM805" i="25"/>
  <c r="DL805" i="25"/>
  <c r="DK805" i="25"/>
  <c r="DJ805" i="25"/>
  <c r="DI805" i="25"/>
  <c r="DH805" i="25"/>
  <c r="DG805" i="25"/>
  <c r="DF805" i="25"/>
  <c r="DE805" i="25"/>
  <c r="DD805" i="25"/>
  <c r="DC805" i="25"/>
  <c r="DB805" i="25"/>
  <c r="DA805" i="25"/>
  <c r="CZ805" i="25"/>
  <c r="CY805" i="25"/>
  <c r="CX805" i="25"/>
  <c r="CW805" i="25"/>
  <c r="CV805" i="25"/>
  <c r="CU805" i="25"/>
  <c r="CT805" i="25"/>
  <c r="CS805" i="25"/>
  <c r="CR805" i="25"/>
  <c r="CQ805" i="25"/>
  <c r="CP805" i="25"/>
  <c r="CO805" i="25"/>
  <c r="CN805" i="25"/>
  <c r="CM805" i="25"/>
  <c r="CL805" i="25"/>
  <c r="CK805" i="25"/>
  <c r="CJ805" i="25"/>
  <c r="CI805" i="25"/>
  <c r="CH805" i="25"/>
  <c r="CG805" i="25"/>
  <c r="CF805" i="25"/>
  <c r="CE805" i="25"/>
  <c r="CD805" i="25"/>
  <c r="CC805" i="25"/>
  <c r="CB805" i="25"/>
  <c r="CA805" i="25"/>
  <c r="BZ805" i="25"/>
  <c r="BY805" i="25"/>
  <c r="BX805" i="25"/>
  <c r="BW805" i="25"/>
  <c r="BV805" i="25"/>
  <c r="BU805" i="25"/>
  <c r="DV804" i="25"/>
  <c r="DU804" i="25"/>
  <c r="DT804" i="25"/>
  <c r="DS804" i="25"/>
  <c r="DR804" i="25"/>
  <c r="DQ804" i="25"/>
  <c r="DP804" i="25"/>
  <c r="DO804" i="25"/>
  <c r="DN804" i="25"/>
  <c r="DM804" i="25"/>
  <c r="DL804" i="25"/>
  <c r="DK804" i="25"/>
  <c r="DJ804" i="25"/>
  <c r="DI804" i="25"/>
  <c r="DH804" i="25"/>
  <c r="DG804" i="25"/>
  <c r="DF804" i="25"/>
  <c r="DE804" i="25"/>
  <c r="DD804" i="25"/>
  <c r="DC804" i="25"/>
  <c r="DB804" i="25"/>
  <c r="DA804" i="25"/>
  <c r="CZ804" i="25"/>
  <c r="CY804" i="25"/>
  <c r="CX804" i="25"/>
  <c r="CW804" i="25"/>
  <c r="CV804" i="25"/>
  <c r="CU804" i="25"/>
  <c r="CT804" i="25"/>
  <c r="CS804" i="25"/>
  <c r="CR804" i="25"/>
  <c r="CQ804" i="25"/>
  <c r="CP804" i="25"/>
  <c r="CO804" i="25"/>
  <c r="CN804" i="25"/>
  <c r="CM804" i="25"/>
  <c r="CL804" i="25"/>
  <c r="CK804" i="25"/>
  <c r="CJ804" i="25"/>
  <c r="CI804" i="25"/>
  <c r="CH804" i="25"/>
  <c r="CG804" i="25"/>
  <c r="CF804" i="25"/>
  <c r="CE804" i="25"/>
  <c r="CD804" i="25"/>
  <c r="CC804" i="25"/>
  <c r="CB804" i="25"/>
  <c r="CA804" i="25"/>
  <c r="BZ804" i="25"/>
  <c r="BY804" i="25"/>
  <c r="BX804" i="25"/>
  <c r="BW804" i="25"/>
  <c r="BV804" i="25"/>
  <c r="BU804" i="25"/>
  <c r="DV803" i="25"/>
  <c r="DU803" i="25"/>
  <c r="DT803" i="25"/>
  <c r="DS803" i="25"/>
  <c r="DR803" i="25"/>
  <c r="DQ803" i="25"/>
  <c r="DP803" i="25"/>
  <c r="DO803" i="25"/>
  <c r="DN803" i="25"/>
  <c r="DM803" i="25"/>
  <c r="DL803" i="25"/>
  <c r="DK803" i="25"/>
  <c r="DJ803" i="25"/>
  <c r="DI803" i="25"/>
  <c r="DH803" i="25"/>
  <c r="DG803" i="25"/>
  <c r="DF803" i="25"/>
  <c r="DE803" i="25"/>
  <c r="DD803" i="25"/>
  <c r="DC803" i="25"/>
  <c r="DB803" i="25"/>
  <c r="DA803" i="25"/>
  <c r="CZ803" i="25"/>
  <c r="CY803" i="25"/>
  <c r="CX803" i="25"/>
  <c r="CW803" i="25"/>
  <c r="CV803" i="25"/>
  <c r="CU803" i="25"/>
  <c r="CT803" i="25"/>
  <c r="CS803" i="25"/>
  <c r="CR803" i="25"/>
  <c r="CQ803" i="25"/>
  <c r="CP803" i="25"/>
  <c r="CO803" i="25"/>
  <c r="CN803" i="25"/>
  <c r="CM803" i="25"/>
  <c r="CL803" i="25"/>
  <c r="CK803" i="25"/>
  <c r="CJ803" i="25"/>
  <c r="CI803" i="25"/>
  <c r="CH803" i="25"/>
  <c r="CG803" i="25"/>
  <c r="CF803" i="25"/>
  <c r="CE803" i="25"/>
  <c r="CD803" i="25"/>
  <c r="CC803" i="25"/>
  <c r="CB803" i="25"/>
  <c r="CA803" i="25"/>
  <c r="BZ803" i="25"/>
  <c r="BY803" i="25"/>
  <c r="BX803" i="25"/>
  <c r="BW803" i="25"/>
  <c r="BV803" i="25"/>
  <c r="BU803" i="25"/>
  <c r="DV802" i="25"/>
  <c r="DU802" i="25"/>
  <c r="DT802" i="25"/>
  <c r="DS802" i="25"/>
  <c r="DR802" i="25"/>
  <c r="DQ802" i="25"/>
  <c r="DP802" i="25"/>
  <c r="DO802" i="25"/>
  <c r="DN802" i="25"/>
  <c r="DM802" i="25"/>
  <c r="DL802" i="25"/>
  <c r="DK802" i="25"/>
  <c r="DJ802" i="25"/>
  <c r="DI802" i="25"/>
  <c r="DH802" i="25"/>
  <c r="DG802" i="25"/>
  <c r="DF802" i="25"/>
  <c r="DE802" i="25"/>
  <c r="DD802" i="25"/>
  <c r="DC802" i="25"/>
  <c r="DB802" i="25"/>
  <c r="DA802" i="25"/>
  <c r="CZ802" i="25"/>
  <c r="CY802" i="25"/>
  <c r="CX802" i="25"/>
  <c r="CW802" i="25"/>
  <c r="CV802" i="25"/>
  <c r="CU802" i="25"/>
  <c r="CT802" i="25"/>
  <c r="CS802" i="25"/>
  <c r="CR802" i="25"/>
  <c r="CQ802" i="25"/>
  <c r="CP802" i="25"/>
  <c r="CO802" i="25"/>
  <c r="CN802" i="25"/>
  <c r="CM802" i="25"/>
  <c r="CL802" i="25"/>
  <c r="CK802" i="25"/>
  <c r="CJ802" i="25"/>
  <c r="CI802" i="25"/>
  <c r="CH802" i="25"/>
  <c r="CG802" i="25"/>
  <c r="CF802" i="25"/>
  <c r="CE802" i="25"/>
  <c r="CD802" i="25"/>
  <c r="CC802" i="25"/>
  <c r="CB802" i="25"/>
  <c r="CA802" i="25"/>
  <c r="BZ802" i="25"/>
  <c r="BY802" i="25"/>
  <c r="BX802" i="25"/>
  <c r="BW802" i="25"/>
  <c r="BV802" i="25"/>
  <c r="BU802" i="25"/>
  <c r="DV801" i="25"/>
  <c r="DU801" i="25"/>
  <c r="DT801" i="25"/>
  <c r="DS801" i="25"/>
  <c r="DR801" i="25"/>
  <c r="DQ801" i="25"/>
  <c r="DP801" i="25"/>
  <c r="DO801" i="25"/>
  <c r="DN801" i="25"/>
  <c r="DM801" i="25"/>
  <c r="DL801" i="25"/>
  <c r="DK801" i="25"/>
  <c r="DJ801" i="25"/>
  <c r="DI801" i="25"/>
  <c r="DH801" i="25"/>
  <c r="DG801" i="25"/>
  <c r="DF801" i="25"/>
  <c r="DE801" i="25"/>
  <c r="DD801" i="25"/>
  <c r="DC801" i="25"/>
  <c r="DB801" i="25"/>
  <c r="DA801" i="25"/>
  <c r="CZ801" i="25"/>
  <c r="CY801" i="25"/>
  <c r="CX801" i="25"/>
  <c r="CW801" i="25"/>
  <c r="CV801" i="25"/>
  <c r="CU801" i="25"/>
  <c r="CT801" i="25"/>
  <c r="CS801" i="25"/>
  <c r="CR801" i="25"/>
  <c r="CQ801" i="25"/>
  <c r="CP801" i="25"/>
  <c r="CO801" i="25"/>
  <c r="CN801" i="25"/>
  <c r="CM801" i="25"/>
  <c r="CL801" i="25"/>
  <c r="CK801" i="25"/>
  <c r="CJ801" i="25"/>
  <c r="CI801" i="25"/>
  <c r="CH801" i="25"/>
  <c r="CG801" i="25"/>
  <c r="CF801" i="25"/>
  <c r="CE801" i="25"/>
  <c r="CD801" i="25"/>
  <c r="CC801" i="25"/>
  <c r="CB801" i="25"/>
  <c r="CA801" i="25"/>
  <c r="BZ801" i="25"/>
  <c r="BY801" i="25"/>
  <c r="BX801" i="25"/>
  <c r="BW801" i="25"/>
  <c r="BV801" i="25"/>
  <c r="BU801" i="25"/>
  <c r="DV800" i="25"/>
  <c r="DU800" i="25"/>
  <c r="DT800" i="25"/>
  <c r="DS800" i="25"/>
  <c r="DR800" i="25"/>
  <c r="DQ800" i="25"/>
  <c r="DP800" i="25"/>
  <c r="DO800" i="25"/>
  <c r="DN800" i="25"/>
  <c r="DM800" i="25"/>
  <c r="DL800" i="25"/>
  <c r="DK800" i="25"/>
  <c r="DJ800" i="25"/>
  <c r="DI800" i="25"/>
  <c r="DH800" i="25"/>
  <c r="DG800" i="25"/>
  <c r="DF800" i="25"/>
  <c r="DE800" i="25"/>
  <c r="DD800" i="25"/>
  <c r="DC800" i="25"/>
  <c r="DB800" i="25"/>
  <c r="DA800" i="25"/>
  <c r="CZ800" i="25"/>
  <c r="CY800" i="25"/>
  <c r="CX800" i="25"/>
  <c r="CW800" i="25"/>
  <c r="CV800" i="25"/>
  <c r="CU800" i="25"/>
  <c r="CT800" i="25"/>
  <c r="CS800" i="25"/>
  <c r="CR800" i="25"/>
  <c r="CQ800" i="25"/>
  <c r="CP800" i="25"/>
  <c r="CO800" i="25"/>
  <c r="CN800" i="25"/>
  <c r="CM800" i="25"/>
  <c r="CL800" i="25"/>
  <c r="CK800" i="25"/>
  <c r="CJ800" i="25"/>
  <c r="CI800" i="25"/>
  <c r="CH800" i="25"/>
  <c r="CG800" i="25"/>
  <c r="CF800" i="25"/>
  <c r="CE800" i="25"/>
  <c r="CD800" i="25"/>
  <c r="CC800" i="25"/>
  <c r="CB800" i="25"/>
  <c r="CA800" i="25"/>
  <c r="BZ800" i="25"/>
  <c r="BY800" i="25"/>
  <c r="BX800" i="25"/>
  <c r="BW800" i="25"/>
  <c r="BV800" i="25"/>
  <c r="BU800" i="25"/>
  <c r="DV799" i="25"/>
  <c r="DU799" i="25"/>
  <c r="DT799" i="25"/>
  <c r="DS799" i="25"/>
  <c r="DR799" i="25"/>
  <c r="DQ799" i="25"/>
  <c r="DP799" i="25"/>
  <c r="DO799" i="25"/>
  <c r="DN799" i="25"/>
  <c r="DM799" i="25"/>
  <c r="DL799" i="25"/>
  <c r="DK799" i="25"/>
  <c r="DJ799" i="25"/>
  <c r="DI799" i="25"/>
  <c r="DH799" i="25"/>
  <c r="DG799" i="25"/>
  <c r="DF799" i="25"/>
  <c r="DE799" i="25"/>
  <c r="DD799" i="25"/>
  <c r="DC799" i="25"/>
  <c r="DB799" i="25"/>
  <c r="DA799" i="25"/>
  <c r="CZ799" i="25"/>
  <c r="CY799" i="25"/>
  <c r="CX799" i="25"/>
  <c r="CW799" i="25"/>
  <c r="CV799" i="25"/>
  <c r="CU799" i="25"/>
  <c r="CT799" i="25"/>
  <c r="CS799" i="25"/>
  <c r="CR799" i="25"/>
  <c r="CQ799" i="25"/>
  <c r="CP799" i="25"/>
  <c r="CO799" i="25"/>
  <c r="CN799" i="25"/>
  <c r="CM799" i="25"/>
  <c r="CL799" i="25"/>
  <c r="CK799" i="25"/>
  <c r="CJ799" i="25"/>
  <c r="CI799" i="25"/>
  <c r="CH799" i="25"/>
  <c r="CG799" i="25"/>
  <c r="CF799" i="25"/>
  <c r="CE799" i="25"/>
  <c r="CD799" i="25"/>
  <c r="CC799" i="25"/>
  <c r="CB799" i="25"/>
  <c r="CA799" i="25"/>
  <c r="BZ799" i="25"/>
  <c r="BY799" i="25"/>
  <c r="BX799" i="25"/>
  <c r="BW799" i="25"/>
  <c r="BV799" i="25"/>
  <c r="BU799" i="25"/>
  <c r="DV798" i="25"/>
  <c r="DU798" i="25"/>
  <c r="DT798" i="25"/>
  <c r="DS798" i="25"/>
  <c r="DR798" i="25"/>
  <c r="DQ798" i="25"/>
  <c r="DP798" i="25"/>
  <c r="DO798" i="25"/>
  <c r="DN798" i="25"/>
  <c r="DM798" i="25"/>
  <c r="DL798" i="25"/>
  <c r="DK798" i="25"/>
  <c r="DJ798" i="25"/>
  <c r="DI798" i="25"/>
  <c r="DH798" i="25"/>
  <c r="DG798" i="25"/>
  <c r="DF798" i="25"/>
  <c r="DE798" i="25"/>
  <c r="DD798" i="25"/>
  <c r="DC798" i="25"/>
  <c r="DB798" i="25"/>
  <c r="DA798" i="25"/>
  <c r="CZ798" i="25"/>
  <c r="CY798" i="25"/>
  <c r="CX798" i="25"/>
  <c r="CW798" i="25"/>
  <c r="CV798" i="25"/>
  <c r="CU798" i="25"/>
  <c r="CT798" i="25"/>
  <c r="CS798" i="25"/>
  <c r="CR798" i="25"/>
  <c r="CQ798" i="25"/>
  <c r="CP798" i="25"/>
  <c r="CO798" i="25"/>
  <c r="CN798" i="25"/>
  <c r="CM798" i="25"/>
  <c r="CL798" i="25"/>
  <c r="CK798" i="25"/>
  <c r="CJ798" i="25"/>
  <c r="CI798" i="25"/>
  <c r="CH798" i="25"/>
  <c r="CG798" i="25"/>
  <c r="CF798" i="25"/>
  <c r="CE798" i="25"/>
  <c r="CD798" i="25"/>
  <c r="CC798" i="25"/>
  <c r="CB798" i="25"/>
  <c r="CA798" i="25"/>
  <c r="BZ798" i="25"/>
  <c r="BY798" i="25"/>
  <c r="BX798" i="25"/>
  <c r="BW798" i="25"/>
  <c r="BV798" i="25"/>
  <c r="BU798" i="25"/>
  <c r="DV797" i="25"/>
  <c r="DU797" i="25"/>
  <c r="DT797" i="25"/>
  <c r="DS797" i="25"/>
  <c r="DR797" i="25"/>
  <c r="DQ797" i="25"/>
  <c r="DP797" i="25"/>
  <c r="DO797" i="25"/>
  <c r="DN797" i="25"/>
  <c r="DM797" i="25"/>
  <c r="DL797" i="25"/>
  <c r="DK797" i="25"/>
  <c r="DJ797" i="25"/>
  <c r="DI797" i="25"/>
  <c r="DH797" i="25"/>
  <c r="DG797" i="25"/>
  <c r="DF797" i="25"/>
  <c r="DE797" i="25"/>
  <c r="DD797" i="25"/>
  <c r="DC797" i="25"/>
  <c r="DB797" i="25"/>
  <c r="DA797" i="25"/>
  <c r="CZ797" i="25"/>
  <c r="CY797" i="25"/>
  <c r="CX797" i="25"/>
  <c r="CW797" i="25"/>
  <c r="CV797" i="25"/>
  <c r="CU797" i="25"/>
  <c r="CT797" i="25"/>
  <c r="CS797" i="25"/>
  <c r="CR797" i="25"/>
  <c r="CQ797" i="25"/>
  <c r="CP797" i="25"/>
  <c r="CO797" i="25"/>
  <c r="CN797" i="25"/>
  <c r="CM797" i="25"/>
  <c r="CL797" i="25"/>
  <c r="CK797" i="25"/>
  <c r="CJ797" i="25"/>
  <c r="CI797" i="25"/>
  <c r="CH797" i="25"/>
  <c r="CG797" i="25"/>
  <c r="CF797" i="25"/>
  <c r="CE797" i="25"/>
  <c r="CD797" i="25"/>
  <c r="CC797" i="25"/>
  <c r="CB797" i="25"/>
  <c r="CA797" i="25"/>
  <c r="BZ797" i="25"/>
  <c r="BY797" i="25"/>
  <c r="BX797" i="25"/>
  <c r="BW797" i="25"/>
  <c r="BV797" i="25"/>
  <c r="BU797" i="25"/>
  <c r="DV796" i="25"/>
  <c r="DU796" i="25"/>
  <c r="DT796" i="25"/>
  <c r="DS796" i="25"/>
  <c r="DR796" i="25"/>
  <c r="DQ796" i="25"/>
  <c r="DP796" i="25"/>
  <c r="DO796" i="25"/>
  <c r="DN796" i="25"/>
  <c r="DM796" i="25"/>
  <c r="DL796" i="25"/>
  <c r="DK796" i="25"/>
  <c r="DJ796" i="25"/>
  <c r="DI796" i="25"/>
  <c r="DH796" i="25"/>
  <c r="DG796" i="25"/>
  <c r="DF796" i="25"/>
  <c r="DE796" i="25"/>
  <c r="DD796" i="25"/>
  <c r="DC796" i="25"/>
  <c r="DB796" i="25"/>
  <c r="DA796" i="25"/>
  <c r="CZ796" i="25"/>
  <c r="CY796" i="25"/>
  <c r="CX796" i="25"/>
  <c r="CW796" i="25"/>
  <c r="CV796" i="25"/>
  <c r="CU796" i="25"/>
  <c r="CT796" i="25"/>
  <c r="CS796" i="25"/>
  <c r="CR796" i="25"/>
  <c r="CQ796" i="25"/>
  <c r="CP796" i="25"/>
  <c r="CO796" i="25"/>
  <c r="CN796" i="25"/>
  <c r="CM796" i="25"/>
  <c r="CL796" i="25"/>
  <c r="CK796" i="25"/>
  <c r="CJ796" i="25"/>
  <c r="CI796" i="25"/>
  <c r="CH796" i="25"/>
  <c r="CG796" i="25"/>
  <c r="CF796" i="25"/>
  <c r="CE796" i="25"/>
  <c r="CD796" i="25"/>
  <c r="CC796" i="25"/>
  <c r="CB796" i="25"/>
  <c r="CA796" i="25"/>
  <c r="BZ796" i="25"/>
  <c r="BY796" i="25"/>
  <c r="BX796" i="25"/>
  <c r="BW796" i="25"/>
  <c r="BV796" i="25"/>
  <c r="BU796" i="25"/>
  <c r="DV795" i="25"/>
  <c r="DU795" i="25"/>
  <c r="DT795" i="25"/>
  <c r="DS795" i="25"/>
  <c r="DR795" i="25"/>
  <c r="DQ795" i="25"/>
  <c r="DP795" i="25"/>
  <c r="DO795" i="25"/>
  <c r="DN795" i="25"/>
  <c r="DM795" i="25"/>
  <c r="DL795" i="25"/>
  <c r="DK795" i="25"/>
  <c r="DJ795" i="25"/>
  <c r="DI795" i="25"/>
  <c r="DH795" i="25"/>
  <c r="DG795" i="25"/>
  <c r="DF795" i="25"/>
  <c r="DE795" i="25"/>
  <c r="DD795" i="25"/>
  <c r="DC795" i="25"/>
  <c r="DB795" i="25"/>
  <c r="DA795" i="25"/>
  <c r="CZ795" i="25"/>
  <c r="CY795" i="25"/>
  <c r="CX795" i="25"/>
  <c r="CW795" i="25"/>
  <c r="CV795" i="25"/>
  <c r="CU795" i="25"/>
  <c r="CT795" i="25"/>
  <c r="CS795" i="25"/>
  <c r="CR795" i="25"/>
  <c r="CQ795" i="25"/>
  <c r="CP795" i="25"/>
  <c r="CO795" i="25"/>
  <c r="CN795" i="25"/>
  <c r="CM795" i="25"/>
  <c r="CL795" i="25"/>
  <c r="CK795" i="25"/>
  <c r="CJ795" i="25"/>
  <c r="CI795" i="25"/>
  <c r="CH795" i="25"/>
  <c r="CG795" i="25"/>
  <c r="CF795" i="25"/>
  <c r="CE795" i="25"/>
  <c r="CD795" i="25"/>
  <c r="CC795" i="25"/>
  <c r="CB795" i="25"/>
  <c r="CA795" i="25"/>
  <c r="BZ795" i="25"/>
  <c r="BY795" i="25"/>
  <c r="BX795" i="25"/>
  <c r="BW795" i="25"/>
  <c r="BV795" i="25"/>
  <c r="BU795" i="25"/>
  <c r="DV794" i="25"/>
  <c r="DU794" i="25"/>
  <c r="DT794" i="25"/>
  <c r="DS794" i="25"/>
  <c r="DR794" i="25"/>
  <c r="DQ794" i="25"/>
  <c r="DP794" i="25"/>
  <c r="DO794" i="25"/>
  <c r="DN794" i="25"/>
  <c r="DM794" i="25"/>
  <c r="DL794" i="25"/>
  <c r="DK794" i="25"/>
  <c r="DJ794" i="25"/>
  <c r="DI794" i="25"/>
  <c r="DH794" i="25"/>
  <c r="DG794" i="25"/>
  <c r="DF794" i="25"/>
  <c r="DE794" i="25"/>
  <c r="DD794" i="25"/>
  <c r="DC794" i="25"/>
  <c r="DB794" i="25"/>
  <c r="DA794" i="25"/>
  <c r="CZ794" i="25"/>
  <c r="CY794" i="25"/>
  <c r="CX794" i="25"/>
  <c r="CW794" i="25"/>
  <c r="CV794" i="25"/>
  <c r="CU794" i="25"/>
  <c r="CT794" i="25"/>
  <c r="CS794" i="25"/>
  <c r="CR794" i="25"/>
  <c r="CQ794" i="25"/>
  <c r="CP794" i="25"/>
  <c r="CO794" i="25"/>
  <c r="CN794" i="25"/>
  <c r="CM794" i="25"/>
  <c r="CL794" i="25"/>
  <c r="CK794" i="25"/>
  <c r="CJ794" i="25"/>
  <c r="CI794" i="25"/>
  <c r="CH794" i="25"/>
  <c r="CG794" i="25"/>
  <c r="CF794" i="25"/>
  <c r="CE794" i="25"/>
  <c r="CD794" i="25"/>
  <c r="CC794" i="25"/>
  <c r="CB794" i="25"/>
  <c r="CA794" i="25"/>
  <c r="BZ794" i="25"/>
  <c r="BY794" i="25"/>
  <c r="BX794" i="25"/>
  <c r="BW794" i="25"/>
  <c r="BV794" i="25"/>
  <c r="BU794" i="25"/>
  <c r="DV793" i="25"/>
  <c r="DU793" i="25"/>
  <c r="DT793" i="25"/>
  <c r="DS793" i="25"/>
  <c r="DR793" i="25"/>
  <c r="DQ793" i="25"/>
  <c r="DP793" i="25"/>
  <c r="DO793" i="25"/>
  <c r="DN793" i="25"/>
  <c r="DM793" i="25"/>
  <c r="DL793" i="25"/>
  <c r="DK793" i="25"/>
  <c r="DJ793" i="25"/>
  <c r="DI793" i="25"/>
  <c r="DH793" i="25"/>
  <c r="DG793" i="25"/>
  <c r="DF793" i="25"/>
  <c r="DE793" i="25"/>
  <c r="DD793" i="25"/>
  <c r="DC793" i="25"/>
  <c r="DB793" i="25"/>
  <c r="DA793" i="25"/>
  <c r="CZ793" i="25"/>
  <c r="CY793" i="25"/>
  <c r="CX793" i="25"/>
  <c r="CW793" i="25"/>
  <c r="CV793" i="25"/>
  <c r="CU793" i="25"/>
  <c r="CT793" i="25"/>
  <c r="CS793" i="25"/>
  <c r="CR793" i="25"/>
  <c r="CQ793" i="25"/>
  <c r="CP793" i="25"/>
  <c r="CO793" i="25"/>
  <c r="CN793" i="25"/>
  <c r="CM793" i="25"/>
  <c r="CL793" i="25"/>
  <c r="CK793" i="25"/>
  <c r="CJ793" i="25"/>
  <c r="CI793" i="25"/>
  <c r="CH793" i="25"/>
  <c r="CG793" i="25"/>
  <c r="CF793" i="25"/>
  <c r="CE793" i="25"/>
  <c r="CD793" i="25"/>
  <c r="CC793" i="25"/>
  <c r="CB793" i="25"/>
  <c r="CA793" i="25"/>
  <c r="BZ793" i="25"/>
  <c r="BY793" i="25"/>
  <c r="BX793" i="25"/>
  <c r="BW793" i="25"/>
  <c r="BV793" i="25"/>
  <c r="BU793" i="25"/>
  <c r="DV792" i="25"/>
  <c r="DU792" i="25"/>
  <c r="DT792" i="25"/>
  <c r="DS792" i="25"/>
  <c r="DR792" i="25"/>
  <c r="DQ792" i="25"/>
  <c r="DP792" i="25"/>
  <c r="DO792" i="25"/>
  <c r="DN792" i="25"/>
  <c r="DM792" i="25"/>
  <c r="DL792" i="25"/>
  <c r="DK792" i="25"/>
  <c r="DJ792" i="25"/>
  <c r="DI792" i="25"/>
  <c r="DH792" i="25"/>
  <c r="DG792" i="25"/>
  <c r="DF792" i="25"/>
  <c r="DE792" i="25"/>
  <c r="DD792" i="25"/>
  <c r="DC792" i="25"/>
  <c r="DB792" i="25"/>
  <c r="DA792" i="25"/>
  <c r="CZ792" i="25"/>
  <c r="CY792" i="25"/>
  <c r="CX792" i="25"/>
  <c r="CW792" i="25"/>
  <c r="CV792" i="25"/>
  <c r="CU792" i="25"/>
  <c r="CT792" i="25"/>
  <c r="CS792" i="25"/>
  <c r="CR792" i="25"/>
  <c r="CQ792" i="25"/>
  <c r="CP792" i="25"/>
  <c r="CO792" i="25"/>
  <c r="CN792" i="25"/>
  <c r="CM792" i="25"/>
  <c r="CL792" i="25"/>
  <c r="CK792" i="25"/>
  <c r="CJ792" i="25"/>
  <c r="CI792" i="25"/>
  <c r="CH792" i="25"/>
  <c r="CG792" i="25"/>
  <c r="CF792" i="25"/>
  <c r="CE792" i="25"/>
  <c r="CD792" i="25"/>
  <c r="CC792" i="25"/>
  <c r="CB792" i="25"/>
  <c r="CA792" i="25"/>
  <c r="BZ792" i="25"/>
  <c r="BY792" i="25"/>
  <c r="BX792" i="25"/>
  <c r="BW792" i="25"/>
  <c r="BV792" i="25"/>
  <c r="BU792" i="25"/>
  <c r="DV791" i="25"/>
  <c r="DU791" i="25"/>
  <c r="DT791" i="25"/>
  <c r="DS791" i="25"/>
  <c r="DR791" i="25"/>
  <c r="DQ791" i="25"/>
  <c r="DP791" i="25"/>
  <c r="DO791" i="25"/>
  <c r="DN791" i="25"/>
  <c r="DM791" i="25"/>
  <c r="DL791" i="25"/>
  <c r="DK791" i="25"/>
  <c r="DJ791" i="25"/>
  <c r="DI791" i="25"/>
  <c r="DH791" i="25"/>
  <c r="DG791" i="25"/>
  <c r="DF791" i="25"/>
  <c r="DE791" i="25"/>
  <c r="DD791" i="25"/>
  <c r="DC791" i="25"/>
  <c r="DB791" i="25"/>
  <c r="DA791" i="25"/>
  <c r="CZ791" i="25"/>
  <c r="CY791" i="25"/>
  <c r="CX791" i="25"/>
  <c r="CW791" i="25"/>
  <c r="CV791" i="25"/>
  <c r="CU791" i="25"/>
  <c r="CT791" i="25"/>
  <c r="CS791" i="25"/>
  <c r="CR791" i="25"/>
  <c r="CQ791" i="25"/>
  <c r="CP791" i="25"/>
  <c r="CO791" i="25"/>
  <c r="CN791" i="25"/>
  <c r="CM791" i="25"/>
  <c r="CL791" i="25"/>
  <c r="CK791" i="25"/>
  <c r="CJ791" i="25"/>
  <c r="CI791" i="25"/>
  <c r="CH791" i="25"/>
  <c r="CG791" i="25"/>
  <c r="CF791" i="25"/>
  <c r="CE791" i="25"/>
  <c r="CD791" i="25"/>
  <c r="CC791" i="25"/>
  <c r="CB791" i="25"/>
  <c r="CA791" i="25"/>
  <c r="BZ791" i="25"/>
  <c r="BY791" i="25"/>
  <c r="BX791" i="25"/>
  <c r="BW791" i="25"/>
  <c r="BV791" i="25"/>
  <c r="BU791" i="25"/>
  <c r="DV790" i="25"/>
  <c r="DU790" i="25"/>
  <c r="DT790" i="25"/>
  <c r="DS790" i="25"/>
  <c r="DR790" i="25"/>
  <c r="DQ790" i="25"/>
  <c r="DP790" i="25"/>
  <c r="DO790" i="25"/>
  <c r="DN790" i="25"/>
  <c r="DM790" i="25"/>
  <c r="DL790" i="25"/>
  <c r="DK790" i="25"/>
  <c r="DJ790" i="25"/>
  <c r="DI790" i="25"/>
  <c r="DH790" i="25"/>
  <c r="DG790" i="25"/>
  <c r="DF790" i="25"/>
  <c r="DE790" i="25"/>
  <c r="DD790" i="25"/>
  <c r="DC790" i="25"/>
  <c r="DB790" i="25"/>
  <c r="DA790" i="25"/>
  <c r="CZ790" i="25"/>
  <c r="CY790" i="25"/>
  <c r="CX790" i="25"/>
  <c r="CW790" i="25"/>
  <c r="CV790" i="25"/>
  <c r="CU790" i="25"/>
  <c r="CT790" i="25"/>
  <c r="CS790" i="25"/>
  <c r="CR790" i="25"/>
  <c r="CQ790" i="25"/>
  <c r="CP790" i="25"/>
  <c r="CO790" i="25"/>
  <c r="CN790" i="25"/>
  <c r="CM790" i="25"/>
  <c r="CL790" i="25"/>
  <c r="CK790" i="25"/>
  <c r="CJ790" i="25"/>
  <c r="CI790" i="25"/>
  <c r="CH790" i="25"/>
  <c r="CG790" i="25"/>
  <c r="CF790" i="25"/>
  <c r="CE790" i="25"/>
  <c r="CD790" i="25"/>
  <c r="CC790" i="25"/>
  <c r="CB790" i="25"/>
  <c r="CA790" i="25"/>
  <c r="BZ790" i="25"/>
  <c r="BY790" i="25"/>
  <c r="BX790" i="25"/>
  <c r="BW790" i="25"/>
  <c r="BV790" i="25"/>
  <c r="BU790" i="25"/>
  <c r="DV789" i="25"/>
  <c r="DU789" i="25"/>
  <c r="DT789" i="25"/>
  <c r="DS789" i="25"/>
  <c r="DR789" i="25"/>
  <c r="DQ789" i="25"/>
  <c r="DP789" i="25"/>
  <c r="DO789" i="25"/>
  <c r="DN789" i="25"/>
  <c r="DM789" i="25"/>
  <c r="DL789" i="25"/>
  <c r="DK789" i="25"/>
  <c r="DJ789" i="25"/>
  <c r="DI789" i="25"/>
  <c r="DH789" i="25"/>
  <c r="DG789" i="25"/>
  <c r="DF789" i="25"/>
  <c r="DE789" i="25"/>
  <c r="DD789" i="25"/>
  <c r="DC789" i="25"/>
  <c r="DB789" i="25"/>
  <c r="DA789" i="25"/>
  <c r="CZ789" i="25"/>
  <c r="CY789" i="25"/>
  <c r="CX789" i="25"/>
  <c r="CW789" i="25"/>
  <c r="CV789" i="25"/>
  <c r="CU789" i="25"/>
  <c r="CT789" i="25"/>
  <c r="CS789" i="25"/>
  <c r="CR789" i="25"/>
  <c r="CQ789" i="25"/>
  <c r="CP789" i="25"/>
  <c r="CO789" i="25"/>
  <c r="CN789" i="25"/>
  <c r="CM789" i="25"/>
  <c r="CL789" i="25"/>
  <c r="CK789" i="25"/>
  <c r="CJ789" i="25"/>
  <c r="CI789" i="25"/>
  <c r="CH789" i="25"/>
  <c r="CG789" i="25"/>
  <c r="CF789" i="25"/>
  <c r="CE789" i="25"/>
  <c r="CD789" i="25"/>
  <c r="CC789" i="25"/>
  <c r="CB789" i="25"/>
  <c r="CA789" i="25"/>
  <c r="BZ789" i="25"/>
  <c r="BY789" i="25"/>
  <c r="BX789" i="25"/>
  <c r="BW789" i="25"/>
  <c r="BV789" i="25"/>
  <c r="BU789" i="25"/>
  <c r="DV788" i="25"/>
  <c r="DU788" i="25"/>
  <c r="DT788" i="25"/>
  <c r="DS788" i="25"/>
  <c r="DR788" i="25"/>
  <c r="DQ788" i="25"/>
  <c r="DP788" i="25"/>
  <c r="DO788" i="25"/>
  <c r="DN788" i="25"/>
  <c r="DM788" i="25"/>
  <c r="DL788" i="25"/>
  <c r="DK788" i="25"/>
  <c r="DJ788" i="25"/>
  <c r="DI788" i="25"/>
  <c r="DH788" i="25"/>
  <c r="DG788" i="25"/>
  <c r="DF788" i="25"/>
  <c r="DE788" i="25"/>
  <c r="DD788" i="25"/>
  <c r="DC788" i="25"/>
  <c r="DB788" i="25"/>
  <c r="DA788" i="25"/>
  <c r="CZ788" i="25"/>
  <c r="CY788" i="25"/>
  <c r="CX788" i="25"/>
  <c r="CW788" i="25"/>
  <c r="CV788" i="25"/>
  <c r="CU788" i="25"/>
  <c r="CT788" i="25"/>
  <c r="CS788" i="25"/>
  <c r="CR788" i="25"/>
  <c r="CQ788" i="25"/>
  <c r="CP788" i="25"/>
  <c r="CO788" i="25"/>
  <c r="CN788" i="25"/>
  <c r="CM788" i="25"/>
  <c r="CL788" i="25"/>
  <c r="CK788" i="25"/>
  <c r="CJ788" i="25"/>
  <c r="CI788" i="25"/>
  <c r="CH788" i="25"/>
  <c r="CG788" i="25"/>
  <c r="CF788" i="25"/>
  <c r="CE788" i="25"/>
  <c r="CD788" i="25"/>
  <c r="CC788" i="25"/>
  <c r="CB788" i="25"/>
  <c r="CA788" i="25"/>
  <c r="BZ788" i="25"/>
  <c r="BY788" i="25"/>
  <c r="BX788" i="25"/>
  <c r="BW788" i="25"/>
  <c r="BV788" i="25"/>
  <c r="BU788" i="25"/>
  <c r="DV787" i="25"/>
  <c r="DU787" i="25"/>
  <c r="DT787" i="25"/>
  <c r="DS787" i="25"/>
  <c r="DR787" i="25"/>
  <c r="DQ787" i="25"/>
  <c r="DP787" i="25"/>
  <c r="DO787" i="25"/>
  <c r="DN787" i="25"/>
  <c r="DM787" i="25"/>
  <c r="DL787" i="25"/>
  <c r="DK787" i="25"/>
  <c r="DJ787" i="25"/>
  <c r="DI787" i="25"/>
  <c r="DH787" i="25"/>
  <c r="DG787" i="25"/>
  <c r="DF787" i="25"/>
  <c r="DE787" i="25"/>
  <c r="DD787" i="25"/>
  <c r="DC787" i="25"/>
  <c r="DB787" i="25"/>
  <c r="DA787" i="25"/>
  <c r="CZ787" i="25"/>
  <c r="CY787" i="25"/>
  <c r="CX787" i="25"/>
  <c r="CW787" i="25"/>
  <c r="CV787" i="25"/>
  <c r="CU787" i="25"/>
  <c r="CT787" i="25"/>
  <c r="CS787" i="25"/>
  <c r="CR787" i="25"/>
  <c r="CQ787" i="25"/>
  <c r="CP787" i="25"/>
  <c r="CO787" i="25"/>
  <c r="CN787" i="25"/>
  <c r="CM787" i="25"/>
  <c r="CL787" i="25"/>
  <c r="CK787" i="25"/>
  <c r="CJ787" i="25"/>
  <c r="CI787" i="25"/>
  <c r="CH787" i="25"/>
  <c r="CG787" i="25"/>
  <c r="CF787" i="25"/>
  <c r="CE787" i="25"/>
  <c r="CD787" i="25"/>
  <c r="CC787" i="25"/>
  <c r="CB787" i="25"/>
  <c r="CA787" i="25"/>
  <c r="BZ787" i="25"/>
  <c r="BY787" i="25"/>
  <c r="BX787" i="25"/>
  <c r="BW787" i="25"/>
  <c r="BV787" i="25"/>
  <c r="BU787" i="25"/>
  <c r="DV786" i="25"/>
  <c r="DU786" i="25"/>
  <c r="DT786" i="25"/>
  <c r="DS786" i="25"/>
  <c r="DR786" i="25"/>
  <c r="DQ786" i="25"/>
  <c r="DP786" i="25"/>
  <c r="DO786" i="25"/>
  <c r="DN786" i="25"/>
  <c r="DM786" i="25"/>
  <c r="DL786" i="25"/>
  <c r="DK786" i="25"/>
  <c r="DJ786" i="25"/>
  <c r="DI786" i="25"/>
  <c r="DH786" i="25"/>
  <c r="DG786" i="25"/>
  <c r="DF786" i="25"/>
  <c r="DE786" i="25"/>
  <c r="DD786" i="25"/>
  <c r="DC786" i="25"/>
  <c r="DB786" i="25"/>
  <c r="DA786" i="25"/>
  <c r="CZ786" i="25"/>
  <c r="CY786" i="25"/>
  <c r="CX786" i="25"/>
  <c r="CW786" i="25"/>
  <c r="CV786" i="25"/>
  <c r="CU786" i="25"/>
  <c r="CT786" i="25"/>
  <c r="CS786" i="25"/>
  <c r="CR786" i="25"/>
  <c r="CQ786" i="25"/>
  <c r="CP786" i="25"/>
  <c r="CO786" i="25"/>
  <c r="CN786" i="25"/>
  <c r="CM786" i="25"/>
  <c r="CL786" i="25"/>
  <c r="CK786" i="25"/>
  <c r="CJ786" i="25"/>
  <c r="CI786" i="25"/>
  <c r="CH786" i="25"/>
  <c r="CG786" i="25"/>
  <c r="CF786" i="25"/>
  <c r="CE786" i="25"/>
  <c r="CD786" i="25"/>
  <c r="CC786" i="25"/>
  <c r="CB786" i="25"/>
  <c r="CA786" i="25"/>
  <c r="BZ786" i="25"/>
  <c r="BY786" i="25"/>
  <c r="BX786" i="25"/>
  <c r="BW786" i="25"/>
  <c r="BV786" i="25"/>
  <c r="BU786" i="25"/>
  <c r="DV785" i="25"/>
  <c r="DU785" i="25"/>
  <c r="DT785" i="25"/>
  <c r="DS785" i="25"/>
  <c r="DR785" i="25"/>
  <c r="DQ785" i="25"/>
  <c r="DP785" i="25"/>
  <c r="DO785" i="25"/>
  <c r="DN785" i="25"/>
  <c r="DM785" i="25"/>
  <c r="DL785" i="25"/>
  <c r="DK785" i="25"/>
  <c r="DJ785" i="25"/>
  <c r="DI785" i="25"/>
  <c r="DH785" i="25"/>
  <c r="DG785" i="25"/>
  <c r="DF785" i="25"/>
  <c r="DE785" i="25"/>
  <c r="DD785" i="25"/>
  <c r="DC785" i="25"/>
  <c r="DB785" i="25"/>
  <c r="DA785" i="25"/>
  <c r="CZ785" i="25"/>
  <c r="CY785" i="25"/>
  <c r="CX785" i="25"/>
  <c r="CW785" i="25"/>
  <c r="CV785" i="25"/>
  <c r="CU785" i="25"/>
  <c r="CT785" i="25"/>
  <c r="CS785" i="25"/>
  <c r="CR785" i="25"/>
  <c r="CQ785" i="25"/>
  <c r="CP785" i="25"/>
  <c r="CO785" i="25"/>
  <c r="CN785" i="25"/>
  <c r="CM785" i="25"/>
  <c r="CL785" i="25"/>
  <c r="CK785" i="25"/>
  <c r="CJ785" i="25"/>
  <c r="CI785" i="25"/>
  <c r="CH785" i="25"/>
  <c r="CG785" i="25"/>
  <c r="CF785" i="25"/>
  <c r="CE785" i="25"/>
  <c r="CD785" i="25"/>
  <c r="CC785" i="25"/>
  <c r="CB785" i="25"/>
  <c r="CA785" i="25"/>
  <c r="BZ785" i="25"/>
  <c r="BY785" i="25"/>
  <c r="BX785" i="25"/>
  <c r="BW785" i="25"/>
  <c r="BV785" i="25"/>
  <c r="BU785" i="25"/>
  <c r="DV784" i="25"/>
  <c r="DU784" i="25"/>
  <c r="DT784" i="25"/>
  <c r="DS784" i="25"/>
  <c r="DR784" i="25"/>
  <c r="DQ784" i="25"/>
  <c r="DP784" i="25"/>
  <c r="DO784" i="25"/>
  <c r="DN784" i="25"/>
  <c r="DM784" i="25"/>
  <c r="DL784" i="25"/>
  <c r="DK784" i="25"/>
  <c r="DJ784" i="25"/>
  <c r="DI784" i="25"/>
  <c r="DH784" i="25"/>
  <c r="DG784" i="25"/>
  <c r="DF784" i="25"/>
  <c r="DE784" i="25"/>
  <c r="DD784" i="25"/>
  <c r="DC784" i="25"/>
  <c r="DB784" i="25"/>
  <c r="DA784" i="25"/>
  <c r="CZ784" i="25"/>
  <c r="CY784" i="25"/>
  <c r="CX784" i="25"/>
  <c r="CW784" i="25"/>
  <c r="CV784" i="25"/>
  <c r="CU784" i="25"/>
  <c r="CT784" i="25"/>
  <c r="CS784" i="25"/>
  <c r="CR784" i="25"/>
  <c r="CQ784" i="25"/>
  <c r="CP784" i="25"/>
  <c r="CO784" i="25"/>
  <c r="CN784" i="25"/>
  <c r="CM784" i="25"/>
  <c r="CL784" i="25"/>
  <c r="CK784" i="25"/>
  <c r="CJ784" i="25"/>
  <c r="CI784" i="25"/>
  <c r="CH784" i="25"/>
  <c r="CG784" i="25"/>
  <c r="CF784" i="25"/>
  <c r="CE784" i="25"/>
  <c r="CD784" i="25"/>
  <c r="CC784" i="25"/>
  <c r="CB784" i="25"/>
  <c r="CA784" i="25"/>
  <c r="BZ784" i="25"/>
  <c r="BY784" i="25"/>
  <c r="BX784" i="25"/>
  <c r="BW784" i="25"/>
  <c r="BV784" i="25"/>
  <c r="BU784" i="25"/>
  <c r="DV783" i="25"/>
  <c r="DU783" i="25"/>
  <c r="DT783" i="25"/>
  <c r="DS783" i="25"/>
  <c r="DR783" i="25"/>
  <c r="DQ783" i="25"/>
  <c r="DP783" i="25"/>
  <c r="DO783" i="25"/>
  <c r="DN783" i="25"/>
  <c r="DM783" i="25"/>
  <c r="DL783" i="25"/>
  <c r="DK783" i="25"/>
  <c r="DJ783" i="25"/>
  <c r="DI783" i="25"/>
  <c r="DH783" i="25"/>
  <c r="DG783" i="25"/>
  <c r="DF783" i="25"/>
  <c r="DE783" i="25"/>
  <c r="DD783" i="25"/>
  <c r="DC783" i="25"/>
  <c r="DB783" i="25"/>
  <c r="DA783" i="25"/>
  <c r="CZ783" i="25"/>
  <c r="CY783" i="25"/>
  <c r="CX783" i="25"/>
  <c r="CW783" i="25"/>
  <c r="CV783" i="25"/>
  <c r="CU783" i="25"/>
  <c r="CT783" i="25"/>
  <c r="CS783" i="25"/>
  <c r="CR783" i="25"/>
  <c r="CQ783" i="25"/>
  <c r="CP783" i="25"/>
  <c r="CO783" i="25"/>
  <c r="CN783" i="25"/>
  <c r="CM783" i="25"/>
  <c r="CL783" i="25"/>
  <c r="CK783" i="25"/>
  <c r="CJ783" i="25"/>
  <c r="CI783" i="25"/>
  <c r="CH783" i="25"/>
  <c r="CG783" i="25"/>
  <c r="CF783" i="25"/>
  <c r="CE783" i="25"/>
  <c r="CD783" i="25"/>
  <c r="CC783" i="25"/>
  <c r="CB783" i="25"/>
  <c r="CA783" i="25"/>
  <c r="BZ783" i="25"/>
  <c r="BY783" i="25"/>
  <c r="BX783" i="25"/>
  <c r="BW783" i="25"/>
  <c r="BV783" i="25"/>
  <c r="BU783" i="25"/>
  <c r="DV782" i="25"/>
  <c r="DU782" i="25"/>
  <c r="DT782" i="25"/>
  <c r="DS782" i="25"/>
  <c r="DR782" i="25"/>
  <c r="DQ782" i="25"/>
  <c r="DP782" i="25"/>
  <c r="DO782" i="25"/>
  <c r="DN782" i="25"/>
  <c r="DM782" i="25"/>
  <c r="DL782" i="25"/>
  <c r="DK782" i="25"/>
  <c r="DJ782" i="25"/>
  <c r="DI782" i="25"/>
  <c r="DH782" i="25"/>
  <c r="DG782" i="25"/>
  <c r="DF782" i="25"/>
  <c r="DE782" i="25"/>
  <c r="DD782" i="25"/>
  <c r="DC782" i="25"/>
  <c r="DB782" i="25"/>
  <c r="DA782" i="25"/>
  <c r="CZ782" i="25"/>
  <c r="CY782" i="25"/>
  <c r="CX782" i="25"/>
  <c r="CW782" i="25"/>
  <c r="CV782" i="25"/>
  <c r="CU782" i="25"/>
  <c r="CT782" i="25"/>
  <c r="CS782" i="25"/>
  <c r="CR782" i="25"/>
  <c r="CQ782" i="25"/>
  <c r="CP782" i="25"/>
  <c r="CO782" i="25"/>
  <c r="CN782" i="25"/>
  <c r="CM782" i="25"/>
  <c r="CL782" i="25"/>
  <c r="CK782" i="25"/>
  <c r="CJ782" i="25"/>
  <c r="CI782" i="25"/>
  <c r="CH782" i="25"/>
  <c r="CG782" i="25"/>
  <c r="CF782" i="25"/>
  <c r="CE782" i="25"/>
  <c r="CD782" i="25"/>
  <c r="CC782" i="25"/>
  <c r="CB782" i="25"/>
  <c r="CA782" i="25"/>
  <c r="BZ782" i="25"/>
  <c r="BY782" i="25"/>
  <c r="BX782" i="25"/>
  <c r="BW782" i="25"/>
  <c r="BV782" i="25"/>
  <c r="BU782" i="25"/>
  <c r="DV781" i="25"/>
  <c r="DU781" i="25"/>
  <c r="DT781" i="25"/>
  <c r="DS781" i="25"/>
  <c r="DR781" i="25"/>
  <c r="DQ781" i="25"/>
  <c r="DP781" i="25"/>
  <c r="DO781" i="25"/>
  <c r="DN781" i="25"/>
  <c r="DM781" i="25"/>
  <c r="DL781" i="25"/>
  <c r="DK781" i="25"/>
  <c r="DJ781" i="25"/>
  <c r="DI781" i="25"/>
  <c r="DH781" i="25"/>
  <c r="DG781" i="25"/>
  <c r="DF781" i="25"/>
  <c r="DE781" i="25"/>
  <c r="DD781" i="25"/>
  <c r="DC781" i="25"/>
  <c r="DB781" i="25"/>
  <c r="DA781" i="25"/>
  <c r="CZ781" i="25"/>
  <c r="CY781" i="25"/>
  <c r="CX781" i="25"/>
  <c r="CW781" i="25"/>
  <c r="CV781" i="25"/>
  <c r="CU781" i="25"/>
  <c r="CT781" i="25"/>
  <c r="CS781" i="25"/>
  <c r="CR781" i="25"/>
  <c r="CQ781" i="25"/>
  <c r="CP781" i="25"/>
  <c r="CO781" i="25"/>
  <c r="CN781" i="25"/>
  <c r="CM781" i="25"/>
  <c r="CL781" i="25"/>
  <c r="CK781" i="25"/>
  <c r="CJ781" i="25"/>
  <c r="CI781" i="25"/>
  <c r="CH781" i="25"/>
  <c r="CG781" i="25"/>
  <c r="CF781" i="25"/>
  <c r="CE781" i="25"/>
  <c r="CD781" i="25"/>
  <c r="CC781" i="25"/>
  <c r="CB781" i="25"/>
  <c r="CA781" i="25"/>
  <c r="BZ781" i="25"/>
  <c r="BY781" i="25"/>
  <c r="BX781" i="25"/>
  <c r="BW781" i="25"/>
  <c r="BV781" i="25"/>
  <c r="BU781" i="25"/>
  <c r="DV780" i="25"/>
  <c r="DU780" i="25"/>
  <c r="DT780" i="25"/>
  <c r="DS780" i="25"/>
  <c r="DR780" i="25"/>
  <c r="DQ780" i="25"/>
  <c r="DP780" i="25"/>
  <c r="DO780" i="25"/>
  <c r="DN780" i="25"/>
  <c r="DM780" i="25"/>
  <c r="DL780" i="25"/>
  <c r="DK780" i="25"/>
  <c r="DJ780" i="25"/>
  <c r="DI780" i="25"/>
  <c r="DH780" i="25"/>
  <c r="DG780" i="25"/>
  <c r="DF780" i="25"/>
  <c r="DE780" i="25"/>
  <c r="DD780" i="25"/>
  <c r="DC780" i="25"/>
  <c r="DB780" i="25"/>
  <c r="DA780" i="25"/>
  <c r="CZ780" i="25"/>
  <c r="CY780" i="25"/>
  <c r="CX780" i="25"/>
  <c r="CW780" i="25"/>
  <c r="CV780" i="25"/>
  <c r="CU780" i="25"/>
  <c r="CT780" i="25"/>
  <c r="CS780" i="25"/>
  <c r="CR780" i="25"/>
  <c r="CQ780" i="25"/>
  <c r="CP780" i="25"/>
  <c r="CO780" i="25"/>
  <c r="CN780" i="25"/>
  <c r="CM780" i="25"/>
  <c r="CL780" i="25"/>
  <c r="CK780" i="25"/>
  <c r="CJ780" i="25"/>
  <c r="CI780" i="25"/>
  <c r="CH780" i="25"/>
  <c r="CG780" i="25"/>
  <c r="CF780" i="25"/>
  <c r="CE780" i="25"/>
  <c r="CD780" i="25"/>
  <c r="CC780" i="25"/>
  <c r="CB780" i="25"/>
  <c r="CA780" i="25"/>
  <c r="BZ780" i="25"/>
  <c r="BY780" i="25"/>
  <c r="BX780" i="25"/>
  <c r="BW780" i="25"/>
  <c r="BV780" i="25"/>
  <c r="BU780" i="25"/>
  <c r="DV779" i="25"/>
  <c r="DU779" i="25"/>
  <c r="DT779" i="25"/>
  <c r="DS779" i="25"/>
  <c r="DR779" i="25"/>
  <c r="DQ779" i="25"/>
  <c r="DP779" i="25"/>
  <c r="DO779" i="25"/>
  <c r="DN779" i="25"/>
  <c r="DM779" i="25"/>
  <c r="DL779" i="25"/>
  <c r="DK779" i="25"/>
  <c r="DJ779" i="25"/>
  <c r="DI779" i="25"/>
  <c r="DH779" i="25"/>
  <c r="DG779" i="25"/>
  <c r="DF779" i="25"/>
  <c r="DE779" i="25"/>
  <c r="DD779" i="25"/>
  <c r="DC779" i="25"/>
  <c r="DB779" i="25"/>
  <c r="DA779" i="25"/>
  <c r="CZ779" i="25"/>
  <c r="CY779" i="25"/>
  <c r="CX779" i="25"/>
  <c r="CW779" i="25"/>
  <c r="CV779" i="25"/>
  <c r="CU779" i="25"/>
  <c r="CT779" i="25"/>
  <c r="CS779" i="25"/>
  <c r="CR779" i="25"/>
  <c r="CQ779" i="25"/>
  <c r="CP779" i="25"/>
  <c r="CO779" i="25"/>
  <c r="CN779" i="25"/>
  <c r="CM779" i="25"/>
  <c r="CL779" i="25"/>
  <c r="CK779" i="25"/>
  <c r="CJ779" i="25"/>
  <c r="CI779" i="25"/>
  <c r="CH779" i="25"/>
  <c r="CG779" i="25"/>
  <c r="CF779" i="25"/>
  <c r="CE779" i="25"/>
  <c r="CD779" i="25"/>
  <c r="CC779" i="25"/>
  <c r="CB779" i="25"/>
  <c r="CA779" i="25"/>
  <c r="BZ779" i="25"/>
  <c r="BY779" i="25"/>
  <c r="BX779" i="25"/>
  <c r="BW779" i="25"/>
  <c r="BV779" i="25"/>
  <c r="BU779" i="25"/>
  <c r="DV778" i="25"/>
  <c r="DU778" i="25"/>
  <c r="DT778" i="25"/>
  <c r="DS778" i="25"/>
  <c r="DR778" i="25"/>
  <c r="DQ778" i="25"/>
  <c r="DP778" i="25"/>
  <c r="DO778" i="25"/>
  <c r="DN778" i="25"/>
  <c r="DM778" i="25"/>
  <c r="DL778" i="25"/>
  <c r="DK778" i="25"/>
  <c r="DJ778" i="25"/>
  <c r="DI778" i="25"/>
  <c r="DH778" i="25"/>
  <c r="DG778" i="25"/>
  <c r="DF778" i="25"/>
  <c r="DE778" i="25"/>
  <c r="DD778" i="25"/>
  <c r="DC778" i="25"/>
  <c r="DB778" i="25"/>
  <c r="DA778" i="25"/>
  <c r="CZ778" i="25"/>
  <c r="CY778" i="25"/>
  <c r="CX778" i="25"/>
  <c r="CW778" i="25"/>
  <c r="CV778" i="25"/>
  <c r="CU778" i="25"/>
  <c r="CT778" i="25"/>
  <c r="CS778" i="25"/>
  <c r="CR778" i="25"/>
  <c r="CQ778" i="25"/>
  <c r="CP778" i="25"/>
  <c r="CO778" i="25"/>
  <c r="CN778" i="25"/>
  <c r="CM778" i="25"/>
  <c r="CL778" i="25"/>
  <c r="CK778" i="25"/>
  <c r="CJ778" i="25"/>
  <c r="CI778" i="25"/>
  <c r="CH778" i="25"/>
  <c r="CG778" i="25"/>
  <c r="CF778" i="25"/>
  <c r="CE778" i="25"/>
  <c r="CD778" i="25"/>
  <c r="CC778" i="25"/>
  <c r="CB778" i="25"/>
  <c r="CA778" i="25"/>
  <c r="BZ778" i="25"/>
  <c r="BY778" i="25"/>
  <c r="BX778" i="25"/>
  <c r="BW778" i="25"/>
  <c r="BV778" i="25"/>
  <c r="BU778" i="25"/>
  <c r="DV777" i="25"/>
  <c r="DU777" i="25"/>
  <c r="DT777" i="25"/>
  <c r="DS777" i="25"/>
  <c r="DR777" i="25"/>
  <c r="DQ777" i="25"/>
  <c r="DP777" i="25"/>
  <c r="DO777" i="25"/>
  <c r="DN777" i="25"/>
  <c r="DM777" i="25"/>
  <c r="DL777" i="25"/>
  <c r="DK777" i="25"/>
  <c r="DJ777" i="25"/>
  <c r="DI777" i="25"/>
  <c r="DH777" i="25"/>
  <c r="DG777" i="25"/>
  <c r="DF777" i="25"/>
  <c r="DE777" i="25"/>
  <c r="DD777" i="25"/>
  <c r="DC777" i="25"/>
  <c r="DB777" i="25"/>
  <c r="DA777" i="25"/>
  <c r="CZ777" i="25"/>
  <c r="CY777" i="25"/>
  <c r="CX777" i="25"/>
  <c r="CW777" i="25"/>
  <c r="CV777" i="25"/>
  <c r="CU777" i="25"/>
  <c r="CT777" i="25"/>
  <c r="CS777" i="25"/>
  <c r="CR777" i="25"/>
  <c r="CQ777" i="25"/>
  <c r="CP777" i="25"/>
  <c r="CO777" i="25"/>
  <c r="CN777" i="25"/>
  <c r="CM777" i="25"/>
  <c r="CL777" i="25"/>
  <c r="CK777" i="25"/>
  <c r="CJ777" i="25"/>
  <c r="CI777" i="25"/>
  <c r="CH777" i="25"/>
  <c r="CG777" i="25"/>
  <c r="CF777" i="25"/>
  <c r="CE777" i="25"/>
  <c r="CD777" i="25"/>
  <c r="CC777" i="25"/>
  <c r="CB777" i="25"/>
  <c r="CA777" i="25"/>
  <c r="BZ777" i="25"/>
  <c r="BY777" i="25"/>
  <c r="BX777" i="25"/>
  <c r="BW777" i="25"/>
  <c r="BV777" i="25"/>
  <c r="BU777" i="25"/>
  <c r="DV776" i="25"/>
  <c r="DU776" i="25"/>
  <c r="DT776" i="25"/>
  <c r="DS776" i="25"/>
  <c r="DR776" i="25"/>
  <c r="DQ776" i="25"/>
  <c r="DP776" i="25"/>
  <c r="DO776" i="25"/>
  <c r="DN776" i="25"/>
  <c r="DM776" i="25"/>
  <c r="DL776" i="25"/>
  <c r="DK776" i="25"/>
  <c r="DJ776" i="25"/>
  <c r="DI776" i="25"/>
  <c r="DH776" i="25"/>
  <c r="DG776" i="25"/>
  <c r="DF776" i="25"/>
  <c r="DE776" i="25"/>
  <c r="DD776" i="25"/>
  <c r="DC776" i="25"/>
  <c r="DB776" i="25"/>
  <c r="DA776" i="25"/>
  <c r="CZ776" i="25"/>
  <c r="CY776" i="25"/>
  <c r="CX776" i="25"/>
  <c r="CW776" i="25"/>
  <c r="CV776" i="25"/>
  <c r="CU776" i="25"/>
  <c r="CT776" i="25"/>
  <c r="CS776" i="25"/>
  <c r="CR776" i="25"/>
  <c r="CQ776" i="25"/>
  <c r="CP776" i="25"/>
  <c r="CO776" i="25"/>
  <c r="CN776" i="25"/>
  <c r="CM776" i="25"/>
  <c r="CL776" i="25"/>
  <c r="CK776" i="25"/>
  <c r="CJ776" i="25"/>
  <c r="CI776" i="25"/>
  <c r="CH776" i="25"/>
  <c r="CG776" i="25"/>
  <c r="CF776" i="25"/>
  <c r="CE776" i="25"/>
  <c r="CD776" i="25"/>
  <c r="CC776" i="25"/>
  <c r="CB776" i="25"/>
  <c r="CA776" i="25"/>
  <c r="BZ776" i="25"/>
  <c r="BY776" i="25"/>
  <c r="BX776" i="25"/>
  <c r="BW776" i="25"/>
  <c r="BV776" i="25"/>
  <c r="BU776" i="25"/>
  <c r="DV775" i="25"/>
  <c r="DU775" i="25"/>
  <c r="DT775" i="25"/>
  <c r="DS775" i="25"/>
  <c r="DR775" i="25"/>
  <c r="DQ775" i="25"/>
  <c r="DP775" i="25"/>
  <c r="DO775" i="25"/>
  <c r="DN775" i="25"/>
  <c r="DM775" i="25"/>
  <c r="DL775" i="25"/>
  <c r="DK775" i="25"/>
  <c r="DJ775" i="25"/>
  <c r="DI775" i="25"/>
  <c r="DH775" i="25"/>
  <c r="DG775" i="25"/>
  <c r="DF775" i="25"/>
  <c r="DE775" i="25"/>
  <c r="DD775" i="25"/>
  <c r="DC775" i="25"/>
  <c r="DB775" i="25"/>
  <c r="DA775" i="25"/>
  <c r="CZ775" i="25"/>
  <c r="CY775" i="25"/>
  <c r="CX775" i="25"/>
  <c r="CW775" i="25"/>
  <c r="CV775" i="25"/>
  <c r="CU775" i="25"/>
  <c r="CT775" i="25"/>
  <c r="CS775" i="25"/>
  <c r="CR775" i="25"/>
  <c r="CQ775" i="25"/>
  <c r="CP775" i="25"/>
  <c r="CO775" i="25"/>
  <c r="CN775" i="25"/>
  <c r="CM775" i="25"/>
  <c r="CL775" i="25"/>
  <c r="CK775" i="25"/>
  <c r="CJ775" i="25"/>
  <c r="CI775" i="25"/>
  <c r="CH775" i="25"/>
  <c r="CG775" i="25"/>
  <c r="CF775" i="25"/>
  <c r="CE775" i="25"/>
  <c r="CD775" i="25"/>
  <c r="CC775" i="25"/>
  <c r="CB775" i="25"/>
  <c r="CA775" i="25"/>
  <c r="BZ775" i="25"/>
  <c r="BY775" i="25"/>
  <c r="BX775" i="25"/>
  <c r="BW775" i="25"/>
  <c r="BV775" i="25"/>
  <c r="BU775" i="25"/>
  <c r="DV774" i="25"/>
  <c r="DU774" i="25"/>
  <c r="DT774" i="25"/>
  <c r="DS774" i="25"/>
  <c r="DR774" i="25"/>
  <c r="DQ774" i="25"/>
  <c r="DP774" i="25"/>
  <c r="DO774" i="25"/>
  <c r="DN774" i="25"/>
  <c r="DM774" i="25"/>
  <c r="DL774" i="25"/>
  <c r="DK774" i="25"/>
  <c r="DJ774" i="25"/>
  <c r="DI774" i="25"/>
  <c r="DH774" i="25"/>
  <c r="DG774" i="25"/>
  <c r="DF774" i="25"/>
  <c r="DE774" i="25"/>
  <c r="DD774" i="25"/>
  <c r="DC774" i="25"/>
  <c r="DB774" i="25"/>
  <c r="DA774" i="25"/>
  <c r="CZ774" i="25"/>
  <c r="CY774" i="25"/>
  <c r="CX774" i="25"/>
  <c r="CW774" i="25"/>
  <c r="CV774" i="25"/>
  <c r="CU774" i="25"/>
  <c r="CT774" i="25"/>
  <c r="CS774" i="25"/>
  <c r="CR774" i="25"/>
  <c r="CQ774" i="25"/>
  <c r="CP774" i="25"/>
  <c r="CO774" i="25"/>
  <c r="CN774" i="25"/>
  <c r="CM774" i="25"/>
  <c r="CL774" i="25"/>
  <c r="CK774" i="25"/>
  <c r="CJ774" i="25"/>
  <c r="CI774" i="25"/>
  <c r="CH774" i="25"/>
  <c r="CG774" i="25"/>
  <c r="CF774" i="25"/>
  <c r="CE774" i="25"/>
  <c r="CD774" i="25"/>
  <c r="CC774" i="25"/>
  <c r="CB774" i="25"/>
  <c r="CA774" i="25"/>
  <c r="BZ774" i="25"/>
  <c r="BY774" i="25"/>
  <c r="BX774" i="25"/>
  <c r="BW774" i="25"/>
  <c r="BV774" i="25"/>
  <c r="BU774" i="25"/>
  <c r="DV773" i="25"/>
  <c r="DU773" i="25"/>
  <c r="DT773" i="25"/>
  <c r="DS773" i="25"/>
  <c r="DR773" i="25"/>
  <c r="DQ773" i="25"/>
  <c r="DP773" i="25"/>
  <c r="DO773" i="25"/>
  <c r="DN773" i="25"/>
  <c r="DM773" i="25"/>
  <c r="DL773" i="25"/>
  <c r="DK773" i="25"/>
  <c r="DJ773" i="25"/>
  <c r="DI773" i="25"/>
  <c r="DH773" i="25"/>
  <c r="DG773" i="25"/>
  <c r="DF773" i="25"/>
  <c r="DE773" i="25"/>
  <c r="DD773" i="25"/>
  <c r="DC773" i="25"/>
  <c r="DB773" i="25"/>
  <c r="DA773" i="25"/>
  <c r="CZ773" i="25"/>
  <c r="CY773" i="25"/>
  <c r="CX773" i="25"/>
  <c r="CW773" i="25"/>
  <c r="CV773" i="25"/>
  <c r="CU773" i="25"/>
  <c r="CT773" i="25"/>
  <c r="CS773" i="25"/>
  <c r="CR773" i="25"/>
  <c r="CQ773" i="25"/>
  <c r="CP773" i="25"/>
  <c r="CO773" i="25"/>
  <c r="CN773" i="25"/>
  <c r="CM773" i="25"/>
  <c r="CL773" i="25"/>
  <c r="CK773" i="25"/>
  <c r="CJ773" i="25"/>
  <c r="CI773" i="25"/>
  <c r="CH773" i="25"/>
  <c r="CG773" i="25"/>
  <c r="CF773" i="25"/>
  <c r="CE773" i="25"/>
  <c r="CD773" i="25"/>
  <c r="CC773" i="25"/>
  <c r="CB773" i="25"/>
  <c r="CA773" i="25"/>
  <c r="BZ773" i="25"/>
  <c r="BY773" i="25"/>
  <c r="BX773" i="25"/>
  <c r="BW773" i="25"/>
  <c r="BV773" i="25"/>
  <c r="BU773" i="25"/>
  <c r="DV772" i="25"/>
  <c r="DU772" i="25"/>
  <c r="DT772" i="25"/>
  <c r="DS772" i="25"/>
  <c r="DR772" i="25"/>
  <c r="DQ772" i="25"/>
  <c r="DP772" i="25"/>
  <c r="DO772" i="25"/>
  <c r="DN772" i="25"/>
  <c r="DM772" i="25"/>
  <c r="DL772" i="25"/>
  <c r="DK772" i="25"/>
  <c r="DJ772" i="25"/>
  <c r="DI772" i="25"/>
  <c r="DH772" i="25"/>
  <c r="DG772" i="25"/>
  <c r="DF772" i="25"/>
  <c r="DE772" i="25"/>
  <c r="DD772" i="25"/>
  <c r="DC772" i="25"/>
  <c r="DB772" i="25"/>
  <c r="DA772" i="25"/>
  <c r="CZ772" i="25"/>
  <c r="CY772" i="25"/>
  <c r="CX772" i="25"/>
  <c r="CW772" i="25"/>
  <c r="CV772" i="25"/>
  <c r="CU772" i="25"/>
  <c r="CT772" i="25"/>
  <c r="CS772" i="25"/>
  <c r="CR772" i="25"/>
  <c r="CQ772" i="25"/>
  <c r="CP772" i="25"/>
  <c r="CO772" i="25"/>
  <c r="CN772" i="25"/>
  <c r="CM772" i="25"/>
  <c r="CL772" i="25"/>
  <c r="CK772" i="25"/>
  <c r="CJ772" i="25"/>
  <c r="CI772" i="25"/>
  <c r="CH772" i="25"/>
  <c r="CG772" i="25"/>
  <c r="CF772" i="25"/>
  <c r="CE772" i="25"/>
  <c r="CD772" i="25"/>
  <c r="CC772" i="25"/>
  <c r="CB772" i="25"/>
  <c r="CA772" i="25"/>
  <c r="BZ772" i="25"/>
  <c r="BY772" i="25"/>
  <c r="BX772" i="25"/>
  <c r="BW772" i="25"/>
  <c r="BV772" i="25"/>
  <c r="BU772" i="25"/>
  <c r="DV771" i="25"/>
  <c r="DU771" i="25"/>
  <c r="DT771" i="25"/>
  <c r="DS771" i="25"/>
  <c r="DR771" i="25"/>
  <c r="DQ771" i="25"/>
  <c r="DP771" i="25"/>
  <c r="DO771" i="25"/>
  <c r="DN771" i="25"/>
  <c r="DM771" i="25"/>
  <c r="DL771" i="25"/>
  <c r="DK771" i="25"/>
  <c r="DJ771" i="25"/>
  <c r="DI771" i="25"/>
  <c r="DH771" i="25"/>
  <c r="DG771" i="25"/>
  <c r="DF771" i="25"/>
  <c r="DE771" i="25"/>
  <c r="DD771" i="25"/>
  <c r="DC771" i="25"/>
  <c r="DB771" i="25"/>
  <c r="DA771" i="25"/>
  <c r="CZ771" i="25"/>
  <c r="CY771" i="25"/>
  <c r="CX771" i="25"/>
  <c r="CW771" i="25"/>
  <c r="CV771" i="25"/>
  <c r="CU771" i="25"/>
  <c r="CT771" i="25"/>
  <c r="CS771" i="25"/>
  <c r="CR771" i="25"/>
  <c r="CQ771" i="25"/>
  <c r="CP771" i="25"/>
  <c r="CO771" i="25"/>
  <c r="CN771" i="25"/>
  <c r="CM771" i="25"/>
  <c r="CL771" i="25"/>
  <c r="CK771" i="25"/>
  <c r="CJ771" i="25"/>
  <c r="CI771" i="25"/>
  <c r="CH771" i="25"/>
  <c r="CG771" i="25"/>
  <c r="CF771" i="25"/>
  <c r="CE771" i="25"/>
  <c r="CD771" i="25"/>
  <c r="CC771" i="25"/>
  <c r="CB771" i="25"/>
  <c r="CA771" i="25"/>
  <c r="BZ771" i="25"/>
  <c r="BY771" i="25"/>
  <c r="BX771" i="25"/>
  <c r="BW771" i="25"/>
  <c r="BV771" i="25"/>
  <c r="BU771" i="25"/>
  <c r="DV770" i="25"/>
  <c r="DU770" i="25"/>
  <c r="DT770" i="25"/>
  <c r="DS770" i="25"/>
  <c r="DR770" i="25"/>
  <c r="DQ770" i="25"/>
  <c r="DP770" i="25"/>
  <c r="DO770" i="25"/>
  <c r="DN770" i="25"/>
  <c r="DM770" i="25"/>
  <c r="DL770" i="25"/>
  <c r="DK770" i="25"/>
  <c r="DJ770" i="25"/>
  <c r="DI770" i="25"/>
  <c r="DH770" i="25"/>
  <c r="DG770" i="25"/>
  <c r="DF770" i="25"/>
  <c r="DE770" i="25"/>
  <c r="DD770" i="25"/>
  <c r="DC770" i="25"/>
  <c r="DB770" i="25"/>
  <c r="DA770" i="25"/>
  <c r="CZ770" i="25"/>
  <c r="CY770" i="25"/>
  <c r="CX770" i="25"/>
  <c r="CW770" i="25"/>
  <c r="CV770" i="25"/>
  <c r="CU770" i="25"/>
  <c r="CT770" i="25"/>
  <c r="CS770" i="25"/>
  <c r="CR770" i="25"/>
  <c r="CQ770" i="25"/>
  <c r="CP770" i="25"/>
  <c r="CO770" i="25"/>
  <c r="CN770" i="25"/>
  <c r="CM770" i="25"/>
  <c r="CL770" i="25"/>
  <c r="CK770" i="25"/>
  <c r="CJ770" i="25"/>
  <c r="CI770" i="25"/>
  <c r="CH770" i="25"/>
  <c r="CG770" i="25"/>
  <c r="CF770" i="25"/>
  <c r="CE770" i="25"/>
  <c r="CD770" i="25"/>
  <c r="CC770" i="25"/>
  <c r="CB770" i="25"/>
  <c r="CA770" i="25"/>
  <c r="BZ770" i="25"/>
  <c r="BY770" i="25"/>
  <c r="BX770" i="25"/>
  <c r="BW770" i="25"/>
  <c r="BV770" i="25"/>
  <c r="BU770" i="25"/>
  <c r="DV769" i="25"/>
  <c r="DU769" i="25"/>
  <c r="DT769" i="25"/>
  <c r="DS769" i="25"/>
  <c r="DR769" i="25"/>
  <c r="DQ769" i="25"/>
  <c r="DP769" i="25"/>
  <c r="DO769" i="25"/>
  <c r="DN769" i="25"/>
  <c r="DM769" i="25"/>
  <c r="DL769" i="25"/>
  <c r="DK769" i="25"/>
  <c r="DJ769" i="25"/>
  <c r="DI769" i="25"/>
  <c r="DH769" i="25"/>
  <c r="DG769" i="25"/>
  <c r="DF769" i="25"/>
  <c r="DE769" i="25"/>
  <c r="DD769" i="25"/>
  <c r="DC769" i="25"/>
  <c r="DB769" i="25"/>
  <c r="DA769" i="25"/>
  <c r="CZ769" i="25"/>
  <c r="CY769" i="25"/>
  <c r="CX769" i="25"/>
  <c r="CW769" i="25"/>
  <c r="CV769" i="25"/>
  <c r="CU769" i="25"/>
  <c r="CT769" i="25"/>
  <c r="CS769" i="25"/>
  <c r="CR769" i="25"/>
  <c r="CQ769" i="25"/>
  <c r="CP769" i="25"/>
  <c r="CO769" i="25"/>
  <c r="CN769" i="25"/>
  <c r="CM769" i="25"/>
  <c r="CL769" i="25"/>
  <c r="CK769" i="25"/>
  <c r="CJ769" i="25"/>
  <c r="CI769" i="25"/>
  <c r="CH769" i="25"/>
  <c r="CG769" i="25"/>
  <c r="CF769" i="25"/>
  <c r="CE769" i="25"/>
  <c r="CD769" i="25"/>
  <c r="CC769" i="25"/>
  <c r="CB769" i="25"/>
  <c r="CA769" i="25"/>
  <c r="BZ769" i="25"/>
  <c r="BY769" i="25"/>
  <c r="BX769" i="25"/>
  <c r="BW769" i="25"/>
  <c r="BV769" i="25"/>
  <c r="BU769" i="25"/>
  <c r="DV768" i="25"/>
  <c r="DU768" i="25"/>
  <c r="DT768" i="25"/>
  <c r="DS768" i="25"/>
  <c r="DR768" i="25"/>
  <c r="DQ768" i="25"/>
  <c r="DP768" i="25"/>
  <c r="DO768" i="25"/>
  <c r="DN768" i="25"/>
  <c r="DM768" i="25"/>
  <c r="DL768" i="25"/>
  <c r="DK768" i="25"/>
  <c r="DJ768" i="25"/>
  <c r="DI768" i="25"/>
  <c r="DH768" i="25"/>
  <c r="DG768" i="25"/>
  <c r="DF768" i="25"/>
  <c r="DE768" i="25"/>
  <c r="DD768" i="25"/>
  <c r="DC768" i="25"/>
  <c r="DB768" i="25"/>
  <c r="DA768" i="25"/>
  <c r="CZ768" i="25"/>
  <c r="CY768" i="25"/>
  <c r="CX768" i="25"/>
  <c r="CW768" i="25"/>
  <c r="CV768" i="25"/>
  <c r="CU768" i="25"/>
  <c r="CT768" i="25"/>
  <c r="CS768" i="25"/>
  <c r="CR768" i="25"/>
  <c r="CQ768" i="25"/>
  <c r="CP768" i="25"/>
  <c r="CO768" i="25"/>
  <c r="CN768" i="25"/>
  <c r="CM768" i="25"/>
  <c r="CL768" i="25"/>
  <c r="CK768" i="25"/>
  <c r="CJ768" i="25"/>
  <c r="CI768" i="25"/>
  <c r="CH768" i="25"/>
  <c r="CG768" i="25"/>
  <c r="CF768" i="25"/>
  <c r="CE768" i="25"/>
  <c r="CD768" i="25"/>
  <c r="CC768" i="25"/>
  <c r="CB768" i="25"/>
  <c r="CA768" i="25"/>
  <c r="BZ768" i="25"/>
  <c r="BY768" i="25"/>
  <c r="BX768" i="25"/>
  <c r="BW768" i="25"/>
  <c r="BV768" i="25"/>
  <c r="BU768" i="25"/>
  <c r="DV767" i="25"/>
  <c r="DU767" i="25"/>
  <c r="DT767" i="25"/>
  <c r="DS767" i="25"/>
  <c r="DR767" i="25"/>
  <c r="DQ767" i="25"/>
  <c r="DP767" i="25"/>
  <c r="DO767" i="25"/>
  <c r="DN767" i="25"/>
  <c r="DM767" i="25"/>
  <c r="DL767" i="25"/>
  <c r="DK767" i="25"/>
  <c r="DJ767" i="25"/>
  <c r="DI767" i="25"/>
  <c r="DH767" i="25"/>
  <c r="DG767" i="25"/>
  <c r="DF767" i="25"/>
  <c r="DE767" i="25"/>
  <c r="DD767" i="25"/>
  <c r="DC767" i="25"/>
  <c r="DB767" i="25"/>
  <c r="DA767" i="25"/>
  <c r="CZ767" i="25"/>
  <c r="CY767" i="25"/>
  <c r="CX767" i="25"/>
  <c r="CW767" i="25"/>
  <c r="CV767" i="25"/>
  <c r="CU767" i="25"/>
  <c r="CT767" i="25"/>
  <c r="CS767" i="25"/>
  <c r="CR767" i="25"/>
  <c r="CQ767" i="25"/>
  <c r="CP767" i="25"/>
  <c r="CO767" i="25"/>
  <c r="CN767" i="25"/>
  <c r="CM767" i="25"/>
  <c r="CL767" i="25"/>
  <c r="CK767" i="25"/>
  <c r="CJ767" i="25"/>
  <c r="CI767" i="25"/>
  <c r="CH767" i="25"/>
  <c r="CG767" i="25"/>
  <c r="CF767" i="25"/>
  <c r="CE767" i="25"/>
  <c r="CD767" i="25"/>
  <c r="CC767" i="25"/>
  <c r="CB767" i="25"/>
  <c r="CA767" i="25"/>
  <c r="BZ767" i="25"/>
  <c r="BY767" i="25"/>
  <c r="BX767" i="25"/>
  <c r="BW767" i="25"/>
  <c r="BV767" i="25"/>
  <c r="BU767" i="25"/>
  <c r="DV766" i="25"/>
  <c r="DU766" i="25"/>
  <c r="DT766" i="25"/>
  <c r="DS766" i="25"/>
  <c r="DR766" i="25"/>
  <c r="DQ766" i="25"/>
  <c r="DP766" i="25"/>
  <c r="DO766" i="25"/>
  <c r="DN766" i="25"/>
  <c r="DM766" i="25"/>
  <c r="DL766" i="25"/>
  <c r="DK766" i="25"/>
  <c r="DJ766" i="25"/>
  <c r="DI766" i="25"/>
  <c r="DH766" i="25"/>
  <c r="DG766" i="25"/>
  <c r="DF766" i="25"/>
  <c r="DE766" i="25"/>
  <c r="DD766" i="25"/>
  <c r="DC766" i="25"/>
  <c r="DB766" i="25"/>
  <c r="DA766" i="25"/>
  <c r="CZ766" i="25"/>
  <c r="CY766" i="25"/>
  <c r="CX766" i="25"/>
  <c r="CW766" i="25"/>
  <c r="CV766" i="25"/>
  <c r="CU766" i="25"/>
  <c r="CT766" i="25"/>
  <c r="CS766" i="25"/>
  <c r="CR766" i="25"/>
  <c r="CQ766" i="25"/>
  <c r="CP766" i="25"/>
  <c r="CO766" i="25"/>
  <c r="CN766" i="25"/>
  <c r="CM766" i="25"/>
  <c r="CL766" i="25"/>
  <c r="CK766" i="25"/>
  <c r="CJ766" i="25"/>
  <c r="CI766" i="25"/>
  <c r="CH766" i="25"/>
  <c r="CG766" i="25"/>
  <c r="CF766" i="25"/>
  <c r="CE766" i="25"/>
  <c r="CD766" i="25"/>
  <c r="CC766" i="25"/>
  <c r="CB766" i="25"/>
  <c r="CA766" i="25"/>
  <c r="BZ766" i="25"/>
  <c r="BY766" i="25"/>
  <c r="BX766" i="25"/>
  <c r="BW766" i="25"/>
  <c r="BV766" i="25"/>
  <c r="BU766" i="25"/>
  <c r="DV765" i="25"/>
  <c r="DU765" i="25"/>
  <c r="DT765" i="25"/>
  <c r="DS765" i="25"/>
  <c r="DR765" i="25"/>
  <c r="DQ765" i="25"/>
  <c r="DP765" i="25"/>
  <c r="DO765" i="25"/>
  <c r="DN765" i="25"/>
  <c r="DM765" i="25"/>
  <c r="DL765" i="25"/>
  <c r="DK765" i="25"/>
  <c r="DJ765" i="25"/>
  <c r="DI765" i="25"/>
  <c r="DH765" i="25"/>
  <c r="DG765" i="25"/>
  <c r="DF765" i="25"/>
  <c r="DE765" i="25"/>
  <c r="DD765" i="25"/>
  <c r="DC765" i="25"/>
  <c r="DB765" i="25"/>
  <c r="DA765" i="25"/>
  <c r="CZ765" i="25"/>
  <c r="CY765" i="25"/>
  <c r="CX765" i="25"/>
  <c r="CW765" i="25"/>
  <c r="CV765" i="25"/>
  <c r="CU765" i="25"/>
  <c r="CT765" i="25"/>
  <c r="CS765" i="25"/>
  <c r="CR765" i="25"/>
  <c r="CQ765" i="25"/>
  <c r="CP765" i="25"/>
  <c r="CO765" i="25"/>
  <c r="CN765" i="25"/>
  <c r="CM765" i="25"/>
  <c r="CL765" i="25"/>
  <c r="CK765" i="25"/>
  <c r="CJ765" i="25"/>
  <c r="CI765" i="25"/>
  <c r="CH765" i="25"/>
  <c r="CG765" i="25"/>
  <c r="CF765" i="25"/>
  <c r="CE765" i="25"/>
  <c r="CD765" i="25"/>
  <c r="CC765" i="25"/>
  <c r="CB765" i="25"/>
  <c r="CA765" i="25"/>
  <c r="BZ765" i="25"/>
  <c r="BY765" i="25"/>
  <c r="BX765" i="25"/>
  <c r="BW765" i="25"/>
  <c r="BV765" i="25"/>
  <c r="BU765" i="25"/>
  <c r="DV764" i="25"/>
  <c r="DU764" i="25"/>
  <c r="DT764" i="25"/>
  <c r="DS764" i="25"/>
  <c r="DR764" i="25"/>
  <c r="DQ764" i="25"/>
  <c r="DP764" i="25"/>
  <c r="DO764" i="25"/>
  <c r="DN764" i="25"/>
  <c r="DM764" i="25"/>
  <c r="DL764" i="25"/>
  <c r="DK764" i="25"/>
  <c r="DJ764" i="25"/>
  <c r="DI764" i="25"/>
  <c r="DH764" i="25"/>
  <c r="DG764" i="25"/>
  <c r="DF764" i="25"/>
  <c r="DE764" i="25"/>
  <c r="DD764" i="25"/>
  <c r="DC764" i="25"/>
  <c r="DB764" i="25"/>
  <c r="DA764" i="25"/>
  <c r="CZ764" i="25"/>
  <c r="CY764" i="25"/>
  <c r="CX764" i="25"/>
  <c r="CW764" i="25"/>
  <c r="CV764" i="25"/>
  <c r="CU764" i="25"/>
  <c r="CT764" i="25"/>
  <c r="CS764" i="25"/>
  <c r="CR764" i="25"/>
  <c r="CQ764" i="25"/>
  <c r="CP764" i="25"/>
  <c r="CO764" i="25"/>
  <c r="CN764" i="25"/>
  <c r="CM764" i="25"/>
  <c r="CL764" i="25"/>
  <c r="CK764" i="25"/>
  <c r="CJ764" i="25"/>
  <c r="CI764" i="25"/>
  <c r="CH764" i="25"/>
  <c r="CG764" i="25"/>
  <c r="CF764" i="25"/>
  <c r="CE764" i="25"/>
  <c r="CD764" i="25"/>
  <c r="CC764" i="25"/>
  <c r="CB764" i="25"/>
  <c r="CA764" i="25"/>
  <c r="BZ764" i="25"/>
  <c r="BY764" i="25"/>
  <c r="BX764" i="25"/>
  <c r="BW764" i="25"/>
  <c r="BV764" i="25"/>
  <c r="BU764" i="25"/>
  <c r="DV763" i="25"/>
  <c r="DU763" i="25"/>
  <c r="DT763" i="25"/>
  <c r="DS763" i="25"/>
  <c r="DR763" i="25"/>
  <c r="DQ763" i="25"/>
  <c r="DP763" i="25"/>
  <c r="DO763" i="25"/>
  <c r="DN763" i="25"/>
  <c r="DM763" i="25"/>
  <c r="DL763" i="25"/>
  <c r="DK763" i="25"/>
  <c r="DJ763" i="25"/>
  <c r="DI763" i="25"/>
  <c r="DH763" i="25"/>
  <c r="DG763" i="25"/>
  <c r="DF763" i="25"/>
  <c r="DE763" i="25"/>
  <c r="DD763" i="25"/>
  <c r="DC763" i="25"/>
  <c r="DB763" i="25"/>
  <c r="DA763" i="25"/>
  <c r="CZ763" i="25"/>
  <c r="CY763" i="25"/>
  <c r="CX763" i="25"/>
  <c r="CW763" i="25"/>
  <c r="CV763" i="25"/>
  <c r="CU763" i="25"/>
  <c r="CT763" i="25"/>
  <c r="CS763" i="25"/>
  <c r="CR763" i="25"/>
  <c r="CQ763" i="25"/>
  <c r="CP763" i="25"/>
  <c r="CO763" i="25"/>
  <c r="CN763" i="25"/>
  <c r="CM763" i="25"/>
  <c r="CL763" i="25"/>
  <c r="CK763" i="25"/>
  <c r="CJ763" i="25"/>
  <c r="CI763" i="25"/>
  <c r="CH763" i="25"/>
  <c r="CG763" i="25"/>
  <c r="CF763" i="25"/>
  <c r="CE763" i="25"/>
  <c r="CD763" i="25"/>
  <c r="CC763" i="25"/>
  <c r="CB763" i="25"/>
  <c r="CA763" i="25"/>
  <c r="BZ763" i="25"/>
  <c r="BY763" i="25"/>
  <c r="BX763" i="25"/>
  <c r="BW763" i="25"/>
  <c r="BV763" i="25"/>
  <c r="BU763" i="25"/>
  <c r="DV762" i="25"/>
  <c r="DU762" i="25"/>
  <c r="DT762" i="25"/>
  <c r="DS762" i="25"/>
  <c r="DR762" i="25"/>
  <c r="DQ762" i="25"/>
  <c r="DP762" i="25"/>
  <c r="DO762" i="25"/>
  <c r="DN762" i="25"/>
  <c r="DM762" i="25"/>
  <c r="DL762" i="25"/>
  <c r="DK762" i="25"/>
  <c r="DJ762" i="25"/>
  <c r="DI762" i="25"/>
  <c r="DH762" i="25"/>
  <c r="DG762" i="25"/>
  <c r="DF762" i="25"/>
  <c r="DE762" i="25"/>
  <c r="DD762" i="25"/>
  <c r="DC762" i="25"/>
  <c r="DB762" i="25"/>
  <c r="DA762" i="25"/>
  <c r="CZ762" i="25"/>
  <c r="CY762" i="25"/>
  <c r="CX762" i="25"/>
  <c r="CW762" i="25"/>
  <c r="CV762" i="25"/>
  <c r="CU762" i="25"/>
  <c r="CT762" i="25"/>
  <c r="CS762" i="25"/>
  <c r="CR762" i="25"/>
  <c r="CQ762" i="25"/>
  <c r="CP762" i="25"/>
  <c r="CO762" i="25"/>
  <c r="CN762" i="25"/>
  <c r="CM762" i="25"/>
  <c r="CL762" i="25"/>
  <c r="CK762" i="25"/>
  <c r="CJ762" i="25"/>
  <c r="CI762" i="25"/>
  <c r="CH762" i="25"/>
  <c r="CG762" i="25"/>
  <c r="CF762" i="25"/>
  <c r="CE762" i="25"/>
  <c r="CD762" i="25"/>
  <c r="CC762" i="25"/>
  <c r="CB762" i="25"/>
  <c r="CA762" i="25"/>
  <c r="BZ762" i="25"/>
  <c r="BY762" i="25"/>
  <c r="BX762" i="25"/>
  <c r="BW762" i="25"/>
  <c r="BV762" i="25"/>
  <c r="BU762" i="25"/>
  <c r="DV761" i="25"/>
  <c r="DU761" i="25"/>
  <c r="DT761" i="25"/>
  <c r="DS761" i="25"/>
  <c r="DR761" i="25"/>
  <c r="DQ761" i="25"/>
  <c r="DP761" i="25"/>
  <c r="DO761" i="25"/>
  <c r="DN761" i="25"/>
  <c r="DM761" i="25"/>
  <c r="DL761" i="25"/>
  <c r="DK761" i="25"/>
  <c r="DJ761" i="25"/>
  <c r="DI761" i="25"/>
  <c r="DH761" i="25"/>
  <c r="DG761" i="25"/>
  <c r="DF761" i="25"/>
  <c r="DE761" i="25"/>
  <c r="DD761" i="25"/>
  <c r="DC761" i="25"/>
  <c r="DB761" i="25"/>
  <c r="DA761" i="25"/>
  <c r="CZ761" i="25"/>
  <c r="CY761" i="25"/>
  <c r="CX761" i="25"/>
  <c r="CW761" i="25"/>
  <c r="CV761" i="25"/>
  <c r="CU761" i="25"/>
  <c r="CT761" i="25"/>
  <c r="CS761" i="25"/>
  <c r="CR761" i="25"/>
  <c r="CQ761" i="25"/>
  <c r="CP761" i="25"/>
  <c r="CO761" i="25"/>
  <c r="CN761" i="25"/>
  <c r="CM761" i="25"/>
  <c r="CL761" i="25"/>
  <c r="CK761" i="25"/>
  <c r="CJ761" i="25"/>
  <c r="CI761" i="25"/>
  <c r="CH761" i="25"/>
  <c r="CG761" i="25"/>
  <c r="CF761" i="25"/>
  <c r="CE761" i="25"/>
  <c r="CD761" i="25"/>
  <c r="CC761" i="25"/>
  <c r="CB761" i="25"/>
  <c r="CA761" i="25"/>
  <c r="BZ761" i="25"/>
  <c r="BY761" i="25"/>
  <c r="BX761" i="25"/>
  <c r="BW761" i="25"/>
  <c r="BV761" i="25"/>
  <c r="BU761" i="25"/>
  <c r="DV760" i="25"/>
  <c r="DU760" i="25"/>
  <c r="DT760" i="25"/>
  <c r="DS760" i="25"/>
  <c r="DR760" i="25"/>
  <c r="DQ760" i="25"/>
  <c r="DP760" i="25"/>
  <c r="DO760" i="25"/>
  <c r="DN760" i="25"/>
  <c r="DM760" i="25"/>
  <c r="DL760" i="25"/>
  <c r="DK760" i="25"/>
  <c r="DJ760" i="25"/>
  <c r="DI760" i="25"/>
  <c r="DH760" i="25"/>
  <c r="DG760" i="25"/>
  <c r="DF760" i="25"/>
  <c r="DE760" i="25"/>
  <c r="DD760" i="25"/>
  <c r="DC760" i="25"/>
  <c r="DB760" i="25"/>
  <c r="DA760" i="25"/>
  <c r="CZ760" i="25"/>
  <c r="CY760" i="25"/>
  <c r="CX760" i="25"/>
  <c r="CW760" i="25"/>
  <c r="CV760" i="25"/>
  <c r="CU760" i="25"/>
  <c r="CT760" i="25"/>
  <c r="CS760" i="25"/>
  <c r="CR760" i="25"/>
  <c r="CQ760" i="25"/>
  <c r="CP760" i="25"/>
  <c r="CO760" i="25"/>
  <c r="CN760" i="25"/>
  <c r="CM760" i="25"/>
  <c r="CL760" i="25"/>
  <c r="CK760" i="25"/>
  <c r="CJ760" i="25"/>
  <c r="CI760" i="25"/>
  <c r="CH760" i="25"/>
  <c r="CG760" i="25"/>
  <c r="CF760" i="25"/>
  <c r="CE760" i="25"/>
  <c r="CD760" i="25"/>
  <c r="CC760" i="25"/>
  <c r="CB760" i="25"/>
  <c r="CA760" i="25"/>
  <c r="BZ760" i="25"/>
  <c r="BY760" i="25"/>
  <c r="BX760" i="25"/>
  <c r="BW760" i="25"/>
  <c r="BV760" i="25"/>
  <c r="BU760" i="25"/>
  <c r="DV759" i="25"/>
  <c r="DU759" i="25"/>
  <c r="DT759" i="25"/>
  <c r="DS759" i="25"/>
  <c r="DR759" i="25"/>
  <c r="DQ759" i="25"/>
  <c r="DP759" i="25"/>
  <c r="DO759" i="25"/>
  <c r="DN759" i="25"/>
  <c r="DM759" i="25"/>
  <c r="DL759" i="25"/>
  <c r="DK759" i="25"/>
  <c r="DJ759" i="25"/>
  <c r="DI759" i="25"/>
  <c r="DH759" i="25"/>
  <c r="DG759" i="25"/>
  <c r="DF759" i="25"/>
  <c r="DE759" i="25"/>
  <c r="DD759" i="25"/>
  <c r="DC759" i="25"/>
  <c r="DB759" i="25"/>
  <c r="DA759" i="25"/>
  <c r="CZ759" i="25"/>
  <c r="CY759" i="25"/>
  <c r="CX759" i="25"/>
  <c r="CW759" i="25"/>
  <c r="CV759" i="25"/>
  <c r="CU759" i="25"/>
  <c r="CT759" i="25"/>
  <c r="CS759" i="25"/>
  <c r="CR759" i="25"/>
  <c r="CQ759" i="25"/>
  <c r="CP759" i="25"/>
  <c r="CO759" i="25"/>
  <c r="CN759" i="25"/>
  <c r="CM759" i="25"/>
  <c r="CL759" i="25"/>
  <c r="CK759" i="25"/>
  <c r="CJ759" i="25"/>
  <c r="CI759" i="25"/>
  <c r="CH759" i="25"/>
  <c r="CG759" i="25"/>
  <c r="CF759" i="25"/>
  <c r="CE759" i="25"/>
  <c r="CD759" i="25"/>
  <c r="CC759" i="25"/>
  <c r="CB759" i="25"/>
  <c r="CA759" i="25"/>
  <c r="BZ759" i="25"/>
  <c r="BY759" i="25"/>
  <c r="BX759" i="25"/>
  <c r="BW759" i="25"/>
  <c r="BV759" i="25"/>
  <c r="BU759" i="25"/>
  <c r="DV758" i="25"/>
  <c r="DU758" i="25"/>
  <c r="DT758" i="25"/>
  <c r="DS758" i="25"/>
  <c r="DR758" i="25"/>
  <c r="DQ758" i="25"/>
  <c r="DP758" i="25"/>
  <c r="DO758" i="25"/>
  <c r="DN758" i="25"/>
  <c r="DM758" i="25"/>
  <c r="DL758" i="25"/>
  <c r="DK758" i="25"/>
  <c r="DJ758" i="25"/>
  <c r="DI758" i="25"/>
  <c r="DH758" i="25"/>
  <c r="DG758" i="25"/>
  <c r="DF758" i="25"/>
  <c r="DE758" i="25"/>
  <c r="DD758" i="25"/>
  <c r="DC758" i="25"/>
  <c r="DB758" i="25"/>
  <c r="DA758" i="25"/>
  <c r="CZ758" i="25"/>
  <c r="CY758" i="25"/>
  <c r="CX758" i="25"/>
  <c r="CW758" i="25"/>
  <c r="CV758" i="25"/>
  <c r="CU758" i="25"/>
  <c r="CT758" i="25"/>
  <c r="CS758" i="25"/>
  <c r="CR758" i="25"/>
  <c r="CQ758" i="25"/>
  <c r="CP758" i="25"/>
  <c r="CO758" i="25"/>
  <c r="CN758" i="25"/>
  <c r="CM758" i="25"/>
  <c r="CL758" i="25"/>
  <c r="CK758" i="25"/>
  <c r="CJ758" i="25"/>
  <c r="CI758" i="25"/>
  <c r="CH758" i="25"/>
  <c r="CG758" i="25"/>
  <c r="CF758" i="25"/>
  <c r="CE758" i="25"/>
  <c r="CD758" i="25"/>
  <c r="CC758" i="25"/>
  <c r="CB758" i="25"/>
  <c r="CA758" i="25"/>
  <c r="BZ758" i="25"/>
  <c r="BY758" i="25"/>
  <c r="BX758" i="25"/>
  <c r="BW758" i="25"/>
  <c r="BV758" i="25"/>
  <c r="BU758" i="25"/>
  <c r="DV757" i="25"/>
  <c r="DU757" i="25"/>
  <c r="DT757" i="25"/>
  <c r="DS757" i="25"/>
  <c r="DR757" i="25"/>
  <c r="DQ757" i="25"/>
  <c r="DP757" i="25"/>
  <c r="DO757" i="25"/>
  <c r="DN757" i="25"/>
  <c r="DM757" i="25"/>
  <c r="DL757" i="25"/>
  <c r="DK757" i="25"/>
  <c r="DJ757" i="25"/>
  <c r="DI757" i="25"/>
  <c r="DH757" i="25"/>
  <c r="DG757" i="25"/>
  <c r="DF757" i="25"/>
  <c r="DE757" i="25"/>
  <c r="DD757" i="25"/>
  <c r="DC757" i="25"/>
  <c r="DB757" i="25"/>
  <c r="DA757" i="25"/>
  <c r="CZ757" i="25"/>
  <c r="CY757" i="25"/>
  <c r="CX757" i="25"/>
  <c r="CW757" i="25"/>
  <c r="CV757" i="25"/>
  <c r="CU757" i="25"/>
  <c r="CT757" i="25"/>
  <c r="CS757" i="25"/>
  <c r="CR757" i="25"/>
  <c r="CQ757" i="25"/>
  <c r="CP757" i="25"/>
  <c r="CO757" i="25"/>
  <c r="CN757" i="25"/>
  <c r="CM757" i="25"/>
  <c r="CL757" i="25"/>
  <c r="CK757" i="25"/>
  <c r="CJ757" i="25"/>
  <c r="CI757" i="25"/>
  <c r="CH757" i="25"/>
  <c r="CG757" i="25"/>
  <c r="CF757" i="25"/>
  <c r="CE757" i="25"/>
  <c r="CD757" i="25"/>
  <c r="CC757" i="25"/>
  <c r="CB757" i="25"/>
  <c r="CA757" i="25"/>
  <c r="BZ757" i="25"/>
  <c r="BY757" i="25"/>
  <c r="BX757" i="25"/>
  <c r="BW757" i="25"/>
  <c r="BV757" i="25"/>
  <c r="BU757" i="25"/>
  <c r="DV756" i="25"/>
  <c r="DU756" i="25"/>
  <c r="DT756" i="25"/>
  <c r="DS756" i="25"/>
  <c r="DR756" i="25"/>
  <c r="DQ756" i="25"/>
  <c r="DP756" i="25"/>
  <c r="DO756" i="25"/>
  <c r="DN756" i="25"/>
  <c r="DM756" i="25"/>
  <c r="DL756" i="25"/>
  <c r="DK756" i="25"/>
  <c r="DJ756" i="25"/>
  <c r="DI756" i="25"/>
  <c r="DH756" i="25"/>
  <c r="DG756" i="25"/>
  <c r="DF756" i="25"/>
  <c r="DE756" i="25"/>
  <c r="DD756" i="25"/>
  <c r="DC756" i="25"/>
  <c r="DB756" i="25"/>
  <c r="DA756" i="25"/>
  <c r="CZ756" i="25"/>
  <c r="CY756" i="25"/>
  <c r="CX756" i="25"/>
  <c r="CW756" i="25"/>
  <c r="CV756" i="25"/>
  <c r="CU756" i="25"/>
  <c r="CT756" i="25"/>
  <c r="CS756" i="25"/>
  <c r="CR756" i="25"/>
  <c r="CQ756" i="25"/>
  <c r="CP756" i="25"/>
  <c r="CO756" i="25"/>
  <c r="CN756" i="25"/>
  <c r="CM756" i="25"/>
  <c r="CL756" i="25"/>
  <c r="CK756" i="25"/>
  <c r="CJ756" i="25"/>
  <c r="CI756" i="25"/>
  <c r="CH756" i="25"/>
  <c r="CG756" i="25"/>
  <c r="CF756" i="25"/>
  <c r="CE756" i="25"/>
  <c r="CD756" i="25"/>
  <c r="CC756" i="25"/>
  <c r="CB756" i="25"/>
  <c r="CA756" i="25"/>
  <c r="BZ756" i="25"/>
  <c r="BY756" i="25"/>
  <c r="BX756" i="25"/>
  <c r="BW756" i="25"/>
  <c r="BV756" i="25"/>
  <c r="BU756" i="25"/>
  <c r="DV755" i="25"/>
  <c r="DU755" i="25"/>
  <c r="DT755" i="25"/>
  <c r="DS755" i="25"/>
  <c r="DR755" i="25"/>
  <c r="DQ755" i="25"/>
  <c r="DP755" i="25"/>
  <c r="DO755" i="25"/>
  <c r="DN755" i="25"/>
  <c r="DM755" i="25"/>
  <c r="DL755" i="25"/>
  <c r="DK755" i="25"/>
  <c r="DJ755" i="25"/>
  <c r="DI755" i="25"/>
  <c r="DH755" i="25"/>
  <c r="DG755" i="25"/>
  <c r="DF755" i="25"/>
  <c r="DE755" i="25"/>
  <c r="DD755" i="25"/>
  <c r="DC755" i="25"/>
  <c r="DB755" i="25"/>
  <c r="DA755" i="25"/>
  <c r="CZ755" i="25"/>
  <c r="CY755" i="25"/>
  <c r="CX755" i="25"/>
  <c r="CW755" i="25"/>
  <c r="CV755" i="25"/>
  <c r="CU755" i="25"/>
  <c r="CT755" i="25"/>
  <c r="CS755" i="25"/>
  <c r="CR755" i="25"/>
  <c r="CQ755" i="25"/>
  <c r="CP755" i="25"/>
  <c r="CO755" i="25"/>
  <c r="CN755" i="25"/>
  <c r="CM755" i="25"/>
  <c r="CL755" i="25"/>
  <c r="CK755" i="25"/>
  <c r="CJ755" i="25"/>
  <c r="CI755" i="25"/>
  <c r="CH755" i="25"/>
  <c r="CG755" i="25"/>
  <c r="CF755" i="25"/>
  <c r="CE755" i="25"/>
  <c r="CD755" i="25"/>
  <c r="CC755" i="25"/>
  <c r="CB755" i="25"/>
  <c r="CA755" i="25"/>
  <c r="BZ755" i="25"/>
  <c r="BY755" i="25"/>
  <c r="BX755" i="25"/>
  <c r="BW755" i="25"/>
  <c r="BV755" i="25"/>
  <c r="BU755" i="25"/>
  <c r="DV754" i="25"/>
  <c r="DU754" i="25"/>
  <c r="DT754" i="25"/>
  <c r="DS754" i="25"/>
  <c r="DR754" i="25"/>
  <c r="DQ754" i="25"/>
  <c r="DP754" i="25"/>
  <c r="DO754" i="25"/>
  <c r="DN754" i="25"/>
  <c r="DM754" i="25"/>
  <c r="DL754" i="25"/>
  <c r="DK754" i="25"/>
  <c r="DJ754" i="25"/>
  <c r="DI754" i="25"/>
  <c r="DH754" i="25"/>
  <c r="DG754" i="25"/>
  <c r="DF754" i="25"/>
  <c r="DE754" i="25"/>
  <c r="DD754" i="25"/>
  <c r="DC754" i="25"/>
  <c r="DB754" i="25"/>
  <c r="DA754" i="25"/>
  <c r="CZ754" i="25"/>
  <c r="CY754" i="25"/>
  <c r="CX754" i="25"/>
  <c r="CW754" i="25"/>
  <c r="CV754" i="25"/>
  <c r="CU754" i="25"/>
  <c r="CT754" i="25"/>
  <c r="CS754" i="25"/>
  <c r="CR754" i="25"/>
  <c r="CQ754" i="25"/>
  <c r="CP754" i="25"/>
  <c r="CO754" i="25"/>
  <c r="CN754" i="25"/>
  <c r="CM754" i="25"/>
  <c r="CL754" i="25"/>
  <c r="CK754" i="25"/>
  <c r="CJ754" i="25"/>
  <c r="CI754" i="25"/>
  <c r="CH754" i="25"/>
  <c r="CG754" i="25"/>
  <c r="CF754" i="25"/>
  <c r="CE754" i="25"/>
  <c r="CD754" i="25"/>
  <c r="CC754" i="25"/>
  <c r="CB754" i="25"/>
  <c r="CA754" i="25"/>
  <c r="BZ754" i="25"/>
  <c r="BY754" i="25"/>
  <c r="BX754" i="25"/>
  <c r="BW754" i="25"/>
  <c r="BV754" i="25"/>
  <c r="BU754" i="25"/>
  <c r="DV753" i="25"/>
  <c r="DU753" i="25"/>
  <c r="DT753" i="25"/>
  <c r="DS753" i="25"/>
  <c r="DR753" i="25"/>
  <c r="DQ753" i="25"/>
  <c r="DP753" i="25"/>
  <c r="DO753" i="25"/>
  <c r="DN753" i="25"/>
  <c r="DM753" i="25"/>
  <c r="DL753" i="25"/>
  <c r="DK753" i="25"/>
  <c r="DJ753" i="25"/>
  <c r="DI753" i="25"/>
  <c r="DH753" i="25"/>
  <c r="DG753" i="25"/>
  <c r="DF753" i="25"/>
  <c r="DE753" i="25"/>
  <c r="DD753" i="25"/>
  <c r="DC753" i="25"/>
  <c r="DB753" i="25"/>
  <c r="DA753" i="25"/>
  <c r="CZ753" i="25"/>
  <c r="CY753" i="25"/>
  <c r="CX753" i="25"/>
  <c r="CW753" i="25"/>
  <c r="CV753" i="25"/>
  <c r="CU753" i="25"/>
  <c r="CT753" i="25"/>
  <c r="CS753" i="25"/>
  <c r="CR753" i="25"/>
  <c r="CQ753" i="25"/>
  <c r="CP753" i="25"/>
  <c r="CO753" i="25"/>
  <c r="CN753" i="25"/>
  <c r="CM753" i="25"/>
  <c r="CL753" i="25"/>
  <c r="CK753" i="25"/>
  <c r="CJ753" i="25"/>
  <c r="CI753" i="25"/>
  <c r="CH753" i="25"/>
  <c r="CG753" i="25"/>
  <c r="CF753" i="25"/>
  <c r="CE753" i="25"/>
  <c r="CD753" i="25"/>
  <c r="CC753" i="25"/>
  <c r="CB753" i="25"/>
  <c r="CA753" i="25"/>
  <c r="BZ753" i="25"/>
  <c r="BY753" i="25"/>
  <c r="BX753" i="25"/>
  <c r="BW753" i="25"/>
  <c r="BV753" i="25"/>
  <c r="BU753" i="25"/>
  <c r="DV752" i="25"/>
  <c r="DU752" i="25"/>
  <c r="DT752" i="25"/>
  <c r="DS752" i="25"/>
  <c r="DR752" i="25"/>
  <c r="DQ752" i="25"/>
  <c r="DP752" i="25"/>
  <c r="DO752" i="25"/>
  <c r="DN752" i="25"/>
  <c r="DM752" i="25"/>
  <c r="DL752" i="25"/>
  <c r="DK752" i="25"/>
  <c r="DJ752" i="25"/>
  <c r="DI752" i="25"/>
  <c r="DH752" i="25"/>
  <c r="DG752" i="25"/>
  <c r="DF752" i="25"/>
  <c r="DE752" i="25"/>
  <c r="DD752" i="25"/>
  <c r="DC752" i="25"/>
  <c r="DB752" i="25"/>
  <c r="DA752" i="25"/>
  <c r="CZ752" i="25"/>
  <c r="CY752" i="25"/>
  <c r="CX752" i="25"/>
  <c r="CW752" i="25"/>
  <c r="CV752" i="25"/>
  <c r="CU752" i="25"/>
  <c r="CT752" i="25"/>
  <c r="CS752" i="25"/>
  <c r="CR752" i="25"/>
  <c r="CQ752" i="25"/>
  <c r="CP752" i="25"/>
  <c r="CO752" i="25"/>
  <c r="CN752" i="25"/>
  <c r="CM752" i="25"/>
  <c r="CL752" i="25"/>
  <c r="CK752" i="25"/>
  <c r="CJ752" i="25"/>
  <c r="CI752" i="25"/>
  <c r="CH752" i="25"/>
  <c r="CG752" i="25"/>
  <c r="CF752" i="25"/>
  <c r="CE752" i="25"/>
  <c r="CD752" i="25"/>
  <c r="CC752" i="25"/>
  <c r="CB752" i="25"/>
  <c r="CA752" i="25"/>
  <c r="BZ752" i="25"/>
  <c r="BY752" i="25"/>
  <c r="BX752" i="25"/>
  <c r="BW752" i="25"/>
  <c r="BV752" i="25"/>
  <c r="BU752" i="25"/>
  <c r="DV751" i="25"/>
  <c r="DU751" i="25"/>
  <c r="DT751" i="25"/>
  <c r="DS751" i="25"/>
  <c r="DR751" i="25"/>
  <c r="DQ751" i="25"/>
  <c r="DP751" i="25"/>
  <c r="DO751" i="25"/>
  <c r="DN751" i="25"/>
  <c r="DM751" i="25"/>
  <c r="DL751" i="25"/>
  <c r="DK751" i="25"/>
  <c r="DJ751" i="25"/>
  <c r="DI751" i="25"/>
  <c r="DH751" i="25"/>
  <c r="DG751" i="25"/>
  <c r="DF751" i="25"/>
  <c r="DE751" i="25"/>
  <c r="DD751" i="25"/>
  <c r="DC751" i="25"/>
  <c r="DB751" i="25"/>
  <c r="DA751" i="25"/>
  <c r="CZ751" i="25"/>
  <c r="CY751" i="25"/>
  <c r="CX751" i="25"/>
  <c r="CW751" i="25"/>
  <c r="CV751" i="25"/>
  <c r="CU751" i="25"/>
  <c r="CT751" i="25"/>
  <c r="CS751" i="25"/>
  <c r="CR751" i="25"/>
  <c r="CQ751" i="25"/>
  <c r="CP751" i="25"/>
  <c r="CO751" i="25"/>
  <c r="CN751" i="25"/>
  <c r="CM751" i="25"/>
  <c r="CL751" i="25"/>
  <c r="CK751" i="25"/>
  <c r="CJ751" i="25"/>
  <c r="CI751" i="25"/>
  <c r="CH751" i="25"/>
  <c r="CG751" i="25"/>
  <c r="CF751" i="25"/>
  <c r="CE751" i="25"/>
  <c r="CD751" i="25"/>
  <c r="CC751" i="25"/>
  <c r="CB751" i="25"/>
  <c r="CA751" i="25"/>
  <c r="BZ751" i="25"/>
  <c r="BY751" i="25"/>
  <c r="BX751" i="25"/>
  <c r="BW751" i="25"/>
  <c r="BV751" i="25"/>
  <c r="BU751" i="25"/>
  <c r="DV750" i="25"/>
  <c r="DU750" i="25"/>
  <c r="DT750" i="25"/>
  <c r="DS750" i="25"/>
  <c r="DR750" i="25"/>
  <c r="DQ750" i="25"/>
  <c r="DP750" i="25"/>
  <c r="DO750" i="25"/>
  <c r="DN750" i="25"/>
  <c r="DM750" i="25"/>
  <c r="DL750" i="25"/>
  <c r="DK750" i="25"/>
  <c r="DJ750" i="25"/>
  <c r="DI750" i="25"/>
  <c r="DH750" i="25"/>
  <c r="DG750" i="25"/>
  <c r="DF750" i="25"/>
  <c r="DE750" i="25"/>
  <c r="DD750" i="25"/>
  <c r="DC750" i="25"/>
  <c r="DB750" i="25"/>
  <c r="DA750" i="25"/>
  <c r="CZ750" i="25"/>
  <c r="CY750" i="25"/>
  <c r="CX750" i="25"/>
  <c r="CW750" i="25"/>
  <c r="CV750" i="25"/>
  <c r="CU750" i="25"/>
  <c r="CT750" i="25"/>
  <c r="CS750" i="25"/>
  <c r="CR750" i="25"/>
  <c r="CQ750" i="25"/>
  <c r="CP750" i="25"/>
  <c r="CO750" i="25"/>
  <c r="CN750" i="25"/>
  <c r="CM750" i="25"/>
  <c r="CL750" i="25"/>
  <c r="CK750" i="25"/>
  <c r="CJ750" i="25"/>
  <c r="CI750" i="25"/>
  <c r="CH750" i="25"/>
  <c r="CG750" i="25"/>
  <c r="CF750" i="25"/>
  <c r="CE750" i="25"/>
  <c r="CD750" i="25"/>
  <c r="CC750" i="25"/>
  <c r="CB750" i="25"/>
  <c r="CA750" i="25"/>
  <c r="BZ750" i="25"/>
  <c r="BY750" i="25"/>
  <c r="BX750" i="25"/>
  <c r="BW750" i="25"/>
  <c r="BV750" i="25"/>
  <c r="BU750" i="25"/>
  <c r="DV749" i="25"/>
  <c r="DU749" i="25"/>
  <c r="DT749" i="25"/>
  <c r="DS749" i="25"/>
  <c r="DR749" i="25"/>
  <c r="DQ749" i="25"/>
  <c r="DP749" i="25"/>
  <c r="DO749" i="25"/>
  <c r="DN749" i="25"/>
  <c r="DM749" i="25"/>
  <c r="DL749" i="25"/>
  <c r="DK749" i="25"/>
  <c r="DJ749" i="25"/>
  <c r="DI749" i="25"/>
  <c r="DH749" i="25"/>
  <c r="DG749" i="25"/>
  <c r="DF749" i="25"/>
  <c r="DE749" i="25"/>
  <c r="DD749" i="25"/>
  <c r="DC749" i="25"/>
  <c r="DB749" i="25"/>
  <c r="DA749" i="25"/>
  <c r="CZ749" i="25"/>
  <c r="CY749" i="25"/>
  <c r="CX749" i="25"/>
  <c r="CW749" i="25"/>
  <c r="CV749" i="25"/>
  <c r="CU749" i="25"/>
  <c r="CT749" i="25"/>
  <c r="CS749" i="25"/>
  <c r="CR749" i="25"/>
  <c r="CQ749" i="25"/>
  <c r="CP749" i="25"/>
  <c r="CO749" i="25"/>
  <c r="CN749" i="25"/>
  <c r="CM749" i="25"/>
  <c r="CL749" i="25"/>
  <c r="CK749" i="25"/>
  <c r="CJ749" i="25"/>
  <c r="CI749" i="25"/>
  <c r="CH749" i="25"/>
  <c r="CG749" i="25"/>
  <c r="CF749" i="25"/>
  <c r="CE749" i="25"/>
  <c r="CD749" i="25"/>
  <c r="CC749" i="25"/>
  <c r="CB749" i="25"/>
  <c r="CA749" i="25"/>
  <c r="BZ749" i="25"/>
  <c r="BY749" i="25"/>
  <c r="BX749" i="25"/>
  <c r="BW749" i="25"/>
  <c r="BV749" i="25"/>
  <c r="BU749" i="25"/>
  <c r="DV748" i="25"/>
  <c r="DU748" i="25"/>
  <c r="DT748" i="25"/>
  <c r="DS748" i="25"/>
  <c r="DR748" i="25"/>
  <c r="DQ748" i="25"/>
  <c r="DP748" i="25"/>
  <c r="DO748" i="25"/>
  <c r="DN748" i="25"/>
  <c r="DM748" i="25"/>
  <c r="DL748" i="25"/>
  <c r="DK748" i="25"/>
  <c r="DJ748" i="25"/>
  <c r="DI748" i="25"/>
  <c r="DH748" i="25"/>
  <c r="DG748" i="25"/>
  <c r="DF748" i="25"/>
  <c r="DE748" i="25"/>
  <c r="DD748" i="25"/>
  <c r="DC748" i="25"/>
  <c r="DB748" i="25"/>
  <c r="DA748" i="25"/>
  <c r="CZ748" i="25"/>
  <c r="CY748" i="25"/>
  <c r="CX748" i="25"/>
  <c r="CW748" i="25"/>
  <c r="CV748" i="25"/>
  <c r="CU748" i="25"/>
  <c r="CT748" i="25"/>
  <c r="CS748" i="25"/>
  <c r="CR748" i="25"/>
  <c r="CQ748" i="25"/>
  <c r="CP748" i="25"/>
  <c r="CO748" i="25"/>
  <c r="CN748" i="25"/>
  <c r="CM748" i="25"/>
  <c r="CL748" i="25"/>
  <c r="CK748" i="25"/>
  <c r="CJ748" i="25"/>
  <c r="CI748" i="25"/>
  <c r="CH748" i="25"/>
  <c r="CG748" i="25"/>
  <c r="CF748" i="25"/>
  <c r="CE748" i="25"/>
  <c r="CD748" i="25"/>
  <c r="CC748" i="25"/>
  <c r="CB748" i="25"/>
  <c r="CA748" i="25"/>
  <c r="BZ748" i="25"/>
  <c r="BY748" i="25"/>
  <c r="BX748" i="25"/>
  <c r="BW748" i="25"/>
  <c r="BV748" i="25"/>
  <c r="BU748" i="25"/>
  <c r="DV747" i="25"/>
  <c r="DU747" i="25"/>
  <c r="DT747" i="25"/>
  <c r="DS747" i="25"/>
  <c r="DR747" i="25"/>
  <c r="DQ747" i="25"/>
  <c r="DP747" i="25"/>
  <c r="DO747" i="25"/>
  <c r="DN747" i="25"/>
  <c r="DM747" i="25"/>
  <c r="DL747" i="25"/>
  <c r="DK747" i="25"/>
  <c r="DJ747" i="25"/>
  <c r="DI747" i="25"/>
  <c r="DH747" i="25"/>
  <c r="DG747" i="25"/>
  <c r="DF747" i="25"/>
  <c r="DE747" i="25"/>
  <c r="DD747" i="25"/>
  <c r="DC747" i="25"/>
  <c r="DB747" i="25"/>
  <c r="DA747" i="25"/>
  <c r="CZ747" i="25"/>
  <c r="CY747" i="25"/>
  <c r="CX747" i="25"/>
  <c r="CW747" i="25"/>
  <c r="CV747" i="25"/>
  <c r="CU747" i="25"/>
  <c r="CT747" i="25"/>
  <c r="CS747" i="25"/>
  <c r="CR747" i="25"/>
  <c r="CQ747" i="25"/>
  <c r="CP747" i="25"/>
  <c r="CO747" i="25"/>
  <c r="CN747" i="25"/>
  <c r="CM747" i="25"/>
  <c r="CL747" i="25"/>
  <c r="CK747" i="25"/>
  <c r="CJ747" i="25"/>
  <c r="CI747" i="25"/>
  <c r="CH747" i="25"/>
  <c r="CG747" i="25"/>
  <c r="CF747" i="25"/>
  <c r="CE747" i="25"/>
  <c r="CD747" i="25"/>
  <c r="CC747" i="25"/>
  <c r="CB747" i="25"/>
  <c r="CA747" i="25"/>
  <c r="BZ747" i="25"/>
  <c r="BY747" i="25"/>
  <c r="BX747" i="25"/>
  <c r="BW747" i="25"/>
  <c r="BV747" i="25"/>
  <c r="BU747" i="25"/>
  <c r="DV746" i="25"/>
  <c r="DU746" i="25"/>
  <c r="DT746" i="25"/>
  <c r="DS746" i="25"/>
  <c r="DR746" i="25"/>
  <c r="DQ746" i="25"/>
  <c r="DP746" i="25"/>
  <c r="DO746" i="25"/>
  <c r="DN746" i="25"/>
  <c r="DM746" i="25"/>
  <c r="DL746" i="25"/>
  <c r="DK746" i="25"/>
  <c r="DJ746" i="25"/>
  <c r="DI746" i="25"/>
  <c r="DH746" i="25"/>
  <c r="DG746" i="25"/>
  <c r="DF746" i="25"/>
  <c r="DE746" i="25"/>
  <c r="DD746" i="25"/>
  <c r="DC746" i="25"/>
  <c r="DB746" i="25"/>
  <c r="DA746" i="25"/>
  <c r="CZ746" i="25"/>
  <c r="CY746" i="25"/>
  <c r="CX746" i="25"/>
  <c r="CW746" i="25"/>
  <c r="CV746" i="25"/>
  <c r="CU746" i="25"/>
  <c r="CT746" i="25"/>
  <c r="CS746" i="25"/>
  <c r="CR746" i="25"/>
  <c r="CQ746" i="25"/>
  <c r="CP746" i="25"/>
  <c r="CO746" i="25"/>
  <c r="CN746" i="25"/>
  <c r="CM746" i="25"/>
  <c r="CL746" i="25"/>
  <c r="CK746" i="25"/>
  <c r="CJ746" i="25"/>
  <c r="CI746" i="25"/>
  <c r="CH746" i="25"/>
  <c r="CG746" i="25"/>
  <c r="CF746" i="25"/>
  <c r="CE746" i="25"/>
  <c r="CD746" i="25"/>
  <c r="CC746" i="25"/>
  <c r="CB746" i="25"/>
  <c r="CA746" i="25"/>
  <c r="BZ746" i="25"/>
  <c r="BY746" i="25"/>
  <c r="BX746" i="25"/>
  <c r="BW746" i="25"/>
  <c r="BV746" i="25"/>
  <c r="BU746" i="25"/>
  <c r="DV745" i="25"/>
  <c r="DU745" i="25"/>
  <c r="DT745" i="25"/>
  <c r="DS745" i="25"/>
  <c r="DR745" i="25"/>
  <c r="DQ745" i="25"/>
  <c r="DP745" i="25"/>
  <c r="DO745" i="25"/>
  <c r="DN745" i="25"/>
  <c r="DM745" i="25"/>
  <c r="DL745" i="25"/>
  <c r="DK745" i="25"/>
  <c r="DJ745" i="25"/>
  <c r="DI745" i="25"/>
  <c r="DH745" i="25"/>
  <c r="DG745" i="25"/>
  <c r="DF745" i="25"/>
  <c r="DE745" i="25"/>
  <c r="DD745" i="25"/>
  <c r="DC745" i="25"/>
  <c r="DB745" i="25"/>
  <c r="DA745" i="25"/>
  <c r="CZ745" i="25"/>
  <c r="CY745" i="25"/>
  <c r="CX745" i="25"/>
  <c r="CW745" i="25"/>
  <c r="CV745" i="25"/>
  <c r="CU745" i="25"/>
  <c r="CT745" i="25"/>
  <c r="CS745" i="25"/>
  <c r="CR745" i="25"/>
  <c r="CQ745" i="25"/>
  <c r="CP745" i="25"/>
  <c r="CO745" i="25"/>
  <c r="CN745" i="25"/>
  <c r="CM745" i="25"/>
  <c r="CL745" i="25"/>
  <c r="CK745" i="25"/>
  <c r="CJ745" i="25"/>
  <c r="CI745" i="25"/>
  <c r="CH745" i="25"/>
  <c r="CG745" i="25"/>
  <c r="CF745" i="25"/>
  <c r="CE745" i="25"/>
  <c r="CD745" i="25"/>
  <c r="CC745" i="25"/>
  <c r="CB745" i="25"/>
  <c r="CA745" i="25"/>
  <c r="BZ745" i="25"/>
  <c r="BY745" i="25"/>
  <c r="BX745" i="25"/>
  <c r="BW745" i="25"/>
  <c r="BV745" i="25"/>
  <c r="BU745" i="25"/>
  <c r="DV744" i="25"/>
  <c r="DU744" i="25"/>
  <c r="DT744" i="25"/>
  <c r="DS744" i="25"/>
  <c r="DR744" i="25"/>
  <c r="DQ744" i="25"/>
  <c r="DP744" i="25"/>
  <c r="DO744" i="25"/>
  <c r="DN744" i="25"/>
  <c r="DM744" i="25"/>
  <c r="DL744" i="25"/>
  <c r="DK744" i="25"/>
  <c r="DJ744" i="25"/>
  <c r="DI744" i="25"/>
  <c r="DH744" i="25"/>
  <c r="DG744" i="25"/>
  <c r="DF744" i="25"/>
  <c r="DE744" i="25"/>
  <c r="DD744" i="25"/>
  <c r="DC744" i="25"/>
  <c r="DB744" i="25"/>
  <c r="DA744" i="25"/>
  <c r="CZ744" i="25"/>
  <c r="CY744" i="25"/>
  <c r="CX744" i="25"/>
  <c r="CW744" i="25"/>
  <c r="CV744" i="25"/>
  <c r="CU744" i="25"/>
  <c r="CT744" i="25"/>
  <c r="CS744" i="25"/>
  <c r="CR744" i="25"/>
  <c r="CQ744" i="25"/>
  <c r="CP744" i="25"/>
  <c r="CO744" i="25"/>
  <c r="CN744" i="25"/>
  <c r="CM744" i="25"/>
  <c r="CL744" i="25"/>
  <c r="CK744" i="25"/>
  <c r="CJ744" i="25"/>
  <c r="CI744" i="25"/>
  <c r="CH744" i="25"/>
  <c r="CG744" i="25"/>
  <c r="CF744" i="25"/>
  <c r="CE744" i="25"/>
  <c r="CD744" i="25"/>
  <c r="CC744" i="25"/>
  <c r="CB744" i="25"/>
  <c r="CA744" i="25"/>
  <c r="BZ744" i="25"/>
  <c r="BY744" i="25"/>
  <c r="BX744" i="25"/>
  <c r="BW744" i="25"/>
  <c r="BV744" i="25"/>
  <c r="BU744" i="25"/>
  <c r="DV743" i="25"/>
  <c r="DU743" i="25"/>
  <c r="DT743" i="25"/>
  <c r="DS743" i="25"/>
  <c r="DR743" i="25"/>
  <c r="DQ743" i="25"/>
  <c r="DP743" i="25"/>
  <c r="DO743" i="25"/>
  <c r="DN743" i="25"/>
  <c r="DM743" i="25"/>
  <c r="DL743" i="25"/>
  <c r="DK743" i="25"/>
  <c r="DJ743" i="25"/>
  <c r="DI743" i="25"/>
  <c r="DH743" i="25"/>
  <c r="DG743" i="25"/>
  <c r="DF743" i="25"/>
  <c r="DE743" i="25"/>
  <c r="DD743" i="25"/>
  <c r="DC743" i="25"/>
  <c r="DB743" i="25"/>
  <c r="DA743" i="25"/>
  <c r="CZ743" i="25"/>
  <c r="CY743" i="25"/>
  <c r="CX743" i="25"/>
  <c r="CW743" i="25"/>
  <c r="CV743" i="25"/>
  <c r="CU743" i="25"/>
  <c r="CT743" i="25"/>
  <c r="CS743" i="25"/>
  <c r="CR743" i="25"/>
  <c r="CQ743" i="25"/>
  <c r="CP743" i="25"/>
  <c r="CO743" i="25"/>
  <c r="CN743" i="25"/>
  <c r="CM743" i="25"/>
  <c r="CL743" i="25"/>
  <c r="CK743" i="25"/>
  <c r="CJ743" i="25"/>
  <c r="CI743" i="25"/>
  <c r="CH743" i="25"/>
  <c r="CG743" i="25"/>
  <c r="CF743" i="25"/>
  <c r="CE743" i="25"/>
  <c r="CD743" i="25"/>
  <c r="CC743" i="25"/>
  <c r="CB743" i="25"/>
  <c r="CA743" i="25"/>
  <c r="BZ743" i="25"/>
  <c r="BY743" i="25"/>
  <c r="BX743" i="25"/>
  <c r="BW743" i="25"/>
  <c r="BV743" i="25"/>
  <c r="BU743" i="25"/>
  <c r="DV742" i="25"/>
  <c r="DU742" i="25"/>
  <c r="DT742" i="25"/>
  <c r="DS742" i="25"/>
  <c r="DR742" i="25"/>
  <c r="DQ742" i="25"/>
  <c r="DP742" i="25"/>
  <c r="DO742" i="25"/>
  <c r="DN742" i="25"/>
  <c r="DM742" i="25"/>
  <c r="DL742" i="25"/>
  <c r="DK742" i="25"/>
  <c r="DJ742" i="25"/>
  <c r="DI742" i="25"/>
  <c r="DH742" i="25"/>
  <c r="DG742" i="25"/>
  <c r="DF742" i="25"/>
  <c r="DE742" i="25"/>
  <c r="DD742" i="25"/>
  <c r="DC742" i="25"/>
  <c r="DB742" i="25"/>
  <c r="DA742" i="25"/>
  <c r="CZ742" i="25"/>
  <c r="CY742" i="25"/>
  <c r="CX742" i="25"/>
  <c r="CW742" i="25"/>
  <c r="CV742" i="25"/>
  <c r="CU742" i="25"/>
  <c r="CT742" i="25"/>
  <c r="CS742" i="25"/>
  <c r="CR742" i="25"/>
  <c r="CQ742" i="25"/>
  <c r="CP742" i="25"/>
  <c r="CO742" i="25"/>
  <c r="CN742" i="25"/>
  <c r="CM742" i="25"/>
  <c r="CL742" i="25"/>
  <c r="CK742" i="25"/>
  <c r="CJ742" i="25"/>
  <c r="CI742" i="25"/>
  <c r="CH742" i="25"/>
  <c r="CG742" i="25"/>
  <c r="CF742" i="25"/>
  <c r="CE742" i="25"/>
  <c r="CD742" i="25"/>
  <c r="CC742" i="25"/>
  <c r="CB742" i="25"/>
  <c r="CA742" i="25"/>
  <c r="BZ742" i="25"/>
  <c r="BY742" i="25"/>
  <c r="BX742" i="25"/>
  <c r="BW742" i="25"/>
  <c r="BV742" i="25"/>
  <c r="BU742" i="25"/>
  <c r="DV741" i="25"/>
  <c r="DU741" i="25"/>
  <c r="DT741" i="25"/>
  <c r="DS741" i="25"/>
  <c r="DR741" i="25"/>
  <c r="DQ741" i="25"/>
  <c r="DP741" i="25"/>
  <c r="DO741" i="25"/>
  <c r="DN741" i="25"/>
  <c r="DM741" i="25"/>
  <c r="DL741" i="25"/>
  <c r="DK741" i="25"/>
  <c r="DJ741" i="25"/>
  <c r="DI741" i="25"/>
  <c r="DH741" i="25"/>
  <c r="DG741" i="25"/>
  <c r="DF741" i="25"/>
  <c r="DE741" i="25"/>
  <c r="DD741" i="25"/>
  <c r="DC741" i="25"/>
  <c r="DB741" i="25"/>
  <c r="DA741" i="25"/>
  <c r="CZ741" i="25"/>
  <c r="CY741" i="25"/>
  <c r="CX741" i="25"/>
  <c r="CW741" i="25"/>
  <c r="CV741" i="25"/>
  <c r="CU741" i="25"/>
  <c r="CT741" i="25"/>
  <c r="CS741" i="25"/>
  <c r="CR741" i="25"/>
  <c r="CQ741" i="25"/>
  <c r="CP741" i="25"/>
  <c r="CO741" i="25"/>
  <c r="CN741" i="25"/>
  <c r="CM741" i="25"/>
  <c r="CL741" i="25"/>
  <c r="CK741" i="25"/>
  <c r="CJ741" i="25"/>
  <c r="CI741" i="25"/>
  <c r="CH741" i="25"/>
  <c r="CG741" i="25"/>
  <c r="CF741" i="25"/>
  <c r="CE741" i="25"/>
  <c r="CD741" i="25"/>
  <c r="CC741" i="25"/>
  <c r="CB741" i="25"/>
  <c r="CA741" i="25"/>
  <c r="BZ741" i="25"/>
  <c r="BY741" i="25"/>
  <c r="BX741" i="25"/>
  <c r="BW741" i="25"/>
  <c r="BV741" i="25"/>
  <c r="BU741" i="25"/>
  <c r="DV740" i="25"/>
  <c r="DU740" i="25"/>
  <c r="DT740" i="25"/>
  <c r="DS740" i="25"/>
  <c r="DR740" i="25"/>
  <c r="DQ740" i="25"/>
  <c r="DP740" i="25"/>
  <c r="DO740" i="25"/>
  <c r="DN740" i="25"/>
  <c r="DM740" i="25"/>
  <c r="DL740" i="25"/>
  <c r="DK740" i="25"/>
  <c r="DJ740" i="25"/>
  <c r="DI740" i="25"/>
  <c r="DH740" i="25"/>
  <c r="DG740" i="25"/>
  <c r="DF740" i="25"/>
  <c r="DE740" i="25"/>
  <c r="DD740" i="25"/>
  <c r="DC740" i="25"/>
  <c r="DB740" i="25"/>
  <c r="DA740" i="25"/>
  <c r="CZ740" i="25"/>
  <c r="CY740" i="25"/>
  <c r="CX740" i="25"/>
  <c r="CW740" i="25"/>
  <c r="CV740" i="25"/>
  <c r="CU740" i="25"/>
  <c r="CT740" i="25"/>
  <c r="CS740" i="25"/>
  <c r="CR740" i="25"/>
  <c r="CQ740" i="25"/>
  <c r="CP740" i="25"/>
  <c r="CO740" i="25"/>
  <c r="CN740" i="25"/>
  <c r="CM740" i="25"/>
  <c r="CL740" i="25"/>
  <c r="CK740" i="25"/>
  <c r="CJ740" i="25"/>
  <c r="CI740" i="25"/>
  <c r="CH740" i="25"/>
  <c r="CG740" i="25"/>
  <c r="CF740" i="25"/>
  <c r="CE740" i="25"/>
  <c r="CD740" i="25"/>
  <c r="CC740" i="25"/>
  <c r="CB740" i="25"/>
  <c r="CA740" i="25"/>
  <c r="BZ740" i="25"/>
  <c r="BY740" i="25"/>
  <c r="BX740" i="25"/>
  <c r="BW740" i="25"/>
  <c r="BV740" i="25"/>
  <c r="BU740" i="25"/>
  <c r="DV739" i="25"/>
  <c r="DU739" i="25"/>
  <c r="DT739" i="25"/>
  <c r="DS739" i="25"/>
  <c r="DR739" i="25"/>
  <c r="DQ739" i="25"/>
  <c r="DP739" i="25"/>
  <c r="DO739" i="25"/>
  <c r="DN739" i="25"/>
  <c r="DM739" i="25"/>
  <c r="DL739" i="25"/>
  <c r="DK739" i="25"/>
  <c r="DJ739" i="25"/>
  <c r="DI739" i="25"/>
  <c r="DH739" i="25"/>
  <c r="DG739" i="25"/>
  <c r="DF739" i="25"/>
  <c r="DE739" i="25"/>
  <c r="DD739" i="25"/>
  <c r="DC739" i="25"/>
  <c r="DB739" i="25"/>
  <c r="DA739" i="25"/>
  <c r="CZ739" i="25"/>
  <c r="CY739" i="25"/>
  <c r="CX739" i="25"/>
  <c r="CW739" i="25"/>
  <c r="CV739" i="25"/>
  <c r="CU739" i="25"/>
  <c r="CT739" i="25"/>
  <c r="CS739" i="25"/>
  <c r="CR739" i="25"/>
  <c r="CQ739" i="25"/>
  <c r="CP739" i="25"/>
  <c r="CO739" i="25"/>
  <c r="CN739" i="25"/>
  <c r="CM739" i="25"/>
  <c r="CL739" i="25"/>
  <c r="CK739" i="25"/>
  <c r="CJ739" i="25"/>
  <c r="CI739" i="25"/>
  <c r="CH739" i="25"/>
  <c r="CG739" i="25"/>
  <c r="CF739" i="25"/>
  <c r="CE739" i="25"/>
  <c r="CD739" i="25"/>
  <c r="CC739" i="25"/>
  <c r="CB739" i="25"/>
  <c r="CA739" i="25"/>
  <c r="BZ739" i="25"/>
  <c r="BY739" i="25"/>
  <c r="BX739" i="25"/>
  <c r="BW739" i="25"/>
  <c r="BV739" i="25"/>
  <c r="BU739" i="25"/>
  <c r="DV738" i="25"/>
  <c r="DU738" i="25"/>
  <c r="DT738" i="25"/>
  <c r="DS738" i="25"/>
  <c r="DR738" i="25"/>
  <c r="DQ738" i="25"/>
  <c r="DP738" i="25"/>
  <c r="DO738" i="25"/>
  <c r="DN738" i="25"/>
  <c r="DM738" i="25"/>
  <c r="DL738" i="25"/>
  <c r="DK738" i="25"/>
  <c r="DJ738" i="25"/>
  <c r="DI738" i="25"/>
  <c r="DH738" i="25"/>
  <c r="DG738" i="25"/>
  <c r="DF738" i="25"/>
  <c r="DE738" i="25"/>
  <c r="DD738" i="25"/>
  <c r="DC738" i="25"/>
  <c r="DB738" i="25"/>
  <c r="DA738" i="25"/>
  <c r="CZ738" i="25"/>
  <c r="CY738" i="25"/>
  <c r="CX738" i="25"/>
  <c r="CW738" i="25"/>
  <c r="CV738" i="25"/>
  <c r="CU738" i="25"/>
  <c r="CT738" i="25"/>
  <c r="CS738" i="25"/>
  <c r="CR738" i="25"/>
  <c r="CQ738" i="25"/>
  <c r="CP738" i="25"/>
  <c r="CO738" i="25"/>
  <c r="CN738" i="25"/>
  <c r="CM738" i="25"/>
  <c r="CL738" i="25"/>
  <c r="CK738" i="25"/>
  <c r="CJ738" i="25"/>
  <c r="CI738" i="25"/>
  <c r="CH738" i="25"/>
  <c r="CG738" i="25"/>
  <c r="CF738" i="25"/>
  <c r="CE738" i="25"/>
  <c r="CD738" i="25"/>
  <c r="CC738" i="25"/>
  <c r="CB738" i="25"/>
  <c r="CA738" i="25"/>
  <c r="BZ738" i="25"/>
  <c r="BY738" i="25"/>
  <c r="BX738" i="25"/>
  <c r="BW738" i="25"/>
  <c r="BV738" i="25"/>
  <c r="BU738" i="25"/>
  <c r="DV737" i="25"/>
  <c r="DU737" i="25"/>
  <c r="DT737" i="25"/>
  <c r="DS737" i="25"/>
  <c r="DR737" i="25"/>
  <c r="DQ737" i="25"/>
  <c r="DP737" i="25"/>
  <c r="DO737" i="25"/>
  <c r="DN737" i="25"/>
  <c r="DM737" i="25"/>
  <c r="DL737" i="25"/>
  <c r="DK737" i="25"/>
  <c r="DJ737" i="25"/>
  <c r="DI737" i="25"/>
  <c r="DH737" i="25"/>
  <c r="DG737" i="25"/>
  <c r="DF737" i="25"/>
  <c r="DE737" i="25"/>
  <c r="DD737" i="25"/>
  <c r="DC737" i="25"/>
  <c r="DB737" i="25"/>
  <c r="DA737" i="25"/>
  <c r="CZ737" i="25"/>
  <c r="CY737" i="25"/>
  <c r="CX737" i="25"/>
  <c r="CW737" i="25"/>
  <c r="CV737" i="25"/>
  <c r="CU737" i="25"/>
  <c r="CT737" i="25"/>
  <c r="CS737" i="25"/>
  <c r="CR737" i="25"/>
  <c r="CQ737" i="25"/>
  <c r="CP737" i="25"/>
  <c r="CO737" i="25"/>
  <c r="CN737" i="25"/>
  <c r="CM737" i="25"/>
  <c r="CL737" i="25"/>
  <c r="CK737" i="25"/>
  <c r="CJ737" i="25"/>
  <c r="CI737" i="25"/>
  <c r="CH737" i="25"/>
  <c r="CG737" i="25"/>
  <c r="CF737" i="25"/>
  <c r="CE737" i="25"/>
  <c r="CD737" i="25"/>
  <c r="CC737" i="25"/>
  <c r="CB737" i="25"/>
  <c r="CA737" i="25"/>
  <c r="BZ737" i="25"/>
  <c r="BY737" i="25"/>
  <c r="BX737" i="25"/>
  <c r="BW737" i="25"/>
  <c r="BV737" i="25"/>
  <c r="BU737" i="25"/>
  <c r="DV736" i="25"/>
  <c r="DU736" i="25"/>
  <c r="DT736" i="25"/>
  <c r="DS736" i="25"/>
  <c r="DR736" i="25"/>
  <c r="DQ736" i="25"/>
  <c r="DP736" i="25"/>
  <c r="DO736" i="25"/>
  <c r="DN736" i="25"/>
  <c r="DM736" i="25"/>
  <c r="DL736" i="25"/>
  <c r="DK736" i="25"/>
  <c r="DJ736" i="25"/>
  <c r="DI736" i="25"/>
  <c r="DH736" i="25"/>
  <c r="DG736" i="25"/>
  <c r="DF736" i="25"/>
  <c r="DE736" i="25"/>
  <c r="DD736" i="25"/>
  <c r="DC736" i="25"/>
  <c r="DB736" i="25"/>
  <c r="DA736" i="25"/>
  <c r="CZ736" i="25"/>
  <c r="CY736" i="25"/>
  <c r="CX736" i="25"/>
  <c r="CW736" i="25"/>
  <c r="CV736" i="25"/>
  <c r="CU736" i="25"/>
  <c r="CT736" i="25"/>
  <c r="CS736" i="25"/>
  <c r="CR736" i="25"/>
  <c r="CQ736" i="25"/>
  <c r="CP736" i="25"/>
  <c r="CO736" i="25"/>
  <c r="CN736" i="25"/>
  <c r="CM736" i="25"/>
  <c r="CL736" i="25"/>
  <c r="CK736" i="25"/>
  <c r="CJ736" i="25"/>
  <c r="CI736" i="25"/>
  <c r="CH736" i="25"/>
  <c r="CG736" i="25"/>
  <c r="CF736" i="25"/>
  <c r="CE736" i="25"/>
  <c r="CD736" i="25"/>
  <c r="CC736" i="25"/>
  <c r="CB736" i="25"/>
  <c r="CA736" i="25"/>
  <c r="BZ736" i="25"/>
  <c r="BY736" i="25"/>
  <c r="BX736" i="25"/>
  <c r="BW736" i="25"/>
  <c r="BV736" i="25"/>
  <c r="BU736" i="25"/>
  <c r="DV735" i="25"/>
  <c r="DU735" i="25"/>
  <c r="DT735" i="25"/>
  <c r="DS735" i="25"/>
  <c r="DR735" i="25"/>
  <c r="DQ735" i="25"/>
  <c r="DP735" i="25"/>
  <c r="DO735" i="25"/>
  <c r="DN735" i="25"/>
  <c r="DM735" i="25"/>
  <c r="DL735" i="25"/>
  <c r="DK735" i="25"/>
  <c r="DJ735" i="25"/>
  <c r="DI735" i="25"/>
  <c r="DH735" i="25"/>
  <c r="DG735" i="25"/>
  <c r="DF735" i="25"/>
  <c r="DE735" i="25"/>
  <c r="DD735" i="25"/>
  <c r="DC735" i="25"/>
  <c r="DB735" i="25"/>
  <c r="DA735" i="25"/>
  <c r="CZ735" i="25"/>
  <c r="CY735" i="25"/>
  <c r="CX735" i="25"/>
  <c r="CW735" i="25"/>
  <c r="CV735" i="25"/>
  <c r="CU735" i="25"/>
  <c r="CT735" i="25"/>
  <c r="CS735" i="25"/>
  <c r="CR735" i="25"/>
  <c r="CQ735" i="25"/>
  <c r="CP735" i="25"/>
  <c r="CO735" i="25"/>
  <c r="CN735" i="25"/>
  <c r="CM735" i="25"/>
  <c r="CL735" i="25"/>
  <c r="CK735" i="25"/>
  <c r="CJ735" i="25"/>
  <c r="CI735" i="25"/>
  <c r="CH735" i="25"/>
  <c r="CG735" i="25"/>
  <c r="CF735" i="25"/>
  <c r="CE735" i="25"/>
  <c r="CD735" i="25"/>
  <c r="CC735" i="25"/>
  <c r="CB735" i="25"/>
  <c r="CA735" i="25"/>
  <c r="BZ735" i="25"/>
  <c r="BY735" i="25"/>
  <c r="BX735" i="25"/>
  <c r="BW735" i="25"/>
  <c r="BV735" i="25"/>
  <c r="BU735" i="25"/>
  <c r="DV734" i="25"/>
  <c r="DU734" i="25"/>
  <c r="DT734" i="25"/>
  <c r="DS734" i="25"/>
  <c r="DR734" i="25"/>
  <c r="DQ734" i="25"/>
  <c r="DP734" i="25"/>
  <c r="DO734" i="25"/>
  <c r="DN734" i="25"/>
  <c r="DM734" i="25"/>
  <c r="DL734" i="25"/>
  <c r="DK734" i="25"/>
  <c r="DJ734" i="25"/>
  <c r="DI734" i="25"/>
  <c r="DH734" i="25"/>
  <c r="DG734" i="25"/>
  <c r="DF734" i="25"/>
  <c r="DE734" i="25"/>
  <c r="DD734" i="25"/>
  <c r="DC734" i="25"/>
  <c r="DB734" i="25"/>
  <c r="DA734" i="25"/>
  <c r="CZ734" i="25"/>
  <c r="CY734" i="25"/>
  <c r="CX734" i="25"/>
  <c r="CW734" i="25"/>
  <c r="CV734" i="25"/>
  <c r="CU734" i="25"/>
  <c r="CT734" i="25"/>
  <c r="CS734" i="25"/>
  <c r="CR734" i="25"/>
  <c r="CQ734" i="25"/>
  <c r="CP734" i="25"/>
  <c r="CO734" i="25"/>
  <c r="CN734" i="25"/>
  <c r="CM734" i="25"/>
  <c r="CL734" i="25"/>
  <c r="CK734" i="25"/>
  <c r="CJ734" i="25"/>
  <c r="CI734" i="25"/>
  <c r="CH734" i="25"/>
  <c r="CG734" i="25"/>
  <c r="CF734" i="25"/>
  <c r="CE734" i="25"/>
  <c r="CD734" i="25"/>
  <c r="CC734" i="25"/>
  <c r="CB734" i="25"/>
  <c r="CA734" i="25"/>
  <c r="BZ734" i="25"/>
  <c r="BY734" i="25"/>
  <c r="BX734" i="25"/>
  <c r="BW734" i="25"/>
  <c r="BV734" i="25"/>
  <c r="BU734" i="25"/>
  <c r="DV733" i="25"/>
  <c r="DU733" i="25"/>
  <c r="DT733" i="25"/>
  <c r="DS733" i="25"/>
  <c r="DR733" i="25"/>
  <c r="DQ733" i="25"/>
  <c r="DP733" i="25"/>
  <c r="DO733" i="25"/>
  <c r="DN733" i="25"/>
  <c r="DM733" i="25"/>
  <c r="DL733" i="25"/>
  <c r="DK733" i="25"/>
  <c r="DJ733" i="25"/>
  <c r="DI733" i="25"/>
  <c r="DH733" i="25"/>
  <c r="DG733" i="25"/>
  <c r="DF733" i="25"/>
  <c r="DE733" i="25"/>
  <c r="DD733" i="25"/>
  <c r="DC733" i="25"/>
  <c r="DB733" i="25"/>
  <c r="DA733" i="25"/>
  <c r="CZ733" i="25"/>
  <c r="CY733" i="25"/>
  <c r="CX733" i="25"/>
  <c r="CW733" i="25"/>
  <c r="CV733" i="25"/>
  <c r="CU733" i="25"/>
  <c r="CT733" i="25"/>
  <c r="CS733" i="25"/>
  <c r="CR733" i="25"/>
  <c r="CQ733" i="25"/>
  <c r="CP733" i="25"/>
  <c r="CO733" i="25"/>
  <c r="CN733" i="25"/>
  <c r="CM733" i="25"/>
  <c r="CL733" i="25"/>
  <c r="CK733" i="25"/>
  <c r="CJ733" i="25"/>
  <c r="CI733" i="25"/>
  <c r="CH733" i="25"/>
  <c r="CG733" i="25"/>
  <c r="CF733" i="25"/>
  <c r="CE733" i="25"/>
  <c r="CD733" i="25"/>
  <c r="CC733" i="25"/>
  <c r="CB733" i="25"/>
  <c r="CA733" i="25"/>
  <c r="BZ733" i="25"/>
  <c r="BY733" i="25"/>
  <c r="BX733" i="25"/>
  <c r="BW733" i="25"/>
  <c r="BV733" i="25"/>
  <c r="BU733" i="25"/>
  <c r="DV732" i="25"/>
  <c r="DU732" i="25"/>
  <c r="DT732" i="25"/>
  <c r="DS732" i="25"/>
  <c r="DR732" i="25"/>
  <c r="DQ732" i="25"/>
  <c r="DP732" i="25"/>
  <c r="DO732" i="25"/>
  <c r="DN732" i="25"/>
  <c r="DM732" i="25"/>
  <c r="DL732" i="25"/>
  <c r="DK732" i="25"/>
  <c r="DJ732" i="25"/>
  <c r="DI732" i="25"/>
  <c r="DH732" i="25"/>
  <c r="DG732" i="25"/>
  <c r="DF732" i="25"/>
  <c r="DE732" i="25"/>
  <c r="DD732" i="25"/>
  <c r="DC732" i="25"/>
  <c r="DB732" i="25"/>
  <c r="DA732" i="25"/>
  <c r="CZ732" i="25"/>
  <c r="CY732" i="25"/>
  <c r="CX732" i="25"/>
  <c r="CW732" i="25"/>
  <c r="CV732" i="25"/>
  <c r="CU732" i="25"/>
  <c r="CT732" i="25"/>
  <c r="CS732" i="25"/>
  <c r="CR732" i="25"/>
  <c r="CQ732" i="25"/>
  <c r="CP732" i="25"/>
  <c r="CO732" i="25"/>
  <c r="CN732" i="25"/>
  <c r="CM732" i="25"/>
  <c r="CL732" i="25"/>
  <c r="CK732" i="25"/>
  <c r="CJ732" i="25"/>
  <c r="CI732" i="25"/>
  <c r="CH732" i="25"/>
  <c r="CG732" i="25"/>
  <c r="CF732" i="25"/>
  <c r="CE732" i="25"/>
  <c r="CD732" i="25"/>
  <c r="CC732" i="25"/>
  <c r="CB732" i="25"/>
  <c r="CA732" i="25"/>
  <c r="BZ732" i="25"/>
  <c r="BY732" i="25"/>
  <c r="BX732" i="25"/>
  <c r="BW732" i="25"/>
  <c r="BV732" i="25"/>
  <c r="BU732" i="25"/>
  <c r="DV731" i="25"/>
  <c r="DU731" i="25"/>
  <c r="DT731" i="25"/>
  <c r="DS731" i="25"/>
  <c r="DR731" i="25"/>
  <c r="DQ731" i="25"/>
  <c r="DP731" i="25"/>
  <c r="DO731" i="25"/>
  <c r="DN731" i="25"/>
  <c r="DM731" i="25"/>
  <c r="DL731" i="25"/>
  <c r="DK731" i="25"/>
  <c r="DJ731" i="25"/>
  <c r="DI731" i="25"/>
  <c r="DH731" i="25"/>
  <c r="DG731" i="25"/>
  <c r="DF731" i="25"/>
  <c r="DE731" i="25"/>
  <c r="DD731" i="25"/>
  <c r="DC731" i="25"/>
  <c r="DB731" i="25"/>
  <c r="DA731" i="25"/>
  <c r="CZ731" i="25"/>
  <c r="CY731" i="25"/>
  <c r="CX731" i="25"/>
  <c r="CW731" i="25"/>
  <c r="CV731" i="25"/>
  <c r="CU731" i="25"/>
  <c r="CT731" i="25"/>
  <c r="CS731" i="25"/>
  <c r="CR731" i="25"/>
  <c r="CQ731" i="25"/>
  <c r="CP731" i="25"/>
  <c r="CO731" i="25"/>
  <c r="CN731" i="25"/>
  <c r="CM731" i="25"/>
  <c r="CL731" i="25"/>
  <c r="CK731" i="25"/>
  <c r="CJ731" i="25"/>
  <c r="CI731" i="25"/>
  <c r="CH731" i="25"/>
  <c r="CG731" i="25"/>
  <c r="CF731" i="25"/>
  <c r="CE731" i="25"/>
  <c r="CD731" i="25"/>
  <c r="CC731" i="25"/>
  <c r="CB731" i="25"/>
  <c r="CA731" i="25"/>
  <c r="BZ731" i="25"/>
  <c r="BY731" i="25"/>
  <c r="BX731" i="25"/>
  <c r="BW731" i="25"/>
  <c r="BV731" i="25"/>
  <c r="BU731" i="25"/>
  <c r="DV730" i="25"/>
  <c r="DU730" i="25"/>
  <c r="DT730" i="25"/>
  <c r="DS730" i="25"/>
  <c r="DR730" i="25"/>
  <c r="DQ730" i="25"/>
  <c r="DP730" i="25"/>
  <c r="DO730" i="25"/>
  <c r="DN730" i="25"/>
  <c r="DM730" i="25"/>
  <c r="DL730" i="25"/>
  <c r="DK730" i="25"/>
  <c r="DJ730" i="25"/>
  <c r="DI730" i="25"/>
  <c r="DH730" i="25"/>
  <c r="DG730" i="25"/>
  <c r="DF730" i="25"/>
  <c r="DE730" i="25"/>
  <c r="DD730" i="25"/>
  <c r="DC730" i="25"/>
  <c r="DB730" i="25"/>
  <c r="DA730" i="25"/>
  <c r="CZ730" i="25"/>
  <c r="CY730" i="25"/>
  <c r="CX730" i="25"/>
  <c r="CW730" i="25"/>
  <c r="CV730" i="25"/>
  <c r="CU730" i="25"/>
  <c r="CT730" i="25"/>
  <c r="CS730" i="25"/>
  <c r="CR730" i="25"/>
  <c r="CQ730" i="25"/>
  <c r="CP730" i="25"/>
  <c r="CO730" i="25"/>
  <c r="CN730" i="25"/>
  <c r="CM730" i="25"/>
  <c r="CL730" i="25"/>
  <c r="CK730" i="25"/>
  <c r="CJ730" i="25"/>
  <c r="CI730" i="25"/>
  <c r="CH730" i="25"/>
  <c r="CG730" i="25"/>
  <c r="CF730" i="25"/>
  <c r="CE730" i="25"/>
  <c r="CD730" i="25"/>
  <c r="CC730" i="25"/>
  <c r="CB730" i="25"/>
  <c r="CA730" i="25"/>
  <c r="BZ730" i="25"/>
  <c r="BY730" i="25"/>
  <c r="BX730" i="25"/>
  <c r="BW730" i="25"/>
  <c r="BV730" i="25"/>
  <c r="BU730" i="25"/>
  <c r="DV729" i="25"/>
  <c r="DU729" i="25"/>
  <c r="DT729" i="25"/>
  <c r="DS729" i="25"/>
  <c r="DR729" i="25"/>
  <c r="DQ729" i="25"/>
  <c r="DP729" i="25"/>
  <c r="DO729" i="25"/>
  <c r="DN729" i="25"/>
  <c r="DM729" i="25"/>
  <c r="DL729" i="25"/>
  <c r="DK729" i="25"/>
  <c r="DJ729" i="25"/>
  <c r="DI729" i="25"/>
  <c r="DH729" i="25"/>
  <c r="DG729" i="25"/>
  <c r="DF729" i="25"/>
  <c r="DE729" i="25"/>
  <c r="DD729" i="25"/>
  <c r="DC729" i="25"/>
  <c r="DB729" i="25"/>
  <c r="DA729" i="25"/>
  <c r="CZ729" i="25"/>
  <c r="CY729" i="25"/>
  <c r="CX729" i="25"/>
  <c r="CW729" i="25"/>
  <c r="CV729" i="25"/>
  <c r="CU729" i="25"/>
  <c r="CT729" i="25"/>
  <c r="CS729" i="25"/>
  <c r="CR729" i="25"/>
  <c r="CQ729" i="25"/>
  <c r="CP729" i="25"/>
  <c r="CO729" i="25"/>
  <c r="CN729" i="25"/>
  <c r="CM729" i="25"/>
  <c r="CL729" i="25"/>
  <c r="CK729" i="25"/>
  <c r="CJ729" i="25"/>
  <c r="CI729" i="25"/>
  <c r="CH729" i="25"/>
  <c r="CG729" i="25"/>
  <c r="CF729" i="25"/>
  <c r="CE729" i="25"/>
  <c r="CD729" i="25"/>
  <c r="CC729" i="25"/>
  <c r="CB729" i="25"/>
  <c r="CA729" i="25"/>
  <c r="BZ729" i="25"/>
  <c r="BY729" i="25"/>
  <c r="BX729" i="25"/>
  <c r="BW729" i="25"/>
  <c r="BV729" i="25"/>
  <c r="BU729" i="25"/>
  <c r="DV728" i="25"/>
  <c r="DU728" i="25"/>
  <c r="DT728" i="25"/>
  <c r="DS728" i="25"/>
  <c r="DR728" i="25"/>
  <c r="DQ728" i="25"/>
  <c r="DP728" i="25"/>
  <c r="DO728" i="25"/>
  <c r="DN728" i="25"/>
  <c r="DM728" i="25"/>
  <c r="DL728" i="25"/>
  <c r="DK728" i="25"/>
  <c r="DJ728" i="25"/>
  <c r="DI728" i="25"/>
  <c r="DH728" i="25"/>
  <c r="DG728" i="25"/>
  <c r="DF728" i="25"/>
  <c r="DE728" i="25"/>
  <c r="DD728" i="25"/>
  <c r="DC728" i="25"/>
  <c r="DB728" i="25"/>
  <c r="DA728" i="25"/>
  <c r="CZ728" i="25"/>
  <c r="CY728" i="25"/>
  <c r="CX728" i="25"/>
  <c r="CW728" i="25"/>
  <c r="CV728" i="25"/>
  <c r="CU728" i="25"/>
  <c r="CT728" i="25"/>
  <c r="CS728" i="25"/>
  <c r="CR728" i="25"/>
  <c r="CQ728" i="25"/>
  <c r="CP728" i="25"/>
  <c r="CO728" i="25"/>
  <c r="CN728" i="25"/>
  <c r="CM728" i="25"/>
  <c r="CL728" i="25"/>
  <c r="CK728" i="25"/>
  <c r="CJ728" i="25"/>
  <c r="CI728" i="25"/>
  <c r="CH728" i="25"/>
  <c r="CG728" i="25"/>
  <c r="CF728" i="25"/>
  <c r="CE728" i="25"/>
  <c r="CD728" i="25"/>
  <c r="CC728" i="25"/>
  <c r="CB728" i="25"/>
  <c r="CA728" i="25"/>
  <c r="BZ728" i="25"/>
  <c r="BY728" i="25"/>
  <c r="BX728" i="25"/>
  <c r="BW728" i="25"/>
  <c r="BV728" i="25"/>
  <c r="BU728" i="25"/>
  <c r="DV727" i="25"/>
  <c r="DU727" i="25"/>
  <c r="DT727" i="25"/>
  <c r="DS727" i="25"/>
  <c r="DR727" i="25"/>
  <c r="DQ727" i="25"/>
  <c r="DP727" i="25"/>
  <c r="DO727" i="25"/>
  <c r="DN727" i="25"/>
  <c r="DM727" i="25"/>
  <c r="DL727" i="25"/>
  <c r="DK727" i="25"/>
  <c r="DJ727" i="25"/>
  <c r="DI727" i="25"/>
  <c r="DH727" i="25"/>
  <c r="DG727" i="25"/>
  <c r="DF727" i="25"/>
  <c r="DE727" i="25"/>
  <c r="DD727" i="25"/>
  <c r="DC727" i="25"/>
  <c r="DB727" i="25"/>
  <c r="DA727" i="25"/>
  <c r="CZ727" i="25"/>
  <c r="CY727" i="25"/>
  <c r="CX727" i="25"/>
  <c r="CW727" i="25"/>
  <c r="CV727" i="25"/>
  <c r="CU727" i="25"/>
  <c r="CT727" i="25"/>
  <c r="CS727" i="25"/>
  <c r="CR727" i="25"/>
  <c r="CQ727" i="25"/>
  <c r="CP727" i="25"/>
  <c r="CO727" i="25"/>
  <c r="CN727" i="25"/>
  <c r="CM727" i="25"/>
  <c r="CL727" i="25"/>
  <c r="CK727" i="25"/>
  <c r="CJ727" i="25"/>
  <c r="CI727" i="25"/>
  <c r="CH727" i="25"/>
  <c r="CG727" i="25"/>
  <c r="CF727" i="25"/>
  <c r="CE727" i="25"/>
  <c r="CD727" i="25"/>
  <c r="CC727" i="25"/>
  <c r="CB727" i="25"/>
  <c r="CA727" i="25"/>
  <c r="BZ727" i="25"/>
  <c r="BY727" i="25"/>
  <c r="BX727" i="25"/>
  <c r="BW727" i="25"/>
  <c r="BV727" i="25"/>
  <c r="BU727" i="25"/>
  <c r="DV726" i="25"/>
  <c r="DU726" i="25"/>
  <c r="DT726" i="25"/>
  <c r="DS726" i="25"/>
  <c r="DR726" i="25"/>
  <c r="DQ726" i="25"/>
  <c r="DP726" i="25"/>
  <c r="DO726" i="25"/>
  <c r="DN726" i="25"/>
  <c r="DM726" i="25"/>
  <c r="DL726" i="25"/>
  <c r="DK726" i="25"/>
  <c r="DJ726" i="25"/>
  <c r="DI726" i="25"/>
  <c r="DH726" i="25"/>
  <c r="DG726" i="25"/>
  <c r="DF726" i="25"/>
  <c r="DE726" i="25"/>
  <c r="DD726" i="25"/>
  <c r="DC726" i="25"/>
  <c r="DB726" i="25"/>
  <c r="DA726" i="25"/>
  <c r="CZ726" i="25"/>
  <c r="CY726" i="25"/>
  <c r="CX726" i="25"/>
  <c r="CW726" i="25"/>
  <c r="CV726" i="25"/>
  <c r="CU726" i="25"/>
  <c r="CT726" i="25"/>
  <c r="CS726" i="25"/>
  <c r="CR726" i="25"/>
  <c r="CQ726" i="25"/>
  <c r="CP726" i="25"/>
  <c r="CO726" i="25"/>
  <c r="CN726" i="25"/>
  <c r="CM726" i="25"/>
  <c r="CL726" i="25"/>
  <c r="CK726" i="25"/>
  <c r="CJ726" i="25"/>
  <c r="CI726" i="25"/>
  <c r="CH726" i="25"/>
  <c r="CG726" i="25"/>
  <c r="CF726" i="25"/>
  <c r="CE726" i="25"/>
  <c r="CD726" i="25"/>
  <c r="CC726" i="25"/>
  <c r="CB726" i="25"/>
  <c r="CA726" i="25"/>
  <c r="BZ726" i="25"/>
  <c r="BY726" i="25"/>
  <c r="BX726" i="25"/>
  <c r="BW726" i="25"/>
  <c r="BV726" i="25"/>
  <c r="BU726" i="25"/>
  <c r="DV725" i="25"/>
  <c r="DU725" i="25"/>
  <c r="DT725" i="25"/>
  <c r="DS725" i="25"/>
  <c r="DR725" i="25"/>
  <c r="DQ725" i="25"/>
  <c r="DP725" i="25"/>
  <c r="DO725" i="25"/>
  <c r="DN725" i="25"/>
  <c r="DM725" i="25"/>
  <c r="DL725" i="25"/>
  <c r="DK725" i="25"/>
  <c r="DJ725" i="25"/>
  <c r="DI725" i="25"/>
  <c r="DH725" i="25"/>
  <c r="DG725" i="25"/>
  <c r="DF725" i="25"/>
  <c r="DE725" i="25"/>
  <c r="DD725" i="25"/>
  <c r="DC725" i="25"/>
  <c r="DB725" i="25"/>
  <c r="DA725" i="25"/>
  <c r="CZ725" i="25"/>
  <c r="CY725" i="25"/>
  <c r="CX725" i="25"/>
  <c r="CW725" i="25"/>
  <c r="CV725" i="25"/>
  <c r="CU725" i="25"/>
  <c r="CT725" i="25"/>
  <c r="CS725" i="25"/>
  <c r="CR725" i="25"/>
  <c r="CQ725" i="25"/>
  <c r="CP725" i="25"/>
  <c r="CO725" i="25"/>
  <c r="CN725" i="25"/>
  <c r="CM725" i="25"/>
  <c r="CL725" i="25"/>
  <c r="CK725" i="25"/>
  <c r="CJ725" i="25"/>
  <c r="CI725" i="25"/>
  <c r="CH725" i="25"/>
  <c r="CG725" i="25"/>
  <c r="CF725" i="25"/>
  <c r="CE725" i="25"/>
  <c r="CD725" i="25"/>
  <c r="CC725" i="25"/>
  <c r="CB725" i="25"/>
  <c r="CA725" i="25"/>
  <c r="BZ725" i="25"/>
  <c r="BY725" i="25"/>
  <c r="BX725" i="25"/>
  <c r="BW725" i="25"/>
  <c r="BV725" i="25"/>
  <c r="BU725" i="25"/>
  <c r="DV724" i="25"/>
  <c r="DU724" i="25"/>
  <c r="DT724" i="25"/>
  <c r="DS724" i="25"/>
  <c r="DR724" i="25"/>
  <c r="DQ724" i="25"/>
  <c r="DP724" i="25"/>
  <c r="DO724" i="25"/>
  <c r="DN724" i="25"/>
  <c r="DM724" i="25"/>
  <c r="DL724" i="25"/>
  <c r="DK724" i="25"/>
  <c r="DJ724" i="25"/>
  <c r="DI724" i="25"/>
  <c r="DH724" i="25"/>
  <c r="DG724" i="25"/>
  <c r="DF724" i="25"/>
  <c r="DE724" i="25"/>
  <c r="DD724" i="25"/>
  <c r="DC724" i="25"/>
  <c r="DB724" i="25"/>
  <c r="DA724" i="25"/>
  <c r="CZ724" i="25"/>
  <c r="CY724" i="25"/>
  <c r="CX724" i="25"/>
  <c r="CW724" i="25"/>
  <c r="CV724" i="25"/>
  <c r="CU724" i="25"/>
  <c r="CT724" i="25"/>
  <c r="CS724" i="25"/>
  <c r="CR724" i="25"/>
  <c r="CQ724" i="25"/>
  <c r="CP724" i="25"/>
  <c r="CO724" i="25"/>
  <c r="CN724" i="25"/>
  <c r="CM724" i="25"/>
  <c r="CL724" i="25"/>
  <c r="CK724" i="25"/>
  <c r="CJ724" i="25"/>
  <c r="CI724" i="25"/>
  <c r="CH724" i="25"/>
  <c r="CG724" i="25"/>
  <c r="CF724" i="25"/>
  <c r="CE724" i="25"/>
  <c r="CD724" i="25"/>
  <c r="CC724" i="25"/>
  <c r="CB724" i="25"/>
  <c r="CA724" i="25"/>
  <c r="BZ724" i="25"/>
  <c r="BY724" i="25"/>
  <c r="BX724" i="25"/>
  <c r="BW724" i="25"/>
  <c r="BV724" i="25"/>
  <c r="BU724" i="25"/>
  <c r="DV723" i="25"/>
  <c r="DU723" i="25"/>
  <c r="DT723" i="25"/>
  <c r="DS723" i="25"/>
  <c r="DR723" i="25"/>
  <c r="DQ723" i="25"/>
  <c r="DP723" i="25"/>
  <c r="DO723" i="25"/>
  <c r="DN723" i="25"/>
  <c r="DM723" i="25"/>
  <c r="DL723" i="25"/>
  <c r="DK723" i="25"/>
  <c r="DJ723" i="25"/>
  <c r="DI723" i="25"/>
  <c r="DH723" i="25"/>
  <c r="DG723" i="25"/>
  <c r="DF723" i="25"/>
  <c r="DE723" i="25"/>
  <c r="DD723" i="25"/>
  <c r="DC723" i="25"/>
  <c r="DB723" i="25"/>
  <c r="DA723" i="25"/>
  <c r="CZ723" i="25"/>
  <c r="CY723" i="25"/>
  <c r="CX723" i="25"/>
  <c r="CW723" i="25"/>
  <c r="CV723" i="25"/>
  <c r="CU723" i="25"/>
  <c r="CT723" i="25"/>
  <c r="CS723" i="25"/>
  <c r="CR723" i="25"/>
  <c r="CQ723" i="25"/>
  <c r="CP723" i="25"/>
  <c r="CO723" i="25"/>
  <c r="CN723" i="25"/>
  <c r="CM723" i="25"/>
  <c r="CL723" i="25"/>
  <c r="CK723" i="25"/>
  <c r="CJ723" i="25"/>
  <c r="CI723" i="25"/>
  <c r="CH723" i="25"/>
  <c r="CG723" i="25"/>
  <c r="CF723" i="25"/>
  <c r="CE723" i="25"/>
  <c r="CD723" i="25"/>
  <c r="CC723" i="25"/>
  <c r="CB723" i="25"/>
  <c r="CA723" i="25"/>
  <c r="BZ723" i="25"/>
  <c r="BY723" i="25"/>
  <c r="BX723" i="25"/>
  <c r="BW723" i="25"/>
  <c r="BV723" i="25"/>
  <c r="BU723" i="25"/>
  <c r="DV722" i="25"/>
  <c r="DU722" i="25"/>
  <c r="DT722" i="25"/>
  <c r="DS722" i="25"/>
  <c r="DR722" i="25"/>
  <c r="DQ722" i="25"/>
  <c r="DP722" i="25"/>
  <c r="DO722" i="25"/>
  <c r="DN722" i="25"/>
  <c r="DM722" i="25"/>
  <c r="DL722" i="25"/>
  <c r="DK722" i="25"/>
  <c r="DJ722" i="25"/>
  <c r="DI722" i="25"/>
  <c r="DH722" i="25"/>
  <c r="DG722" i="25"/>
  <c r="DF722" i="25"/>
  <c r="DE722" i="25"/>
  <c r="DD722" i="25"/>
  <c r="DC722" i="25"/>
  <c r="DB722" i="25"/>
  <c r="DA722" i="25"/>
  <c r="CZ722" i="25"/>
  <c r="CY722" i="25"/>
  <c r="CX722" i="25"/>
  <c r="CW722" i="25"/>
  <c r="CV722" i="25"/>
  <c r="CU722" i="25"/>
  <c r="CT722" i="25"/>
  <c r="CS722" i="25"/>
  <c r="CR722" i="25"/>
  <c r="CQ722" i="25"/>
  <c r="CP722" i="25"/>
  <c r="CO722" i="25"/>
  <c r="CN722" i="25"/>
  <c r="CM722" i="25"/>
  <c r="CL722" i="25"/>
  <c r="CK722" i="25"/>
  <c r="CJ722" i="25"/>
  <c r="CI722" i="25"/>
  <c r="CH722" i="25"/>
  <c r="CG722" i="25"/>
  <c r="CF722" i="25"/>
  <c r="CE722" i="25"/>
  <c r="CD722" i="25"/>
  <c r="CC722" i="25"/>
  <c r="CB722" i="25"/>
  <c r="CA722" i="25"/>
  <c r="BZ722" i="25"/>
  <c r="BY722" i="25"/>
  <c r="BX722" i="25"/>
  <c r="BW722" i="25"/>
  <c r="BV722" i="25"/>
  <c r="BU722" i="25"/>
  <c r="DV721" i="25"/>
  <c r="DU721" i="25"/>
  <c r="DT721" i="25"/>
  <c r="DS721" i="25"/>
  <c r="DR721" i="25"/>
  <c r="DQ721" i="25"/>
  <c r="DP721" i="25"/>
  <c r="DO721" i="25"/>
  <c r="DN721" i="25"/>
  <c r="DM721" i="25"/>
  <c r="DL721" i="25"/>
  <c r="DK721" i="25"/>
  <c r="DJ721" i="25"/>
  <c r="DI721" i="25"/>
  <c r="DH721" i="25"/>
  <c r="DG721" i="25"/>
  <c r="DF721" i="25"/>
  <c r="DE721" i="25"/>
  <c r="DD721" i="25"/>
  <c r="DC721" i="25"/>
  <c r="DB721" i="25"/>
  <c r="DA721" i="25"/>
  <c r="CZ721" i="25"/>
  <c r="CY721" i="25"/>
  <c r="CX721" i="25"/>
  <c r="CW721" i="25"/>
  <c r="CV721" i="25"/>
  <c r="CU721" i="25"/>
  <c r="CT721" i="25"/>
  <c r="CS721" i="25"/>
  <c r="CR721" i="25"/>
  <c r="CQ721" i="25"/>
  <c r="CP721" i="25"/>
  <c r="CO721" i="25"/>
  <c r="CN721" i="25"/>
  <c r="CM721" i="25"/>
  <c r="CL721" i="25"/>
  <c r="CK721" i="25"/>
  <c r="CJ721" i="25"/>
  <c r="CI721" i="25"/>
  <c r="CH721" i="25"/>
  <c r="CG721" i="25"/>
  <c r="CF721" i="25"/>
  <c r="CE721" i="25"/>
  <c r="CD721" i="25"/>
  <c r="CC721" i="25"/>
  <c r="CB721" i="25"/>
  <c r="CA721" i="25"/>
  <c r="BZ721" i="25"/>
  <c r="BY721" i="25"/>
  <c r="BX721" i="25"/>
  <c r="BW721" i="25"/>
  <c r="BV721" i="25"/>
  <c r="BU721" i="25"/>
  <c r="DV720" i="25"/>
  <c r="DU720" i="25"/>
  <c r="DT720" i="25"/>
  <c r="DS720" i="25"/>
  <c r="DR720" i="25"/>
  <c r="DQ720" i="25"/>
  <c r="DP720" i="25"/>
  <c r="DO720" i="25"/>
  <c r="DN720" i="25"/>
  <c r="DM720" i="25"/>
  <c r="DL720" i="25"/>
  <c r="DK720" i="25"/>
  <c r="DJ720" i="25"/>
  <c r="DI720" i="25"/>
  <c r="DH720" i="25"/>
  <c r="DG720" i="25"/>
  <c r="DF720" i="25"/>
  <c r="DE720" i="25"/>
  <c r="DD720" i="25"/>
  <c r="DC720" i="25"/>
  <c r="DB720" i="25"/>
  <c r="DA720" i="25"/>
  <c r="CZ720" i="25"/>
  <c r="CY720" i="25"/>
  <c r="CX720" i="25"/>
  <c r="CW720" i="25"/>
  <c r="CV720" i="25"/>
  <c r="CU720" i="25"/>
  <c r="CT720" i="25"/>
  <c r="CS720" i="25"/>
  <c r="CR720" i="25"/>
  <c r="CQ720" i="25"/>
  <c r="CP720" i="25"/>
  <c r="CO720" i="25"/>
  <c r="CN720" i="25"/>
  <c r="CM720" i="25"/>
  <c r="CL720" i="25"/>
  <c r="CK720" i="25"/>
  <c r="CJ720" i="25"/>
  <c r="CI720" i="25"/>
  <c r="CH720" i="25"/>
  <c r="CG720" i="25"/>
  <c r="CF720" i="25"/>
  <c r="CE720" i="25"/>
  <c r="CD720" i="25"/>
  <c r="CC720" i="25"/>
  <c r="CB720" i="25"/>
  <c r="CA720" i="25"/>
  <c r="BZ720" i="25"/>
  <c r="BY720" i="25"/>
  <c r="BX720" i="25"/>
  <c r="BW720" i="25"/>
  <c r="BV720" i="25"/>
  <c r="BU720" i="25"/>
  <c r="DV719" i="25"/>
  <c r="DU719" i="25"/>
  <c r="DT719" i="25"/>
  <c r="DS719" i="25"/>
  <c r="DR719" i="25"/>
  <c r="DQ719" i="25"/>
  <c r="DP719" i="25"/>
  <c r="DO719" i="25"/>
  <c r="DN719" i="25"/>
  <c r="DM719" i="25"/>
  <c r="DL719" i="25"/>
  <c r="DK719" i="25"/>
  <c r="DJ719" i="25"/>
  <c r="DI719" i="25"/>
  <c r="DH719" i="25"/>
  <c r="DG719" i="25"/>
  <c r="DF719" i="25"/>
  <c r="DE719" i="25"/>
  <c r="DD719" i="25"/>
  <c r="DC719" i="25"/>
  <c r="DB719" i="25"/>
  <c r="DA719" i="25"/>
  <c r="CZ719" i="25"/>
  <c r="CY719" i="25"/>
  <c r="CX719" i="25"/>
  <c r="CW719" i="25"/>
  <c r="CV719" i="25"/>
  <c r="CU719" i="25"/>
  <c r="CT719" i="25"/>
  <c r="CS719" i="25"/>
  <c r="CR719" i="25"/>
  <c r="CQ719" i="25"/>
  <c r="CP719" i="25"/>
  <c r="CO719" i="25"/>
  <c r="CN719" i="25"/>
  <c r="CM719" i="25"/>
  <c r="CL719" i="25"/>
  <c r="CK719" i="25"/>
  <c r="CJ719" i="25"/>
  <c r="CI719" i="25"/>
  <c r="CH719" i="25"/>
  <c r="CG719" i="25"/>
  <c r="CF719" i="25"/>
  <c r="CE719" i="25"/>
  <c r="CD719" i="25"/>
  <c r="CC719" i="25"/>
  <c r="CB719" i="25"/>
  <c r="CA719" i="25"/>
  <c r="BZ719" i="25"/>
  <c r="BY719" i="25"/>
  <c r="BX719" i="25"/>
  <c r="BW719" i="25"/>
  <c r="BV719" i="25"/>
  <c r="BU719" i="25"/>
  <c r="DV718" i="25"/>
  <c r="DU718" i="25"/>
  <c r="DT718" i="25"/>
  <c r="DS718" i="25"/>
  <c r="DR718" i="25"/>
  <c r="DQ718" i="25"/>
  <c r="DP718" i="25"/>
  <c r="DO718" i="25"/>
  <c r="DN718" i="25"/>
  <c r="DM718" i="25"/>
  <c r="DL718" i="25"/>
  <c r="DK718" i="25"/>
  <c r="DJ718" i="25"/>
  <c r="DI718" i="25"/>
  <c r="DH718" i="25"/>
  <c r="DG718" i="25"/>
  <c r="DF718" i="25"/>
  <c r="DE718" i="25"/>
  <c r="DD718" i="25"/>
  <c r="DC718" i="25"/>
  <c r="DB718" i="25"/>
  <c r="DA718" i="25"/>
  <c r="CZ718" i="25"/>
  <c r="CY718" i="25"/>
  <c r="CX718" i="25"/>
  <c r="CW718" i="25"/>
  <c r="CV718" i="25"/>
  <c r="CU718" i="25"/>
  <c r="CT718" i="25"/>
  <c r="CS718" i="25"/>
  <c r="CR718" i="25"/>
  <c r="CQ718" i="25"/>
  <c r="CP718" i="25"/>
  <c r="CO718" i="25"/>
  <c r="CN718" i="25"/>
  <c r="CM718" i="25"/>
  <c r="CL718" i="25"/>
  <c r="CK718" i="25"/>
  <c r="CJ718" i="25"/>
  <c r="CI718" i="25"/>
  <c r="CH718" i="25"/>
  <c r="CG718" i="25"/>
  <c r="CF718" i="25"/>
  <c r="CE718" i="25"/>
  <c r="CD718" i="25"/>
  <c r="CC718" i="25"/>
  <c r="CB718" i="25"/>
  <c r="CA718" i="25"/>
  <c r="BZ718" i="25"/>
  <c r="BY718" i="25"/>
  <c r="BX718" i="25"/>
  <c r="BW718" i="25"/>
  <c r="BV718" i="25"/>
  <c r="BU718" i="25"/>
  <c r="DV717" i="25"/>
  <c r="DU717" i="25"/>
  <c r="DT717" i="25"/>
  <c r="DS717" i="25"/>
  <c r="DR717" i="25"/>
  <c r="DQ717" i="25"/>
  <c r="DP717" i="25"/>
  <c r="DO717" i="25"/>
  <c r="DN717" i="25"/>
  <c r="DM717" i="25"/>
  <c r="DL717" i="25"/>
  <c r="DK717" i="25"/>
  <c r="DJ717" i="25"/>
  <c r="DI717" i="25"/>
  <c r="DH717" i="25"/>
  <c r="DG717" i="25"/>
  <c r="DF717" i="25"/>
  <c r="DE717" i="25"/>
  <c r="DD717" i="25"/>
  <c r="DC717" i="25"/>
  <c r="DB717" i="25"/>
  <c r="DA717" i="25"/>
  <c r="CZ717" i="25"/>
  <c r="CY717" i="25"/>
  <c r="CX717" i="25"/>
  <c r="CW717" i="25"/>
  <c r="CV717" i="25"/>
  <c r="CU717" i="25"/>
  <c r="CT717" i="25"/>
  <c r="CS717" i="25"/>
  <c r="CR717" i="25"/>
  <c r="CQ717" i="25"/>
  <c r="CP717" i="25"/>
  <c r="CO717" i="25"/>
  <c r="CN717" i="25"/>
  <c r="CM717" i="25"/>
  <c r="CL717" i="25"/>
  <c r="CK717" i="25"/>
  <c r="CJ717" i="25"/>
  <c r="CI717" i="25"/>
  <c r="CH717" i="25"/>
  <c r="CG717" i="25"/>
  <c r="CF717" i="25"/>
  <c r="CE717" i="25"/>
  <c r="CD717" i="25"/>
  <c r="CC717" i="25"/>
  <c r="CB717" i="25"/>
  <c r="CA717" i="25"/>
  <c r="BZ717" i="25"/>
  <c r="BY717" i="25"/>
  <c r="BX717" i="25"/>
  <c r="BW717" i="25"/>
  <c r="BV717" i="25"/>
  <c r="BU717" i="25"/>
  <c r="DV716" i="25"/>
  <c r="DU716" i="25"/>
  <c r="DT716" i="25"/>
  <c r="DS716" i="25"/>
  <c r="DR716" i="25"/>
  <c r="DQ716" i="25"/>
  <c r="DP716" i="25"/>
  <c r="DO716" i="25"/>
  <c r="DN716" i="25"/>
  <c r="DM716" i="25"/>
  <c r="DL716" i="25"/>
  <c r="DK716" i="25"/>
  <c r="DJ716" i="25"/>
  <c r="DI716" i="25"/>
  <c r="DH716" i="25"/>
  <c r="DG716" i="25"/>
  <c r="DF716" i="25"/>
  <c r="DE716" i="25"/>
  <c r="DD716" i="25"/>
  <c r="DC716" i="25"/>
  <c r="DB716" i="25"/>
  <c r="DA716" i="25"/>
  <c r="CZ716" i="25"/>
  <c r="CY716" i="25"/>
  <c r="CX716" i="25"/>
  <c r="CW716" i="25"/>
  <c r="CV716" i="25"/>
  <c r="CU716" i="25"/>
  <c r="CT716" i="25"/>
  <c r="CS716" i="25"/>
  <c r="CR716" i="25"/>
  <c r="CQ716" i="25"/>
  <c r="CP716" i="25"/>
  <c r="CO716" i="25"/>
  <c r="CN716" i="25"/>
  <c r="CM716" i="25"/>
  <c r="CL716" i="25"/>
  <c r="CK716" i="25"/>
  <c r="CJ716" i="25"/>
  <c r="CI716" i="25"/>
  <c r="CH716" i="25"/>
  <c r="CG716" i="25"/>
  <c r="CF716" i="25"/>
  <c r="CE716" i="25"/>
  <c r="CD716" i="25"/>
  <c r="CC716" i="25"/>
  <c r="CB716" i="25"/>
  <c r="CA716" i="25"/>
  <c r="BZ716" i="25"/>
  <c r="BY716" i="25"/>
  <c r="BX716" i="25"/>
  <c r="BW716" i="25"/>
  <c r="BV716" i="25"/>
  <c r="BU716" i="25"/>
  <c r="DV715" i="25"/>
  <c r="DU715" i="25"/>
  <c r="DT715" i="25"/>
  <c r="DS715" i="25"/>
  <c r="DR715" i="25"/>
  <c r="DQ715" i="25"/>
  <c r="DP715" i="25"/>
  <c r="DO715" i="25"/>
  <c r="DN715" i="25"/>
  <c r="DM715" i="25"/>
  <c r="DL715" i="25"/>
  <c r="DK715" i="25"/>
  <c r="DJ715" i="25"/>
  <c r="DI715" i="25"/>
  <c r="DH715" i="25"/>
  <c r="DG715" i="25"/>
  <c r="DF715" i="25"/>
  <c r="DE715" i="25"/>
  <c r="DD715" i="25"/>
  <c r="DC715" i="25"/>
  <c r="DB715" i="25"/>
  <c r="DA715" i="25"/>
  <c r="CZ715" i="25"/>
  <c r="CY715" i="25"/>
  <c r="CX715" i="25"/>
  <c r="CW715" i="25"/>
  <c r="CV715" i="25"/>
  <c r="CU715" i="25"/>
  <c r="CT715" i="25"/>
  <c r="CS715" i="25"/>
  <c r="CR715" i="25"/>
  <c r="CQ715" i="25"/>
  <c r="CP715" i="25"/>
  <c r="CO715" i="25"/>
  <c r="CN715" i="25"/>
  <c r="CM715" i="25"/>
  <c r="CL715" i="25"/>
  <c r="CK715" i="25"/>
  <c r="CJ715" i="25"/>
  <c r="CI715" i="25"/>
  <c r="CH715" i="25"/>
  <c r="CG715" i="25"/>
  <c r="CF715" i="25"/>
  <c r="CE715" i="25"/>
  <c r="CD715" i="25"/>
  <c r="CC715" i="25"/>
  <c r="CB715" i="25"/>
  <c r="CA715" i="25"/>
  <c r="BZ715" i="25"/>
  <c r="BY715" i="25"/>
  <c r="BX715" i="25"/>
  <c r="BW715" i="25"/>
  <c r="BV715" i="25"/>
  <c r="BU715" i="25"/>
  <c r="DV714" i="25"/>
  <c r="DU714" i="25"/>
  <c r="DT714" i="25"/>
  <c r="DS714" i="25"/>
  <c r="DR714" i="25"/>
  <c r="DQ714" i="25"/>
  <c r="DP714" i="25"/>
  <c r="DO714" i="25"/>
  <c r="DN714" i="25"/>
  <c r="DM714" i="25"/>
  <c r="DL714" i="25"/>
  <c r="DK714" i="25"/>
  <c r="DJ714" i="25"/>
  <c r="DI714" i="25"/>
  <c r="DH714" i="25"/>
  <c r="DG714" i="25"/>
  <c r="DF714" i="25"/>
  <c r="DE714" i="25"/>
  <c r="DD714" i="25"/>
  <c r="DC714" i="25"/>
  <c r="DB714" i="25"/>
  <c r="DA714" i="25"/>
  <c r="CZ714" i="25"/>
  <c r="CY714" i="25"/>
  <c r="CX714" i="25"/>
  <c r="CW714" i="25"/>
  <c r="CV714" i="25"/>
  <c r="CU714" i="25"/>
  <c r="CT714" i="25"/>
  <c r="CS714" i="25"/>
  <c r="CR714" i="25"/>
  <c r="CQ714" i="25"/>
  <c r="CP714" i="25"/>
  <c r="CO714" i="25"/>
  <c r="CN714" i="25"/>
  <c r="CM714" i="25"/>
  <c r="CL714" i="25"/>
  <c r="CK714" i="25"/>
  <c r="CJ714" i="25"/>
  <c r="CI714" i="25"/>
  <c r="CH714" i="25"/>
  <c r="CG714" i="25"/>
  <c r="CF714" i="25"/>
  <c r="CE714" i="25"/>
  <c r="CD714" i="25"/>
  <c r="CC714" i="25"/>
  <c r="CB714" i="25"/>
  <c r="CA714" i="25"/>
  <c r="BZ714" i="25"/>
  <c r="BY714" i="25"/>
  <c r="BX714" i="25"/>
  <c r="BW714" i="25"/>
  <c r="BV714" i="25"/>
  <c r="BU714" i="25"/>
  <c r="DV713" i="25"/>
  <c r="DU713" i="25"/>
  <c r="DT713" i="25"/>
  <c r="DS713" i="25"/>
  <c r="DR713" i="25"/>
  <c r="DQ713" i="25"/>
  <c r="DP713" i="25"/>
  <c r="DO713" i="25"/>
  <c r="DN713" i="25"/>
  <c r="DM713" i="25"/>
  <c r="DL713" i="25"/>
  <c r="DK713" i="25"/>
  <c r="DJ713" i="25"/>
  <c r="DI713" i="25"/>
  <c r="DH713" i="25"/>
  <c r="DG713" i="25"/>
  <c r="DF713" i="25"/>
  <c r="DE713" i="25"/>
  <c r="DD713" i="25"/>
  <c r="DC713" i="25"/>
  <c r="DB713" i="25"/>
  <c r="DA713" i="25"/>
  <c r="CZ713" i="25"/>
  <c r="CY713" i="25"/>
  <c r="CX713" i="25"/>
  <c r="CW713" i="25"/>
  <c r="CV713" i="25"/>
  <c r="CU713" i="25"/>
  <c r="CT713" i="25"/>
  <c r="CS713" i="25"/>
  <c r="CR713" i="25"/>
  <c r="CQ713" i="25"/>
  <c r="CP713" i="25"/>
  <c r="CO713" i="25"/>
  <c r="CN713" i="25"/>
  <c r="CM713" i="25"/>
  <c r="CL713" i="25"/>
  <c r="CK713" i="25"/>
  <c r="CJ713" i="25"/>
  <c r="CI713" i="25"/>
  <c r="CH713" i="25"/>
  <c r="CG713" i="25"/>
  <c r="CF713" i="25"/>
  <c r="CE713" i="25"/>
  <c r="CD713" i="25"/>
  <c r="CC713" i="25"/>
  <c r="CB713" i="25"/>
  <c r="CA713" i="25"/>
  <c r="BZ713" i="25"/>
  <c r="BY713" i="25"/>
  <c r="BX713" i="25"/>
  <c r="BW713" i="25"/>
  <c r="BV713" i="25"/>
  <c r="BU713" i="25"/>
  <c r="DV712" i="25"/>
  <c r="DU712" i="25"/>
  <c r="DT712" i="25"/>
  <c r="DS712" i="25"/>
  <c r="DR712" i="25"/>
  <c r="DQ712" i="25"/>
  <c r="DP712" i="25"/>
  <c r="DO712" i="25"/>
  <c r="DN712" i="25"/>
  <c r="DM712" i="25"/>
  <c r="DL712" i="25"/>
  <c r="DK712" i="25"/>
  <c r="DJ712" i="25"/>
  <c r="DI712" i="25"/>
  <c r="DH712" i="25"/>
  <c r="DG712" i="25"/>
  <c r="DF712" i="25"/>
  <c r="DE712" i="25"/>
  <c r="DD712" i="25"/>
  <c r="DC712" i="25"/>
  <c r="DB712" i="25"/>
  <c r="DA712" i="25"/>
  <c r="CZ712" i="25"/>
  <c r="CY712" i="25"/>
  <c r="CX712" i="25"/>
  <c r="CW712" i="25"/>
  <c r="CV712" i="25"/>
  <c r="CU712" i="25"/>
  <c r="CT712" i="25"/>
  <c r="CS712" i="25"/>
  <c r="CR712" i="25"/>
  <c r="CQ712" i="25"/>
  <c r="CP712" i="25"/>
  <c r="CO712" i="25"/>
  <c r="CN712" i="25"/>
  <c r="CM712" i="25"/>
  <c r="CL712" i="25"/>
  <c r="CK712" i="25"/>
  <c r="CJ712" i="25"/>
  <c r="CI712" i="25"/>
  <c r="CH712" i="25"/>
  <c r="CG712" i="25"/>
  <c r="CF712" i="25"/>
  <c r="CE712" i="25"/>
  <c r="CD712" i="25"/>
  <c r="CC712" i="25"/>
  <c r="CB712" i="25"/>
  <c r="CA712" i="25"/>
  <c r="BZ712" i="25"/>
  <c r="BY712" i="25"/>
  <c r="BX712" i="25"/>
  <c r="BW712" i="25"/>
  <c r="BV712" i="25"/>
  <c r="BU712" i="25"/>
  <c r="DV711" i="25"/>
  <c r="DU711" i="25"/>
  <c r="DT711" i="25"/>
  <c r="DS711" i="25"/>
  <c r="DR711" i="25"/>
  <c r="DQ711" i="25"/>
  <c r="DP711" i="25"/>
  <c r="DO711" i="25"/>
  <c r="DN711" i="25"/>
  <c r="DM711" i="25"/>
  <c r="DL711" i="25"/>
  <c r="DK711" i="25"/>
  <c r="DJ711" i="25"/>
  <c r="DI711" i="25"/>
  <c r="DH711" i="25"/>
  <c r="DG711" i="25"/>
  <c r="DF711" i="25"/>
  <c r="DE711" i="25"/>
  <c r="DD711" i="25"/>
  <c r="DC711" i="25"/>
  <c r="DB711" i="25"/>
  <c r="DA711" i="25"/>
  <c r="CZ711" i="25"/>
  <c r="CY711" i="25"/>
  <c r="CX711" i="25"/>
  <c r="CW711" i="25"/>
  <c r="CV711" i="25"/>
  <c r="CU711" i="25"/>
  <c r="CT711" i="25"/>
  <c r="CS711" i="25"/>
  <c r="CR711" i="25"/>
  <c r="CQ711" i="25"/>
  <c r="CP711" i="25"/>
  <c r="CO711" i="25"/>
  <c r="CN711" i="25"/>
  <c r="CM711" i="25"/>
  <c r="CL711" i="25"/>
  <c r="CK711" i="25"/>
  <c r="CJ711" i="25"/>
  <c r="CI711" i="25"/>
  <c r="CH711" i="25"/>
  <c r="CG711" i="25"/>
  <c r="CF711" i="25"/>
  <c r="CE711" i="25"/>
  <c r="CD711" i="25"/>
  <c r="CC711" i="25"/>
  <c r="CB711" i="25"/>
  <c r="CA711" i="25"/>
  <c r="BZ711" i="25"/>
  <c r="BY711" i="25"/>
  <c r="BX711" i="25"/>
  <c r="BW711" i="25"/>
  <c r="BV711" i="25"/>
  <c r="BU711" i="25"/>
  <c r="DV710" i="25"/>
  <c r="DU710" i="25"/>
  <c r="DT710" i="25"/>
  <c r="DS710" i="25"/>
  <c r="DR710" i="25"/>
  <c r="DQ710" i="25"/>
  <c r="DP710" i="25"/>
  <c r="DO710" i="25"/>
  <c r="DN710" i="25"/>
  <c r="DM710" i="25"/>
  <c r="DL710" i="25"/>
  <c r="DK710" i="25"/>
  <c r="DJ710" i="25"/>
  <c r="DI710" i="25"/>
  <c r="DH710" i="25"/>
  <c r="DG710" i="25"/>
  <c r="DF710" i="25"/>
  <c r="DE710" i="25"/>
  <c r="DD710" i="25"/>
  <c r="DC710" i="25"/>
  <c r="DB710" i="25"/>
  <c r="DA710" i="25"/>
  <c r="CZ710" i="25"/>
  <c r="CY710" i="25"/>
  <c r="CX710" i="25"/>
  <c r="CW710" i="25"/>
  <c r="CV710" i="25"/>
  <c r="CU710" i="25"/>
  <c r="CT710" i="25"/>
  <c r="CS710" i="25"/>
  <c r="CR710" i="25"/>
  <c r="CQ710" i="25"/>
  <c r="CP710" i="25"/>
  <c r="CO710" i="25"/>
  <c r="CN710" i="25"/>
  <c r="CM710" i="25"/>
  <c r="CL710" i="25"/>
  <c r="CK710" i="25"/>
  <c r="CJ710" i="25"/>
  <c r="CI710" i="25"/>
  <c r="CH710" i="25"/>
  <c r="CG710" i="25"/>
  <c r="CF710" i="25"/>
  <c r="CE710" i="25"/>
  <c r="CD710" i="25"/>
  <c r="CC710" i="25"/>
  <c r="CB710" i="25"/>
  <c r="CA710" i="25"/>
  <c r="BZ710" i="25"/>
  <c r="BY710" i="25"/>
  <c r="BX710" i="25"/>
  <c r="BW710" i="25"/>
  <c r="BV710" i="25"/>
  <c r="BU710" i="25"/>
  <c r="DV709" i="25"/>
  <c r="DU709" i="25"/>
  <c r="DT709" i="25"/>
  <c r="DS709" i="25"/>
  <c r="DR709" i="25"/>
  <c r="DQ709" i="25"/>
  <c r="DP709" i="25"/>
  <c r="DO709" i="25"/>
  <c r="DN709" i="25"/>
  <c r="DM709" i="25"/>
  <c r="DL709" i="25"/>
  <c r="DK709" i="25"/>
  <c r="DJ709" i="25"/>
  <c r="DI709" i="25"/>
  <c r="DH709" i="25"/>
  <c r="DG709" i="25"/>
  <c r="DF709" i="25"/>
  <c r="DE709" i="25"/>
  <c r="DD709" i="25"/>
  <c r="DC709" i="25"/>
  <c r="DB709" i="25"/>
  <c r="DA709" i="25"/>
  <c r="CZ709" i="25"/>
  <c r="CY709" i="25"/>
  <c r="CX709" i="25"/>
  <c r="CW709" i="25"/>
  <c r="CV709" i="25"/>
  <c r="CU709" i="25"/>
  <c r="CT709" i="25"/>
  <c r="CS709" i="25"/>
  <c r="CR709" i="25"/>
  <c r="CQ709" i="25"/>
  <c r="CP709" i="25"/>
  <c r="CO709" i="25"/>
  <c r="CN709" i="25"/>
  <c r="CM709" i="25"/>
  <c r="CL709" i="25"/>
  <c r="CK709" i="25"/>
  <c r="CJ709" i="25"/>
  <c r="CI709" i="25"/>
  <c r="CH709" i="25"/>
  <c r="CG709" i="25"/>
  <c r="CF709" i="25"/>
  <c r="CE709" i="25"/>
  <c r="CD709" i="25"/>
  <c r="CC709" i="25"/>
  <c r="CB709" i="25"/>
  <c r="CA709" i="25"/>
  <c r="BZ709" i="25"/>
  <c r="BY709" i="25"/>
  <c r="BX709" i="25"/>
  <c r="BW709" i="25"/>
  <c r="BV709" i="25"/>
  <c r="BU709" i="25"/>
  <c r="DV708" i="25"/>
  <c r="DU708" i="25"/>
  <c r="DT708" i="25"/>
  <c r="DS708" i="25"/>
  <c r="DR708" i="25"/>
  <c r="DQ708" i="25"/>
  <c r="DP708" i="25"/>
  <c r="DO708" i="25"/>
  <c r="DN708" i="25"/>
  <c r="DM708" i="25"/>
  <c r="DL708" i="25"/>
  <c r="DK708" i="25"/>
  <c r="DJ708" i="25"/>
  <c r="DI708" i="25"/>
  <c r="DH708" i="25"/>
  <c r="DG708" i="25"/>
  <c r="DF708" i="25"/>
  <c r="DE708" i="25"/>
  <c r="DD708" i="25"/>
  <c r="DC708" i="25"/>
  <c r="DB708" i="25"/>
  <c r="DA708" i="25"/>
  <c r="CZ708" i="25"/>
  <c r="CY708" i="25"/>
  <c r="CX708" i="25"/>
  <c r="CW708" i="25"/>
  <c r="CV708" i="25"/>
  <c r="CU708" i="25"/>
  <c r="CT708" i="25"/>
  <c r="CS708" i="25"/>
  <c r="CR708" i="25"/>
  <c r="CQ708" i="25"/>
  <c r="CP708" i="25"/>
  <c r="CO708" i="25"/>
  <c r="CN708" i="25"/>
  <c r="CM708" i="25"/>
  <c r="CL708" i="25"/>
  <c r="CK708" i="25"/>
  <c r="CJ708" i="25"/>
  <c r="CI708" i="25"/>
  <c r="CH708" i="25"/>
  <c r="CG708" i="25"/>
  <c r="CF708" i="25"/>
  <c r="CE708" i="25"/>
  <c r="CD708" i="25"/>
  <c r="CC708" i="25"/>
  <c r="CB708" i="25"/>
  <c r="CA708" i="25"/>
  <c r="BZ708" i="25"/>
  <c r="BY708" i="25"/>
  <c r="BX708" i="25"/>
  <c r="BW708" i="25"/>
  <c r="BV708" i="25"/>
  <c r="BU708" i="25"/>
  <c r="DV707" i="25"/>
  <c r="DU707" i="25"/>
  <c r="DT707" i="25"/>
  <c r="DS707" i="25"/>
  <c r="DR707" i="25"/>
  <c r="DQ707" i="25"/>
  <c r="DP707" i="25"/>
  <c r="DO707" i="25"/>
  <c r="DN707" i="25"/>
  <c r="DM707" i="25"/>
  <c r="DL707" i="25"/>
  <c r="DK707" i="25"/>
  <c r="DJ707" i="25"/>
  <c r="DI707" i="25"/>
  <c r="DH707" i="25"/>
  <c r="DG707" i="25"/>
  <c r="DF707" i="25"/>
  <c r="DE707" i="25"/>
  <c r="DD707" i="25"/>
  <c r="DC707" i="25"/>
  <c r="DB707" i="25"/>
  <c r="DA707" i="25"/>
  <c r="CZ707" i="25"/>
  <c r="CY707" i="25"/>
  <c r="CX707" i="25"/>
  <c r="CW707" i="25"/>
  <c r="CV707" i="25"/>
  <c r="CU707" i="25"/>
  <c r="CT707" i="25"/>
  <c r="CS707" i="25"/>
  <c r="CR707" i="25"/>
  <c r="CQ707" i="25"/>
  <c r="CP707" i="25"/>
  <c r="CO707" i="25"/>
  <c r="CN707" i="25"/>
  <c r="CM707" i="25"/>
  <c r="CL707" i="25"/>
  <c r="CK707" i="25"/>
  <c r="CJ707" i="25"/>
  <c r="CI707" i="25"/>
  <c r="CH707" i="25"/>
  <c r="CG707" i="25"/>
  <c r="CF707" i="25"/>
  <c r="CE707" i="25"/>
  <c r="CD707" i="25"/>
  <c r="CC707" i="25"/>
  <c r="CB707" i="25"/>
  <c r="CA707" i="25"/>
  <c r="BZ707" i="25"/>
  <c r="BY707" i="25"/>
  <c r="BX707" i="25"/>
  <c r="BW707" i="25"/>
  <c r="BV707" i="25"/>
  <c r="BU707" i="25"/>
  <c r="DV706" i="25"/>
  <c r="DU706" i="25"/>
  <c r="DT706" i="25"/>
  <c r="DS706" i="25"/>
  <c r="DR706" i="25"/>
  <c r="DQ706" i="25"/>
  <c r="DP706" i="25"/>
  <c r="DO706" i="25"/>
  <c r="DN706" i="25"/>
  <c r="DM706" i="25"/>
  <c r="DL706" i="25"/>
  <c r="DK706" i="25"/>
  <c r="DJ706" i="25"/>
  <c r="DI706" i="25"/>
  <c r="DH706" i="25"/>
  <c r="DG706" i="25"/>
  <c r="DF706" i="25"/>
  <c r="DE706" i="25"/>
  <c r="DD706" i="25"/>
  <c r="DC706" i="25"/>
  <c r="DB706" i="25"/>
  <c r="DA706" i="25"/>
  <c r="CZ706" i="25"/>
  <c r="CY706" i="25"/>
  <c r="CX706" i="25"/>
  <c r="CW706" i="25"/>
  <c r="CV706" i="25"/>
  <c r="CU706" i="25"/>
  <c r="CT706" i="25"/>
  <c r="CS706" i="25"/>
  <c r="CR706" i="25"/>
  <c r="CQ706" i="25"/>
  <c r="CP706" i="25"/>
  <c r="CO706" i="25"/>
  <c r="CN706" i="25"/>
  <c r="CM706" i="25"/>
  <c r="CL706" i="25"/>
  <c r="CK706" i="25"/>
  <c r="CJ706" i="25"/>
  <c r="CI706" i="25"/>
  <c r="CH706" i="25"/>
  <c r="CG706" i="25"/>
  <c r="CF706" i="25"/>
  <c r="CE706" i="25"/>
  <c r="CD706" i="25"/>
  <c r="CC706" i="25"/>
  <c r="CB706" i="25"/>
  <c r="CA706" i="25"/>
  <c r="BZ706" i="25"/>
  <c r="BY706" i="25"/>
  <c r="BX706" i="25"/>
  <c r="BW706" i="25"/>
  <c r="BV706" i="25"/>
  <c r="BU706" i="25"/>
  <c r="DV705" i="25"/>
  <c r="DU705" i="25"/>
  <c r="DT705" i="25"/>
  <c r="DS705" i="25"/>
  <c r="DR705" i="25"/>
  <c r="DQ705" i="25"/>
  <c r="DP705" i="25"/>
  <c r="DO705" i="25"/>
  <c r="DN705" i="25"/>
  <c r="DM705" i="25"/>
  <c r="DL705" i="25"/>
  <c r="DK705" i="25"/>
  <c r="DJ705" i="25"/>
  <c r="DI705" i="25"/>
  <c r="DH705" i="25"/>
  <c r="DG705" i="25"/>
  <c r="DF705" i="25"/>
  <c r="DE705" i="25"/>
  <c r="DD705" i="25"/>
  <c r="DC705" i="25"/>
  <c r="DB705" i="25"/>
  <c r="DA705" i="25"/>
  <c r="CZ705" i="25"/>
  <c r="CY705" i="25"/>
  <c r="CX705" i="25"/>
  <c r="CW705" i="25"/>
  <c r="CV705" i="25"/>
  <c r="CU705" i="25"/>
  <c r="CT705" i="25"/>
  <c r="CS705" i="25"/>
  <c r="CR705" i="25"/>
  <c r="CQ705" i="25"/>
  <c r="CP705" i="25"/>
  <c r="CO705" i="25"/>
  <c r="CN705" i="25"/>
  <c r="CM705" i="25"/>
  <c r="CL705" i="25"/>
  <c r="CK705" i="25"/>
  <c r="CJ705" i="25"/>
  <c r="CI705" i="25"/>
  <c r="CH705" i="25"/>
  <c r="CG705" i="25"/>
  <c r="CF705" i="25"/>
  <c r="CE705" i="25"/>
  <c r="CD705" i="25"/>
  <c r="CC705" i="25"/>
  <c r="CB705" i="25"/>
  <c r="CA705" i="25"/>
  <c r="BZ705" i="25"/>
  <c r="BY705" i="25"/>
  <c r="BX705" i="25"/>
  <c r="BW705" i="25"/>
  <c r="BV705" i="25"/>
  <c r="BU705" i="25"/>
  <c r="DV704" i="25"/>
  <c r="DU704" i="25"/>
  <c r="DT704" i="25"/>
  <c r="DS704" i="25"/>
  <c r="DR704" i="25"/>
  <c r="DQ704" i="25"/>
  <c r="DP704" i="25"/>
  <c r="DO704" i="25"/>
  <c r="DN704" i="25"/>
  <c r="DM704" i="25"/>
  <c r="DL704" i="25"/>
  <c r="DK704" i="25"/>
  <c r="DJ704" i="25"/>
  <c r="DI704" i="25"/>
  <c r="DH704" i="25"/>
  <c r="DG704" i="25"/>
  <c r="DF704" i="25"/>
  <c r="DE704" i="25"/>
  <c r="DD704" i="25"/>
  <c r="DC704" i="25"/>
  <c r="DB704" i="25"/>
  <c r="DA704" i="25"/>
  <c r="CZ704" i="25"/>
  <c r="CY704" i="25"/>
  <c r="CX704" i="25"/>
  <c r="CW704" i="25"/>
  <c r="CV704" i="25"/>
  <c r="CU704" i="25"/>
  <c r="CT704" i="25"/>
  <c r="CS704" i="25"/>
  <c r="CR704" i="25"/>
  <c r="CQ704" i="25"/>
  <c r="CP704" i="25"/>
  <c r="CO704" i="25"/>
  <c r="CN704" i="25"/>
  <c r="CM704" i="25"/>
  <c r="CL704" i="25"/>
  <c r="CK704" i="25"/>
  <c r="CJ704" i="25"/>
  <c r="CI704" i="25"/>
  <c r="CH704" i="25"/>
  <c r="CG704" i="25"/>
  <c r="CF704" i="25"/>
  <c r="CE704" i="25"/>
  <c r="CD704" i="25"/>
  <c r="CC704" i="25"/>
  <c r="CB704" i="25"/>
  <c r="CA704" i="25"/>
  <c r="BZ704" i="25"/>
  <c r="BY704" i="25"/>
  <c r="BX704" i="25"/>
  <c r="BW704" i="25"/>
  <c r="BV704" i="25"/>
  <c r="BU704" i="25"/>
  <c r="DV703" i="25"/>
  <c r="DU703" i="25"/>
  <c r="DT703" i="25"/>
  <c r="DS703" i="25"/>
  <c r="DR703" i="25"/>
  <c r="DQ703" i="25"/>
  <c r="DP703" i="25"/>
  <c r="DO703" i="25"/>
  <c r="DN703" i="25"/>
  <c r="DM703" i="25"/>
  <c r="DL703" i="25"/>
  <c r="DK703" i="25"/>
  <c r="DJ703" i="25"/>
  <c r="DI703" i="25"/>
  <c r="DH703" i="25"/>
  <c r="DG703" i="25"/>
  <c r="DF703" i="25"/>
  <c r="DE703" i="25"/>
  <c r="DD703" i="25"/>
  <c r="DC703" i="25"/>
  <c r="DB703" i="25"/>
  <c r="DA703" i="25"/>
  <c r="CZ703" i="25"/>
  <c r="CY703" i="25"/>
  <c r="CX703" i="25"/>
  <c r="CW703" i="25"/>
  <c r="CV703" i="25"/>
  <c r="CU703" i="25"/>
  <c r="CT703" i="25"/>
  <c r="CS703" i="25"/>
  <c r="CR703" i="25"/>
  <c r="CQ703" i="25"/>
  <c r="CP703" i="25"/>
  <c r="CO703" i="25"/>
  <c r="CN703" i="25"/>
  <c r="CM703" i="25"/>
  <c r="CL703" i="25"/>
  <c r="CK703" i="25"/>
  <c r="CJ703" i="25"/>
  <c r="CI703" i="25"/>
  <c r="CH703" i="25"/>
  <c r="CG703" i="25"/>
  <c r="CF703" i="25"/>
  <c r="CE703" i="25"/>
  <c r="CD703" i="25"/>
  <c r="CC703" i="25"/>
  <c r="CB703" i="25"/>
  <c r="CA703" i="25"/>
  <c r="BZ703" i="25"/>
  <c r="BY703" i="25"/>
  <c r="BX703" i="25"/>
  <c r="BW703" i="25"/>
  <c r="BV703" i="25"/>
  <c r="BU703" i="25"/>
  <c r="DV702" i="25"/>
  <c r="DU702" i="25"/>
  <c r="DT702" i="25"/>
  <c r="DS702" i="25"/>
  <c r="DR702" i="25"/>
  <c r="DQ702" i="25"/>
  <c r="DP702" i="25"/>
  <c r="DO702" i="25"/>
  <c r="DN702" i="25"/>
  <c r="DM702" i="25"/>
  <c r="DL702" i="25"/>
  <c r="DK702" i="25"/>
  <c r="DJ702" i="25"/>
  <c r="DI702" i="25"/>
  <c r="DH702" i="25"/>
  <c r="DG702" i="25"/>
  <c r="DF702" i="25"/>
  <c r="DE702" i="25"/>
  <c r="DD702" i="25"/>
  <c r="DC702" i="25"/>
  <c r="DB702" i="25"/>
  <c r="DA702" i="25"/>
  <c r="CZ702" i="25"/>
  <c r="CY702" i="25"/>
  <c r="CX702" i="25"/>
  <c r="CW702" i="25"/>
  <c r="CV702" i="25"/>
  <c r="CU702" i="25"/>
  <c r="CT702" i="25"/>
  <c r="CS702" i="25"/>
  <c r="CR702" i="25"/>
  <c r="CQ702" i="25"/>
  <c r="CP702" i="25"/>
  <c r="CO702" i="25"/>
  <c r="CN702" i="25"/>
  <c r="CM702" i="25"/>
  <c r="CL702" i="25"/>
  <c r="CK702" i="25"/>
  <c r="CJ702" i="25"/>
  <c r="CI702" i="25"/>
  <c r="CH702" i="25"/>
  <c r="CG702" i="25"/>
  <c r="CF702" i="25"/>
  <c r="CE702" i="25"/>
  <c r="CD702" i="25"/>
  <c r="CC702" i="25"/>
  <c r="CB702" i="25"/>
  <c r="CA702" i="25"/>
  <c r="BZ702" i="25"/>
  <c r="BY702" i="25"/>
  <c r="BX702" i="25"/>
  <c r="BW702" i="25"/>
  <c r="BV702" i="25"/>
  <c r="BU702" i="25"/>
  <c r="DV701" i="25"/>
  <c r="DU701" i="25"/>
  <c r="DT701" i="25"/>
  <c r="DS701" i="25"/>
  <c r="DR701" i="25"/>
  <c r="DQ701" i="25"/>
  <c r="DP701" i="25"/>
  <c r="DO701" i="25"/>
  <c r="DN701" i="25"/>
  <c r="DM701" i="25"/>
  <c r="DL701" i="25"/>
  <c r="DK701" i="25"/>
  <c r="DJ701" i="25"/>
  <c r="DI701" i="25"/>
  <c r="DH701" i="25"/>
  <c r="DG701" i="25"/>
  <c r="DF701" i="25"/>
  <c r="DE701" i="25"/>
  <c r="DD701" i="25"/>
  <c r="DC701" i="25"/>
  <c r="DB701" i="25"/>
  <c r="DA701" i="25"/>
  <c r="CZ701" i="25"/>
  <c r="CY701" i="25"/>
  <c r="CX701" i="25"/>
  <c r="CW701" i="25"/>
  <c r="CV701" i="25"/>
  <c r="CU701" i="25"/>
  <c r="CT701" i="25"/>
  <c r="CS701" i="25"/>
  <c r="CR701" i="25"/>
  <c r="CQ701" i="25"/>
  <c r="CP701" i="25"/>
  <c r="CO701" i="25"/>
  <c r="CN701" i="25"/>
  <c r="CM701" i="25"/>
  <c r="CL701" i="25"/>
  <c r="CK701" i="25"/>
  <c r="CJ701" i="25"/>
  <c r="CI701" i="25"/>
  <c r="CH701" i="25"/>
  <c r="CG701" i="25"/>
  <c r="CF701" i="25"/>
  <c r="CE701" i="25"/>
  <c r="CD701" i="25"/>
  <c r="CC701" i="25"/>
  <c r="CB701" i="25"/>
  <c r="CA701" i="25"/>
  <c r="BZ701" i="25"/>
  <c r="BY701" i="25"/>
  <c r="BX701" i="25"/>
  <c r="BW701" i="25"/>
  <c r="BV701" i="25"/>
  <c r="BU701" i="25"/>
  <c r="DV700" i="25"/>
  <c r="DU700" i="25"/>
  <c r="DT700" i="25"/>
  <c r="DS700" i="25"/>
  <c r="DR700" i="25"/>
  <c r="DQ700" i="25"/>
  <c r="DP700" i="25"/>
  <c r="DO700" i="25"/>
  <c r="DN700" i="25"/>
  <c r="DM700" i="25"/>
  <c r="DL700" i="25"/>
  <c r="DK700" i="25"/>
  <c r="DJ700" i="25"/>
  <c r="DI700" i="25"/>
  <c r="DH700" i="25"/>
  <c r="DG700" i="25"/>
  <c r="DF700" i="25"/>
  <c r="DE700" i="25"/>
  <c r="DD700" i="25"/>
  <c r="DC700" i="25"/>
  <c r="DB700" i="25"/>
  <c r="DA700" i="25"/>
  <c r="CZ700" i="25"/>
  <c r="CY700" i="25"/>
  <c r="CX700" i="25"/>
  <c r="CW700" i="25"/>
  <c r="CV700" i="25"/>
  <c r="CU700" i="25"/>
  <c r="CT700" i="25"/>
  <c r="CS700" i="25"/>
  <c r="CR700" i="25"/>
  <c r="CQ700" i="25"/>
  <c r="CP700" i="25"/>
  <c r="CO700" i="25"/>
  <c r="CN700" i="25"/>
  <c r="CM700" i="25"/>
  <c r="CL700" i="25"/>
  <c r="CK700" i="25"/>
  <c r="CJ700" i="25"/>
  <c r="CI700" i="25"/>
  <c r="CH700" i="25"/>
  <c r="CG700" i="25"/>
  <c r="CF700" i="25"/>
  <c r="CE700" i="25"/>
  <c r="CD700" i="25"/>
  <c r="CC700" i="25"/>
  <c r="CB700" i="25"/>
  <c r="CA700" i="25"/>
  <c r="BZ700" i="25"/>
  <c r="BY700" i="25"/>
  <c r="BX700" i="25"/>
  <c r="BW700" i="25"/>
  <c r="BV700" i="25"/>
  <c r="BU700" i="25"/>
  <c r="DV699" i="25"/>
  <c r="DU699" i="25"/>
  <c r="DT699" i="25"/>
  <c r="DS699" i="25"/>
  <c r="DR699" i="25"/>
  <c r="DQ699" i="25"/>
  <c r="DP699" i="25"/>
  <c r="DO699" i="25"/>
  <c r="DN699" i="25"/>
  <c r="DM699" i="25"/>
  <c r="DL699" i="25"/>
  <c r="DK699" i="25"/>
  <c r="DJ699" i="25"/>
  <c r="DI699" i="25"/>
  <c r="DH699" i="25"/>
  <c r="DG699" i="25"/>
  <c r="DF699" i="25"/>
  <c r="DE699" i="25"/>
  <c r="DD699" i="25"/>
  <c r="DC699" i="25"/>
  <c r="DB699" i="25"/>
  <c r="DA699" i="25"/>
  <c r="CZ699" i="25"/>
  <c r="CY699" i="25"/>
  <c r="CX699" i="25"/>
  <c r="CW699" i="25"/>
  <c r="CV699" i="25"/>
  <c r="CU699" i="25"/>
  <c r="CT699" i="25"/>
  <c r="CS699" i="25"/>
  <c r="CR699" i="25"/>
  <c r="CQ699" i="25"/>
  <c r="CP699" i="25"/>
  <c r="CO699" i="25"/>
  <c r="CN699" i="25"/>
  <c r="CM699" i="25"/>
  <c r="CL699" i="25"/>
  <c r="CK699" i="25"/>
  <c r="CJ699" i="25"/>
  <c r="CI699" i="25"/>
  <c r="CH699" i="25"/>
  <c r="CG699" i="25"/>
  <c r="CF699" i="25"/>
  <c r="CE699" i="25"/>
  <c r="CD699" i="25"/>
  <c r="CC699" i="25"/>
  <c r="CB699" i="25"/>
  <c r="CA699" i="25"/>
  <c r="BZ699" i="25"/>
  <c r="BY699" i="25"/>
  <c r="BX699" i="25"/>
  <c r="BW699" i="25"/>
  <c r="BV699" i="25"/>
  <c r="BU699" i="25"/>
  <c r="DV698" i="25"/>
  <c r="DU698" i="25"/>
  <c r="DT698" i="25"/>
  <c r="DS698" i="25"/>
  <c r="DR698" i="25"/>
  <c r="DQ698" i="25"/>
  <c r="DP698" i="25"/>
  <c r="DO698" i="25"/>
  <c r="DN698" i="25"/>
  <c r="DM698" i="25"/>
  <c r="DL698" i="25"/>
  <c r="DK698" i="25"/>
  <c r="DJ698" i="25"/>
  <c r="DI698" i="25"/>
  <c r="DH698" i="25"/>
  <c r="DG698" i="25"/>
  <c r="DF698" i="25"/>
  <c r="DE698" i="25"/>
  <c r="DD698" i="25"/>
  <c r="DC698" i="25"/>
  <c r="DB698" i="25"/>
  <c r="DA698" i="25"/>
  <c r="CZ698" i="25"/>
  <c r="CY698" i="25"/>
  <c r="CX698" i="25"/>
  <c r="CW698" i="25"/>
  <c r="CV698" i="25"/>
  <c r="CU698" i="25"/>
  <c r="CT698" i="25"/>
  <c r="CS698" i="25"/>
  <c r="CR698" i="25"/>
  <c r="CQ698" i="25"/>
  <c r="CP698" i="25"/>
  <c r="CO698" i="25"/>
  <c r="CN698" i="25"/>
  <c r="CM698" i="25"/>
  <c r="CL698" i="25"/>
  <c r="CK698" i="25"/>
  <c r="CJ698" i="25"/>
  <c r="CI698" i="25"/>
  <c r="CH698" i="25"/>
  <c r="CG698" i="25"/>
  <c r="CF698" i="25"/>
  <c r="CE698" i="25"/>
  <c r="CD698" i="25"/>
  <c r="CC698" i="25"/>
  <c r="CB698" i="25"/>
  <c r="CA698" i="25"/>
  <c r="BZ698" i="25"/>
  <c r="BY698" i="25"/>
  <c r="BX698" i="25"/>
  <c r="BW698" i="25"/>
  <c r="BV698" i="25"/>
  <c r="BU698" i="25"/>
  <c r="DV697" i="25"/>
  <c r="DU697" i="25"/>
  <c r="DT697" i="25"/>
  <c r="DS697" i="25"/>
  <c r="DR697" i="25"/>
  <c r="DQ697" i="25"/>
  <c r="DP697" i="25"/>
  <c r="DO697" i="25"/>
  <c r="DN697" i="25"/>
  <c r="DM697" i="25"/>
  <c r="DL697" i="25"/>
  <c r="DK697" i="25"/>
  <c r="DJ697" i="25"/>
  <c r="DI697" i="25"/>
  <c r="DH697" i="25"/>
  <c r="DG697" i="25"/>
  <c r="DF697" i="25"/>
  <c r="DE697" i="25"/>
  <c r="DD697" i="25"/>
  <c r="DC697" i="25"/>
  <c r="DB697" i="25"/>
  <c r="DA697" i="25"/>
  <c r="CZ697" i="25"/>
  <c r="CY697" i="25"/>
  <c r="CX697" i="25"/>
  <c r="CW697" i="25"/>
  <c r="CV697" i="25"/>
  <c r="CU697" i="25"/>
  <c r="CT697" i="25"/>
  <c r="CS697" i="25"/>
  <c r="CR697" i="25"/>
  <c r="CQ697" i="25"/>
  <c r="CP697" i="25"/>
  <c r="CO697" i="25"/>
  <c r="CN697" i="25"/>
  <c r="CM697" i="25"/>
  <c r="CL697" i="25"/>
  <c r="CK697" i="25"/>
  <c r="CJ697" i="25"/>
  <c r="CI697" i="25"/>
  <c r="CH697" i="25"/>
  <c r="CG697" i="25"/>
  <c r="CF697" i="25"/>
  <c r="CE697" i="25"/>
  <c r="CD697" i="25"/>
  <c r="CC697" i="25"/>
  <c r="CB697" i="25"/>
  <c r="CA697" i="25"/>
  <c r="BZ697" i="25"/>
  <c r="BY697" i="25"/>
  <c r="BX697" i="25"/>
  <c r="BW697" i="25"/>
  <c r="BV697" i="25"/>
  <c r="BU697" i="25"/>
  <c r="DV696" i="25"/>
  <c r="DU696" i="25"/>
  <c r="DT696" i="25"/>
  <c r="DS696" i="25"/>
  <c r="DR696" i="25"/>
  <c r="DQ696" i="25"/>
  <c r="DP696" i="25"/>
  <c r="DO696" i="25"/>
  <c r="DN696" i="25"/>
  <c r="DM696" i="25"/>
  <c r="DL696" i="25"/>
  <c r="DK696" i="25"/>
  <c r="DJ696" i="25"/>
  <c r="DI696" i="25"/>
  <c r="DH696" i="25"/>
  <c r="DG696" i="25"/>
  <c r="DF696" i="25"/>
  <c r="DE696" i="25"/>
  <c r="DD696" i="25"/>
  <c r="DC696" i="25"/>
  <c r="DB696" i="25"/>
  <c r="DA696" i="25"/>
  <c r="CZ696" i="25"/>
  <c r="CY696" i="25"/>
  <c r="CX696" i="25"/>
  <c r="CW696" i="25"/>
  <c r="CV696" i="25"/>
  <c r="CU696" i="25"/>
  <c r="CT696" i="25"/>
  <c r="CS696" i="25"/>
  <c r="CR696" i="25"/>
  <c r="CQ696" i="25"/>
  <c r="CP696" i="25"/>
  <c r="CO696" i="25"/>
  <c r="CN696" i="25"/>
  <c r="CM696" i="25"/>
  <c r="CL696" i="25"/>
  <c r="CK696" i="25"/>
  <c r="CJ696" i="25"/>
  <c r="CI696" i="25"/>
  <c r="CH696" i="25"/>
  <c r="CG696" i="25"/>
  <c r="CF696" i="25"/>
  <c r="CE696" i="25"/>
  <c r="CD696" i="25"/>
  <c r="CC696" i="25"/>
  <c r="CB696" i="25"/>
  <c r="CA696" i="25"/>
  <c r="BZ696" i="25"/>
  <c r="BY696" i="25"/>
  <c r="BX696" i="25"/>
  <c r="BW696" i="25"/>
  <c r="BV696" i="25"/>
  <c r="BU696" i="25"/>
  <c r="DV695" i="25"/>
  <c r="DU695" i="25"/>
  <c r="DT695" i="25"/>
  <c r="DS695" i="25"/>
  <c r="DR695" i="25"/>
  <c r="DQ695" i="25"/>
  <c r="DP695" i="25"/>
  <c r="DO695" i="25"/>
  <c r="DN695" i="25"/>
  <c r="DM695" i="25"/>
  <c r="DL695" i="25"/>
  <c r="DK695" i="25"/>
  <c r="DJ695" i="25"/>
  <c r="DI695" i="25"/>
  <c r="DH695" i="25"/>
  <c r="DG695" i="25"/>
  <c r="DF695" i="25"/>
  <c r="DE695" i="25"/>
  <c r="DD695" i="25"/>
  <c r="DC695" i="25"/>
  <c r="DB695" i="25"/>
  <c r="DA695" i="25"/>
  <c r="CZ695" i="25"/>
  <c r="CY695" i="25"/>
  <c r="CX695" i="25"/>
  <c r="CW695" i="25"/>
  <c r="CV695" i="25"/>
  <c r="CU695" i="25"/>
  <c r="CT695" i="25"/>
  <c r="CS695" i="25"/>
  <c r="CR695" i="25"/>
  <c r="CQ695" i="25"/>
  <c r="CP695" i="25"/>
  <c r="CO695" i="25"/>
  <c r="CN695" i="25"/>
  <c r="CM695" i="25"/>
  <c r="CL695" i="25"/>
  <c r="CK695" i="25"/>
  <c r="CJ695" i="25"/>
  <c r="CI695" i="25"/>
  <c r="CH695" i="25"/>
  <c r="CG695" i="25"/>
  <c r="CF695" i="25"/>
  <c r="CE695" i="25"/>
  <c r="CD695" i="25"/>
  <c r="CC695" i="25"/>
  <c r="CB695" i="25"/>
  <c r="CA695" i="25"/>
  <c r="BZ695" i="25"/>
  <c r="BY695" i="25"/>
  <c r="BX695" i="25"/>
  <c r="BW695" i="25"/>
  <c r="BV695" i="25"/>
  <c r="BU695" i="25"/>
  <c r="DV694" i="25"/>
  <c r="DU694" i="25"/>
  <c r="DT694" i="25"/>
  <c r="DS694" i="25"/>
  <c r="DR694" i="25"/>
  <c r="DQ694" i="25"/>
  <c r="DP694" i="25"/>
  <c r="DO694" i="25"/>
  <c r="DN694" i="25"/>
  <c r="DM694" i="25"/>
  <c r="DL694" i="25"/>
  <c r="DK694" i="25"/>
  <c r="DJ694" i="25"/>
  <c r="DI694" i="25"/>
  <c r="DH694" i="25"/>
  <c r="DG694" i="25"/>
  <c r="DF694" i="25"/>
  <c r="DE694" i="25"/>
  <c r="DD694" i="25"/>
  <c r="DC694" i="25"/>
  <c r="DB694" i="25"/>
  <c r="DA694" i="25"/>
  <c r="CZ694" i="25"/>
  <c r="CY694" i="25"/>
  <c r="CX694" i="25"/>
  <c r="CW694" i="25"/>
  <c r="CV694" i="25"/>
  <c r="CU694" i="25"/>
  <c r="CT694" i="25"/>
  <c r="CS694" i="25"/>
  <c r="CR694" i="25"/>
  <c r="CQ694" i="25"/>
  <c r="CP694" i="25"/>
  <c r="CO694" i="25"/>
  <c r="CN694" i="25"/>
  <c r="CM694" i="25"/>
  <c r="CL694" i="25"/>
  <c r="CK694" i="25"/>
  <c r="CJ694" i="25"/>
  <c r="CI694" i="25"/>
  <c r="CH694" i="25"/>
  <c r="CG694" i="25"/>
  <c r="CF694" i="25"/>
  <c r="CE694" i="25"/>
  <c r="CD694" i="25"/>
  <c r="CC694" i="25"/>
  <c r="CB694" i="25"/>
  <c r="CA694" i="25"/>
  <c r="BZ694" i="25"/>
  <c r="BY694" i="25"/>
  <c r="BX694" i="25"/>
  <c r="BW694" i="25"/>
  <c r="BV694" i="25"/>
  <c r="BU694" i="25"/>
  <c r="DV693" i="25"/>
  <c r="DU693" i="25"/>
  <c r="DT693" i="25"/>
  <c r="DS693" i="25"/>
  <c r="DR693" i="25"/>
  <c r="DQ693" i="25"/>
  <c r="DP693" i="25"/>
  <c r="DO693" i="25"/>
  <c r="DN693" i="25"/>
  <c r="DM693" i="25"/>
  <c r="DL693" i="25"/>
  <c r="DK693" i="25"/>
  <c r="DJ693" i="25"/>
  <c r="DI693" i="25"/>
  <c r="DH693" i="25"/>
  <c r="DG693" i="25"/>
  <c r="DF693" i="25"/>
  <c r="DE693" i="25"/>
  <c r="DD693" i="25"/>
  <c r="DC693" i="25"/>
  <c r="DB693" i="25"/>
  <c r="DA693" i="25"/>
  <c r="CZ693" i="25"/>
  <c r="CY693" i="25"/>
  <c r="CX693" i="25"/>
  <c r="CW693" i="25"/>
  <c r="CV693" i="25"/>
  <c r="CU693" i="25"/>
  <c r="CT693" i="25"/>
  <c r="CS693" i="25"/>
  <c r="CR693" i="25"/>
  <c r="CQ693" i="25"/>
  <c r="CP693" i="25"/>
  <c r="CO693" i="25"/>
  <c r="CN693" i="25"/>
  <c r="CM693" i="25"/>
  <c r="CL693" i="25"/>
  <c r="CK693" i="25"/>
  <c r="CJ693" i="25"/>
  <c r="CI693" i="25"/>
  <c r="CH693" i="25"/>
  <c r="CG693" i="25"/>
  <c r="CF693" i="25"/>
  <c r="CE693" i="25"/>
  <c r="CD693" i="25"/>
  <c r="CC693" i="25"/>
  <c r="CB693" i="25"/>
  <c r="CA693" i="25"/>
  <c r="BZ693" i="25"/>
  <c r="BY693" i="25"/>
  <c r="BX693" i="25"/>
  <c r="BW693" i="25"/>
  <c r="BV693" i="25"/>
  <c r="BU693" i="25"/>
  <c r="DV692" i="25"/>
  <c r="DU692" i="25"/>
  <c r="DT692" i="25"/>
  <c r="DS692" i="25"/>
  <c r="DR692" i="25"/>
  <c r="DQ692" i="25"/>
  <c r="DP692" i="25"/>
  <c r="DO692" i="25"/>
  <c r="DN692" i="25"/>
  <c r="DM692" i="25"/>
  <c r="DL692" i="25"/>
  <c r="DK692" i="25"/>
  <c r="DJ692" i="25"/>
  <c r="DI692" i="25"/>
  <c r="DH692" i="25"/>
  <c r="DG692" i="25"/>
  <c r="DF692" i="25"/>
  <c r="DE692" i="25"/>
  <c r="DD692" i="25"/>
  <c r="DC692" i="25"/>
  <c r="DB692" i="25"/>
  <c r="DA692" i="25"/>
  <c r="CZ692" i="25"/>
  <c r="CY692" i="25"/>
  <c r="CX692" i="25"/>
  <c r="CW692" i="25"/>
  <c r="CV692" i="25"/>
  <c r="CU692" i="25"/>
  <c r="CT692" i="25"/>
  <c r="CS692" i="25"/>
  <c r="CR692" i="25"/>
  <c r="CQ692" i="25"/>
  <c r="CP692" i="25"/>
  <c r="CO692" i="25"/>
  <c r="CN692" i="25"/>
  <c r="CM692" i="25"/>
  <c r="CL692" i="25"/>
  <c r="CK692" i="25"/>
  <c r="CJ692" i="25"/>
  <c r="CI692" i="25"/>
  <c r="CH692" i="25"/>
  <c r="CG692" i="25"/>
  <c r="CF692" i="25"/>
  <c r="CE692" i="25"/>
  <c r="CD692" i="25"/>
  <c r="CC692" i="25"/>
  <c r="CB692" i="25"/>
  <c r="CA692" i="25"/>
  <c r="BZ692" i="25"/>
  <c r="BY692" i="25"/>
  <c r="BX692" i="25"/>
  <c r="BW692" i="25"/>
  <c r="BV692" i="25"/>
  <c r="BU692" i="25"/>
  <c r="DV691" i="25"/>
  <c r="DU691" i="25"/>
  <c r="DT691" i="25"/>
  <c r="DS691" i="25"/>
  <c r="DR691" i="25"/>
  <c r="DQ691" i="25"/>
  <c r="DP691" i="25"/>
  <c r="DO691" i="25"/>
  <c r="DN691" i="25"/>
  <c r="DM691" i="25"/>
  <c r="DL691" i="25"/>
  <c r="DK691" i="25"/>
  <c r="DJ691" i="25"/>
  <c r="DI691" i="25"/>
  <c r="DH691" i="25"/>
  <c r="DG691" i="25"/>
  <c r="DF691" i="25"/>
  <c r="DE691" i="25"/>
  <c r="DD691" i="25"/>
  <c r="DC691" i="25"/>
  <c r="DB691" i="25"/>
  <c r="DA691" i="25"/>
  <c r="CZ691" i="25"/>
  <c r="CY691" i="25"/>
  <c r="CX691" i="25"/>
  <c r="CW691" i="25"/>
  <c r="CV691" i="25"/>
  <c r="CU691" i="25"/>
  <c r="CT691" i="25"/>
  <c r="CS691" i="25"/>
  <c r="CR691" i="25"/>
  <c r="CQ691" i="25"/>
  <c r="CP691" i="25"/>
  <c r="CO691" i="25"/>
  <c r="CN691" i="25"/>
  <c r="CM691" i="25"/>
  <c r="CL691" i="25"/>
  <c r="CK691" i="25"/>
  <c r="CJ691" i="25"/>
  <c r="CI691" i="25"/>
  <c r="CH691" i="25"/>
  <c r="CG691" i="25"/>
  <c r="CF691" i="25"/>
  <c r="CE691" i="25"/>
  <c r="CD691" i="25"/>
  <c r="CC691" i="25"/>
  <c r="CB691" i="25"/>
  <c r="CA691" i="25"/>
  <c r="BZ691" i="25"/>
  <c r="BY691" i="25"/>
  <c r="BX691" i="25"/>
  <c r="BW691" i="25"/>
  <c r="BV691" i="25"/>
  <c r="BU691" i="25"/>
  <c r="DV690" i="25"/>
  <c r="DU690" i="25"/>
  <c r="DT690" i="25"/>
  <c r="DS690" i="25"/>
  <c r="DR690" i="25"/>
  <c r="DQ690" i="25"/>
  <c r="DP690" i="25"/>
  <c r="DO690" i="25"/>
  <c r="DN690" i="25"/>
  <c r="DM690" i="25"/>
  <c r="DL690" i="25"/>
  <c r="DK690" i="25"/>
  <c r="DJ690" i="25"/>
  <c r="DI690" i="25"/>
  <c r="DH690" i="25"/>
  <c r="DG690" i="25"/>
  <c r="DF690" i="25"/>
  <c r="DE690" i="25"/>
  <c r="DD690" i="25"/>
  <c r="DC690" i="25"/>
  <c r="DB690" i="25"/>
  <c r="DA690" i="25"/>
  <c r="CZ690" i="25"/>
  <c r="CY690" i="25"/>
  <c r="CX690" i="25"/>
  <c r="CW690" i="25"/>
  <c r="CV690" i="25"/>
  <c r="CU690" i="25"/>
  <c r="CT690" i="25"/>
  <c r="CS690" i="25"/>
  <c r="CR690" i="25"/>
  <c r="CQ690" i="25"/>
  <c r="CP690" i="25"/>
  <c r="CO690" i="25"/>
  <c r="CN690" i="25"/>
  <c r="CM690" i="25"/>
  <c r="CL690" i="25"/>
  <c r="CK690" i="25"/>
  <c r="CJ690" i="25"/>
  <c r="CI690" i="25"/>
  <c r="CH690" i="25"/>
  <c r="CG690" i="25"/>
  <c r="CF690" i="25"/>
  <c r="CE690" i="25"/>
  <c r="CD690" i="25"/>
  <c r="CC690" i="25"/>
  <c r="CB690" i="25"/>
  <c r="CA690" i="25"/>
  <c r="BZ690" i="25"/>
  <c r="BY690" i="25"/>
  <c r="BX690" i="25"/>
  <c r="BW690" i="25"/>
  <c r="BV690" i="25"/>
  <c r="BU690" i="25"/>
  <c r="DV689" i="25"/>
  <c r="DU689" i="25"/>
  <c r="DT689" i="25"/>
  <c r="DS689" i="25"/>
  <c r="DR689" i="25"/>
  <c r="DQ689" i="25"/>
  <c r="DP689" i="25"/>
  <c r="DO689" i="25"/>
  <c r="DN689" i="25"/>
  <c r="DM689" i="25"/>
  <c r="DL689" i="25"/>
  <c r="DK689" i="25"/>
  <c r="DJ689" i="25"/>
  <c r="DI689" i="25"/>
  <c r="DH689" i="25"/>
  <c r="DG689" i="25"/>
  <c r="DF689" i="25"/>
  <c r="DE689" i="25"/>
  <c r="DD689" i="25"/>
  <c r="DC689" i="25"/>
  <c r="DB689" i="25"/>
  <c r="DA689" i="25"/>
  <c r="CZ689" i="25"/>
  <c r="CY689" i="25"/>
  <c r="CX689" i="25"/>
  <c r="CW689" i="25"/>
  <c r="CV689" i="25"/>
  <c r="CU689" i="25"/>
  <c r="CT689" i="25"/>
  <c r="CS689" i="25"/>
  <c r="CR689" i="25"/>
  <c r="CQ689" i="25"/>
  <c r="CP689" i="25"/>
  <c r="CO689" i="25"/>
  <c r="CN689" i="25"/>
  <c r="CM689" i="25"/>
  <c r="CL689" i="25"/>
  <c r="CK689" i="25"/>
  <c r="CJ689" i="25"/>
  <c r="CI689" i="25"/>
  <c r="CH689" i="25"/>
  <c r="CG689" i="25"/>
  <c r="CF689" i="25"/>
  <c r="CE689" i="25"/>
  <c r="CD689" i="25"/>
  <c r="CC689" i="25"/>
  <c r="CB689" i="25"/>
  <c r="CA689" i="25"/>
  <c r="BZ689" i="25"/>
  <c r="BY689" i="25"/>
  <c r="BX689" i="25"/>
  <c r="BW689" i="25"/>
  <c r="BV689" i="25"/>
  <c r="BU689" i="25"/>
  <c r="DV688" i="25"/>
  <c r="DU688" i="25"/>
  <c r="DT688" i="25"/>
  <c r="DS688" i="25"/>
  <c r="DR688" i="25"/>
  <c r="DQ688" i="25"/>
  <c r="DP688" i="25"/>
  <c r="DO688" i="25"/>
  <c r="DN688" i="25"/>
  <c r="DM688" i="25"/>
  <c r="DL688" i="25"/>
  <c r="DK688" i="25"/>
  <c r="DJ688" i="25"/>
  <c r="DI688" i="25"/>
  <c r="DH688" i="25"/>
  <c r="DG688" i="25"/>
  <c r="DF688" i="25"/>
  <c r="DE688" i="25"/>
  <c r="DD688" i="25"/>
  <c r="DC688" i="25"/>
  <c r="DB688" i="25"/>
  <c r="DA688" i="25"/>
  <c r="CZ688" i="25"/>
  <c r="CY688" i="25"/>
  <c r="CX688" i="25"/>
  <c r="CW688" i="25"/>
  <c r="CV688" i="25"/>
  <c r="CU688" i="25"/>
  <c r="CT688" i="25"/>
  <c r="CS688" i="25"/>
  <c r="CR688" i="25"/>
  <c r="CQ688" i="25"/>
  <c r="CP688" i="25"/>
  <c r="CO688" i="25"/>
  <c r="CN688" i="25"/>
  <c r="CM688" i="25"/>
  <c r="CL688" i="25"/>
  <c r="CK688" i="25"/>
  <c r="CJ688" i="25"/>
  <c r="CI688" i="25"/>
  <c r="CH688" i="25"/>
  <c r="CG688" i="25"/>
  <c r="CF688" i="25"/>
  <c r="CE688" i="25"/>
  <c r="CD688" i="25"/>
  <c r="CC688" i="25"/>
  <c r="CB688" i="25"/>
  <c r="CA688" i="25"/>
  <c r="BZ688" i="25"/>
  <c r="BY688" i="25"/>
  <c r="BX688" i="25"/>
  <c r="BW688" i="25"/>
  <c r="BV688" i="25"/>
  <c r="BU688" i="25"/>
  <c r="DV687" i="25"/>
  <c r="DU687" i="25"/>
  <c r="DT687" i="25"/>
  <c r="DS687" i="25"/>
  <c r="DR687" i="25"/>
  <c r="DQ687" i="25"/>
  <c r="DP687" i="25"/>
  <c r="DO687" i="25"/>
  <c r="DN687" i="25"/>
  <c r="DM687" i="25"/>
  <c r="DL687" i="25"/>
  <c r="DK687" i="25"/>
  <c r="DJ687" i="25"/>
  <c r="DI687" i="25"/>
  <c r="DH687" i="25"/>
  <c r="DG687" i="25"/>
  <c r="DF687" i="25"/>
  <c r="DE687" i="25"/>
  <c r="DD687" i="25"/>
  <c r="DC687" i="25"/>
  <c r="DB687" i="25"/>
  <c r="DA687" i="25"/>
  <c r="CZ687" i="25"/>
  <c r="CY687" i="25"/>
  <c r="CX687" i="25"/>
  <c r="CW687" i="25"/>
  <c r="CV687" i="25"/>
  <c r="CU687" i="25"/>
  <c r="CT687" i="25"/>
  <c r="CS687" i="25"/>
  <c r="CR687" i="25"/>
  <c r="CQ687" i="25"/>
  <c r="CP687" i="25"/>
  <c r="CO687" i="25"/>
  <c r="CN687" i="25"/>
  <c r="CM687" i="25"/>
  <c r="CL687" i="25"/>
  <c r="CK687" i="25"/>
  <c r="CJ687" i="25"/>
  <c r="CI687" i="25"/>
  <c r="CH687" i="25"/>
  <c r="CG687" i="25"/>
  <c r="CF687" i="25"/>
  <c r="CE687" i="25"/>
  <c r="CD687" i="25"/>
  <c r="CC687" i="25"/>
  <c r="CB687" i="25"/>
  <c r="CA687" i="25"/>
  <c r="BZ687" i="25"/>
  <c r="BY687" i="25"/>
  <c r="BX687" i="25"/>
  <c r="BW687" i="25"/>
  <c r="BV687" i="25"/>
  <c r="BU687" i="25"/>
  <c r="DV686" i="25"/>
  <c r="DU686" i="25"/>
  <c r="DT686" i="25"/>
  <c r="DS686" i="25"/>
  <c r="DR686" i="25"/>
  <c r="DQ686" i="25"/>
  <c r="DP686" i="25"/>
  <c r="DO686" i="25"/>
  <c r="DN686" i="25"/>
  <c r="DM686" i="25"/>
  <c r="DL686" i="25"/>
  <c r="DK686" i="25"/>
  <c r="DJ686" i="25"/>
  <c r="DI686" i="25"/>
  <c r="DH686" i="25"/>
  <c r="DG686" i="25"/>
  <c r="DF686" i="25"/>
  <c r="DE686" i="25"/>
  <c r="DD686" i="25"/>
  <c r="DC686" i="25"/>
  <c r="DB686" i="25"/>
  <c r="DA686" i="25"/>
  <c r="CZ686" i="25"/>
  <c r="CY686" i="25"/>
  <c r="CX686" i="25"/>
  <c r="CW686" i="25"/>
  <c r="CV686" i="25"/>
  <c r="CU686" i="25"/>
  <c r="CT686" i="25"/>
  <c r="CS686" i="25"/>
  <c r="CR686" i="25"/>
  <c r="CQ686" i="25"/>
  <c r="CP686" i="25"/>
  <c r="CO686" i="25"/>
  <c r="CN686" i="25"/>
  <c r="CM686" i="25"/>
  <c r="CL686" i="25"/>
  <c r="CK686" i="25"/>
  <c r="CJ686" i="25"/>
  <c r="CI686" i="25"/>
  <c r="CH686" i="25"/>
  <c r="CG686" i="25"/>
  <c r="CF686" i="25"/>
  <c r="CE686" i="25"/>
  <c r="CD686" i="25"/>
  <c r="CC686" i="25"/>
  <c r="CB686" i="25"/>
  <c r="CA686" i="25"/>
  <c r="BZ686" i="25"/>
  <c r="BY686" i="25"/>
  <c r="BX686" i="25"/>
  <c r="BW686" i="25"/>
  <c r="BV686" i="25"/>
  <c r="BU686" i="25"/>
  <c r="DV685" i="25"/>
  <c r="DU685" i="25"/>
  <c r="DT685" i="25"/>
  <c r="DS685" i="25"/>
  <c r="DR685" i="25"/>
  <c r="DQ685" i="25"/>
  <c r="DP685" i="25"/>
  <c r="DO685" i="25"/>
  <c r="DN685" i="25"/>
  <c r="DM685" i="25"/>
  <c r="DL685" i="25"/>
  <c r="DK685" i="25"/>
  <c r="DJ685" i="25"/>
  <c r="DI685" i="25"/>
  <c r="DH685" i="25"/>
  <c r="DG685" i="25"/>
  <c r="DF685" i="25"/>
  <c r="DE685" i="25"/>
  <c r="DD685" i="25"/>
  <c r="DC685" i="25"/>
  <c r="DB685" i="25"/>
  <c r="DA685" i="25"/>
  <c r="CZ685" i="25"/>
  <c r="CY685" i="25"/>
  <c r="CX685" i="25"/>
  <c r="CW685" i="25"/>
  <c r="CV685" i="25"/>
  <c r="CU685" i="25"/>
  <c r="CT685" i="25"/>
  <c r="CS685" i="25"/>
  <c r="CR685" i="25"/>
  <c r="CQ685" i="25"/>
  <c r="CP685" i="25"/>
  <c r="CO685" i="25"/>
  <c r="CN685" i="25"/>
  <c r="CM685" i="25"/>
  <c r="CL685" i="25"/>
  <c r="CK685" i="25"/>
  <c r="CJ685" i="25"/>
  <c r="CI685" i="25"/>
  <c r="CH685" i="25"/>
  <c r="CG685" i="25"/>
  <c r="CF685" i="25"/>
  <c r="CE685" i="25"/>
  <c r="CD685" i="25"/>
  <c r="CC685" i="25"/>
  <c r="CB685" i="25"/>
  <c r="CA685" i="25"/>
  <c r="BZ685" i="25"/>
  <c r="BY685" i="25"/>
  <c r="BX685" i="25"/>
  <c r="BW685" i="25"/>
  <c r="BV685" i="25"/>
  <c r="BU685" i="25"/>
  <c r="DV684" i="25"/>
  <c r="DU684" i="25"/>
  <c r="DT684" i="25"/>
  <c r="DS684" i="25"/>
  <c r="DR684" i="25"/>
  <c r="DQ684" i="25"/>
  <c r="DP684" i="25"/>
  <c r="DO684" i="25"/>
  <c r="DN684" i="25"/>
  <c r="DM684" i="25"/>
  <c r="DL684" i="25"/>
  <c r="DK684" i="25"/>
  <c r="DJ684" i="25"/>
  <c r="DI684" i="25"/>
  <c r="DH684" i="25"/>
  <c r="DG684" i="25"/>
  <c r="DF684" i="25"/>
  <c r="DE684" i="25"/>
  <c r="DD684" i="25"/>
  <c r="DC684" i="25"/>
  <c r="DB684" i="25"/>
  <c r="DA684" i="25"/>
  <c r="CZ684" i="25"/>
  <c r="CY684" i="25"/>
  <c r="CX684" i="25"/>
  <c r="CW684" i="25"/>
  <c r="CV684" i="25"/>
  <c r="CU684" i="25"/>
  <c r="CT684" i="25"/>
  <c r="CS684" i="25"/>
  <c r="CR684" i="25"/>
  <c r="CQ684" i="25"/>
  <c r="CP684" i="25"/>
  <c r="CO684" i="25"/>
  <c r="CN684" i="25"/>
  <c r="CM684" i="25"/>
  <c r="CL684" i="25"/>
  <c r="CK684" i="25"/>
  <c r="CJ684" i="25"/>
  <c r="CI684" i="25"/>
  <c r="CH684" i="25"/>
  <c r="CG684" i="25"/>
  <c r="CF684" i="25"/>
  <c r="CE684" i="25"/>
  <c r="CD684" i="25"/>
  <c r="CC684" i="25"/>
  <c r="CB684" i="25"/>
  <c r="CA684" i="25"/>
  <c r="BZ684" i="25"/>
  <c r="BY684" i="25"/>
  <c r="BX684" i="25"/>
  <c r="BW684" i="25"/>
  <c r="BV684" i="25"/>
  <c r="BU684" i="25"/>
  <c r="DV683" i="25"/>
  <c r="DU683" i="25"/>
  <c r="DT683" i="25"/>
  <c r="DS683" i="25"/>
  <c r="DR683" i="25"/>
  <c r="DQ683" i="25"/>
  <c r="DP683" i="25"/>
  <c r="DO683" i="25"/>
  <c r="DN683" i="25"/>
  <c r="DM683" i="25"/>
  <c r="DL683" i="25"/>
  <c r="DK683" i="25"/>
  <c r="DJ683" i="25"/>
  <c r="DI683" i="25"/>
  <c r="DH683" i="25"/>
  <c r="DG683" i="25"/>
  <c r="DF683" i="25"/>
  <c r="DE683" i="25"/>
  <c r="DD683" i="25"/>
  <c r="DC683" i="25"/>
  <c r="DB683" i="25"/>
  <c r="DA683" i="25"/>
  <c r="CZ683" i="25"/>
  <c r="CY683" i="25"/>
  <c r="CX683" i="25"/>
  <c r="CW683" i="25"/>
  <c r="CV683" i="25"/>
  <c r="CU683" i="25"/>
  <c r="CT683" i="25"/>
  <c r="CS683" i="25"/>
  <c r="CR683" i="25"/>
  <c r="CQ683" i="25"/>
  <c r="CP683" i="25"/>
  <c r="CO683" i="25"/>
  <c r="CN683" i="25"/>
  <c r="CM683" i="25"/>
  <c r="CL683" i="25"/>
  <c r="CK683" i="25"/>
  <c r="CJ683" i="25"/>
  <c r="CI683" i="25"/>
  <c r="CH683" i="25"/>
  <c r="CG683" i="25"/>
  <c r="CF683" i="25"/>
  <c r="CE683" i="25"/>
  <c r="CD683" i="25"/>
  <c r="CC683" i="25"/>
  <c r="CB683" i="25"/>
  <c r="CA683" i="25"/>
  <c r="BZ683" i="25"/>
  <c r="BY683" i="25"/>
  <c r="BX683" i="25"/>
  <c r="BW683" i="25"/>
  <c r="BV683" i="25"/>
  <c r="BU683" i="25"/>
  <c r="DV682" i="25"/>
  <c r="DU682" i="25"/>
  <c r="DT682" i="25"/>
  <c r="DS682" i="25"/>
  <c r="DR682" i="25"/>
  <c r="DQ682" i="25"/>
  <c r="DP682" i="25"/>
  <c r="DO682" i="25"/>
  <c r="DN682" i="25"/>
  <c r="DM682" i="25"/>
  <c r="DL682" i="25"/>
  <c r="DK682" i="25"/>
  <c r="DJ682" i="25"/>
  <c r="DI682" i="25"/>
  <c r="DH682" i="25"/>
  <c r="DG682" i="25"/>
  <c r="DF682" i="25"/>
  <c r="DE682" i="25"/>
  <c r="DD682" i="25"/>
  <c r="DC682" i="25"/>
  <c r="DB682" i="25"/>
  <c r="DA682" i="25"/>
  <c r="CZ682" i="25"/>
  <c r="CY682" i="25"/>
  <c r="CX682" i="25"/>
  <c r="CW682" i="25"/>
  <c r="CV682" i="25"/>
  <c r="CU682" i="25"/>
  <c r="CT682" i="25"/>
  <c r="CS682" i="25"/>
  <c r="CR682" i="25"/>
  <c r="CQ682" i="25"/>
  <c r="CP682" i="25"/>
  <c r="CO682" i="25"/>
  <c r="CN682" i="25"/>
  <c r="CM682" i="25"/>
  <c r="CL682" i="25"/>
  <c r="CK682" i="25"/>
  <c r="CJ682" i="25"/>
  <c r="CI682" i="25"/>
  <c r="CH682" i="25"/>
  <c r="CG682" i="25"/>
  <c r="CF682" i="25"/>
  <c r="CE682" i="25"/>
  <c r="CD682" i="25"/>
  <c r="CC682" i="25"/>
  <c r="CB682" i="25"/>
  <c r="CA682" i="25"/>
  <c r="BZ682" i="25"/>
  <c r="BY682" i="25"/>
  <c r="BX682" i="25"/>
  <c r="BW682" i="25"/>
  <c r="BV682" i="25"/>
  <c r="BU682" i="25"/>
  <c r="DV681" i="25"/>
  <c r="DU681" i="25"/>
  <c r="DT681" i="25"/>
  <c r="DS681" i="25"/>
  <c r="DR681" i="25"/>
  <c r="DQ681" i="25"/>
  <c r="DP681" i="25"/>
  <c r="DO681" i="25"/>
  <c r="DN681" i="25"/>
  <c r="DM681" i="25"/>
  <c r="DL681" i="25"/>
  <c r="DK681" i="25"/>
  <c r="DJ681" i="25"/>
  <c r="DI681" i="25"/>
  <c r="DH681" i="25"/>
  <c r="DG681" i="25"/>
  <c r="DF681" i="25"/>
  <c r="DE681" i="25"/>
  <c r="DD681" i="25"/>
  <c r="DC681" i="25"/>
  <c r="DB681" i="25"/>
  <c r="DA681" i="25"/>
  <c r="CZ681" i="25"/>
  <c r="CY681" i="25"/>
  <c r="CX681" i="25"/>
  <c r="CW681" i="25"/>
  <c r="CV681" i="25"/>
  <c r="CU681" i="25"/>
  <c r="CT681" i="25"/>
  <c r="CS681" i="25"/>
  <c r="CR681" i="25"/>
  <c r="CQ681" i="25"/>
  <c r="CP681" i="25"/>
  <c r="CO681" i="25"/>
  <c r="CN681" i="25"/>
  <c r="CM681" i="25"/>
  <c r="CL681" i="25"/>
  <c r="CK681" i="25"/>
  <c r="CJ681" i="25"/>
  <c r="CI681" i="25"/>
  <c r="CH681" i="25"/>
  <c r="CG681" i="25"/>
  <c r="CF681" i="25"/>
  <c r="CE681" i="25"/>
  <c r="CD681" i="25"/>
  <c r="CC681" i="25"/>
  <c r="CB681" i="25"/>
  <c r="CA681" i="25"/>
  <c r="BZ681" i="25"/>
  <c r="BY681" i="25"/>
  <c r="BX681" i="25"/>
  <c r="BW681" i="25"/>
  <c r="BV681" i="25"/>
  <c r="BU681" i="25"/>
  <c r="DV680" i="25"/>
  <c r="DU680" i="25"/>
  <c r="DT680" i="25"/>
  <c r="DS680" i="25"/>
  <c r="DR680" i="25"/>
  <c r="DQ680" i="25"/>
  <c r="DP680" i="25"/>
  <c r="DO680" i="25"/>
  <c r="DN680" i="25"/>
  <c r="DM680" i="25"/>
  <c r="DL680" i="25"/>
  <c r="DK680" i="25"/>
  <c r="DJ680" i="25"/>
  <c r="DI680" i="25"/>
  <c r="DH680" i="25"/>
  <c r="DG680" i="25"/>
  <c r="DF680" i="25"/>
  <c r="DE680" i="25"/>
  <c r="DD680" i="25"/>
  <c r="DC680" i="25"/>
  <c r="DB680" i="25"/>
  <c r="DA680" i="25"/>
  <c r="CZ680" i="25"/>
  <c r="CY680" i="25"/>
  <c r="CX680" i="25"/>
  <c r="CW680" i="25"/>
  <c r="CV680" i="25"/>
  <c r="CU680" i="25"/>
  <c r="CT680" i="25"/>
  <c r="CS680" i="25"/>
  <c r="CR680" i="25"/>
  <c r="CQ680" i="25"/>
  <c r="CP680" i="25"/>
  <c r="CO680" i="25"/>
  <c r="CN680" i="25"/>
  <c r="CM680" i="25"/>
  <c r="CL680" i="25"/>
  <c r="CK680" i="25"/>
  <c r="CJ680" i="25"/>
  <c r="CI680" i="25"/>
  <c r="CH680" i="25"/>
  <c r="CG680" i="25"/>
  <c r="CF680" i="25"/>
  <c r="CE680" i="25"/>
  <c r="CD680" i="25"/>
  <c r="CC680" i="25"/>
  <c r="CB680" i="25"/>
  <c r="CA680" i="25"/>
  <c r="BZ680" i="25"/>
  <c r="BY680" i="25"/>
  <c r="BX680" i="25"/>
  <c r="BW680" i="25"/>
  <c r="BV680" i="25"/>
  <c r="BU680" i="25"/>
  <c r="DV679" i="25"/>
  <c r="DU679" i="25"/>
  <c r="DT679" i="25"/>
  <c r="DS679" i="25"/>
  <c r="DR679" i="25"/>
  <c r="DQ679" i="25"/>
  <c r="DP679" i="25"/>
  <c r="DO679" i="25"/>
  <c r="DN679" i="25"/>
  <c r="DM679" i="25"/>
  <c r="DL679" i="25"/>
  <c r="DK679" i="25"/>
  <c r="DJ679" i="25"/>
  <c r="DI679" i="25"/>
  <c r="DH679" i="25"/>
  <c r="DG679" i="25"/>
  <c r="DF679" i="25"/>
  <c r="DE679" i="25"/>
  <c r="DD679" i="25"/>
  <c r="DC679" i="25"/>
  <c r="DB679" i="25"/>
  <c r="DA679" i="25"/>
  <c r="CZ679" i="25"/>
  <c r="CY679" i="25"/>
  <c r="CX679" i="25"/>
  <c r="CW679" i="25"/>
  <c r="CV679" i="25"/>
  <c r="CU679" i="25"/>
  <c r="CT679" i="25"/>
  <c r="CS679" i="25"/>
  <c r="CR679" i="25"/>
  <c r="CQ679" i="25"/>
  <c r="CP679" i="25"/>
  <c r="CO679" i="25"/>
  <c r="CN679" i="25"/>
  <c r="CM679" i="25"/>
  <c r="CL679" i="25"/>
  <c r="CK679" i="25"/>
  <c r="CJ679" i="25"/>
  <c r="CI679" i="25"/>
  <c r="CH679" i="25"/>
  <c r="CG679" i="25"/>
  <c r="CF679" i="25"/>
  <c r="CE679" i="25"/>
  <c r="CD679" i="25"/>
  <c r="CC679" i="25"/>
  <c r="CB679" i="25"/>
  <c r="CA679" i="25"/>
  <c r="BZ679" i="25"/>
  <c r="BY679" i="25"/>
  <c r="BX679" i="25"/>
  <c r="BW679" i="25"/>
  <c r="BV679" i="25"/>
  <c r="BU679" i="25"/>
  <c r="DV678" i="25"/>
  <c r="DU678" i="25"/>
  <c r="DT678" i="25"/>
  <c r="DS678" i="25"/>
  <c r="DR678" i="25"/>
  <c r="DQ678" i="25"/>
  <c r="DP678" i="25"/>
  <c r="DO678" i="25"/>
  <c r="DN678" i="25"/>
  <c r="DM678" i="25"/>
  <c r="DL678" i="25"/>
  <c r="DK678" i="25"/>
  <c r="DJ678" i="25"/>
  <c r="DI678" i="25"/>
  <c r="DH678" i="25"/>
  <c r="DG678" i="25"/>
  <c r="DF678" i="25"/>
  <c r="DE678" i="25"/>
  <c r="DD678" i="25"/>
  <c r="DC678" i="25"/>
  <c r="DB678" i="25"/>
  <c r="DA678" i="25"/>
  <c r="CZ678" i="25"/>
  <c r="CY678" i="25"/>
  <c r="CX678" i="25"/>
  <c r="CW678" i="25"/>
  <c r="CV678" i="25"/>
  <c r="CU678" i="25"/>
  <c r="CT678" i="25"/>
  <c r="CS678" i="25"/>
  <c r="CR678" i="25"/>
  <c r="CQ678" i="25"/>
  <c r="CP678" i="25"/>
  <c r="CO678" i="25"/>
  <c r="CN678" i="25"/>
  <c r="CM678" i="25"/>
  <c r="CL678" i="25"/>
  <c r="CK678" i="25"/>
  <c r="CJ678" i="25"/>
  <c r="CI678" i="25"/>
  <c r="CH678" i="25"/>
  <c r="CG678" i="25"/>
  <c r="CF678" i="25"/>
  <c r="CE678" i="25"/>
  <c r="CD678" i="25"/>
  <c r="CC678" i="25"/>
  <c r="CB678" i="25"/>
  <c r="CA678" i="25"/>
  <c r="BZ678" i="25"/>
  <c r="BY678" i="25"/>
  <c r="BX678" i="25"/>
  <c r="BW678" i="25"/>
  <c r="BV678" i="25"/>
  <c r="BU678" i="25"/>
  <c r="DV677" i="25"/>
  <c r="DU677" i="25"/>
  <c r="DT677" i="25"/>
  <c r="DS677" i="25"/>
  <c r="DR677" i="25"/>
  <c r="DQ677" i="25"/>
  <c r="DP677" i="25"/>
  <c r="DO677" i="25"/>
  <c r="DN677" i="25"/>
  <c r="DM677" i="25"/>
  <c r="DL677" i="25"/>
  <c r="DK677" i="25"/>
  <c r="DJ677" i="25"/>
  <c r="DI677" i="25"/>
  <c r="DH677" i="25"/>
  <c r="DG677" i="25"/>
  <c r="DF677" i="25"/>
  <c r="DE677" i="25"/>
  <c r="DD677" i="25"/>
  <c r="DC677" i="25"/>
  <c r="DB677" i="25"/>
  <c r="DA677" i="25"/>
  <c r="CZ677" i="25"/>
  <c r="CY677" i="25"/>
  <c r="CX677" i="25"/>
  <c r="CW677" i="25"/>
  <c r="CV677" i="25"/>
  <c r="CU677" i="25"/>
  <c r="CT677" i="25"/>
  <c r="CS677" i="25"/>
  <c r="CR677" i="25"/>
  <c r="CQ677" i="25"/>
  <c r="CP677" i="25"/>
  <c r="CO677" i="25"/>
  <c r="CN677" i="25"/>
  <c r="CM677" i="25"/>
  <c r="CL677" i="25"/>
  <c r="CK677" i="25"/>
  <c r="CJ677" i="25"/>
  <c r="CI677" i="25"/>
  <c r="CH677" i="25"/>
  <c r="CG677" i="25"/>
  <c r="CF677" i="25"/>
  <c r="CE677" i="25"/>
  <c r="CD677" i="25"/>
  <c r="CC677" i="25"/>
  <c r="CB677" i="25"/>
  <c r="CA677" i="25"/>
  <c r="BZ677" i="25"/>
  <c r="BY677" i="25"/>
  <c r="BX677" i="25"/>
  <c r="BW677" i="25"/>
  <c r="BV677" i="25"/>
  <c r="BU677" i="25"/>
  <c r="DV676" i="25"/>
  <c r="DU676" i="25"/>
  <c r="DT676" i="25"/>
  <c r="DS676" i="25"/>
  <c r="DR676" i="25"/>
  <c r="DQ676" i="25"/>
  <c r="DP676" i="25"/>
  <c r="DO676" i="25"/>
  <c r="DN676" i="25"/>
  <c r="DM676" i="25"/>
  <c r="DL676" i="25"/>
  <c r="DK676" i="25"/>
  <c r="DJ676" i="25"/>
  <c r="DI676" i="25"/>
  <c r="DH676" i="25"/>
  <c r="DG676" i="25"/>
  <c r="DF676" i="25"/>
  <c r="DE676" i="25"/>
  <c r="DD676" i="25"/>
  <c r="DC676" i="25"/>
  <c r="DB676" i="25"/>
  <c r="DA676" i="25"/>
  <c r="CZ676" i="25"/>
  <c r="CY676" i="25"/>
  <c r="CX676" i="25"/>
  <c r="CW676" i="25"/>
  <c r="CV676" i="25"/>
  <c r="CU676" i="25"/>
  <c r="CT676" i="25"/>
  <c r="CS676" i="25"/>
  <c r="CR676" i="25"/>
  <c r="CQ676" i="25"/>
  <c r="CP676" i="25"/>
  <c r="CO676" i="25"/>
  <c r="CN676" i="25"/>
  <c r="CM676" i="25"/>
  <c r="CL676" i="25"/>
  <c r="CK676" i="25"/>
  <c r="CJ676" i="25"/>
  <c r="CI676" i="25"/>
  <c r="CH676" i="25"/>
  <c r="CG676" i="25"/>
  <c r="CF676" i="25"/>
  <c r="CE676" i="25"/>
  <c r="CD676" i="25"/>
  <c r="CC676" i="25"/>
  <c r="CB676" i="25"/>
  <c r="CA676" i="25"/>
  <c r="BZ676" i="25"/>
  <c r="BY676" i="25"/>
  <c r="BX676" i="25"/>
  <c r="BW676" i="25"/>
  <c r="BV676" i="25"/>
  <c r="BU676" i="25"/>
  <c r="DV675" i="25"/>
  <c r="DU675" i="25"/>
  <c r="DT675" i="25"/>
  <c r="DS675" i="25"/>
  <c r="DR675" i="25"/>
  <c r="DQ675" i="25"/>
  <c r="DP675" i="25"/>
  <c r="DO675" i="25"/>
  <c r="DN675" i="25"/>
  <c r="DM675" i="25"/>
  <c r="DL675" i="25"/>
  <c r="DK675" i="25"/>
  <c r="DJ675" i="25"/>
  <c r="DI675" i="25"/>
  <c r="DH675" i="25"/>
  <c r="DG675" i="25"/>
  <c r="DF675" i="25"/>
  <c r="DE675" i="25"/>
  <c r="DD675" i="25"/>
  <c r="DC675" i="25"/>
  <c r="DB675" i="25"/>
  <c r="DA675" i="25"/>
  <c r="CZ675" i="25"/>
  <c r="CY675" i="25"/>
  <c r="CX675" i="25"/>
  <c r="CW675" i="25"/>
  <c r="CV675" i="25"/>
  <c r="CU675" i="25"/>
  <c r="CT675" i="25"/>
  <c r="CS675" i="25"/>
  <c r="CR675" i="25"/>
  <c r="CQ675" i="25"/>
  <c r="CP675" i="25"/>
  <c r="CO675" i="25"/>
  <c r="CN675" i="25"/>
  <c r="CM675" i="25"/>
  <c r="CL675" i="25"/>
  <c r="CK675" i="25"/>
  <c r="CJ675" i="25"/>
  <c r="CI675" i="25"/>
  <c r="CH675" i="25"/>
  <c r="CG675" i="25"/>
  <c r="CF675" i="25"/>
  <c r="CE675" i="25"/>
  <c r="CD675" i="25"/>
  <c r="CC675" i="25"/>
  <c r="CB675" i="25"/>
  <c r="CA675" i="25"/>
  <c r="BZ675" i="25"/>
  <c r="BY675" i="25"/>
  <c r="BX675" i="25"/>
  <c r="BW675" i="25"/>
  <c r="BV675" i="25"/>
  <c r="BU675" i="25"/>
  <c r="DV674" i="25"/>
  <c r="DU674" i="25"/>
  <c r="DT674" i="25"/>
  <c r="DS674" i="25"/>
  <c r="DR674" i="25"/>
  <c r="DQ674" i="25"/>
  <c r="DP674" i="25"/>
  <c r="DO674" i="25"/>
  <c r="DN674" i="25"/>
  <c r="DM674" i="25"/>
  <c r="DL674" i="25"/>
  <c r="DK674" i="25"/>
  <c r="DJ674" i="25"/>
  <c r="DI674" i="25"/>
  <c r="DH674" i="25"/>
  <c r="DG674" i="25"/>
  <c r="DF674" i="25"/>
  <c r="DE674" i="25"/>
  <c r="DD674" i="25"/>
  <c r="DC674" i="25"/>
  <c r="DB674" i="25"/>
  <c r="DA674" i="25"/>
  <c r="CZ674" i="25"/>
  <c r="CY674" i="25"/>
  <c r="CX674" i="25"/>
  <c r="CW674" i="25"/>
  <c r="CV674" i="25"/>
  <c r="CU674" i="25"/>
  <c r="CT674" i="25"/>
  <c r="CS674" i="25"/>
  <c r="CR674" i="25"/>
  <c r="CQ674" i="25"/>
  <c r="CP674" i="25"/>
  <c r="CO674" i="25"/>
  <c r="CN674" i="25"/>
  <c r="CM674" i="25"/>
  <c r="CL674" i="25"/>
  <c r="CK674" i="25"/>
  <c r="CJ674" i="25"/>
  <c r="CI674" i="25"/>
  <c r="CH674" i="25"/>
  <c r="CG674" i="25"/>
  <c r="CF674" i="25"/>
  <c r="CE674" i="25"/>
  <c r="CD674" i="25"/>
  <c r="CC674" i="25"/>
  <c r="CB674" i="25"/>
  <c r="CA674" i="25"/>
  <c r="BZ674" i="25"/>
  <c r="BY674" i="25"/>
  <c r="BX674" i="25"/>
  <c r="BW674" i="25"/>
  <c r="BV674" i="25"/>
  <c r="BU674" i="25"/>
  <c r="DV673" i="25"/>
  <c r="DU673" i="25"/>
  <c r="DT673" i="25"/>
  <c r="DS673" i="25"/>
  <c r="DR673" i="25"/>
  <c r="DQ673" i="25"/>
  <c r="DP673" i="25"/>
  <c r="DO673" i="25"/>
  <c r="DN673" i="25"/>
  <c r="DM673" i="25"/>
  <c r="DL673" i="25"/>
  <c r="DK673" i="25"/>
  <c r="DJ673" i="25"/>
  <c r="DI673" i="25"/>
  <c r="DH673" i="25"/>
  <c r="DG673" i="25"/>
  <c r="DF673" i="25"/>
  <c r="DE673" i="25"/>
  <c r="DD673" i="25"/>
  <c r="DC673" i="25"/>
  <c r="DB673" i="25"/>
  <c r="DA673" i="25"/>
  <c r="CZ673" i="25"/>
  <c r="CY673" i="25"/>
  <c r="CX673" i="25"/>
  <c r="CW673" i="25"/>
  <c r="CV673" i="25"/>
  <c r="CU673" i="25"/>
  <c r="CT673" i="25"/>
  <c r="CS673" i="25"/>
  <c r="CR673" i="25"/>
  <c r="CQ673" i="25"/>
  <c r="CP673" i="25"/>
  <c r="CO673" i="25"/>
  <c r="CN673" i="25"/>
  <c r="CM673" i="25"/>
  <c r="CL673" i="25"/>
  <c r="CK673" i="25"/>
  <c r="CJ673" i="25"/>
  <c r="CI673" i="25"/>
  <c r="CH673" i="25"/>
  <c r="CG673" i="25"/>
  <c r="CF673" i="25"/>
  <c r="CE673" i="25"/>
  <c r="CD673" i="25"/>
  <c r="CC673" i="25"/>
  <c r="CB673" i="25"/>
  <c r="CA673" i="25"/>
  <c r="BZ673" i="25"/>
  <c r="BY673" i="25"/>
  <c r="BX673" i="25"/>
  <c r="BW673" i="25"/>
  <c r="BV673" i="25"/>
  <c r="BU673" i="25"/>
  <c r="DV672" i="25"/>
  <c r="DU672" i="25"/>
  <c r="DT672" i="25"/>
  <c r="DS672" i="25"/>
  <c r="DR672" i="25"/>
  <c r="DQ672" i="25"/>
  <c r="DP672" i="25"/>
  <c r="DO672" i="25"/>
  <c r="DN672" i="25"/>
  <c r="DM672" i="25"/>
  <c r="DL672" i="25"/>
  <c r="DK672" i="25"/>
  <c r="DJ672" i="25"/>
  <c r="DI672" i="25"/>
  <c r="DH672" i="25"/>
  <c r="DG672" i="25"/>
  <c r="DF672" i="25"/>
  <c r="DE672" i="25"/>
  <c r="DD672" i="25"/>
  <c r="DC672" i="25"/>
  <c r="DB672" i="25"/>
  <c r="DA672" i="25"/>
  <c r="CZ672" i="25"/>
  <c r="CY672" i="25"/>
  <c r="CX672" i="25"/>
  <c r="CW672" i="25"/>
  <c r="CV672" i="25"/>
  <c r="CU672" i="25"/>
  <c r="CT672" i="25"/>
  <c r="CS672" i="25"/>
  <c r="CR672" i="25"/>
  <c r="CQ672" i="25"/>
  <c r="CP672" i="25"/>
  <c r="CO672" i="25"/>
  <c r="CN672" i="25"/>
  <c r="CM672" i="25"/>
  <c r="CL672" i="25"/>
  <c r="CK672" i="25"/>
  <c r="CJ672" i="25"/>
  <c r="CI672" i="25"/>
  <c r="CH672" i="25"/>
  <c r="CG672" i="25"/>
  <c r="CF672" i="25"/>
  <c r="CE672" i="25"/>
  <c r="CD672" i="25"/>
  <c r="CC672" i="25"/>
  <c r="CB672" i="25"/>
  <c r="CA672" i="25"/>
  <c r="BZ672" i="25"/>
  <c r="BY672" i="25"/>
  <c r="BX672" i="25"/>
  <c r="BW672" i="25"/>
  <c r="BV672" i="25"/>
  <c r="BU672" i="25"/>
  <c r="DV671" i="25"/>
  <c r="DU671" i="25"/>
  <c r="DT671" i="25"/>
  <c r="DS671" i="25"/>
  <c r="DR671" i="25"/>
  <c r="DQ671" i="25"/>
  <c r="DP671" i="25"/>
  <c r="DO671" i="25"/>
  <c r="DN671" i="25"/>
  <c r="DM671" i="25"/>
  <c r="DL671" i="25"/>
  <c r="DK671" i="25"/>
  <c r="DJ671" i="25"/>
  <c r="DI671" i="25"/>
  <c r="DH671" i="25"/>
  <c r="DG671" i="25"/>
  <c r="DF671" i="25"/>
  <c r="DE671" i="25"/>
  <c r="DD671" i="25"/>
  <c r="DC671" i="25"/>
  <c r="DB671" i="25"/>
  <c r="DA671" i="25"/>
  <c r="CZ671" i="25"/>
  <c r="CY671" i="25"/>
  <c r="CX671" i="25"/>
  <c r="CW671" i="25"/>
  <c r="CV671" i="25"/>
  <c r="CU671" i="25"/>
  <c r="CT671" i="25"/>
  <c r="CS671" i="25"/>
  <c r="CR671" i="25"/>
  <c r="CQ671" i="25"/>
  <c r="CP671" i="25"/>
  <c r="CO671" i="25"/>
  <c r="CN671" i="25"/>
  <c r="CM671" i="25"/>
  <c r="CL671" i="25"/>
  <c r="CK671" i="25"/>
  <c r="CJ671" i="25"/>
  <c r="CI671" i="25"/>
  <c r="CH671" i="25"/>
  <c r="CG671" i="25"/>
  <c r="CF671" i="25"/>
  <c r="CE671" i="25"/>
  <c r="CD671" i="25"/>
  <c r="CC671" i="25"/>
  <c r="CB671" i="25"/>
  <c r="CA671" i="25"/>
  <c r="BZ671" i="25"/>
  <c r="BY671" i="25"/>
  <c r="BX671" i="25"/>
  <c r="BW671" i="25"/>
  <c r="BV671" i="25"/>
  <c r="BU671" i="25"/>
  <c r="DV670" i="25"/>
  <c r="DU670" i="25"/>
  <c r="DT670" i="25"/>
  <c r="DS670" i="25"/>
  <c r="DR670" i="25"/>
  <c r="DQ670" i="25"/>
  <c r="DP670" i="25"/>
  <c r="DO670" i="25"/>
  <c r="DN670" i="25"/>
  <c r="DM670" i="25"/>
  <c r="DL670" i="25"/>
  <c r="DK670" i="25"/>
  <c r="DJ670" i="25"/>
  <c r="DI670" i="25"/>
  <c r="DH670" i="25"/>
  <c r="DG670" i="25"/>
  <c r="DF670" i="25"/>
  <c r="DE670" i="25"/>
  <c r="DD670" i="25"/>
  <c r="DC670" i="25"/>
  <c r="DB670" i="25"/>
  <c r="DA670" i="25"/>
  <c r="CZ670" i="25"/>
  <c r="CY670" i="25"/>
  <c r="CX670" i="25"/>
  <c r="CW670" i="25"/>
  <c r="CV670" i="25"/>
  <c r="CU670" i="25"/>
  <c r="CT670" i="25"/>
  <c r="CS670" i="25"/>
  <c r="CR670" i="25"/>
  <c r="CQ670" i="25"/>
  <c r="CP670" i="25"/>
  <c r="CO670" i="25"/>
  <c r="CN670" i="25"/>
  <c r="CM670" i="25"/>
  <c r="CL670" i="25"/>
  <c r="CK670" i="25"/>
  <c r="CJ670" i="25"/>
  <c r="CI670" i="25"/>
  <c r="CH670" i="25"/>
  <c r="CG670" i="25"/>
  <c r="CF670" i="25"/>
  <c r="CE670" i="25"/>
  <c r="CD670" i="25"/>
  <c r="CC670" i="25"/>
  <c r="CB670" i="25"/>
  <c r="CA670" i="25"/>
  <c r="BZ670" i="25"/>
  <c r="BY670" i="25"/>
  <c r="BX670" i="25"/>
  <c r="BW670" i="25"/>
  <c r="BV670" i="25"/>
  <c r="BU670" i="25"/>
  <c r="DV669" i="25"/>
  <c r="DU669" i="25"/>
  <c r="DT669" i="25"/>
  <c r="DS669" i="25"/>
  <c r="DR669" i="25"/>
  <c r="DQ669" i="25"/>
  <c r="DP669" i="25"/>
  <c r="DO669" i="25"/>
  <c r="DN669" i="25"/>
  <c r="DM669" i="25"/>
  <c r="DL669" i="25"/>
  <c r="DK669" i="25"/>
  <c r="DJ669" i="25"/>
  <c r="DI669" i="25"/>
  <c r="DH669" i="25"/>
  <c r="DG669" i="25"/>
  <c r="DF669" i="25"/>
  <c r="DE669" i="25"/>
  <c r="DD669" i="25"/>
  <c r="DC669" i="25"/>
  <c r="DB669" i="25"/>
  <c r="DA669" i="25"/>
  <c r="CZ669" i="25"/>
  <c r="CY669" i="25"/>
  <c r="CX669" i="25"/>
  <c r="CW669" i="25"/>
  <c r="CV669" i="25"/>
  <c r="CU669" i="25"/>
  <c r="CT669" i="25"/>
  <c r="CS669" i="25"/>
  <c r="CR669" i="25"/>
  <c r="CQ669" i="25"/>
  <c r="CP669" i="25"/>
  <c r="CO669" i="25"/>
  <c r="CN669" i="25"/>
  <c r="CM669" i="25"/>
  <c r="CL669" i="25"/>
  <c r="CK669" i="25"/>
  <c r="CJ669" i="25"/>
  <c r="CI669" i="25"/>
  <c r="CH669" i="25"/>
  <c r="CG669" i="25"/>
  <c r="CF669" i="25"/>
  <c r="CE669" i="25"/>
  <c r="CD669" i="25"/>
  <c r="CC669" i="25"/>
  <c r="CB669" i="25"/>
  <c r="CA669" i="25"/>
  <c r="BZ669" i="25"/>
  <c r="BY669" i="25"/>
  <c r="BX669" i="25"/>
  <c r="BW669" i="25"/>
  <c r="BV669" i="25"/>
  <c r="BU669" i="25"/>
  <c r="DV668" i="25"/>
  <c r="DU668" i="25"/>
  <c r="DT668" i="25"/>
  <c r="DS668" i="25"/>
  <c r="DR668" i="25"/>
  <c r="DQ668" i="25"/>
  <c r="DP668" i="25"/>
  <c r="DO668" i="25"/>
  <c r="DN668" i="25"/>
  <c r="DM668" i="25"/>
  <c r="DL668" i="25"/>
  <c r="DK668" i="25"/>
  <c r="DJ668" i="25"/>
  <c r="DI668" i="25"/>
  <c r="DH668" i="25"/>
  <c r="DG668" i="25"/>
  <c r="DF668" i="25"/>
  <c r="DE668" i="25"/>
  <c r="DD668" i="25"/>
  <c r="DC668" i="25"/>
  <c r="DB668" i="25"/>
  <c r="DA668" i="25"/>
  <c r="CZ668" i="25"/>
  <c r="CY668" i="25"/>
  <c r="CX668" i="25"/>
  <c r="CW668" i="25"/>
  <c r="CV668" i="25"/>
  <c r="CU668" i="25"/>
  <c r="CT668" i="25"/>
  <c r="CS668" i="25"/>
  <c r="CR668" i="25"/>
  <c r="CQ668" i="25"/>
  <c r="CP668" i="25"/>
  <c r="CO668" i="25"/>
  <c r="CN668" i="25"/>
  <c r="CM668" i="25"/>
  <c r="CL668" i="25"/>
  <c r="CK668" i="25"/>
  <c r="CJ668" i="25"/>
  <c r="CI668" i="25"/>
  <c r="CH668" i="25"/>
  <c r="CG668" i="25"/>
  <c r="CF668" i="25"/>
  <c r="CE668" i="25"/>
  <c r="CD668" i="25"/>
  <c r="CC668" i="25"/>
  <c r="CB668" i="25"/>
  <c r="CA668" i="25"/>
  <c r="BZ668" i="25"/>
  <c r="BY668" i="25"/>
  <c r="BX668" i="25"/>
  <c r="BW668" i="25"/>
  <c r="BV668" i="25"/>
  <c r="BU668" i="25"/>
  <c r="DV667" i="25"/>
  <c r="DU667" i="25"/>
  <c r="DT667" i="25"/>
  <c r="DS667" i="25"/>
  <c r="DR667" i="25"/>
  <c r="DQ667" i="25"/>
  <c r="DP667" i="25"/>
  <c r="DO667" i="25"/>
  <c r="DN667" i="25"/>
  <c r="DM667" i="25"/>
  <c r="DL667" i="25"/>
  <c r="DK667" i="25"/>
  <c r="DJ667" i="25"/>
  <c r="DI667" i="25"/>
  <c r="DH667" i="25"/>
  <c r="DG667" i="25"/>
  <c r="DF667" i="25"/>
  <c r="DE667" i="25"/>
  <c r="DD667" i="25"/>
  <c r="DC667" i="25"/>
  <c r="DB667" i="25"/>
  <c r="DA667" i="25"/>
  <c r="CZ667" i="25"/>
  <c r="CY667" i="25"/>
  <c r="CX667" i="25"/>
  <c r="CW667" i="25"/>
  <c r="CV667" i="25"/>
  <c r="CU667" i="25"/>
  <c r="CT667" i="25"/>
  <c r="CS667" i="25"/>
  <c r="CR667" i="25"/>
  <c r="CQ667" i="25"/>
  <c r="CP667" i="25"/>
  <c r="CO667" i="25"/>
  <c r="CN667" i="25"/>
  <c r="CM667" i="25"/>
  <c r="CL667" i="25"/>
  <c r="CK667" i="25"/>
  <c r="CJ667" i="25"/>
  <c r="CI667" i="25"/>
  <c r="CH667" i="25"/>
  <c r="CG667" i="25"/>
  <c r="CF667" i="25"/>
  <c r="CE667" i="25"/>
  <c r="CD667" i="25"/>
  <c r="CC667" i="25"/>
  <c r="CB667" i="25"/>
  <c r="CA667" i="25"/>
  <c r="BZ667" i="25"/>
  <c r="BY667" i="25"/>
  <c r="BX667" i="25"/>
  <c r="BW667" i="25"/>
  <c r="BV667" i="25"/>
  <c r="BU667" i="25"/>
  <c r="DV666" i="25"/>
  <c r="DU666" i="25"/>
  <c r="DT666" i="25"/>
  <c r="DS666" i="25"/>
  <c r="DR666" i="25"/>
  <c r="DQ666" i="25"/>
  <c r="DP666" i="25"/>
  <c r="DO666" i="25"/>
  <c r="DN666" i="25"/>
  <c r="DM666" i="25"/>
  <c r="DL666" i="25"/>
  <c r="DK666" i="25"/>
  <c r="DJ666" i="25"/>
  <c r="DI666" i="25"/>
  <c r="DH666" i="25"/>
  <c r="DG666" i="25"/>
  <c r="DF666" i="25"/>
  <c r="DE666" i="25"/>
  <c r="DD666" i="25"/>
  <c r="DC666" i="25"/>
  <c r="DB666" i="25"/>
  <c r="DA666" i="25"/>
  <c r="CZ666" i="25"/>
  <c r="CY666" i="25"/>
  <c r="CX666" i="25"/>
  <c r="CW666" i="25"/>
  <c r="CV666" i="25"/>
  <c r="CU666" i="25"/>
  <c r="CT666" i="25"/>
  <c r="CS666" i="25"/>
  <c r="CR666" i="25"/>
  <c r="CQ666" i="25"/>
  <c r="CP666" i="25"/>
  <c r="CO666" i="25"/>
  <c r="CN666" i="25"/>
  <c r="CM666" i="25"/>
  <c r="CL666" i="25"/>
  <c r="CK666" i="25"/>
  <c r="CJ666" i="25"/>
  <c r="CI666" i="25"/>
  <c r="CH666" i="25"/>
  <c r="CG666" i="25"/>
  <c r="CF666" i="25"/>
  <c r="CE666" i="25"/>
  <c r="CD666" i="25"/>
  <c r="CC666" i="25"/>
  <c r="CB666" i="25"/>
  <c r="CA666" i="25"/>
  <c r="BZ666" i="25"/>
  <c r="BY666" i="25"/>
  <c r="BX666" i="25"/>
  <c r="BW666" i="25"/>
  <c r="BV666" i="25"/>
  <c r="BU666" i="25"/>
  <c r="DV665" i="25"/>
  <c r="DU665" i="25"/>
  <c r="DT665" i="25"/>
  <c r="DS665" i="25"/>
  <c r="DR665" i="25"/>
  <c r="DQ665" i="25"/>
  <c r="DP665" i="25"/>
  <c r="DO665" i="25"/>
  <c r="DN665" i="25"/>
  <c r="DM665" i="25"/>
  <c r="DL665" i="25"/>
  <c r="DK665" i="25"/>
  <c r="DJ665" i="25"/>
  <c r="DI665" i="25"/>
  <c r="DH665" i="25"/>
  <c r="DG665" i="25"/>
  <c r="DF665" i="25"/>
  <c r="DE665" i="25"/>
  <c r="DD665" i="25"/>
  <c r="DC665" i="25"/>
  <c r="DB665" i="25"/>
  <c r="DA665" i="25"/>
  <c r="CZ665" i="25"/>
  <c r="CY665" i="25"/>
  <c r="CX665" i="25"/>
  <c r="CW665" i="25"/>
  <c r="CV665" i="25"/>
  <c r="CU665" i="25"/>
  <c r="CT665" i="25"/>
  <c r="CS665" i="25"/>
  <c r="CR665" i="25"/>
  <c r="CQ665" i="25"/>
  <c r="CP665" i="25"/>
  <c r="CO665" i="25"/>
  <c r="CN665" i="25"/>
  <c r="CM665" i="25"/>
  <c r="CL665" i="25"/>
  <c r="CK665" i="25"/>
  <c r="CJ665" i="25"/>
  <c r="CI665" i="25"/>
  <c r="CH665" i="25"/>
  <c r="CG665" i="25"/>
  <c r="CF665" i="25"/>
  <c r="CE665" i="25"/>
  <c r="CD665" i="25"/>
  <c r="CC665" i="25"/>
  <c r="CB665" i="25"/>
  <c r="CA665" i="25"/>
  <c r="BZ665" i="25"/>
  <c r="BY665" i="25"/>
  <c r="BX665" i="25"/>
  <c r="BW665" i="25"/>
  <c r="BV665" i="25"/>
  <c r="BU665" i="25"/>
  <c r="DV664" i="25"/>
  <c r="DU664" i="25"/>
  <c r="DT664" i="25"/>
  <c r="DS664" i="25"/>
  <c r="DR664" i="25"/>
  <c r="DQ664" i="25"/>
  <c r="DP664" i="25"/>
  <c r="DO664" i="25"/>
  <c r="DN664" i="25"/>
  <c r="DM664" i="25"/>
  <c r="DL664" i="25"/>
  <c r="DK664" i="25"/>
  <c r="DJ664" i="25"/>
  <c r="DI664" i="25"/>
  <c r="DH664" i="25"/>
  <c r="DG664" i="25"/>
  <c r="DF664" i="25"/>
  <c r="DE664" i="25"/>
  <c r="DD664" i="25"/>
  <c r="DC664" i="25"/>
  <c r="DB664" i="25"/>
  <c r="DA664" i="25"/>
  <c r="CZ664" i="25"/>
  <c r="CY664" i="25"/>
  <c r="CX664" i="25"/>
  <c r="CW664" i="25"/>
  <c r="CV664" i="25"/>
  <c r="CU664" i="25"/>
  <c r="CT664" i="25"/>
  <c r="CS664" i="25"/>
  <c r="CR664" i="25"/>
  <c r="CQ664" i="25"/>
  <c r="CP664" i="25"/>
  <c r="CO664" i="25"/>
  <c r="CN664" i="25"/>
  <c r="CM664" i="25"/>
  <c r="CL664" i="25"/>
  <c r="CK664" i="25"/>
  <c r="CJ664" i="25"/>
  <c r="CI664" i="25"/>
  <c r="CH664" i="25"/>
  <c r="CG664" i="25"/>
  <c r="CF664" i="25"/>
  <c r="CE664" i="25"/>
  <c r="CD664" i="25"/>
  <c r="CC664" i="25"/>
  <c r="CB664" i="25"/>
  <c r="CA664" i="25"/>
  <c r="BZ664" i="25"/>
  <c r="BY664" i="25"/>
  <c r="BX664" i="25"/>
  <c r="BW664" i="25"/>
  <c r="BV664" i="25"/>
  <c r="BU664" i="25"/>
  <c r="DV663" i="25"/>
  <c r="DU663" i="25"/>
  <c r="DT663" i="25"/>
  <c r="DS663" i="25"/>
  <c r="DR663" i="25"/>
  <c r="DQ663" i="25"/>
  <c r="DP663" i="25"/>
  <c r="DO663" i="25"/>
  <c r="DN663" i="25"/>
  <c r="DM663" i="25"/>
  <c r="DL663" i="25"/>
  <c r="DK663" i="25"/>
  <c r="DJ663" i="25"/>
  <c r="DI663" i="25"/>
  <c r="DH663" i="25"/>
  <c r="DG663" i="25"/>
  <c r="DF663" i="25"/>
  <c r="DE663" i="25"/>
  <c r="DD663" i="25"/>
  <c r="DC663" i="25"/>
  <c r="DB663" i="25"/>
  <c r="DA663" i="25"/>
  <c r="CZ663" i="25"/>
  <c r="CY663" i="25"/>
  <c r="CX663" i="25"/>
  <c r="CW663" i="25"/>
  <c r="CV663" i="25"/>
  <c r="CU663" i="25"/>
  <c r="CT663" i="25"/>
  <c r="CS663" i="25"/>
  <c r="CR663" i="25"/>
  <c r="CQ663" i="25"/>
  <c r="CP663" i="25"/>
  <c r="CO663" i="25"/>
  <c r="CN663" i="25"/>
  <c r="CM663" i="25"/>
  <c r="CL663" i="25"/>
  <c r="CK663" i="25"/>
  <c r="CJ663" i="25"/>
  <c r="CI663" i="25"/>
  <c r="CH663" i="25"/>
  <c r="CG663" i="25"/>
  <c r="CF663" i="25"/>
  <c r="CE663" i="25"/>
  <c r="CD663" i="25"/>
  <c r="CC663" i="25"/>
  <c r="CB663" i="25"/>
  <c r="CA663" i="25"/>
  <c r="BZ663" i="25"/>
  <c r="BY663" i="25"/>
  <c r="BX663" i="25"/>
  <c r="BW663" i="25"/>
  <c r="BV663" i="25"/>
  <c r="BU663" i="25"/>
  <c r="DV662" i="25"/>
  <c r="DU662" i="25"/>
  <c r="DT662" i="25"/>
  <c r="DS662" i="25"/>
  <c r="DR662" i="25"/>
  <c r="DQ662" i="25"/>
  <c r="DP662" i="25"/>
  <c r="DO662" i="25"/>
  <c r="DN662" i="25"/>
  <c r="DM662" i="25"/>
  <c r="DL662" i="25"/>
  <c r="DK662" i="25"/>
  <c r="DJ662" i="25"/>
  <c r="DI662" i="25"/>
  <c r="DH662" i="25"/>
  <c r="DG662" i="25"/>
  <c r="DF662" i="25"/>
  <c r="DE662" i="25"/>
  <c r="DD662" i="25"/>
  <c r="DC662" i="25"/>
  <c r="DB662" i="25"/>
  <c r="DA662" i="25"/>
  <c r="CZ662" i="25"/>
  <c r="CY662" i="25"/>
  <c r="CX662" i="25"/>
  <c r="CW662" i="25"/>
  <c r="CV662" i="25"/>
  <c r="CU662" i="25"/>
  <c r="CT662" i="25"/>
  <c r="CS662" i="25"/>
  <c r="CR662" i="25"/>
  <c r="CQ662" i="25"/>
  <c r="CP662" i="25"/>
  <c r="CO662" i="25"/>
  <c r="CN662" i="25"/>
  <c r="CM662" i="25"/>
  <c r="CL662" i="25"/>
  <c r="CK662" i="25"/>
  <c r="CJ662" i="25"/>
  <c r="CI662" i="25"/>
  <c r="CH662" i="25"/>
  <c r="CG662" i="25"/>
  <c r="CF662" i="25"/>
  <c r="CE662" i="25"/>
  <c r="CD662" i="25"/>
  <c r="CC662" i="25"/>
  <c r="CB662" i="25"/>
  <c r="CA662" i="25"/>
  <c r="BZ662" i="25"/>
  <c r="BY662" i="25"/>
  <c r="BX662" i="25"/>
  <c r="BW662" i="25"/>
  <c r="BV662" i="25"/>
  <c r="BU662" i="25"/>
  <c r="DV661" i="25"/>
  <c r="DU661" i="25"/>
  <c r="DT661" i="25"/>
  <c r="DS661" i="25"/>
  <c r="DR661" i="25"/>
  <c r="DQ661" i="25"/>
  <c r="DP661" i="25"/>
  <c r="DO661" i="25"/>
  <c r="DN661" i="25"/>
  <c r="DM661" i="25"/>
  <c r="DL661" i="25"/>
  <c r="DK661" i="25"/>
  <c r="DJ661" i="25"/>
  <c r="DI661" i="25"/>
  <c r="DH661" i="25"/>
  <c r="DG661" i="25"/>
  <c r="DF661" i="25"/>
  <c r="DE661" i="25"/>
  <c r="DD661" i="25"/>
  <c r="DC661" i="25"/>
  <c r="DB661" i="25"/>
  <c r="DA661" i="25"/>
  <c r="CZ661" i="25"/>
  <c r="CY661" i="25"/>
  <c r="CX661" i="25"/>
  <c r="CW661" i="25"/>
  <c r="CV661" i="25"/>
  <c r="CU661" i="25"/>
  <c r="CT661" i="25"/>
  <c r="CS661" i="25"/>
  <c r="CR661" i="25"/>
  <c r="CQ661" i="25"/>
  <c r="CP661" i="25"/>
  <c r="CO661" i="25"/>
  <c r="CN661" i="25"/>
  <c r="CM661" i="25"/>
  <c r="CL661" i="25"/>
  <c r="CK661" i="25"/>
  <c r="CJ661" i="25"/>
  <c r="CI661" i="25"/>
  <c r="CH661" i="25"/>
  <c r="CG661" i="25"/>
  <c r="CF661" i="25"/>
  <c r="CE661" i="25"/>
  <c r="CD661" i="25"/>
  <c r="CC661" i="25"/>
  <c r="CB661" i="25"/>
  <c r="CA661" i="25"/>
  <c r="BZ661" i="25"/>
  <c r="BY661" i="25"/>
  <c r="BX661" i="25"/>
  <c r="BW661" i="25"/>
  <c r="BV661" i="25"/>
  <c r="BU661" i="25"/>
  <c r="DV660" i="25"/>
  <c r="DU660" i="25"/>
  <c r="DT660" i="25"/>
  <c r="DS660" i="25"/>
  <c r="DR660" i="25"/>
  <c r="DQ660" i="25"/>
  <c r="DP660" i="25"/>
  <c r="DO660" i="25"/>
  <c r="DN660" i="25"/>
  <c r="DM660" i="25"/>
  <c r="DL660" i="25"/>
  <c r="DK660" i="25"/>
  <c r="DJ660" i="25"/>
  <c r="DI660" i="25"/>
  <c r="DH660" i="25"/>
  <c r="DG660" i="25"/>
  <c r="DF660" i="25"/>
  <c r="DE660" i="25"/>
  <c r="DD660" i="25"/>
  <c r="DC660" i="25"/>
  <c r="DB660" i="25"/>
  <c r="DA660" i="25"/>
  <c r="CZ660" i="25"/>
  <c r="CY660" i="25"/>
  <c r="CX660" i="25"/>
  <c r="CW660" i="25"/>
  <c r="CV660" i="25"/>
  <c r="CU660" i="25"/>
  <c r="CT660" i="25"/>
  <c r="CS660" i="25"/>
  <c r="CR660" i="25"/>
  <c r="CQ660" i="25"/>
  <c r="CP660" i="25"/>
  <c r="CO660" i="25"/>
  <c r="CN660" i="25"/>
  <c r="CM660" i="25"/>
  <c r="CL660" i="25"/>
  <c r="CK660" i="25"/>
  <c r="CJ660" i="25"/>
  <c r="CI660" i="25"/>
  <c r="CH660" i="25"/>
  <c r="CG660" i="25"/>
  <c r="CF660" i="25"/>
  <c r="CE660" i="25"/>
  <c r="CD660" i="25"/>
  <c r="CC660" i="25"/>
  <c r="CB660" i="25"/>
  <c r="CA660" i="25"/>
  <c r="BZ660" i="25"/>
  <c r="BY660" i="25"/>
  <c r="BX660" i="25"/>
  <c r="BW660" i="25"/>
  <c r="BV660" i="25"/>
  <c r="BU660" i="25"/>
  <c r="DV659" i="25"/>
  <c r="DU659" i="25"/>
  <c r="DT659" i="25"/>
  <c r="DS659" i="25"/>
  <c r="DR659" i="25"/>
  <c r="DQ659" i="25"/>
  <c r="DP659" i="25"/>
  <c r="DO659" i="25"/>
  <c r="DN659" i="25"/>
  <c r="DM659" i="25"/>
  <c r="DL659" i="25"/>
  <c r="DK659" i="25"/>
  <c r="DJ659" i="25"/>
  <c r="DI659" i="25"/>
  <c r="DH659" i="25"/>
  <c r="DG659" i="25"/>
  <c r="DF659" i="25"/>
  <c r="DE659" i="25"/>
  <c r="DD659" i="25"/>
  <c r="DC659" i="25"/>
  <c r="DB659" i="25"/>
  <c r="DA659" i="25"/>
  <c r="CZ659" i="25"/>
  <c r="CY659" i="25"/>
  <c r="CX659" i="25"/>
  <c r="CW659" i="25"/>
  <c r="CV659" i="25"/>
  <c r="CU659" i="25"/>
  <c r="CT659" i="25"/>
  <c r="CS659" i="25"/>
  <c r="CR659" i="25"/>
  <c r="CQ659" i="25"/>
  <c r="CP659" i="25"/>
  <c r="CO659" i="25"/>
  <c r="CN659" i="25"/>
  <c r="CM659" i="25"/>
  <c r="CL659" i="25"/>
  <c r="CK659" i="25"/>
  <c r="CJ659" i="25"/>
  <c r="CI659" i="25"/>
  <c r="CH659" i="25"/>
  <c r="CG659" i="25"/>
  <c r="CF659" i="25"/>
  <c r="CE659" i="25"/>
  <c r="CD659" i="25"/>
  <c r="CC659" i="25"/>
  <c r="CB659" i="25"/>
  <c r="CA659" i="25"/>
  <c r="BZ659" i="25"/>
  <c r="BY659" i="25"/>
  <c r="BX659" i="25"/>
  <c r="BW659" i="25"/>
  <c r="BV659" i="25"/>
  <c r="BU659" i="25"/>
  <c r="DV658" i="25"/>
  <c r="DU658" i="25"/>
  <c r="DT658" i="25"/>
  <c r="DS658" i="25"/>
  <c r="DR658" i="25"/>
  <c r="DQ658" i="25"/>
  <c r="DP658" i="25"/>
  <c r="DO658" i="25"/>
  <c r="DN658" i="25"/>
  <c r="DM658" i="25"/>
  <c r="DL658" i="25"/>
  <c r="DK658" i="25"/>
  <c r="DJ658" i="25"/>
  <c r="DI658" i="25"/>
  <c r="DH658" i="25"/>
  <c r="DG658" i="25"/>
  <c r="DF658" i="25"/>
  <c r="DE658" i="25"/>
  <c r="DD658" i="25"/>
  <c r="DC658" i="25"/>
  <c r="DB658" i="25"/>
  <c r="DA658" i="25"/>
  <c r="CZ658" i="25"/>
  <c r="CY658" i="25"/>
  <c r="CX658" i="25"/>
  <c r="CW658" i="25"/>
  <c r="CV658" i="25"/>
  <c r="CU658" i="25"/>
  <c r="CT658" i="25"/>
  <c r="CS658" i="25"/>
  <c r="CR658" i="25"/>
  <c r="CQ658" i="25"/>
  <c r="CP658" i="25"/>
  <c r="CO658" i="25"/>
  <c r="CN658" i="25"/>
  <c r="CM658" i="25"/>
  <c r="CL658" i="25"/>
  <c r="CK658" i="25"/>
  <c r="CJ658" i="25"/>
  <c r="CI658" i="25"/>
  <c r="CH658" i="25"/>
  <c r="CG658" i="25"/>
  <c r="CF658" i="25"/>
  <c r="CE658" i="25"/>
  <c r="CD658" i="25"/>
  <c r="CC658" i="25"/>
  <c r="CB658" i="25"/>
  <c r="CA658" i="25"/>
  <c r="BZ658" i="25"/>
  <c r="BY658" i="25"/>
  <c r="BX658" i="25"/>
  <c r="BW658" i="25"/>
  <c r="BV658" i="25"/>
  <c r="BU658" i="25"/>
  <c r="DV657" i="25"/>
  <c r="DU657" i="25"/>
  <c r="DT657" i="25"/>
  <c r="DS657" i="25"/>
  <c r="DR657" i="25"/>
  <c r="DQ657" i="25"/>
  <c r="DP657" i="25"/>
  <c r="DO657" i="25"/>
  <c r="DN657" i="25"/>
  <c r="DM657" i="25"/>
  <c r="DL657" i="25"/>
  <c r="DK657" i="25"/>
  <c r="DJ657" i="25"/>
  <c r="DI657" i="25"/>
  <c r="DH657" i="25"/>
  <c r="DG657" i="25"/>
  <c r="DF657" i="25"/>
  <c r="DE657" i="25"/>
  <c r="DD657" i="25"/>
  <c r="DC657" i="25"/>
  <c r="DB657" i="25"/>
  <c r="DA657" i="25"/>
  <c r="CZ657" i="25"/>
  <c r="CY657" i="25"/>
  <c r="CX657" i="25"/>
  <c r="CW657" i="25"/>
  <c r="CV657" i="25"/>
  <c r="CU657" i="25"/>
  <c r="CT657" i="25"/>
  <c r="CS657" i="25"/>
  <c r="CR657" i="25"/>
  <c r="CQ657" i="25"/>
  <c r="CP657" i="25"/>
  <c r="CO657" i="25"/>
  <c r="CN657" i="25"/>
  <c r="CM657" i="25"/>
  <c r="CL657" i="25"/>
  <c r="CK657" i="25"/>
  <c r="CJ657" i="25"/>
  <c r="CI657" i="25"/>
  <c r="CH657" i="25"/>
  <c r="CG657" i="25"/>
  <c r="CF657" i="25"/>
  <c r="CE657" i="25"/>
  <c r="CD657" i="25"/>
  <c r="CC657" i="25"/>
  <c r="CB657" i="25"/>
  <c r="CA657" i="25"/>
  <c r="BZ657" i="25"/>
  <c r="BY657" i="25"/>
  <c r="BX657" i="25"/>
  <c r="BW657" i="25"/>
  <c r="BV657" i="25"/>
  <c r="BU657" i="25"/>
  <c r="DV656" i="25"/>
  <c r="DU656" i="25"/>
  <c r="DT656" i="25"/>
  <c r="DS656" i="25"/>
  <c r="DR656" i="25"/>
  <c r="DQ656" i="25"/>
  <c r="DP656" i="25"/>
  <c r="DO656" i="25"/>
  <c r="DN656" i="25"/>
  <c r="DM656" i="25"/>
  <c r="DL656" i="25"/>
  <c r="DK656" i="25"/>
  <c r="DJ656" i="25"/>
  <c r="DI656" i="25"/>
  <c r="DH656" i="25"/>
  <c r="DG656" i="25"/>
  <c r="DF656" i="25"/>
  <c r="DE656" i="25"/>
  <c r="DD656" i="25"/>
  <c r="DC656" i="25"/>
  <c r="DB656" i="25"/>
  <c r="DA656" i="25"/>
  <c r="CZ656" i="25"/>
  <c r="CY656" i="25"/>
  <c r="CX656" i="25"/>
  <c r="CW656" i="25"/>
  <c r="CV656" i="25"/>
  <c r="CU656" i="25"/>
  <c r="CT656" i="25"/>
  <c r="CS656" i="25"/>
  <c r="CR656" i="25"/>
  <c r="CQ656" i="25"/>
  <c r="CP656" i="25"/>
  <c r="CO656" i="25"/>
  <c r="CN656" i="25"/>
  <c r="CM656" i="25"/>
  <c r="CL656" i="25"/>
  <c r="CK656" i="25"/>
  <c r="CJ656" i="25"/>
  <c r="CI656" i="25"/>
  <c r="CH656" i="25"/>
  <c r="CG656" i="25"/>
  <c r="CF656" i="25"/>
  <c r="CE656" i="25"/>
  <c r="CD656" i="25"/>
  <c r="CC656" i="25"/>
  <c r="CB656" i="25"/>
  <c r="CA656" i="25"/>
  <c r="BZ656" i="25"/>
  <c r="BY656" i="25"/>
  <c r="BX656" i="25"/>
  <c r="BW656" i="25"/>
  <c r="BV656" i="25"/>
  <c r="BU656" i="25"/>
  <c r="DV655" i="25"/>
  <c r="DU655" i="25"/>
  <c r="DT655" i="25"/>
  <c r="DS655" i="25"/>
  <c r="DR655" i="25"/>
  <c r="DQ655" i="25"/>
  <c r="DP655" i="25"/>
  <c r="DO655" i="25"/>
  <c r="DN655" i="25"/>
  <c r="DM655" i="25"/>
  <c r="DL655" i="25"/>
  <c r="DK655" i="25"/>
  <c r="DJ655" i="25"/>
  <c r="DI655" i="25"/>
  <c r="DH655" i="25"/>
  <c r="DG655" i="25"/>
  <c r="DF655" i="25"/>
  <c r="DE655" i="25"/>
  <c r="DD655" i="25"/>
  <c r="DC655" i="25"/>
  <c r="DB655" i="25"/>
  <c r="DA655" i="25"/>
  <c r="CZ655" i="25"/>
  <c r="CY655" i="25"/>
  <c r="CX655" i="25"/>
  <c r="CW655" i="25"/>
  <c r="CV655" i="25"/>
  <c r="CU655" i="25"/>
  <c r="CT655" i="25"/>
  <c r="CS655" i="25"/>
  <c r="CR655" i="25"/>
  <c r="CQ655" i="25"/>
  <c r="CP655" i="25"/>
  <c r="CO655" i="25"/>
  <c r="CN655" i="25"/>
  <c r="CM655" i="25"/>
  <c r="CL655" i="25"/>
  <c r="CK655" i="25"/>
  <c r="CJ655" i="25"/>
  <c r="CI655" i="25"/>
  <c r="CH655" i="25"/>
  <c r="CG655" i="25"/>
  <c r="CF655" i="25"/>
  <c r="CE655" i="25"/>
  <c r="CD655" i="25"/>
  <c r="CC655" i="25"/>
  <c r="CB655" i="25"/>
  <c r="CA655" i="25"/>
  <c r="BZ655" i="25"/>
  <c r="BY655" i="25"/>
  <c r="BX655" i="25"/>
  <c r="BW655" i="25"/>
  <c r="BV655" i="25"/>
  <c r="BU655" i="25"/>
  <c r="DV654" i="25"/>
  <c r="DU654" i="25"/>
  <c r="DT654" i="25"/>
  <c r="DS654" i="25"/>
  <c r="DR654" i="25"/>
  <c r="DQ654" i="25"/>
  <c r="DP654" i="25"/>
  <c r="DO654" i="25"/>
  <c r="DN654" i="25"/>
  <c r="DM654" i="25"/>
  <c r="DL654" i="25"/>
  <c r="DK654" i="25"/>
  <c r="DJ654" i="25"/>
  <c r="DI654" i="25"/>
  <c r="DH654" i="25"/>
  <c r="DG654" i="25"/>
  <c r="DF654" i="25"/>
  <c r="DE654" i="25"/>
  <c r="DD654" i="25"/>
  <c r="DC654" i="25"/>
  <c r="DB654" i="25"/>
  <c r="DA654" i="25"/>
  <c r="CZ654" i="25"/>
  <c r="CY654" i="25"/>
  <c r="CX654" i="25"/>
  <c r="CW654" i="25"/>
  <c r="CV654" i="25"/>
  <c r="CU654" i="25"/>
  <c r="CT654" i="25"/>
  <c r="CS654" i="25"/>
  <c r="CR654" i="25"/>
  <c r="CQ654" i="25"/>
  <c r="CP654" i="25"/>
  <c r="CO654" i="25"/>
  <c r="CN654" i="25"/>
  <c r="CM654" i="25"/>
  <c r="CL654" i="25"/>
  <c r="CK654" i="25"/>
  <c r="CJ654" i="25"/>
  <c r="CI654" i="25"/>
  <c r="CH654" i="25"/>
  <c r="CG654" i="25"/>
  <c r="CF654" i="25"/>
  <c r="CE654" i="25"/>
  <c r="CD654" i="25"/>
  <c r="CC654" i="25"/>
  <c r="CB654" i="25"/>
  <c r="CA654" i="25"/>
  <c r="BZ654" i="25"/>
  <c r="BY654" i="25"/>
  <c r="BX654" i="25"/>
  <c r="BW654" i="25"/>
  <c r="BV654" i="25"/>
  <c r="BU654" i="25"/>
  <c r="DV653" i="25"/>
  <c r="DU653" i="25"/>
  <c r="DT653" i="25"/>
  <c r="DS653" i="25"/>
  <c r="DR653" i="25"/>
  <c r="DQ653" i="25"/>
  <c r="DP653" i="25"/>
  <c r="DO653" i="25"/>
  <c r="DN653" i="25"/>
  <c r="DM653" i="25"/>
  <c r="DL653" i="25"/>
  <c r="DK653" i="25"/>
  <c r="DJ653" i="25"/>
  <c r="DI653" i="25"/>
  <c r="DH653" i="25"/>
  <c r="DG653" i="25"/>
  <c r="DF653" i="25"/>
  <c r="DE653" i="25"/>
  <c r="DD653" i="25"/>
  <c r="DC653" i="25"/>
  <c r="DB653" i="25"/>
  <c r="DA653" i="25"/>
  <c r="CZ653" i="25"/>
  <c r="CY653" i="25"/>
  <c r="CX653" i="25"/>
  <c r="CW653" i="25"/>
  <c r="CV653" i="25"/>
  <c r="CU653" i="25"/>
  <c r="CT653" i="25"/>
  <c r="CS653" i="25"/>
  <c r="CR653" i="25"/>
  <c r="CQ653" i="25"/>
  <c r="CP653" i="25"/>
  <c r="CO653" i="25"/>
  <c r="CN653" i="25"/>
  <c r="CM653" i="25"/>
  <c r="CL653" i="25"/>
  <c r="CK653" i="25"/>
  <c r="CJ653" i="25"/>
  <c r="CI653" i="25"/>
  <c r="CH653" i="25"/>
  <c r="CG653" i="25"/>
  <c r="CF653" i="25"/>
  <c r="CE653" i="25"/>
  <c r="CD653" i="25"/>
  <c r="CC653" i="25"/>
  <c r="CB653" i="25"/>
  <c r="CA653" i="25"/>
  <c r="BZ653" i="25"/>
  <c r="BY653" i="25"/>
  <c r="BX653" i="25"/>
  <c r="BW653" i="25"/>
  <c r="BV653" i="25"/>
  <c r="BU653" i="25"/>
  <c r="DV652" i="25"/>
  <c r="DU652" i="25"/>
  <c r="DT652" i="25"/>
  <c r="DS652" i="25"/>
  <c r="DR652" i="25"/>
  <c r="DQ652" i="25"/>
  <c r="DP652" i="25"/>
  <c r="DO652" i="25"/>
  <c r="DN652" i="25"/>
  <c r="DM652" i="25"/>
  <c r="DL652" i="25"/>
  <c r="DK652" i="25"/>
  <c r="DJ652" i="25"/>
  <c r="DI652" i="25"/>
  <c r="DH652" i="25"/>
  <c r="DG652" i="25"/>
  <c r="DF652" i="25"/>
  <c r="DE652" i="25"/>
  <c r="DD652" i="25"/>
  <c r="DC652" i="25"/>
  <c r="DB652" i="25"/>
  <c r="DA652" i="25"/>
  <c r="CZ652" i="25"/>
  <c r="CY652" i="25"/>
  <c r="CX652" i="25"/>
  <c r="CW652" i="25"/>
  <c r="CV652" i="25"/>
  <c r="CU652" i="25"/>
  <c r="CT652" i="25"/>
  <c r="CS652" i="25"/>
  <c r="CR652" i="25"/>
  <c r="CQ652" i="25"/>
  <c r="CP652" i="25"/>
  <c r="CO652" i="25"/>
  <c r="CN652" i="25"/>
  <c r="CM652" i="25"/>
  <c r="CL652" i="25"/>
  <c r="CK652" i="25"/>
  <c r="CJ652" i="25"/>
  <c r="CI652" i="25"/>
  <c r="CH652" i="25"/>
  <c r="CG652" i="25"/>
  <c r="CF652" i="25"/>
  <c r="CE652" i="25"/>
  <c r="CD652" i="25"/>
  <c r="CC652" i="25"/>
  <c r="CB652" i="25"/>
  <c r="CA652" i="25"/>
  <c r="BZ652" i="25"/>
  <c r="BY652" i="25"/>
  <c r="BX652" i="25"/>
  <c r="BW652" i="25"/>
  <c r="BV652" i="25"/>
  <c r="BU652" i="25"/>
  <c r="DV651" i="25"/>
  <c r="DU651" i="25"/>
  <c r="DT651" i="25"/>
  <c r="DS651" i="25"/>
  <c r="DR651" i="25"/>
  <c r="DQ651" i="25"/>
  <c r="DP651" i="25"/>
  <c r="DO651" i="25"/>
  <c r="DN651" i="25"/>
  <c r="DM651" i="25"/>
  <c r="DL651" i="25"/>
  <c r="DK651" i="25"/>
  <c r="DJ651" i="25"/>
  <c r="DI651" i="25"/>
  <c r="DH651" i="25"/>
  <c r="DG651" i="25"/>
  <c r="DF651" i="25"/>
  <c r="DE651" i="25"/>
  <c r="DD651" i="25"/>
  <c r="DC651" i="25"/>
  <c r="DB651" i="25"/>
  <c r="DA651" i="25"/>
  <c r="CZ651" i="25"/>
  <c r="CY651" i="25"/>
  <c r="CX651" i="25"/>
  <c r="CW651" i="25"/>
  <c r="CV651" i="25"/>
  <c r="CU651" i="25"/>
  <c r="CT651" i="25"/>
  <c r="CS651" i="25"/>
  <c r="CR651" i="25"/>
  <c r="CQ651" i="25"/>
  <c r="CP651" i="25"/>
  <c r="CO651" i="25"/>
  <c r="CN651" i="25"/>
  <c r="CM651" i="25"/>
  <c r="CL651" i="25"/>
  <c r="CK651" i="25"/>
  <c r="CJ651" i="25"/>
  <c r="CI651" i="25"/>
  <c r="CH651" i="25"/>
  <c r="CG651" i="25"/>
  <c r="CF651" i="25"/>
  <c r="CE651" i="25"/>
  <c r="CD651" i="25"/>
  <c r="CC651" i="25"/>
  <c r="CB651" i="25"/>
  <c r="CA651" i="25"/>
  <c r="BZ651" i="25"/>
  <c r="BY651" i="25"/>
  <c r="BX651" i="25"/>
  <c r="BW651" i="25"/>
  <c r="BV651" i="25"/>
  <c r="BU651" i="25"/>
  <c r="DV650" i="25"/>
  <c r="DU650" i="25"/>
  <c r="DT650" i="25"/>
  <c r="DS650" i="25"/>
  <c r="DR650" i="25"/>
  <c r="DQ650" i="25"/>
  <c r="DP650" i="25"/>
  <c r="DO650" i="25"/>
  <c r="DN650" i="25"/>
  <c r="DM650" i="25"/>
  <c r="DL650" i="25"/>
  <c r="DK650" i="25"/>
  <c r="DJ650" i="25"/>
  <c r="DI650" i="25"/>
  <c r="DH650" i="25"/>
  <c r="DG650" i="25"/>
  <c r="DF650" i="25"/>
  <c r="DE650" i="25"/>
  <c r="DD650" i="25"/>
  <c r="DC650" i="25"/>
  <c r="DB650" i="25"/>
  <c r="DA650" i="25"/>
  <c r="CZ650" i="25"/>
  <c r="CY650" i="25"/>
  <c r="CX650" i="25"/>
  <c r="CW650" i="25"/>
  <c r="CV650" i="25"/>
  <c r="CU650" i="25"/>
  <c r="CT650" i="25"/>
  <c r="CS650" i="25"/>
  <c r="CR650" i="25"/>
  <c r="CQ650" i="25"/>
  <c r="CP650" i="25"/>
  <c r="CO650" i="25"/>
  <c r="CN650" i="25"/>
  <c r="CM650" i="25"/>
  <c r="CL650" i="25"/>
  <c r="CK650" i="25"/>
  <c r="CJ650" i="25"/>
  <c r="CI650" i="25"/>
  <c r="CH650" i="25"/>
  <c r="CG650" i="25"/>
  <c r="CF650" i="25"/>
  <c r="CE650" i="25"/>
  <c r="CD650" i="25"/>
  <c r="CC650" i="25"/>
  <c r="CB650" i="25"/>
  <c r="CA650" i="25"/>
  <c r="BZ650" i="25"/>
  <c r="BY650" i="25"/>
  <c r="BX650" i="25"/>
  <c r="BW650" i="25"/>
  <c r="BV650" i="25"/>
  <c r="BU650" i="25"/>
  <c r="DV649" i="25"/>
  <c r="DU649" i="25"/>
  <c r="DT649" i="25"/>
  <c r="DS649" i="25"/>
  <c r="DR649" i="25"/>
  <c r="DQ649" i="25"/>
  <c r="DP649" i="25"/>
  <c r="DO649" i="25"/>
  <c r="DN649" i="25"/>
  <c r="DM649" i="25"/>
  <c r="DL649" i="25"/>
  <c r="DK649" i="25"/>
  <c r="DJ649" i="25"/>
  <c r="DI649" i="25"/>
  <c r="DH649" i="25"/>
  <c r="DG649" i="25"/>
  <c r="DF649" i="25"/>
  <c r="DE649" i="25"/>
  <c r="DD649" i="25"/>
  <c r="DC649" i="25"/>
  <c r="DB649" i="25"/>
  <c r="DA649" i="25"/>
  <c r="CZ649" i="25"/>
  <c r="CY649" i="25"/>
  <c r="CX649" i="25"/>
  <c r="CW649" i="25"/>
  <c r="CV649" i="25"/>
  <c r="CU649" i="25"/>
  <c r="CT649" i="25"/>
  <c r="CS649" i="25"/>
  <c r="CR649" i="25"/>
  <c r="CQ649" i="25"/>
  <c r="CP649" i="25"/>
  <c r="CO649" i="25"/>
  <c r="CN649" i="25"/>
  <c r="CM649" i="25"/>
  <c r="CL649" i="25"/>
  <c r="CK649" i="25"/>
  <c r="CJ649" i="25"/>
  <c r="CI649" i="25"/>
  <c r="CH649" i="25"/>
  <c r="CG649" i="25"/>
  <c r="CF649" i="25"/>
  <c r="CE649" i="25"/>
  <c r="CD649" i="25"/>
  <c r="CC649" i="25"/>
  <c r="CB649" i="25"/>
  <c r="CA649" i="25"/>
  <c r="BZ649" i="25"/>
  <c r="BY649" i="25"/>
  <c r="BX649" i="25"/>
  <c r="BW649" i="25"/>
  <c r="BV649" i="25"/>
  <c r="BU649" i="25"/>
  <c r="DV648" i="25"/>
  <c r="DU648" i="25"/>
  <c r="DT648" i="25"/>
  <c r="DS648" i="25"/>
  <c r="DR648" i="25"/>
  <c r="DQ648" i="25"/>
  <c r="DP648" i="25"/>
  <c r="DO648" i="25"/>
  <c r="DN648" i="25"/>
  <c r="DM648" i="25"/>
  <c r="DL648" i="25"/>
  <c r="DK648" i="25"/>
  <c r="DJ648" i="25"/>
  <c r="DI648" i="25"/>
  <c r="DH648" i="25"/>
  <c r="DG648" i="25"/>
  <c r="DF648" i="25"/>
  <c r="DE648" i="25"/>
  <c r="DD648" i="25"/>
  <c r="DC648" i="25"/>
  <c r="DB648" i="25"/>
  <c r="DA648" i="25"/>
  <c r="CZ648" i="25"/>
  <c r="CY648" i="25"/>
  <c r="CX648" i="25"/>
  <c r="CW648" i="25"/>
  <c r="CV648" i="25"/>
  <c r="CU648" i="25"/>
  <c r="CT648" i="25"/>
  <c r="CS648" i="25"/>
  <c r="CR648" i="25"/>
  <c r="CQ648" i="25"/>
  <c r="CP648" i="25"/>
  <c r="CO648" i="25"/>
  <c r="CN648" i="25"/>
  <c r="CM648" i="25"/>
  <c r="CL648" i="25"/>
  <c r="CK648" i="25"/>
  <c r="CJ648" i="25"/>
  <c r="CI648" i="25"/>
  <c r="CH648" i="25"/>
  <c r="CG648" i="25"/>
  <c r="CF648" i="25"/>
  <c r="CE648" i="25"/>
  <c r="CD648" i="25"/>
  <c r="CC648" i="25"/>
  <c r="CB648" i="25"/>
  <c r="CA648" i="25"/>
  <c r="BZ648" i="25"/>
  <c r="BY648" i="25"/>
  <c r="BX648" i="25"/>
  <c r="BW648" i="25"/>
  <c r="BV648" i="25"/>
  <c r="BU648" i="25"/>
  <c r="DV647" i="25"/>
  <c r="DU647" i="25"/>
  <c r="DT647" i="25"/>
  <c r="DS647" i="25"/>
  <c r="DR647" i="25"/>
  <c r="DQ647" i="25"/>
  <c r="DP647" i="25"/>
  <c r="DO647" i="25"/>
  <c r="DN647" i="25"/>
  <c r="DM647" i="25"/>
  <c r="DL647" i="25"/>
  <c r="DK647" i="25"/>
  <c r="DJ647" i="25"/>
  <c r="DI647" i="25"/>
  <c r="DH647" i="25"/>
  <c r="DG647" i="25"/>
  <c r="DF647" i="25"/>
  <c r="DE647" i="25"/>
  <c r="DD647" i="25"/>
  <c r="DC647" i="25"/>
  <c r="DB647" i="25"/>
  <c r="DA647" i="25"/>
  <c r="CZ647" i="25"/>
  <c r="CY647" i="25"/>
  <c r="CX647" i="25"/>
  <c r="CW647" i="25"/>
  <c r="CV647" i="25"/>
  <c r="CU647" i="25"/>
  <c r="CT647" i="25"/>
  <c r="CS647" i="25"/>
  <c r="CR647" i="25"/>
  <c r="CQ647" i="25"/>
  <c r="CP647" i="25"/>
  <c r="CO647" i="25"/>
  <c r="CN647" i="25"/>
  <c r="CM647" i="25"/>
  <c r="CL647" i="25"/>
  <c r="CK647" i="25"/>
  <c r="CJ647" i="25"/>
  <c r="CI647" i="25"/>
  <c r="CH647" i="25"/>
  <c r="CG647" i="25"/>
  <c r="CF647" i="25"/>
  <c r="CE647" i="25"/>
  <c r="CD647" i="25"/>
  <c r="CC647" i="25"/>
  <c r="CB647" i="25"/>
  <c r="CA647" i="25"/>
  <c r="BZ647" i="25"/>
  <c r="BY647" i="25"/>
  <c r="BX647" i="25"/>
  <c r="BW647" i="25"/>
  <c r="BV647" i="25"/>
  <c r="BU647" i="25"/>
  <c r="DV646" i="25"/>
  <c r="DU646" i="25"/>
  <c r="DT646" i="25"/>
  <c r="DS646" i="25"/>
  <c r="DR646" i="25"/>
  <c r="DQ646" i="25"/>
  <c r="DP646" i="25"/>
  <c r="DO646" i="25"/>
  <c r="DN646" i="25"/>
  <c r="DM646" i="25"/>
  <c r="DL646" i="25"/>
  <c r="DK646" i="25"/>
  <c r="DJ646" i="25"/>
  <c r="DI646" i="25"/>
  <c r="DH646" i="25"/>
  <c r="DG646" i="25"/>
  <c r="DF646" i="25"/>
  <c r="DE646" i="25"/>
  <c r="DD646" i="25"/>
  <c r="DC646" i="25"/>
  <c r="DB646" i="25"/>
  <c r="DA646" i="25"/>
  <c r="CZ646" i="25"/>
  <c r="CY646" i="25"/>
  <c r="CX646" i="25"/>
  <c r="CW646" i="25"/>
  <c r="CV646" i="25"/>
  <c r="CU646" i="25"/>
  <c r="CT646" i="25"/>
  <c r="CS646" i="25"/>
  <c r="CR646" i="25"/>
  <c r="CQ646" i="25"/>
  <c r="CP646" i="25"/>
  <c r="CO646" i="25"/>
  <c r="CN646" i="25"/>
  <c r="CM646" i="25"/>
  <c r="CL646" i="25"/>
  <c r="CK646" i="25"/>
  <c r="CJ646" i="25"/>
  <c r="CI646" i="25"/>
  <c r="CH646" i="25"/>
  <c r="CG646" i="25"/>
  <c r="CF646" i="25"/>
  <c r="CE646" i="25"/>
  <c r="CD646" i="25"/>
  <c r="CC646" i="25"/>
  <c r="CB646" i="25"/>
  <c r="CA646" i="25"/>
  <c r="BZ646" i="25"/>
  <c r="BY646" i="25"/>
  <c r="BX646" i="25"/>
  <c r="BW646" i="25"/>
  <c r="BV646" i="25"/>
  <c r="BU646" i="25"/>
  <c r="DV645" i="25"/>
  <c r="DU645" i="25"/>
  <c r="DT645" i="25"/>
  <c r="DS645" i="25"/>
  <c r="DR645" i="25"/>
  <c r="DQ645" i="25"/>
  <c r="DP645" i="25"/>
  <c r="DO645" i="25"/>
  <c r="DN645" i="25"/>
  <c r="DM645" i="25"/>
  <c r="DL645" i="25"/>
  <c r="DK645" i="25"/>
  <c r="DJ645" i="25"/>
  <c r="DI645" i="25"/>
  <c r="DH645" i="25"/>
  <c r="DG645" i="25"/>
  <c r="DF645" i="25"/>
  <c r="DE645" i="25"/>
  <c r="DD645" i="25"/>
  <c r="DC645" i="25"/>
  <c r="DB645" i="25"/>
  <c r="DA645" i="25"/>
  <c r="CZ645" i="25"/>
  <c r="CY645" i="25"/>
  <c r="CX645" i="25"/>
  <c r="CW645" i="25"/>
  <c r="CV645" i="25"/>
  <c r="CU645" i="25"/>
  <c r="CT645" i="25"/>
  <c r="CS645" i="25"/>
  <c r="CR645" i="25"/>
  <c r="CQ645" i="25"/>
  <c r="CP645" i="25"/>
  <c r="CO645" i="25"/>
  <c r="CN645" i="25"/>
  <c r="CM645" i="25"/>
  <c r="CL645" i="25"/>
  <c r="CK645" i="25"/>
  <c r="CJ645" i="25"/>
  <c r="CI645" i="25"/>
  <c r="CH645" i="25"/>
  <c r="CG645" i="25"/>
  <c r="CF645" i="25"/>
  <c r="CE645" i="25"/>
  <c r="CD645" i="25"/>
  <c r="CC645" i="25"/>
  <c r="CB645" i="25"/>
  <c r="CA645" i="25"/>
  <c r="BZ645" i="25"/>
  <c r="BY645" i="25"/>
  <c r="BX645" i="25"/>
  <c r="BW645" i="25"/>
  <c r="BV645" i="25"/>
  <c r="BU645" i="25"/>
  <c r="DV644" i="25"/>
  <c r="DU644" i="25"/>
  <c r="DT644" i="25"/>
  <c r="DS644" i="25"/>
  <c r="DR644" i="25"/>
  <c r="DQ644" i="25"/>
  <c r="DP644" i="25"/>
  <c r="DO644" i="25"/>
  <c r="DN644" i="25"/>
  <c r="DM644" i="25"/>
  <c r="DL644" i="25"/>
  <c r="DK644" i="25"/>
  <c r="DJ644" i="25"/>
  <c r="DI644" i="25"/>
  <c r="DH644" i="25"/>
  <c r="DG644" i="25"/>
  <c r="DF644" i="25"/>
  <c r="DE644" i="25"/>
  <c r="DD644" i="25"/>
  <c r="DC644" i="25"/>
  <c r="DB644" i="25"/>
  <c r="DA644" i="25"/>
  <c r="CZ644" i="25"/>
  <c r="CY644" i="25"/>
  <c r="CX644" i="25"/>
  <c r="CW644" i="25"/>
  <c r="CV644" i="25"/>
  <c r="CU644" i="25"/>
  <c r="CT644" i="25"/>
  <c r="CS644" i="25"/>
  <c r="CR644" i="25"/>
  <c r="CQ644" i="25"/>
  <c r="CP644" i="25"/>
  <c r="CO644" i="25"/>
  <c r="CN644" i="25"/>
  <c r="CM644" i="25"/>
  <c r="CL644" i="25"/>
  <c r="CK644" i="25"/>
  <c r="CJ644" i="25"/>
  <c r="CI644" i="25"/>
  <c r="CH644" i="25"/>
  <c r="CG644" i="25"/>
  <c r="CF644" i="25"/>
  <c r="CE644" i="25"/>
  <c r="CD644" i="25"/>
  <c r="CC644" i="25"/>
  <c r="CB644" i="25"/>
  <c r="CA644" i="25"/>
  <c r="BZ644" i="25"/>
  <c r="BY644" i="25"/>
  <c r="BX644" i="25"/>
  <c r="BW644" i="25"/>
  <c r="BV644" i="25"/>
  <c r="BU644" i="25"/>
  <c r="DV643" i="25"/>
  <c r="DU643" i="25"/>
  <c r="DT643" i="25"/>
  <c r="DS643" i="25"/>
  <c r="DR643" i="25"/>
  <c r="DQ643" i="25"/>
  <c r="DP643" i="25"/>
  <c r="DO643" i="25"/>
  <c r="DN643" i="25"/>
  <c r="DM643" i="25"/>
  <c r="DL643" i="25"/>
  <c r="DK643" i="25"/>
  <c r="DJ643" i="25"/>
  <c r="DI643" i="25"/>
  <c r="DH643" i="25"/>
  <c r="DG643" i="25"/>
  <c r="DF643" i="25"/>
  <c r="DE643" i="25"/>
  <c r="DD643" i="25"/>
  <c r="DC643" i="25"/>
  <c r="DB643" i="25"/>
  <c r="DA643" i="25"/>
  <c r="CZ643" i="25"/>
  <c r="CY643" i="25"/>
  <c r="CX643" i="25"/>
  <c r="CW643" i="25"/>
  <c r="CV643" i="25"/>
  <c r="CU643" i="25"/>
  <c r="CT643" i="25"/>
  <c r="CS643" i="25"/>
  <c r="CR643" i="25"/>
  <c r="CQ643" i="25"/>
  <c r="CP643" i="25"/>
  <c r="CO643" i="25"/>
  <c r="CN643" i="25"/>
  <c r="CM643" i="25"/>
  <c r="CL643" i="25"/>
  <c r="CK643" i="25"/>
  <c r="CJ643" i="25"/>
  <c r="CI643" i="25"/>
  <c r="CH643" i="25"/>
  <c r="CG643" i="25"/>
  <c r="CF643" i="25"/>
  <c r="CE643" i="25"/>
  <c r="CD643" i="25"/>
  <c r="CC643" i="25"/>
  <c r="CB643" i="25"/>
  <c r="CA643" i="25"/>
  <c r="BZ643" i="25"/>
  <c r="BY643" i="25"/>
  <c r="BX643" i="25"/>
  <c r="BW643" i="25"/>
  <c r="BV643" i="25"/>
  <c r="BU643" i="25"/>
  <c r="DV642" i="25"/>
  <c r="DU642" i="25"/>
  <c r="DT642" i="25"/>
  <c r="DS642" i="25"/>
  <c r="DR642" i="25"/>
  <c r="DQ642" i="25"/>
  <c r="DP642" i="25"/>
  <c r="DO642" i="25"/>
  <c r="DN642" i="25"/>
  <c r="DM642" i="25"/>
  <c r="DL642" i="25"/>
  <c r="DK642" i="25"/>
  <c r="DJ642" i="25"/>
  <c r="DI642" i="25"/>
  <c r="DH642" i="25"/>
  <c r="DG642" i="25"/>
  <c r="DF642" i="25"/>
  <c r="DE642" i="25"/>
  <c r="DD642" i="25"/>
  <c r="DC642" i="25"/>
  <c r="DB642" i="25"/>
  <c r="DA642" i="25"/>
  <c r="CZ642" i="25"/>
  <c r="CY642" i="25"/>
  <c r="CX642" i="25"/>
  <c r="CW642" i="25"/>
  <c r="CV642" i="25"/>
  <c r="CU642" i="25"/>
  <c r="CT642" i="25"/>
  <c r="CS642" i="25"/>
  <c r="CR642" i="25"/>
  <c r="CQ642" i="25"/>
  <c r="CP642" i="25"/>
  <c r="CO642" i="25"/>
  <c r="CN642" i="25"/>
  <c r="CM642" i="25"/>
  <c r="CL642" i="25"/>
  <c r="CK642" i="25"/>
  <c r="CJ642" i="25"/>
  <c r="CI642" i="25"/>
  <c r="CH642" i="25"/>
  <c r="CG642" i="25"/>
  <c r="CF642" i="25"/>
  <c r="CE642" i="25"/>
  <c r="CD642" i="25"/>
  <c r="CC642" i="25"/>
  <c r="CB642" i="25"/>
  <c r="CA642" i="25"/>
  <c r="BZ642" i="25"/>
  <c r="BY642" i="25"/>
  <c r="BX642" i="25"/>
  <c r="BW642" i="25"/>
  <c r="BV642" i="25"/>
  <c r="BU642" i="25"/>
  <c r="DV641" i="25"/>
  <c r="DU641" i="25"/>
  <c r="DT641" i="25"/>
  <c r="DS641" i="25"/>
  <c r="DR641" i="25"/>
  <c r="DQ641" i="25"/>
  <c r="DP641" i="25"/>
  <c r="DO641" i="25"/>
  <c r="DN641" i="25"/>
  <c r="DM641" i="25"/>
  <c r="DL641" i="25"/>
  <c r="DK641" i="25"/>
  <c r="DJ641" i="25"/>
  <c r="DI641" i="25"/>
  <c r="DH641" i="25"/>
  <c r="DG641" i="25"/>
  <c r="DF641" i="25"/>
  <c r="DE641" i="25"/>
  <c r="DD641" i="25"/>
  <c r="DC641" i="25"/>
  <c r="DB641" i="25"/>
  <c r="DA641" i="25"/>
  <c r="CZ641" i="25"/>
  <c r="CY641" i="25"/>
  <c r="CX641" i="25"/>
  <c r="CW641" i="25"/>
  <c r="CV641" i="25"/>
  <c r="CU641" i="25"/>
  <c r="CT641" i="25"/>
  <c r="CS641" i="25"/>
  <c r="CR641" i="25"/>
  <c r="CQ641" i="25"/>
  <c r="CP641" i="25"/>
  <c r="CO641" i="25"/>
  <c r="CN641" i="25"/>
  <c r="CM641" i="25"/>
  <c r="CL641" i="25"/>
  <c r="CK641" i="25"/>
  <c r="CJ641" i="25"/>
  <c r="CI641" i="25"/>
  <c r="CH641" i="25"/>
  <c r="CG641" i="25"/>
  <c r="CF641" i="25"/>
  <c r="CE641" i="25"/>
  <c r="CD641" i="25"/>
  <c r="CC641" i="25"/>
  <c r="CB641" i="25"/>
  <c r="CA641" i="25"/>
  <c r="BZ641" i="25"/>
  <c r="BY641" i="25"/>
  <c r="BX641" i="25"/>
  <c r="BW641" i="25"/>
  <c r="BV641" i="25"/>
  <c r="BU641" i="25"/>
  <c r="DV640" i="25"/>
  <c r="DU640" i="25"/>
  <c r="DT640" i="25"/>
  <c r="DS640" i="25"/>
  <c r="DR640" i="25"/>
  <c r="DQ640" i="25"/>
  <c r="DP640" i="25"/>
  <c r="DO640" i="25"/>
  <c r="DN640" i="25"/>
  <c r="DM640" i="25"/>
  <c r="DL640" i="25"/>
  <c r="DK640" i="25"/>
  <c r="DJ640" i="25"/>
  <c r="DI640" i="25"/>
  <c r="DH640" i="25"/>
  <c r="DG640" i="25"/>
  <c r="DF640" i="25"/>
  <c r="DE640" i="25"/>
  <c r="DD640" i="25"/>
  <c r="DC640" i="25"/>
  <c r="DB640" i="25"/>
  <c r="DA640" i="25"/>
  <c r="CZ640" i="25"/>
  <c r="CY640" i="25"/>
  <c r="CX640" i="25"/>
  <c r="CW640" i="25"/>
  <c r="CV640" i="25"/>
  <c r="CU640" i="25"/>
  <c r="CT640" i="25"/>
  <c r="CS640" i="25"/>
  <c r="CR640" i="25"/>
  <c r="CQ640" i="25"/>
  <c r="CP640" i="25"/>
  <c r="CO640" i="25"/>
  <c r="CN640" i="25"/>
  <c r="CM640" i="25"/>
  <c r="CL640" i="25"/>
  <c r="CK640" i="25"/>
  <c r="CJ640" i="25"/>
  <c r="CI640" i="25"/>
  <c r="CH640" i="25"/>
  <c r="CG640" i="25"/>
  <c r="CF640" i="25"/>
  <c r="CE640" i="25"/>
  <c r="CD640" i="25"/>
  <c r="CC640" i="25"/>
  <c r="CB640" i="25"/>
  <c r="CA640" i="25"/>
  <c r="BZ640" i="25"/>
  <c r="BY640" i="25"/>
  <c r="BX640" i="25"/>
  <c r="BW640" i="25"/>
  <c r="BV640" i="25"/>
  <c r="BU640" i="25"/>
  <c r="DV639" i="25"/>
  <c r="DU639" i="25"/>
  <c r="DT639" i="25"/>
  <c r="DS639" i="25"/>
  <c r="DR639" i="25"/>
  <c r="DQ639" i="25"/>
  <c r="DP639" i="25"/>
  <c r="DO639" i="25"/>
  <c r="DN639" i="25"/>
  <c r="DM639" i="25"/>
  <c r="DL639" i="25"/>
  <c r="DK639" i="25"/>
  <c r="DJ639" i="25"/>
  <c r="DI639" i="25"/>
  <c r="DH639" i="25"/>
  <c r="DG639" i="25"/>
  <c r="DF639" i="25"/>
  <c r="DE639" i="25"/>
  <c r="DD639" i="25"/>
  <c r="DC639" i="25"/>
  <c r="DB639" i="25"/>
  <c r="DA639" i="25"/>
  <c r="CZ639" i="25"/>
  <c r="CY639" i="25"/>
  <c r="CX639" i="25"/>
  <c r="CW639" i="25"/>
  <c r="CV639" i="25"/>
  <c r="CU639" i="25"/>
  <c r="CT639" i="25"/>
  <c r="CS639" i="25"/>
  <c r="CR639" i="25"/>
  <c r="CQ639" i="25"/>
  <c r="CP639" i="25"/>
  <c r="CO639" i="25"/>
  <c r="CN639" i="25"/>
  <c r="CM639" i="25"/>
  <c r="CL639" i="25"/>
  <c r="CK639" i="25"/>
  <c r="CJ639" i="25"/>
  <c r="CI639" i="25"/>
  <c r="CH639" i="25"/>
  <c r="CG639" i="25"/>
  <c r="CF639" i="25"/>
  <c r="CE639" i="25"/>
  <c r="CD639" i="25"/>
  <c r="CC639" i="25"/>
  <c r="CB639" i="25"/>
  <c r="CA639" i="25"/>
  <c r="BZ639" i="25"/>
  <c r="BY639" i="25"/>
  <c r="BX639" i="25"/>
  <c r="BW639" i="25"/>
  <c r="BV639" i="25"/>
  <c r="BU639" i="25"/>
  <c r="DV638" i="25"/>
  <c r="DU638" i="25"/>
  <c r="DT638" i="25"/>
  <c r="DS638" i="25"/>
  <c r="DR638" i="25"/>
  <c r="DQ638" i="25"/>
  <c r="DP638" i="25"/>
  <c r="DO638" i="25"/>
  <c r="DN638" i="25"/>
  <c r="DM638" i="25"/>
  <c r="DL638" i="25"/>
  <c r="DK638" i="25"/>
  <c r="DJ638" i="25"/>
  <c r="DI638" i="25"/>
  <c r="DH638" i="25"/>
  <c r="DG638" i="25"/>
  <c r="DF638" i="25"/>
  <c r="DE638" i="25"/>
  <c r="DD638" i="25"/>
  <c r="DC638" i="25"/>
  <c r="DB638" i="25"/>
  <c r="DA638" i="25"/>
  <c r="CZ638" i="25"/>
  <c r="CY638" i="25"/>
  <c r="CX638" i="25"/>
  <c r="CW638" i="25"/>
  <c r="CV638" i="25"/>
  <c r="CU638" i="25"/>
  <c r="CT638" i="25"/>
  <c r="CS638" i="25"/>
  <c r="CR638" i="25"/>
  <c r="CQ638" i="25"/>
  <c r="CP638" i="25"/>
  <c r="CO638" i="25"/>
  <c r="CN638" i="25"/>
  <c r="CM638" i="25"/>
  <c r="CL638" i="25"/>
  <c r="CK638" i="25"/>
  <c r="CJ638" i="25"/>
  <c r="CI638" i="25"/>
  <c r="CH638" i="25"/>
  <c r="CG638" i="25"/>
  <c r="CF638" i="25"/>
  <c r="CE638" i="25"/>
  <c r="CD638" i="25"/>
  <c r="CC638" i="25"/>
  <c r="CB638" i="25"/>
  <c r="CA638" i="25"/>
  <c r="BZ638" i="25"/>
  <c r="BY638" i="25"/>
  <c r="BX638" i="25"/>
  <c r="BW638" i="25"/>
  <c r="BV638" i="25"/>
  <c r="BU638" i="25"/>
  <c r="DV637" i="25"/>
  <c r="DU637" i="25"/>
  <c r="DT637" i="25"/>
  <c r="DS637" i="25"/>
  <c r="DR637" i="25"/>
  <c r="DQ637" i="25"/>
  <c r="DP637" i="25"/>
  <c r="DO637" i="25"/>
  <c r="DN637" i="25"/>
  <c r="DM637" i="25"/>
  <c r="DL637" i="25"/>
  <c r="DK637" i="25"/>
  <c r="DJ637" i="25"/>
  <c r="DI637" i="25"/>
  <c r="DH637" i="25"/>
  <c r="DG637" i="25"/>
  <c r="DF637" i="25"/>
  <c r="DE637" i="25"/>
  <c r="DD637" i="25"/>
  <c r="DC637" i="25"/>
  <c r="DB637" i="25"/>
  <c r="DA637" i="25"/>
  <c r="CZ637" i="25"/>
  <c r="CY637" i="25"/>
  <c r="CX637" i="25"/>
  <c r="CW637" i="25"/>
  <c r="CV637" i="25"/>
  <c r="CU637" i="25"/>
  <c r="CT637" i="25"/>
  <c r="CS637" i="25"/>
  <c r="CR637" i="25"/>
  <c r="CQ637" i="25"/>
  <c r="CP637" i="25"/>
  <c r="CO637" i="25"/>
  <c r="CN637" i="25"/>
  <c r="CM637" i="25"/>
  <c r="CL637" i="25"/>
  <c r="CK637" i="25"/>
  <c r="CJ637" i="25"/>
  <c r="CI637" i="25"/>
  <c r="CH637" i="25"/>
  <c r="CG637" i="25"/>
  <c r="CF637" i="25"/>
  <c r="CE637" i="25"/>
  <c r="CD637" i="25"/>
  <c r="CC637" i="25"/>
  <c r="CB637" i="25"/>
  <c r="CA637" i="25"/>
  <c r="BZ637" i="25"/>
  <c r="BY637" i="25"/>
  <c r="BX637" i="25"/>
  <c r="BW637" i="25"/>
  <c r="BV637" i="25"/>
  <c r="BU637" i="25"/>
  <c r="DV636" i="25"/>
  <c r="DU636" i="25"/>
  <c r="DT636" i="25"/>
  <c r="DS636" i="25"/>
  <c r="DR636" i="25"/>
  <c r="DQ636" i="25"/>
  <c r="DP636" i="25"/>
  <c r="DO636" i="25"/>
  <c r="DN636" i="25"/>
  <c r="DM636" i="25"/>
  <c r="DL636" i="25"/>
  <c r="DK636" i="25"/>
  <c r="DJ636" i="25"/>
  <c r="DI636" i="25"/>
  <c r="DH636" i="25"/>
  <c r="DG636" i="25"/>
  <c r="DF636" i="25"/>
  <c r="DE636" i="25"/>
  <c r="DD636" i="25"/>
  <c r="DC636" i="25"/>
  <c r="DB636" i="25"/>
  <c r="DA636" i="25"/>
  <c r="CZ636" i="25"/>
  <c r="CY636" i="25"/>
  <c r="CX636" i="25"/>
  <c r="CW636" i="25"/>
  <c r="CV636" i="25"/>
  <c r="CU636" i="25"/>
  <c r="CT636" i="25"/>
  <c r="CS636" i="25"/>
  <c r="CR636" i="25"/>
  <c r="CQ636" i="25"/>
  <c r="CP636" i="25"/>
  <c r="CO636" i="25"/>
  <c r="CN636" i="25"/>
  <c r="CM636" i="25"/>
  <c r="CL636" i="25"/>
  <c r="CK636" i="25"/>
  <c r="CJ636" i="25"/>
  <c r="CI636" i="25"/>
  <c r="CH636" i="25"/>
  <c r="CG636" i="25"/>
  <c r="CF636" i="25"/>
  <c r="CE636" i="25"/>
  <c r="CD636" i="25"/>
  <c r="CC636" i="25"/>
  <c r="CB636" i="25"/>
  <c r="CA636" i="25"/>
  <c r="BZ636" i="25"/>
  <c r="BY636" i="25"/>
  <c r="BX636" i="25"/>
  <c r="BW636" i="25"/>
  <c r="BV636" i="25"/>
  <c r="BU636" i="25"/>
  <c r="DV635" i="25"/>
  <c r="DU635" i="25"/>
  <c r="DT635" i="25"/>
  <c r="DS635" i="25"/>
  <c r="DR635" i="25"/>
  <c r="DQ635" i="25"/>
  <c r="DP635" i="25"/>
  <c r="DO635" i="25"/>
  <c r="DN635" i="25"/>
  <c r="DM635" i="25"/>
  <c r="DL635" i="25"/>
  <c r="DK635" i="25"/>
  <c r="DJ635" i="25"/>
  <c r="DI635" i="25"/>
  <c r="DH635" i="25"/>
  <c r="DG635" i="25"/>
  <c r="DF635" i="25"/>
  <c r="DE635" i="25"/>
  <c r="DD635" i="25"/>
  <c r="DC635" i="25"/>
  <c r="DB635" i="25"/>
  <c r="DA635" i="25"/>
  <c r="CZ635" i="25"/>
  <c r="CY635" i="25"/>
  <c r="CX635" i="25"/>
  <c r="CW635" i="25"/>
  <c r="CV635" i="25"/>
  <c r="CU635" i="25"/>
  <c r="CT635" i="25"/>
  <c r="CS635" i="25"/>
  <c r="CR635" i="25"/>
  <c r="CQ635" i="25"/>
  <c r="CP635" i="25"/>
  <c r="CO635" i="25"/>
  <c r="CN635" i="25"/>
  <c r="CM635" i="25"/>
  <c r="CL635" i="25"/>
  <c r="CK635" i="25"/>
  <c r="CJ635" i="25"/>
  <c r="CI635" i="25"/>
  <c r="CH635" i="25"/>
  <c r="CG635" i="25"/>
  <c r="CF635" i="25"/>
  <c r="CE635" i="25"/>
  <c r="CD635" i="25"/>
  <c r="CC635" i="25"/>
  <c r="CB635" i="25"/>
  <c r="CA635" i="25"/>
  <c r="BZ635" i="25"/>
  <c r="BY635" i="25"/>
  <c r="BX635" i="25"/>
  <c r="BW635" i="25"/>
  <c r="BV635" i="25"/>
  <c r="BU635" i="25"/>
  <c r="DV634" i="25"/>
  <c r="DU634" i="25"/>
  <c r="DT634" i="25"/>
  <c r="DS634" i="25"/>
  <c r="DR634" i="25"/>
  <c r="DQ634" i="25"/>
  <c r="DP634" i="25"/>
  <c r="DO634" i="25"/>
  <c r="DN634" i="25"/>
  <c r="DM634" i="25"/>
  <c r="DL634" i="25"/>
  <c r="DK634" i="25"/>
  <c r="DJ634" i="25"/>
  <c r="DI634" i="25"/>
  <c r="DH634" i="25"/>
  <c r="DG634" i="25"/>
  <c r="DF634" i="25"/>
  <c r="DE634" i="25"/>
  <c r="DD634" i="25"/>
  <c r="DC634" i="25"/>
  <c r="DB634" i="25"/>
  <c r="DA634" i="25"/>
  <c r="CZ634" i="25"/>
  <c r="CY634" i="25"/>
  <c r="CX634" i="25"/>
  <c r="CW634" i="25"/>
  <c r="CV634" i="25"/>
  <c r="CU634" i="25"/>
  <c r="CT634" i="25"/>
  <c r="CS634" i="25"/>
  <c r="CR634" i="25"/>
  <c r="CQ634" i="25"/>
  <c r="CP634" i="25"/>
  <c r="CO634" i="25"/>
  <c r="CN634" i="25"/>
  <c r="CM634" i="25"/>
  <c r="CL634" i="25"/>
  <c r="CK634" i="25"/>
  <c r="CJ634" i="25"/>
  <c r="CI634" i="25"/>
  <c r="CH634" i="25"/>
  <c r="CG634" i="25"/>
  <c r="CF634" i="25"/>
  <c r="CE634" i="25"/>
  <c r="CD634" i="25"/>
  <c r="CC634" i="25"/>
  <c r="CB634" i="25"/>
  <c r="CA634" i="25"/>
  <c r="BZ634" i="25"/>
  <c r="BY634" i="25"/>
  <c r="BX634" i="25"/>
  <c r="BW634" i="25"/>
  <c r="BV634" i="25"/>
  <c r="BU634" i="25"/>
  <c r="DV633" i="25"/>
  <c r="DU633" i="25"/>
  <c r="DT633" i="25"/>
  <c r="DS633" i="25"/>
  <c r="DR633" i="25"/>
  <c r="DQ633" i="25"/>
  <c r="DP633" i="25"/>
  <c r="DO633" i="25"/>
  <c r="DN633" i="25"/>
  <c r="DM633" i="25"/>
  <c r="DL633" i="25"/>
  <c r="DK633" i="25"/>
  <c r="DJ633" i="25"/>
  <c r="DI633" i="25"/>
  <c r="DH633" i="25"/>
  <c r="DG633" i="25"/>
  <c r="DF633" i="25"/>
  <c r="DE633" i="25"/>
  <c r="DD633" i="25"/>
  <c r="DC633" i="25"/>
  <c r="DB633" i="25"/>
  <c r="DA633" i="25"/>
  <c r="CZ633" i="25"/>
  <c r="CY633" i="25"/>
  <c r="CX633" i="25"/>
  <c r="CW633" i="25"/>
  <c r="CV633" i="25"/>
  <c r="CU633" i="25"/>
  <c r="CT633" i="25"/>
  <c r="CS633" i="25"/>
  <c r="CR633" i="25"/>
  <c r="CQ633" i="25"/>
  <c r="CP633" i="25"/>
  <c r="CO633" i="25"/>
  <c r="CN633" i="25"/>
  <c r="CM633" i="25"/>
  <c r="CL633" i="25"/>
  <c r="CK633" i="25"/>
  <c r="CJ633" i="25"/>
  <c r="CI633" i="25"/>
  <c r="CH633" i="25"/>
  <c r="CG633" i="25"/>
  <c r="CF633" i="25"/>
  <c r="CE633" i="25"/>
  <c r="CD633" i="25"/>
  <c r="CC633" i="25"/>
  <c r="CB633" i="25"/>
  <c r="CA633" i="25"/>
  <c r="BZ633" i="25"/>
  <c r="BY633" i="25"/>
  <c r="BX633" i="25"/>
  <c r="BW633" i="25"/>
  <c r="BV633" i="25"/>
  <c r="BU633" i="25"/>
  <c r="DV632" i="25"/>
  <c r="DU632" i="25"/>
  <c r="DT632" i="25"/>
  <c r="DS632" i="25"/>
  <c r="DR632" i="25"/>
  <c r="DQ632" i="25"/>
  <c r="DP632" i="25"/>
  <c r="DO632" i="25"/>
  <c r="DN632" i="25"/>
  <c r="DM632" i="25"/>
  <c r="DL632" i="25"/>
  <c r="DK632" i="25"/>
  <c r="DJ632" i="25"/>
  <c r="DI632" i="25"/>
  <c r="DH632" i="25"/>
  <c r="DG632" i="25"/>
  <c r="DF632" i="25"/>
  <c r="DE632" i="25"/>
  <c r="DD632" i="25"/>
  <c r="DC632" i="25"/>
  <c r="DB632" i="25"/>
  <c r="DA632" i="25"/>
  <c r="CZ632" i="25"/>
  <c r="CY632" i="25"/>
  <c r="CX632" i="25"/>
  <c r="CW632" i="25"/>
  <c r="CV632" i="25"/>
  <c r="CU632" i="25"/>
  <c r="CT632" i="25"/>
  <c r="CS632" i="25"/>
  <c r="CR632" i="25"/>
  <c r="CQ632" i="25"/>
  <c r="CP632" i="25"/>
  <c r="CO632" i="25"/>
  <c r="CN632" i="25"/>
  <c r="CM632" i="25"/>
  <c r="CL632" i="25"/>
  <c r="CK632" i="25"/>
  <c r="CJ632" i="25"/>
  <c r="CI632" i="25"/>
  <c r="CH632" i="25"/>
  <c r="CG632" i="25"/>
  <c r="CF632" i="25"/>
  <c r="CE632" i="25"/>
  <c r="CD632" i="25"/>
  <c r="CC632" i="25"/>
  <c r="CB632" i="25"/>
  <c r="CA632" i="25"/>
  <c r="BZ632" i="25"/>
  <c r="BY632" i="25"/>
  <c r="BX632" i="25"/>
  <c r="BW632" i="25"/>
  <c r="BV632" i="25"/>
  <c r="BU632" i="25"/>
  <c r="DV631" i="25"/>
  <c r="DU631" i="25"/>
  <c r="DT631" i="25"/>
  <c r="DS631" i="25"/>
  <c r="DR631" i="25"/>
  <c r="DQ631" i="25"/>
  <c r="DP631" i="25"/>
  <c r="DO631" i="25"/>
  <c r="DN631" i="25"/>
  <c r="DM631" i="25"/>
  <c r="DL631" i="25"/>
  <c r="DK631" i="25"/>
  <c r="DJ631" i="25"/>
  <c r="DI631" i="25"/>
  <c r="DH631" i="25"/>
  <c r="DG631" i="25"/>
  <c r="DF631" i="25"/>
  <c r="DE631" i="25"/>
  <c r="DD631" i="25"/>
  <c r="DC631" i="25"/>
  <c r="DB631" i="25"/>
  <c r="DA631" i="25"/>
  <c r="CZ631" i="25"/>
  <c r="CY631" i="25"/>
  <c r="CX631" i="25"/>
  <c r="CW631" i="25"/>
  <c r="CV631" i="25"/>
  <c r="CU631" i="25"/>
  <c r="CT631" i="25"/>
  <c r="CS631" i="25"/>
  <c r="CR631" i="25"/>
  <c r="CQ631" i="25"/>
  <c r="CP631" i="25"/>
  <c r="CO631" i="25"/>
  <c r="CN631" i="25"/>
  <c r="CM631" i="25"/>
  <c r="CL631" i="25"/>
  <c r="CK631" i="25"/>
  <c r="CJ631" i="25"/>
  <c r="CI631" i="25"/>
  <c r="CH631" i="25"/>
  <c r="CG631" i="25"/>
  <c r="CF631" i="25"/>
  <c r="CE631" i="25"/>
  <c r="CD631" i="25"/>
  <c r="CC631" i="25"/>
  <c r="CB631" i="25"/>
  <c r="CA631" i="25"/>
  <c r="BZ631" i="25"/>
  <c r="BY631" i="25"/>
  <c r="BX631" i="25"/>
  <c r="BW631" i="25"/>
  <c r="BV631" i="25"/>
  <c r="BU631" i="25"/>
  <c r="DV630" i="25"/>
  <c r="DU630" i="25"/>
  <c r="DT630" i="25"/>
  <c r="DS630" i="25"/>
  <c r="DR630" i="25"/>
  <c r="DQ630" i="25"/>
  <c r="DP630" i="25"/>
  <c r="DO630" i="25"/>
  <c r="DN630" i="25"/>
  <c r="DM630" i="25"/>
  <c r="DL630" i="25"/>
  <c r="DK630" i="25"/>
  <c r="DJ630" i="25"/>
  <c r="DI630" i="25"/>
  <c r="DH630" i="25"/>
  <c r="DG630" i="25"/>
  <c r="DF630" i="25"/>
  <c r="DE630" i="25"/>
  <c r="DD630" i="25"/>
  <c r="DC630" i="25"/>
  <c r="DB630" i="25"/>
  <c r="DA630" i="25"/>
  <c r="CZ630" i="25"/>
  <c r="CY630" i="25"/>
  <c r="CX630" i="25"/>
  <c r="CW630" i="25"/>
  <c r="CV630" i="25"/>
  <c r="CU630" i="25"/>
  <c r="CT630" i="25"/>
  <c r="CS630" i="25"/>
  <c r="CR630" i="25"/>
  <c r="CQ630" i="25"/>
  <c r="CP630" i="25"/>
  <c r="CO630" i="25"/>
  <c r="CN630" i="25"/>
  <c r="CM630" i="25"/>
  <c r="CL630" i="25"/>
  <c r="CK630" i="25"/>
  <c r="CJ630" i="25"/>
  <c r="CI630" i="25"/>
  <c r="CH630" i="25"/>
  <c r="CG630" i="25"/>
  <c r="CF630" i="25"/>
  <c r="CE630" i="25"/>
  <c r="CD630" i="25"/>
  <c r="CC630" i="25"/>
  <c r="CB630" i="25"/>
  <c r="CA630" i="25"/>
  <c r="BZ630" i="25"/>
  <c r="BY630" i="25"/>
  <c r="BX630" i="25"/>
  <c r="BW630" i="25"/>
  <c r="BV630" i="25"/>
  <c r="BU630" i="25"/>
  <c r="DV629" i="25"/>
  <c r="DU629" i="25"/>
  <c r="DT629" i="25"/>
  <c r="DS629" i="25"/>
  <c r="DR629" i="25"/>
  <c r="DQ629" i="25"/>
  <c r="DP629" i="25"/>
  <c r="DO629" i="25"/>
  <c r="DN629" i="25"/>
  <c r="DM629" i="25"/>
  <c r="DL629" i="25"/>
  <c r="DK629" i="25"/>
  <c r="DJ629" i="25"/>
  <c r="DI629" i="25"/>
  <c r="DH629" i="25"/>
  <c r="DG629" i="25"/>
  <c r="DF629" i="25"/>
  <c r="DE629" i="25"/>
  <c r="DD629" i="25"/>
  <c r="DC629" i="25"/>
  <c r="DB629" i="25"/>
  <c r="DA629" i="25"/>
  <c r="CZ629" i="25"/>
  <c r="CY629" i="25"/>
  <c r="CX629" i="25"/>
  <c r="CW629" i="25"/>
  <c r="CV629" i="25"/>
  <c r="CU629" i="25"/>
  <c r="CT629" i="25"/>
  <c r="CS629" i="25"/>
  <c r="CR629" i="25"/>
  <c r="CQ629" i="25"/>
  <c r="CP629" i="25"/>
  <c r="CO629" i="25"/>
  <c r="CN629" i="25"/>
  <c r="CM629" i="25"/>
  <c r="CL629" i="25"/>
  <c r="CK629" i="25"/>
  <c r="CJ629" i="25"/>
  <c r="CI629" i="25"/>
  <c r="CH629" i="25"/>
  <c r="CG629" i="25"/>
  <c r="CF629" i="25"/>
  <c r="CE629" i="25"/>
  <c r="CD629" i="25"/>
  <c r="CC629" i="25"/>
  <c r="CB629" i="25"/>
  <c r="CA629" i="25"/>
  <c r="BZ629" i="25"/>
  <c r="BY629" i="25"/>
  <c r="BX629" i="25"/>
  <c r="BW629" i="25"/>
  <c r="BV629" i="25"/>
  <c r="BU629" i="25"/>
  <c r="DV628" i="25"/>
  <c r="DU628" i="25"/>
  <c r="DT628" i="25"/>
  <c r="DS628" i="25"/>
  <c r="DR628" i="25"/>
  <c r="DQ628" i="25"/>
  <c r="DP628" i="25"/>
  <c r="DO628" i="25"/>
  <c r="DN628" i="25"/>
  <c r="DM628" i="25"/>
  <c r="DL628" i="25"/>
  <c r="DK628" i="25"/>
  <c r="DJ628" i="25"/>
  <c r="DI628" i="25"/>
  <c r="DH628" i="25"/>
  <c r="DG628" i="25"/>
  <c r="DF628" i="25"/>
  <c r="DE628" i="25"/>
  <c r="DD628" i="25"/>
  <c r="DC628" i="25"/>
  <c r="DB628" i="25"/>
  <c r="DA628" i="25"/>
  <c r="CZ628" i="25"/>
  <c r="CY628" i="25"/>
  <c r="CX628" i="25"/>
  <c r="CW628" i="25"/>
  <c r="CV628" i="25"/>
  <c r="CU628" i="25"/>
  <c r="CT628" i="25"/>
  <c r="CS628" i="25"/>
  <c r="CR628" i="25"/>
  <c r="CQ628" i="25"/>
  <c r="CP628" i="25"/>
  <c r="CO628" i="25"/>
  <c r="CN628" i="25"/>
  <c r="CM628" i="25"/>
  <c r="CL628" i="25"/>
  <c r="CK628" i="25"/>
  <c r="CJ628" i="25"/>
  <c r="CI628" i="25"/>
  <c r="CH628" i="25"/>
  <c r="CG628" i="25"/>
  <c r="CF628" i="25"/>
  <c r="CE628" i="25"/>
  <c r="CD628" i="25"/>
  <c r="CC628" i="25"/>
  <c r="CB628" i="25"/>
  <c r="CA628" i="25"/>
  <c r="BZ628" i="25"/>
  <c r="BY628" i="25"/>
  <c r="BX628" i="25"/>
  <c r="BW628" i="25"/>
  <c r="BV628" i="25"/>
  <c r="BU628" i="25"/>
  <c r="DV627" i="25"/>
  <c r="DU627" i="25"/>
  <c r="DT627" i="25"/>
  <c r="DS627" i="25"/>
  <c r="DR627" i="25"/>
  <c r="DQ627" i="25"/>
  <c r="DP627" i="25"/>
  <c r="DO627" i="25"/>
  <c r="DN627" i="25"/>
  <c r="DM627" i="25"/>
  <c r="DL627" i="25"/>
  <c r="DK627" i="25"/>
  <c r="DJ627" i="25"/>
  <c r="DI627" i="25"/>
  <c r="DH627" i="25"/>
  <c r="DG627" i="25"/>
  <c r="DF627" i="25"/>
  <c r="DE627" i="25"/>
  <c r="DD627" i="25"/>
  <c r="DC627" i="25"/>
  <c r="DB627" i="25"/>
  <c r="DA627" i="25"/>
  <c r="CZ627" i="25"/>
  <c r="CY627" i="25"/>
  <c r="CX627" i="25"/>
  <c r="CW627" i="25"/>
  <c r="CV627" i="25"/>
  <c r="CU627" i="25"/>
  <c r="CT627" i="25"/>
  <c r="CS627" i="25"/>
  <c r="CR627" i="25"/>
  <c r="CQ627" i="25"/>
  <c r="CP627" i="25"/>
  <c r="CO627" i="25"/>
  <c r="CN627" i="25"/>
  <c r="CM627" i="25"/>
  <c r="CL627" i="25"/>
  <c r="CK627" i="25"/>
  <c r="CJ627" i="25"/>
  <c r="CI627" i="25"/>
  <c r="CH627" i="25"/>
  <c r="CG627" i="25"/>
  <c r="CF627" i="25"/>
  <c r="CE627" i="25"/>
  <c r="CD627" i="25"/>
  <c r="CC627" i="25"/>
  <c r="CB627" i="25"/>
  <c r="CA627" i="25"/>
  <c r="BZ627" i="25"/>
  <c r="BY627" i="25"/>
  <c r="BX627" i="25"/>
  <c r="BW627" i="25"/>
  <c r="BV627" i="25"/>
  <c r="BU627" i="25"/>
  <c r="DV626" i="25"/>
  <c r="DU626" i="25"/>
  <c r="DT626" i="25"/>
  <c r="DS626" i="25"/>
  <c r="DR626" i="25"/>
  <c r="DQ626" i="25"/>
  <c r="DP626" i="25"/>
  <c r="DO626" i="25"/>
  <c r="DN626" i="25"/>
  <c r="DM626" i="25"/>
  <c r="DL626" i="25"/>
  <c r="DK626" i="25"/>
  <c r="DJ626" i="25"/>
  <c r="DI626" i="25"/>
  <c r="DH626" i="25"/>
  <c r="DG626" i="25"/>
  <c r="DF626" i="25"/>
  <c r="DE626" i="25"/>
  <c r="DD626" i="25"/>
  <c r="DC626" i="25"/>
  <c r="DB626" i="25"/>
  <c r="DA626" i="25"/>
  <c r="CZ626" i="25"/>
  <c r="CY626" i="25"/>
  <c r="CX626" i="25"/>
  <c r="CW626" i="25"/>
  <c r="CV626" i="25"/>
  <c r="CU626" i="25"/>
  <c r="CT626" i="25"/>
  <c r="CS626" i="25"/>
  <c r="CR626" i="25"/>
  <c r="CQ626" i="25"/>
  <c r="CP626" i="25"/>
  <c r="CO626" i="25"/>
  <c r="CN626" i="25"/>
  <c r="CM626" i="25"/>
  <c r="CL626" i="25"/>
  <c r="CK626" i="25"/>
  <c r="CJ626" i="25"/>
  <c r="CI626" i="25"/>
  <c r="CH626" i="25"/>
  <c r="CG626" i="25"/>
  <c r="CF626" i="25"/>
  <c r="CE626" i="25"/>
  <c r="CD626" i="25"/>
  <c r="CC626" i="25"/>
  <c r="CB626" i="25"/>
  <c r="CA626" i="25"/>
  <c r="BZ626" i="25"/>
  <c r="BY626" i="25"/>
  <c r="BX626" i="25"/>
  <c r="BW626" i="25"/>
  <c r="BV626" i="25"/>
  <c r="BU626" i="25"/>
  <c r="DV625" i="25"/>
  <c r="DU625" i="25"/>
  <c r="DT625" i="25"/>
  <c r="DS625" i="25"/>
  <c r="DR625" i="25"/>
  <c r="DQ625" i="25"/>
  <c r="DP625" i="25"/>
  <c r="DO625" i="25"/>
  <c r="DN625" i="25"/>
  <c r="DM625" i="25"/>
  <c r="DL625" i="25"/>
  <c r="DK625" i="25"/>
  <c r="DJ625" i="25"/>
  <c r="DI625" i="25"/>
  <c r="DH625" i="25"/>
  <c r="DG625" i="25"/>
  <c r="DF625" i="25"/>
  <c r="DE625" i="25"/>
  <c r="DD625" i="25"/>
  <c r="DC625" i="25"/>
  <c r="DB625" i="25"/>
  <c r="DA625" i="25"/>
  <c r="CZ625" i="25"/>
  <c r="CY625" i="25"/>
  <c r="CX625" i="25"/>
  <c r="CW625" i="25"/>
  <c r="CV625" i="25"/>
  <c r="CU625" i="25"/>
  <c r="CT625" i="25"/>
  <c r="CS625" i="25"/>
  <c r="CR625" i="25"/>
  <c r="CQ625" i="25"/>
  <c r="CP625" i="25"/>
  <c r="CO625" i="25"/>
  <c r="CN625" i="25"/>
  <c r="CM625" i="25"/>
  <c r="CL625" i="25"/>
  <c r="CK625" i="25"/>
  <c r="CJ625" i="25"/>
  <c r="CI625" i="25"/>
  <c r="CH625" i="25"/>
  <c r="CG625" i="25"/>
  <c r="CF625" i="25"/>
  <c r="CE625" i="25"/>
  <c r="CD625" i="25"/>
  <c r="CC625" i="25"/>
  <c r="CB625" i="25"/>
  <c r="CA625" i="25"/>
  <c r="BZ625" i="25"/>
  <c r="BY625" i="25"/>
  <c r="BX625" i="25"/>
  <c r="BW625" i="25"/>
  <c r="BV625" i="25"/>
  <c r="BU625" i="25"/>
  <c r="DV624" i="25"/>
  <c r="DU624" i="25"/>
  <c r="DT624" i="25"/>
  <c r="DS624" i="25"/>
  <c r="DR624" i="25"/>
  <c r="DQ624" i="25"/>
  <c r="DP624" i="25"/>
  <c r="DO624" i="25"/>
  <c r="DN624" i="25"/>
  <c r="DM624" i="25"/>
  <c r="DL624" i="25"/>
  <c r="DK624" i="25"/>
  <c r="DJ624" i="25"/>
  <c r="DI624" i="25"/>
  <c r="DH624" i="25"/>
  <c r="DG624" i="25"/>
  <c r="DF624" i="25"/>
  <c r="DE624" i="25"/>
  <c r="DD624" i="25"/>
  <c r="DC624" i="25"/>
  <c r="DB624" i="25"/>
  <c r="DA624" i="25"/>
  <c r="CZ624" i="25"/>
  <c r="CY624" i="25"/>
  <c r="CX624" i="25"/>
  <c r="CW624" i="25"/>
  <c r="CV624" i="25"/>
  <c r="CU624" i="25"/>
  <c r="CT624" i="25"/>
  <c r="CS624" i="25"/>
  <c r="CR624" i="25"/>
  <c r="CQ624" i="25"/>
  <c r="CP624" i="25"/>
  <c r="CO624" i="25"/>
  <c r="CN624" i="25"/>
  <c r="CM624" i="25"/>
  <c r="CL624" i="25"/>
  <c r="CK624" i="25"/>
  <c r="CJ624" i="25"/>
  <c r="CI624" i="25"/>
  <c r="CH624" i="25"/>
  <c r="CG624" i="25"/>
  <c r="CF624" i="25"/>
  <c r="CE624" i="25"/>
  <c r="CD624" i="25"/>
  <c r="CC624" i="25"/>
  <c r="CB624" i="25"/>
  <c r="CA624" i="25"/>
  <c r="BZ624" i="25"/>
  <c r="BY624" i="25"/>
  <c r="BX624" i="25"/>
  <c r="BW624" i="25"/>
  <c r="BV624" i="25"/>
  <c r="BU624" i="25"/>
  <c r="DV623" i="25"/>
  <c r="DU623" i="25"/>
  <c r="DT623" i="25"/>
  <c r="DS623" i="25"/>
  <c r="DR623" i="25"/>
  <c r="DQ623" i="25"/>
  <c r="DP623" i="25"/>
  <c r="DO623" i="25"/>
  <c r="DN623" i="25"/>
  <c r="DM623" i="25"/>
  <c r="DL623" i="25"/>
  <c r="DK623" i="25"/>
  <c r="DJ623" i="25"/>
  <c r="DI623" i="25"/>
  <c r="DH623" i="25"/>
  <c r="DG623" i="25"/>
  <c r="DF623" i="25"/>
  <c r="DE623" i="25"/>
  <c r="DD623" i="25"/>
  <c r="DC623" i="25"/>
  <c r="DB623" i="25"/>
  <c r="DA623" i="25"/>
  <c r="CZ623" i="25"/>
  <c r="CY623" i="25"/>
  <c r="CX623" i="25"/>
  <c r="CW623" i="25"/>
  <c r="CV623" i="25"/>
  <c r="CU623" i="25"/>
  <c r="CT623" i="25"/>
  <c r="CS623" i="25"/>
  <c r="CR623" i="25"/>
  <c r="CQ623" i="25"/>
  <c r="CP623" i="25"/>
  <c r="CO623" i="25"/>
  <c r="CN623" i="25"/>
  <c r="CM623" i="25"/>
  <c r="CL623" i="25"/>
  <c r="CK623" i="25"/>
  <c r="CJ623" i="25"/>
  <c r="CI623" i="25"/>
  <c r="CH623" i="25"/>
  <c r="CG623" i="25"/>
  <c r="CF623" i="25"/>
  <c r="CE623" i="25"/>
  <c r="CD623" i="25"/>
  <c r="CC623" i="25"/>
  <c r="CB623" i="25"/>
  <c r="CA623" i="25"/>
  <c r="BZ623" i="25"/>
  <c r="BY623" i="25"/>
  <c r="BX623" i="25"/>
  <c r="BW623" i="25"/>
  <c r="BV623" i="25"/>
  <c r="BU623" i="25"/>
  <c r="DV622" i="25"/>
  <c r="DU622" i="25"/>
  <c r="DT622" i="25"/>
  <c r="DS622" i="25"/>
  <c r="DR622" i="25"/>
  <c r="DQ622" i="25"/>
  <c r="DP622" i="25"/>
  <c r="DO622" i="25"/>
  <c r="DN622" i="25"/>
  <c r="DM622" i="25"/>
  <c r="DL622" i="25"/>
  <c r="DK622" i="25"/>
  <c r="DJ622" i="25"/>
  <c r="DI622" i="25"/>
  <c r="DH622" i="25"/>
  <c r="DG622" i="25"/>
  <c r="DF622" i="25"/>
  <c r="DE622" i="25"/>
  <c r="DD622" i="25"/>
  <c r="DC622" i="25"/>
  <c r="DB622" i="25"/>
  <c r="DA622" i="25"/>
  <c r="CZ622" i="25"/>
  <c r="CY622" i="25"/>
  <c r="CX622" i="25"/>
  <c r="CW622" i="25"/>
  <c r="CV622" i="25"/>
  <c r="CU622" i="25"/>
  <c r="CT622" i="25"/>
  <c r="CS622" i="25"/>
  <c r="CR622" i="25"/>
  <c r="CQ622" i="25"/>
  <c r="CP622" i="25"/>
  <c r="CO622" i="25"/>
  <c r="CN622" i="25"/>
  <c r="CM622" i="25"/>
  <c r="CL622" i="25"/>
  <c r="CK622" i="25"/>
  <c r="CJ622" i="25"/>
  <c r="CI622" i="25"/>
  <c r="CH622" i="25"/>
  <c r="CG622" i="25"/>
  <c r="CF622" i="25"/>
  <c r="CE622" i="25"/>
  <c r="CD622" i="25"/>
  <c r="CC622" i="25"/>
  <c r="CB622" i="25"/>
  <c r="CA622" i="25"/>
  <c r="BZ622" i="25"/>
  <c r="BY622" i="25"/>
  <c r="BX622" i="25"/>
  <c r="BW622" i="25"/>
  <c r="BV622" i="25"/>
  <c r="BU622" i="25"/>
  <c r="DV621" i="25"/>
  <c r="DU621" i="25"/>
  <c r="DT621" i="25"/>
  <c r="DS621" i="25"/>
  <c r="DR621" i="25"/>
  <c r="DQ621" i="25"/>
  <c r="DP621" i="25"/>
  <c r="DO621" i="25"/>
  <c r="DN621" i="25"/>
  <c r="DM621" i="25"/>
  <c r="DL621" i="25"/>
  <c r="DK621" i="25"/>
  <c r="DJ621" i="25"/>
  <c r="DI621" i="25"/>
  <c r="DH621" i="25"/>
  <c r="DG621" i="25"/>
  <c r="DF621" i="25"/>
  <c r="DE621" i="25"/>
  <c r="DD621" i="25"/>
  <c r="DC621" i="25"/>
  <c r="DB621" i="25"/>
  <c r="DA621" i="25"/>
  <c r="CZ621" i="25"/>
  <c r="CY621" i="25"/>
  <c r="CX621" i="25"/>
  <c r="CW621" i="25"/>
  <c r="CV621" i="25"/>
  <c r="CU621" i="25"/>
  <c r="CT621" i="25"/>
  <c r="CS621" i="25"/>
  <c r="CR621" i="25"/>
  <c r="CQ621" i="25"/>
  <c r="CP621" i="25"/>
  <c r="CO621" i="25"/>
  <c r="CN621" i="25"/>
  <c r="CM621" i="25"/>
  <c r="CL621" i="25"/>
  <c r="CK621" i="25"/>
  <c r="CJ621" i="25"/>
  <c r="CI621" i="25"/>
  <c r="CH621" i="25"/>
  <c r="CG621" i="25"/>
  <c r="CF621" i="25"/>
  <c r="CE621" i="25"/>
  <c r="CD621" i="25"/>
  <c r="CC621" i="25"/>
  <c r="CB621" i="25"/>
  <c r="CA621" i="25"/>
  <c r="BZ621" i="25"/>
  <c r="BY621" i="25"/>
  <c r="BX621" i="25"/>
  <c r="BW621" i="25"/>
  <c r="BV621" i="25"/>
  <c r="BU621" i="25"/>
  <c r="DV620" i="25"/>
  <c r="DU620" i="25"/>
  <c r="DT620" i="25"/>
  <c r="DS620" i="25"/>
  <c r="DR620" i="25"/>
  <c r="DQ620" i="25"/>
  <c r="DP620" i="25"/>
  <c r="DO620" i="25"/>
  <c r="DN620" i="25"/>
  <c r="DM620" i="25"/>
  <c r="DL620" i="25"/>
  <c r="DK620" i="25"/>
  <c r="DJ620" i="25"/>
  <c r="DI620" i="25"/>
  <c r="DH620" i="25"/>
  <c r="DG620" i="25"/>
  <c r="DF620" i="25"/>
  <c r="DE620" i="25"/>
  <c r="DD620" i="25"/>
  <c r="DC620" i="25"/>
  <c r="DB620" i="25"/>
  <c r="DA620" i="25"/>
  <c r="CZ620" i="25"/>
  <c r="CY620" i="25"/>
  <c r="CX620" i="25"/>
  <c r="CW620" i="25"/>
  <c r="CV620" i="25"/>
  <c r="CU620" i="25"/>
  <c r="CT620" i="25"/>
  <c r="CS620" i="25"/>
  <c r="CR620" i="25"/>
  <c r="CQ620" i="25"/>
  <c r="CP620" i="25"/>
  <c r="CO620" i="25"/>
  <c r="CN620" i="25"/>
  <c r="CM620" i="25"/>
  <c r="CL620" i="25"/>
  <c r="CK620" i="25"/>
  <c r="CJ620" i="25"/>
  <c r="CI620" i="25"/>
  <c r="CH620" i="25"/>
  <c r="CG620" i="25"/>
  <c r="CF620" i="25"/>
  <c r="CE620" i="25"/>
  <c r="CD620" i="25"/>
  <c r="CC620" i="25"/>
  <c r="CB620" i="25"/>
  <c r="CA620" i="25"/>
  <c r="BZ620" i="25"/>
  <c r="BY620" i="25"/>
  <c r="BX620" i="25"/>
  <c r="BW620" i="25"/>
  <c r="BV620" i="25"/>
  <c r="BU620" i="25"/>
  <c r="DV619" i="25"/>
  <c r="DU619" i="25"/>
  <c r="DT619" i="25"/>
  <c r="DS619" i="25"/>
  <c r="DR619" i="25"/>
  <c r="DQ619" i="25"/>
  <c r="DP619" i="25"/>
  <c r="DO619" i="25"/>
  <c r="DN619" i="25"/>
  <c r="DM619" i="25"/>
  <c r="DL619" i="25"/>
  <c r="DK619" i="25"/>
  <c r="DJ619" i="25"/>
  <c r="DI619" i="25"/>
  <c r="DH619" i="25"/>
  <c r="DG619" i="25"/>
  <c r="DF619" i="25"/>
  <c r="DE619" i="25"/>
  <c r="DD619" i="25"/>
  <c r="DC619" i="25"/>
  <c r="DB619" i="25"/>
  <c r="DA619" i="25"/>
  <c r="CZ619" i="25"/>
  <c r="CY619" i="25"/>
  <c r="CX619" i="25"/>
  <c r="CW619" i="25"/>
  <c r="CV619" i="25"/>
  <c r="CU619" i="25"/>
  <c r="CT619" i="25"/>
  <c r="CS619" i="25"/>
  <c r="CR619" i="25"/>
  <c r="CQ619" i="25"/>
  <c r="CP619" i="25"/>
  <c r="CO619" i="25"/>
  <c r="CN619" i="25"/>
  <c r="CM619" i="25"/>
  <c r="CL619" i="25"/>
  <c r="CK619" i="25"/>
  <c r="CJ619" i="25"/>
  <c r="CI619" i="25"/>
  <c r="CH619" i="25"/>
  <c r="CG619" i="25"/>
  <c r="CF619" i="25"/>
  <c r="CE619" i="25"/>
  <c r="CD619" i="25"/>
  <c r="CC619" i="25"/>
  <c r="CB619" i="25"/>
  <c r="CA619" i="25"/>
  <c r="BZ619" i="25"/>
  <c r="BY619" i="25"/>
  <c r="BX619" i="25"/>
  <c r="BW619" i="25"/>
  <c r="BV619" i="25"/>
  <c r="BU619" i="25"/>
  <c r="DV618" i="25"/>
  <c r="DU618" i="25"/>
  <c r="DT618" i="25"/>
  <c r="DS618" i="25"/>
  <c r="DR618" i="25"/>
  <c r="DQ618" i="25"/>
  <c r="DP618" i="25"/>
  <c r="DO618" i="25"/>
  <c r="DN618" i="25"/>
  <c r="DM618" i="25"/>
  <c r="DL618" i="25"/>
  <c r="DK618" i="25"/>
  <c r="DJ618" i="25"/>
  <c r="DI618" i="25"/>
  <c r="DH618" i="25"/>
  <c r="DG618" i="25"/>
  <c r="DF618" i="25"/>
  <c r="DE618" i="25"/>
  <c r="DD618" i="25"/>
  <c r="DC618" i="25"/>
  <c r="DB618" i="25"/>
  <c r="DA618" i="25"/>
  <c r="CZ618" i="25"/>
  <c r="CY618" i="25"/>
  <c r="CX618" i="25"/>
  <c r="CW618" i="25"/>
  <c r="CV618" i="25"/>
  <c r="CU618" i="25"/>
  <c r="CT618" i="25"/>
  <c r="CS618" i="25"/>
  <c r="CR618" i="25"/>
  <c r="CQ618" i="25"/>
  <c r="CP618" i="25"/>
  <c r="CO618" i="25"/>
  <c r="CN618" i="25"/>
  <c r="CM618" i="25"/>
  <c r="CL618" i="25"/>
  <c r="CK618" i="25"/>
  <c r="CJ618" i="25"/>
  <c r="CI618" i="25"/>
  <c r="CH618" i="25"/>
  <c r="CG618" i="25"/>
  <c r="CF618" i="25"/>
  <c r="CE618" i="25"/>
  <c r="CD618" i="25"/>
  <c r="CC618" i="25"/>
  <c r="CB618" i="25"/>
  <c r="CA618" i="25"/>
  <c r="BZ618" i="25"/>
  <c r="BY618" i="25"/>
  <c r="BX618" i="25"/>
  <c r="BW618" i="25"/>
  <c r="BV618" i="25"/>
  <c r="BU618" i="25"/>
  <c r="DV617" i="25"/>
  <c r="DU617" i="25"/>
  <c r="DT617" i="25"/>
  <c r="DS617" i="25"/>
  <c r="DR617" i="25"/>
  <c r="DQ617" i="25"/>
  <c r="DP617" i="25"/>
  <c r="DO617" i="25"/>
  <c r="DN617" i="25"/>
  <c r="DM617" i="25"/>
  <c r="DL617" i="25"/>
  <c r="DK617" i="25"/>
  <c r="DJ617" i="25"/>
  <c r="DI617" i="25"/>
  <c r="DH617" i="25"/>
  <c r="DG617" i="25"/>
  <c r="DF617" i="25"/>
  <c r="DE617" i="25"/>
  <c r="DD617" i="25"/>
  <c r="DC617" i="25"/>
  <c r="DB617" i="25"/>
  <c r="DA617" i="25"/>
  <c r="CZ617" i="25"/>
  <c r="CY617" i="25"/>
  <c r="CX617" i="25"/>
  <c r="CW617" i="25"/>
  <c r="CV617" i="25"/>
  <c r="CU617" i="25"/>
  <c r="CT617" i="25"/>
  <c r="CS617" i="25"/>
  <c r="CR617" i="25"/>
  <c r="CQ617" i="25"/>
  <c r="CP617" i="25"/>
  <c r="CO617" i="25"/>
  <c r="CN617" i="25"/>
  <c r="CM617" i="25"/>
  <c r="CL617" i="25"/>
  <c r="CK617" i="25"/>
  <c r="CJ617" i="25"/>
  <c r="CI617" i="25"/>
  <c r="CH617" i="25"/>
  <c r="CG617" i="25"/>
  <c r="CF617" i="25"/>
  <c r="CE617" i="25"/>
  <c r="CD617" i="25"/>
  <c r="CC617" i="25"/>
  <c r="CB617" i="25"/>
  <c r="CA617" i="25"/>
  <c r="BZ617" i="25"/>
  <c r="BY617" i="25"/>
  <c r="BX617" i="25"/>
  <c r="BW617" i="25"/>
  <c r="BV617" i="25"/>
  <c r="BU617" i="25"/>
  <c r="DV616" i="25"/>
  <c r="DU616" i="25"/>
  <c r="DT616" i="25"/>
  <c r="DS616" i="25"/>
  <c r="DR616" i="25"/>
  <c r="DQ616" i="25"/>
  <c r="DP616" i="25"/>
  <c r="DO616" i="25"/>
  <c r="DN616" i="25"/>
  <c r="DM616" i="25"/>
  <c r="DL616" i="25"/>
  <c r="DK616" i="25"/>
  <c r="DJ616" i="25"/>
  <c r="DI616" i="25"/>
  <c r="DH616" i="25"/>
  <c r="DG616" i="25"/>
  <c r="DF616" i="25"/>
  <c r="DE616" i="25"/>
  <c r="DD616" i="25"/>
  <c r="DC616" i="25"/>
  <c r="DB616" i="25"/>
  <c r="DA616" i="25"/>
  <c r="CZ616" i="25"/>
  <c r="CY616" i="25"/>
  <c r="CX616" i="25"/>
  <c r="CW616" i="25"/>
  <c r="CV616" i="25"/>
  <c r="CU616" i="25"/>
  <c r="CT616" i="25"/>
  <c r="CS616" i="25"/>
  <c r="CR616" i="25"/>
  <c r="CQ616" i="25"/>
  <c r="CP616" i="25"/>
  <c r="CO616" i="25"/>
  <c r="CN616" i="25"/>
  <c r="CM616" i="25"/>
  <c r="CL616" i="25"/>
  <c r="CK616" i="25"/>
  <c r="CJ616" i="25"/>
  <c r="CI616" i="25"/>
  <c r="CH616" i="25"/>
  <c r="CG616" i="25"/>
  <c r="CF616" i="25"/>
  <c r="CE616" i="25"/>
  <c r="CD616" i="25"/>
  <c r="CC616" i="25"/>
  <c r="CB616" i="25"/>
  <c r="CA616" i="25"/>
  <c r="BZ616" i="25"/>
  <c r="BY616" i="25"/>
  <c r="BX616" i="25"/>
  <c r="BW616" i="25"/>
  <c r="BV616" i="25"/>
  <c r="BU616" i="25"/>
  <c r="DV615" i="25"/>
  <c r="DU615" i="25"/>
  <c r="DT615" i="25"/>
  <c r="DS615" i="25"/>
  <c r="DR615" i="25"/>
  <c r="DQ615" i="25"/>
  <c r="DP615" i="25"/>
  <c r="DO615" i="25"/>
  <c r="DN615" i="25"/>
  <c r="DM615" i="25"/>
  <c r="DL615" i="25"/>
  <c r="DK615" i="25"/>
  <c r="DJ615" i="25"/>
  <c r="DI615" i="25"/>
  <c r="DH615" i="25"/>
  <c r="DG615" i="25"/>
  <c r="DF615" i="25"/>
  <c r="DE615" i="25"/>
  <c r="DD615" i="25"/>
  <c r="DC615" i="25"/>
  <c r="DB615" i="25"/>
  <c r="DA615" i="25"/>
  <c r="CZ615" i="25"/>
  <c r="CY615" i="25"/>
  <c r="CX615" i="25"/>
  <c r="CW615" i="25"/>
  <c r="CV615" i="25"/>
  <c r="CU615" i="25"/>
  <c r="CT615" i="25"/>
  <c r="CS615" i="25"/>
  <c r="CR615" i="25"/>
  <c r="CQ615" i="25"/>
  <c r="CP615" i="25"/>
  <c r="CO615" i="25"/>
  <c r="CN615" i="25"/>
  <c r="CM615" i="25"/>
  <c r="CL615" i="25"/>
  <c r="CK615" i="25"/>
  <c r="CJ615" i="25"/>
  <c r="CI615" i="25"/>
  <c r="CH615" i="25"/>
  <c r="CG615" i="25"/>
  <c r="CF615" i="25"/>
  <c r="CE615" i="25"/>
  <c r="CD615" i="25"/>
  <c r="CC615" i="25"/>
  <c r="CB615" i="25"/>
  <c r="CA615" i="25"/>
  <c r="BZ615" i="25"/>
  <c r="BY615" i="25"/>
  <c r="BX615" i="25"/>
  <c r="BW615" i="25"/>
  <c r="BV615" i="25"/>
  <c r="BU615" i="25"/>
  <c r="DV614" i="25"/>
  <c r="DU614" i="25"/>
  <c r="DT614" i="25"/>
  <c r="DS614" i="25"/>
  <c r="DR614" i="25"/>
  <c r="DQ614" i="25"/>
  <c r="DP614" i="25"/>
  <c r="DO614" i="25"/>
  <c r="DN614" i="25"/>
  <c r="DM614" i="25"/>
  <c r="DL614" i="25"/>
  <c r="DK614" i="25"/>
  <c r="DJ614" i="25"/>
  <c r="DI614" i="25"/>
  <c r="DH614" i="25"/>
  <c r="DG614" i="25"/>
  <c r="DF614" i="25"/>
  <c r="DE614" i="25"/>
  <c r="DD614" i="25"/>
  <c r="DC614" i="25"/>
  <c r="DB614" i="25"/>
  <c r="DA614" i="25"/>
  <c r="CZ614" i="25"/>
  <c r="CY614" i="25"/>
  <c r="CX614" i="25"/>
  <c r="CW614" i="25"/>
  <c r="CV614" i="25"/>
  <c r="CU614" i="25"/>
  <c r="CT614" i="25"/>
  <c r="CS614" i="25"/>
  <c r="CR614" i="25"/>
  <c r="CQ614" i="25"/>
  <c r="CP614" i="25"/>
  <c r="CO614" i="25"/>
  <c r="CN614" i="25"/>
  <c r="CM614" i="25"/>
  <c r="CL614" i="25"/>
  <c r="CK614" i="25"/>
  <c r="CJ614" i="25"/>
  <c r="CI614" i="25"/>
  <c r="CH614" i="25"/>
  <c r="CG614" i="25"/>
  <c r="CF614" i="25"/>
  <c r="CE614" i="25"/>
  <c r="CD614" i="25"/>
  <c r="CC614" i="25"/>
  <c r="CB614" i="25"/>
  <c r="CA614" i="25"/>
  <c r="BZ614" i="25"/>
  <c r="BY614" i="25"/>
  <c r="BX614" i="25"/>
  <c r="BW614" i="25"/>
  <c r="BV614" i="25"/>
  <c r="BU614" i="25"/>
  <c r="DV613" i="25"/>
  <c r="DU613" i="25"/>
  <c r="DT613" i="25"/>
  <c r="DS613" i="25"/>
  <c r="DR613" i="25"/>
  <c r="DQ613" i="25"/>
  <c r="DP613" i="25"/>
  <c r="DO613" i="25"/>
  <c r="DN613" i="25"/>
  <c r="DM613" i="25"/>
  <c r="DL613" i="25"/>
  <c r="DK613" i="25"/>
  <c r="DJ613" i="25"/>
  <c r="DI613" i="25"/>
  <c r="DH613" i="25"/>
  <c r="DG613" i="25"/>
  <c r="DF613" i="25"/>
  <c r="DE613" i="25"/>
  <c r="DD613" i="25"/>
  <c r="DC613" i="25"/>
  <c r="DB613" i="25"/>
  <c r="DA613" i="25"/>
  <c r="CZ613" i="25"/>
  <c r="CY613" i="25"/>
  <c r="CX613" i="25"/>
  <c r="CW613" i="25"/>
  <c r="CV613" i="25"/>
  <c r="CU613" i="25"/>
  <c r="CT613" i="25"/>
  <c r="CS613" i="25"/>
  <c r="CR613" i="25"/>
  <c r="CQ613" i="25"/>
  <c r="CP613" i="25"/>
  <c r="CO613" i="25"/>
  <c r="CN613" i="25"/>
  <c r="CM613" i="25"/>
  <c r="CL613" i="25"/>
  <c r="CK613" i="25"/>
  <c r="CJ613" i="25"/>
  <c r="CI613" i="25"/>
  <c r="CH613" i="25"/>
  <c r="CG613" i="25"/>
  <c r="CF613" i="25"/>
  <c r="CE613" i="25"/>
  <c r="CD613" i="25"/>
  <c r="CC613" i="25"/>
  <c r="CB613" i="25"/>
  <c r="CA613" i="25"/>
  <c r="BZ613" i="25"/>
  <c r="BY613" i="25"/>
  <c r="BX613" i="25"/>
  <c r="BW613" i="25"/>
  <c r="BV613" i="25"/>
  <c r="BU613" i="25"/>
  <c r="DV612" i="25"/>
  <c r="DU612" i="25"/>
  <c r="DT612" i="25"/>
  <c r="DS612" i="25"/>
  <c r="DR612" i="25"/>
  <c r="DQ612" i="25"/>
  <c r="DP612" i="25"/>
  <c r="DO612" i="25"/>
  <c r="DN612" i="25"/>
  <c r="DM612" i="25"/>
  <c r="DL612" i="25"/>
  <c r="DK612" i="25"/>
  <c r="DJ612" i="25"/>
  <c r="DI612" i="25"/>
  <c r="DH612" i="25"/>
  <c r="DG612" i="25"/>
  <c r="DF612" i="25"/>
  <c r="DE612" i="25"/>
  <c r="DD612" i="25"/>
  <c r="DC612" i="25"/>
  <c r="DB612" i="25"/>
  <c r="DA612" i="25"/>
  <c r="CZ612" i="25"/>
  <c r="CY612" i="25"/>
  <c r="CX612" i="25"/>
  <c r="CW612" i="25"/>
  <c r="CV612" i="25"/>
  <c r="CU612" i="25"/>
  <c r="CT612" i="25"/>
  <c r="CS612" i="25"/>
  <c r="CR612" i="25"/>
  <c r="CQ612" i="25"/>
  <c r="CP612" i="25"/>
  <c r="CO612" i="25"/>
  <c r="CN612" i="25"/>
  <c r="CM612" i="25"/>
  <c r="CL612" i="25"/>
  <c r="CK612" i="25"/>
  <c r="CJ612" i="25"/>
  <c r="CI612" i="25"/>
  <c r="CH612" i="25"/>
  <c r="CG612" i="25"/>
  <c r="CF612" i="25"/>
  <c r="CE612" i="25"/>
  <c r="CD612" i="25"/>
  <c r="CC612" i="25"/>
  <c r="CB612" i="25"/>
  <c r="CA612" i="25"/>
  <c r="BZ612" i="25"/>
  <c r="BY612" i="25"/>
  <c r="BX612" i="25"/>
  <c r="BW612" i="25"/>
  <c r="BV612" i="25"/>
  <c r="BU612" i="25"/>
  <c r="DV611" i="25"/>
  <c r="DU611" i="25"/>
  <c r="DT611" i="25"/>
  <c r="DS611" i="25"/>
  <c r="DR611" i="25"/>
  <c r="DQ611" i="25"/>
  <c r="DP611" i="25"/>
  <c r="DO611" i="25"/>
  <c r="DN611" i="25"/>
  <c r="DM611" i="25"/>
  <c r="DL611" i="25"/>
  <c r="DK611" i="25"/>
  <c r="DJ611" i="25"/>
  <c r="DI611" i="25"/>
  <c r="DH611" i="25"/>
  <c r="DG611" i="25"/>
  <c r="DF611" i="25"/>
  <c r="DE611" i="25"/>
  <c r="DD611" i="25"/>
  <c r="DC611" i="25"/>
  <c r="DB611" i="25"/>
  <c r="DA611" i="25"/>
  <c r="CZ611" i="25"/>
  <c r="CY611" i="25"/>
  <c r="CX611" i="25"/>
  <c r="CW611" i="25"/>
  <c r="CV611" i="25"/>
  <c r="CU611" i="25"/>
  <c r="CT611" i="25"/>
  <c r="CS611" i="25"/>
  <c r="CR611" i="25"/>
  <c r="CQ611" i="25"/>
  <c r="CP611" i="25"/>
  <c r="CO611" i="25"/>
  <c r="CN611" i="25"/>
  <c r="CM611" i="25"/>
  <c r="CL611" i="25"/>
  <c r="CK611" i="25"/>
  <c r="CJ611" i="25"/>
  <c r="CI611" i="25"/>
  <c r="CH611" i="25"/>
  <c r="CG611" i="25"/>
  <c r="CF611" i="25"/>
  <c r="CE611" i="25"/>
  <c r="CD611" i="25"/>
  <c r="CC611" i="25"/>
  <c r="CB611" i="25"/>
  <c r="CA611" i="25"/>
  <c r="BZ611" i="25"/>
  <c r="BY611" i="25"/>
  <c r="BX611" i="25"/>
  <c r="BW611" i="25"/>
  <c r="BV611" i="25"/>
  <c r="BU611" i="25"/>
  <c r="DV610" i="25"/>
  <c r="DU610" i="25"/>
  <c r="DT610" i="25"/>
  <c r="DS610" i="25"/>
  <c r="DR610" i="25"/>
  <c r="DQ610" i="25"/>
  <c r="DP610" i="25"/>
  <c r="DO610" i="25"/>
  <c r="DN610" i="25"/>
  <c r="DM610" i="25"/>
  <c r="DL610" i="25"/>
  <c r="DK610" i="25"/>
  <c r="DJ610" i="25"/>
  <c r="DI610" i="25"/>
  <c r="DH610" i="25"/>
  <c r="DG610" i="25"/>
  <c r="DF610" i="25"/>
  <c r="DE610" i="25"/>
  <c r="DD610" i="25"/>
  <c r="DC610" i="25"/>
  <c r="DB610" i="25"/>
  <c r="DA610" i="25"/>
  <c r="CZ610" i="25"/>
  <c r="CY610" i="25"/>
  <c r="CX610" i="25"/>
  <c r="CW610" i="25"/>
  <c r="CV610" i="25"/>
  <c r="CU610" i="25"/>
  <c r="CT610" i="25"/>
  <c r="CS610" i="25"/>
  <c r="CR610" i="25"/>
  <c r="CQ610" i="25"/>
  <c r="CP610" i="25"/>
  <c r="CO610" i="25"/>
  <c r="CN610" i="25"/>
  <c r="CM610" i="25"/>
  <c r="CL610" i="25"/>
  <c r="CK610" i="25"/>
  <c r="CJ610" i="25"/>
  <c r="CI610" i="25"/>
  <c r="CH610" i="25"/>
  <c r="CG610" i="25"/>
  <c r="CF610" i="25"/>
  <c r="CE610" i="25"/>
  <c r="CD610" i="25"/>
  <c r="CC610" i="25"/>
  <c r="CB610" i="25"/>
  <c r="CA610" i="25"/>
  <c r="BZ610" i="25"/>
  <c r="BY610" i="25"/>
  <c r="BX610" i="25"/>
  <c r="BW610" i="25"/>
  <c r="BV610" i="25"/>
  <c r="BU610" i="25"/>
  <c r="DV609" i="25"/>
  <c r="DU609" i="25"/>
  <c r="DT609" i="25"/>
  <c r="DS609" i="25"/>
  <c r="DR609" i="25"/>
  <c r="DQ609" i="25"/>
  <c r="DP609" i="25"/>
  <c r="DO609" i="25"/>
  <c r="DN609" i="25"/>
  <c r="DM609" i="25"/>
  <c r="DL609" i="25"/>
  <c r="DK609" i="25"/>
  <c r="DJ609" i="25"/>
  <c r="DI609" i="25"/>
  <c r="DH609" i="25"/>
  <c r="DG609" i="25"/>
  <c r="DF609" i="25"/>
  <c r="DE609" i="25"/>
  <c r="DD609" i="25"/>
  <c r="DC609" i="25"/>
  <c r="DB609" i="25"/>
  <c r="DA609" i="25"/>
  <c r="CZ609" i="25"/>
  <c r="CY609" i="25"/>
  <c r="CX609" i="25"/>
  <c r="CW609" i="25"/>
  <c r="CV609" i="25"/>
  <c r="CU609" i="25"/>
  <c r="CT609" i="25"/>
  <c r="CS609" i="25"/>
  <c r="CR609" i="25"/>
  <c r="CQ609" i="25"/>
  <c r="CP609" i="25"/>
  <c r="CO609" i="25"/>
  <c r="CN609" i="25"/>
  <c r="CM609" i="25"/>
  <c r="CL609" i="25"/>
  <c r="CK609" i="25"/>
  <c r="CJ609" i="25"/>
  <c r="CI609" i="25"/>
  <c r="CH609" i="25"/>
  <c r="CG609" i="25"/>
  <c r="CF609" i="25"/>
  <c r="CE609" i="25"/>
  <c r="CD609" i="25"/>
  <c r="CC609" i="25"/>
  <c r="CB609" i="25"/>
  <c r="CA609" i="25"/>
  <c r="BZ609" i="25"/>
  <c r="BY609" i="25"/>
  <c r="BX609" i="25"/>
  <c r="BW609" i="25"/>
  <c r="BV609" i="25"/>
  <c r="BU609" i="25"/>
  <c r="DV608" i="25"/>
  <c r="DU608" i="25"/>
  <c r="DT608" i="25"/>
  <c r="DS608" i="25"/>
  <c r="DR608" i="25"/>
  <c r="DQ608" i="25"/>
  <c r="DP608" i="25"/>
  <c r="DO608" i="25"/>
  <c r="DN608" i="25"/>
  <c r="DM608" i="25"/>
  <c r="DL608" i="25"/>
  <c r="DK608" i="25"/>
  <c r="DJ608" i="25"/>
  <c r="DI608" i="25"/>
  <c r="DH608" i="25"/>
  <c r="DG608" i="25"/>
  <c r="DF608" i="25"/>
  <c r="DE608" i="25"/>
  <c r="DD608" i="25"/>
  <c r="DC608" i="25"/>
  <c r="DB608" i="25"/>
  <c r="DA608" i="25"/>
  <c r="CZ608" i="25"/>
  <c r="CY608" i="25"/>
  <c r="CX608" i="25"/>
  <c r="CW608" i="25"/>
  <c r="CV608" i="25"/>
  <c r="CU608" i="25"/>
  <c r="CT608" i="25"/>
  <c r="CS608" i="25"/>
  <c r="CR608" i="25"/>
  <c r="CQ608" i="25"/>
  <c r="CP608" i="25"/>
  <c r="CO608" i="25"/>
  <c r="CN608" i="25"/>
  <c r="CM608" i="25"/>
  <c r="CL608" i="25"/>
  <c r="CK608" i="25"/>
  <c r="CJ608" i="25"/>
  <c r="CI608" i="25"/>
  <c r="CH608" i="25"/>
  <c r="CG608" i="25"/>
  <c r="CF608" i="25"/>
  <c r="CE608" i="25"/>
  <c r="CD608" i="25"/>
  <c r="CC608" i="25"/>
  <c r="CB608" i="25"/>
  <c r="CA608" i="25"/>
  <c r="BZ608" i="25"/>
  <c r="BY608" i="25"/>
  <c r="BX608" i="25"/>
  <c r="BW608" i="25"/>
  <c r="BV608" i="25"/>
  <c r="BU608" i="25"/>
  <c r="DV607" i="25"/>
  <c r="DU607" i="25"/>
  <c r="DT607" i="25"/>
  <c r="DS607" i="25"/>
  <c r="DR607" i="25"/>
  <c r="DQ607" i="25"/>
  <c r="DP607" i="25"/>
  <c r="DO607" i="25"/>
  <c r="DN607" i="25"/>
  <c r="DM607" i="25"/>
  <c r="DL607" i="25"/>
  <c r="DK607" i="25"/>
  <c r="DJ607" i="25"/>
  <c r="DI607" i="25"/>
  <c r="DH607" i="25"/>
  <c r="DG607" i="25"/>
  <c r="DF607" i="25"/>
  <c r="DE607" i="25"/>
  <c r="DD607" i="25"/>
  <c r="DC607" i="25"/>
  <c r="DB607" i="25"/>
  <c r="DA607" i="25"/>
  <c r="CZ607" i="25"/>
  <c r="CY607" i="25"/>
  <c r="CX607" i="25"/>
  <c r="CW607" i="25"/>
  <c r="CV607" i="25"/>
  <c r="CU607" i="25"/>
  <c r="CT607" i="25"/>
  <c r="CS607" i="25"/>
  <c r="CR607" i="25"/>
  <c r="CQ607" i="25"/>
  <c r="CP607" i="25"/>
  <c r="CO607" i="25"/>
  <c r="CN607" i="25"/>
  <c r="CM607" i="25"/>
  <c r="CL607" i="25"/>
  <c r="CK607" i="25"/>
  <c r="CJ607" i="25"/>
  <c r="CI607" i="25"/>
  <c r="CH607" i="25"/>
  <c r="CG607" i="25"/>
  <c r="CF607" i="25"/>
  <c r="CE607" i="25"/>
  <c r="CD607" i="25"/>
  <c r="CC607" i="25"/>
  <c r="CB607" i="25"/>
  <c r="CA607" i="25"/>
  <c r="BZ607" i="25"/>
  <c r="BY607" i="25"/>
  <c r="BX607" i="25"/>
  <c r="BW607" i="25"/>
  <c r="BV607" i="25"/>
  <c r="BU607" i="25"/>
  <c r="DV606" i="25"/>
  <c r="DU606" i="25"/>
  <c r="DT606" i="25"/>
  <c r="DS606" i="25"/>
  <c r="DR606" i="25"/>
  <c r="DQ606" i="25"/>
  <c r="DP606" i="25"/>
  <c r="DO606" i="25"/>
  <c r="DN606" i="25"/>
  <c r="DM606" i="25"/>
  <c r="DL606" i="25"/>
  <c r="DK606" i="25"/>
  <c r="DJ606" i="25"/>
  <c r="DI606" i="25"/>
  <c r="DH606" i="25"/>
  <c r="DG606" i="25"/>
  <c r="DF606" i="25"/>
  <c r="DE606" i="25"/>
  <c r="DD606" i="25"/>
  <c r="DC606" i="25"/>
  <c r="DB606" i="25"/>
  <c r="DA606" i="25"/>
  <c r="CZ606" i="25"/>
  <c r="CY606" i="25"/>
  <c r="CX606" i="25"/>
  <c r="CW606" i="25"/>
  <c r="CV606" i="25"/>
  <c r="CU606" i="25"/>
  <c r="CT606" i="25"/>
  <c r="CS606" i="25"/>
  <c r="CR606" i="25"/>
  <c r="CQ606" i="25"/>
  <c r="CP606" i="25"/>
  <c r="CO606" i="25"/>
  <c r="CN606" i="25"/>
  <c r="CM606" i="25"/>
  <c r="CL606" i="25"/>
  <c r="CK606" i="25"/>
  <c r="CJ606" i="25"/>
  <c r="CI606" i="25"/>
  <c r="CH606" i="25"/>
  <c r="CG606" i="25"/>
  <c r="CF606" i="25"/>
  <c r="CE606" i="25"/>
  <c r="CD606" i="25"/>
  <c r="CC606" i="25"/>
  <c r="CB606" i="25"/>
  <c r="CA606" i="25"/>
  <c r="BZ606" i="25"/>
  <c r="BY606" i="25"/>
  <c r="BX606" i="25"/>
  <c r="BW606" i="25"/>
  <c r="BV606" i="25"/>
  <c r="BU606" i="25"/>
  <c r="DV605" i="25"/>
  <c r="DU605" i="25"/>
  <c r="DT605" i="25"/>
  <c r="DS605" i="25"/>
  <c r="DR605" i="25"/>
  <c r="DQ605" i="25"/>
  <c r="DP605" i="25"/>
  <c r="DO605" i="25"/>
  <c r="DN605" i="25"/>
  <c r="DM605" i="25"/>
  <c r="DL605" i="25"/>
  <c r="DK605" i="25"/>
  <c r="DJ605" i="25"/>
  <c r="DI605" i="25"/>
  <c r="DH605" i="25"/>
  <c r="DG605" i="25"/>
  <c r="DF605" i="25"/>
  <c r="DE605" i="25"/>
  <c r="DD605" i="25"/>
  <c r="DC605" i="25"/>
  <c r="DB605" i="25"/>
  <c r="DA605" i="25"/>
  <c r="CZ605" i="25"/>
  <c r="CY605" i="25"/>
  <c r="CX605" i="25"/>
  <c r="CW605" i="25"/>
  <c r="CV605" i="25"/>
  <c r="CU605" i="25"/>
  <c r="CT605" i="25"/>
  <c r="CS605" i="25"/>
  <c r="CR605" i="25"/>
  <c r="CQ605" i="25"/>
  <c r="CP605" i="25"/>
  <c r="CO605" i="25"/>
  <c r="CN605" i="25"/>
  <c r="CM605" i="25"/>
  <c r="CL605" i="25"/>
  <c r="CK605" i="25"/>
  <c r="CJ605" i="25"/>
  <c r="CI605" i="25"/>
  <c r="CH605" i="25"/>
  <c r="CG605" i="25"/>
  <c r="CF605" i="25"/>
  <c r="CE605" i="25"/>
  <c r="CD605" i="25"/>
  <c r="CC605" i="25"/>
  <c r="CB605" i="25"/>
  <c r="CA605" i="25"/>
  <c r="BZ605" i="25"/>
  <c r="BY605" i="25"/>
  <c r="BX605" i="25"/>
  <c r="BW605" i="25"/>
  <c r="BV605" i="25"/>
  <c r="BU605" i="25"/>
  <c r="DV604" i="25"/>
  <c r="DU604" i="25"/>
  <c r="DT604" i="25"/>
  <c r="DS604" i="25"/>
  <c r="DR604" i="25"/>
  <c r="DQ604" i="25"/>
  <c r="DP604" i="25"/>
  <c r="DO604" i="25"/>
  <c r="DN604" i="25"/>
  <c r="DM604" i="25"/>
  <c r="DL604" i="25"/>
  <c r="DK604" i="25"/>
  <c r="DJ604" i="25"/>
  <c r="DI604" i="25"/>
  <c r="DH604" i="25"/>
  <c r="DG604" i="25"/>
  <c r="DF604" i="25"/>
  <c r="DE604" i="25"/>
  <c r="DD604" i="25"/>
  <c r="DC604" i="25"/>
  <c r="DB604" i="25"/>
  <c r="DA604" i="25"/>
  <c r="CZ604" i="25"/>
  <c r="CY604" i="25"/>
  <c r="CX604" i="25"/>
  <c r="CW604" i="25"/>
  <c r="CV604" i="25"/>
  <c r="CU604" i="25"/>
  <c r="CT604" i="25"/>
  <c r="CS604" i="25"/>
  <c r="CR604" i="25"/>
  <c r="CQ604" i="25"/>
  <c r="CP604" i="25"/>
  <c r="CO604" i="25"/>
  <c r="CN604" i="25"/>
  <c r="CM604" i="25"/>
  <c r="CL604" i="25"/>
  <c r="CK604" i="25"/>
  <c r="CJ604" i="25"/>
  <c r="CI604" i="25"/>
  <c r="CH604" i="25"/>
  <c r="CG604" i="25"/>
  <c r="CF604" i="25"/>
  <c r="CE604" i="25"/>
  <c r="CD604" i="25"/>
  <c r="CC604" i="25"/>
  <c r="CB604" i="25"/>
  <c r="CA604" i="25"/>
  <c r="BZ604" i="25"/>
  <c r="BY604" i="25"/>
  <c r="BX604" i="25"/>
  <c r="BW604" i="25"/>
  <c r="BV604" i="25"/>
  <c r="BU604" i="25"/>
  <c r="DV603" i="25"/>
  <c r="DU603" i="25"/>
  <c r="DT603" i="25"/>
  <c r="DS603" i="25"/>
  <c r="DR603" i="25"/>
  <c r="DQ603" i="25"/>
  <c r="DP603" i="25"/>
  <c r="DO603" i="25"/>
  <c r="DN603" i="25"/>
  <c r="DM603" i="25"/>
  <c r="DL603" i="25"/>
  <c r="DK603" i="25"/>
  <c r="DJ603" i="25"/>
  <c r="DI603" i="25"/>
  <c r="DH603" i="25"/>
  <c r="DG603" i="25"/>
  <c r="DF603" i="25"/>
  <c r="DE603" i="25"/>
  <c r="DD603" i="25"/>
  <c r="DC603" i="25"/>
  <c r="DB603" i="25"/>
  <c r="DA603" i="25"/>
  <c r="CZ603" i="25"/>
  <c r="CY603" i="25"/>
  <c r="CX603" i="25"/>
  <c r="CW603" i="25"/>
  <c r="CV603" i="25"/>
  <c r="CU603" i="25"/>
  <c r="CT603" i="25"/>
  <c r="CS603" i="25"/>
  <c r="CR603" i="25"/>
  <c r="CQ603" i="25"/>
  <c r="CP603" i="25"/>
  <c r="CO603" i="25"/>
  <c r="CN603" i="25"/>
  <c r="CM603" i="25"/>
  <c r="CL603" i="25"/>
  <c r="CK603" i="25"/>
  <c r="CJ603" i="25"/>
  <c r="CI603" i="25"/>
  <c r="CH603" i="25"/>
  <c r="CG603" i="25"/>
  <c r="CF603" i="25"/>
  <c r="CE603" i="25"/>
  <c r="CD603" i="25"/>
  <c r="CC603" i="25"/>
  <c r="CB603" i="25"/>
  <c r="CA603" i="25"/>
  <c r="BZ603" i="25"/>
  <c r="BY603" i="25"/>
  <c r="BX603" i="25"/>
  <c r="BW603" i="25"/>
  <c r="BV603" i="25"/>
  <c r="BU603" i="25"/>
  <c r="DV602" i="25"/>
  <c r="DU602" i="25"/>
  <c r="DT602" i="25"/>
  <c r="DS602" i="25"/>
  <c r="DR602" i="25"/>
  <c r="DQ602" i="25"/>
  <c r="DP602" i="25"/>
  <c r="DO602" i="25"/>
  <c r="DN602" i="25"/>
  <c r="DM602" i="25"/>
  <c r="DL602" i="25"/>
  <c r="DK602" i="25"/>
  <c r="DJ602" i="25"/>
  <c r="DI602" i="25"/>
  <c r="DH602" i="25"/>
  <c r="DG602" i="25"/>
  <c r="DF602" i="25"/>
  <c r="DE602" i="25"/>
  <c r="DD602" i="25"/>
  <c r="DC602" i="25"/>
  <c r="DB602" i="25"/>
  <c r="DA602" i="25"/>
  <c r="CZ602" i="25"/>
  <c r="CY602" i="25"/>
  <c r="CX602" i="25"/>
  <c r="CW602" i="25"/>
  <c r="CV602" i="25"/>
  <c r="CU602" i="25"/>
  <c r="CT602" i="25"/>
  <c r="CS602" i="25"/>
  <c r="CR602" i="25"/>
  <c r="CQ602" i="25"/>
  <c r="CP602" i="25"/>
  <c r="CO602" i="25"/>
  <c r="CN602" i="25"/>
  <c r="CM602" i="25"/>
  <c r="CL602" i="25"/>
  <c r="CK602" i="25"/>
  <c r="CJ602" i="25"/>
  <c r="CI602" i="25"/>
  <c r="CH602" i="25"/>
  <c r="CG602" i="25"/>
  <c r="CF602" i="25"/>
  <c r="CE602" i="25"/>
  <c r="CD602" i="25"/>
  <c r="CC602" i="25"/>
  <c r="CB602" i="25"/>
  <c r="CA602" i="25"/>
  <c r="BZ602" i="25"/>
  <c r="BY602" i="25"/>
  <c r="BX602" i="25"/>
  <c r="BW602" i="25"/>
  <c r="BV602" i="25"/>
  <c r="BU602" i="25"/>
  <c r="DV601" i="25"/>
  <c r="DU601" i="25"/>
  <c r="DT601" i="25"/>
  <c r="DS601" i="25"/>
  <c r="DR601" i="25"/>
  <c r="DQ601" i="25"/>
  <c r="DP601" i="25"/>
  <c r="DO601" i="25"/>
  <c r="DN601" i="25"/>
  <c r="DM601" i="25"/>
  <c r="DL601" i="25"/>
  <c r="DK601" i="25"/>
  <c r="DJ601" i="25"/>
  <c r="DI601" i="25"/>
  <c r="DH601" i="25"/>
  <c r="DG601" i="25"/>
  <c r="DF601" i="25"/>
  <c r="DE601" i="25"/>
  <c r="DD601" i="25"/>
  <c r="DC601" i="25"/>
  <c r="DB601" i="25"/>
  <c r="DA601" i="25"/>
  <c r="CZ601" i="25"/>
  <c r="CY601" i="25"/>
  <c r="CX601" i="25"/>
  <c r="CW601" i="25"/>
  <c r="CV601" i="25"/>
  <c r="CU601" i="25"/>
  <c r="CT601" i="25"/>
  <c r="CS601" i="25"/>
  <c r="CR601" i="25"/>
  <c r="CQ601" i="25"/>
  <c r="CP601" i="25"/>
  <c r="CO601" i="25"/>
  <c r="CN601" i="25"/>
  <c r="CM601" i="25"/>
  <c r="CL601" i="25"/>
  <c r="CK601" i="25"/>
  <c r="CJ601" i="25"/>
  <c r="CI601" i="25"/>
  <c r="CH601" i="25"/>
  <c r="CG601" i="25"/>
  <c r="CF601" i="25"/>
  <c r="CE601" i="25"/>
  <c r="CD601" i="25"/>
  <c r="CC601" i="25"/>
  <c r="CB601" i="25"/>
  <c r="CA601" i="25"/>
  <c r="BZ601" i="25"/>
  <c r="BY601" i="25"/>
  <c r="BX601" i="25"/>
  <c r="BW601" i="25"/>
  <c r="BV601" i="25"/>
  <c r="BU601" i="25"/>
  <c r="DV600" i="25"/>
  <c r="DU600" i="25"/>
  <c r="DT600" i="25"/>
  <c r="DS600" i="25"/>
  <c r="DR600" i="25"/>
  <c r="DQ600" i="25"/>
  <c r="DP600" i="25"/>
  <c r="DO600" i="25"/>
  <c r="DN600" i="25"/>
  <c r="DM600" i="25"/>
  <c r="DL600" i="25"/>
  <c r="DK600" i="25"/>
  <c r="DJ600" i="25"/>
  <c r="DI600" i="25"/>
  <c r="DH600" i="25"/>
  <c r="DG600" i="25"/>
  <c r="DF600" i="25"/>
  <c r="DE600" i="25"/>
  <c r="DD600" i="25"/>
  <c r="DC600" i="25"/>
  <c r="DB600" i="25"/>
  <c r="DA600" i="25"/>
  <c r="CZ600" i="25"/>
  <c r="CY600" i="25"/>
  <c r="CX600" i="25"/>
  <c r="CW600" i="25"/>
  <c r="CV600" i="25"/>
  <c r="CU600" i="25"/>
  <c r="CT600" i="25"/>
  <c r="CS600" i="25"/>
  <c r="CR600" i="25"/>
  <c r="CQ600" i="25"/>
  <c r="CP600" i="25"/>
  <c r="CO600" i="25"/>
  <c r="CN600" i="25"/>
  <c r="CM600" i="25"/>
  <c r="CL600" i="25"/>
  <c r="CK600" i="25"/>
  <c r="CJ600" i="25"/>
  <c r="CI600" i="25"/>
  <c r="CH600" i="25"/>
  <c r="CG600" i="25"/>
  <c r="CF600" i="25"/>
  <c r="CE600" i="25"/>
  <c r="CD600" i="25"/>
  <c r="CC600" i="25"/>
  <c r="CB600" i="25"/>
  <c r="CA600" i="25"/>
  <c r="BZ600" i="25"/>
  <c r="BY600" i="25"/>
  <c r="BX600" i="25"/>
  <c r="BW600" i="25"/>
  <c r="BV600" i="25"/>
  <c r="BU600" i="25"/>
  <c r="DV599" i="25"/>
  <c r="DU599" i="25"/>
  <c r="DT599" i="25"/>
  <c r="DS599" i="25"/>
  <c r="DR599" i="25"/>
  <c r="DQ599" i="25"/>
  <c r="DP599" i="25"/>
  <c r="DO599" i="25"/>
  <c r="DN599" i="25"/>
  <c r="DM599" i="25"/>
  <c r="DL599" i="25"/>
  <c r="DK599" i="25"/>
  <c r="DJ599" i="25"/>
  <c r="DI599" i="25"/>
  <c r="DH599" i="25"/>
  <c r="DG599" i="25"/>
  <c r="DF599" i="25"/>
  <c r="DE599" i="25"/>
  <c r="DD599" i="25"/>
  <c r="DC599" i="25"/>
  <c r="DB599" i="25"/>
  <c r="DA599" i="25"/>
  <c r="CZ599" i="25"/>
  <c r="CY599" i="25"/>
  <c r="CX599" i="25"/>
  <c r="CW599" i="25"/>
  <c r="CV599" i="25"/>
  <c r="CU599" i="25"/>
  <c r="CT599" i="25"/>
  <c r="CS599" i="25"/>
  <c r="CR599" i="25"/>
  <c r="CQ599" i="25"/>
  <c r="CP599" i="25"/>
  <c r="CO599" i="25"/>
  <c r="CN599" i="25"/>
  <c r="CM599" i="25"/>
  <c r="CL599" i="25"/>
  <c r="CK599" i="25"/>
  <c r="CJ599" i="25"/>
  <c r="CI599" i="25"/>
  <c r="CH599" i="25"/>
  <c r="CG599" i="25"/>
  <c r="CF599" i="25"/>
  <c r="CE599" i="25"/>
  <c r="CD599" i="25"/>
  <c r="CC599" i="25"/>
  <c r="CB599" i="25"/>
  <c r="CA599" i="25"/>
  <c r="BZ599" i="25"/>
  <c r="BY599" i="25"/>
  <c r="BX599" i="25"/>
  <c r="BW599" i="25"/>
  <c r="BV599" i="25"/>
  <c r="BU599" i="25"/>
  <c r="DV598" i="25"/>
  <c r="DU598" i="25"/>
  <c r="DT598" i="25"/>
  <c r="DS598" i="25"/>
  <c r="DR598" i="25"/>
  <c r="DQ598" i="25"/>
  <c r="DP598" i="25"/>
  <c r="DO598" i="25"/>
  <c r="DN598" i="25"/>
  <c r="DM598" i="25"/>
  <c r="DL598" i="25"/>
  <c r="DK598" i="25"/>
  <c r="DJ598" i="25"/>
  <c r="DI598" i="25"/>
  <c r="DH598" i="25"/>
  <c r="DG598" i="25"/>
  <c r="DF598" i="25"/>
  <c r="DE598" i="25"/>
  <c r="DD598" i="25"/>
  <c r="DC598" i="25"/>
  <c r="DB598" i="25"/>
  <c r="DA598" i="25"/>
  <c r="CZ598" i="25"/>
  <c r="CY598" i="25"/>
  <c r="CX598" i="25"/>
  <c r="CW598" i="25"/>
  <c r="CV598" i="25"/>
  <c r="CU598" i="25"/>
  <c r="CT598" i="25"/>
  <c r="CS598" i="25"/>
  <c r="CR598" i="25"/>
  <c r="CQ598" i="25"/>
  <c r="CP598" i="25"/>
  <c r="CO598" i="25"/>
  <c r="CN598" i="25"/>
  <c r="CM598" i="25"/>
  <c r="CL598" i="25"/>
  <c r="CK598" i="25"/>
  <c r="CJ598" i="25"/>
  <c r="CI598" i="25"/>
  <c r="CH598" i="25"/>
  <c r="CG598" i="25"/>
  <c r="CF598" i="25"/>
  <c r="CE598" i="25"/>
  <c r="CD598" i="25"/>
  <c r="CC598" i="25"/>
  <c r="CB598" i="25"/>
  <c r="CA598" i="25"/>
  <c r="BZ598" i="25"/>
  <c r="BY598" i="25"/>
  <c r="BX598" i="25"/>
  <c r="BW598" i="25"/>
  <c r="BV598" i="25"/>
  <c r="BU598" i="25"/>
  <c r="DV597" i="25"/>
  <c r="DU597" i="25"/>
  <c r="DT597" i="25"/>
  <c r="DS597" i="25"/>
  <c r="DR597" i="25"/>
  <c r="DQ597" i="25"/>
  <c r="DP597" i="25"/>
  <c r="DO597" i="25"/>
  <c r="DN597" i="25"/>
  <c r="DM597" i="25"/>
  <c r="DL597" i="25"/>
  <c r="DK597" i="25"/>
  <c r="DJ597" i="25"/>
  <c r="DI597" i="25"/>
  <c r="DH597" i="25"/>
  <c r="DG597" i="25"/>
  <c r="DF597" i="25"/>
  <c r="DE597" i="25"/>
  <c r="DD597" i="25"/>
  <c r="DC597" i="25"/>
  <c r="DB597" i="25"/>
  <c r="DA597" i="25"/>
  <c r="CZ597" i="25"/>
  <c r="CY597" i="25"/>
  <c r="CX597" i="25"/>
  <c r="CW597" i="25"/>
  <c r="CV597" i="25"/>
  <c r="CU597" i="25"/>
  <c r="CT597" i="25"/>
  <c r="CS597" i="25"/>
  <c r="CR597" i="25"/>
  <c r="CQ597" i="25"/>
  <c r="CP597" i="25"/>
  <c r="CO597" i="25"/>
  <c r="CN597" i="25"/>
  <c r="CM597" i="25"/>
  <c r="CL597" i="25"/>
  <c r="CK597" i="25"/>
  <c r="CJ597" i="25"/>
  <c r="CI597" i="25"/>
  <c r="CH597" i="25"/>
  <c r="CG597" i="25"/>
  <c r="CF597" i="25"/>
  <c r="CE597" i="25"/>
  <c r="CD597" i="25"/>
  <c r="CC597" i="25"/>
  <c r="CB597" i="25"/>
  <c r="CA597" i="25"/>
  <c r="BZ597" i="25"/>
  <c r="BY597" i="25"/>
  <c r="BX597" i="25"/>
  <c r="BW597" i="25"/>
  <c r="BV597" i="25"/>
  <c r="BU597" i="25"/>
  <c r="DV596" i="25"/>
  <c r="DU596" i="25"/>
  <c r="DT596" i="25"/>
  <c r="DS596" i="25"/>
  <c r="DR596" i="25"/>
  <c r="DQ596" i="25"/>
  <c r="DP596" i="25"/>
  <c r="DO596" i="25"/>
  <c r="DN596" i="25"/>
  <c r="DM596" i="25"/>
  <c r="DL596" i="25"/>
  <c r="DK596" i="25"/>
  <c r="DJ596" i="25"/>
  <c r="DI596" i="25"/>
  <c r="DH596" i="25"/>
  <c r="DG596" i="25"/>
  <c r="DF596" i="25"/>
  <c r="DE596" i="25"/>
  <c r="DD596" i="25"/>
  <c r="DC596" i="25"/>
  <c r="DB596" i="25"/>
  <c r="DA596" i="25"/>
  <c r="CZ596" i="25"/>
  <c r="CY596" i="25"/>
  <c r="CX596" i="25"/>
  <c r="CW596" i="25"/>
  <c r="CV596" i="25"/>
  <c r="CU596" i="25"/>
  <c r="CT596" i="25"/>
  <c r="CS596" i="25"/>
  <c r="CR596" i="25"/>
  <c r="CQ596" i="25"/>
  <c r="CP596" i="25"/>
  <c r="CO596" i="25"/>
  <c r="CN596" i="25"/>
  <c r="CM596" i="25"/>
  <c r="CL596" i="25"/>
  <c r="CK596" i="25"/>
  <c r="CJ596" i="25"/>
  <c r="CI596" i="25"/>
  <c r="CH596" i="25"/>
  <c r="CG596" i="25"/>
  <c r="CF596" i="25"/>
  <c r="CE596" i="25"/>
  <c r="CD596" i="25"/>
  <c r="CC596" i="25"/>
  <c r="CB596" i="25"/>
  <c r="CA596" i="25"/>
  <c r="BZ596" i="25"/>
  <c r="BY596" i="25"/>
  <c r="BX596" i="25"/>
  <c r="BW596" i="25"/>
  <c r="BV596" i="25"/>
  <c r="BU596" i="25"/>
  <c r="DV595" i="25"/>
  <c r="DU595" i="25"/>
  <c r="DT595" i="25"/>
  <c r="DS595" i="25"/>
  <c r="DR595" i="25"/>
  <c r="DQ595" i="25"/>
  <c r="DP595" i="25"/>
  <c r="DO595" i="25"/>
  <c r="DN595" i="25"/>
  <c r="DM595" i="25"/>
  <c r="DL595" i="25"/>
  <c r="DK595" i="25"/>
  <c r="DJ595" i="25"/>
  <c r="DI595" i="25"/>
  <c r="DH595" i="25"/>
  <c r="DG595" i="25"/>
  <c r="DF595" i="25"/>
  <c r="DE595" i="25"/>
  <c r="DD595" i="25"/>
  <c r="DC595" i="25"/>
  <c r="DB595" i="25"/>
  <c r="DA595" i="25"/>
  <c r="CZ595" i="25"/>
  <c r="CY595" i="25"/>
  <c r="CX595" i="25"/>
  <c r="CW595" i="25"/>
  <c r="CV595" i="25"/>
  <c r="CU595" i="25"/>
  <c r="CT595" i="25"/>
  <c r="CS595" i="25"/>
  <c r="CR595" i="25"/>
  <c r="CQ595" i="25"/>
  <c r="CP595" i="25"/>
  <c r="CO595" i="25"/>
  <c r="CN595" i="25"/>
  <c r="CM595" i="25"/>
  <c r="CL595" i="25"/>
  <c r="CK595" i="25"/>
  <c r="CJ595" i="25"/>
  <c r="CI595" i="25"/>
  <c r="CH595" i="25"/>
  <c r="CG595" i="25"/>
  <c r="CF595" i="25"/>
  <c r="CE595" i="25"/>
  <c r="CD595" i="25"/>
  <c r="CC595" i="25"/>
  <c r="CB595" i="25"/>
  <c r="CA595" i="25"/>
  <c r="BZ595" i="25"/>
  <c r="BY595" i="25"/>
  <c r="BX595" i="25"/>
  <c r="BW595" i="25"/>
  <c r="BV595" i="25"/>
  <c r="BU595" i="25"/>
  <c r="DV594" i="25"/>
  <c r="DU594" i="25"/>
  <c r="DT594" i="25"/>
  <c r="DS594" i="25"/>
  <c r="DR594" i="25"/>
  <c r="DQ594" i="25"/>
  <c r="DP594" i="25"/>
  <c r="DO594" i="25"/>
  <c r="DN594" i="25"/>
  <c r="DM594" i="25"/>
  <c r="DL594" i="25"/>
  <c r="DK594" i="25"/>
  <c r="DJ594" i="25"/>
  <c r="DI594" i="25"/>
  <c r="DH594" i="25"/>
  <c r="DG594" i="25"/>
  <c r="DF594" i="25"/>
  <c r="DE594" i="25"/>
  <c r="DD594" i="25"/>
  <c r="DC594" i="25"/>
  <c r="DB594" i="25"/>
  <c r="DA594" i="25"/>
  <c r="CZ594" i="25"/>
  <c r="CY594" i="25"/>
  <c r="CX594" i="25"/>
  <c r="CW594" i="25"/>
  <c r="CV594" i="25"/>
  <c r="CU594" i="25"/>
  <c r="CT594" i="25"/>
  <c r="CS594" i="25"/>
  <c r="CR594" i="25"/>
  <c r="CQ594" i="25"/>
  <c r="CP594" i="25"/>
  <c r="CO594" i="25"/>
  <c r="CN594" i="25"/>
  <c r="CM594" i="25"/>
  <c r="CL594" i="25"/>
  <c r="CK594" i="25"/>
  <c r="CJ594" i="25"/>
  <c r="CI594" i="25"/>
  <c r="CH594" i="25"/>
  <c r="CG594" i="25"/>
  <c r="CF594" i="25"/>
  <c r="CE594" i="25"/>
  <c r="CD594" i="25"/>
  <c r="CC594" i="25"/>
  <c r="CB594" i="25"/>
  <c r="CA594" i="25"/>
  <c r="BZ594" i="25"/>
  <c r="BY594" i="25"/>
  <c r="BX594" i="25"/>
  <c r="BW594" i="25"/>
  <c r="BV594" i="25"/>
  <c r="BU594" i="25"/>
  <c r="DV593" i="25"/>
  <c r="DU593" i="25"/>
  <c r="DT593" i="25"/>
  <c r="DS593" i="25"/>
  <c r="DR593" i="25"/>
  <c r="DQ593" i="25"/>
  <c r="DP593" i="25"/>
  <c r="DO593" i="25"/>
  <c r="DN593" i="25"/>
  <c r="DM593" i="25"/>
  <c r="DL593" i="25"/>
  <c r="DK593" i="25"/>
  <c r="DJ593" i="25"/>
  <c r="DI593" i="25"/>
  <c r="DH593" i="25"/>
  <c r="DG593" i="25"/>
  <c r="DF593" i="25"/>
  <c r="DE593" i="25"/>
  <c r="DD593" i="25"/>
  <c r="DC593" i="25"/>
  <c r="DB593" i="25"/>
  <c r="DA593" i="25"/>
  <c r="CZ593" i="25"/>
  <c r="CY593" i="25"/>
  <c r="CX593" i="25"/>
  <c r="CW593" i="25"/>
  <c r="CV593" i="25"/>
  <c r="CU593" i="25"/>
  <c r="CT593" i="25"/>
  <c r="CS593" i="25"/>
  <c r="CR593" i="25"/>
  <c r="CQ593" i="25"/>
  <c r="CP593" i="25"/>
  <c r="CO593" i="25"/>
  <c r="CN593" i="25"/>
  <c r="CM593" i="25"/>
  <c r="CL593" i="25"/>
  <c r="CK593" i="25"/>
  <c r="CJ593" i="25"/>
  <c r="CI593" i="25"/>
  <c r="CH593" i="25"/>
  <c r="CG593" i="25"/>
  <c r="CF593" i="25"/>
  <c r="CE593" i="25"/>
  <c r="CD593" i="25"/>
  <c r="CC593" i="25"/>
  <c r="CB593" i="25"/>
  <c r="CA593" i="25"/>
  <c r="BZ593" i="25"/>
  <c r="BY593" i="25"/>
  <c r="BX593" i="25"/>
  <c r="BW593" i="25"/>
  <c r="BV593" i="25"/>
  <c r="BU593" i="25"/>
  <c r="DV592" i="25"/>
  <c r="DU592" i="25"/>
  <c r="DT592" i="25"/>
  <c r="DS592" i="25"/>
  <c r="DR592" i="25"/>
  <c r="DQ592" i="25"/>
  <c r="DP592" i="25"/>
  <c r="DO592" i="25"/>
  <c r="DN592" i="25"/>
  <c r="DM592" i="25"/>
  <c r="DL592" i="25"/>
  <c r="DK592" i="25"/>
  <c r="DJ592" i="25"/>
  <c r="DI592" i="25"/>
  <c r="DH592" i="25"/>
  <c r="DG592" i="25"/>
  <c r="DF592" i="25"/>
  <c r="DE592" i="25"/>
  <c r="DD592" i="25"/>
  <c r="DC592" i="25"/>
  <c r="DB592" i="25"/>
  <c r="DA592" i="25"/>
  <c r="CZ592" i="25"/>
  <c r="CY592" i="25"/>
  <c r="CX592" i="25"/>
  <c r="CW592" i="25"/>
  <c r="CV592" i="25"/>
  <c r="CU592" i="25"/>
  <c r="CT592" i="25"/>
  <c r="CS592" i="25"/>
  <c r="CR592" i="25"/>
  <c r="CQ592" i="25"/>
  <c r="CP592" i="25"/>
  <c r="CO592" i="25"/>
  <c r="CN592" i="25"/>
  <c r="CM592" i="25"/>
  <c r="CL592" i="25"/>
  <c r="CK592" i="25"/>
  <c r="CJ592" i="25"/>
  <c r="CI592" i="25"/>
  <c r="CH592" i="25"/>
  <c r="CG592" i="25"/>
  <c r="CF592" i="25"/>
  <c r="CE592" i="25"/>
  <c r="CD592" i="25"/>
  <c r="CC592" i="25"/>
  <c r="CB592" i="25"/>
  <c r="CA592" i="25"/>
  <c r="BZ592" i="25"/>
  <c r="BY592" i="25"/>
  <c r="BX592" i="25"/>
  <c r="BW592" i="25"/>
  <c r="BV592" i="25"/>
  <c r="BU592" i="25"/>
  <c r="DV591" i="25"/>
  <c r="DU591" i="25"/>
  <c r="DT591" i="25"/>
  <c r="DS591" i="25"/>
  <c r="DR591" i="25"/>
  <c r="DQ591" i="25"/>
  <c r="DP591" i="25"/>
  <c r="DO591" i="25"/>
  <c r="DN591" i="25"/>
  <c r="DM591" i="25"/>
  <c r="DL591" i="25"/>
  <c r="DK591" i="25"/>
  <c r="DJ591" i="25"/>
  <c r="DI591" i="25"/>
  <c r="DH591" i="25"/>
  <c r="DG591" i="25"/>
  <c r="DF591" i="25"/>
  <c r="DE591" i="25"/>
  <c r="DD591" i="25"/>
  <c r="DC591" i="25"/>
  <c r="DB591" i="25"/>
  <c r="DA591" i="25"/>
  <c r="CZ591" i="25"/>
  <c r="CY591" i="25"/>
  <c r="CX591" i="25"/>
  <c r="CW591" i="25"/>
  <c r="CV591" i="25"/>
  <c r="CU591" i="25"/>
  <c r="CT591" i="25"/>
  <c r="CS591" i="25"/>
  <c r="CR591" i="25"/>
  <c r="CQ591" i="25"/>
  <c r="CP591" i="25"/>
  <c r="CO591" i="25"/>
  <c r="CN591" i="25"/>
  <c r="CM591" i="25"/>
  <c r="CL591" i="25"/>
  <c r="CK591" i="25"/>
  <c r="CJ591" i="25"/>
  <c r="CI591" i="25"/>
  <c r="CH591" i="25"/>
  <c r="CG591" i="25"/>
  <c r="CF591" i="25"/>
  <c r="CE591" i="25"/>
  <c r="CD591" i="25"/>
  <c r="CC591" i="25"/>
  <c r="CB591" i="25"/>
  <c r="CA591" i="25"/>
  <c r="BZ591" i="25"/>
  <c r="BY591" i="25"/>
  <c r="BX591" i="25"/>
  <c r="BW591" i="25"/>
  <c r="BV591" i="25"/>
  <c r="BU591" i="25"/>
  <c r="DV590" i="25"/>
  <c r="DU590" i="25"/>
  <c r="DT590" i="25"/>
  <c r="DS590" i="25"/>
  <c r="DR590" i="25"/>
  <c r="DQ590" i="25"/>
  <c r="DP590" i="25"/>
  <c r="DO590" i="25"/>
  <c r="DN590" i="25"/>
  <c r="DM590" i="25"/>
  <c r="DL590" i="25"/>
  <c r="DK590" i="25"/>
  <c r="DJ590" i="25"/>
  <c r="DI590" i="25"/>
  <c r="DH590" i="25"/>
  <c r="DG590" i="25"/>
  <c r="DF590" i="25"/>
  <c r="DE590" i="25"/>
  <c r="DD590" i="25"/>
  <c r="DC590" i="25"/>
  <c r="DB590" i="25"/>
  <c r="DA590" i="25"/>
  <c r="CZ590" i="25"/>
  <c r="CY590" i="25"/>
  <c r="CX590" i="25"/>
  <c r="CW590" i="25"/>
  <c r="CV590" i="25"/>
  <c r="CU590" i="25"/>
  <c r="CT590" i="25"/>
  <c r="CS590" i="25"/>
  <c r="CR590" i="25"/>
  <c r="CQ590" i="25"/>
  <c r="CP590" i="25"/>
  <c r="CO590" i="25"/>
  <c r="CN590" i="25"/>
  <c r="CM590" i="25"/>
  <c r="CL590" i="25"/>
  <c r="CK590" i="25"/>
  <c r="CJ590" i="25"/>
  <c r="CI590" i="25"/>
  <c r="CH590" i="25"/>
  <c r="CG590" i="25"/>
  <c r="CF590" i="25"/>
  <c r="CE590" i="25"/>
  <c r="CD590" i="25"/>
  <c r="CC590" i="25"/>
  <c r="CB590" i="25"/>
  <c r="CA590" i="25"/>
  <c r="BZ590" i="25"/>
  <c r="BY590" i="25"/>
  <c r="BX590" i="25"/>
  <c r="BW590" i="25"/>
  <c r="BV590" i="25"/>
  <c r="BU590" i="25"/>
  <c r="DV589" i="25"/>
  <c r="DU589" i="25"/>
  <c r="DT589" i="25"/>
  <c r="DS589" i="25"/>
  <c r="DR589" i="25"/>
  <c r="DQ589" i="25"/>
  <c r="DP589" i="25"/>
  <c r="DO589" i="25"/>
  <c r="DN589" i="25"/>
  <c r="DM589" i="25"/>
  <c r="DL589" i="25"/>
  <c r="DK589" i="25"/>
  <c r="DJ589" i="25"/>
  <c r="DI589" i="25"/>
  <c r="DH589" i="25"/>
  <c r="DG589" i="25"/>
  <c r="DF589" i="25"/>
  <c r="DE589" i="25"/>
  <c r="DD589" i="25"/>
  <c r="DC589" i="25"/>
  <c r="DB589" i="25"/>
  <c r="DA589" i="25"/>
  <c r="CZ589" i="25"/>
  <c r="CY589" i="25"/>
  <c r="CX589" i="25"/>
  <c r="CW589" i="25"/>
  <c r="CV589" i="25"/>
  <c r="CU589" i="25"/>
  <c r="CT589" i="25"/>
  <c r="CS589" i="25"/>
  <c r="CR589" i="25"/>
  <c r="CQ589" i="25"/>
  <c r="CP589" i="25"/>
  <c r="CO589" i="25"/>
  <c r="CN589" i="25"/>
  <c r="CM589" i="25"/>
  <c r="CL589" i="25"/>
  <c r="CK589" i="25"/>
  <c r="CJ589" i="25"/>
  <c r="CI589" i="25"/>
  <c r="CH589" i="25"/>
  <c r="CG589" i="25"/>
  <c r="CF589" i="25"/>
  <c r="CE589" i="25"/>
  <c r="CD589" i="25"/>
  <c r="CC589" i="25"/>
  <c r="CB589" i="25"/>
  <c r="CA589" i="25"/>
  <c r="BZ589" i="25"/>
  <c r="BY589" i="25"/>
  <c r="BX589" i="25"/>
  <c r="BW589" i="25"/>
  <c r="BV589" i="25"/>
  <c r="BU589" i="25"/>
  <c r="DV588" i="25"/>
  <c r="DU588" i="25"/>
  <c r="DT588" i="25"/>
  <c r="DS588" i="25"/>
  <c r="DR588" i="25"/>
  <c r="DQ588" i="25"/>
  <c r="DP588" i="25"/>
  <c r="DO588" i="25"/>
  <c r="DN588" i="25"/>
  <c r="DM588" i="25"/>
  <c r="DL588" i="25"/>
  <c r="DK588" i="25"/>
  <c r="DJ588" i="25"/>
  <c r="DI588" i="25"/>
  <c r="DH588" i="25"/>
  <c r="DG588" i="25"/>
  <c r="DF588" i="25"/>
  <c r="DE588" i="25"/>
  <c r="DD588" i="25"/>
  <c r="DC588" i="25"/>
  <c r="DB588" i="25"/>
  <c r="DA588" i="25"/>
  <c r="CZ588" i="25"/>
  <c r="CY588" i="25"/>
  <c r="CX588" i="25"/>
  <c r="CW588" i="25"/>
  <c r="CV588" i="25"/>
  <c r="CU588" i="25"/>
  <c r="CT588" i="25"/>
  <c r="CS588" i="25"/>
  <c r="CR588" i="25"/>
  <c r="CQ588" i="25"/>
  <c r="CP588" i="25"/>
  <c r="CO588" i="25"/>
  <c r="CN588" i="25"/>
  <c r="CM588" i="25"/>
  <c r="CL588" i="25"/>
  <c r="CK588" i="25"/>
  <c r="CJ588" i="25"/>
  <c r="CI588" i="25"/>
  <c r="CH588" i="25"/>
  <c r="CG588" i="25"/>
  <c r="CF588" i="25"/>
  <c r="CE588" i="25"/>
  <c r="CD588" i="25"/>
  <c r="CC588" i="25"/>
  <c r="CB588" i="25"/>
  <c r="CA588" i="25"/>
  <c r="BZ588" i="25"/>
  <c r="BY588" i="25"/>
  <c r="BX588" i="25"/>
  <c r="BW588" i="25"/>
  <c r="BV588" i="25"/>
  <c r="BU588" i="25"/>
  <c r="DV587" i="25"/>
  <c r="DU587" i="25"/>
  <c r="DT587" i="25"/>
  <c r="DS587" i="25"/>
  <c r="DR587" i="25"/>
  <c r="DQ587" i="25"/>
  <c r="DP587" i="25"/>
  <c r="DO587" i="25"/>
  <c r="DN587" i="25"/>
  <c r="DM587" i="25"/>
  <c r="DL587" i="25"/>
  <c r="DK587" i="25"/>
  <c r="DJ587" i="25"/>
  <c r="DI587" i="25"/>
  <c r="DH587" i="25"/>
  <c r="DG587" i="25"/>
  <c r="DF587" i="25"/>
  <c r="DE587" i="25"/>
  <c r="DD587" i="25"/>
  <c r="DC587" i="25"/>
  <c r="DB587" i="25"/>
  <c r="DA587" i="25"/>
  <c r="CZ587" i="25"/>
  <c r="CY587" i="25"/>
  <c r="CX587" i="25"/>
  <c r="CW587" i="25"/>
  <c r="CV587" i="25"/>
  <c r="CU587" i="25"/>
  <c r="CT587" i="25"/>
  <c r="CS587" i="25"/>
  <c r="CR587" i="25"/>
  <c r="CQ587" i="25"/>
  <c r="CP587" i="25"/>
  <c r="CO587" i="25"/>
  <c r="CN587" i="25"/>
  <c r="CM587" i="25"/>
  <c r="CL587" i="25"/>
  <c r="CK587" i="25"/>
  <c r="CJ587" i="25"/>
  <c r="CI587" i="25"/>
  <c r="CH587" i="25"/>
  <c r="CG587" i="25"/>
  <c r="CF587" i="25"/>
  <c r="CE587" i="25"/>
  <c r="CD587" i="25"/>
  <c r="CC587" i="25"/>
  <c r="CB587" i="25"/>
  <c r="CA587" i="25"/>
  <c r="BZ587" i="25"/>
  <c r="BY587" i="25"/>
  <c r="BX587" i="25"/>
  <c r="BW587" i="25"/>
  <c r="BV587" i="25"/>
  <c r="BU587" i="25"/>
  <c r="DV586" i="25"/>
  <c r="DU586" i="25"/>
  <c r="DT586" i="25"/>
  <c r="DS586" i="25"/>
  <c r="DR586" i="25"/>
  <c r="DQ586" i="25"/>
  <c r="DP586" i="25"/>
  <c r="DO586" i="25"/>
  <c r="DN586" i="25"/>
  <c r="DM586" i="25"/>
  <c r="DL586" i="25"/>
  <c r="DK586" i="25"/>
  <c r="DJ586" i="25"/>
  <c r="DI586" i="25"/>
  <c r="DH586" i="25"/>
  <c r="DG586" i="25"/>
  <c r="DF586" i="25"/>
  <c r="DE586" i="25"/>
  <c r="DD586" i="25"/>
  <c r="DC586" i="25"/>
  <c r="DB586" i="25"/>
  <c r="DA586" i="25"/>
  <c r="CZ586" i="25"/>
  <c r="CY586" i="25"/>
  <c r="CX586" i="25"/>
  <c r="CW586" i="25"/>
  <c r="CV586" i="25"/>
  <c r="CU586" i="25"/>
  <c r="CT586" i="25"/>
  <c r="CS586" i="25"/>
  <c r="CR586" i="25"/>
  <c r="CQ586" i="25"/>
  <c r="CP586" i="25"/>
  <c r="CO586" i="25"/>
  <c r="CN586" i="25"/>
  <c r="CM586" i="25"/>
  <c r="CL586" i="25"/>
  <c r="CK586" i="25"/>
  <c r="CJ586" i="25"/>
  <c r="CI586" i="25"/>
  <c r="CH586" i="25"/>
  <c r="CG586" i="25"/>
  <c r="CF586" i="25"/>
  <c r="CE586" i="25"/>
  <c r="CD586" i="25"/>
  <c r="CC586" i="25"/>
  <c r="CB586" i="25"/>
  <c r="CA586" i="25"/>
  <c r="BZ586" i="25"/>
  <c r="BY586" i="25"/>
  <c r="BX586" i="25"/>
  <c r="BW586" i="25"/>
  <c r="BV586" i="25"/>
  <c r="BU586" i="25"/>
  <c r="DV585" i="25"/>
  <c r="DU585" i="25"/>
  <c r="DT585" i="25"/>
  <c r="DS585" i="25"/>
  <c r="DR585" i="25"/>
  <c r="DQ585" i="25"/>
  <c r="DP585" i="25"/>
  <c r="DO585" i="25"/>
  <c r="DN585" i="25"/>
  <c r="DM585" i="25"/>
  <c r="DL585" i="25"/>
  <c r="DK585" i="25"/>
  <c r="DJ585" i="25"/>
  <c r="DI585" i="25"/>
  <c r="DH585" i="25"/>
  <c r="DG585" i="25"/>
  <c r="DF585" i="25"/>
  <c r="DE585" i="25"/>
  <c r="DD585" i="25"/>
  <c r="DC585" i="25"/>
  <c r="DB585" i="25"/>
  <c r="DA585" i="25"/>
  <c r="CZ585" i="25"/>
  <c r="CY585" i="25"/>
  <c r="CX585" i="25"/>
  <c r="CW585" i="25"/>
  <c r="CV585" i="25"/>
  <c r="CU585" i="25"/>
  <c r="CT585" i="25"/>
  <c r="CS585" i="25"/>
  <c r="CR585" i="25"/>
  <c r="CQ585" i="25"/>
  <c r="CP585" i="25"/>
  <c r="CO585" i="25"/>
  <c r="CN585" i="25"/>
  <c r="CM585" i="25"/>
  <c r="CL585" i="25"/>
  <c r="CK585" i="25"/>
  <c r="CJ585" i="25"/>
  <c r="CI585" i="25"/>
  <c r="CH585" i="25"/>
  <c r="CG585" i="25"/>
  <c r="CF585" i="25"/>
  <c r="CE585" i="25"/>
  <c r="CD585" i="25"/>
  <c r="CC585" i="25"/>
  <c r="CB585" i="25"/>
  <c r="CA585" i="25"/>
  <c r="BZ585" i="25"/>
  <c r="BY585" i="25"/>
  <c r="BX585" i="25"/>
  <c r="BW585" i="25"/>
  <c r="BV585" i="25"/>
  <c r="BU585" i="25"/>
  <c r="DV584" i="25"/>
  <c r="DU584" i="25"/>
  <c r="DT584" i="25"/>
  <c r="DS584" i="25"/>
  <c r="DR584" i="25"/>
  <c r="DQ584" i="25"/>
  <c r="DP584" i="25"/>
  <c r="DO584" i="25"/>
  <c r="DN584" i="25"/>
  <c r="DM584" i="25"/>
  <c r="DL584" i="25"/>
  <c r="DK584" i="25"/>
  <c r="DJ584" i="25"/>
  <c r="DI584" i="25"/>
  <c r="DH584" i="25"/>
  <c r="DG584" i="25"/>
  <c r="DF584" i="25"/>
  <c r="DE584" i="25"/>
  <c r="DD584" i="25"/>
  <c r="DC584" i="25"/>
  <c r="DB584" i="25"/>
  <c r="DA584" i="25"/>
  <c r="CZ584" i="25"/>
  <c r="CY584" i="25"/>
  <c r="CX584" i="25"/>
  <c r="CW584" i="25"/>
  <c r="CV584" i="25"/>
  <c r="CU584" i="25"/>
  <c r="CT584" i="25"/>
  <c r="CS584" i="25"/>
  <c r="CR584" i="25"/>
  <c r="CQ584" i="25"/>
  <c r="CP584" i="25"/>
  <c r="CO584" i="25"/>
  <c r="CN584" i="25"/>
  <c r="CM584" i="25"/>
  <c r="CL584" i="25"/>
  <c r="CK584" i="25"/>
  <c r="CJ584" i="25"/>
  <c r="CI584" i="25"/>
  <c r="CH584" i="25"/>
  <c r="CG584" i="25"/>
  <c r="CF584" i="25"/>
  <c r="CE584" i="25"/>
  <c r="CD584" i="25"/>
  <c r="CC584" i="25"/>
  <c r="CB584" i="25"/>
  <c r="CA584" i="25"/>
  <c r="BZ584" i="25"/>
  <c r="BY584" i="25"/>
  <c r="BX584" i="25"/>
  <c r="BW584" i="25"/>
  <c r="BV584" i="25"/>
  <c r="BU584" i="25"/>
  <c r="DV583" i="25"/>
  <c r="DU583" i="25"/>
  <c r="DT583" i="25"/>
  <c r="DS583" i="25"/>
  <c r="DR583" i="25"/>
  <c r="DQ583" i="25"/>
  <c r="DP583" i="25"/>
  <c r="DO583" i="25"/>
  <c r="DN583" i="25"/>
  <c r="DM583" i="25"/>
  <c r="DL583" i="25"/>
  <c r="DK583" i="25"/>
  <c r="DJ583" i="25"/>
  <c r="DI583" i="25"/>
  <c r="DH583" i="25"/>
  <c r="DG583" i="25"/>
  <c r="DF583" i="25"/>
  <c r="DE583" i="25"/>
  <c r="DD583" i="25"/>
  <c r="DC583" i="25"/>
  <c r="DB583" i="25"/>
  <c r="DA583" i="25"/>
  <c r="CZ583" i="25"/>
  <c r="CY583" i="25"/>
  <c r="CX583" i="25"/>
  <c r="CW583" i="25"/>
  <c r="CV583" i="25"/>
  <c r="CU583" i="25"/>
  <c r="CT583" i="25"/>
  <c r="CS583" i="25"/>
  <c r="CR583" i="25"/>
  <c r="CQ583" i="25"/>
  <c r="CP583" i="25"/>
  <c r="CO583" i="25"/>
  <c r="CN583" i="25"/>
  <c r="CM583" i="25"/>
  <c r="CL583" i="25"/>
  <c r="CK583" i="25"/>
  <c r="CJ583" i="25"/>
  <c r="CI583" i="25"/>
  <c r="CH583" i="25"/>
  <c r="CG583" i="25"/>
  <c r="CF583" i="25"/>
  <c r="CE583" i="25"/>
  <c r="CD583" i="25"/>
  <c r="CC583" i="25"/>
  <c r="CB583" i="25"/>
  <c r="CA583" i="25"/>
  <c r="BZ583" i="25"/>
  <c r="BY583" i="25"/>
  <c r="BX583" i="25"/>
  <c r="BW583" i="25"/>
  <c r="BV583" i="25"/>
  <c r="BU583" i="25"/>
  <c r="DV582" i="25"/>
  <c r="DU582" i="25"/>
  <c r="DT582" i="25"/>
  <c r="DS582" i="25"/>
  <c r="DR582" i="25"/>
  <c r="DQ582" i="25"/>
  <c r="DP582" i="25"/>
  <c r="DO582" i="25"/>
  <c r="DN582" i="25"/>
  <c r="DM582" i="25"/>
  <c r="DL582" i="25"/>
  <c r="DK582" i="25"/>
  <c r="DJ582" i="25"/>
  <c r="DI582" i="25"/>
  <c r="DH582" i="25"/>
  <c r="DG582" i="25"/>
  <c r="DF582" i="25"/>
  <c r="DE582" i="25"/>
  <c r="DD582" i="25"/>
  <c r="DC582" i="25"/>
  <c r="DB582" i="25"/>
  <c r="DA582" i="25"/>
  <c r="CZ582" i="25"/>
  <c r="CY582" i="25"/>
  <c r="CX582" i="25"/>
  <c r="CW582" i="25"/>
  <c r="CV582" i="25"/>
  <c r="CU582" i="25"/>
  <c r="CT582" i="25"/>
  <c r="CS582" i="25"/>
  <c r="CR582" i="25"/>
  <c r="CQ582" i="25"/>
  <c r="CP582" i="25"/>
  <c r="CO582" i="25"/>
  <c r="CN582" i="25"/>
  <c r="CM582" i="25"/>
  <c r="CL582" i="25"/>
  <c r="CK582" i="25"/>
  <c r="CJ582" i="25"/>
  <c r="CI582" i="25"/>
  <c r="CH582" i="25"/>
  <c r="CG582" i="25"/>
  <c r="CF582" i="25"/>
  <c r="CE582" i="25"/>
  <c r="CD582" i="25"/>
  <c r="CC582" i="25"/>
  <c r="CB582" i="25"/>
  <c r="CA582" i="25"/>
  <c r="BZ582" i="25"/>
  <c r="BY582" i="25"/>
  <c r="BX582" i="25"/>
  <c r="BW582" i="25"/>
  <c r="BV582" i="25"/>
  <c r="BU582" i="25"/>
  <c r="DV581" i="25"/>
  <c r="DU581" i="25"/>
  <c r="DT581" i="25"/>
  <c r="DS581" i="25"/>
  <c r="DR581" i="25"/>
  <c r="DQ581" i="25"/>
  <c r="DP581" i="25"/>
  <c r="DO581" i="25"/>
  <c r="DN581" i="25"/>
  <c r="DM581" i="25"/>
  <c r="DL581" i="25"/>
  <c r="DK581" i="25"/>
  <c r="DJ581" i="25"/>
  <c r="DI581" i="25"/>
  <c r="DH581" i="25"/>
  <c r="DG581" i="25"/>
  <c r="DF581" i="25"/>
  <c r="DE581" i="25"/>
  <c r="DD581" i="25"/>
  <c r="DC581" i="25"/>
  <c r="DB581" i="25"/>
  <c r="DA581" i="25"/>
  <c r="CZ581" i="25"/>
  <c r="CY581" i="25"/>
  <c r="CX581" i="25"/>
  <c r="CW581" i="25"/>
  <c r="CV581" i="25"/>
  <c r="CU581" i="25"/>
  <c r="CT581" i="25"/>
  <c r="CS581" i="25"/>
  <c r="CR581" i="25"/>
  <c r="CQ581" i="25"/>
  <c r="CP581" i="25"/>
  <c r="CO581" i="25"/>
  <c r="CN581" i="25"/>
  <c r="CM581" i="25"/>
  <c r="CL581" i="25"/>
  <c r="CK581" i="25"/>
  <c r="CJ581" i="25"/>
  <c r="CI581" i="25"/>
  <c r="CH581" i="25"/>
  <c r="CG581" i="25"/>
  <c r="CF581" i="25"/>
  <c r="CE581" i="25"/>
  <c r="CD581" i="25"/>
  <c r="CC581" i="25"/>
  <c r="CB581" i="25"/>
  <c r="CA581" i="25"/>
  <c r="BZ581" i="25"/>
  <c r="BY581" i="25"/>
  <c r="BX581" i="25"/>
  <c r="BW581" i="25"/>
  <c r="BV581" i="25"/>
  <c r="BU581" i="25"/>
  <c r="R581" i="25"/>
  <c r="DV580" i="25"/>
  <c r="DU580" i="25"/>
  <c r="DT580" i="25"/>
  <c r="DS580" i="25"/>
  <c r="DR580" i="25"/>
  <c r="DQ580" i="25"/>
  <c r="DP580" i="25"/>
  <c r="DO580" i="25"/>
  <c r="DN580" i="25"/>
  <c r="DM580" i="25"/>
  <c r="DL580" i="25"/>
  <c r="DK580" i="25"/>
  <c r="DJ580" i="25"/>
  <c r="DI580" i="25"/>
  <c r="DH580" i="25"/>
  <c r="DG580" i="25"/>
  <c r="DF580" i="25"/>
  <c r="DE580" i="25"/>
  <c r="DD580" i="25"/>
  <c r="DC580" i="25"/>
  <c r="DB580" i="25"/>
  <c r="DA580" i="25"/>
  <c r="CZ580" i="25"/>
  <c r="CY580" i="25"/>
  <c r="CX580" i="25"/>
  <c r="CW580" i="25"/>
  <c r="CV580" i="25"/>
  <c r="CU580" i="25"/>
  <c r="CT580" i="25"/>
  <c r="CS580" i="25"/>
  <c r="CR580" i="25"/>
  <c r="CQ580" i="25"/>
  <c r="CP580" i="25"/>
  <c r="CO580" i="25"/>
  <c r="CN580" i="25"/>
  <c r="CM580" i="25"/>
  <c r="CL580" i="25"/>
  <c r="CK580" i="25"/>
  <c r="CJ580" i="25"/>
  <c r="CI580" i="25"/>
  <c r="CH580" i="25"/>
  <c r="CG580" i="25"/>
  <c r="CF580" i="25"/>
  <c r="CE580" i="25"/>
  <c r="CD580" i="25"/>
  <c r="CC580" i="25"/>
  <c r="CB580" i="25"/>
  <c r="CA580" i="25"/>
  <c r="BZ580" i="25"/>
  <c r="BY580" i="25"/>
  <c r="BX580" i="25"/>
  <c r="BW580" i="25"/>
  <c r="BV580" i="25"/>
  <c r="BU580" i="25"/>
  <c r="R580" i="25"/>
  <c r="DV579" i="25"/>
  <c r="DU579" i="25"/>
  <c r="DT579" i="25"/>
  <c r="DS579" i="25"/>
  <c r="DR579" i="25"/>
  <c r="DQ579" i="25"/>
  <c r="DP579" i="25"/>
  <c r="DO579" i="25"/>
  <c r="DN579" i="25"/>
  <c r="DM579" i="25"/>
  <c r="DL579" i="25"/>
  <c r="DK579" i="25"/>
  <c r="DJ579" i="25"/>
  <c r="DI579" i="25"/>
  <c r="DH579" i="25"/>
  <c r="DG579" i="25"/>
  <c r="DF579" i="25"/>
  <c r="DE579" i="25"/>
  <c r="DD579" i="25"/>
  <c r="DC579" i="25"/>
  <c r="DB579" i="25"/>
  <c r="DA579" i="25"/>
  <c r="CZ579" i="25"/>
  <c r="CY579" i="25"/>
  <c r="CX579" i="25"/>
  <c r="CW579" i="25"/>
  <c r="CV579" i="25"/>
  <c r="CU579" i="25"/>
  <c r="CT579" i="25"/>
  <c r="CS579" i="25"/>
  <c r="CR579" i="25"/>
  <c r="CQ579" i="25"/>
  <c r="CP579" i="25"/>
  <c r="CO579" i="25"/>
  <c r="CN579" i="25"/>
  <c r="CM579" i="25"/>
  <c r="CL579" i="25"/>
  <c r="CK579" i="25"/>
  <c r="CJ579" i="25"/>
  <c r="CI579" i="25"/>
  <c r="CH579" i="25"/>
  <c r="CG579" i="25"/>
  <c r="CF579" i="25"/>
  <c r="CE579" i="25"/>
  <c r="CD579" i="25"/>
  <c r="CC579" i="25"/>
  <c r="CB579" i="25"/>
  <c r="CA579" i="25"/>
  <c r="BZ579" i="25"/>
  <c r="BY579" i="25"/>
  <c r="BX579" i="25"/>
  <c r="BW579" i="25"/>
  <c r="BV579" i="25"/>
  <c r="BU579" i="25"/>
  <c r="R579" i="25"/>
  <c r="DV578" i="25"/>
  <c r="DU578" i="25"/>
  <c r="DT578" i="25"/>
  <c r="DS578" i="25"/>
  <c r="DR578" i="25"/>
  <c r="DQ578" i="25"/>
  <c r="DP578" i="25"/>
  <c r="DO578" i="25"/>
  <c r="DN578" i="25"/>
  <c r="DM578" i="25"/>
  <c r="DL578" i="25"/>
  <c r="DK578" i="25"/>
  <c r="DJ578" i="25"/>
  <c r="DI578" i="25"/>
  <c r="DH578" i="25"/>
  <c r="DG578" i="25"/>
  <c r="DF578" i="25"/>
  <c r="DE578" i="25"/>
  <c r="DD578" i="25"/>
  <c r="DC578" i="25"/>
  <c r="DB578" i="25"/>
  <c r="DA578" i="25"/>
  <c r="CZ578" i="25"/>
  <c r="CY578" i="25"/>
  <c r="CX578" i="25"/>
  <c r="CW578" i="25"/>
  <c r="CV578" i="25"/>
  <c r="CU578" i="25"/>
  <c r="CT578" i="25"/>
  <c r="CS578" i="25"/>
  <c r="CR578" i="25"/>
  <c r="CQ578" i="25"/>
  <c r="CP578" i="25"/>
  <c r="CO578" i="25"/>
  <c r="CN578" i="25"/>
  <c r="CM578" i="25"/>
  <c r="CL578" i="25"/>
  <c r="CK578" i="25"/>
  <c r="CJ578" i="25"/>
  <c r="CI578" i="25"/>
  <c r="CH578" i="25"/>
  <c r="CG578" i="25"/>
  <c r="CF578" i="25"/>
  <c r="CE578" i="25"/>
  <c r="CD578" i="25"/>
  <c r="CC578" i="25"/>
  <c r="CB578" i="25"/>
  <c r="CA578" i="25"/>
  <c r="BZ578" i="25"/>
  <c r="BY578" i="25"/>
  <c r="BX578" i="25"/>
  <c r="BW578" i="25"/>
  <c r="BV578" i="25"/>
  <c r="BU578" i="25"/>
  <c r="R578" i="25"/>
  <c r="DV577" i="25"/>
  <c r="DU577" i="25"/>
  <c r="DT577" i="25"/>
  <c r="DS577" i="25"/>
  <c r="DR577" i="25"/>
  <c r="DQ577" i="25"/>
  <c r="DP577" i="25"/>
  <c r="DO577" i="25"/>
  <c r="DN577" i="25"/>
  <c r="DM577" i="25"/>
  <c r="DL577" i="25"/>
  <c r="DK577" i="25"/>
  <c r="DJ577" i="25"/>
  <c r="DI577" i="25"/>
  <c r="DH577" i="25"/>
  <c r="DG577" i="25"/>
  <c r="DF577" i="25"/>
  <c r="DE577" i="25"/>
  <c r="DD577" i="25"/>
  <c r="DC577" i="25"/>
  <c r="DB577" i="25"/>
  <c r="DA577" i="25"/>
  <c r="CZ577" i="25"/>
  <c r="CY577" i="25"/>
  <c r="CX577" i="25"/>
  <c r="CW577" i="25"/>
  <c r="CV577" i="25"/>
  <c r="CU577" i="25"/>
  <c r="CT577" i="25"/>
  <c r="CS577" i="25"/>
  <c r="CR577" i="25"/>
  <c r="CQ577" i="25"/>
  <c r="CP577" i="25"/>
  <c r="CO577" i="25"/>
  <c r="CN577" i="25"/>
  <c r="CM577" i="25"/>
  <c r="CL577" i="25"/>
  <c r="CK577" i="25"/>
  <c r="CJ577" i="25"/>
  <c r="CI577" i="25"/>
  <c r="CH577" i="25"/>
  <c r="CG577" i="25"/>
  <c r="CF577" i="25"/>
  <c r="CE577" i="25"/>
  <c r="CD577" i="25"/>
  <c r="CC577" i="25"/>
  <c r="CB577" i="25"/>
  <c r="CA577" i="25"/>
  <c r="BZ577" i="25"/>
  <c r="BY577" i="25"/>
  <c r="BX577" i="25"/>
  <c r="BW577" i="25"/>
  <c r="BV577" i="25"/>
  <c r="BU577" i="25"/>
  <c r="R577" i="25"/>
  <c r="DV576" i="25"/>
  <c r="DU576" i="25"/>
  <c r="DT576" i="25"/>
  <c r="DS576" i="25"/>
  <c r="DR576" i="25"/>
  <c r="DQ576" i="25"/>
  <c r="DP576" i="25"/>
  <c r="DO576" i="25"/>
  <c r="DN576" i="25"/>
  <c r="DM576" i="25"/>
  <c r="DL576" i="25"/>
  <c r="DK576" i="25"/>
  <c r="DJ576" i="25"/>
  <c r="DI576" i="25"/>
  <c r="DH576" i="25"/>
  <c r="DG576" i="25"/>
  <c r="DF576" i="25"/>
  <c r="DE576" i="25"/>
  <c r="DD576" i="25"/>
  <c r="DC576" i="25"/>
  <c r="DB576" i="25"/>
  <c r="DA576" i="25"/>
  <c r="CZ576" i="25"/>
  <c r="CY576" i="25"/>
  <c r="CX576" i="25"/>
  <c r="CW576" i="25"/>
  <c r="CV576" i="25"/>
  <c r="CU576" i="25"/>
  <c r="CT576" i="25"/>
  <c r="CS576" i="25"/>
  <c r="CR576" i="25"/>
  <c r="CQ576" i="25"/>
  <c r="CP576" i="25"/>
  <c r="CO576" i="25"/>
  <c r="CN576" i="25"/>
  <c r="CM576" i="25"/>
  <c r="CL576" i="25"/>
  <c r="CK576" i="25"/>
  <c r="CJ576" i="25"/>
  <c r="CI576" i="25"/>
  <c r="CH576" i="25"/>
  <c r="CG576" i="25"/>
  <c r="CF576" i="25"/>
  <c r="CE576" i="25"/>
  <c r="CD576" i="25"/>
  <c r="CC576" i="25"/>
  <c r="CB576" i="25"/>
  <c r="CA576" i="25"/>
  <c r="BZ576" i="25"/>
  <c r="BY576" i="25"/>
  <c r="BX576" i="25"/>
  <c r="BW576" i="25"/>
  <c r="BV576" i="25"/>
  <c r="BU576" i="25"/>
  <c r="R576" i="25"/>
  <c r="DV575" i="25"/>
  <c r="DU575" i="25"/>
  <c r="DT575" i="25"/>
  <c r="DS575" i="25"/>
  <c r="DR575" i="25"/>
  <c r="DQ575" i="25"/>
  <c r="DP575" i="25"/>
  <c r="DO575" i="25"/>
  <c r="DN575" i="25"/>
  <c r="DM575" i="25"/>
  <c r="DL575" i="25"/>
  <c r="DK575" i="25"/>
  <c r="DJ575" i="25"/>
  <c r="DI575" i="25"/>
  <c r="DH575" i="25"/>
  <c r="DG575" i="25"/>
  <c r="DF575" i="25"/>
  <c r="DE575" i="25"/>
  <c r="DD575" i="25"/>
  <c r="DC575" i="25"/>
  <c r="DB575" i="25"/>
  <c r="DA575" i="25"/>
  <c r="CZ575" i="25"/>
  <c r="CY575" i="25"/>
  <c r="CX575" i="25"/>
  <c r="CW575" i="25"/>
  <c r="CV575" i="25"/>
  <c r="CU575" i="25"/>
  <c r="CT575" i="25"/>
  <c r="CS575" i="25"/>
  <c r="CR575" i="25"/>
  <c r="CQ575" i="25"/>
  <c r="CP575" i="25"/>
  <c r="CO575" i="25"/>
  <c r="CN575" i="25"/>
  <c r="CM575" i="25"/>
  <c r="CL575" i="25"/>
  <c r="CK575" i="25"/>
  <c r="CJ575" i="25"/>
  <c r="CI575" i="25"/>
  <c r="CH575" i="25"/>
  <c r="CG575" i="25"/>
  <c r="CF575" i="25"/>
  <c r="CE575" i="25"/>
  <c r="CD575" i="25"/>
  <c r="CC575" i="25"/>
  <c r="CB575" i="25"/>
  <c r="CA575" i="25"/>
  <c r="BZ575" i="25"/>
  <c r="BY575" i="25"/>
  <c r="BX575" i="25"/>
  <c r="BW575" i="25"/>
  <c r="BV575" i="25"/>
  <c r="BU575" i="25"/>
  <c r="DV574" i="25"/>
  <c r="DU574" i="25"/>
  <c r="DT574" i="25"/>
  <c r="DS574" i="25"/>
  <c r="DR574" i="25"/>
  <c r="DQ574" i="25"/>
  <c r="DP574" i="25"/>
  <c r="DO574" i="25"/>
  <c r="DN574" i="25"/>
  <c r="DM574" i="25"/>
  <c r="DL574" i="25"/>
  <c r="DK574" i="25"/>
  <c r="DJ574" i="25"/>
  <c r="DI574" i="25"/>
  <c r="DH574" i="25"/>
  <c r="DG574" i="25"/>
  <c r="DF574" i="25"/>
  <c r="DE574" i="25"/>
  <c r="DD574" i="25"/>
  <c r="DC574" i="25"/>
  <c r="DB574" i="25"/>
  <c r="DA574" i="25"/>
  <c r="CZ574" i="25"/>
  <c r="CY574" i="25"/>
  <c r="CX574" i="25"/>
  <c r="CW574" i="25"/>
  <c r="CV574" i="25"/>
  <c r="CU574" i="25"/>
  <c r="CT574" i="25"/>
  <c r="CS574" i="25"/>
  <c r="CR574" i="25"/>
  <c r="CQ574" i="25"/>
  <c r="CP574" i="25"/>
  <c r="CO574" i="25"/>
  <c r="CN574" i="25"/>
  <c r="CM574" i="25"/>
  <c r="CL574" i="25"/>
  <c r="CK574" i="25"/>
  <c r="CJ574" i="25"/>
  <c r="CI574" i="25"/>
  <c r="CH574" i="25"/>
  <c r="CG574" i="25"/>
  <c r="CF574" i="25"/>
  <c r="CE574" i="25"/>
  <c r="CD574" i="25"/>
  <c r="CC574" i="25"/>
  <c r="CB574" i="25"/>
  <c r="CA574" i="25"/>
  <c r="BZ574" i="25"/>
  <c r="BY574" i="25"/>
  <c r="BX574" i="25"/>
  <c r="BW574" i="25"/>
  <c r="BV574" i="25"/>
  <c r="BU574" i="25"/>
  <c r="DV573" i="25"/>
  <c r="DU573" i="25"/>
  <c r="DT573" i="25"/>
  <c r="DS573" i="25"/>
  <c r="DR573" i="25"/>
  <c r="DQ573" i="25"/>
  <c r="DP573" i="25"/>
  <c r="DO573" i="25"/>
  <c r="DN573" i="25"/>
  <c r="DM573" i="25"/>
  <c r="DL573" i="25"/>
  <c r="DK573" i="25"/>
  <c r="DJ573" i="25"/>
  <c r="DI573" i="25"/>
  <c r="DH573" i="25"/>
  <c r="DG573" i="25"/>
  <c r="DF573" i="25"/>
  <c r="DE573" i="25"/>
  <c r="DD573" i="25"/>
  <c r="DC573" i="25"/>
  <c r="DB573" i="25"/>
  <c r="DA573" i="25"/>
  <c r="CZ573" i="25"/>
  <c r="CY573" i="25"/>
  <c r="CX573" i="25"/>
  <c r="CW573" i="25"/>
  <c r="CV573" i="25"/>
  <c r="CU573" i="25"/>
  <c r="CT573" i="25"/>
  <c r="CS573" i="25"/>
  <c r="CR573" i="25"/>
  <c r="CQ573" i="25"/>
  <c r="CP573" i="25"/>
  <c r="CO573" i="25"/>
  <c r="CN573" i="25"/>
  <c r="CM573" i="25"/>
  <c r="CL573" i="25"/>
  <c r="CK573" i="25"/>
  <c r="CJ573" i="25"/>
  <c r="CI573" i="25"/>
  <c r="CH573" i="25"/>
  <c r="CG573" i="25"/>
  <c r="CF573" i="25"/>
  <c r="CE573" i="25"/>
  <c r="CD573" i="25"/>
  <c r="CC573" i="25"/>
  <c r="CB573" i="25"/>
  <c r="CA573" i="25"/>
  <c r="BZ573" i="25"/>
  <c r="BY573" i="25"/>
  <c r="BX573" i="25"/>
  <c r="BW573" i="25"/>
  <c r="BV573" i="25"/>
  <c r="BU573" i="25"/>
  <c r="DV572" i="25"/>
  <c r="DU572" i="25"/>
  <c r="DT572" i="25"/>
  <c r="DS572" i="25"/>
  <c r="DR572" i="25"/>
  <c r="DQ572" i="25"/>
  <c r="DP572" i="25"/>
  <c r="DO572" i="25"/>
  <c r="DN572" i="25"/>
  <c r="DM572" i="25"/>
  <c r="DL572" i="25"/>
  <c r="DK572" i="25"/>
  <c r="DJ572" i="25"/>
  <c r="DI572" i="25"/>
  <c r="DH572" i="25"/>
  <c r="DG572" i="25"/>
  <c r="DF572" i="25"/>
  <c r="DE572" i="25"/>
  <c r="DD572" i="25"/>
  <c r="DC572" i="25"/>
  <c r="DB572" i="25"/>
  <c r="DA572" i="25"/>
  <c r="CZ572" i="25"/>
  <c r="CY572" i="25"/>
  <c r="CX572" i="25"/>
  <c r="CW572" i="25"/>
  <c r="CV572" i="25"/>
  <c r="CU572" i="25"/>
  <c r="CT572" i="25"/>
  <c r="CS572" i="25"/>
  <c r="CR572" i="25"/>
  <c r="CQ572" i="25"/>
  <c r="CP572" i="25"/>
  <c r="CO572" i="25"/>
  <c r="CN572" i="25"/>
  <c r="CM572" i="25"/>
  <c r="CL572" i="25"/>
  <c r="CK572" i="25"/>
  <c r="CJ572" i="25"/>
  <c r="CI572" i="25"/>
  <c r="CH572" i="25"/>
  <c r="CG572" i="25"/>
  <c r="CF572" i="25"/>
  <c r="CE572" i="25"/>
  <c r="CD572" i="25"/>
  <c r="CC572" i="25"/>
  <c r="CB572" i="25"/>
  <c r="CA572" i="25"/>
  <c r="BZ572" i="25"/>
  <c r="BY572" i="25"/>
  <c r="BX572" i="25"/>
  <c r="BW572" i="25"/>
  <c r="BV572" i="25"/>
  <c r="BU572" i="25"/>
  <c r="DV571" i="25"/>
  <c r="DU571" i="25"/>
  <c r="DT571" i="25"/>
  <c r="DS571" i="25"/>
  <c r="DR571" i="25"/>
  <c r="DQ571" i="25"/>
  <c r="DP571" i="25"/>
  <c r="DO571" i="25"/>
  <c r="DN571" i="25"/>
  <c r="DM571" i="25"/>
  <c r="DL571" i="25"/>
  <c r="DK571" i="25"/>
  <c r="DJ571" i="25"/>
  <c r="DI571" i="25"/>
  <c r="DH571" i="25"/>
  <c r="DG571" i="25"/>
  <c r="DF571" i="25"/>
  <c r="DE571" i="25"/>
  <c r="DD571" i="25"/>
  <c r="DC571" i="25"/>
  <c r="DB571" i="25"/>
  <c r="DA571" i="25"/>
  <c r="CZ571" i="25"/>
  <c r="CY571" i="25"/>
  <c r="CX571" i="25"/>
  <c r="CW571" i="25"/>
  <c r="CV571" i="25"/>
  <c r="CU571" i="25"/>
  <c r="CT571" i="25"/>
  <c r="CS571" i="25"/>
  <c r="CR571" i="25"/>
  <c r="CQ571" i="25"/>
  <c r="CP571" i="25"/>
  <c r="CO571" i="25"/>
  <c r="CN571" i="25"/>
  <c r="CM571" i="25"/>
  <c r="CL571" i="25"/>
  <c r="CK571" i="25"/>
  <c r="CJ571" i="25"/>
  <c r="CI571" i="25"/>
  <c r="CH571" i="25"/>
  <c r="CG571" i="25"/>
  <c r="CF571" i="25"/>
  <c r="CE571" i="25"/>
  <c r="CD571" i="25"/>
  <c r="CC571" i="25"/>
  <c r="CB571" i="25"/>
  <c r="CA571" i="25"/>
  <c r="BZ571" i="25"/>
  <c r="BY571" i="25"/>
  <c r="BX571" i="25"/>
  <c r="BW571" i="25"/>
  <c r="BV571" i="25"/>
  <c r="BU571" i="25"/>
  <c r="DV570" i="25"/>
  <c r="DU570" i="25"/>
  <c r="DT570" i="25"/>
  <c r="DS570" i="25"/>
  <c r="DR570" i="25"/>
  <c r="DQ570" i="25"/>
  <c r="DP570" i="25"/>
  <c r="DO570" i="25"/>
  <c r="DN570" i="25"/>
  <c r="DM570" i="25"/>
  <c r="DL570" i="25"/>
  <c r="DK570" i="25"/>
  <c r="DJ570" i="25"/>
  <c r="DI570" i="25"/>
  <c r="DH570" i="25"/>
  <c r="DG570" i="25"/>
  <c r="DF570" i="25"/>
  <c r="DE570" i="25"/>
  <c r="DD570" i="25"/>
  <c r="DC570" i="25"/>
  <c r="DB570" i="25"/>
  <c r="DA570" i="25"/>
  <c r="CZ570" i="25"/>
  <c r="CY570" i="25"/>
  <c r="CX570" i="25"/>
  <c r="CW570" i="25"/>
  <c r="CV570" i="25"/>
  <c r="CU570" i="25"/>
  <c r="CT570" i="25"/>
  <c r="CS570" i="25"/>
  <c r="CR570" i="25"/>
  <c r="CQ570" i="25"/>
  <c r="CP570" i="25"/>
  <c r="CO570" i="25"/>
  <c r="CN570" i="25"/>
  <c r="CM570" i="25"/>
  <c r="CL570" i="25"/>
  <c r="CK570" i="25"/>
  <c r="CJ570" i="25"/>
  <c r="CI570" i="25"/>
  <c r="CH570" i="25"/>
  <c r="CG570" i="25"/>
  <c r="CF570" i="25"/>
  <c r="CE570" i="25"/>
  <c r="CD570" i="25"/>
  <c r="CC570" i="25"/>
  <c r="CB570" i="25"/>
  <c r="CA570" i="25"/>
  <c r="BZ570" i="25"/>
  <c r="BY570" i="25"/>
  <c r="BX570" i="25"/>
  <c r="BW570" i="25"/>
  <c r="BV570" i="25"/>
  <c r="BU570" i="25"/>
  <c r="DV569" i="25"/>
  <c r="DU569" i="25"/>
  <c r="DT569" i="25"/>
  <c r="DS569" i="25"/>
  <c r="DR569" i="25"/>
  <c r="DQ569" i="25"/>
  <c r="DP569" i="25"/>
  <c r="DO569" i="25"/>
  <c r="DN569" i="25"/>
  <c r="DM569" i="25"/>
  <c r="DL569" i="25"/>
  <c r="DK569" i="25"/>
  <c r="DJ569" i="25"/>
  <c r="DI569" i="25"/>
  <c r="DH569" i="25"/>
  <c r="DG569" i="25"/>
  <c r="DF569" i="25"/>
  <c r="DE569" i="25"/>
  <c r="DD569" i="25"/>
  <c r="DC569" i="25"/>
  <c r="DB569" i="25"/>
  <c r="DA569" i="25"/>
  <c r="CZ569" i="25"/>
  <c r="CY569" i="25"/>
  <c r="CX569" i="25"/>
  <c r="CW569" i="25"/>
  <c r="CV569" i="25"/>
  <c r="CU569" i="25"/>
  <c r="CT569" i="25"/>
  <c r="CS569" i="25"/>
  <c r="CR569" i="25"/>
  <c r="CQ569" i="25"/>
  <c r="CP569" i="25"/>
  <c r="CO569" i="25"/>
  <c r="CN569" i="25"/>
  <c r="CM569" i="25"/>
  <c r="CL569" i="25"/>
  <c r="CK569" i="25"/>
  <c r="CJ569" i="25"/>
  <c r="CI569" i="25"/>
  <c r="CH569" i="25"/>
  <c r="CG569" i="25"/>
  <c r="CF569" i="25"/>
  <c r="CE569" i="25"/>
  <c r="CD569" i="25"/>
  <c r="CC569" i="25"/>
  <c r="CB569" i="25"/>
  <c r="CA569" i="25"/>
  <c r="BZ569" i="25"/>
  <c r="BY569" i="25"/>
  <c r="BX569" i="25"/>
  <c r="BW569" i="25"/>
  <c r="BV569" i="25"/>
  <c r="BU569" i="25"/>
  <c r="DV568" i="25"/>
  <c r="DU568" i="25"/>
  <c r="DT568" i="25"/>
  <c r="DS568" i="25"/>
  <c r="DR568" i="25"/>
  <c r="DQ568" i="25"/>
  <c r="DP568" i="25"/>
  <c r="DO568" i="25"/>
  <c r="DN568" i="25"/>
  <c r="DM568" i="25"/>
  <c r="DL568" i="25"/>
  <c r="DK568" i="25"/>
  <c r="DJ568" i="25"/>
  <c r="DI568" i="25"/>
  <c r="DH568" i="25"/>
  <c r="DG568" i="25"/>
  <c r="DF568" i="25"/>
  <c r="DE568" i="25"/>
  <c r="DD568" i="25"/>
  <c r="DC568" i="25"/>
  <c r="DB568" i="25"/>
  <c r="DA568" i="25"/>
  <c r="CZ568" i="25"/>
  <c r="CY568" i="25"/>
  <c r="CX568" i="25"/>
  <c r="CW568" i="25"/>
  <c r="CV568" i="25"/>
  <c r="CU568" i="25"/>
  <c r="CT568" i="25"/>
  <c r="CS568" i="25"/>
  <c r="CR568" i="25"/>
  <c r="CQ568" i="25"/>
  <c r="CP568" i="25"/>
  <c r="CO568" i="25"/>
  <c r="CN568" i="25"/>
  <c r="CM568" i="25"/>
  <c r="CL568" i="25"/>
  <c r="CK568" i="25"/>
  <c r="CJ568" i="25"/>
  <c r="CI568" i="25"/>
  <c r="CH568" i="25"/>
  <c r="CG568" i="25"/>
  <c r="CF568" i="25"/>
  <c r="CE568" i="25"/>
  <c r="CD568" i="25"/>
  <c r="CC568" i="25"/>
  <c r="CB568" i="25"/>
  <c r="CA568" i="25"/>
  <c r="BZ568" i="25"/>
  <c r="BY568" i="25"/>
  <c r="BX568" i="25"/>
  <c r="BW568" i="25"/>
  <c r="BV568" i="25"/>
  <c r="BU568" i="25"/>
  <c r="DV567" i="25"/>
  <c r="DU567" i="25"/>
  <c r="DT567" i="25"/>
  <c r="DS567" i="25"/>
  <c r="DR567" i="25"/>
  <c r="DQ567" i="25"/>
  <c r="DP567" i="25"/>
  <c r="DO567" i="25"/>
  <c r="DN567" i="25"/>
  <c r="DM567" i="25"/>
  <c r="DL567" i="25"/>
  <c r="DK567" i="25"/>
  <c r="DJ567" i="25"/>
  <c r="DI567" i="25"/>
  <c r="DH567" i="25"/>
  <c r="DG567" i="25"/>
  <c r="DF567" i="25"/>
  <c r="DE567" i="25"/>
  <c r="DD567" i="25"/>
  <c r="DC567" i="25"/>
  <c r="DB567" i="25"/>
  <c r="DA567" i="25"/>
  <c r="CZ567" i="25"/>
  <c r="CY567" i="25"/>
  <c r="CX567" i="25"/>
  <c r="CW567" i="25"/>
  <c r="CV567" i="25"/>
  <c r="CU567" i="25"/>
  <c r="CT567" i="25"/>
  <c r="CS567" i="25"/>
  <c r="CR567" i="25"/>
  <c r="CQ567" i="25"/>
  <c r="CP567" i="25"/>
  <c r="CO567" i="25"/>
  <c r="CN567" i="25"/>
  <c r="CM567" i="25"/>
  <c r="CL567" i="25"/>
  <c r="CK567" i="25"/>
  <c r="CJ567" i="25"/>
  <c r="CI567" i="25"/>
  <c r="CH567" i="25"/>
  <c r="CG567" i="25"/>
  <c r="CF567" i="25"/>
  <c r="CE567" i="25"/>
  <c r="CD567" i="25"/>
  <c r="CC567" i="25"/>
  <c r="CB567" i="25"/>
  <c r="CA567" i="25"/>
  <c r="BZ567" i="25"/>
  <c r="BY567" i="25"/>
  <c r="BX567" i="25"/>
  <c r="BW567" i="25"/>
  <c r="BV567" i="25"/>
  <c r="BU567" i="25"/>
  <c r="DV566" i="25"/>
  <c r="DU566" i="25"/>
  <c r="DT566" i="25"/>
  <c r="DS566" i="25"/>
  <c r="DR566" i="25"/>
  <c r="DQ566" i="25"/>
  <c r="DP566" i="25"/>
  <c r="DO566" i="25"/>
  <c r="DN566" i="25"/>
  <c r="DM566" i="25"/>
  <c r="DL566" i="25"/>
  <c r="DK566" i="25"/>
  <c r="DJ566" i="25"/>
  <c r="DI566" i="25"/>
  <c r="DH566" i="25"/>
  <c r="DG566" i="25"/>
  <c r="DF566" i="25"/>
  <c r="DE566" i="25"/>
  <c r="DD566" i="25"/>
  <c r="DC566" i="25"/>
  <c r="DB566" i="25"/>
  <c r="DA566" i="25"/>
  <c r="CZ566" i="25"/>
  <c r="CY566" i="25"/>
  <c r="CX566" i="25"/>
  <c r="CW566" i="25"/>
  <c r="CV566" i="25"/>
  <c r="CU566" i="25"/>
  <c r="CT566" i="25"/>
  <c r="CS566" i="25"/>
  <c r="CR566" i="25"/>
  <c r="CQ566" i="25"/>
  <c r="CP566" i="25"/>
  <c r="CO566" i="25"/>
  <c r="CN566" i="25"/>
  <c r="CM566" i="25"/>
  <c r="CL566" i="25"/>
  <c r="CK566" i="25"/>
  <c r="CJ566" i="25"/>
  <c r="CI566" i="25"/>
  <c r="CH566" i="25"/>
  <c r="CG566" i="25"/>
  <c r="CF566" i="25"/>
  <c r="CE566" i="25"/>
  <c r="CD566" i="25"/>
  <c r="CC566" i="25"/>
  <c r="CB566" i="25"/>
  <c r="CA566" i="25"/>
  <c r="BZ566" i="25"/>
  <c r="BY566" i="25"/>
  <c r="BX566" i="25"/>
  <c r="BW566" i="25"/>
  <c r="BV566" i="25"/>
  <c r="BU566" i="25"/>
  <c r="DV565" i="25"/>
  <c r="DU565" i="25"/>
  <c r="DT565" i="25"/>
  <c r="DS565" i="25"/>
  <c r="DR565" i="25"/>
  <c r="DQ565" i="25"/>
  <c r="DP565" i="25"/>
  <c r="DO565" i="25"/>
  <c r="DN565" i="25"/>
  <c r="DM565" i="25"/>
  <c r="DL565" i="25"/>
  <c r="DK565" i="25"/>
  <c r="DJ565" i="25"/>
  <c r="DI565" i="25"/>
  <c r="DH565" i="25"/>
  <c r="DG565" i="25"/>
  <c r="DF565" i="25"/>
  <c r="DE565" i="25"/>
  <c r="DD565" i="25"/>
  <c r="DC565" i="25"/>
  <c r="DB565" i="25"/>
  <c r="DA565" i="25"/>
  <c r="CZ565" i="25"/>
  <c r="CY565" i="25"/>
  <c r="CX565" i="25"/>
  <c r="CW565" i="25"/>
  <c r="CV565" i="25"/>
  <c r="CU565" i="25"/>
  <c r="CT565" i="25"/>
  <c r="CS565" i="25"/>
  <c r="CR565" i="25"/>
  <c r="CQ565" i="25"/>
  <c r="CP565" i="25"/>
  <c r="CO565" i="25"/>
  <c r="CN565" i="25"/>
  <c r="CM565" i="25"/>
  <c r="CL565" i="25"/>
  <c r="CK565" i="25"/>
  <c r="CJ565" i="25"/>
  <c r="CI565" i="25"/>
  <c r="CH565" i="25"/>
  <c r="CG565" i="25"/>
  <c r="CF565" i="25"/>
  <c r="CE565" i="25"/>
  <c r="CD565" i="25"/>
  <c r="CC565" i="25"/>
  <c r="CB565" i="25"/>
  <c r="CA565" i="25"/>
  <c r="BZ565" i="25"/>
  <c r="BY565" i="25"/>
  <c r="BX565" i="25"/>
  <c r="BW565" i="25"/>
  <c r="BV565" i="25"/>
  <c r="BU565" i="25"/>
  <c r="DV564" i="25"/>
  <c r="DU564" i="25"/>
  <c r="DT564" i="25"/>
  <c r="DS564" i="25"/>
  <c r="DR564" i="25"/>
  <c r="DQ564" i="25"/>
  <c r="DP564" i="25"/>
  <c r="DO564" i="25"/>
  <c r="DN564" i="25"/>
  <c r="DM564" i="25"/>
  <c r="DL564" i="25"/>
  <c r="DK564" i="25"/>
  <c r="DJ564" i="25"/>
  <c r="DI564" i="25"/>
  <c r="DH564" i="25"/>
  <c r="DG564" i="25"/>
  <c r="DF564" i="25"/>
  <c r="DE564" i="25"/>
  <c r="DD564" i="25"/>
  <c r="DC564" i="25"/>
  <c r="DB564" i="25"/>
  <c r="DA564" i="25"/>
  <c r="CZ564" i="25"/>
  <c r="CY564" i="25"/>
  <c r="CX564" i="25"/>
  <c r="CW564" i="25"/>
  <c r="CV564" i="25"/>
  <c r="CU564" i="25"/>
  <c r="CT564" i="25"/>
  <c r="CS564" i="25"/>
  <c r="CR564" i="25"/>
  <c r="CQ564" i="25"/>
  <c r="CP564" i="25"/>
  <c r="CO564" i="25"/>
  <c r="CN564" i="25"/>
  <c r="CM564" i="25"/>
  <c r="CL564" i="25"/>
  <c r="CK564" i="25"/>
  <c r="CJ564" i="25"/>
  <c r="CI564" i="25"/>
  <c r="CH564" i="25"/>
  <c r="CG564" i="25"/>
  <c r="CF564" i="25"/>
  <c r="CE564" i="25"/>
  <c r="CD564" i="25"/>
  <c r="CC564" i="25"/>
  <c r="CB564" i="25"/>
  <c r="CA564" i="25"/>
  <c r="BZ564" i="25"/>
  <c r="BY564" i="25"/>
  <c r="BX564" i="25"/>
  <c r="BW564" i="25"/>
  <c r="BV564" i="25"/>
  <c r="BU564" i="25"/>
  <c r="DV563" i="25"/>
  <c r="DU563" i="25"/>
  <c r="DT563" i="25"/>
  <c r="DS563" i="25"/>
  <c r="DR563" i="25"/>
  <c r="DQ563" i="25"/>
  <c r="DP563" i="25"/>
  <c r="DO563" i="25"/>
  <c r="DN563" i="25"/>
  <c r="DM563" i="25"/>
  <c r="DL563" i="25"/>
  <c r="DK563" i="25"/>
  <c r="DJ563" i="25"/>
  <c r="DI563" i="25"/>
  <c r="DH563" i="25"/>
  <c r="DG563" i="25"/>
  <c r="DF563" i="25"/>
  <c r="DE563" i="25"/>
  <c r="DD563" i="25"/>
  <c r="DC563" i="25"/>
  <c r="DB563" i="25"/>
  <c r="DA563" i="25"/>
  <c r="CZ563" i="25"/>
  <c r="CY563" i="25"/>
  <c r="CX563" i="25"/>
  <c r="CW563" i="25"/>
  <c r="CV563" i="25"/>
  <c r="CU563" i="25"/>
  <c r="CT563" i="25"/>
  <c r="CS563" i="25"/>
  <c r="CR563" i="25"/>
  <c r="CQ563" i="25"/>
  <c r="CP563" i="25"/>
  <c r="CO563" i="25"/>
  <c r="CN563" i="25"/>
  <c r="CM563" i="25"/>
  <c r="CL563" i="25"/>
  <c r="CK563" i="25"/>
  <c r="CJ563" i="25"/>
  <c r="CI563" i="25"/>
  <c r="CH563" i="25"/>
  <c r="CG563" i="25"/>
  <c r="CF563" i="25"/>
  <c r="CE563" i="25"/>
  <c r="CD563" i="25"/>
  <c r="CC563" i="25"/>
  <c r="CB563" i="25"/>
  <c r="CA563" i="25"/>
  <c r="BZ563" i="25"/>
  <c r="BY563" i="25"/>
  <c r="BX563" i="25"/>
  <c r="BW563" i="25"/>
  <c r="BV563" i="25"/>
  <c r="BU563" i="25"/>
  <c r="DV562" i="25"/>
  <c r="DU562" i="25"/>
  <c r="DT562" i="25"/>
  <c r="DS562" i="25"/>
  <c r="DR562" i="25"/>
  <c r="DQ562" i="25"/>
  <c r="DP562" i="25"/>
  <c r="DO562" i="25"/>
  <c r="DN562" i="25"/>
  <c r="DM562" i="25"/>
  <c r="DL562" i="25"/>
  <c r="DK562" i="25"/>
  <c r="DJ562" i="25"/>
  <c r="DI562" i="25"/>
  <c r="DH562" i="25"/>
  <c r="DG562" i="25"/>
  <c r="DF562" i="25"/>
  <c r="DE562" i="25"/>
  <c r="DD562" i="25"/>
  <c r="DC562" i="25"/>
  <c r="DB562" i="25"/>
  <c r="DA562" i="25"/>
  <c r="CZ562" i="25"/>
  <c r="CY562" i="25"/>
  <c r="CX562" i="25"/>
  <c r="CW562" i="25"/>
  <c r="CV562" i="25"/>
  <c r="CU562" i="25"/>
  <c r="CT562" i="25"/>
  <c r="CS562" i="25"/>
  <c r="CR562" i="25"/>
  <c r="CQ562" i="25"/>
  <c r="CP562" i="25"/>
  <c r="CO562" i="25"/>
  <c r="CN562" i="25"/>
  <c r="CM562" i="25"/>
  <c r="CL562" i="25"/>
  <c r="CK562" i="25"/>
  <c r="CJ562" i="25"/>
  <c r="CI562" i="25"/>
  <c r="CH562" i="25"/>
  <c r="CG562" i="25"/>
  <c r="CF562" i="25"/>
  <c r="CE562" i="25"/>
  <c r="CD562" i="25"/>
  <c r="CC562" i="25"/>
  <c r="CB562" i="25"/>
  <c r="CA562" i="25"/>
  <c r="BZ562" i="25"/>
  <c r="BY562" i="25"/>
  <c r="BX562" i="25"/>
  <c r="BW562" i="25"/>
  <c r="BV562" i="25"/>
  <c r="BU562" i="25"/>
  <c r="DV561" i="25"/>
  <c r="DU561" i="25"/>
  <c r="DT561" i="25"/>
  <c r="DS561" i="25"/>
  <c r="DR561" i="25"/>
  <c r="DQ561" i="25"/>
  <c r="DP561" i="25"/>
  <c r="DO561" i="25"/>
  <c r="DN561" i="25"/>
  <c r="DM561" i="25"/>
  <c r="DL561" i="25"/>
  <c r="DK561" i="25"/>
  <c r="DJ561" i="25"/>
  <c r="DI561" i="25"/>
  <c r="DH561" i="25"/>
  <c r="DG561" i="25"/>
  <c r="DF561" i="25"/>
  <c r="DE561" i="25"/>
  <c r="DD561" i="25"/>
  <c r="DC561" i="25"/>
  <c r="DB561" i="25"/>
  <c r="DA561" i="25"/>
  <c r="CZ561" i="25"/>
  <c r="CY561" i="25"/>
  <c r="CX561" i="25"/>
  <c r="CW561" i="25"/>
  <c r="CV561" i="25"/>
  <c r="CU561" i="25"/>
  <c r="CT561" i="25"/>
  <c r="CS561" i="25"/>
  <c r="CR561" i="25"/>
  <c r="CQ561" i="25"/>
  <c r="CP561" i="25"/>
  <c r="CO561" i="25"/>
  <c r="CN561" i="25"/>
  <c r="CM561" i="25"/>
  <c r="CL561" i="25"/>
  <c r="CK561" i="25"/>
  <c r="CJ561" i="25"/>
  <c r="CI561" i="25"/>
  <c r="CH561" i="25"/>
  <c r="CG561" i="25"/>
  <c r="CF561" i="25"/>
  <c r="CE561" i="25"/>
  <c r="CD561" i="25"/>
  <c r="CC561" i="25"/>
  <c r="CB561" i="25"/>
  <c r="CA561" i="25"/>
  <c r="BZ561" i="25"/>
  <c r="BY561" i="25"/>
  <c r="BX561" i="25"/>
  <c r="BW561" i="25"/>
  <c r="BV561" i="25"/>
  <c r="BU561" i="25"/>
  <c r="DV560" i="25"/>
  <c r="DU560" i="25"/>
  <c r="DT560" i="25"/>
  <c r="DS560" i="25"/>
  <c r="DR560" i="25"/>
  <c r="DQ560" i="25"/>
  <c r="DP560" i="25"/>
  <c r="DO560" i="25"/>
  <c r="DN560" i="25"/>
  <c r="DM560" i="25"/>
  <c r="DL560" i="25"/>
  <c r="DK560" i="25"/>
  <c r="DJ560" i="25"/>
  <c r="DI560" i="25"/>
  <c r="DH560" i="25"/>
  <c r="DG560" i="25"/>
  <c r="DF560" i="25"/>
  <c r="DE560" i="25"/>
  <c r="DD560" i="25"/>
  <c r="DC560" i="25"/>
  <c r="DB560" i="25"/>
  <c r="DA560" i="25"/>
  <c r="CZ560" i="25"/>
  <c r="CY560" i="25"/>
  <c r="CX560" i="25"/>
  <c r="CW560" i="25"/>
  <c r="CV560" i="25"/>
  <c r="CU560" i="25"/>
  <c r="CT560" i="25"/>
  <c r="CS560" i="25"/>
  <c r="CR560" i="25"/>
  <c r="CQ560" i="25"/>
  <c r="CP560" i="25"/>
  <c r="CO560" i="25"/>
  <c r="CN560" i="25"/>
  <c r="CM560" i="25"/>
  <c r="CL560" i="25"/>
  <c r="CK560" i="25"/>
  <c r="CJ560" i="25"/>
  <c r="CI560" i="25"/>
  <c r="CH560" i="25"/>
  <c r="CG560" i="25"/>
  <c r="CF560" i="25"/>
  <c r="CE560" i="25"/>
  <c r="CD560" i="25"/>
  <c r="CC560" i="25"/>
  <c r="CB560" i="25"/>
  <c r="CA560" i="25"/>
  <c r="BZ560" i="25"/>
  <c r="BY560" i="25"/>
  <c r="BX560" i="25"/>
  <c r="BW560" i="25"/>
  <c r="BV560" i="25"/>
  <c r="BU560" i="25"/>
  <c r="DV559" i="25"/>
  <c r="DU559" i="25"/>
  <c r="DT559" i="25"/>
  <c r="DS559" i="25"/>
  <c r="DR559" i="25"/>
  <c r="DQ559" i="25"/>
  <c r="DP559" i="25"/>
  <c r="DO559" i="25"/>
  <c r="DN559" i="25"/>
  <c r="DM559" i="25"/>
  <c r="DL559" i="25"/>
  <c r="DK559" i="25"/>
  <c r="DJ559" i="25"/>
  <c r="DI559" i="25"/>
  <c r="DH559" i="25"/>
  <c r="DG559" i="25"/>
  <c r="DF559" i="25"/>
  <c r="DE559" i="25"/>
  <c r="DD559" i="25"/>
  <c r="DC559" i="25"/>
  <c r="DB559" i="25"/>
  <c r="DA559" i="25"/>
  <c r="CZ559" i="25"/>
  <c r="CY559" i="25"/>
  <c r="CX559" i="25"/>
  <c r="CW559" i="25"/>
  <c r="CV559" i="25"/>
  <c r="CU559" i="25"/>
  <c r="CT559" i="25"/>
  <c r="CS559" i="25"/>
  <c r="CR559" i="25"/>
  <c r="CQ559" i="25"/>
  <c r="CP559" i="25"/>
  <c r="CO559" i="25"/>
  <c r="CN559" i="25"/>
  <c r="CM559" i="25"/>
  <c r="CL559" i="25"/>
  <c r="CK559" i="25"/>
  <c r="CJ559" i="25"/>
  <c r="CI559" i="25"/>
  <c r="CH559" i="25"/>
  <c r="CG559" i="25"/>
  <c r="CF559" i="25"/>
  <c r="CE559" i="25"/>
  <c r="CD559" i="25"/>
  <c r="CC559" i="25"/>
  <c r="CB559" i="25"/>
  <c r="CA559" i="25"/>
  <c r="BZ559" i="25"/>
  <c r="BY559" i="25"/>
  <c r="BX559" i="25"/>
  <c r="BW559" i="25"/>
  <c r="BV559" i="25"/>
  <c r="BU559" i="25"/>
  <c r="DV558" i="25"/>
  <c r="DU558" i="25"/>
  <c r="DT558" i="25"/>
  <c r="DS558" i="25"/>
  <c r="DR558" i="25"/>
  <c r="DQ558" i="25"/>
  <c r="DP558" i="25"/>
  <c r="DO558" i="25"/>
  <c r="DN558" i="25"/>
  <c r="DM558" i="25"/>
  <c r="DL558" i="25"/>
  <c r="DK558" i="25"/>
  <c r="DJ558" i="25"/>
  <c r="DI558" i="25"/>
  <c r="DH558" i="25"/>
  <c r="DG558" i="25"/>
  <c r="DF558" i="25"/>
  <c r="DE558" i="25"/>
  <c r="DD558" i="25"/>
  <c r="DC558" i="25"/>
  <c r="DB558" i="25"/>
  <c r="DA558" i="25"/>
  <c r="CZ558" i="25"/>
  <c r="CY558" i="25"/>
  <c r="CX558" i="25"/>
  <c r="CW558" i="25"/>
  <c r="CV558" i="25"/>
  <c r="CU558" i="25"/>
  <c r="CT558" i="25"/>
  <c r="CS558" i="25"/>
  <c r="CR558" i="25"/>
  <c r="CQ558" i="25"/>
  <c r="CP558" i="25"/>
  <c r="CO558" i="25"/>
  <c r="CN558" i="25"/>
  <c r="CM558" i="25"/>
  <c r="CL558" i="25"/>
  <c r="CK558" i="25"/>
  <c r="CJ558" i="25"/>
  <c r="CI558" i="25"/>
  <c r="CH558" i="25"/>
  <c r="CG558" i="25"/>
  <c r="CF558" i="25"/>
  <c r="CE558" i="25"/>
  <c r="CD558" i="25"/>
  <c r="CC558" i="25"/>
  <c r="CB558" i="25"/>
  <c r="CA558" i="25"/>
  <c r="BZ558" i="25"/>
  <c r="BY558" i="25"/>
  <c r="BX558" i="25"/>
  <c r="BW558" i="25"/>
  <c r="BV558" i="25"/>
  <c r="BU558" i="25"/>
  <c r="DV557" i="25"/>
  <c r="DU557" i="25"/>
  <c r="DT557" i="25"/>
  <c r="DS557" i="25"/>
  <c r="DR557" i="25"/>
  <c r="DQ557" i="25"/>
  <c r="DP557" i="25"/>
  <c r="DO557" i="25"/>
  <c r="DN557" i="25"/>
  <c r="DM557" i="25"/>
  <c r="DL557" i="25"/>
  <c r="DK557" i="25"/>
  <c r="DJ557" i="25"/>
  <c r="DI557" i="25"/>
  <c r="DH557" i="25"/>
  <c r="DG557" i="25"/>
  <c r="DF557" i="25"/>
  <c r="DE557" i="25"/>
  <c r="DD557" i="25"/>
  <c r="DC557" i="25"/>
  <c r="DB557" i="25"/>
  <c r="DA557" i="25"/>
  <c r="CZ557" i="25"/>
  <c r="CY557" i="25"/>
  <c r="CX557" i="25"/>
  <c r="CW557" i="25"/>
  <c r="CV557" i="25"/>
  <c r="CU557" i="25"/>
  <c r="CT557" i="25"/>
  <c r="CS557" i="25"/>
  <c r="CR557" i="25"/>
  <c r="CQ557" i="25"/>
  <c r="CP557" i="25"/>
  <c r="CO557" i="25"/>
  <c r="CN557" i="25"/>
  <c r="CM557" i="25"/>
  <c r="CL557" i="25"/>
  <c r="CK557" i="25"/>
  <c r="CJ557" i="25"/>
  <c r="CI557" i="25"/>
  <c r="CH557" i="25"/>
  <c r="CG557" i="25"/>
  <c r="CF557" i="25"/>
  <c r="CE557" i="25"/>
  <c r="CD557" i="25"/>
  <c r="CC557" i="25"/>
  <c r="CB557" i="25"/>
  <c r="CA557" i="25"/>
  <c r="BZ557" i="25"/>
  <c r="BY557" i="25"/>
  <c r="BX557" i="25"/>
  <c r="BW557" i="25"/>
  <c r="BV557" i="25"/>
  <c r="BU557" i="25"/>
  <c r="DV556" i="25"/>
  <c r="DU556" i="25"/>
  <c r="DT556" i="25"/>
  <c r="DS556" i="25"/>
  <c r="DR556" i="25"/>
  <c r="DQ556" i="25"/>
  <c r="DP556" i="25"/>
  <c r="DO556" i="25"/>
  <c r="DN556" i="25"/>
  <c r="DM556" i="25"/>
  <c r="DL556" i="25"/>
  <c r="DK556" i="25"/>
  <c r="DJ556" i="25"/>
  <c r="DI556" i="25"/>
  <c r="DH556" i="25"/>
  <c r="DG556" i="25"/>
  <c r="DF556" i="25"/>
  <c r="DE556" i="25"/>
  <c r="DD556" i="25"/>
  <c r="DC556" i="25"/>
  <c r="DB556" i="25"/>
  <c r="DA556" i="25"/>
  <c r="CZ556" i="25"/>
  <c r="CY556" i="25"/>
  <c r="CX556" i="25"/>
  <c r="CW556" i="25"/>
  <c r="CV556" i="25"/>
  <c r="CU556" i="25"/>
  <c r="CT556" i="25"/>
  <c r="CS556" i="25"/>
  <c r="CR556" i="25"/>
  <c r="CQ556" i="25"/>
  <c r="CP556" i="25"/>
  <c r="CO556" i="25"/>
  <c r="CN556" i="25"/>
  <c r="CM556" i="25"/>
  <c r="CL556" i="25"/>
  <c r="CK556" i="25"/>
  <c r="CJ556" i="25"/>
  <c r="CI556" i="25"/>
  <c r="CH556" i="25"/>
  <c r="CG556" i="25"/>
  <c r="CF556" i="25"/>
  <c r="CE556" i="25"/>
  <c r="CD556" i="25"/>
  <c r="CC556" i="25"/>
  <c r="CB556" i="25"/>
  <c r="CA556" i="25"/>
  <c r="BZ556" i="25"/>
  <c r="BY556" i="25"/>
  <c r="BX556" i="25"/>
  <c r="BW556" i="25"/>
  <c r="BV556" i="25"/>
  <c r="BU556" i="25"/>
  <c r="DV555" i="25"/>
  <c r="DU555" i="25"/>
  <c r="DT555" i="25"/>
  <c r="DS555" i="25"/>
  <c r="DR555" i="25"/>
  <c r="DQ555" i="25"/>
  <c r="DP555" i="25"/>
  <c r="DO555" i="25"/>
  <c r="DN555" i="25"/>
  <c r="DM555" i="25"/>
  <c r="DL555" i="25"/>
  <c r="DK555" i="25"/>
  <c r="DJ555" i="25"/>
  <c r="DI555" i="25"/>
  <c r="DH555" i="25"/>
  <c r="DG555" i="25"/>
  <c r="DF555" i="25"/>
  <c r="DE555" i="25"/>
  <c r="DD555" i="25"/>
  <c r="DC555" i="25"/>
  <c r="DB555" i="25"/>
  <c r="DA555" i="25"/>
  <c r="CZ555" i="25"/>
  <c r="CY555" i="25"/>
  <c r="CX555" i="25"/>
  <c r="CW555" i="25"/>
  <c r="CV555" i="25"/>
  <c r="CU555" i="25"/>
  <c r="CT555" i="25"/>
  <c r="CS555" i="25"/>
  <c r="CR555" i="25"/>
  <c r="CQ555" i="25"/>
  <c r="CP555" i="25"/>
  <c r="CO555" i="25"/>
  <c r="CN555" i="25"/>
  <c r="CM555" i="25"/>
  <c r="CL555" i="25"/>
  <c r="CK555" i="25"/>
  <c r="CJ555" i="25"/>
  <c r="CI555" i="25"/>
  <c r="CH555" i="25"/>
  <c r="CG555" i="25"/>
  <c r="CF555" i="25"/>
  <c r="CE555" i="25"/>
  <c r="CD555" i="25"/>
  <c r="CC555" i="25"/>
  <c r="CB555" i="25"/>
  <c r="CA555" i="25"/>
  <c r="BZ555" i="25"/>
  <c r="BY555" i="25"/>
  <c r="BX555" i="25"/>
  <c r="BW555" i="25"/>
  <c r="BV555" i="25"/>
  <c r="BU555" i="25"/>
  <c r="DV554" i="25"/>
  <c r="DU554" i="25"/>
  <c r="DT554" i="25"/>
  <c r="DS554" i="25"/>
  <c r="DR554" i="25"/>
  <c r="DQ554" i="25"/>
  <c r="DP554" i="25"/>
  <c r="DO554" i="25"/>
  <c r="DN554" i="25"/>
  <c r="DM554" i="25"/>
  <c r="DL554" i="25"/>
  <c r="DK554" i="25"/>
  <c r="DJ554" i="25"/>
  <c r="DI554" i="25"/>
  <c r="DH554" i="25"/>
  <c r="DG554" i="25"/>
  <c r="DF554" i="25"/>
  <c r="DE554" i="25"/>
  <c r="DD554" i="25"/>
  <c r="DC554" i="25"/>
  <c r="DB554" i="25"/>
  <c r="DA554" i="25"/>
  <c r="CZ554" i="25"/>
  <c r="CY554" i="25"/>
  <c r="CX554" i="25"/>
  <c r="CW554" i="25"/>
  <c r="CV554" i="25"/>
  <c r="CU554" i="25"/>
  <c r="CT554" i="25"/>
  <c r="CS554" i="25"/>
  <c r="CR554" i="25"/>
  <c r="CQ554" i="25"/>
  <c r="CP554" i="25"/>
  <c r="CO554" i="25"/>
  <c r="CN554" i="25"/>
  <c r="CM554" i="25"/>
  <c r="CL554" i="25"/>
  <c r="CK554" i="25"/>
  <c r="CJ554" i="25"/>
  <c r="CI554" i="25"/>
  <c r="CH554" i="25"/>
  <c r="CG554" i="25"/>
  <c r="CF554" i="25"/>
  <c r="CE554" i="25"/>
  <c r="CD554" i="25"/>
  <c r="CC554" i="25"/>
  <c r="CB554" i="25"/>
  <c r="CA554" i="25"/>
  <c r="BZ554" i="25"/>
  <c r="BY554" i="25"/>
  <c r="BX554" i="25"/>
  <c r="BW554" i="25"/>
  <c r="BV554" i="25"/>
  <c r="BU554" i="25"/>
  <c r="DV553" i="25"/>
  <c r="DU553" i="25"/>
  <c r="DT553" i="25"/>
  <c r="DS553" i="25"/>
  <c r="DR553" i="25"/>
  <c r="DQ553" i="25"/>
  <c r="DP553" i="25"/>
  <c r="DO553" i="25"/>
  <c r="DN553" i="25"/>
  <c r="DM553" i="25"/>
  <c r="DL553" i="25"/>
  <c r="DK553" i="25"/>
  <c r="DJ553" i="25"/>
  <c r="DI553" i="25"/>
  <c r="DH553" i="25"/>
  <c r="DG553" i="25"/>
  <c r="DF553" i="25"/>
  <c r="DE553" i="25"/>
  <c r="DD553" i="25"/>
  <c r="DC553" i="25"/>
  <c r="DB553" i="25"/>
  <c r="DA553" i="25"/>
  <c r="CZ553" i="25"/>
  <c r="CY553" i="25"/>
  <c r="CX553" i="25"/>
  <c r="CW553" i="25"/>
  <c r="CV553" i="25"/>
  <c r="CU553" i="25"/>
  <c r="CT553" i="25"/>
  <c r="CS553" i="25"/>
  <c r="CR553" i="25"/>
  <c r="CQ553" i="25"/>
  <c r="CP553" i="25"/>
  <c r="CO553" i="25"/>
  <c r="CN553" i="25"/>
  <c r="CM553" i="25"/>
  <c r="CL553" i="25"/>
  <c r="CK553" i="25"/>
  <c r="CJ553" i="25"/>
  <c r="CI553" i="25"/>
  <c r="CH553" i="25"/>
  <c r="CG553" i="25"/>
  <c r="CF553" i="25"/>
  <c r="CE553" i="25"/>
  <c r="CD553" i="25"/>
  <c r="CC553" i="25"/>
  <c r="CB553" i="25"/>
  <c r="CA553" i="25"/>
  <c r="BZ553" i="25"/>
  <c r="BY553" i="25"/>
  <c r="BX553" i="25"/>
  <c r="BW553" i="25"/>
  <c r="BV553" i="25"/>
  <c r="BU553" i="25"/>
  <c r="DV552" i="25"/>
  <c r="DU552" i="25"/>
  <c r="DT552" i="25"/>
  <c r="DS552" i="25"/>
  <c r="DR552" i="25"/>
  <c r="DQ552" i="25"/>
  <c r="DP552" i="25"/>
  <c r="DO552" i="25"/>
  <c r="DN552" i="25"/>
  <c r="DM552" i="25"/>
  <c r="DL552" i="25"/>
  <c r="DK552" i="25"/>
  <c r="DJ552" i="25"/>
  <c r="DI552" i="25"/>
  <c r="DH552" i="25"/>
  <c r="DG552" i="25"/>
  <c r="DF552" i="25"/>
  <c r="DE552" i="25"/>
  <c r="DD552" i="25"/>
  <c r="DC552" i="25"/>
  <c r="DB552" i="25"/>
  <c r="DA552" i="25"/>
  <c r="CZ552" i="25"/>
  <c r="CY552" i="25"/>
  <c r="CX552" i="25"/>
  <c r="CW552" i="25"/>
  <c r="CV552" i="25"/>
  <c r="CU552" i="25"/>
  <c r="CT552" i="25"/>
  <c r="CS552" i="25"/>
  <c r="CR552" i="25"/>
  <c r="CQ552" i="25"/>
  <c r="CP552" i="25"/>
  <c r="CO552" i="25"/>
  <c r="CN552" i="25"/>
  <c r="CM552" i="25"/>
  <c r="CL552" i="25"/>
  <c r="CK552" i="25"/>
  <c r="CJ552" i="25"/>
  <c r="CI552" i="25"/>
  <c r="CH552" i="25"/>
  <c r="CG552" i="25"/>
  <c r="CF552" i="25"/>
  <c r="CE552" i="25"/>
  <c r="CD552" i="25"/>
  <c r="CC552" i="25"/>
  <c r="CB552" i="25"/>
  <c r="CA552" i="25"/>
  <c r="BZ552" i="25"/>
  <c r="BY552" i="25"/>
  <c r="BX552" i="25"/>
  <c r="BW552" i="25"/>
  <c r="BV552" i="25"/>
  <c r="BU552" i="25"/>
  <c r="DV551" i="25"/>
  <c r="DU551" i="25"/>
  <c r="DT551" i="25"/>
  <c r="DS551" i="25"/>
  <c r="DR551" i="25"/>
  <c r="DQ551" i="25"/>
  <c r="DP551" i="25"/>
  <c r="DO551" i="25"/>
  <c r="DN551" i="25"/>
  <c r="DM551" i="25"/>
  <c r="DL551" i="25"/>
  <c r="DK551" i="25"/>
  <c r="DJ551" i="25"/>
  <c r="DI551" i="25"/>
  <c r="DH551" i="25"/>
  <c r="DG551" i="25"/>
  <c r="DF551" i="25"/>
  <c r="DE551" i="25"/>
  <c r="DD551" i="25"/>
  <c r="DC551" i="25"/>
  <c r="DB551" i="25"/>
  <c r="DA551" i="25"/>
  <c r="CZ551" i="25"/>
  <c r="CY551" i="25"/>
  <c r="CX551" i="25"/>
  <c r="CW551" i="25"/>
  <c r="CV551" i="25"/>
  <c r="CU551" i="25"/>
  <c r="CT551" i="25"/>
  <c r="CS551" i="25"/>
  <c r="CR551" i="25"/>
  <c r="CQ551" i="25"/>
  <c r="CP551" i="25"/>
  <c r="CO551" i="25"/>
  <c r="CN551" i="25"/>
  <c r="CM551" i="25"/>
  <c r="CL551" i="25"/>
  <c r="CK551" i="25"/>
  <c r="CJ551" i="25"/>
  <c r="CI551" i="25"/>
  <c r="CH551" i="25"/>
  <c r="CG551" i="25"/>
  <c r="CF551" i="25"/>
  <c r="CE551" i="25"/>
  <c r="CD551" i="25"/>
  <c r="CC551" i="25"/>
  <c r="CB551" i="25"/>
  <c r="CA551" i="25"/>
  <c r="BZ551" i="25"/>
  <c r="BY551" i="25"/>
  <c r="BX551" i="25"/>
  <c r="BW551" i="25"/>
  <c r="BV551" i="25"/>
  <c r="BU551" i="25"/>
  <c r="DV550" i="25"/>
  <c r="DU550" i="25"/>
  <c r="DT550" i="25"/>
  <c r="DS550" i="25"/>
  <c r="DR550" i="25"/>
  <c r="DQ550" i="25"/>
  <c r="DP550" i="25"/>
  <c r="DO550" i="25"/>
  <c r="DN550" i="25"/>
  <c r="DM550" i="25"/>
  <c r="DL550" i="25"/>
  <c r="DK550" i="25"/>
  <c r="DJ550" i="25"/>
  <c r="DI550" i="25"/>
  <c r="DH550" i="25"/>
  <c r="DG550" i="25"/>
  <c r="DF550" i="25"/>
  <c r="DE550" i="25"/>
  <c r="DD550" i="25"/>
  <c r="DC550" i="25"/>
  <c r="DB550" i="25"/>
  <c r="DA550" i="25"/>
  <c r="CZ550" i="25"/>
  <c r="CY550" i="25"/>
  <c r="CX550" i="25"/>
  <c r="CW550" i="25"/>
  <c r="CV550" i="25"/>
  <c r="CU550" i="25"/>
  <c r="CT550" i="25"/>
  <c r="CS550" i="25"/>
  <c r="CR550" i="25"/>
  <c r="CQ550" i="25"/>
  <c r="CP550" i="25"/>
  <c r="CO550" i="25"/>
  <c r="CN550" i="25"/>
  <c r="CM550" i="25"/>
  <c r="CL550" i="25"/>
  <c r="CK550" i="25"/>
  <c r="CJ550" i="25"/>
  <c r="CI550" i="25"/>
  <c r="CH550" i="25"/>
  <c r="CG550" i="25"/>
  <c r="CF550" i="25"/>
  <c r="CE550" i="25"/>
  <c r="CD550" i="25"/>
  <c r="CC550" i="25"/>
  <c r="CB550" i="25"/>
  <c r="CA550" i="25"/>
  <c r="BZ550" i="25"/>
  <c r="BY550" i="25"/>
  <c r="BX550" i="25"/>
  <c r="BW550" i="25"/>
  <c r="BV550" i="25"/>
  <c r="BU550" i="25"/>
  <c r="DV549" i="25"/>
  <c r="DU549" i="25"/>
  <c r="DT549" i="25"/>
  <c r="DS549" i="25"/>
  <c r="DR549" i="25"/>
  <c r="DQ549" i="25"/>
  <c r="DP549" i="25"/>
  <c r="DO549" i="25"/>
  <c r="DN549" i="25"/>
  <c r="DM549" i="25"/>
  <c r="DL549" i="25"/>
  <c r="DK549" i="25"/>
  <c r="DJ549" i="25"/>
  <c r="DI549" i="25"/>
  <c r="DH549" i="25"/>
  <c r="DG549" i="25"/>
  <c r="DF549" i="25"/>
  <c r="DE549" i="25"/>
  <c r="DD549" i="25"/>
  <c r="DC549" i="25"/>
  <c r="DB549" i="25"/>
  <c r="DA549" i="25"/>
  <c r="CZ549" i="25"/>
  <c r="CY549" i="25"/>
  <c r="CX549" i="25"/>
  <c r="CW549" i="25"/>
  <c r="CV549" i="25"/>
  <c r="CU549" i="25"/>
  <c r="CT549" i="25"/>
  <c r="CS549" i="25"/>
  <c r="CR549" i="25"/>
  <c r="CQ549" i="25"/>
  <c r="CP549" i="25"/>
  <c r="CO549" i="25"/>
  <c r="CN549" i="25"/>
  <c r="CM549" i="25"/>
  <c r="CL549" i="25"/>
  <c r="CK549" i="25"/>
  <c r="CJ549" i="25"/>
  <c r="CI549" i="25"/>
  <c r="CH549" i="25"/>
  <c r="CG549" i="25"/>
  <c r="CF549" i="25"/>
  <c r="CE549" i="25"/>
  <c r="CD549" i="25"/>
  <c r="CC549" i="25"/>
  <c r="CB549" i="25"/>
  <c r="CA549" i="25"/>
  <c r="BZ549" i="25"/>
  <c r="BY549" i="25"/>
  <c r="BX549" i="25"/>
  <c r="BW549" i="25"/>
  <c r="BV549" i="25"/>
  <c r="BU549" i="25"/>
  <c r="DV548" i="25"/>
  <c r="DU548" i="25"/>
  <c r="DT548" i="25"/>
  <c r="DS548" i="25"/>
  <c r="DR548" i="25"/>
  <c r="DQ548" i="25"/>
  <c r="DP548" i="25"/>
  <c r="DO548" i="25"/>
  <c r="DN548" i="25"/>
  <c r="DM548" i="25"/>
  <c r="DL548" i="25"/>
  <c r="DK548" i="25"/>
  <c r="DJ548" i="25"/>
  <c r="DI548" i="25"/>
  <c r="DH548" i="25"/>
  <c r="DG548" i="25"/>
  <c r="DF548" i="25"/>
  <c r="DE548" i="25"/>
  <c r="DD548" i="25"/>
  <c r="DC548" i="25"/>
  <c r="DB548" i="25"/>
  <c r="DA548" i="25"/>
  <c r="CZ548" i="25"/>
  <c r="CY548" i="25"/>
  <c r="CX548" i="25"/>
  <c r="CW548" i="25"/>
  <c r="CV548" i="25"/>
  <c r="CU548" i="25"/>
  <c r="CT548" i="25"/>
  <c r="CS548" i="25"/>
  <c r="CR548" i="25"/>
  <c r="CQ548" i="25"/>
  <c r="CP548" i="25"/>
  <c r="CO548" i="25"/>
  <c r="CN548" i="25"/>
  <c r="CM548" i="25"/>
  <c r="CL548" i="25"/>
  <c r="CK548" i="25"/>
  <c r="CJ548" i="25"/>
  <c r="CI548" i="25"/>
  <c r="CH548" i="25"/>
  <c r="CG548" i="25"/>
  <c r="CF548" i="25"/>
  <c r="CE548" i="25"/>
  <c r="CD548" i="25"/>
  <c r="CC548" i="25"/>
  <c r="CB548" i="25"/>
  <c r="CA548" i="25"/>
  <c r="BZ548" i="25"/>
  <c r="BY548" i="25"/>
  <c r="BX548" i="25"/>
  <c r="BW548" i="25"/>
  <c r="BV548" i="25"/>
  <c r="BU548" i="25"/>
  <c r="DV547" i="25"/>
  <c r="DU547" i="25"/>
  <c r="DT547" i="25"/>
  <c r="DS547" i="25"/>
  <c r="DR547" i="25"/>
  <c r="DQ547" i="25"/>
  <c r="DP547" i="25"/>
  <c r="DO547" i="25"/>
  <c r="DN547" i="25"/>
  <c r="DM547" i="25"/>
  <c r="DL547" i="25"/>
  <c r="DK547" i="25"/>
  <c r="DJ547" i="25"/>
  <c r="DI547" i="25"/>
  <c r="DH547" i="25"/>
  <c r="DG547" i="25"/>
  <c r="DF547" i="25"/>
  <c r="DE547" i="25"/>
  <c r="DD547" i="25"/>
  <c r="DC547" i="25"/>
  <c r="DB547" i="25"/>
  <c r="DA547" i="25"/>
  <c r="CZ547" i="25"/>
  <c r="CY547" i="25"/>
  <c r="CX547" i="25"/>
  <c r="CW547" i="25"/>
  <c r="CV547" i="25"/>
  <c r="CU547" i="25"/>
  <c r="CT547" i="25"/>
  <c r="CS547" i="25"/>
  <c r="CR547" i="25"/>
  <c r="CQ547" i="25"/>
  <c r="CP547" i="25"/>
  <c r="CO547" i="25"/>
  <c r="CN547" i="25"/>
  <c r="CM547" i="25"/>
  <c r="CL547" i="25"/>
  <c r="CK547" i="25"/>
  <c r="CJ547" i="25"/>
  <c r="CI547" i="25"/>
  <c r="CH547" i="25"/>
  <c r="CG547" i="25"/>
  <c r="CF547" i="25"/>
  <c r="CE547" i="25"/>
  <c r="CD547" i="25"/>
  <c r="CC547" i="25"/>
  <c r="CB547" i="25"/>
  <c r="CA547" i="25"/>
  <c r="BZ547" i="25"/>
  <c r="BY547" i="25"/>
  <c r="BX547" i="25"/>
  <c r="BW547" i="25"/>
  <c r="BV547" i="25"/>
  <c r="BU547" i="25"/>
  <c r="DV546" i="25"/>
  <c r="DU546" i="25"/>
  <c r="DT546" i="25"/>
  <c r="DS546" i="25"/>
  <c r="DR546" i="25"/>
  <c r="DQ546" i="25"/>
  <c r="DP546" i="25"/>
  <c r="DO546" i="25"/>
  <c r="DN546" i="25"/>
  <c r="DM546" i="25"/>
  <c r="DL546" i="25"/>
  <c r="DK546" i="25"/>
  <c r="DJ546" i="25"/>
  <c r="DI546" i="25"/>
  <c r="DH546" i="25"/>
  <c r="DG546" i="25"/>
  <c r="DF546" i="25"/>
  <c r="DE546" i="25"/>
  <c r="DD546" i="25"/>
  <c r="DC546" i="25"/>
  <c r="DB546" i="25"/>
  <c r="DA546" i="25"/>
  <c r="CZ546" i="25"/>
  <c r="CY546" i="25"/>
  <c r="CX546" i="25"/>
  <c r="CW546" i="25"/>
  <c r="CV546" i="25"/>
  <c r="CU546" i="25"/>
  <c r="CT546" i="25"/>
  <c r="CS546" i="25"/>
  <c r="CR546" i="25"/>
  <c r="CQ546" i="25"/>
  <c r="CP546" i="25"/>
  <c r="CO546" i="25"/>
  <c r="CN546" i="25"/>
  <c r="CM546" i="25"/>
  <c r="CL546" i="25"/>
  <c r="CK546" i="25"/>
  <c r="CJ546" i="25"/>
  <c r="CI546" i="25"/>
  <c r="CH546" i="25"/>
  <c r="CG546" i="25"/>
  <c r="CF546" i="25"/>
  <c r="CE546" i="25"/>
  <c r="CD546" i="25"/>
  <c r="CC546" i="25"/>
  <c r="CB546" i="25"/>
  <c r="CA546" i="25"/>
  <c r="BZ546" i="25"/>
  <c r="BY546" i="25"/>
  <c r="BX546" i="25"/>
  <c r="BW546" i="25"/>
  <c r="BV546" i="25"/>
  <c r="BU546" i="25"/>
  <c r="DV545" i="25"/>
  <c r="DU545" i="25"/>
  <c r="DT545" i="25"/>
  <c r="DS545" i="25"/>
  <c r="DR545" i="25"/>
  <c r="DQ545" i="25"/>
  <c r="DP545" i="25"/>
  <c r="DO545" i="25"/>
  <c r="DN545" i="25"/>
  <c r="DM545" i="25"/>
  <c r="DL545" i="25"/>
  <c r="DK545" i="25"/>
  <c r="DJ545" i="25"/>
  <c r="DI545" i="25"/>
  <c r="DH545" i="25"/>
  <c r="DG545" i="25"/>
  <c r="DF545" i="25"/>
  <c r="DE545" i="25"/>
  <c r="DD545" i="25"/>
  <c r="DC545" i="25"/>
  <c r="DB545" i="25"/>
  <c r="DA545" i="25"/>
  <c r="CZ545" i="25"/>
  <c r="CY545" i="25"/>
  <c r="CX545" i="25"/>
  <c r="CW545" i="25"/>
  <c r="CV545" i="25"/>
  <c r="CU545" i="25"/>
  <c r="CT545" i="25"/>
  <c r="CS545" i="25"/>
  <c r="CR545" i="25"/>
  <c r="CQ545" i="25"/>
  <c r="CP545" i="25"/>
  <c r="CO545" i="25"/>
  <c r="CN545" i="25"/>
  <c r="CM545" i="25"/>
  <c r="CL545" i="25"/>
  <c r="CK545" i="25"/>
  <c r="CJ545" i="25"/>
  <c r="CI545" i="25"/>
  <c r="CH545" i="25"/>
  <c r="CG545" i="25"/>
  <c r="CF545" i="25"/>
  <c r="CE545" i="25"/>
  <c r="CD545" i="25"/>
  <c r="CC545" i="25"/>
  <c r="CB545" i="25"/>
  <c r="CA545" i="25"/>
  <c r="BZ545" i="25"/>
  <c r="BY545" i="25"/>
  <c r="BX545" i="25"/>
  <c r="BW545" i="25"/>
  <c r="BV545" i="25"/>
  <c r="BU545" i="25"/>
  <c r="DV544" i="25"/>
  <c r="DU544" i="25"/>
  <c r="DT544" i="25"/>
  <c r="DS544" i="25"/>
  <c r="DR544" i="25"/>
  <c r="DQ544" i="25"/>
  <c r="DP544" i="25"/>
  <c r="DO544" i="25"/>
  <c r="DN544" i="25"/>
  <c r="DM544" i="25"/>
  <c r="DL544" i="25"/>
  <c r="DK544" i="25"/>
  <c r="DJ544" i="25"/>
  <c r="DI544" i="25"/>
  <c r="DH544" i="25"/>
  <c r="DG544" i="25"/>
  <c r="DF544" i="25"/>
  <c r="DE544" i="25"/>
  <c r="DD544" i="25"/>
  <c r="DC544" i="25"/>
  <c r="DB544" i="25"/>
  <c r="DA544" i="25"/>
  <c r="CZ544" i="25"/>
  <c r="CY544" i="25"/>
  <c r="CX544" i="25"/>
  <c r="CW544" i="25"/>
  <c r="CV544" i="25"/>
  <c r="CU544" i="25"/>
  <c r="CT544" i="25"/>
  <c r="CS544" i="25"/>
  <c r="CR544" i="25"/>
  <c r="CQ544" i="25"/>
  <c r="CP544" i="25"/>
  <c r="CO544" i="25"/>
  <c r="CN544" i="25"/>
  <c r="CM544" i="25"/>
  <c r="CL544" i="25"/>
  <c r="CK544" i="25"/>
  <c r="CJ544" i="25"/>
  <c r="CI544" i="25"/>
  <c r="CH544" i="25"/>
  <c r="CG544" i="25"/>
  <c r="CF544" i="25"/>
  <c r="CE544" i="25"/>
  <c r="CD544" i="25"/>
  <c r="CC544" i="25"/>
  <c r="CB544" i="25"/>
  <c r="CA544" i="25"/>
  <c r="BZ544" i="25"/>
  <c r="BY544" i="25"/>
  <c r="BX544" i="25"/>
  <c r="BW544" i="25"/>
  <c r="BV544" i="25"/>
  <c r="BU544" i="25"/>
  <c r="DV543" i="25"/>
  <c r="DU543" i="25"/>
  <c r="DT543" i="25"/>
  <c r="DS543" i="25"/>
  <c r="DR543" i="25"/>
  <c r="DQ543" i="25"/>
  <c r="DP543" i="25"/>
  <c r="DO543" i="25"/>
  <c r="DN543" i="25"/>
  <c r="DM543" i="25"/>
  <c r="DL543" i="25"/>
  <c r="DK543" i="25"/>
  <c r="DJ543" i="25"/>
  <c r="DI543" i="25"/>
  <c r="DH543" i="25"/>
  <c r="DG543" i="25"/>
  <c r="DF543" i="25"/>
  <c r="DE543" i="25"/>
  <c r="DD543" i="25"/>
  <c r="DC543" i="25"/>
  <c r="DB543" i="25"/>
  <c r="DA543" i="25"/>
  <c r="CZ543" i="25"/>
  <c r="CY543" i="25"/>
  <c r="CX543" i="25"/>
  <c r="CW543" i="25"/>
  <c r="CV543" i="25"/>
  <c r="CU543" i="25"/>
  <c r="CT543" i="25"/>
  <c r="CS543" i="25"/>
  <c r="CR543" i="25"/>
  <c r="CQ543" i="25"/>
  <c r="CP543" i="25"/>
  <c r="CO543" i="25"/>
  <c r="CN543" i="25"/>
  <c r="CM543" i="25"/>
  <c r="CL543" i="25"/>
  <c r="CK543" i="25"/>
  <c r="CJ543" i="25"/>
  <c r="CI543" i="25"/>
  <c r="CH543" i="25"/>
  <c r="CG543" i="25"/>
  <c r="CF543" i="25"/>
  <c r="CE543" i="25"/>
  <c r="CD543" i="25"/>
  <c r="CC543" i="25"/>
  <c r="CB543" i="25"/>
  <c r="CA543" i="25"/>
  <c r="BZ543" i="25"/>
  <c r="BY543" i="25"/>
  <c r="BX543" i="25"/>
  <c r="BW543" i="25"/>
  <c r="BV543" i="25"/>
  <c r="BU543" i="25"/>
  <c r="DV542" i="25"/>
  <c r="DU542" i="25"/>
  <c r="DT542" i="25"/>
  <c r="DS542" i="25"/>
  <c r="DR542" i="25"/>
  <c r="DQ542" i="25"/>
  <c r="DP542" i="25"/>
  <c r="DO542" i="25"/>
  <c r="DN542" i="25"/>
  <c r="DM542" i="25"/>
  <c r="DL542" i="25"/>
  <c r="DK542" i="25"/>
  <c r="DJ542" i="25"/>
  <c r="DI542" i="25"/>
  <c r="DH542" i="25"/>
  <c r="DG542" i="25"/>
  <c r="DF542" i="25"/>
  <c r="DE542" i="25"/>
  <c r="DD542" i="25"/>
  <c r="DC542" i="25"/>
  <c r="DB542" i="25"/>
  <c r="DA542" i="25"/>
  <c r="CZ542" i="25"/>
  <c r="CY542" i="25"/>
  <c r="CX542" i="25"/>
  <c r="CW542" i="25"/>
  <c r="CV542" i="25"/>
  <c r="CU542" i="25"/>
  <c r="CT542" i="25"/>
  <c r="CS542" i="25"/>
  <c r="CR542" i="25"/>
  <c r="CQ542" i="25"/>
  <c r="CP542" i="25"/>
  <c r="CO542" i="25"/>
  <c r="CN542" i="25"/>
  <c r="CM542" i="25"/>
  <c r="CL542" i="25"/>
  <c r="CK542" i="25"/>
  <c r="CJ542" i="25"/>
  <c r="CI542" i="25"/>
  <c r="CH542" i="25"/>
  <c r="CG542" i="25"/>
  <c r="CF542" i="25"/>
  <c r="CE542" i="25"/>
  <c r="CD542" i="25"/>
  <c r="CC542" i="25"/>
  <c r="CB542" i="25"/>
  <c r="CA542" i="25"/>
  <c r="BZ542" i="25"/>
  <c r="BY542" i="25"/>
  <c r="BX542" i="25"/>
  <c r="BW542" i="25"/>
  <c r="BV542" i="25"/>
  <c r="BU542" i="25"/>
  <c r="DV541" i="25"/>
  <c r="DU541" i="25"/>
  <c r="DT541" i="25"/>
  <c r="DS541" i="25"/>
  <c r="DR541" i="25"/>
  <c r="DQ541" i="25"/>
  <c r="DP541" i="25"/>
  <c r="DO541" i="25"/>
  <c r="DN541" i="25"/>
  <c r="DM541" i="25"/>
  <c r="DL541" i="25"/>
  <c r="DK541" i="25"/>
  <c r="DJ541" i="25"/>
  <c r="DI541" i="25"/>
  <c r="DH541" i="25"/>
  <c r="DG541" i="25"/>
  <c r="DF541" i="25"/>
  <c r="DE541" i="25"/>
  <c r="DD541" i="25"/>
  <c r="DC541" i="25"/>
  <c r="DB541" i="25"/>
  <c r="DA541" i="25"/>
  <c r="CZ541" i="25"/>
  <c r="CY541" i="25"/>
  <c r="CX541" i="25"/>
  <c r="CW541" i="25"/>
  <c r="CV541" i="25"/>
  <c r="CU541" i="25"/>
  <c r="CT541" i="25"/>
  <c r="CS541" i="25"/>
  <c r="CR541" i="25"/>
  <c r="CQ541" i="25"/>
  <c r="CP541" i="25"/>
  <c r="CO541" i="25"/>
  <c r="CN541" i="25"/>
  <c r="CM541" i="25"/>
  <c r="CL541" i="25"/>
  <c r="CK541" i="25"/>
  <c r="CJ541" i="25"/>
  <c r="CI541" i="25"/>
  <c r="CH541" i="25"/>
  <c r="CG541" i="25"/>
  <c r="CF541" i="25"/>
  <c r="CE541" i="25"/>
  <c r="CD541" i="25"/>
  <c r="CC541" i="25"/>
  <c r="CB541" i="25"/>
  <c r="CA541" i="25"/>
  <c r="BZ541" i="25"/>
  <c r="BY541" i="25"/>
  <c r="BX541" i="25"/>
  <c r="BW541" i="25"/>
  <c r="BV541" i="25"/>
  <c r="BU541" i="25"/>
  <c r="DV540" i="25"/>
  <c r="DU540" i="25"/>
  <c r="DT540" i="25"/>
  <c r="DS540" i="25"/>
  <c r="DR540" i="25"/>
  <c r="DQ540" i="25"/>
  <c r="DP540" i="25"/>
  <c r="DO540" i="25"/>
  <c r="DN540" i="25"/>
  <c r="DM540" i="25"/>
  <c r="DL540" i="25"/>
  <c r="DK540" i="25"/>
  <c r="DJ540" i="25"/>
  <c r="DI540" i="25"/>
  <c r="DH540" i="25"/>
  <c r="DG540" i="25"/>
  <c r="DF540" i="25"/>
  <c r="DE540" i="25"/>
  <c r="DD540" i="25"/>
  <c r="DC540" i="25"/>
  <c r="DB540" i="25"/>
  <c r="DA540" i="25"/>
  <c r="CZ540" i="25"/>
  <c r="CY540" i="25"/>
  <c r="CX540" i="25"/>
  <c r="CW540" i="25"/>
  <c r="CV540" i="25"/>
  <c r="CU540" i="25"/>
  <c r="CT540" i="25"/>
  <c r="CS540" i="25"/>
  <c r="CR540" i="25"/>
  <c r="CQ540" i="25"/>
  <c r="CP540" i="25"/>
  <c r="CO540" i="25"/>
  <c r="CN540" i="25"/>
  <c r="CM540" i="25"/>
  <c r="CL540" i="25"/>
  <c r="CK540" i="25"/>
  <c r="CJ540" i="25"/>
  <c r="CI540" i="25"/>
  <c r="CH540" i="25"/>
  <c r="CG540" i="25"/>
  <c r="CF540" i="25"/>
  <c r="CE540" i="25"/>
  <c r="CD540" i="25"/>
  <c r="CC540" i="25"/>
  <c r="CB540" i="25"/>
  <c r="CA540" i="25"/>
  <c r="BZ540" i="25"/>
  <c r="BY540" i="25"/>
  <c r="BX540" i="25"/>
  <c r="BW540" i="25"/>
  <c r="BV540" i="25"/>
  <c r="BU540" i="25"/>
  <c r="DV539" i="25"/>
  <c r="DU539" i="25"/>
  <c r="DT539" i="25"/>
  <c r="DS539" i="25"/>
  <c r="DR539" i="25"/>
  <c r="DQ539" i="25"/>
  <c r="DP539" i="25"/>
  <c r="DO539" i="25"/>
  <c r="DN539" i="25"/>
  <c r="DM539" i="25"/>
  <c r="DL539" i="25"/>
  <c r="DK539" i="25"/>
  <c r="DJ539" i="25"/>
  <c r="DI539" i="25"/>
  <c r="DH539" i="25"/>
  <c r="DG539" i="25"/>
  <c r="DF539" i="25"/>
  <c r="DE539" i="25"/>
  <c r="DD539" i="25"/>
  <c r="DC539" i="25"/>
  <c r="DB539" i="25"/>
  <c r="DA539" i="25"/>
  <c r="CZ539" i="25"/>
  <c r="CY539" i="25"/>
  <c r="CX539" i="25"/>
  <c r="CW539" i="25"/>
  <c r="CV539" i="25"/>
  <c r="CU539" i="25"/>
  <c r="CT539" i="25"/>
  <c r="CS539" i="25"/>
  <c r="CR539" i="25"/>
  <c r="CQ539" i="25"/>
  <c r="CP539" i="25"/>
  <c r="CO539" i="25"/>
  <c r="CN539" i="25"/>
  <c r="CM539" i="25"/>
  <c r="CL539" i="25"/>
  <c r="CK539" i="25"/>
  <c r="CJ539" i="25"/>
  <c r="CI539" i="25"/>
  <c r="CH539" i="25"/>
  <c r="CG539" i="25"/>
  <c r="CF539" i="25"/>
  <c r="CE539" i="25"/>
  <c r="CD539" i="25"/>
  <c r="CC539" i="25"/>
  <c r="CB539" i="25"/>
  <c r="CA539" i="25"/>
  <c r="BZ539" i="25"/>
  <c r="BY539" i="25"/>
  <c r="BX539" i="25"/>
  <c r="BW539" i="25"/>
  <c r="BV539" i="25"/>
  <c r="BU539" i="25"/>
  <c r="DV538" i="25"/>
  <c r="DU538" i="25"/>
  <c r="DT538" i="25"/>
  <c r="DS538" i="25"/>
  <c r="DR538" i="25"/>
  <c r="DQ538" i="25"/>
  <c r="DP538" i="25"/>
  <c r="DO538" i="25"/>
  <c r="DN538" i="25"/>
  <c r="DM538" i="25"/>
  <c r="DL538" i="25"/>
  <c r="DK538" i="25"/>
  <c r="DJ538" i="25"/>
  <c r="DI538" i="25"/>
  <c r="DH538" i="25"/>
  <c r="DG538" i="25"/>
  <c r="DF538" i="25"/>
  <c r="DE538" i="25"/>
  <c r="DD538" i="25"/>
  <c r="DC538" i="25"/>
  <c r="DB538" i="25"/>
  <c r="DA538" i="25"/>
  <c r="CZ538" i="25"/>
  <c r="CY538" i="25"/>
  <c r="CX538" i="25"/>
  <c r="CW538" i="25"/>
  <c r="CV538" i="25"/>
  <c r="CU538" i="25"/>
  <c r="CT538" i="25"/>
  <c r="CS538" i="25"/>
  <c r="CR538" i="25"/>
  <c r="CQ538" i="25"/>
  <c r="CP538" i="25"/>
  <c r="CO538" i="25"/>
  <c r="CN538" i="25"/>
  <c r="CM538" i="25"/>
  <c r="CL538" i="25"/>
  <c r="CK538" i="25"/>
  <c r="CJ538" i="25"/>
  <c r="CI538" i="25"/>
  <c r="CH538" i="25"/>
  <c r="CG538" i="25"/>
  <c r="CF538" i="25"/>
  <c r="CE538" i="25"/>
  <c r="CD538" i="25"/>
  <c r="CC538" i="25"/>
  <c r="CB538" i="25"/>
  <c r="CA538" i="25"/>
  <c r="BZ538" i="25"/>
  <c r="BY538" i="25"/>
  <c r="BX538" i="25"/>
  <c r="BW538" i="25"/>
  <c r="BV538" i="25"/>
  <c r="BU538" i="25"/>
  <c r="DV537" i="25"/>
  <c r="DU537" i="25"/>
  <c r="DT537" i="25"/>
  <c r="DS537" i="25"/>
  <c r="DR537" i="25"/>
  <c r="DQ537" i="25"/>
  <c r="DP537" i="25"/>
  <c r="DO537" i="25"/>
  <c r="DN537" i="25"/>
  <c r="DM537" i="25"/>
  <c r="DL537" i="25"/>
  <c r="DK537" i="25"/>
  <c r="DJ537" i="25"/>
  <c r="DI537" i="25"/>
  <c r="DH537" i="25"/>
  <c r="DG537" i="25"/>
  <c r="DF537" i="25"/>
  <c r="DE537" i="25"/>
  <c r="DD537" i="25"/>
  <c r="DC537" i="25"/>
  <c r="DB537" i="25"/>
  <c r="DA537" i="25"/>
  <c r="CZ537" i="25"/>
  <c r="CY537" i="25"/>
  <c r="CX537" i="25"/>
  <c r="CW537" i="25"/>
  <c r="CV537" i="25"/>
  <c r="CU537" i="25"/>
  <c r="CT537" i="25"/>
  <c r="CS537" i="25"/>
  <c r="CR537" i="25"/>
  <c r="CQ537" i="25"/>
  <c r="CP537" i="25"/>
  <c r="CO537" i="25"/>
  <c r="CN537" i="25"/>
  <c r="CM537" i="25"/>
  <c r="CL537" i="25"/>
  <c r="CK537" i="25"/>
  <c r="CJ537" i="25"/>
  <c r="CI537" i="25"/>
  <c r="CH537" i="25"/>
  <c r="CG537" i="25"/>
  <c r="CF537" i="25"/>
  <c r="CE537" i="25"/>
  <c r="CD537" i="25"/>
  <c r="CC537" i="25"/>
  <c r="CB537" i="25"/>
  <c r="CA537" i="25"/>
  <c r="BZ537" i="25"/>
  <c r="BY537" i="25"/>
  <c r="BX537" i="25"/>
  <c r="BW537" i="25"/>
  <c r="BV537" i="25"/>
  <c r="BU537" i="25"/>
  <c r="DV536" i="25"/>
  <c r="DU536" i="25"/>
  <c r="DT536" i="25"/>
  <c r="DS536" i="25"/>
  <c r="DR536" i="25"/>
  <c r="DQ536" i="25"/>
  <c r="DP536" i="25"/>
  <c r="DO536" i="25"/>
  <c r="DN536" i="25"/>
  <c r="DM536" i="25"/>
  <c r="DL536" i="25"/>
  <c r="DK536" i="25"/>
  <c r="DJ536" i="25"/>
  <c r="DI536" i="25"/>
  <c r="DH536" i="25"/>
  <c r="DG536" i="25"/>
  <c r="DF536" i="25"/>
  <c r="DE536" i="25"/>
  <c r="DD536" i="25"/>
  <c r="DC536" i="25"/>
  <c r="DB536" i="25"/>
  <c r="DA536" i="25"/>
  <c r="CZ536" i="25"/>
  <c r="CY536" i="25"/>
  <c r="CX536" i="25"/>
  <c r="CW536" i="25"/>
  <c r="CV536" i="25"/>
  <c r="CU536" i="25"/>
  <c r="CT536" i="25"/>
  <c r="CS536" i="25"/>
  <c r="CR536" i="25"/>
  <c r="CQ536" i="25"/>
  <c r="CP536" i="25"/>
  <c r="CO536" i="25"/>
  <c r="CN536" i="25"/>
  <c r="CM536" i="25"/>
  <c r="CL536" i="25"/>
  <c r="CK536" i="25"/>
  <c r="CJ536" i="25"/>
  <c r="CI536" i="25"/>
  <c r="CH536" i="25"/>
  <c r="CG536" i="25"/>
  <c r="CF536" i="25"/>
  <c r="CE536" i="25"/>
  <c r="CD536" i="25"/>
  <c r="CC536" i="25"/>
  <c r="CB536" i="25"/>
  <c r="CA536" i="25"/>
  <c r="BZ536" i="25"/>
  <c r="BY536" i="25"/>
  <c r="BX536" i="25"/>
  <c r="BW536" i="25"/>
  <c r="BV536" i="25"/>
  <c r="BU536" i="25"/>
  <c r="DV535" i="25"/>
  <c r="DU535" i="25"/>
  <c r="DT535" i="25"/>
  <c r="DS535" i="25"/>
  <c r="DR535" i="25"/>
  <c r="DQ535" i="25"/>
  <c r="DP535" i="25"/>
  <c r="DO535" i="25"/>
  <c r="DN535" i="25"/>
  <c r="DM535" i="25"/>
  <c r="DL535" i="25"/>
  <c r="DK535" i="25"/>
  <c r="DJ535" i="25"/>
  <c r="DI535" i="25"/>
  <c r="DH535" i="25"/>
  <c r="DG535" i="25"/>
  <c r="DF535" i="25"/>
  <c r="DE535" i="25"/>
  <c r="DD535" i="25"/>
  <c r="DC535" i="25"/>
  <c r="DB535" i="25"/>
  <c r="DA535" i="25"/>
  <c r="CZ535" i="25"/>
  <c r="CY535" i="25"/>
  <c r="CX535" i="25"/>
  <c r="CW535" i="25"/>
  <c r="CV535" i="25"/>
  <c r="CU535" i="25"/>
  <c r="CT535" i="25"/>
  <c r="CS535" i="25"/>
  <c r="CR535" i="25"/>
  <c r="CQ535" i="25"/>
  <c r="CP535" i="25"/>
  <c r="CO535" i="25"/>
  <c r="CN535" i="25"/>
  <c r="CM535" i="25"/>
  <c r="CL535" i="25"/>
  <c r="CK535" i="25"/>
  <c r="CJ535" i="25"/>
  <c r="CI535" i="25"/>
  <c r="CH535" i="25"/>
  <c r="CG535" i="25"/>
  <c r="CF535" i="25"/>
  <c r="CE535" i="25"/>
  <c r="CD535" i="25"/>
  <c r="CC535" i="25"/>
  <c r="CB535" i="25"/>
  <c r="CA535" i="25"/>
  <c r="BZ535" i="25"/>
  <c r="BY535" i="25"/>
  <c r="BX535" i="25"/>
  <c r="BW535" i="25"/>
  <c r="BV535" i="25"/>
  <c r="BU535" i="25"/>
  <c r="DV534" i="25"/>
  <c r="DU534" i="25"/>
  <c r="DT534" i="25"/>
  <c r="DS534" i="25"/>
  <c r="DR534" i="25"/>
  <c r="DQ534" i="25"/>
  <c r="DP534" i="25"/>
  <c r="DO534" i="25"/>
  <c r="DN534" i="25"/>
  <c r="DM534" i="25"/>
  <c r="DL534" i="25"/>
  <c r="DK534" i="25"/>
  <c r="DJ534" i="25"/>
  <c r="DI534" i="25"/>
  <c r="DH534" i="25"/>
  <c r="DG534" i="25"/>
  <c r="DF534" i="25"/>
  <c r="DE534" i="25"/>
  <c r="DD534" i="25"/>
  <c r="DC534" i="25"/>
  <c r="DB534" i="25"/>
  <c r="DA534" i="25"/>
  <c r="CZ534" i="25"/>
  <c r="CY534" i="25"/>
  <c r="CX534" i="25"/>
  <c r="CW534" i="25"/>
  <c r="CV534" i="25"/>
  <c r="CU534" i="25"/>
  <c r="CT534" i="25"/>
  <c r="CS534" i="25"/>
  <c r="CR534" i="25"/>
  <c r="CQ534" i="25"/>
  <c r="CP534" i="25"/>
  <c r="CO534" i="25"/>
  <c r="CN534" i="25"/>
  <c r="CM534" i="25"/>
  <c r="CL534" i="25"/>
  <c r="CK534" i="25"/>
  <c r="CJ534" i="25"/>
  <c r="CI534" i="25"/>
  <c r="CH534" i="25"/>
  <c r="CG534" i="25"/>
  <c r="CF534" i="25"/>
  <c r="CE534" i="25"/>
  <c r="CD534" i="25"/>
  <c r="CC534" i="25"/>
  <c r="CB534" i="25"/>
  <c r="CA534" i="25"/>
  <c r="BZ534" i="25"/>
  <c r="BY534" i="25"/>
  <c r="BX534" i="25"/>
  <c r="BW534" i="25"/>
  <c r="BV534" i="25"/>
  <c r="BU534" i="25"/>
  <c r="DV533" i="25"/>
  <c r="DU533" i="25"/>
  <c r="DT533" i="25"/>
  <c r="DS533" i="25"/>
  <c r="DR533" i="25"/>
  <c r="DQ533" i="25"/>
  <c r="DP533" i="25"/>
  <c r="DO533" i="25"/>
  <c r="DN533" i="25"/>
  <c r="DM533" i="25"/>
  <c r="DL533" i="25"/>
  <c r="DK533" i="25"/>
  <c r="DJ533" i="25"/>
  <c r="DI533" i="25"/>
  <c r="DH533" i="25"/>
  <c r="DG533" i="25"/>
  <c r="DF533" i="25"/>
  <c r="DE533" i="25"/>
  <c r="DD533" i="25"/>
  <c r="DC533" i="25"/>
  <c r="DB533" i="25"/>
  <c r="DA533" i="25"/>
  <c r="CZ533" i="25"/>
  <c r="CY533" i="25"/>
  <c r="CX533" i="25"/>
  <c r="CW533" i="25"/>
  <c r="CV533" i="25"/>
  <c r="CU533" i="25"/>
  <c r="CT533" i="25"/>
  <c r="CS533" i="25"/>
  <c r="CR533" i="25"/>
  <c r="CQ533" i="25"/>
  <c r="CP533" i="25"/>
  <c r="CO533" i="25"/>
  <c r="CN533" i="25"/>
  <c r="CM533" i="25"/>
  <c r="CL533" i="25"/>
  <c r="CK533" i="25"/>
  <c r="CJ533" i="25"/>
  <c r="CI533" i="25"/>
  <c r="CH533" i="25"/>
  <c r="CG533" i="25"/>
  <c r="CF533" i="25"/>
  <c r="CE533" i="25"/>
  <c r="CD533" i="25"/>
  <c r="CC533" i="25"/>
  <c r="CB533" i="25"/>
  <c r="CA533" i="25"/>
  <c r="BZ533" i="25"/>
  <c r="BY533" i="25"/>
  <c r="BX533" i="25"/>
  <c r="BW533" i="25"/>
  <c r="BV533" i="25"/>
  <c r="BU533" i="25"/>
  <c r="DV532" i="25"/>
  <c r="DU532" i="25"/>
  <c r="DT532" i="25"/>
  <c r="DS532" i="25"/>
  <c r="DR532" i="25"/>
  <c r="DQ532" i="25"/>
  <c r="DP532" i="25"/>
  <c r="DO532" i="25"/>
  <c r="DN532" i="25"/>
  <c r="DM532" i="25"/>
  <c r="DL532" i="25"/>
  <c r="DK532" i="25"/>
  <c r="DJ532" i="25"/>
  <c r="DI532" i="25"/>
  <c r="DH532" i="25"/>
  <c r="DG532" i="25"/>
  <c r="DF532" i="25"/>
  <c r="DE532" i="25"/>
  <c r="DD532" i="25"/>
  <c r="DC532" i="25"/>
  <c r="DB532" i="25"/>
  <c r="DA532" i="25"/>
  <c r="CZ532" i="25"/>
  <c r="CY532" i="25"/>
  <c r="CX532" i="25"/>
  <c r="CW532" i="25"/>
  <c r="CV532" i="25"/>
  <c r="CU532" i="25"/>
  <c r="CT532" i="25"/>
  <c r="CS532" i="25"/>
  <c r="CR532" i="25"/>
  <c r="CQ532" i="25"/>
  <c r="CP532" i="25"/>
  <c r="CO532" i="25"/>
  <c r="CN532" i="25"/>
  <c r="CM532" i="25"/>
  <c r="CL532" i="25"/>
  <c r="CK532" i="25"/>
  <c r="CJ532" i="25"/>
  <c r="CI532" i="25"/>
  <c r="CH532" i="25"/>
  <c r="CG532" i="25"/>
  <c r="CF532" i="25"/>
  <c r="CE532" i="25"/>
  <c r="CD532" i="25"/>
  <c r="CC532" i="25"/>
  <c r="CB532" i="25"/>
  <c r="CA532" i="25"/>
  <c r="BZ532" i="25"/>
  <c r="BY532" i="25"/>
  <c r="BX532" i="25"/>
  <c r="BW532" i="25"/>
  <c r="BV532" i="25"/>
  <c r="BU532" i="25"/>
  <c r="DV531" i="25"/>
  <c r="DU531" i="25"/>
  <c r="DT531" i="25"/>
  <c r="DS531" i="25"/>
  <c r="DR531" i="25"/>
  <c r="DQ531" i="25"/>
  <c r="DP531" i="25"/>
  <c r="DO531" i="25"/>
  <c r="DN531" i="25"/>
  <c r="DM531" i="25"/>
  <c r="DL531" i="25"/>
  <c r="DK531" i="25"/>
  <c r="DJ531" i="25"/>
  <c r="DI531" i="25"/>
  <c r="DH531" i="25"/>
  <c r="DG531" i="25"/>
  <c r="DF531" i="25"/>
  <c r="DE531" i="25"/>
  <c r="DD531" i="25"/>
  <c r="DC531" i="25"/>
  <c r="DB531" i="25"/>
  <c r="DA531" i="25"/>
  <c r="CZ531" i="25"/>
  <c r="CY531" i="25"/>
  <c r="CX531" i="25"/>
  <c r="CW531" i="25"/>
  <c r="CV531" i="25"/>
  <c r="CU531" i="25"/>
  <c r="CT531" i="25"/>
  <c r="CS531" i="25"/>
  <c r="CR531" i="25"/>
  <c r="CQ531" i="25"/>
  <c r="CP531" i="25"/>
  <c r="CO531" i="25"/>
  <c r="CN531" i="25"/>
  <c r="CM531" i="25"/>
  <c r="CL531" i="25"/>
  <c r="CK531" i="25"/>
  <c r="CJ531" i="25"/>
  <c r="CI531" i="25"/>
  <c r="CH531" i="25"/>
  <c r="CG531" i="25"/>
  <c r="CF531" i="25"/>
  <c r="CE531" i="25"/>
  <c r="CD531" i="25"/>
  <c r="CC531" i="25"/>
  <c r="CB531" i="25"/>
  <c r="CA531" i="25"/>
  <c r="BZ531" i="25"/>
  <c r="BY531" i="25"/>
  <c r="BX531" i="25"/>
  <c r="BW531" i="25"/>
  <c r="BV531" i="25"/>
  <c r="BU531" i="25"/>
  <c r="DV530" i="25"/>
  <c r="DU530" i="25"/>
  <c r="DT530" i="25"/>
  <c r="DS530" i="25"/>
  <c r="DR530" i="25"/>
  <c r="DQ530" i="25"/>
  <c r="DP530" i="25"/>
  <c r="DO530" i="25"/>
  <c r="DN530" i="25"/>
  <c r="DM530" i="25"/>
  <c r="DL530" i="25"/>
  <c r="DK530" i="25"/>
  <c r="DJ530" i="25"/>
  <c r="DI530" i="25"/>
  <c r="DH530" i="25"/>
  <c r="DG530" i="25"/>
  <c r="DF530" i="25"/>
  <c r="DE530" i="25"/>
  <c r="DD530" i="25"/>
  <c r="DC530" i="25"/>
  <c r="DB530" i="25"/>
  <c r="DA530" i="25"/>
  <c r="CZ530" i="25"/>
  <c r="CY530" i="25"/>
  <c r="CX530" i="25"/>
  <c r="CW530" i="25"/>
  <c r="CV530" i="25"/>
  <c r="CU530" i="25"/>
  <c r="CT530" i="25"/>
  <c r="CS530" i="25"/>
  <c r="CR530" i="25"/>
  <c r="CQ530" i="25"/>
  <c r="CP530" i="25"/>
  <c r="CO530" i="25"/>
  <c r="CN530" i="25"/>
  <c r="CM530" i="25"/>
  <c r="CL530" i="25"/>
  <c r="CK530" i="25"/>
  <c r="CJ530" i="25"/>
  <c r="CI530" i="25"/>
  <c r="CH530" i="25"/>
  <c r="CG530" i="25"/>
  <c r="CF530" i="25"/>
  <c r="CE530" i="25"/>
  <c r="CD530" i="25"/>
  <c r="CC530" i="25"/>
  <c r="CB530" i="25"/>
  <c r="CA530" i="25"/>
  <c r="BZ530" i="25"/>
  <c r="BY530" i="25"/>
  <c r="BX530" i="25"/>
  <c r="BW530" i="25"/>
  <c r="BV530" i="25"/>
  <c r="BU530" i="25"/>
  <c r="DV529" i="25"/>
  <c r="DU529" i="25"/>
  <c r="DT529" i="25"/>
  <c r="DS529" i="25"/>
  <c r="DR529" i="25"/>
  <c r="DQ529" i="25"/>
  <c r="DP529" i="25"/>
  <c r="DO529" i="25"/>
  <c r="DN529" i="25"/>
  <c r="DM529" i="25"/>
  <c r="DL529" i="25"/>
  <c r="DK529" i="25"/>
  <c r="DJ529" i="25"/>
  <c r="DI529" i="25"/>
  <c r="DH529" i="25"/>
  <c r="DG529" i="25"/>
  <c r="DF529" i="25"/>
  <c r="DE529" i="25"/>
  <c r="DD529" i="25"/>
  <c r="DC529" i="25"/>
  <c r="DB529" i="25"/>
  <c r="DA529" i="25"/>
  <c r="CZ529" i="25"/>
  <c r="CY529" i="25"/>
  <c r="CX529" i="25"/>
  <c r="CW529" i="25"/>
  <c r="CV529" i="25"/>
  <c r="CU529" i="25"/>
  <c r="CT529" i="25"/>
  <c r="CS529" i="25"/>
  <c r="CR529" i="25"/>
  <c r="CQ529" i="25"/>
  <c r="CP529" i="25"/>
  <c r="CO529" i="25"/>
  <c r="CN529" i="25"/>
  <c r="CM529" i="25"/>
  <c r="CL529" i="25"/>
  <c r="CK529" i="25"/>
  <c r="CJ529" i="25"/>
  <c r="CI529" i="25"/>
  <c r="CH529" i="25"/>
  <c r="CG529" i="25"/>
  <c r="CF529" i="25"/>
  <c r="CE529" i="25"/>
  <c r="CD529" i="25"/>
  <c r="CC529" i="25"/>
  <c r="CB529" i="25"/>
  <c r="CA529" i="25"/>
  <c r="BZ529" i="25"/>
  <c r="BY529" i="25"/>
  <c r="BX529" i="25"/>
  <c r="BW529" i="25"/>
  <c r="BV529" i="25"/>
  <c r="BU529" i="25"/>
  <c r="DV528" i="25"/>
  <c r="DU528" i="25"/>
  <c r="DT528" i="25"/>
  <c r="DS528" i="25"/>
  <c r="DR528" i="25"/>
  <c r="DQ528" i="25"/>
  <c r="DP528" i="25"/>
  <c r="DO528" i="25"/>
  <c r="DN528" i="25"/>
  <c r="DM528" i="25"/>
  <c r="DL528" i="25"/>
  <c r="DK528" i="25"/>
  <c r="DJ528" i="25"/>
  <c r="DI528" i="25"/>
  <c r="DH528" i="25"/>
  <c r="DG528" i="25"/>
  <c r="DF528" i="25"/>
  <c r="DE528" i="25"/>
  <c r="DD528" i="25"/>
  <c r="DC528" i="25"/>
  <c r="DB528" i="25"/>
  <c r="DA528" i="25"/>
  <c r="CZ528" i="25"/>
  <c r="CY528" i="25"/>
  <c r="CX528" i="25"/>
  <c r="CW528" i="25"/>
  <c r="CV528" i="25"/>
  <c r="CU528" i="25"/>
  <c r="CT528" i="25"/>
  <c r="CS528" i="25"/>
  <c r="CR528" i="25"/>
  <c r="CQ528" i="25"/>
  <c r="CP528" i="25"/>
  <c r="CO528" i="25"/>
  <c r="CN528" i="25"/>
  <c r="CM528" i="25"/>
  <c r="CL528" i="25"/>
  <c r="CK528" i="25"/>
  <c r="CJ528" i="25"/>
  <c r="CI528" i="25"/>
  <c r="CH528" i="25"/>
  <c r="CG528" i="25"/>
  <c r="CF528" i="25"/>
  <c r="CE528" i="25"/>
  <c r="CD528" i="25"/>
  <c r="CC528" i="25"/>
  <c r="CB528" i="25"/>
  <c r="CA528" i="25"/>
  <c r="BZ528" i="25"/>
  <c r="BY528" i="25"/>
  <c r="BX528" i="25"/>
  <c r="BW528" i="25"/>
  <c r="BV528" i="25"/>
  <c r="BU528" i="25"/>
  <c r="DV527" i="25"/>
  <c r="DU527" i="25"/>
  <c r="DT527" i="25"/>
  <c r="DS527" i="25"/>
  <c r="DR527" i="25"/>
  <c r="DQ527" i="25"/>
  <c r="DP527" i="25"/>
  <c r="DO527" i="25"/>
  <c r="DN527" i="25"/>
  <c r="DM527" i="25"/>
  <c r="DL527" i="25"/>
  <c r="DK527" i="25"/>
  <c r="DJ527" i="25"/>
  <c r="DI527" i="25"/>
  <c r="DH527" i="25"/>
  <c r="DG527" i="25"/>
  <c r="DF527" i="25"/>
  <c r="DE527" i="25"/>
  <c r="DD527" i="25"/>
  <c r="DC527" i="25"/>
  <c r="DB527" i="25"/>
  <c r="DA527" i="25"/>
  <c r="CZ527" i="25"/>
  <c r="CY527" i="25"/>
  <c r="CX527" i="25"/>
  <c r="CW527" i="25"/>
  <c r="CV527" i="25"/>
  <c r="CU527" i="25"/>
  <c r="CT527" i="25"/>
  <c r="CS527" i="25"/>
  <c r="CR527" i="25"/>
  <c r="CQ527" i="25"/>
  <c r="CP527" i="25"/>
  <c r="CO527" i="25"/>
  <c r="CN527" i="25"/>
  <c r="CM527" i="25"/>
  <c r="CL527" i="25"/>
  <c r="CK527" i="25"/>
  <c r="CJ527" i="25"/>
  <c r="CI527" i="25"/>
  <c r="CH527" i="25"/>
  <c r="CG527" i="25"/>
  <c r="CF527" i="25"/>
  <c r="CE527" i="25"/>
  <c r="CD527" i="25"/>
  <c r="CC527" i="25"/>
  <c r="CB527" i="25"/>
  <c r="CA527" i="25"/>
  <c r="BZ527" i="25"/>
  <c r="BY527" i="25"/>
  <c r="BX527" i="25"/>
  <c r="BW527" i="25"/>
  <c r="BV527" i="25"/>
  <c r="BU527" i="25"/>
  <c r="DV526" i="25"/>
  <c r="DU526" i="25"/>
  <c r="DT526" i="25"/>
  <c r="DS526" i="25"/>
  <c r="DR526" i="25"/>
  <c r="DQ526" i="25"/>
  <c r="DP526" i="25"/>
  <c r="DO526" i="25"/>
  <c r="DN526" i="25"/>
  <c r="DM526" i="25"/>
  <c r="DL526" i="25"/>
  <c r="DK526" i="25"/>
  <c r="DJ526" i="25"/>
  <c r="DI526" i="25"/>
  <c r="DH526" i="25"/>
  <c r="DG526" i="25"/>
  <c r="DF526" i="25"/>
  <c r="DE526" i="25"/>
  <c r="DD526" i="25"/>
  <c r="DC526" i="25"/>
  <c r="DB526" i="25"/>
  <c r="DA526" i="25"/>
  <c r="CZ526" i="25"/>
  <c r="CY526" i="25"/>
  <c r="CX526" i="25"/>
  <c r="CW526" i="25"/>
  <c r="CV526" i="25"/>
  <c r="CU526" i="25"/>
  <c r="CT526" i="25"/>
  <c r="CS526" i="25"/>
  <c r="CR526" i="25"/>
  <c r="CQ526" i="25"/>
  <c r="CP526" i="25"/>
  <c r="CO526" i="25"/>
  <c r="CN526" i="25"/>
  <c r="CM526" i="25"/>
  <c r="CL526" i="25"/>
  <c r="CK526" i="25"/>
  <c r="CJ526" i="25"/>
  <c r="CI526" i="25"/>
  <c r="CH526" i="25"/>
  <c r="CG526" i="25"/>
  <c r="CF526" i="25"/>
  <c r="CE526" i="25"/>
  <c r="CD526" i="25"/>
  <c r="CC526" i="25"/>
  <c r="CB526" i="25"/>
  <c r="CA526" i="25"/>
  <c r="BZ526" i="25"/>
  <c r="BY526" i="25"/>
  <c r="BX526" i="25"/>
  <c r="BW526" i="25"/>
  <c r="BV526" i="25"/>
  <c r="BU526" i="25"/>
  <c r="DV525" i="25"/>
  <c r="DU525" i="25"/>
  <c r="DT525" i="25"/>
  <c r="DS525" i="25"/>
  <c r="DR525" i="25"/>
  <c r="DQ525" i="25"/>
  <c r="DP525" i="25"/>
  <c r="DO525" i="25"/>
  <c r="DN525" i="25"/>
  <c r="DM525" i="25"/>
  <c r="DL525" i="25"/>
  <c r="DK525" i="25"/>
  <c r="DJ525" i="25"/>
  <c r="DI525" i="25"/>
  <c r="DH525" i="25"/>
  <c r="DG525" i="25"/>
  <c r="DF525" i="25"/>
  <c r="DE525" i="25"/>
  <c r="DD525" i="25"/>
  <c r="DC525" i="25"/>
  <c r="DB525" i="25"/>
  <c r="DA525" i="25"/>
  <c r="CZ525" i="25"/>
  <c r="CY525" i="25"/>
  <c r="CX525" i="25"/>
  <c r="CW525" i="25"/>
  <c r="CV525" i="25"/>
  <c r="CU525" i="25"/>
  <c r="CT525" i="25"/>
  <c r="CS525" i="25"/>
  <c r="CR525" i="25"/>
  <c r="CQ525" i="25"/>
  <c r="CP525" i="25"/>
  <c r="CO525" i="25"/>
  <c r="CN525" i="25"/>
  <c r="CM525" i="25"/>
  <c r="CL525" i="25"/>
  <c r="CK525" i="25"/>
  <c r="CJ525" i="25"/>
  <c r="CI525" i="25"/>
  <c r="CH525" i="25"/>
  <c r="CG525" i="25"/>
  <c r="CF525" i="25"/>
  <c r="CE525" i="25"/>
  <c r="CD525" i="25"/>
  <c r="CC525" i="25"/>
  <c r="CB525" i="25"/>
  <c r="CA525" i="25"/>
  <c r="BZ525" i="25"/>
  <c r="BY525" i="25"/>
  <c r="BX525" i="25"/>
  <c r="BW525" i="25"/>
  <c r="BV525" i="25"/>
  <c r="BU525" i="25"/>
  <c r="DV524" i="25"/>
  <c r="DU524" i="25"/>
  <c r="DT524" i="25"/>
  <c r="DS524" i="25"/>
  <c r="DR524" i="25"/>
  <c r="DQ524" i="25"/>
  <c r="DP524" i="25"/>
  <c r="DO524" i="25"/>
  <c r="DN524" i="25"/>
  <c r="DM524" i="25"/>
  <c r="DL524" i="25"/>
  <c r="DK524" i="25"/>
  <c r="DJ524" i="25"/>
  <c r="DI524" i="25"/>
  <c r="DH524" i="25"/>
  <c r="DG524" i="25"/>
  <c r="DF524" i="25"/>
  <c r="DE524" i="25"/>
  <c r="DD524" i="25"/>
  <c r="DC524" i="25"/>
  <c r="DB524" i="25"/>
  <c r="DA524" i="25"/>
  <c r="CZ524" i="25"/>
  <c r="CY524" i="25"/>
  <c r="CX524" i="25"/>
  <c r="CW524" i="25"/>
  <c r="CV524" i="25"/>
  <c r="CU524" i="25"/>
  <c r="CT524" i="25"/>
  <c r="CS524" i="25"/>
  <c r="CR524" i="25"/>
  <c r="CQ524" i="25"/>
  <c r="CP524" i="25"/>
  <c r="CO524" i="25"/>
  <c r="CN524" i="25"/>
  <c r="CM524" i="25"/>
  <c r="CL524" i="25"/>
  <c r="CK524" i="25"/>
  <c r="CJ524" i="25"/>
  <c r="CI524" i="25"/>
  <c r="CH524" i="25"/>
  <c r="CG524" i="25"/>
  <c r="CF524" i="25"/>
  <c r="CE524" i="25"/>
  <c r="CD524" i="25"/>
  <c r="CC524" i="25"/>
  <c r="CB524" i="25"/>
  <c r="CA524" i="25"/>
  <c r="BZ524" i="25"/>
  <c r="BY524" i="25"/>
  <c r="BX524" i="25"/>
  <c r="BW524" i="25"/>
  <c r="BV524" i="25"/>
  <c r="BU524" i="25"/>
  <c r="DV523" i="25"/>
  <c r="DU523" i="25"/>
  <c r="DT523" i="25"/>
  <c r="DS523" i="25"/>
  <c r="DR523" i="25"/>
  <c r="DQ523" i="25"/>
  <c r="DP523" i="25"/>
  <c r="DO523" i="25"/>
  <c r="DN523" i="25"/>
  <c r="DM523" i="25"/>
  <c r="DL523" i="25"/>
  <c r="DK523" i="25"/>
  <c r="DJ523" i="25"/>
  <c r="DI523" i="25"/>
  <c r="DH523" i="25"/>
  <c r="DG523" i="25"/>
  <c r="DF523" i="25"/>
  <c r="DE523" i="25"/>
  <c r="DD523" i="25"/>
  <c r="DC523" i="25"/>
  <c r="DB523" i="25"/>
  <c r="DA523" i="25"/>
  <c r="CZ523" i="25"/>
  <c r="CY523" i="25"/>
  <c r="CX523" i="25"/>
  <c r="CW523" i="25"/>
  <c r="CV523" i="25"/>
  <c r="CU523" i="25"/>
  <c r="CT523" i="25"/>
  <c r="CS523" i="25"/>
  <c r="CR523" i="25"/>
  <c r="CQ523" i="25"/>
  <c r="CP523" i="25"/>
  <c r="CO523" i="25"/>
  <c r="CN523" i="25"/>
  <c r="CM523" i="25"/>
  <c r="CL523" i="25"/>
  <c r="CK523" i="25"/>
  <c r="CJ523" i="25"/>
  <c r="CI523" i="25"/>
  <c r="CH523" i="25"/>
  <c r="CG523" i="25"/>
  <c r="CF523" i="25"/>
  <c r="CE523" i="25"/>
  <c r="CD523" i="25"/>
  <c r="CC523" i="25"/>
  <c r="CB523" i="25"/>
  <c r="CA523" i="25"/>
  <c r="BZ523" i="25"/>
  <c r="BY523" i="25"/>
  <c r="BX523" i="25"/>
  <c r="BW523" i="25"/>
  <c r="BV523" i="25"/>
  <c r="BU523" i="25"/>
  <c r="DV522" i="25"/>
  <c r="DU522" i="25"/>
  <c r="DT522" i="25"/>
  <c r="DS522" i="25"/>
  <c r="DR522" i="25"/>
  <c r="DQ522" i="25"/>
  <c r="DP522" i="25"/>
  <c r="DO522" i="25"/>
  <c r="DN522" i="25"/>
  <c r="DM522" i="25"/>
  <c r="DL522" i="25"/>
  <c r="DK522" i="25"/>
  <c r="DJ522" i="25"/>
  <c r="DI522" i="25"/>
  <c r="DH522" i="25"/>
  <c r="DG522" i="25"/>
  <c r="DF522" i="25"/>
  <c r="DE522" i="25"/>
  <c r="DD522" i="25"/>
  <c r="DC522" i="25"/>
  <c r="DB522" i="25"/>
  <c r="DA522" i="25"/>
  <c r="CZ522" i="25"/>
  <c r="CY522" i="25"/>
  <c r="CX522" i="25"/>
  <c r="CW522" i="25"/>
  <c r="CV522" i="25"/>
  <c r="CU522" i="25"/>
  <c r="CT522" i="25"/>
  <c r="CS522" i="25"/>
  <c r="CR522" i="25"/>
  <c r="CQ522" i="25"/>
  <c r="CP522" i="25"/>
  <c r="CO522" i="25"/>
  <c r="CN522" i="25"/>
  <c r="CM522" i="25"/>
  <c r="CL522" i="25"/>
  <c r="CK522" i="25"/>
  <c r="CJ522" i="25"/>
  <c r="CI522" i="25"/>
  <c r="CH522" i="25"/>
  <c r="CG522" i="25"/>
  <c r="CF522" i="25"/>
  <c r="CE522" i="25"/>
  <c r="CD522" i="25"/>
  <c r="CC522" i="25"/>
  <c r="CB522" i="25"/>
  <c r="CA522" i="25"/>
  <c r="BZ522" i="25"/>
  <c r="BY522" i="25"/>
  <c r="BX522" i="25"/>
  <c r="BW522" i="25"/>
  <c r="BV522" i="25"/>
  <c r="BU522" i="25"/>
  <c r="DV521" i="25"/>
  <c r="DU521" i="25"/>
  <c r="DT521" i="25"/>
  <c r="DS521" i="25"/>
  <c r="DR521" i="25"/>
  <c r="DQ521" i="25"/>
  <c r="DP521" i="25"/>
  <c r="DO521" i="25"/>
  <c r="DN521" i="25"/>
  <c r="DM521" i="25"/>
  <c r="DL521" i="25"/>
  <c r="DK521" i="25"/>
  <c r="DJ521" i="25"/>
  <c r="DI521" i="25"/>
  <c r="DH521" i="25"/>
  <c r="DG521" i="25"/>
  <c r="DF521" i="25"/>
  <c r="DE521" i="25"/>
  <c r="DD521" i="25"/>
  <c r="DC521" i="25"/>
  <c r="DB521" i="25"/>
  <c r="DA521" i="25"/>
  <c r="CZ521" i="25"/>
  <c r="CY521" i="25"/>
  <c r="CX521" i="25"/>
  <c r="CW521" i="25"/>
  <c r="CV521" i="25"/>
  <c r="CU521" i="25"/>
  <c r="CT521" i="25"/>
  <c r="CS521" i="25"/>
  <c r="CR521" i="25"/>
  <c r="CQ521" i="25"/>
  <c r="CP521" i="25"/>
  <c r="CO521" i="25"/>
  <c r="CN521" i="25"/>
  <c r="CM521" i="25"/>
  <c r="CL521" i="25"/>
  <c r="CK521" i="25"/>
  <c r="CJ521" i="25"/>
  <c r="CI521" i="25"/>
  <c r="CH521" i="25"/>
  <c r="CG521" i="25"/>
  <c r="CF521" i="25"/>
  <c r="CE521" i="25"/>
  <c r="CD521" i="25"/>
  <c r="CC521" i="25"/>
  <c r="CB521" i="25"/>
  <c r="CA521" i="25"/>
  <c r="BZ521" i="25"/>
  <c r="BY521" i="25"/>
  <c r="BX521" i="25"/>
  <c r="BW521" i="25"/>
  <c r="BV521" i="25"/>
  <c r="BU521" i="25"/>
  <c r="DV520" i="25"/>
  <c r="DU520" i="25"/>
  <c r="DT520" i="25"/>
  <c r="DS520" i="25"/>
  <c r="DR520" i="25"/>
  <c r="DQ520" i="25"/>
  <c r="DP520" i="25"/>
  <c r="DO520" i="25"/>
  <c r="DN520" i="25"/>
  <c r="DM520" i="25"/>
  <c r="DL520" i="25"/>
  <c r="DK520" i="25"/>
  <c r="DJ520" i="25"/>
  <c r="DI520" i="25"/>
  <c r="DH520" i="25"/>
  <c r="DG520" i="25"/>
  <c r="DF520" i="25"/>
  <c r="DE520" i="25"/>
  <c r="DD520" i="25"/>
  <c r="DC520" i="25"/>
  <c r="DB520" i="25"/>
  <c r="DA520" i="25"/>
  <c r="CZ520" i="25"/>
  <c r="CY520" i="25"/>
  <c r="CX520" i="25"/>
  <c r="CW520" i="25"/>
  <c r="CV520" i="25"/>
  <c r="CU520" i="25"/>
  <c r="CT520" i="25"/>
  <c r="CS520" i="25"/>
  <c r="CR520" i="25"/>
  <c r="CQ520" i="25"/>
  <c r="CP520" i="25"/>
  <c r="CO520" i="25"/>
  <c r="CN520" i="25"/>
  <c r="CM520" i="25"/>
  <c r="CL520" i="25"/>
  <c r="CK520" i="25"/>
  <c r="CJ520" i="25"/>
  <c r="CI520" i="25"/>
  <c r="CH520" i="25"/>
  <c r="CG520" i="25"/>
  <c r="CF520" i="25"/>
  <c r="CE520" i="25"/>
  <c r="CD520" i="25"/>
  <c r="CC520" i="25"/>
  <c r="CB520" i="25"/>
  <c r="CA520" i="25"/>
  <c r="BZ520" i="25"/>
  <c r="BY520" i="25"/>
  <c r="BX520" i="25"/>
  <c r="BW520" i="25"/>
  <c r="BV520" i="25"/>
  <c r="BU520" i="25"/>
  <c r="DV519" i="25"/>
  <c r="DU519" i="25"/>
  <c r="DT519" i="25"/>
  <c r="DS519" i="25"/>
  <c r="DR519" i="25"/>
  <c r="DQ519" i="25"/>
  <c r="DP519" i="25"/>
  <c r="DO519" i="25"/>
  <c r="DN519" i="25"/>
  <c r="DM519" i="25"/>
  <c r="DL519" i="25"/>
  <c r="DK519" i="25"/>
  <c r="DJ519" i="25"/>
  <c r="DI519" i="25"/>
  <c r="DH519" i="25"/>
  <c r="DG519" i="25"/>
  <c r="DF519" i="25"/>
  <c r="DE519" i="25"/>
  <c r="DD519" i="25"/>
  <c r="DC519" i="25"/>
  <c r="DB519" i="25"/>
  <c r="DA519" i="25"/>
  <c r="CZ519" i="25"/>
  <c r="CY519" i="25"/>
  <c r="CX519" i="25"/>
  <c r="CW519" i="25"/>
  <c r="CV519" i="25"/>
  <c r="CU519" i="25"/>
  <c r="CT519" i="25"/>
  <c r="CS519" i="25"/>
  <c r="CR519" i="25"/>
  <c r="CQ519" i="25"/>
  <c r="CP519" i="25"/>
  <c r="CO519" i="25"/>
  <c r="CN519" i="25"/>
  <c r="CM519" i="25"/>
  <c r="CL519" i="25"/>
  <c r="CK519" i="25"/>
  <c r="CJ519" i="25"/>
  <c r="CI519" i="25"/>
  <c r="CH519" i="25"/>
  <c r="CG519" i="25"/>
  <c r="CF519" i="25"/>
  <c r="CE519" i="25"/>
  <c r="CD519" i="25"/>
  <c r="CC519" i="25"/>
  <c r="CB519" i="25"/>
  <c r="CA519" i="25"/>
  <c r="BZ519" i="25"/>
  <c r="BY519" i="25"/>
  <c r="BX519" i="25"/>
  <c r="BW519" i="25"/>
  <c r="BV519" i="25"/>
  <c r="BU519" i="25"/>
  <c r="DV518" i="25"/>
  <c r="DU518" i="25"/>
  <c r="DT518" i="25"/>
  <c r="DS518" i="25"/>
  <c r="DR518" i="25"/>
  <c r="DQ518" i="25"/>
  <c r="DP518" i="25"/>
  <c r="DO518" i="25"/>
  <c r="DN518" i="25"/>
  <c r="DM518" i="25"/>
  <c r="DL518" i="25"/>
  <c r="DK518" i="25"/>
  <c r="DJ518" i="25"/>
  <c r="DI518" i="25"/>
  <c r="DH518" i="25"/>
  <c r="DG518" i="25"/>
  <c r="DF518" i="25"/>
  <c r="DE518" i="25"/>
  <c r="DD518" i="25"/>
  <c r="DC518" i="25"/>
  <c r="DB518" i="25"/>
  <c r="DA518" i="25"/>
  <c r="CZ518" i="25"/>
  <c r="CY518" i="25"/>
  <c r="CX518" i="25"/>
  <c r="CW518" i="25"/>
  <c r="CV518" i="25"/>
  <c r="CU518" i="25"/>
  <c r="CT518" i="25"/>
  <c r="CS518" i="25"/>
  <c r="CR518" i="25"/>
  <c r="CQ518" i="25"/>
  <c r="CP518" i="25"/>
  <c r="CO518" i="25"/>
  <c r="CN518" i="25"/>
  <c r="CM518" i="25"/>
  <c r="CL518" i="25"/>
  <c r="CK518" i="25"/>
  <c r="CJ518" i="25"/>
  <c r="CI518" i="25"/>
  <c r="CH518" i="25"/>
  <c r="CG518" i="25"/>
  <c r="CF518" i="25"/>
  <c r="CE518" i="25"/>
  <c r="CD518" i="25"/>
  <c r="CC518" i="25"/>
  <c r="CB518" i="25"/>
  <c r="CA518" i="25"/>
  <c r="BZ518" i="25"/>
  <c r="BY518" i="25"/>
  <c r="BX518" i="25"/>
  <c r="BW518" i="25"/>
  <c r="BV518" i="25"/>
  <c r="BU518" i="25"/>
  <c r="DV517" i="25"/>
  <c r="DU517" i="25"/>
  <c r="DT517" i="25"/>
  <c r="DS517" i="25"/>
  <c r="DR517" i="25"/>
  <c r="DQ517" i="25"/>
  <c r="DP517" i="25"/>
  <c r="DO517" i="25"/>
  <c r="DN517" i="25"/>
  <c r="DM517" i="25"/>
  <c r="DL517" i="25"/>
  <c r="DK517" i="25"/>
  <c r="DJ517" i="25"/>
  <c r="DI517" i="25"/>
  <c r="DH517" i="25"/>
  <c r="DG517" i="25"/>
  <c r="DF517" i="25"/>
  <c r="DE517" i="25"/>
  <c r="DD517" i="25"/>
  <c r="DC517" i="25"/>
  <c r="DB517" i="25"/>
  <c r="DA517" i="25"/>
  <c r="CZ517" i="25"/>
  <c r="CY517" i="25"/>
  <c r="CX517" i="25"/>
  <c r="CW517" i="25"/>
  <c r="CV517" i="25"/>
  <c r="CU517" i="25"/>
  <c r="CT517" i="25"/>
  <c r="CS517" i="25"/>
  <c r="CR517" i="25"/>
  <c r="CQ517" i="25"/>
  <c r="CP517" i="25"/>
  <c r="CO517" i="25"/>
  <c r="CN517" i="25"/>
  <c r="CM517" i="25"/>
  <c r="CL517" i="25"/>
  <c r="CK517" i="25"/>
  <c r="CJ517" i="25"/>
  <c r="CI517" i="25"/>
  <c r="CH517" i="25"/>
  <c r="CG517" i="25"/>
  <c r="CF517" i="25"/>
  <c r="CE517" i="25"/>
  <c r="CD517" i="25"/>
  <c r="CC517" i="25"/>
  <c r="CB517" i="25"/>
  <c r="CA517" i="25"/>
  <c r="BZ517" i="25"/>
  <c r="BY517" i="25"/>
  <c r="BX517" i="25"/>
  <c r="BW517" i="25"/>
  <c r="BV517" i="25"/>
  <c r="BU517" i="25"/>
  <c r="DV516" i="25"/>
  <c r="DU516" i="25"/>
  <c r="DT516" i="25"/>
  <c r="DS516" i="25"/>
  <c r="DR516" i="25"/>
  <c r="DQ516" i="25"/>
  <c r="DP516" i="25"/>
  <c r="DO516" i="25"/>
  <c r="DN516" i="25"/>
  <c r="DM516" i="25"/>
  <c r="DL516" i="25"/>
  <c r="DK516" i="25"/>
  <c r="DJ516" i="25"/>
  <c r="DI516" i="25"/>
  <c r="DH516" i="25"/>
  <c r="DG516" i="25"/>
  <c r="DF516" i="25"/>
  <c r="DE516" i="25"/>
  <c r="DD516" i="25"/>
  <c r="DC516" i="25"/>
  <c r="DB516" i="25"/>
  <c r="DA516" i="25"/>
  <c r="CZ516" i="25"/>
  <c r="CY516" i="25"/>
  <c r="CX516" i="25"/>
  <c r="CW516" i="25"/>
  <c r="CV516" i="25"/>
  <c r="CU516" i="25"/>
  <c r="CT516" i="25"/>
  <c r="CS516" i="25"/>
  <c r="CR516" i="25"/>
  <c r="CQ516" i="25"/>
  <c r="CP516" i="25"/>
  <c r="CO516" i="25"/>
  <c r="CN516" i="25"/>
  <c r="CM516" i="25"/>
  <c r="CL516" i="25"/>
  <c r="CK516" i="25"/>
  <c r="CJ516" i="25"/>
  <c r="CI516" i="25"/>
  <c r="CH516" i="25"/>
  <c r="CG516" i="25"/>
  <c r="CF516" i="25"/>
  <c r="CE516" i="25"/>
  <c r="CD516" i="25"/>
  <c r="CC516" i="25"/>
  <c r="CB516" i="25"/>
  <c r="CA516" i="25"/>
  <c r="BZ516" i="25"/>
  <c r="BY516" i="25"/>
  <c r="BX516" i="25"/>
  <c r="BW516" i="25"/>
  <c r="BV516" i="25"/>
  <c r="BU516" i="25"/>
  <c r="DV515" i="25"/>
  <c r="DU515" i="25"/>
  <c r="DT515" i="25"/>
  <c r="DS515" i="25"/>
  <c r="DR515" i="25"/>
  <c r="DQ515" i="25"/>
  <c r="DP515" i="25"/>
  <c r="DO515" i="25"/>
  <c r="DN515" i="25"/>
  <c r="DM515" i="25"/>
  <c r="DL515" i="25"/>
  <c r="DK515" i="25"/>
  <c r="DJ515" i="25"/>
  <c r="DI515" i="25"/>
  <c r="DH515" i="25"/>
  <c r="DG515" i="25"/>
  <c r="DF515" i="25"/>
  <c r="DE515" i="25"/>
  <c r="DD515" i="25"/>
  <c r="DC515" i="25"/>
  <c r="DB515" i="25"/>
  <c r="DA515" i="25"/>
  <c r="CZ515" i="25"/>
  <c r="CY515" i="25"/>
  <c r="CX515" i="25"/>
  <c r="CW515" i="25"/>
  <c r="CV515" i="25"/>
  <c r="CU515" i="25"/>
  <c r="CT515" i="25"/>
  <c r="CS515" i="25"/>
  <c r="CR515" i="25"/>
  <c r="CQ515" i="25"/>
  <c r="CP515" i="25"/>
  <c r="CO515" i="25"/>
  <c r="CN515" i="25"/>
  <c r="CM515" i="25"/>
  <c r="CL515" i="25"/>
  <c r="CK515" i="25"/>
  <c r="CJ515" i="25"/>
  <c r="CI515" i="25"/>
  <c r="CH515" i="25"/>
  <c r="CG515" i="25"/>
  <c r="CF515" i="25"/>
  <c r="CE515" i="25"/>
  <c r="CD515" i="25"/>
  <c r="CC515" i="25"/>
  <c r="CB515" i="25"/>
  <c r="CA515" i="25"/>
  <c r="BZ515" i="25"/>
  <c r="BY515" i="25"/>
  <c r="BX515" i="25"/>
  <c r="BW515" i="25"/>
  <c r="BV515" i="25"/>
  <c r="BU515" i="25"/>
  <c r="DV514" i="25"/>
  <c r="DU514" i="25"/>
  <c r="DT514" i="25"/>
  <c r="DS514" i="25"/>
  <c r="DR514" i="25"/>
  <c r="DQ514" i="25"/>
  <c r="DP514" i="25"/>
  <c r="DO514" i="25"/>
  <c r="DN514" i="25"/>
  <c r="DM514" i="25"/>
  <c r="DL514" i="25"/>
  <c r="DK514" i="25"/>
  <c r="DJ514" i="25"/>
  <c r="DI514" i="25"/>
  <c r="DH514" i="25"/>
  <c r="DG514" i="25"/>
  <c r="DF514" i="25"/>
  <c r="DE514" i="25"/>
  <c r="DD514" i="25"/>
  <c r="DC514" i="25"/>
  <c r="DB514" i="25"/>
  <c r="DA514" i="25"/>
  <c r="CZ514" i="25"/>
  <c r="CY514" i="25"/>
  <c r="CX514" i="25"/>
  <c r="CW514" i="25"/>
  <c r="CV514" i="25"/>
  <c r="CU514" i="25"/>
  <c r="CT514" i="25"/>
  <c r="CS514" i="25"/>
  <c r="CR514" i="25"/>
  <c r="CQ514" i="25"/>
  <c r="CP514" i="25"/>
  <c r="CO514" i="25"/>
  <c r="CN514" i="25"/>
  <c r="CM514" i="25"/>
  <c r="CL514" i="25"/>
  <c r="CK514" i="25"/>
  <c r="CJ514" i="25"/>
  <c r="CI514" i="25"/>
  <c r="CH514" i="25"/>
  <c r="CG514" i="25"/>
  <c r="CF514" i="25"/>
  <c r="CE514" i="25"/>
  <c r="CD514" i="25"/>
  <c r="CC514" i="25"/>
  <c r="CB514" i="25"/>
  <c r="CA514" i="25"/>
  <c r="BZ514" i="25"/>
  <c r="BY514" i="25"/>
  <c r="BX514" i="25"/>
  <c r="BW514" i="25"/>
  <c r="BV514" i="25"/>
  <c r="BU514" i="25"/>
  <c r="DV513" i="25"/>
  <c r="DU513" i="25"/>
  <c r="DT513" i="25"/>
  <c r="DS513" i="25"/>
  <c r="DR513" i="25"/>
  <c r="DQ513" i="25"/>
  <c r="DP513" i="25"/>
  <c r="DO513" i="25"/>
  <c r="DN513" i="25"/>
  <c r="DM513" i="25"/>
  <c r="DL513" i="25"/>
  <c r="DK513" i="25"/>
  <c r="DJ513" i="25"/>
  <c r="DI513" i="25"/>
  <c r="DH513" i="25"/>
  <c r="DG513" i="25"/>
  <c r="DF513" i="25"/>
  <c r="DE513" i="25"/>
  <c r="DD513" i="25"/>
  <c r="DC513" i="25"/>
  <c r="DB513" i="25"/>
  <c r="DA513" i="25"/>
  <c r="CZ513" i="25"/>
  <c r="CY513" i="25"/>
  <c r="CX513" i="25"/>
  <c r="CW513" i="25"/>
  <c r="CV513" i="25"/>
  <c r="CU513" i="25"/>
  <c r="CT513" i="25"/>
  <c r="CS513" i="25"/>
  <c r="CR513" i="25"/>
  <c r="CQ513" i="25"/>
  <c r="CP513" i="25"/>
  <c r="CO513" i="25"/>
  <c r="CN513" i="25"/>
  <c r="CM513" i="25"/>
  <c r="CL513" i="25"/>
  <c r="CK513" i="25"/>
  <c r="CJ513" i="25"/>
  <c r="CI513" i="25"/>
  <c r="CH513" i="25"/>
  <c r="CG513" i="25"/>
  <c r="CF513" i="25"/>
  <c r="CE513" i="25"/>
  <c r="CD513" i="25"/>
  <c r="CC513" i="25"/>
  <c r="CB513" i="25"/>
  <c r="CA513" i="25"/>
  <c r="BZ513" i="25"/>
  <c r="BY513" i="25"/>
  <c r="BX513" i="25"/>
  <c r="BW513" i="25"/>
  <c r="BV513" i="25"/>
  <c r="BU513" i="25"/>
  <c r="DV512" i="25"/>
  <c r="DU512" i="25"/>
  <c r="DT512" i="25"/>
  <c r="DS512" i="25"/>
  <c r="DR512" i="25"/>
  <c r="DQ512" i="25"/>
  <c r="DP512" i="25"/>
  <c r="DO512" i="25"/>
  <c r="DN512" i="25"/>
  <c r="DM512" i="25"/>
  <c r="DL512" i="25"/>
  <c r="DK512" i="25"/>
  <c r="DJ512" i="25"/>
  <c r="DI512" i="25"/>
  <c r="DH512" i="25"/>
  <c r="DG512" i="25"/>
  <c r="DF512" i="25"/>
  <c r="DE512" i="25"/>
  <c r="DD512" i="25"/>
  <c r="DC512" i="25"/>
  <c r="DB512" i="25"/>
  <c r="DA512" i="25"/>
  <c r="CZ512" i="25"/>
  <c r="CY512" i="25"/>
  <c r="CX512" i="25"/>
  <c r="CW512" i="25"/>
  <c r="CV512" i="25"/>
  <c r="CU512" i="25"/>
  <c r="CT512" i="25"/>
  <c r="CS512" i="25"/>
  <c r="CR512" i="25"/>
  <c r="CQ512" i="25"/>
  <c r="CP512" i="25"/>
  <c r="CO512" i="25"/>
  <c r="CN512" i="25"/>
  <c r="CM512" i="25"/>
  <c r="CL512" i="25"/>
  <c r="CK512" i="25"/>
  <c r="CJ512" i="25"/>
  <c r="CI512" i="25"/>
  <c r="CH512" i="25"/>
  <c r="CG512" i="25"/>
  <c r="CF512" i="25"/>
  <c r="CE512" i="25"/>
  <c r="CD512" i="25"/>
  <c r="CC512" i="25"/>
  <c r="CB512" i="25"/>
  <c r="CA512" i="25"/>
  <c r="BZ512" i="25"/>
  <c r="BY512" i="25"/>
  <c r="BX512" i="25"/>
  <c r="BW512" i="25"/>
  <c r="BV512" i="25"/>
  <c r="BU512" i="25"/>
  <c r="DV511" i="25"/>
  <c r="DU511" i="25"/>
  <c r="DT511" i="25"/>
  <c r="DS511" i="25"/>
  <c r="DR511" i="25"/>
  <c r="DQ511" i="25"/>
  <c r="DP511" i="25"/>
  <c r="DO511" i="25"/>
  <c r="DN511" i="25"/>
  <c r="DM511" i="25"/>
  <c r="DL511" i="25"/>
  <c r="DK511" i="25"/>
  <c r="DJ511" i="25"/>
  <c r="DI511" i="25"/>
  <c r="DH511" i="25"/>
  <c r="DG511" i="25"/>
  <c r="DF511" i="25"/>
  <c r="DE511" i="25"/>
  <c r="DD511" i="25"/>
  <c r="DC511" i="25"/>
  <c r="DB511" i="25"/>
  <c r="DA511" i="25"/>
  <c r="CZ511" i="25"/>
  <c r="CY511" i="25"/>
  <c r="CX511" i="25"/>
  <c r="CW511" i="25"/>
  <c r="CV511" i="25"/>
  <c r="CU511" i="25"/>
  <c r="CT511" i="25"/>
  <c r="CS511" i="25"/>
  <c r="CR511" i="25"/>
  <c r="CQ511" i="25"/>
  <c r="CP511" i="25"/>
  <c r="CO511" i="25"/>
  <c r="CN511" i="25"/>
  <c r="CM511" i="25"/>
  <c r="CL511" i="25"/>
  <c r="CK511" i="25"/>
  <c r="CJ511" i="25"/>
  <c r="CI511" i="25"/>
  <c r="CH511" i="25"/>
  <c r="CG511" i="25"/>
  <c r="CF511" i="25"/>
  <c r="CE511" i="25"/>
  <c r="CD511" i="25"/>
  <c r="CC511" i="25"/>
  <c r="CB511" i="25"/>
  <c r="CA511" i="25"/>
  <c r="BZ511" i="25"/>
  <c r="BY511" i="25"/>
  <c r="BX511" i="25"/>
  <c r="BW511" i="25"/>
  <c r="BV511" i="25"/>
  <c r="BU511" i="25"/>
  <c r="DV510" i="25"/>
  <c r="DU510" i="25"/>
  <c r="DT510" i="25"/>
  <c r="DS510" i="25"/>
  <c r="DR510" i="25"/>
  <c r="DQ510" i="25"/>
  <c r="DP510" i="25"/>
  <c r="DO510" i="25"/>
  <c r="DN510" i="25"/>
  <c r="DM510" i="25"/>
  <c r="DL510" i="25"/>
  <c r="DK510" i="25"/>
  <c r="DJ510" i="25"/>
  <c r="DI510" i="25"/>
  <c r="DH510" i="25"/>
  <c r="DG510" i="25"/>
  <c r="DF510" i="25"/>
  <c r="DE510" i="25"/>
  <c r="DD510" i="25"/>
  <c r="DC510" i="25"/>
  <c r="DB510" i="25"/>
  <c r="DA510" i="25"/>
  <c r="CZ510" i="25"/>
  <c r="CY510" i="25"/>
  <c r="CX510" i="25"/>
  <c r="CW510" i="25"/>
  <c r="CV510" i="25"/>
  <c r="CU510" i="25"/>
  <c r="CT510" i="25"/>
  <c r="CS510" i="25"/>
  <c r="CR510" i="25"/>
  <c r="CQ510" i="25"/>
  <c r="CP510" i="25"/>
  <c r="CO510" i="25"/>
  <c r="CN510" i="25"/>
  <c r="CM510" i="25"/>
  <c r="CL510" i="25"/>
  <c r="CK510" i="25"/>
  <c r="CJ510" i="25"/>
  <c r="CI510" i="25"/>
  <c r="CH510" i="25"/>
  <c r="CG510" i="25"/>
  <c r="CF510" i="25"/>
  <c r="CE510" i="25"/>
  <c r="CD510" i="25"/>
  <c r="CC510" i="25"/>
  <c r="CB510" i="25"/>
  <c r="CA510" i="25"/>
  <c r="BZ510" i="25"/>
  <c r="BY510" i="25"/>
  <c r="BX510" i="25"/>
  <c r="BW510" i="25"/>
  <c r="BV510" i="25"/>
  <c r="BU510" i="25"/>
  <c r="DV509" i="25"/>
  <c r="DU509" i="25"/>
  <c r="DT509" i="25"/>
  <c r="DS509" i="25"/>
  <c r="DR509" i="25"/>
  <c r="DQ509" i="25"/>
  <c r="DP509" i="25"/>
  <c r="DO509" i="25"/>
  <c r="DN509" i="25"/>
  <c r="DM509" i="25"/>
  <c r="DL509" i="25"/>
  <c r="DK509" i="25"/>
  <c r="DJ509" i="25"/>
  <c r="DI509" i="25"/>
  <c r="DH509" i="25"/>
  <c r="DG509" i="25"/>
  <c r="DF509" i="25"/>
  <c r="DE509" i="25"/>
  <c r="DD509" i="25"/>
  <c r="DC509" i="25"/>
  <c r="DB509" i="25"/>
  <c r="DA509" i="25"/>
  <c r="CZ509" i="25"/>
  <c r="CY509" i="25"/>
  <c r="CX509" i="25"/>
  <c r="CW509" i="25"/>
  <c r="CV509" i="25"/>
  <c r="CU509" i="25"/>
  <c r="CT509" i="25"/>
  <c r="CS509" i="25"/>
  <c r="CR509" i="25"/>
  <c r="CQ509" i="25"/>
  <c r="CP509" i="25"/>
  <c r="CO509" i="25"/>
  <c r="CN509" i="25"/>
  <c r="CM509" i="25"/>
  <c r="CL509" i="25"/>
  <c r="CK509" i="25"/>
  <c r="CJ509" i="25"/>
  <c r="CI509" i="25"/>
  <c r="CH509" i="25"/>
  <c r="CG509" i="25"/>
  <c r="CF509" i="25"/>
  <c r="CE509" i="25"/>
  <c r="CD509" i="25"/>
  <c r="CC509" i="25"/>
  <c r="CB509" i="25"/>
  <c r="CA509" i="25"/>
  <c r="BZ509" i="25"/>
  <c r="BY509" i="25"/>
  <c r="BX509" i="25"/>
  <c r="BW509" i="25"/>
  <c r="BV509" i="25"/>
  <c r="BU509" i="25"/>
  <c r="DV508" i="25"/>
  <c r="DU508" i="25"/>
  <c r="DT508" i="25"/>
  <c r="DS508" i="25"/>
  <c r="DR508" i="25"/>
  <c r="DQ508" i="25"/>
  <c r="DP508" i="25"/>
  <c r="DO508" i="25"/>
  <c r="DN508" i="25"/>
  <c r="DM508" i="25"/>
  <c r="DL508" i="25"/>
  <c r="DK508" i="25"/>
  <c r="DJ508" i="25"/>
  <c r="DI508" i="25"/>
  <c r="DH508" i="25"/>
  <c r="DG508" i="25"/>
  <c r="DF508" i="25"/>
  <c r="DE508" i="25"/>
  <c r="DD508" i="25"/>
  <c r="DC508" i="25"/>
  <c r="DB508" i="25"/>
  <c r="DA508" i="25"/>
  <c r="CZ508" i="25"/>
  <c r="CY508" i="25"/>
  <c r="CX508" i="25"/>
  <c r="CW508" i="25"/>
  <c r="CV508" i="25"/>
  <c r="CU508" i="25"/>
  <c r="CT508" i="25"/>
  <c r="CS508" i="25"/>
  <c r="CR508" i="25"/>
  <c r="CQ508" i="25"/>
  <c r="CP508" i="25"/>
  <c r="CO508" i="25"/>
  <c r="CN508" i="25"/>
  <c r="CM508" i="25"/>
  <c r="CL508" i="25"/>
  <c r="CK508" i="25"/>
  <c r="CJ508" i="25"/>
  <c r="CI508" i="25"/>
  <c r="CH508" i="25"/>
  <c r="CG508" i="25"/>
  <c r="CF508" i="25"/>
  <c r="CE508" i="25"/>
  <c r="CD508" i="25"/>
  <c r="CC508" i="25"/>
  <c r="CB508" i="25"/>
  <c r="CA508" i="25"/>
  <c r="BZ508" i="25"/>
  <c r="BY508" i="25"/>
  <c r="BX508" i="25"/>
  <c r="BW508" i="25"/>
  <c r="BV508" i="25"/>
  <c r="BU508" i="25"/>
  <c r="DV507" i="25"/>
  <c r="DU507" i="25"/>
  <c r="DT507" i="25"/>
  <c r="DS507" i="25"/>
  <c r="DR507" i="25"/>
  <c r="DQ507" i="25"/>
  <c r="DP507" i="25"/>
  <c r="DO507" i="25"/>
  <c r="DN507" i="25"/>
  <c r="DM507" i="25"/>
  <c r="DL507" i="25"/>
  <c r="DK507" i="25"/>
  <c r="DJ507" i="25"/>
  <c r="DI507" i="25"/>
  <c r="DH507" i="25"/>
  <c r="DG507" i="25"/>
  <c r="DF507" i="25"/>
  <c r="DE507" i="25"/>
  <c r="DD507" i="25"/>
  <c r="DC507" i="25"/>
  <c r="DB507" i="25"/>
  <c r="DA507" i="25"/>
  <c r="CZ507" i="25"/>
  <c r="CY507" i="25"/>
  <c r="CX507" i="25"/>
  <c r="CW507" i="25"/>
  <c r="CV507" i="25"/>
  <c r="CU507" i="25"/>
  <c r="CT507" i="25"/>
  <c r="CS507" i="25"/>
  <c r="CR507" i="25"/>
  <c r="CQ507" i="25"/>
  <c r="CP507" i="25"/>
  <c r="CO507" i="25"/>
  <c r="CN507" i="25"/>
  <c r="CM507" i="25"/>
  <c r="CL507" i="25"/>
  <c r="CK507" i="25"/>
  <c r="CJ507" i="25"/>
  <c r="CI507" i="25"/>
  <c r="CH507" i="25"/>
  <c r="CG507" i="25"/>
  <c r="CF507" i="25"/>
  <c r="CE507" i="25"/>
  <c r="CD507" i="25"/>
  <c r="CC507" i="25"/>
  <c r="CB507" i="25"/>
  <c r="CA507" i="25"/>
  <c r="BZ507" i="25"/>
  <c r="BY507" i="25"/>
  <c r="BX507" i="25"/>
  <c r="BW507" i="25"/>
  <c r="BV507" i="25"/>
  <c r="BU507" i="25"/>
  <c r="DV506" i="25"/>
  <c r="DU506" i="25"/>
  <c r="DT506" i="25"/>
  <c r="DS506" i="25"/>
  <c r="DR506" i="25"/>
  <c r="DQ506" i="25"/>
  <c r="DP506" i="25"/>
  <c r="DO506" i="25"/>
  <c r="DN506" i="25"/>
  <c r="DM506" i="25"/>
  <c r="DL506" i="25"/>
  <c r="DK506" i="25"/>
  <c r="DJ506" i="25"/>
  <c r="DI506" i="25"/>
  <c r="DH506" i="25"/>
  <c r="DG506" i="25"/>
  <c r="DF506" i="25"/>
  <c r="DE506" i="25"/>
  <c r="DD506" i="25"/>
  <c r="DC506" i="25"/>
  <c r="DB506" i="25"/>
  <c r="DA506" i="25"/>
  <c r="CZ506" i="25"/>
  <c r="CY506" i="25"/>
  <c r="CX506" i="25"/>
  <c r="CW506" i="25"/>
  <c r="CV506" i="25"/>
  <c r="CU506" i="25"/>
  <c r="CT506" i="25"/>
  <c r="CS506" i="25"/>
  <c r="CR506" i="25"/>
  <c r="CQ506" i="25"/>
  <c r="CP506" i="25"/>
  <c r="CO506" i="25"/>
  <c r="CN506" i="25"/>
  <c r="CM506" i="25"/>
  <c r="CL506" i="25"/>
  <c r="CK506" i="25"/>
  <c r="CJ506" i="25"/>
  <c r="CI506" i="25"/>
  <c r="CH506" i="25"/>
  <c r="CG506" i="25"/>
  <c r="CF506" i="25"/>
  <c r="CE506" i="25"/>
  <c r="CD506" i="25"/>
  <c r="CC506" i="25"/>
  <c r="CB506" i="25"/>
  <c r="CA506" i="25"/>
  <c r="BZ506" i="25"/>
  <c r="BY506" i="25"/>
  <c r="BX506" i="25"/>
  <c r="BW506" i="25"/>
  <c r="BV506" i="25"/>
  <c r="BU506" i="25"/>
  <c r="DV505" i="25"/>
  <c r="DU505" i="25"/>
  <c r="DT505" i="25"/>
  <c r="DS505" i="25"/>
  <c r="DR505" i="25"/>
  <c r="DQ505" i="25"/>
  <c r="DP505" i="25"/>
  <c r="DO505" i="25"/>
  <c r="DN505" i="25"/>
  <c r="DM505" i="25"/>
  <c r="DL505" i="25"/>
  <c r="DK505" i="25"/>
  <c r="DJ505" i="25"/>
  <c r="DI505" i="25"/>
  <c r="DH505" i="25"/>
  <c r="DG505" i="25"/>
  <c r="DF505" i="25"/>
  <c r="DE505" i="25"/>
  <c r="DD505" i="25"/>
  <c r="DC505" i="25"/>
  <c r="DB505" i="25"/>
  <c r="DA505" i="25"/>
  <c r="CZ505" i="25"/>
  <c r="CY505" i="25"/>
  <c r="CX505" i="25"/>
  <c r="CW505" i="25"/>
  <c r="CV505" i="25"/>
  <c r="CU505" i="25"/>
  <c r="CT505" i="25"/>
  <c r="CS505" i="25"/>
  <c r="CR505" i="25"/>
  <c r="CQ505" i="25"/>
  <c r="CP505" i="25"/>
  <c r="CO505" i="25"/>
  <c r="CN505" i="25"/>
  <c r="CM505" i="25"/>
  <c r="CL505" i="25"/>
  <c r="CK505" i="25"/>
  <c r="CJ505" i="25"/>
  <c r="CI505" i="25"/>
  <c r="CH505" i="25"/>
  <c r="CG505" i="25"/>
  <c r="CF505" i="25"/>
  <c r="CE505" i="25"/>
  <c r="CD505" i="25"/>
  <c r="CC505" i="25"/>
  <c r="CB505" i="25"/>
  <c r="CA505" i="25"/>
  <c r="BZ505" i="25"/>
  <c r="BY505" i="25"/>
  <c r="BX505" i="25"/>
  <c r="BW505" i="25"/>
  <c r="BV505" i="25"/>
  <c r="BU505" i="25"/>
  <c r="DV504" i="25"/>
  <c r="DU504" i="25"/>
  <c r="DT504" i="25"/>
  <c r="DS504" i="25"/>
  <c r="DR504" i="25"/>
  <c r="DQ504" i="25"/>
  <c r="DP504" i="25"/>
  <c r="DO504" i="25"/>
  <c r="DN504" i="25"/>
  <c r="DM504" i="25"/>
  <c r="DL504" i="25"/>
  <c r="DK504" i="25"/>
  <c r="DJ504" i="25"/>
  <c r="DI504" i="25"/>
  <c r="DH504" i="25"/>
  <c r="DG504" i="25"/>
  <c r="DF504" i="25"/>
  <c r="DE504" i="25"/>
  <c r="DD504" i="25"/>
  <c r="DC504" i="25"/>
  <c r="DB504" i="25"/>
  <c r="DA504" i="25"/>
  <c r="CZ504" i="25"/>
  <c r="CY504" i="25"/>
  <c r="CX504" i="25"/>
  <c r="CW504" i="25"/>
  <c r="CV504" i="25"/>
  <c r="CU504" i="25"/>
  <c r="CT504" i="25"/>
  <c r="CS504" i="25"/>
  <c r="CR504" i="25"/>
  <c r="CQ504" i="25"/>
  <c r="CP504" i="25"/>
  <c r="CO504" i="25"/>
  <c r="CN504" i="25"/>
  <c r="CM504" i="25"/>
  <c r="CL504" i="25"/>
  <c r="CK504" i="25"/>
  <c r="CJ504" i="25"/>
  <c r="CI504" i="25"/>
  <c r="CH504" i="25"/>
  <c r="CG504" i="25"/>
  <c r="CF504" i="25"/>
  <c r="CE504" i="25"/>
  <c r="CD504" i="25"/>
  <c r="CC504" i="25"/>
  <c r="CB504" i="25"/>
  <c r="CA504" i="25"/>
  <c r="BZ504" i="25"/>
  <c r="BY504" i="25"/>
  <c r="BX504" i="25"/>
  <c r="BW504" i="25"/>
  <c r="BV504" i="25"/>
  <c r="BU504" i="25"/>
  <c r="DV503" i="25"/>
  <c r="DU503" i="25"/>
  <c r="DT503" i="25"/>
  <c r="DS503" i="25"/>
  <c r="DR503" i="25"/>
  <c r="DQ503" i="25"/>
  <c r="DP503" i="25"/>
  <c r="DO503" i="25"/>
  <c r="DN503" i="25"/>
  <c r="DM503" i="25"/>
  <c r="DL503" i="25"/>
  <c r="DK503" i="25"/>
  <c r="DJ503" i="25"/>
  <c r="DI503" i="25"/>
  <c r="DH503" i="25"/>
  <c r="DG503" i="25"/>
  <c r="DF503" i="25"/>
  <c r="DE503" i="25"/>
  <c r="DD503" i="25"/>
  <c r="DC503" i="25"/>
  <c r="DB503" i="25"/>
  <c r="DA503" i="25"/>
  <c r="CZ503" i="25"/>
  <c r="CY503" i="25"/>
  <c r="CX503" i="25"/>
  <c r="CW503" i="25"/>
  <c r="CV503" i="25"/>
  <c r="CU503" i="25"/>
  <c r="CT503" i="25"/>
  <c r="CS503" i="25"/>
  <c r="CR503" i="25"/>
  <c r="CQ503" i="25"/>
  <c r="CP503" i="25"/>
  <c r="CO503" i="25"/>
  <c r="CN503" i="25"/>
  <c r="CM503" i="25"/>
  <c r="CL503" i="25"/>
  <c r="CK503" i="25"/>
  <c r="CJ503" i="25"/>
  <c r="CI503" i="25"/>
  <c r="CH503" i="25"/>
  <c r="CG503" i="25"/>
  <c r="CF503" i="25"/>
  <c r="CE503" i="25"/>
  <c r="CD503" i="25"/>
  <c r="CC503" i="25"/>
  <c r="CB503" i="25"/>
  <c r="CA503" i="25"/>
  <c r="BZ503" i="25"/>
  <c r="BY503" i="25"/>
  <c r="BX503" i="25"/>
  <c r="BW503" i="25"/>
  <c r="BV503" i="25"/>
  <c r="BU503" i="25"/>
  <c r="DV502" i="25"/>
  <c r="DU502" i="25"/>
  <c r="DT502" i="25"/>
  <c r="DS502" i="25"/>
  <c r="DR502" i="25"/>
  <c r="DQ502" i="25"/>
  <c r="DP502" i="25"/>
  <c r="DO502" i="25"/>
  <c r="DN502" i="25"/>
  <c r="DM502" i="25"/>
  <c r="DL502" i="25"/>
  <c r="DK502" i="25"/>
  <c r="DJ502" i="25"/>
  <c r="DI502" i="25"/>
  <c r="DH502" i="25"/>
  <c r="DG502" i="25"/>
  <c r="DF502" i="25"/>
  <c r="DE502" i="25"/>
  <c r="DD502" i="25"/>
  <c r="DC502" i="25"/>
  <c r="DB502" i="25"/>
  <c r="DA502" i="25"/>
  <c r="CZ502" i="25"/>
  <c r="CY502" i="25"/>
  <c r="CX502" i="25"/>
  <c r="CW502" i="25"/>
  <c r="CV502" i="25"/>
  <c r="CU502" i="25"/>
  <c r="CT502" i="25"/>
  <c r="CS502" i="25"/>
  <c r="CR502" i="25"/>
  <c r="CQ502" i="25"/>
  <c r="CP502" i="25"/>
  <c r="CO502" i="25"/>
  <c r="CN502" i="25"/>
  <c r="CM502" i="25"/>
  <c r="CL502" i="25"/>
  <c r="CK502" i="25"/>
  <c r="CJ502" i="25"/>
  <c r="CI502" i="25"/>
  <c r="CH502" i="25"/>
  <c r="CG502" i="25"/>
  <c r="CF502" i="25"/>
  <c r="CE502" i="25"/>
  <c r="CD502" i="25"/>
  <c r="CC502" i="25"/>
  <c r="CB502" i="25"/>
  <c r="CA502" i="25"/>
  <c r="BZ502" i="25"/>
  <c r="BY502" i="25"/>
  <c r="BX502" i="25"/>
  <c r="BW502" i="25"/>
  <c r="BV502" i="25"/>
  <c r="BU502" i="25"/>
  <c r="DV501" i="25"/>
  <c r="DU501" i="25"/>
  <c r="DT501" i="25"/>
  <c r="DS501" i="25"/>
  <c r="DR501" i="25"/>
  <c r="DQ501" i="25"/>
  <c r="DP501" i="25"/>
  <c r="DO501" i="25"/>
  <c r="DN501" i="25"/>
  <c r="DM501" i="25"/>
  <c r="DL501" i="25"/>
  <c r="DK501" i="25"/>
  <c r="DJ501" i="25"/>
  <c r="DI501" i="25"/>
  <c r="DH501" i="25"/>
  <c r="DG501" i="25"/>
  <c r="DF501" i="25"/>
  <c r="DE501" i="25"/>
  <c r="DD501" i="25"/>
  <c r="DC501" i="25"/>
  <c r="DB501" i="25"/>
  <c r="DA501" i="25"/>
  <c r="CZ501" i="25"/>
  <c r="CY501" i="25"/>
  <c r="CX501" i="25"/>
  <c r="CW501" i="25"/>
  <c r="CV501" i="25"/>
  <c r="CU501" i="25"/>
  <c r="CT501" i="25"/>
  <c r="CS501" i="25"/>
  <c r="CR501" i="25"/>
  <c r="CQ501" i="25"/>
  <c r="CP501" i="25"/>
  <c r="CO501" i="25"/>
  <c r="CN501" i="25"/>
  <c r="CM501" i="25"/>
  <c r="CL501" i="25"/>
  <c r="CK501" i="25"/>
  <c r="CJ501" i="25"/>
  <c r="CI501" i="25"/>
  <c r="CH501" i="25"/>
  <c r="CG501" i="25"/>
  <c r="CF501" i="25"/>
  <c r="CE501" i="25"/>
  <c r="CD501" i="25"/>
  <c r="CC501" i="25"/>
  <c r="CB501" i="25"/>
  <c r="CA501" i="25"/>
  <c r="BZ501" i="25"/>
  <c r="BY501" i="25"/>
  <c r="BX501" i="25"/>
  <c r="BW501" i="25"/>
  <c r="BV501" i="25"/>
  <c r="BU501" i="25"/>
  <c r="DV500" i="25"/>
  <c r="DU500" i="25"/>
  <c r="DT500" i="25"/>
  <c r="DS500" i="25"/>
  <c r="DR500" i="25"/>
  <c r="DQ500" i="25"/>
  <c r="DP500" i="25"/>
  <c r="DO500" i="25"/>
  <c r="DN500" i="25"/>
  <c r="DM500" i="25"/>
  <c r="DL500" i="25"/>
  <c r="DK500" i="25"/>
  <c r="DJ500" i="25"/>
  <c r="DI500" i="25"/>
  <c r="DH500" i="25"/>
  <c r="DG500" i="25"/>
  <c r="DF500" i="25"/>
  <c r="DE500" i="25"/>
  <c r="DD500" i="25"/>
  <c r="DC500" i="25"/>
  <c r="DB500" i="25"/>
  <c r="DA500" i="25"/>
  <c r="CZ500" i="25"/>
  <c r="CY500" i="25"/>
  <c r="CX500" i="25"/>
  <c r="CW500" i="25"/>
  <c r="CV500" i="25"/>
  <c r="CU500" i="25"/>
  <c r="CT500" i="25"/>
  <c r="CS500" i="25"/>
  <c r="CR500" i="25"/>
  <c r="CQ500" i="25"/>
  <c r="CP500" i="25"/>
  <c r="CO500" i="25"/>
  <c r="CN500" i="25"/>
  <c r="CM500" i="25"/>
  <c r="CL500" i="25"/>
  <c r="CK500" i="25"/>
  <c r="CJ500" i="25"/>
  <c r="CI500" i="25"/>
  <c r="CH500" i="25"/>
  <c r="CG500" i="25"/>
  <c r="CF500" i="25"/>
  <c r="CE500" i="25"/>
  <c r="CD500" i="25"/>
  <c r="CC500" i="25"/>
  <c r="CB500" i="25"/>
  <c r="CA500" i="25"/>
  <c r="BZ500" i="25"/>
  <c r="BY500" i="25"/>
  <c r="BX500" i="25"/>
  <c r="BW500" i="25"/>
  <c r="BV500" i="25"/>
  <c r="BU500" i="25"/>
  <c r="DV499" i="25"/>
  <c r="DU499" i="25"/>
  <c r="DT499" i="25"/>
  <c r="DS499" i="25"/>
  <c r="DR499" i="25"/>
  <c r="DQ499" i="25"/>
  <c r="DP499" i="25"/>
  <c r="DO499" i="25"/>
  <c r="DN499" i="25"/>
  <c r="DM499" i="25"/>
  <c r="DL499" i="25"/>
  <c r="DK499" i="25"/>
  <c r="DJ499" i="25"/>
  <c r="DI499" i="25"/>
  <c r="DH499" i="25"/>
  <c r="DG499" i="25"/>
  <c r="DF499" i="25"/>
  <c r="DE499" i="25"/>
  <c r="DD499" i="25"/>
  <c r="DC499" i="25"/>
  <c r="DB499" i="25"/>
  <c r="DA499" i="25"/>
  <c r="CZ499" i="25"/>
  <c r="CY499" i="25"/>
  <c r="CX499" i="25"/>
  <c r="CW499" i="25"/>
  <c r="CV499" i="25"/>
  <c r="CU499" i="25"/>
  <c r="CT499" i="25"/>
  <c r="CS499" i="25"/>
  <c r="CR499" i="25"/>
  <c r="CQ499" i="25"/>
  <c r="CP499" i="25"/>
  <c r="CO499" i="25"/>
  <c r="CN499" i="25"/>
  <c r="CM499" i="25"/>
  <c r="CL499" i="25"/>
  <c r="CK499" i="25"/>
  <c r="CJ499" i="25"/>
  <c r="CI499" i="25"/>
  <c r="CH499" i="25"/>
  <c r="CG499" i="25"/>
  <c r="CF499" i="25"/>
  <c r="CE499" i="25"/>
  <c r="CD499" i="25"/>
  <c r="CC499" i="25"/>
  <c r="CB499" i="25"/>
  <c r="CA499" i="25"/>
  <c r="BZ499" i="25"/>
  <c r="BY499" i="25"/>
  <c r="BX499" i="25"/>
  <c r="BW499" i="25"/>
  <c r="BV499" i="25"/>
  <c r="BU499" i="25"/>
  <c r="DV498" i="25"/>
  <c r="DU498" i="25"/>
  <c r="DT498" i="25"/>
  <c r="DS498" i="25"/>
  <c r="DR498" i="25"/>
  <c r="DQ498" i="25"/>
  <c r="DP498" i="25"/>
  <c r="DO498" i="25"/>
  <c r="DN498" i="25"/>
  <c r="DM498" i="25"/>
  <c r="DL498" i="25"/>
  <c r="DK498" i="25"/>
  <c r="DJ498" i="25"/>
  <c r="DI498" i="25"/>
  <c r="DH498" i="25"/>
  <c r="DG498" i="25"/>
  <c r="DF498" i="25"/>
  <c r="DE498" i="25"/>
  <c r="DD498" i="25"/>
  <c r="DC498" i="25"/>
  <c r="DB498" i="25"/>
  <c r="DA498" i="25"/>
  <c r="CZ498" i="25"/>
  <c r="CY498" i="25"/>
  <c r="CX498" i="25"/>
  <c r="CW498" i="25"/>
  <c r="CV498" i="25"/>
  <c r="CU498" i="25"/>
  <c r="CT498" i="25"/>
  <c r="CS498" i="25"/>
  <c r="CR498" i="25"/>
  <c r="CQ498" i="25"/>
  <c r="CP498" i="25"/>
  <c r="CO498" i="25"/>
  <c r="CN498" i="25"/>
  <c r="CM498" i="25"/>
  <c r="CL498" i="25"/>
  <c r="CK498" i="25"/>
  <c r="CJ498" i="25"/>
  <c r="CI498" i="25"/>
  <c r="CH498" i="25"/>
  <c r="CG498" i="25"/>
  <c r="CF498" i="25"/>
  <c r="CE498" i="25"/>
  <c r="CD498" i="25"/>
  <c r="CC498" i="25"/>
  <c r="CB498" i="25"/>
  <c r="CA498" i="25"/>
  <c r="BZ498" i="25"/>
  <c r="BY498" i="25"/>
  <c r="BX498" i="25"/>
  <c r="BW498" i="25"/>
  <c r="BV498" i="25"/>
  <c r="BU498" i="25"/>
  <c r="DV497" i="25"/>
  <c r="DU497" i="25"/>
  <c r="DT497" i="25"/>
  <c r="DS497" i="25"/>
  <c r="DR497" i="25"/>
  <c r="DQ497" i="25"/>
  <c r="DP497" i="25"/>
  <c r="DO497" i="25"/>
  <c r="DN497" i="25"/>
  <c r="DM497" i="25"/>
  <c r="DL497" i="25"/>
  <c r="DK497" i="25"/>
  <c r="DJ497" i="25"/>
  <c r="DI497" i="25"/>
  <c r="DH497" i="25"/>
  <c r="DG497" i="25"/>
  <c r="DF497" i="25"/>
  <c r="DE497" i="25"/>
  <c r="DD497" i="25"/>
  <c r="DC497" i="25"/>
  <c r="DB497" i="25"/>
  <c r="DA497" i="25"/>
  <c r="CZ497" i="25"/>
  <c r="CY497" i="25"/>
  <c r="CX497" i="25"/>
  <c r="CW497" i="25"/>
  <c r="CV497" i="25"/>
  <c r="CU497" i="25"/>
  <c r="CT497" i="25"/>
  <c r="CS497" i="25"/>
  <c r="CR497" i="25"/>
  <c r="CQ497" i="25"/>
  <c r="CP497" i="25"/>
  <c r="CO497" i="25"/>
  <c r="CN497" i="25"/>
  <c r="CM497" i="25"/>
  <c r="CL497" i="25"/>
  <c r="CK497" i="25"/>
  <c r="CJ497" i="25"/>
  <c r="CI497" i="25"/>
  <c r="CH497" i="25"/>
  <c r="CG497" i="25"/>
  <c r="CF497" i="25"/>
  <c r="CE497" i="25"/>
  <c r="CD497" i="25"/>
  <c r="CC497" i="25"/>
  <c r="CB497" i="25"/>
  <c r="CA497" i="25"/>
  <c r="BZ497" i="25"/>
  <c r="BY497" i="25"/>
  <c r="BX497" i="25"/>
  <c r="BW497" i="25"/>
  <c r="BV497" i="25"/>
  <c r="BU497" i="25"/>
  <c r="DV496" i="25"/>
  <c r="DU496" i="25"/>
  <c r="DT496" i="25"/>
  <c r="DS496" i="25"/>
  <c r="DR496" i="25"/>
  <c r="DQ496" i="25"/>
  <c r="DP496" i="25"/>
  <c r="DO496" i="25"/>
  <c r="DN496" i="25"/>
  <c r="DM496" i="25"/>
  <c r="DL496" i="25"/>
  <c r="DK496" i="25"/>
  <c r="DJ496" i="25"/>
  <c r="DI496" i="25"/>
  <c r="DH496" i="25"/>
  <c r="DG496" i="25"/>
  <c r="DF496" i="25"/>
  <c r="DE496" i="25"/>
  <c r="DD496" i="25"/>
  <c r="DC496" i="25"/>
  <c r="DB496" i="25"/>
  <c r="DA496" i="25"/>
  <c r="CZ496" i="25"/>
  <c r="CY496" i="25"/>
  <c r="CX496" i="25"/>
  <c r="CW496" i="25"/>
  <c r="CV496" i="25"/>
  <c r="CU496" i="25"/>
  <c r="CT496" i="25"/>
  <c r="CS496" i="25"/>
  <c r="CR496" i="25"/>
  <c r="CQ496" i="25"/>
  <c r="CP496" i="25"/>
  <c r="CO496" i="25"/>
  <c r="CN496" i="25"/>
  <c r="CM496" i="25"/>
  <c r="CL496" i="25"/>
  <c r="CK496" i="25"/>
  <c r="CJ496" i="25"/>
  <c r="CI496" i="25"/>
  <c r="CH496" i="25"/>
  <c r="CG496" i="25"/>
  <c r="CF496" i="25"/>
  <c r="CE496" i="25"/>
  <c r="CD496" i="25"/>
  <c r="CC496" i="25"/>
  <c r="CB496" i="25"/>
  <c r="CA496" i="25"/>
  <c r="BZ496" i="25"/>
  <c r="BY496" i="25"/>
  <c r="BX496" i="25"/>
  <c r="BW496" i="25"/>
  <c r="BV496" i="25"/>
  <c r="BU496" i="25"/>
  <c r="DV495" i="25"/>
  <c r="DU495" i="25"/>
  <c r="DT495" i="25"/>
  <c r="DS495" i="25"/>
  <c r="DR495" i="25"/>
  <c r="DQ495" i="25"/>
  <c r="DP495" i="25"/>
  <c r="DO495" i="25"/>
  <c r="DN495" i="25"/>
  <c r="DM495" i="25"/>
  <c r="DL495" i="25"/>
  <c r="DK495" i="25"/>
  <c r="DJ495" i="25"/>
  <c r="DI495" i="25"/>
  <c r="DH495" i="25"/>
  <c r="DG495" i="25"/>
  <c r="DF495" i="25"/>
  <c r="DE495" i="25"/>
  <c r="DD495" i="25"/>
  <c r="DC495" i="25"/>
  <c r="DB495" i="25"/>
  <c r="DA495" i="25"/>
  <c r="CZ495" i="25"/>
  <c r="CY495" i="25"/>
  <c r="CX495" i="25"/>
  <c r="CW495" i="25"/>
  <c r="CV495" i="25"/>
  <c r="CU495" i="25"/>
  <c r="CT495" i="25"/>
  <c r="CS495" i="25"/>
  <c r="CR495" i="25"/>
  <c r="CQ495" i="25"/>
  <c r="CP495" i="25"/>
  <c r="CO495" i="25"/>
  <c r="CN495" i="25"/>
  <c r="CM495" i="25"/>
  <c r="CL495" i="25"/>
  <c r="CK495" i="25"/>
  <c r="CJ495" i="25"/>
  <c r="CI495" i="25"/>
  <c r="CH495" i="25"/>
  <c r="CG495" i="25"/>
  <c r="CF495" i="25"/>
  <c r="CE495" i="25"/>
  <c r="CD495" i="25"/>
  <c r="CC495" i="25"/>
  <c r="CB495" i="25"/>
  <c r="CA495" i="25"/>
  <c r="BZ495" i="25"/>
  <c r="BY495" i="25"/>
  <c r="BX495" i="25"/>
  <c r="BW495" i="25"/>
  <c r="BV495" i="25"/>
  <c r="BU495" i="25"/>
  <c r="DV494" i="25"/>
  <c r="DU494" i="25"/>
  <c r="DT494" i="25"/>
  <c r="DS494" i="25"/>
  <c r="DR494" i="25"/>
  <c r="DQ494" i="25"/>
  <c r="DP494" i="25"/>
  <c r="DO494" i="25"/>
  <c r="DN494" i="25"/>
  <c r="DM494" i="25"/>
  <c r="DL494" i="25"/>
  <c r="DK494" i="25"/>
  <c r="DJ494" i="25"/>
  <c r="DI494" i="25"/>
  <c r="DH494" i="25"/>
  <c r="DG494" i="25"/>
  <c r="DF494" i="25"/>
  <c r="DE494" i="25"/>
  <c r="DD494" i="25"/>
  <c r="DC494" i="25"/>
  <c r="DB494" i="25"/>
  <c r="DA494" i="25"/>
  <c r="CZ494" i="25"/>
  <c r="CY494" i="25"/>
  <c r="CX494" i="25"/>
  <c r="CW494" i="25"/>
  <c r="CV494" i="25"/>
  <c r="CU494" i="25"/>
  <c r="CT494" i="25"/>
  <c r="CS494" i="25"/>
  <c r="CR494" i="25"/>
  <c r="CQ494" i="25"/>
  <c r="CP494" i="25"/>
  <c r="CO494" i="25"/>
  <c r="CN494" i="25"/>
  <c r="CM494" i="25"/>
  <c r="CL494" i="25"/>
  <c r="CK494" i="25"/>
  <c r="CJ494" i="25"/>
  <c r="CI494" i="25"/>
  <c r="CH494" i="25"/>
  <c r="CG494" i="25"/>
  <c r="CF494" i="25"/>
  <c r="CE494" i="25"/>
  <c r="CD494" i="25"/>
  <c r="CC494" i="25"/>
  <c r="CB494" i="25"/>
  <c r="CA494" i="25"/>
  <c r="BZ494" i="25"/>
  <c r="BY494" i="25"/>
  <c r="BX494" i="25"/>
  <c r="BW494" i="25"/>
  <c r="BV494" i="25"/>
  <c r="BU494" i="25"/>
  <c r="DV493" i="25"/>
  <c r="DU493" i="25"/>
  <c r="DT493" i="25"/>
  <c r="DS493" i="25"/>
  <c r="DR493" i="25"/>
  <c r="DQ493" i="25"/>
  <c r="DP493" i="25"/>
  <c r="DO493" i="25"/>
  <c r="DN493" i="25"/>
  <c r="DM493" i="25"/>
  <c r="DL493" i="25"/>
  <c r="DK493" i="25"/>
  <c r="DJ493" i="25"/>
  <c r="DI493" i="25"/>
  <c r="DH493" i="25"/>
  <c r="DG493" i="25"/>
  <c r="DF493" i="25"/>
  <c r="DE493" i="25"/>
  <c r="DD493" i="25"/>
  <c r="DC493" i="25"/>
  <c r="DB493" i="25"/>
  <c r="DA493" i="25"/>
  <c r="CZ493" i="25"/>
  <c r="CY493" i="25"/>
  <c r="CX493" i="25"/>
  <c r="CW493" i="25"/>
  <c r="CV493" i="25"/>
  <c r="CU493" i="25"/>
  <c r="CT493" i="25"/>
  <c r="CS493" i="25"/>
  <c r="CR493" i="25"/>
  <c r="CQ493" i="25"/>
  <c r="CP493" i="25"/>
  <c r="CO493" i="25"/>
  <c r="CN493" i="25"/>
  <c r="CM493" i="25"/>
  <c r="CL493" i="25"/>
  <c r="CK493" i="25"/>
  <c r="CJ493" i="25"/>
  <c r="CI493" i="25"/>
  <c r="CH493" i="25"/>
  <c r="CG493" i="25"/>
  <c r="CF493" i="25"/>
  <c r="CE493" i="25"/>
  <c r="CD493" i="25"/>
  <c r="CC493" i="25"/>
  <c r="CB493" i="25"/>
  <c r="CA493" i="25"/>
  <c r="BZ493" i="25"/>
  <c r="BY493" i="25"/>
  <c r="BX493" i="25"/>
  <c r="BW493" i="25"/>
  <c r="BV493" i="25"/>
  <c r="BU493" i="25"/>
  <c r="DV492" i="25"/>
  <c r="DU492" i="25"/>
  <c r="DT492" i="25"/>
  <c r="DS492" i="25"/>
  <c r="DR492" i="25"/>
  <c r="DQ492" i="25"/>
  <c r="DP492" i="25"/>
  <c r="DO492" i="25"/>
  <c r="DN492" i="25"/>
  <c r="DM492" i="25"/>
  <c r="DL492" i="25"/>
  <c r="DK492" i="25"/>
  <c r="DJ492" i="25"/>
  <c r="DI492" i="25"/>
  <c r="DH492" i="25"/>
  <c r="DG492" i="25"/>
  <c r="DF492" i="25"/>
  <c r="DE492" i="25"/>
  <c r="DD492" i="25"/>
  <c r="DC492" i="25"/>
  <c r="DB492" i="25"/>
  <c r="DA492" i="25"/>
  <c r="CZ492" i="25"/>
  <c r="CY492" i="25"/>
  <c r="CX492" i="25"/>
  <c r="CW492" i="25"/>
  <c r="CV492" i="25"/>
  <c r="CU492" i="25"/>
  <c r="CT492" i="25"/>
  <c r="CS492" i="25"/>
  <c r="CR492" i="25"/>
  <c r="CQ492" i="25"/>
  <c r="CP492" i="25"/>
  <c r="CO492" i="25"/>
  <c r="CN492" i="25"/>
  <c r="CM492" i="25"/>
  <c r="CL492" i="25"/>
  <c r="CK492" i="25"/>
  <c r="CJ492" i="25"/>
  <c r="CI492" i="25"/>
  <c r="CH492" i="25"/>
  <c r="CG492" i="25"/>
  <c r="CF492" i="25"/>
  <c r="CE492" i="25"/>
  <c r="CD492" i="25"/>
  <c r="CC492" i="25"/>
  <c r="CB492" i="25"/>
  <c r="CA492" i="25"/>
  <c r="BZ492" i="25"/>
  <c r="BY492" i="25"/>
  <c r="BX492" i="25"/>
  <c r="BW492" i="25"/>
  <c r="BV492" i="25"/>
  <c r="BU492" i="25"/>
  <c r="DV491" i="25"/>
  <c r="DU491" i="25"/>
  <c r="DT491" i="25"/>
  <c r="DS491" i="25"/>
  <c r="DR491" i="25"/>
  <c r="DQ491" i="25"/>
  <c r="DP491" i="25"/>
  <c r="DO491" i="25"/>
  <c r="DN491" i="25"/>
  <c r="DM491" i="25"/>
  <c r="DL491" i="25"/>
  <c r="DK491" i="25"/>
  <c r="DJ491" i="25"/>
  <c r="DI491" i="25"/>
  <c r="DH491" i="25"/>
  <c r="DG491" i="25"/>
  <c r="DF491" i="25"/>
  <c r="DE491" i="25"/>
  <c r="DD491" i="25"/>
  <c r="DC491" i="25"/>
  <c r="DB491" i="25"/>
  <c r="DA491" i="25"/>
  <c r="CZ491" i="25"/>
  <c r="CY491" i="25"/>
  <c r="CX491" i="25"/>
  <c r="CW491" i="25"/>
  <c r="CV491" i="25"/>
  <c r="CU491" i="25"/>
  <c r="CT491" i="25"/>
  <c r="CS491" i="25"/>
  <c r="CR491" i="25"/>
  <c r="CQ491" i="25"/>
  <c r="CP491" i="25"/>
  <c r="CO491" i="25"/>
  <c r="CN491" i="25"/>
  <c r="CM491" i="25"/>
  <c r="CL491" i="25"/>
  <c r="CK491" i="25"/>
  <c r="CJ491" i="25"/>
  <c r="CI491" i="25"/>
  <c r="CH491" i="25"/>
  <c r="CG491" i="25"/>
  <c r="CF491" i="25"/>
  <c r="CE491" i="25"/>
  <c r="CD491" i="25"/>
  <c r="CC491" i="25"/>
  <c r="CB491" i="25"/>
  <c r="CA491" i="25"/>
  <c r="BZ491" i="25"/>
  <c r="BY491" i="25"/>
  <c r="BX491" i="25"/>
  <c r="BW491" i="25"/>
  <c r="BV491" i="25"/>
  <c r="BU491" i="25"/>
  <c r="DV490" i="25"/>
  <c r="DU490" i="25"/>
  <c r="DT490" i="25"/>
  <c r="DS490" i="25"/>
  <c r="DR490" i="25"/>
  <c r="DQ490" i="25"/>
  <c r="DP490" i="25"/>
  <c r="DO490" i="25"/>
  <c r="DN490" i="25"/>
  <c r="DM490" i="25"/>
  <c r="DL490" i="25"/>
  <c r="DK490" i="25"/>
  <c r="DJ490" i="25"/>
  <c r="DI490" i="25"/>
  <c r="DH490" i="25"/>
  <c r="DG490" i="25"/>
  <c r="DF490" i="25"/>
  <c r="DE490" i="25"/>
  <c r="DD490" i="25"/>
  <c r="DC490" i="25"/>
  <c r="DB490" i="25"/>
  <c r="DA490" i="25"/>
  <c r="CZ490" i="25"/>
  <c r="CY490" i="25"/>
  <c r="CX490" i="25"/>
  <c r="CW490" i="25"/>
  <c r="CV490" i="25"/>
  <c r="CU490" i="25"/>
  <c r="CT490" i="25"/>
  <c r="CS490" i="25"/>
  <c r="CR490" i="25"/>
  <c r="CQ490" i="25"/>
  <c r="CP490" i="25"/>
  <c r="CO490" i="25"/>
  <c r="CN490" i="25"/>
  <c r="CM490" i="25"/>
  <c r="CL490" i="25"/>
  <c r="CK490" i="25"/>
  <c r="CJ490" i="25"/>
  <c r="CI490" i="25"/>
  <c r="CH490" i="25"/>
  <c r="CG490" i="25"/>
  <c r="CF490" i="25"/>
  <c r="CE490" i="25"/>
  <c r="CD490" i="25"/>
  <c r="CC490" i="25"/>
  <c r="CB490" i="25"/>
  <c r="CA490" i="25"/>
  <c r="BZ490" i="25"/>
  <c r="BY490" i="25"/>
  <c r="BX490" i="25"/>
  <c r="BW490" i="25"/>
  <c r="BV490" i="25"/>
  <c r="BU490" i="25"/>
  <c r="DV489" i="25"/>
  <c r="DU489" i="25"/>
  <c r="DT489" i="25"/>
  <c r="DS489" i="25"/>
  <c r="DR489" i="25"/>
  <c r="DQ489" i="25"/>
  <c r="DP489" i="25"/>
  <c r="DO489" i="25"/>
  <c r="DN489" i="25"/>
  <c r="DM489" i="25"/>
  <c r="DL489" i="25"/>
  <c r="DK489" i="25"/>
  <c r="DJ489" i="25"/>
  <c r="DI489" i="25"/>
  <c r="DH489" i="25"/>
  <c r="DG489" i="25"/>
  <c r="DF489" i="25"/>
  <c r="DE489" i="25"/>
  <c r="DD489" i="25"/>
  <c r="DC489" i="25"/>
  <c r="DB489" i="25"/>
  <c r="DA489" i="25"/>
  <c r="CZ489" i="25"/>
  <c r="CY489" i="25"/>
  <c r="CX489" i="25"/>
  <c r="CW489" i="25"/>
  <c r="CV489" i="25"/>
  <c r="CU489" i="25"/>
  <c r="CT489" i="25"/>
  <c r="CS489" i="25"/>
  <c r="CR489" i="25"/>
  <c r="CQ489" i="25"/>
  <c r="CP489" i="25"/>
  <c r="CO489" i="25"/>
  <c r="CN489" i="25"/>
  <c r="CM489" i="25"/>
  <c r="CL489" i="25"/>
  <c r="CK489" i="25"/>
  <c r="CJ489" i="25"/>
  <c r="CI489" i="25"/>
  <c r="CH489" i="25"/>
  <c r="CG489" i="25"/>
  <c r="CF489" i="25"/>
  <c r="CE489" i="25"/>
  <c r="CD489" i="25"/>
  <c r="CC489" i="25"/>
  <c r="CB489" i="25"/>
  <c r="CA489" i="25"/>
  <c r="BZ489" i="25"/>
  <c r="BY489" i="25"/>
  <c r="BX489" i="25"/>
  <c r="BW489" i="25"/>
  <c r="BV489" i="25"/>
  <c r="BU489" i="25"/>
  <c r="DV488" i="25"/>
  <c r="DU488" i="25"/>
  <c r="DT488" i="25"/>
  <c r="DS488" i="25"/>
  <c r="DR488" i="25"/>
  <c r="DQ488" i="25"/>
  <c r="DP488" i="25"/>
  <c r="DO488" i="25"/>
  <c r="DN488" i="25"/>
  <c r="DM488" i="25"/>
  <c r="DL488" i="25"/>
  <c r="DK488" i="25"/>
  <c r="DJ488" i="25"/>
  <c r="DI488" i="25"/>
  <c r="DH488" i="25"/>
  <c r="DG488" i="25"/>
  <c r="DF488" i="25"/>
  <c r="DE488" i="25"/>
  <c r="DD488" i="25"/>
  <c r="DC488" i="25"/>
  <c r="DB488" i="25"/>
  <c r="DA488" i="25"/>
  <c r="CZ488" i="25"/>
  <c r="CY488" i="25"/>
  <c r="CX488" i="25"/>
  <c r="CW488" i="25"/>
  <c r="CV488" i="25"/>
  <c r="CU488" i="25"/>
  <c r="CT488" i="25"/>
  <c r="CS488" i="25"/>
  <c r="CR488" i="25"/>
  <c r="CQ488" i="25"/>
  <c r="CP488" i="25"/>
  <c r="CO488" i="25"/>
  <c r="CN488" i="25"/>
  <c r="CM488" i="25"/>
  <c r="CL488" i="25"/>
  <c r="CK488" i="25"/>
  <c r="CJ488" i="25"/>
  <c r="CI488" i="25"/>
  <c r="CH488" i="25"/>
  <c r="CG488" i="25"/>
  <c r="CF488" i="25"/>
  <c r="CE488" i="25"/>
  <c r="CD488" i="25"/>
  <c r="CC488" i="25"/>
  <c r="CB488" i="25"/>
  <c r="CA488" i="25"/>
  <c r="BZ488" i="25"/>
  <c r="BY488" i="25"/>
  <c r="BX488" i="25"/>
  <c r="BW488" i="25"/>
  <c r="BV488" i="25"/>
  <c r="BU488" i="25"/>
  <c r="DV487" i="25"/>
  <c r="DU487" i="25"/>
  <c r="DT487" i="25"/>
  <c r="DS487" i="25"/>
  <c r="DR487" i="25"/>
  <c r="DQ487" i="25"/>
  <c r="DP487" i="25"/>
  <c r="DO487" i="25"/>
  <c r="DN487" i="25"/>
  <c r="DM487" i="25"/>
  <c r="DL487" i="25"/>
  <c r="DK487" i="25"/>
  <c r="DJ487" i="25"/>
  <c r="DI487" i="25"/>
  <c r="DH487" i="25"/>
  <c r="DG487" i="25"/>
  <c r="DF487" i="25"/>
  <c r="DE487" i="25"/>
  <c r="DD487" i="25"/>
  <c r="DC487" i="25"/>
  <c r="DB487" i="25"/>
  <c r="DA487" i="25"/>
  <c r="CZ487" i="25"/>
  <c r="CY487" i="25"/>
  <c r="CX487" i="25"/>
  <c r="CW487" i="25"/>
  <c r="CV487" i="25"/>
  <c r="CU487" i="25"/>
  <c r="CT487" i="25"/>
  <c r="CS487" i="25"/>
  <c r="CR487" i="25"/>
  <c r="CQ487" i="25"/>
  <c r="CP487" i="25"/>
  <c r="CO487" i="25"/>
  <c r="CN487" i="25"/>
  <c r="CM487" i="25"/>
  <c r="CL487" i="25"/>
  <c r="CK487" i="25"/>
  <c r="CJ487" i="25"/>
  <c r="CI487" i="25"/>
  <c r="CH487" i="25"/>
  <c r="CG487" i="25"/>
  <c r="CF487" i="25"/>
  <c r="CE487" i="25"/>
  <c r="CD487" i="25"/>
  <c r="CC487" i="25"/>
  <c r="CB487" i="25"/>
  <c r="CA487" i="25"/>
  <c r="BZ487" i="25"/>
  <c r="BY487" i="25"/>
  <c r="BX487" i="25"/>
  <c r="BW487" i="25"/>
  <c r="BV487" i="25"/>
  <c r="BU487" i="25"/>
  <c r="DV486" i="25"/>
  <c r="DU486" i="25"/>
  <c r="DT486" i="25"/>
  <c r="DS486" i="25"/>
  <c r="DR486" i="25"/>
  <c r="DQ486" i="25"/>
  <c r="DP486" i="25"/>
  <c r="DO486" i="25"/>
  <c r="DN486" i="25"/>
  <c r="DM486" i="25"/>
  <c r="DL486" i="25"/>
  <c r="DK486" i="25"/>
  <c r="DJ486" i="25"/>
  <c r="DI486" i="25"/>
  <c r="DH486" i="25"/>
  <c r="DG486" i="25"/>
  <c r="DF486" i="25"/>
  <c r="DE486" i="25"/>
  <c r="DD486" i="25"/>
  <c r="DC486" i="25"/>
  <c r="DB486" i="25"/>
  <c r="DA486" i="25"/>
  <c r="CZ486" i="25"/>
  <c r="CY486" i="25"/>
  <c r="CX486" i="25"/>
  <c r="CW486" i="25"/>
  <c r="CV486" i="25"/>
  <c r="CU486" i="25"/>
  <c r="CT486" i="25"/>
  <c r="CS486" i="25"/>
  <c r="CR486" i="25"/>
  <c r="CQ486" i="25"/>
  <c r="CP486" i="25"/>
  <c r="CO486" i="25"/>
  <c r="CN486" i="25"/>
  <c r="CM486" i="25"/>
  <c r="CL486" i="25"/>
  <c r="CK486" i="25"/>
  <c r="CJ486" i="25"/>
  <c r="CI486" i="25"/>
  <c r="CH486" i="25"/>
  <c r="CG486" i="25"/>
  <c r="CF486" i="25"/>
  <c r="CE486" i="25"/>
  <c r="CD486" i="25"/>
  <c r="CC486" i="25"/>
  <c r="CB486" i="25"/>
  <c r="CA486" i="25"/>
  <c r="BZ486" i="25"/>
  <c r="BY486" i="25"/>
  <c r="BX486" i="25"/>
  <c r="BW486" i="25"/>
  <c r="BV486" i="25"/>
  <c r="BU486" i="25"/>
  <c r="DV485" i="25"/>
  <c r="DU485" i="25"/>
  <c r="DT485" i="25"/>
  <c r="DS485" i="25"/>
  <c r="DR485" i="25"/>
  <c r="DQ485" i="25"/>
  <c r="DP485" i="25"/>
  <c r="DO485" i="25"/>
  <c r="DN485" i="25"/>
  <c r="DM485" i="25"/>
  <c r="DL485" i="25"/>
  <c r="DK485" i="25"/>
  <c r="DJ485" i="25"/>
  <c r="DI485" i="25"/>
  <c r="DH485" i="25"/>
  <c r="DG485" i="25"/>
  <c r="DF485" i="25"/>
  <c r="DE485" i="25"/>
  <c r="DD485" i="25"/>
  <c r="DC485" i="25"/>
  <c r="DB485" i="25"/>
  <c r="DA485" i="25"/>
  <c r="CZ485" i="25"/>
  <c r="CY485" i="25"/>
  <c r="CX485" i="25"/>
  <c r="CW485" i="25"/>
  <c r="CV485" i="25"/>
  <c r="CU485" i="25"/>
  <c r="CT485" i="25"/>
  <c r="CS485" i="25"/>
  <c r="CR485" i="25"/>
  <c r="CQ485" i="25"/>
  <c r="CP485" i="25"/>
  <c r="CO485" i="25"/>
  <c r="CN485" i="25"/>
  <c r="CM485" i="25"/>
  <c r="CL485" i="25"/>
  <c r="CK485" i="25"/>
  <c r="CJ485" i="25"/>
  <c r="CI485" i="25"/>
  <c r="CH485" i="25"/>
  <c r="CG485" i="25"/>
  <c r="CF485" i="25"/>
  <c r="CE485" i="25"/>
  <c r="CD485" i="25"/>
  <c r="CC485" i="25"/>
  <c r="CB485" i="25"/>
  <c r="CA485" i="25"/>
  <c r="BZ485" i="25"/>
  <c r="BY485" i="25"/>
  <c r="BX485" i="25"/>
  <c r="BW485" i="25"/>
  <c r="BV485" i="25"/>
  <c r="BU485" i="25"/>
  <c r="DV484" i="25"/>
  <c r="DU484" i="25"/>
  <c r="DT484" i="25"/>
  <c r="DS484" i="25"/>
  <c r="DR484" i="25"/>
  <c r="DQ484" i="25"/>
  <c r="DP484" i="25"/>
  <c r="DO484" i="25"/>
  <c r="DN484" i="25"/>
  <c r="DM484" i="25"/>
  <c r="DL484" i="25"/>
  <c r="DK484" i="25"/>
  <c r="DJ484" i="25"/>
  <c r="DI484" i="25"/>
  <c r="DH484" i="25"/>
  <c r="DG484" i="25"/>
  <c r="DF484" i="25"/>
  <c r="DE484" i="25"/>
  <c r="DD484" i="25"/>
  <c r="DC484" i="25"/>
  <c r="DB484" i="25"/>
  <c r="DA484" i="25"/>
  <c r="CZ484" i="25"/>
  <c r="CY484" i="25"/>
  <c r="CX484" i="25"/>
  <c r="CW484" i="25"/>
  <c r="CV484" i="25"/>
  <c r="CU484" i="25"/>
  <c r="CT484" i="25"/>
  <c r="CS484" i="25"/>
  <c r="CR484" i="25"/>
  <c r="CQ484" i="25"/>
  <c r="CP484" i="25"/>
  <c r="CO484" i="25"/>
  <c r="CN484" i="25"/>
  <c r="CM484" i="25"/>
  <c r="CL484" i="25"/>
  <c r="CK484" i="25"/>
  <c r="CJ484" i="25"/>
  <c r="CI484" i="25"/>
  <c r="CH484" i="25"/>
  <c r="CG484" i="25"/>
  <c r="CF484" i="25"/>
  <c r="CE484" i="25"/>
  <c r="CD484" i="25"/>
  <c r="CC484" i="25"/>
  <c r="CB484" i="25"/>
  <c r="CA484" i="25"/>
  <c r="BZ484" i="25"/>
  <c r="BY484" i="25"/>
  <c r="BX484" i="25"/>
  <c r="BW484" i="25"/>
  <c r="BV484" i="25"/>
  <c r="BU484" i="25"/>
  <c r="DV483" i="25"/>
  <c r="DU483" i="25"/>
  <c r="DT483" i="25"/>
  <c r="DS483" i="25"/>
  <c r="DR483" i="25"/>
  <c r="DQ483" i="25"/>
  <c r="DP483" i="25"/>
  <c r="DO483" i="25"/>
  <c r="DN483" i="25"/>
  <c r="DM483" i="25"/>
  <c r="DL483" i="25"/>
  <c r="DK483" i="25"/>
  <c r="DJ483" i="25"/>
  <c r="DI483" i="25"/>
  <c r="DH483" i="25"/>
  <c r="DG483" i="25"/>
  <c r="DF483" i="25"/>
  <c r="DE483" i="25"/>
  <c r="DD483" i="25"/>
  <c r="DC483" i="25"/>
  <c r="DB483" i="25"/>
  <c r="DA483" i="25"/>
  <c r="CZ483" i="25"/>
  <c r="CY483" i="25"/>
  <c r="CX483" i="25"/>
  <c r="CW483" i="25"/>
  <c r="CV483" i="25"/>
  <c r="CU483" i="25"/>
  <c r="CT483" i="25"/>
  <c r="CS483" i="25"/>
  <c r="CR483" i="25"/>
  <c r="CQ483" i="25"/>
  <c r="CP483" i="25"/>
  <c r="CO483" i="25"/>
  <c r="CN483" i="25"/>
  <c r="CM483" i="25"/>
  <c r="CL483" i="25"/>
  <c r="CK483" i="25"/>
  <c r="CJ483" i="25"/>
  <c r="CI483" i="25"/>
  <c r="CH483" i="25"/>
  <c r="CG483" i="25"/>
  <c r="CF483" i="25"/>
  <c r="CE483" i="25"/>
  <c r="CD483" i="25"/>
  <c r="CC483" i="25"/>
  <c r="CB483" i="25"/>
  <c r="CA483" i="25"/>
  <c r="BZ483" i="25"/>
  <c r="BY483" i="25"/>
  <c r="BX483" i="25"/>
  <c r="BW483" i="25"/>
  <c r="BV483" i="25"/>
  <c r="BU483" i="25"/>
  <c r="DV482" i="25"/>
  <c r="DU482" i="25"/>
  <c r="DT482" i="25"/>
  <c r="DS482" i="25"/>
  <c r="DR482" i="25"/>
  <c r="DQ482" i="25"/>
  <c r="DP482" i="25"/>
  <c r="DO482" i="25"/>
  <c r="DN482" i="25"/>
  <c r="DM482" i="25"/>
  <c r="DL482" i="25"/>
  <c r="DK482" i="25"/>
  <c r="DJ482" i="25"/>
  <c r="DI482" i="25"/>
  <c r="DH482" i="25"/>
  <c r="DG482" i="25"/>
  <c r="DF482" i="25"/>
  <c r="DE482" i="25"/>
  <c r="DD482" i="25"/>
  <c r="DC482" i="25"/>
  <c r="DB482" i="25"/>
  <c r="DA482" i="25"/>
  <c r="CZ482" i="25"/>
  <c r="CY482" i="25"/>
  <c r="CX482" i="25"/>
  <c r="CW482" i="25"/>
  <c r="CV482" i="25"/>
  <c r="CU482" i="25"/>
  <c r="CT482" i="25"/>
  <c r="CS482" i="25"/>
  <c r="CR482" i="25"/>
  <c r="CQ482" i="25"/>
  <c r="CP482" i="25"/>
  <c r="CO482" i="25"/>
  <c r="CN482" i="25"/>
  <c r="CM482" i="25"/>
  <c r="CL482" i="25"/>
  <c r="CK482" i="25"/>
  <c r="CJ482" i="25"/>
  <c r="CI482" i="25"/>
  <c r="CH482" i="25"/>
  <c r="CG482" i="25"/>
  <c r="CF482" i="25"/>
  <c r="CE482" i="25"/>
  <c r="CD482" i="25"/>
  <c r="CC482" i="25"/>
  <c r="CB482" i="25"/>
  <c r="CA482" i="25"/>
  <c r="BZ482" i="25"/>
  <c r="BY482" i="25"/>
  <c r="BX482" i="25"/>
  <c r="BW482" i="25"/>
  <c r="BV482" i="25"/>
  <c r="BU482" i="25"/>
  <c r="DV481" i="25"/>
  <c r="DU481" i="25"/>
  <c r="DT481" i="25"/>
  <c r="DS481" i="25"/>
  <c r="DR481" i="25"/>
  <c r="DQ481" i="25"/>
  <c r="DP481" i="25"/>
  <c r="DO481" i="25"/>
  <c r="DN481" i="25"/>
  <c r="DM481" i="25"/>
  <c r="DL481" i="25"/>
  <c r="DK481" i="25"/>
  <c r="DJ481" i="25"/>
  <c r="DI481" i="25"/>
  <c r="DH481" i="25"/>
  <c r="DG481" i="25"/>
  <c r="DF481" i="25"/>
  <c r="DE481" i="25"/>
  <c r="DD481" i="25"/>
  <c r="DC481" i="25"/>
  <c r="DB481" i="25"/>
  <c r="DA481" i="25"/>
  <c r="CZ481" i="25"/>
  <c r="CY481" i="25"/>
  <c r="CX481" i="25"/>
  <c r="CW481" i="25"/>
  <c r="CV481" i="25"/>
  <c r="CU481" i="25"/>
  <c r="CT481" i="25"/>
  <c r="CS481" i="25"/>
  <c r="CR481" i="25"/>
  <c r="CQ481" i="25"/>
  <c r="CP481" i="25"/>
  <c r="CO481" i="25"/>
  <c r="CN481" i="25"/>
  <c r="CM481" i="25"/>
  <c r="CL481" i="25"/>
  <c r="CK481" i="25"/>
  <c r="CJ481" i="25"/>
  <c r="CI481" i="25"/>
  <c r="CH481" i="25"/>
  <c r="CG481" i="25"/>
  <c r="CF481" i="25"/>
  <c r="CE481" i="25"/>
  <c r="CD481" i="25"/>
  <c r="CC481" i="25"/>
  <c r="CB481" i="25"/>
  <c r="CA481" i="25"/>
  <c r="BZ481" i="25"/>
  <c r="BY481" i="25"/>
  <c r="BX481" i="25"/>
  <c r="BW481" i="25"/>
  <c r="BV481" i="25"/>
  <c r="BU481" i="25"/>
  <c r="DV480" i="25"/>
  <c r="DU480" i="25"/>
  <c r="DT480" i="25"/>
  <c r="DS480" i="25"/>
  <c r="DR480" i="25"/>
  <c r="DQ480" i="25"/>
  <c r="DP480" i="25"/>
  <c r="DO480" i="25"/>
  <c r="DN480" i="25"/>
  <c r="DM480" i="25"/>
  <c r="DL480" i="25"/>
  <c r="DK480" i="25"/>
  <c r="DJ480" i="25"/>
  <c r="DI480" i="25"/>
  <c r="DH480" i="25"/>
  <c r="DG480" i="25"/>
  <c r="DF480" i="25"/>
  <c r="DE480" i="25"/>
  <c r="DD480" i="25"/>
  <c r="DC480" i="25"/>
  <c r="DB480" i="25"/>
  <c r="DA480" i="25"/>
  <c r="CZ480" i="25"/>
  <c r="CY480" i="25"/>
  <c r="CX480" i="25"/>
  <c r="CW480" i="25"/>
  <c r="CV480" i="25"/>
  <c r="CU480" i="25"/>
  <c r="CT480" i="25"/>
  <c r="CS480" i="25"/>
  <c r="CR480" i="25"/>
  <c r="CQ480" i="25"/>
  <c r="CP480" i="25"/>
  <c r="CO480" i="25"/>
  <c r="CN480" i="25"/>
  <c r="CM480" i="25"/>
  <c r="CL480" i="25"/>
  <c r="CK480" i="25"/>
  <c r="CJ480" i="25"/>
  <c r="CI480" i="25"/>
  <c r="CH480" i="25"/>
  <c r="CG480" i="25"/>
  <c r="CF480" i="25"/>
  <c r="CE480" i="25"/>
  <c r="CD480" i="25"/>
  <c r="CC480" i="25"/>
  <c r="CB480" i="25"/>
  <c r="CA480" i="25"/>
  <c r="BZ480" i="25"/>
  <c r="BY480" i="25"/>
  <c r="BX480" i="25"/>
  <c r="BW480" i="25"/>
  <c r="BV480" i="25"/>
  <c r="BU480" i="25"/>
  <c r="DV479" i="25"/>
  <c r="DU479" i="25"/>
  <c r="DT479" i="25"/>
  <c r="DS479" i="25"/>
  <c r="DR479" i="25"/>
  <c r="DQ479" i="25"/>
  <c r="DP479" i="25"/>
  <c r="DO479" i="25"/>
  <c r="DN479" i="25"/>
  <c r="DM479" i="25"/>
  <c r="DL479" i="25"/>
  <c r="DK479" i="25"/>
  <c r="DJ479" i="25"/>
  <c r="DI479" i="25"/>
  <c r="DH479" i="25"/>
  <c r="DG479" i="25"/>
  <c r="DF479" i="25"/>
  <c r="DE479" i="25"/>
  <c r="DD479" i="25"/>
  <c r="DC479" i="25"/>
  <c r="DB479" i="25"/>
  <c r="DA479" i="25"/>
  <c r="CZ479" i="25"/>
  <c r="CY479" i="25"/>
  <c r="CX479" i="25"/>
  <c r="CW479" i="25"/>
  <c r="CV479" i="25"/>
  <c r="CU479" i="25"/>
  <c r="CT479" i="25"/>
  <c r="CS479" i="25"/>
  <c r="CR479" i="25"/>
  <c r="CQ479" i="25"/>
  <c r="CP479" i="25"/>
  <c r="CO479" i="25"/>
  <c r="CN479" i="25"/>
  <c r="CM479" i="25"/>
  <c r="CL479" i="25"/>
  <c r="CK479" i="25"/>
  <c r="CJ479" i="25"/>
  <c r="CI479" i="25"/>
  <c r="CH479" i="25"/>
  <c r="CG479" i="25"/>
  <c r="CF479" i="25"/>
  <c r="CE479" i="25"/>
  <c r="CD479" i="25"/>
  <c r="CC479" i="25"/>
  <c r="CB479" i="25"/>
  <c r="CA479" i="25"/>
  <c r="BZ479" i="25"/>
  <c r="BY479" i="25"/>
  <c r="BX479" i="25"/>
  <c r="BW479" i="25"/>
  <c r="BV479" i="25"/>
  <c r="BU479" i="25"/>
  <c r="DV478" i="25"/>
  <c r="DU478" i="25"/>
  <c r="DT478" i="25"/>
  <c r="DS478" i="25"/>
  <c r="DR478" i="25"/>
  <c r="DQ478" i="25"/>
  <c r="DP478" i="25"/>
  <c r="DO478" i="25"/>
  <c r="DN478" i="25"/>
  <c r="DM478" i="25"/>
  <c r="DL478" i="25"/>
  <c r="DK478" i="25"/>
  <c r="DJ478" i="25"/>
  <c r="DI478" i="25"/>
  <c r="DH478" i="25"/>
  <c r="DG478" i="25"/>
  <c r="DF478" i="25"/>
  <c r="DE478" i="25"/>
  <c r="DD478" i="25"/>
  <c r="DC478" i="25"/>
  <c r="DB478" i="25"/>
  <c r="DA478" i="25"/>
  <c r="CZ478" i="25"/>
  <c r="CY478" i="25"/>
  <c r="CX478" i="25"/>
  <c r="CW478" i="25"/>
  <c r="CV478" i="25"/>
  <c r="CU478" i="25"/>
  <c r="CT478" i="25"/>
  <c r="CS478" i="25"/>
  <c r="CR478" i="25"/>
  <c r="CQ478" i="25"/>
  <c r="CP478" i="25"/>
  <c r="CO478" i="25"/>
  <c r="CN478" i="25"/>
  <c r="CM478" i="25"/>
  <c r="CL478" i="25"/>
  <c r="CK478" i="25"/>
  <c r="CJ478" i="25"/>
  <c r="CI478" i="25"/>
  <c r="CH478" i="25"/>
  <c r="CG478" i="25"/>
  <c r="CF478" i="25"/>
  <c r="CE478" i="25"/>
  <c r="CD478" i="25"/>
  <c r="CC478" i="25"/>
  <c r="CB478" i="25"/>
  <c r="CA478" i="25"/>
  <c r="BZ478" i="25"/>
  <c r="BY478" i="25"/>
  <c r="BX478" i="25"/>
  <c r="BW478" i="25"/>
  <c r="BV478" i="25"/>
  <c r="BU478" i="25"/>
  <c r="DV477" i="25"/>
  <c r="DU477" i="25"/>
  <c r="DT477" i="25"/>
  <c r="DS477" i="25"/>
  <c r="DR477" i="25"/>
  <c r="DQ477" i="25"/>
  <c r="DP477" i="25"/>
  <c r="DO477" i="25"/>
  <c r="DN477" i="25"/>
  <c r="DM477" i="25"/>
  <c r="DL477" i="25"/>
  <c r="DK477" i="25"/>
  <c r="DJ477" i="25"/>
  <c r="DI477" i="25"/>
  <c r="DH477" i="25"/>
  <c r="DG477" i="25"/>
  <c r="DF477" i="25"/>
  <c r="DE477" i="25"/>
  <c r="DD477" i="25"/>
  <c r="DC477" i="25"/>
  <c r="DB477" i="25"/>
  <c r="DA477" i="25"/>
  <c r="CZ477" i="25"/>
  <c r="CY477" i="25"/>
  <c r="CX477" i="25"/>
  <c r="CW477" i="25"/>
  <c r="CV477" i="25"/>
  <c r="CU477" i="25"/>
  <c r="CT477" i="25"/>
  <c r="CS477" i="25"/>
  <c r="CR477" i="25"/>
  <c r="CQ477" i="25"/>
  <c r="CP477" i="25"/>
  <c r="CO477" i="25"/>
  <c r="CN477" i="25"/>
  <c r="CM477" i="25"/>
  <c r="CL477" i="25"/>
  <c r="CK477" i="25"/>
  <c r="CJ477" i="25"/>
  <c r="CI477" i="25"/>
  <c r="CH477" i="25"/>
  <c r="CG477" i="25"/>
  <c r="CF477" i="25"/>
  <c r="CE477" i="25"/>
  <c r="CD477" i="25"/>
  <c r="CC477" i="25"/>
  <c r="CB477" i="25"/>
  <c r="CA477" i="25"/>
  <c r="BZ477" i="25"/>
  <c r="BY477" i="25"/>
  <c r="BX477" i="25"/>
  <c r="BW477" i="25"/>
  <c r="BV477" i="25"/>
  <c r="BU477" i="25"/>
  <c r="DV476" i="25"/>
  <c r="DU476" i="25"/>
  <c r="DT476" i="25"/>
  <c r="DS476" i="25"/>
  <c r="DR476" i="25"/>
  <c r="DQ476" i="25"/>
  <c r="DP476" i="25"/>
  <c r="DO476" i="25"/>
  <c r="DN476" i="25"/>
  <c r="DM476" i="25"/>
  <c r="DL476" i="25"/>
  <c r="DK476" i="25"/>
  <c r="DJ476" i="25"/>
  <c r="DI476" i="25"/>
  <c r="DH476" i="25"/>
  <c r="DG476" i="25"/>
  <c r="DF476" i="25"/>
  <c r="DE476" i="25"/>
  <c r="DD476" i="25"/>
  <c r="DC476" i="25"/>
  <c r="DB476" i="25"/>
  <c r="DA476" i="25"/>
  <c r="CZ476" i="25"/>
  <c r="CY476" i="25"/>
  <c r="CX476" i="25"/>
  <c r="CW476" i="25"/>
  <c r="CV476" i="25"/>
  <c r="CU476" i="25"/>
  <c r="CT476" i="25"/>
  <c r="CS476" i="25"/>
  <c r="CR476" i="25"/>
  <c r="CQ476" i="25"/>
  <c r="CP476" i="25"/>
  <c r="CO476" i="25"/>
  <c r="CN476" i="25"/>
  <c r="CM476" i="25"/>
  <c r="CL476" i="25"/>
  <c r="CK476" i="25"/>
  <c r="CJ476" i="25"/>
  <c r="CI476" i="25"/>
  <c r="CH476" i="25"/>
  <c r="CG476" i="25"/>
  <c r="CF476" i="25"/>
  <c r="CE476" i="25"/>
  <c r="CD476" i="25"/>
  <c r="CC476" i="25"/>
  <c r="CB476" i="25"/>
  <c r="CA476" i="25"/>
  <c r="BZ476" i="25"/>
  <c r="BY476" i="25"/>
  <c r="BX476" i="25"/>
  <c r="BW476" i="25"/>
  <c r="BV476" i="25"/>
  <c r="BU476" i="25"/>
  <c r="DV475" i="25"/>
  <c r="DU475" i="25"/>
  <c r="DT475" i="25"/>
  <c r="DS475" i="25"/>
  <c r="DR475" i="25"/>
  <c r="DQ475" i="25"/>
  <c r="DP475" i="25"/>
  <c r="DO475" i="25"/>
  <c r="DN475" i="25"/>
  <c r="DM475" i="25"/>
  <c r="DL475" i="25"/>
  <c r="DK475" i="25"/>
  <c r="DJ475" i="25"/>
  <c r="DI475" i="25"/>
  <c r="DH475" i="25"/>
  <c r="DG475" i="25"/>
  <c r="DF475" i="25"/>
  <c r="DE475" i="25"/>
  <c r="DD475" i="25"/>
  <c r="DC475" i="25"/>
  <c r="DB475" i="25"/>
  <c r="DA475" i="25"/>
  <c r="CZ475" i="25"/>
  <c r="CY475" i="25"/>
  <c r="CX475" i="25"/>
  <c r="CW475" i="25"/>
  <c r="CV475" i="25"/>
  <c r="CU475" i="25"/>
  <c r="CT475" i="25"/>
  <c r="CS475" i="25"/>
  <c r="CR475" i="25"/>
  <c r="CQ475" i="25"/>
  <c r="CP475" i="25"/>
  <c r="CO475" i="25"/>
  <c r="CN475" i="25"/>
  <c r="CM475" i="25"/>
  <c r="CL475" i="25"/>
  <c r="CK475" i="25"/>
  <c r="CJ475" i="25"/>
  <c r="CI475" i="25"/>
  <c r="CH475" i="25"/>
  <c r="CG475" i="25"/>
  <c r="CF475" i="25"/>
  <c r="CE475" i="25"/>
  <c r="CD475" i="25"/>
  <c r="CC475" i="25"/>
  <c r="CB475" i="25"/>
  <c r="CA475" i="25"/>
  <c r="BZ475" i="25"/>
  <c r="BY475" i="25"/>
  <c r="BX475" i="25"/>
  <c r="BW475" i="25"/>
  <c r="BV475" i="25"/>
  <c r="BU475" i="25"/>
  <c r="R475" i="25"/>
  <c r="DV474" i="25"/>
  <c r="DU474" i="25"/>
  <c r="DT474" i="25"/>
  <c r="DS474" i="25"/>
  <c r="DR474" i="25"/>
  <c r="DQ474" i="25"/>
  <c r="DP474" i="25"/>
  <c r="DO474" i="25"/>
  <c r="DN474" i="25"/>
  <c r="DM474" i="25"/>
  <c r="DL474" i="25"/>
  <c r="DK474" i="25"/>
  <c r="DJ474" i="25"/>
  <c r="DI474" i="25"/>
  <c r="DH474" i="25"/>
  <c r="DG474" i="25"/>
  <c r="DF474" i="25"/>
  <c r="DE474" i="25"/>
  <c r="DD474" i="25"/>
  <c r="DC474" i="25"/>
  <c r="DB474" i="25"/>
  <c r="DA474" i="25"/>
  <c r="CZ474" i="25"/>
  <c r="CY474" i="25"/>
  <c r="CX474" i="25"/>
  <c r="CW474" i="25"/>
  <c r="CV474" i="25"/>
  <c r="CU474" i="25"/>
  <c r="CT474" i="25"/>
  <c r="CS474" i="25"/>
  <c r="CR474" i="25"/>
  <c r="CQ474" i="25"/>
  <c r="CP474" i="25"/>
  <c r="CO474" i="25"/>
  <c r="CN474" i="25"/>
  <c r="CM474" i="25"/>
  <c r="CL474" i="25"/>
  <c r="CK474" i="25"/>
  <c r="CJ474" i="25"/>
  <c r="CI474" i="25"/>
  <c r="CH474" i="25"/>
  <c r="CG474" i="25"/>
  <c r="CF474" i="25"/>
  <c r="CE474" i="25"/>
  <c r="CD474" i="25"/>
  <c r="CC474" i="25"/>
  <c r="CB474" i="25"/>
  <c r="CA474" i="25"/>
  <c r="BZ474" i="25"/>
  <c r="BY474" i="25"/>
  <c r="BX474" i="25"/>
  <c r="BW474" i="25"/>
  <c r="BV474" i="25"/>
  <c r="BU474" i="25"/>
  <c r="R474" i="25"/>
  <c r="DV473" i="25"/>
  <c r="DU473" i="25"/>
  <c r="DT473" i="25"/>
  <c r="DS473" i="25"/>
  <c r="DR473" i="25"/>
  <c r="DQ473" i="25"/>
  <c r="DP473" i="25"/>
  <c r="DO473" i="25"/>
  <c r="DN473" i="25"/>
  <c r="DM473" i="25"/>
  <c r="DL473" i="25"/>
  <c r="DK473" i="25"/>
  <c r="DJ473" i="25"/>
  <c r="DI473" i="25"/>
  <c r="DH473" i="25"/>
  <c r="DG473" i="25"/>
  <c r="DF473" i="25"/>
  <c r="DE473" i="25"/>
  <c r="DD473" i="25"/>
  <c r="DC473" i="25"/>
  <c r="DB473" i="25"/>
  <c r="DA473" i="25"/>
  <c r="CZ473" i="25"/>
  <c r="CY473" i="25"/>
  <c r="CX473" i="25"/>
  <c r="CW473" i="25"/>
  <c r="CV473" i="25"/>
  <c r="CU473" i="25"/>
  <c r="CT473" i="25"/>
  <c r="CS473" i="25"/>
  <c r="CR473" i="25"/>
  <c r="CQ473" i="25"/>
  <c r="CP473" i="25"/>
  <c r="CO473" i="25"/>
  <c r="CN473" i="25"/>
  <c r="CM473" i="25"/>
  <c r="CL473" i="25"/>
  <c r="CK473" i="25"/>
  <c r="CJ473" i="25"/>
  <c r="CI473" i="25"/>
  <c r="CH473" i="25"/>
  <c r="CG473" i="25"/>
  <c r="CF473" i="25"/>
  <c r="CE473" i="25"/>
  <c r="CD473" i="25"/>
  <c r="CC473" i="25"/>
  <c r="CB473" i="25"/>
  <c r="CA473" i="25"/>
  <c r="BZ473" i="25"/>
  <c r="BY473" i="25"/>
  <c r="BX473" i="25"/>
  <c r="BW473" i="25"/>
  <c r="BV473" i="25"/>
  <c r="BU473" i="25"/>
  <c r="DV472" i="25"/>
  <c r="DU472" i="25"/>
  <c r="DT472" i="25"/>
  <c r="DS472" i="25"/>
  <c r="DR472" i="25"/>
  <c r="DQ472" i="25"/>
  <c r="DP472" i="25"/>
  <c r="DO472" i="25"/>
  <c r="DN472" i="25"/>
  <c r="DM472" i="25"/>
  <c r="DL472" i="25"/>
  <c r="DK472" i="25"/>
  <c r="DJ472" i="25"/>
  <c r="DI472" i="25"/>
  <c r="DH472" i="25"/>
  <c r="DG472" i="25"/>
  <c r="DF472" i="25"/>
  <c r="DE472" i="25"/>
  <c r="DD472" i="25"/>
  <c r="DC472" i="25"/>
  <c r="DB472" i="25"/>
  <c r="DA472" i="25"/>
  <c r="CZ472" i="25"/>
  <c r="CY472" i="25"/>
  <c r="CX472" i="25"/>
  <c r="CW472" i="25"/>
  <c r="CV472" i="25"/>
  <c r="CU472" i="25"/>
  <c r="CT472" i="25"/>
  <c r="CS472" i="25"/>
  <c r="CR472" i="25"/>
  <c r="CQ472" i="25"/>
  <c r="CP472" i="25"/>
  <c r="CO472" i="25"/>
  <c r="CN472" i="25"/>
  <c r="CM472" i="25"/>
  <c r="CL472" i="25"/>
  <c r="CK472" i="25"/>
  <c r="CJ472" i="25"/>
  <c r="CI472" i="25"/>
  <c r="CH472" i="25"/>
  <c r="CG472" i="25"/>
  <c r="CF472" i="25"/>
  <c r="CE472" i="25"/>
  <c r="CD472" i="25"/>
  <c r="CC472" i="25"/>
  <c r="CB472" i="25"/>
  <c r="CA472" i="25"/>
  <c r="BZ472" i="25"/>
  <c r="BY472" i="25"/>
  <c r="BX472" i="25"/>
  <c r="BW472" i="25"/>
  <c r="BV472" i="25"/>
  <c r="BU472" i="25"/>
  <c r="DV471" i="25"/>
  <c r="DU471" i="25"/>
  <c r="DT471" i="25"/>
  <c r="DS471" i="25"/>
  <c r="DR471" i="25"/>
  <c r="DQ471" i="25"/>
  <c r="DP471" i="25"/>
  <c r="DO471" i="25"/>
  <c r="DN471" i="25"/>
  <c r="DM471" i="25"/>
  <c r="DL471" i="25"/>
  <c r="DK471" i="25"/>
  <c r="DJ471" i="25"/>
  <c r="DI471" i="25"/>
  <c r="DH471" i="25"/>
  <c r="DG471" i="25"/>
  <c r="DF471" i="25"/>
  <c r="DE471" i="25"/>
  <c r="DD471" i="25"/>
  <c r="DC471" i="25"/>
  <c r="DB471" i="25"/>
  <c r="DA471" i="25"/>
  <c r="CZ471" i="25"/>
  <c r="CY471" i="25"/>
  <c r="CX471" i="25"/>
  <c r="CW471" i="25"/>
  <c r="CV471" i="25"/>
  <c r="CU471" i="25"/>
  <c r="CT471" i="25"/>
  <c r="CS471" i="25"/>
  <c r="CR471" i="25"/>
  <c r="CQ471" i="25"/>
  <c r="CP471" i="25"/>
  <c r="CO471" i="25"/>
  <c r="CN471" i="25"/>
  <c r="CM471" i="25"/>
  <c r="CL471" i="25"/>
  <c r="CK471" i="25"/>
  <c r="CJ471" i="25"/>
  <c r="CI471" i="25"/>
  <c r="CH471" i="25"/>
  <c r="CG471" i="25"/>
  <c r="CF471" i="25"/>
  <c r="CE471" i="25"/>
  <c r="CD471" i="25"/>
  <c r="CC471" i="25"/>
  <c r="CB471" i="25"/>
  <c r="CA471" i="25"/>
  <c r="BZ471" i="25"/>
  <c r="BY471" i="25"/>
  <c r="BX471" i="25"/>
  <c r="BW471" i="25"/>
  <c r="BV471" i="25"/>
  <c r="BU471" i="25"/>
  <c r="DV470" i="25"/>
  <c r="DU470" i="25"/>
  <c r="DT470" i="25"/>
  <c r="DS470" i="25"/>
  <c r="DR470" i="25"/>
  <c r="DQ470" i="25"/>
  <c r="DP470" i="25"/>
  <c r="DO470" i="25"/>
  <c r="DN470" i="25"/>
  <c r="DM470" i="25"/>
  <c r="DL470" i="25"/>
  <c r="DK470" i="25"/>
  <c r="DJ470" i="25"/>
  <c r="DI470" i="25"/>
  <c r="DH470" i="25"/>
  <c r="DG470" i="25"/>
  <c r="DF470" i="25"/>
  <c r="DE470" i="25"/>
  <c r="DD470" i="25"/>
  <c r="DC470" i="25"/>
  <c r="DB470" i="25"/>
  <c r="DA470" i="25"/>
  <c r="CZ470" i="25"/>
  <c r="CY470" i="25"/>
  <c r="CX470" i="25"/>
  <c r="CW470" i="25"/>
  <c r="CV470" i="25"/>
  <c r="CU470" i="25"/>
  <c r="CT470" i="25"/>
  <c r="CS470" i="25"/>
  <c r="CR470" i="25"/>
  <c r="CQ470" i="25"/>
  <c r="CP470" i="25"/>
  <c r="CO470" i="25"/>
  <c r="CN470" i="25"/>
  <c r="CM470" i="25"/>
  <c r="CL470" i="25"/>
  <c r="CK470" i="25"/>
  <c r="CJ470" i="25"/>
  <c r="CI470" i="25"/>
  <c r="CH470" i="25"/>
  <c r="CG470" i="25"/>
  <c r="CF470" i="25"/>
  <c r="CE470" i="25"/>
  <c r="CD470" i="25"/>
  <c r="CC470" i="25"/>
  <c r="CB470" i="25"/>
  <c r="CA470" i="25"/>
  <c r="BZ470" i="25"/>
  <c r="BY470" i="25"/>
  <c r="BX470" i="25"/>
  <c r="BW470" i="25"/>
  <c r="BV470" i="25"/>
  <c r="BU470" i="25"/>
  <c r="DV469" i="25"/>
  <c r="DU469" i="25"/>
  <c r="DT469" i="25"/>
  <c r="DS469" i="25"/>
  <c r="DR469" i="25"/>
  <c r="DQ469" i="25"/>
  <c r="DP469" i="25"/>
  <c r="DO469" i="25"/>
  <c r="DN469" i="25"/>
  <c r="DM469" i="25"/>
  <c r="DL469" i="25"/>
  <c r="DK469" i="25"/>
  <c r="DJ469" i="25"/>
  <c r="DI469" i="25"/>
  <c r="DH469" i="25"/>
  <c r="DG469" i="25"/>
  <c r="DF469" i="25"/>
  <c r="DE469" i="25"/>
  <c r="DD469" i="25"/>
  <c r="DC469" i="25"/>
  <c r="DB469" i="25"/>
  <c r="DA469" i="25"/>
  <c r="CZ469" i="25"/>
  <c r="CY469" i="25"/>
  <c r="CX469" i="25"/>
  <c r="CW469" i="25"/>
  <c r="CV469" i="25"/>
  <c r="CU469" i="25"/>
  <c r="CT469" i="25"/>
  <c r="CS469" i="25"/>
  <c r="CR469" i="25"/>
  <c r="CQ469" i="25"/>
  <c r="CP469" i="25"/>
  <c r="CO469" i="25"/>
  <c r="CN469" i="25"/>
  <c r="CM469" i="25"/>
  <c r="CL469" i="25"/>
  <c r="CK469" i="25"/>
  <c r="CJ469" i="25"/>
  <c r="CI469" i="25"/>
  <c r="CH469" i="25"/>
  <c r="CG469" i="25"/>
  <c r="CF469" i="25"/>
  <c r="CE469" i="25"/>
  <c r="CD469" i="25"/>
  <c r="CC469" i="25"/>
  <c r="CB469" i="25"/>
  <c r="CA469" i="25"/>
  <c r="BZ469" i="25"/>
  <c r="BY469" i="25"/>
  <c r="BX469" i="25"/>
  <c r="BW469" i="25"/>
  <c r="BV469" i="25"/>
  <c r="BU469" i="25"/>
  <c r="DV468" i="25"/>
  <c r="DU468" i="25"/>
  <c r="DT468" i="25"/>
  <c r="DS468" i="25"/>
  <c r="DR468" i="25"/>
  <c r="DQ468" i="25"/>
  <c r="DP468" i="25"/>
  <c r="DO468" i="25"/>
  <c r="DN468" i="25"/>
  <c r="DM468" i="25"/>
  <c r="DL468" i="25"/>
  <c r="DK468" i="25"/>
  <c r="DJ468" i="25"/>
  <c r="DI468" i="25"/>
  <c r="DH468" i="25"/>
  <c r="DG468" i="25"/>
  <c r="DF468" i="25"/>
  <c r="DE468" i="25"/>
  <c r="DD468" i="25"/>
  <c r="DC468" i="25"/>
  <c r="DB468" i="25"/>
  <c r="DA468" i="25"/>
  <c r="CZ468" i="25"/>
  <c r="CY468" i="25"/>
  <c r="CX468" i="25"/>
  <c r="CW468" i="25"/>
  <c r="CV468" i="25"/>
  <c r="CU468" i="25"/>
  <c r="CT468" i="25"/>
  <c r="CS468" i="25"/>
  <c r="CR468" i="25"/>
  <c r="CQ468" i="25"/>
  <c r="CP468" i="25"/>
  <c r="CO468" i="25"/>
  <c r="CN468" i="25"/>
  <c r="CM468" i="25"/>
  <c r="CL468" i="25"/>
  <c r="CK468" i="25"/>
  <c r="CJ468" i="25"/>
  <c r="CI468" i="25"/>
  <c r="CH468" i="25"/>
  <c r="CG468" i="25"/>
  <c r="CF468" i="25"/>
  <c r="CE468" i="25"/>
  <c r="CD468" i="25"/>
  <c r="CC468" i="25"/>
  <c r="CB468" i="25"/>
  <c r="CA468" i="25"/>
  <c r="BZ468" i="25"/>
  <c r="BY468" i="25"/>
  <c r="BX468" i="25"/>
  <c r="BW468" i="25"/>
  <c r="BV468" i="25"/>
  <c r="BU468" i="25"/>
  <c r="DV467" i="25"/>
  <c r="DU467" i="25"/>
  <c r="DT467" i="25"/>
  <c r="DS467" i="25"/>
  <c r="DR467" i="25"/>
  <c r="DQ467" i="25"/>
  <c r="DP467" i="25"/>
  <c r="DO467" i="25"/>
  <c r="DN467" i="25"/>
  <c r="DM467" i="25"/>
  <c r="DL467" i="25"/>
  <c r="DK467" i="25"/>
  <c r="DJ467" i="25"/>
  <c r="DI467" i="25"/>
  <c r="DH467" i="25"/>
  <c r="DG467" i="25"/>
  <c r="DF467" i="25"/>
  <c r="DE467" i="25"/>
  <c r="DD467" i="25"/>
  <c r="DC467" i="25"/>
  <c r="DB467" i="25"/>
  <c r="DA467" i="25"/>
  <c r="CZ467" i="25"/>
  <c r="CY467" i="25"/>
  <c r="CX467" i="25"/>
  <c r="CW467" i="25"/>
  <c r="CV467" i="25"/>
  <c r="CU467" i="25"/>
  <c r="CT467" i="25"/>
  <c r="CS467" i="25"/>
  <c r="CR467" i="25"/>
  <c r="CQ467" i="25"/>
  <c r="CP467" i="25"/>
  <c r="CO467" i="25"/>
  <c r="CN467" i="25"/>
  <c r="CM467" i="25"/>
  <c r="CL467" i="25"/>
  <c r="CK467" i="25"/>
  <c r="CJ467" i="25"/>
  <c r="CI467" i="25"/>
  <c r="CH467" i="25"/>
  <c r="CG467" i="25"/>
  <c r="CF467" i="25"/>
  <c r="CE467" i="25"/>
  <c r="CD467" i="25"/>
  <c r="CC467" i="25"/>
  <c r="CB467" i="25"/>
  <c r="CA467" i="25"/>
  <c r="BZ467" i="25"/>
  <c r="BY467" i="25"/>
  <c r="BX467" i="25"/>
  <c r="BW467" i="25"/>
  <c r="BV467" i="25"/>
  <c r="BU467" i="25"/>
  <c r="DV466" i="25"/>
  <c r="DU466" i="25"/>
  <c r="DT466" i="25"/>
  <c r="DS466" i="25"/>
  <c r="DR466" i="25"/>
  <c r="DQ466" i="25"/>
  <c r="DP466" i="25"/>
  <c r="DO466" i="25"/>
  <c r="DN466" i="25"/>
  <c r="DM466" i="25"/>
  <c r="DL466" i="25"/>
  <c r="DK466" i="25"/>
  <c r="DJ466" i="25"/>
  <c r="DI466" i="25"/>
  <c r="DH466" i="25"/>
  <c r="DG466" i="25"/>
  <c r="DF466" i="25"/>
  <c r="DE466" i="25"/>
  <c r="DD466" i="25"/>
  <c r="DC466" i="25"/>
  <c r="DB466" i="25"/>
  <c r="DA466" i="25"/>
  <c r="CZ466" i="25"/>
  <c r="CY466" i="25"/>
  <c r="CX466" i="25"/>
  <c r="CW466" i="25"/>
  <c r="CV466" i="25"/>
  <c r="CU466" i="25"/>
  <c r="CT466" i="25"/>
  <c r="CS466" i="25"/>
  <c r="CR466" i="25"/>
  <c r="CQ466" i="25"/>
  <c r="CP466" i="25"/>
  <c r="CO466" i="25"/>
  <c r="CN466" i="25"/>
  <c r="CM466" i="25"/>
  <c r="CL466" i="25"/>
  <c r="CK466" i="25"/>
  <c r="CJ466" i="25"/>
  <c r="CI466" i="25"/>
  <c r="CH466" i="25"/>
  <c r="CG466" i="25"/>
  <c r="CF466" i="25"/>
  <c r="CE466" i="25"/>
  <c r="CD466" i="25"/>
  <c r="CC466" i="25"/>
  <c r="CB466" i="25"/>
  <c r="CA466" i="25"/>
  <c r="BZ466" i="25"/>
  <c r="BY466" i="25"/>
  <c r="BX466" i="25"/>
  <c r="BW466" i="25"/>
  <c r="BV466" i="25"/>
  <c r="BU466" i="25"/>
  <c r="DV465" i="25"/>
  <c r="DU465" i="25"/>
  <c r="DT465" i="25"/>
  <c r="DS465" i="25"/>
  <c r="DR465" i="25"/>
  <c r="DQ465" i="25"/>
  <c r="DP465" i="25"/>
  <c r="DO465" i="25"/>
  <c r="DN465" i="25"/>
  <c r="DM465" i="25"/>
  <c r="DL465" i="25"/>
  <c r="DK465" i="25"/>
  <c r="DJ465" i="25"/>
  <c r="DI465" i="25"/>
  <c r="DH465" i="25"/>
  <c r="DG465" i="25"/>
  <c r="DF465" i="25"/>
  <c r="DE465" i="25"/>
  <c r="DD465" i="25"/>
  <c r="DC465" i="25"/>
  <c r="DB465" i="25"/>
  <c r="DA465" i="25"/>
  <c r="CZ465" i="25"/>
  <c r="CY465" i="25"/>
  <c r="CX465" i="25"/>
  <c r="CW465" i="25"/>
  <c r="CV465" i="25"/>
  <c r="CU465" i="25"/>
  <c r="CT465" i="25"/>
  <c r="CS465" i="25"/>
  <c r="CR465" i="25"/>
  <c r="CQ465" i="25"/>
  <c r="CP465" i="25"/>
  <c r="CO465" i="25"/>
  <c r="CN465" i="25"/>
  <c r="CM465" i="25"/>
  <c r="CL465" i="25"/>
  <c r="CK465" i="25"/>
  <c r="CJ465" i="25"/>
  <c r="CI465" i="25"/>
  <c r="CH465" i="25"/>
  <c r="CG465" i="25"/>
  <c r="CF465" i="25"/>
  <c r="CE465" i="25"/>
  <c r="CD465" i="25"/>
  <c r="CC465" i="25"/>
  <c r="CB465" i="25"/>
  <c r="CA465" i="25"/>
  <c r="BZ465" i="25"/>
  <c r="BY465" i="25"/>
  <c r="BX465" i="25"/>
  <c r="BW465" i="25"/>
  <c r="BV465" i="25"/>
  <c r="BU465" i="25"/>
  <c r="DV464" i="25"/>
  <c r="DU464" i="25"/>
  <c r="DT464" i="25"/>
  <c r="DS464" i="25"/>
  <c r="DR464" i="25"/>
  <c r="DQ464" i="25"/>
  <c r="DP464" i="25"/>
  <c r="DO464" i="25"/>
  <c r="DN464" i="25"/>
  <c r="DM464" i="25"/>
  <c r="DL464" i="25"/>
  <c r="DK464" i="25"/>
  <c r="DJ464" i="25"/>
  <c r="DI464" i="25"/>
  <c r="DH464" i="25"/>
  <c r="DG464" i="25"/>
  <c r="DF464" i="25"/>
  <c r="DE464" i="25"/>
  <c r="DD464" i="25"/>
  <c r="DC464" i="25"/>
  <c r="DB464" i="25"/>
  <c r="DA464" i="25"/>
  <c r="CZ464" i="25"/>
  <c r="CY464" i="25"/>
  <c r="CX464" i="25"/>
  <c r="CW464" i="25"/>
  <c r="CV464" i="25"/>
  <c r="CU464" i="25"/>
  <c r="CT464" i="25"/>
  <c r="CS464" i="25"/>
  <c r="CR464" i="25"/>
  <c r="CQ464" i="25"/>
  <c r="CP464" i="25"/>
  <c r="CO464" i="25"/>
  <c r="CN464" i="25"/>
  <c r="CM464" i="25"/>
  <c r="CL464" i="25"/>
  <c r="CK464" i="25"/>
  <c r="CJ464" i="25"/>
  <c r="CI464" i="25"/>
  <c r="CH464" i="25"/>
  <c r="CG464" i="25"/>
  <c r="CF464" i="25"/>
  <c r="CE464" i="25"/>
  <c r="CD464" i="25"/>
  <c r="CC464" i="25"/>
  <c r="CB464" i="25"/>
  <c r="CA464" i="25"/>
  <c r="BZ464" i="25"/>
  <c r="BY464" i="25"/>
  <c r="BX464" i="25"/>
  <c r="BW464" i="25"/>
  <c r="BV464" i="25"/>
  <c r="BU464" i="25"/>
  <c r="DV463" i="25"/>
  <c r="DU463" i="25"/>
  <c r="DT463" i="25"/>
  <c r="DS463" i="25"/>
  <c r="DR463" i="25"/>
  <c r="DQ463" i="25"/>
  <c r="DP463" i="25"/>
  <c r="DO463" i="25"/>
  <c r="DN463" i="25"/>
  <c r="DM463" i="25"/>
  <c r="DL463" i="25"/>
  <c r="DK463" i="25"/>
  <c r="DJ463" i="25"/>
  <c r="DI463" i="25"/>
  <c r="DH463" i="25"/>
  <c r="DG463" i="25"/>
  <c r="DF463" i="25"/>
  <c r="DE463" i="25"/>
  <c r="DD463" i="25"/>
  <c r="DC463" i="25"/>
  <c r="DB463" i="25"/>
  <c r="DA463" i="25"/>
  <c r="CZ463" i="25"/>
  <c r="CY463" i="25"/>
  <c r="CX463" i="25"/>
  <c r="CW463" i="25"/>
  <c r="CV463" i="25"/>
  <c r="CU463" i="25"/>
  <c r="CT463" i="25"/>
  <c r="CS463" i="25"/>
  <c r="CR463" i="25"/>
  <c r="CQ463" i="25"/>
  <c r="CP463" i="25"/>
  <c r="CO463" i="25"/>
  <c r="CN463" i="25"/>
  <c r="CM463" i="25"/>
  <c r="CL463" i="25"/>
  <c r="CK463" i="25"/>
  <c r="CJ463" i="25"/>
  <c r="CI463" i="25"/>
  <c r="CH463" i="25"/>
  <c r="CG463" i="25"/>
  <c r="CF463" i="25"/>
  <c r="CE463" i="25"/>
  <c r="CD463" i="25"/>
  <c r="CC463" i="25"/>
  <c r="CB463" i="25"/>
  <c r="CA463" i="25"/>
  <c r="BZ463" i="25"/>
  <c r="BY463" i="25"/>
  <c r="BX463" i="25"/>
  <c r="BW463" i="25"/>
  <c r="BV463" i="25"/>
  <c r="BU463" i="25"/>
  <c r="DV462" i="25"/>
  <c r="DU462" i="25"/>
  <c r="DT462" i="25"/>
  <c r="DS462" i="25"/>
  <c r="DR462" i="25"/>
  <c r="DQ462" i="25"/>
  <c r="DP462" i="25"/>
  <c r="DO462" i="25"/>
  <c r="DN462" i="25"/>
  <c r="DM462" i="25"/>
  <c r="DL462" i="25"/>
  <c r="DK462" i="25"/>
  <c r="DJ462" i="25"/>
  <c r="DI462" i="25"/>
  <c r="DH462" i="25"/>
  <c r="DG462" i="25"/>
  <c r="DF462" i="25"/>
  <c r="DE462" i="25"/>
  <c r="DD462" i="25"/>
  <c r="DC462" i="25"/>
  <c r="DB462" i="25"/>
  <c r="DA462" i="25"/>
  <c r="CZ462" i="25"/>
  <c r="CY462" i="25"/>
  <c r="CX462" i="25"/>
  <c r="CW462" i="25"/>
  <c r="CV462" i="25"/>
  <c r="CU462" i="25"/>
  <c r="CT462" i="25"/>
  <c r="CS462" i="25"/>
  <c r="CR462" i="25"/>
  <c r="CQ462" i="25"/>
  <c r="CP462" i="25"/>
  <c r="CO462" i="25"/>
  <c r="CN462" i="25"/>
  <c r="CM462" i="25"/>
  <c r="CL462" i="25"/>
  <c r="CK462" i="25"/>
  <c r="CJ462" i="25"/>
  <c r="CI462" i="25"/>
  <c r="CH462" i="25"/>
  <c r="CG462" i="25"/>
  <c r="CF462" i="25"/>
  <c r="CE462" i="25"/>
  <c r="CD462" i="25"/>
  <c r="CC462" i="25"/>
  <c r="CB462" i="25"/>
  <c r="CA462" i="25"/>
  <c r="BZ462" i="25"/>
  <c r="BY462" i="25"/>
  <c r="BX462" i="25"/>
  <c r="BW462" i="25"/>
  <c r="BV462" i="25"/>
  <c r="BU462" i="25"/>
  <c r="DV461" i="25"/>
  <c r="DU461" i="25"/>
  <c r="DT461" i="25"/>
  <c r="DS461" i="25"/>
  <c r="DR461" i="25"/>
  <c r="DQ461" i="25"/>
  <c r="DP461" i="25"/>
  <c r="DO461" i="25"/>
  <c r="DN461" i="25"/>
  <c r="DM461" i="25"/>
  <c r="DL461" i="25"/>
  <c r="DK461" i="25"/>
  <c r="DJ461" i="25"/>
  <c r="DI461" i="25"/>
  <c r="DH461" i="25"/>
  <c r="DG461" i="25"/>
  <c r="DF461" i="25"/>
  <c r="DE461" i="25"/>
  <c r="DD461" i="25"/>
  <c r="DC461" i="25"/>
  <c r="DB461" i="25"/>
  <c r="DA461" i="25"/>
  <c r="CZ461" i="25"/>
  <c r="CY461" i="25"/>
  <c r="CX461" i="25"/>
  <c r="CW461" i="25"/>
  <c r="CV461" i="25"/>
  <c r="CU461" i="25"/>
  <c r="CT461" i="25"/>
  <c r="CS461" i="25"/>
  <c r="CR461" i="25"/>
  <c r="CQ461" i="25"/>
  <c r="CP461" i="25"/>
  <c r="CO461" i="25"/>
  <c r="CN461" i="25"/>
  <c r="CM461" i="25"/>
  <c r="CL461" i="25"/>
  <c r="CK461" i="25"/>
  <c r="CJ461" i="25"/>
  <c r="CI461" i="25"/>
  <c r="CH461" i="25"/>
  <c r="CG461" i="25"/>
  <c r="CF461" i="25"/>
  <c r="CE461" i="25"/>
  <c r="CD461" i="25"/>
  <c r="CC461" i="25"/>
  <c r="CB461" i="25"/>
  <c r="CA461" i="25"/>
  <c r="BZ461" i="25"/>
  <c r="BY461" i="25"/>
  <c r="BX461" i="25"/>
  <c r="BW461" i="25"/>
  <c r="BV461" i="25"/>
  <c r="BU461" i="25"/>
  <c r="DV460" i="25"/>
  <c r="DU460" i="25"/>
  <c r="DT460" i="25"/>
  <c r="DS460" i="25"/>
  <c r="DR460" i="25"/>
  <c r="DQ460" i="25"/>
  <c r="DP460" i="25"/>
  <c r="DO460" i="25"/>
  <c r="DN460" i="25"/>
  <c r="DM460" i="25"/>
  <c r="DL460" i="25"/>
  <c r="DK460" i="25"/>
  <c r="DJ460" i="25"/>
  <c r="DI460" i="25"/>
  <c r="DH460" i="25"/>
  <c r="DG460" i="25"/>
  <c r="DF460" i="25"/>
  <c r="DE460" i="25"/>
  <c r="DD460" i="25"/>
  <c r="DC460" i="25"/>
  <c r="DB460" i="25"/>
  <c r="DA460" i="25"/>
  <c r="CZ460" i="25"/>
  <c r="CY460" i="25"/>
  <c r="CX460" i="25"/>
  <c r="CW460" i="25"/>
  <c r="CV460" i="25"/>
  <c r="CU460" i="25"/>
  <c r="CT460" i="25"/>
  <c r="CS460" i="25"/>
  <c r="CR460" i="25"/>
  <c r="CQ460" i="25"/>
  <c r="CP460" i="25"/>
  <c r="CO460" i="25"/>
  <c r="CN460" i="25"/>
  <c r="CM460" i="25"/>
  <c r="CL460" i="25"/>
  <c r="CK460" i="25"/>
  <c r="CJ460" i="25"/>
  <c r="CI460" i="25"/>
  <c r="CH460" i="25"/>
  <c r="CG460" i="25"/>
  <c r="CF460" i="25"/>
  <c r="CE460" i="25"/>
  <c r="CD460" i="25"/>
  <c r="CC460" i="25"/>
  <c r="CB460" i="25"/>
  <c r="CA460" i="25"/>
  <c r="BZ460" i="25"/>
  <c r="BY460" i="25"/>
  <c r="BX460" i="25"/>
  <c r="BW460" i="25"/>
  <c r="BV460" i="25"/>
  <c r="BU460" i="25"/>
  <c r="DV459" i="25"/>
  <c r="DU459" i="25"/>
  <c r="DT459" i="25"/>
  <c r="DS459" i="25"/>
  <c r="DR459" i="25"/>
  <c r="DQ459" i="25"/>
  <c r="DP459" i="25"/>
  <c r="DO459" i="25"/>
  <c r="DN459" i="25"/>
  <c r="DM459" i="25"/>
  <c r="DL459" i="25"/>
  <c r="DK459" i="25"/>
  <c r="DJ459" i="25"/>
  <c r="DI459" i="25"/>
  <c r="DH459" i="25"/>
  <c r="DG459" i="25"/>
  <c r="DF459" i="25"/>
  <c r="DE459" i="25"/>
  <c r="DD459" i="25"/>
  <c r="DC459" i="25"/>
  <c r="DB459" i="25"/>
  <c r="DA459" i="25"/>
  <c r="CZ459" i="25"/>
  <c r="CY459" i="25"/>
  <c r="CX459" i="25"/>
  <c r="CW459" i="25"/>
  <c r="CV459" i="25"/>
  <c r="CU459" i="25"/>
  <c r="CT459" i="25"/>
  <c r="CS459" i="25"/>
  <c r="CR459" i="25"/>
  <c r="CQ459" i="25"/>
  <c r="CP459" i="25"/>
  <c r="CO459" i="25"/>
  <c r="CN459" i="25"/>
  <c r="CM459" i="25"/>
  <c r="CL459" i="25"/>
  <c r="CK459" i="25"/>
  <c r="CJ459" i="25"/>
  <c r="CI459" i="25"/>
  <c r="CH459" i="25"/>
  <c r="CG459" i="25"/>
  <c r="CF459" i="25"/>
  <c r="CE459" i="25"/>
  <c r="CD459" i="25"/>
  <c r="CC459" i="25"/>
  <c r="CB459" i="25"/>
  <c r="CA459" i="25"/>
  <c r="BZ459" i="25"/>
  <c r="BY459" i="25"/>
  <c r="BX459" i="25"/>
  <c r="BW459" i="25"/>
  <c r="BV459" i="25"/>
  <c r="BU459" i="25"/>
  <c r="DV458" i="25"/>
  <c r="DU458" i="25"/>
  <c r="DT458" i="25"/>
  <c r="DS458" i="25"/>
  <c r="DR458" i="25"/>
  <c r="DQ458" i="25"/>
  <c r="DP458" i="25"/>
  <c r="DO458" i="25"/>
  <c r="DN458" i="25"/>
  <c r="DM458" i="25"/>
  <c r="DL458" i="25"/>
  <c r="DK458" i="25"/>
  <c r="DJ458" i="25"/>
  <c r="DI458" i="25"/>
  <c r="DH458" i="25"/>
  <c r="DG458" i="25"/>
  <c r="DF458" i="25"/>
  <c r="DE458" i="25"/>
  <c r="DD458" i="25"/>
  <c r="DC458" i="25"/>
  <c r="DB458" i="25"/>
  <c r="DA458" i="25"/>
  <c r="CZ458" i="25"/>
  <c r="CY458" i="25"/>
  <c r="CX458" i="25"/>
  <c r="CW458" i="25"/>
  <c r="CV458" i="25"/>
  <c r="CU458" i="25"/>
  <c r="CT458" i="25"/>
  <c r="CS458" i="25"/>
  <c r="CR458" i="25"/>
  <c r="CQ458" i="25"/>
  <c r="CP458" i="25"/>
  <c r="CO458" i="25"/>
  <c r="CN458" i="25"/>
  <c r="CM458" i="25"/>
  <c r="CL458" i="25"/>
  <c r="CK458" i="25"/>
  <c r="CJ458" i="25"/>
  <c r="CI458" i="25"/>
  <c r="CH458" i="25"/>
  <c r="CG458" i="25"/>
  <c r="CF458" i="25"/>
  <c r="CE458" i="25"/>
  <c r="CD458" i="25"/>
  <c r="CC458" i="25"/>
  <c r="CB458" i="25"/>
  <c r="CA458" i="25"/>
  <c r="BZ458" i="25"/>
  <c r="BY458" i="25"/>
  <c r="BX458" i="25"/>
  <c r="BW458" i="25"/>
  <c r="BV458" i="25"/>
  <c r="BU458" i="25"/>
  <c r="DV457" i="25"/>
  <c r="DU457" i="25"/>
  <c r="DT457" i="25"/>
  <c r="DS457" i="25"/>
  <c r="DR457" i="25"/>
  <c r="DQ457" i="25"/>
  <c r="DP457" i="25"/>
  <c r="DO457" i="25"/>
  <c r="DN457" i="25"/>
  <c r="DM457" i="25"/>
  <c r="DL457" i="25"/>
  <c r="DK457" i="25"/>
  <c r="DJ457" i="25"/>
  <c r="DI457" i="25"/>
  <c r="DH457" i="25"/>
  <c r="DG457" i="25"/>
  <c r="DF457" i="25"/>
  <c r="DE457" i="25"/>
  <c r="DD457" i="25"/>
  <c r="DC457" i="25"/>
  <c r="DB457" i="25"/>
  <c r="DA457" i="25"/>
  <c r="CZ457" i="25"/>
  <c r="CY457" i="25"/>
  <c r="CX457" i="25"/>
  <c r="CW457" i="25"/>
  <c r="CV457" i="25"/>
  <c r="CU457" i="25"/>
  <c r="CT457" i="25"/>
  <c r="CS457" i="25"/>
  <c r="CR457" i="25"/>
  <c r="CQ457" i="25"/>
  <c r="CP457" i="25"/>
  <c r="CO457" i="25"/>
  <c r="CN457" i="25"/>
  <c r="CM457" i="25"/>
  <c r="CL457" i="25"/>
  <c r="CK457" i="25"/>
  <c r="CJ457" i="25"/>
  <c r="CI457" i="25"/>
  <c r="CH457" i="25"/>
  <c r="CG457" i="25"/>
  <c r="CF457" i="25"/>
  <c r="CE457" i="25"/>
  <c r="CD457" i="25"/>
  <c r="CC457" i="25"/>
  <c r="CB457" i="25"/>
  <c r="CA457" i="25"/>
  <c r="BZ457" i="25"/>
  <c r="BY457" i="25"/>
  <c r="BX457" i="25"/>
  <c r="BW457" i="25"/>
  <c r="BV457" i="25"/>
  <c r="BU457" i="25"/>
  <c r="DV456" i="25"/>
  <c r="DU456" i="25"/>
  <c r="DT456" i="25"/>
  <c r="DS456" i="25"/>
  <c r="DR456" i="25"/>
  <c r="DQ456" i="25"/>
  <c r="DP456" i="25"/>
  <c r="DO456" i="25"/>
  <c r="DN456" i="25"/>
  <c r="DM456" i="25"/>
  <c r="DL456" i="25"/>
  <c r="DK456" i="25"/>
  <c r="DJ456" i="25"/>
  <c r="DI456" i="25"/>
  <c r="DH456" i="25"/>
  <c r="DG456" i="25"/>
  <c r="DF456" i="25"/>
  <c r="DE456" i="25"/>
  <c r="DD456" i="25"/>
  <c r="DC456" i="25"/>
  <c r="DB456" i="25"/>
  <c r="DA456" i="25"/>
  <c r="CZ456" i="25"/>
  <c r="CY456" i="25"/>
  <c r="CX456" i="25"/>
  <c r="CW456" i="25"/>
  <c r="CV456" i="25"/>
  <c r="CU456" i="25"/>
  <c r="CT456" i="25"/>
  <c r="CS456" i="25"/>
  <c r="CR456" i="25"/>
  <c r="CQ456" i="25"/>
  <c r="CP456" i="25"/>
  <c r="CO456" i="25"/>
  <c r="CN456" i="25"/>
  <c r="CM456" i="25"/>
  <c r="CL456" i="25"/>
  <c r="CK456" i="25"/>
  <c r="CJ456" i="25"/>
  <c r="CI456" i="25"/>
  <c r="CH456" i="25"/>
  <c r="CG456" i="25"/>
  <c r="CF456" i="25"/>
  <c r="CE456" i="25"/>
  <c r="CD456" i="25"/>
  <c r="CC456" i="25"/>
  <c r="CB456" i="25"/>
  <c r="CA456" i="25"/>
  <c r="BZ456" i="25"/>
  <c r="BY456" i="25"/>
  <c r="BX456" i="25"/>
  <c r="BW456" i="25"/>
  <c r="BV456" i="25"/>
  <c r="BU456" i="25"/>
  <c r="DV455" i="25"/>
  <c r="DU455" i="25"/>
  <c r="DT455" i="25"/>
  <c r="DS455" i="25"/>
  <c r="DR455" i="25"/>
  <c r="DQ455" i="25"/>
  <c r="DP455" i="25"/>
  <c r="DO455" i="25"/>
  <c r="DN455" i="25"/>
  <c r="DM455" i="25"/>
  <c r="DL455" i="25"/>
  <c r="DK455" i="25"/>
  <c r="DJ455" i="25"/>
  <c r="DI455" i="25"/>
  <c r="DH455" i="25"/>
  <c r="DG455" i="25"/>
  <c r="DF455" i="25"/>
  <c r="DE455" i="25"/>
  <c r="DD455" i="25"/>
  <c r="DC455" i="25"/>
  <c r="DB455" i="25"/>
  <c r="DA455" i="25"/>
  <c r="CZ455" i="25"/>
  <c r="CY455" i="25"/>
  <c r="CX455" i="25"/>
  <c r="CW455" i="25"/>
  <c r="CV455" i="25"/>
  <c r="CU455" i="25"/>
  <c r="CT455" i="25"/>
  <c r="CS455" i="25"/>
  <c r="CR455" i="25"/>
  <c r="CQ455" i="25"/>
  <c r="CP455" i="25"/>
  <c r="CO455" i="25"/>
  <c r="CN455" i="25"/>
  <c r="CM455" i="25"/>
  <c r="CL455" i="25"/>
  <c r="CK455" i="25"/>
  <c r="CJ455" i="25"/>
  <c r="CI455" i="25"/>
  <c r="CH455" i="25"/>
  <c r="CG455" i="25"/>
  <c r="CF455" i="25"/>
  <c r="CE455" i="25"/>
  <c r="CD455" i="25"/>
  <c r="CC455" i="25"/>
  <c r="CB455" i="25"/>
  <c r="CA455" i="25"/>
  <c r="BZ455" i="25"/>
  <c r="BY455" i="25"/>
  <c r="BX455" i="25"/>
  <c r="BW455" i="25"/>
  <c r="BV455" i="25"/>
  <c r="BU455" i="25"/>
  <c r="DV454" i="25"/>
  <c r="DU454" i="25"/>
  <c r="DT454" i="25"/>
  <c r="DS454" i="25"/>
  <c r="DR454" i="25"/>
  <c r="DQ454" i="25"/>
  <c r="DP454" i="25"/>
  <c r="DO454" i="25"/>
  <c r="DN454" i="25"/>
  <c r="DM454" i="25"/>
  <c r="DL454" i="25"/>
  <c r="DK454" i="25"/>
  <c r="DJ454" i="25"/>
  <c r="DI454" i="25"/>
  <c r="DH454" i="25"/>
  <c r="DG454" i="25"/>
  <c r="DF454" i="25"/>
  <c r="DE454" i="25"/>
  <c r="DD454" i="25"/>
  <c r="DC454" i="25"/>
  <c r="DB454" i="25"/>
  <c r="DA454" i="25"/>
  <c r="CZ454" i="25"/>
  <c r="CY454" i="25"/>
  <c r="CX454" i="25"/>
  <c r="CW454" i="25"/>
  <c r="CV454" i="25"/>
  <c r="CU454" i="25"/>
  <c r="CT454" i="25"/>
  <c r="CS454" i="25"/>
  <c r="CR454" i="25"/>
  <c r="CQ454" i="25"/>
  <c r="CP454" i="25"/>
  <c r="CO454" i="25"/>
  <c r="CN454" i="25"/>
  <c r="CM454" i="25"/>
  <c r="CL454" i="25"/>
  <c r="CK454" i="25"/>
  <c r="CJ454" i="25"/>
  <c r="CI454" i="25"/>
  <c r="CH454" i="25"/>
  <c r="CG454" i="25"/>
  <c r="CF454" i="25"/>
  <c r="CE454" i="25"/>
  <c r="CD454" i="25"/>
  <c r="CC454" i="25"/>
  <c r="CB454" i="25"/>
  <c r="CA454" i="25"/>
  <c r="BZ454" i="25"/>
  <c r="BY454" i="25"/>
  <c r="BX454" i="25"/>
  <c r="BW454" i="25"/>
  <c r="BV454" i="25"/>
  <c r="BU454" i="25"/>
  <c r="DV453" i="25"/>
  <c r="DU453" i="25"/>
  <c r="DT453" i="25"/>
  <c r="DS453" i="25"/>
  <c r="DR453" i="25"/>
  <c r="DQ453" i="25"/>
  <c r="DP453" i="25"/>
  <c r="DO453" i="25"/>
  <c r="DN453" i="25"/>
  <c r="DM453" i="25"/>
  <c r="DL453" i="25"/>
  <c r="DK453" i="25"/>
  <c r="DJ453" i="25"/>
  <c r="DI453" i="25"/>
  <c r="DH453" i="25"/>
  <c r="DG453" i="25"/>
  <c r="DF453" i="25"/>
  <c r="DE453" i="25"/>
  <c r="DD453" i="25"/>
  <c r="DC453" i="25"/>
  <c r="DB453" i="25"/>
  <c r="DA453" i="25"/>
  <c r="CZ453" i="25"/>
  <c r="CY453" i="25"/>
  <c r="CX453" i="25"/>
  <c r="CW453" i="25"/>
  <c r="CV453" i="25"/>
  <c r="CU453" i="25"/>
  <c r="CT453" i="25"/>
  <c r="CS453" i="25"/>
  <c r="CR453" i="25"/>
  <c r="CQ453" i="25"/>
  <c r="CP453" i="25"/>
  <c r="CO453" i="25"/>
  <c r="CN453" i="25"/>
  <c r="CM453" i="25"/>
  <c r="CL453" i="25"/>
  <c r="CK453" i="25"/>
  <c r="CJ453" i="25"/>
  <c r="CI453" i="25"/>
  <c r="CH453" i="25"/>
  <c r="CG453" i="25"/>
  <c r="CF453" i="25"/>
  <c r="CE453" i="25"/>
  <c r="CD453" i="25"/>
  <c r="CC453" i="25"/>
  <c r="CB453" i="25"/>
  <c r="CA453" i="25"/>
  <c r="BZ453" i="25"/>
  <c r="BY453" i="25"/>
  <c r="BX453" i="25"/>
  <c r="BW453" i="25"/>
  <c r="BV453" i="25"/>
  <c r="BU453" i="25"/>
  <c r="DV452" i="25"/>
  <c r="DU452" i="25"/>
  <c r="DT452" i="25"/>
  <c r="DS452" i="25"/>
  <c r="DR452" i="25"/>
  <c r="DQ452" i="25"/>
  <c r="DP452" i="25"/>
  <c r="DO452" i="25"/>
  <c r="DN452" i="25"/>
  <c r="DM452" i="25"/>
  <c r="DL452" i="25"/>
  <c r="DK452" i="25"/>
  <c r="DJ452" i="25"/>
  <c r="DI452" i="25"/>
  <c r="DH452" i="25"/>
  <c r="DG452" i="25"/>
  <c r="DF452" i="25"/>
  <c r="DE452" i="25"/>
  <c r="DD452" i="25"/>
  <c r="DC452" i="25"/>
  <c r="DB452" i="25"/>
  <c r="DA452" i="25"/>
  <c r="CZ452" i="25"/>
  <c r="CY452" i="25"/>
  <c r="CX452" i="25"/>
  <c r="CW452" i="25"/>
  <c r="CV452" i="25"/>
  <c r="CU452" i="25"/>
  <c r="CT452" i="25"/>
  <c r="CS452" i="25"/>
  <c r="CR452" i="25"/>
  <c r="CQ452" i="25"/>
  <c r="CP452" i="25"/>
  <c r="CO452" i="25"/>
  <c r="CN452" i="25"/>
  <c r="CM452" i="25"/>
  <c r="CL452" i="25"/>
  <c r="CK452" i="25"/>
  <c r="CJ452" i="25"/>
  <c r="CI452" i="25"/>
  <c r="CH452" i="25"/>
  <c r="CG452" i="25"/>
  <c r="CF452" i="25"/>
  <c r="CE452" i="25"/>
  <c r="CD452" i="25"/>
  <c r="CC452" i="25"/>
  <c r="CB452" i="25"/>
  <c r="CA452" i="25"/>
  <c r="BZ452" i="25"/>
  <c r="BY452" i="25"/>
  <c r="BX452" i="25"/>
  <c r="BW452" i="25"/>
  <c r="BV452" i="25"/>
  <c r="BU452" i="25"/>
  <c r="DV451" i="25"/>
  <c r="DU451" i="25"/>
  <c r="DT451" i="25"/>
  <c r="DS451" i="25"/>
  <c r="DR451" i="25"/>
  <c r="DQ451" i="25"/>
  <c r="DP451" i="25"/>
  <c r="DO451" i="25"/>
  <c r="DN451" i="25"/>
  <c r="DM451" i="25"/>
  <c r="DL451" i="25"/>
  <c r="DK451" i="25"/>
  <c r="DJ451" i="25"/>
  <c r="DI451" i="25"/>
  <c r="DH451" i="25"/>
  <c r="DG451" i="25"/>
  <c r="DF451" i="25"/>
  <c r="DE451" i="25"/>
  <c r="DD451" i="25"/>
  <c r="DC451" i="25"/>
  <c r="DB451" i="25"/>
  <c r="DA451" i="25"/>
  <c r="CZ451" i="25"/>
  <c r="CY451" i="25"/>
  <c r="CX451" i="25"/>
  <c r="CW451" i="25"/>
  <c r="CV451" i="25"/>
  <c r="CU451" i="25"/>
  <c r="CT451" i="25"/>
  <c r="CS451" i="25"/>
  <c r="CR451" i="25"/>
  <c r="CQ451" i="25"/>
  <c r="CP451" i="25"/>
  <c r="CO451" i="25"/>
  <c r="CN451" i="25"/>
  <c r="CM451" i="25"/>
  <c r="CL451" i="25"/>
  <c r="CK451" i="25"/>
  <c r="CJ451" i="25"/>
  <c r="CI451" i="25"/>
  <c r="CH451" i="25"/>
  <c r="CG451" i="25"/>
  <c r="CF451" i="25"/>
  <c r="CE451" i="25"/>
  <c r="CD451" i="25"/>
  <c r="CC451" i="25"/>
  <c r="CB451" i="25"/>
  <c r="CA451" i="25"/>
  <c r="BZ451" i="25"/>
  <c r="BY451" i="25"/>
  <c r="BX451" i="25"/>
  <c r="BW451" i="25"/>
  <c r="BV451" i="25"/>
  <c r="BU451" i="25"/>
  <c r="DV450" i="25"/>
  <c r="DU450" i="25"/>
  <c r="DT450" i="25"/>
  <c r="DS450" i="25"/>
  <c r="DR450" i="25"/>
  <c r="DQ450" i="25"/>
  <c r="DP450" i="25"/>
  <c r="DO450" i="25"/>
  <c r="DN450" i="25"/>
  <c r="DM450" i="25"/>
  <c r="DL450" i="25"/>
  <c r="DK450" i="25"/>
  <c r="DJ450" i="25"/>
  <c r="DI450" i="25"/>
  <c r="DH450" i="25"/>
  <c r="DG450" i="25"/>
  <c r="DF450" i="25"/>
  <c r="DE450" i="25"/>
  <c r="DD450" i="25"/>
  <c r="DC450" i="25"/>
  <c r="DB450" i="25"/>
  <c r="DA450" i="25"/>
  <c r="CZ450" i="25"/>
  <c r="CY450" i="25"/>
  <c r="CX450" i="25"/>
  <c r="CW450" i="25"/>
  <c r="CV450" i="25"/>
  <c r="CU450" i="25"/>
  <c r="CT450" i="25"/>
  <c r="CS450" i="25"/>
  <c r="CR450" i="25"/>
  <c r="CQ450" i="25"/>
  <c r="CP450" i="25"/>
  <c r="CO450" i="25"/>
  <c r="CN450" i="25"/>
  <c r="CM450" i="25"/>
  <c r="CL450" i="25"/>
  <c r="CK450" i="25"/>
  <c r="CJ450" i="25"/>
  <c r="CI450" i="25"/>
  <c r="CH450" i="25"/>
  <c r="CG450" i="25"/>
  <c r="CF450" i="25"/>
  <c r="CE450" i="25"/>
  <c r="CD450" i="25"/>
  <c r="CC450" i="25"/>
  <c r="CB450" i="25"/>
  <c r="CA450" i="25"/>
  <c r="BZ450" i="25"/>
  <c r="BY450" i="25"/>
  <c r="BX450" i="25"/>
  <c r="BW450" i="25"/>
  <c r="BV450" i="25"/>
  <c r="BU450" i="25"/>
  <c r="DV449" i="25"/>
  <c r="DU449" i="25"/>
  <c r="DT449" i="25"/>
  <c r="DS449" i="25"/>
  <c r="DR449" i="25"/>
  <c r="DQ449" i="25"/>
  <c r="DP449" i="25"/>
  <c r="DO449" i="25"/>
  <c r="DN449" i="25"/>
  <c r="DM449" i="25"/>
  <c r="DL449" i="25"/>
  <c r="DK449" i="25"/>
  <c r="DJ449" i="25"/>
  <c r="DI449" i="25"/>
  <c r="DH449" i="25"/>
  <c r="DG449" i="25"/>
  <c r="DF449" i="25"/>
  <c r="DE449" i="25"/>
  <c r="DD449" i="25"/>
  <c r="DC449" i="25"/>
  <c r="DB449" i="25"/>
  <c r="DA449" i="25"/>
  <c r="CZ449" i="25"/>
  <c r="CY449" i="25"/>
  <c r="CX449" i="25"/>
  <c r="CW449" i="25"/>
  <c r="CV449" i="25"/>
  <c r="CU449" i="25"/>
  <c r="CT449" i="25"/>
  <c r="CS449" i="25"/>
  <c r="CR449" i="25"/>
  <c r="CQ449" i="25"/>
  <c r="CP449" i="25"/>
  <c r="CO449" i="25"/>
  <c r="CN449" i="25"/>
  <c r="CM449" i="25"/>
  <c r="CL449" i="25"/>
  <c r="CK449" i="25"/>
  <c r="CJ449" i="25"/>
  <c r="CI449" i="25"/>
  <c r="CH449" i="25"/>
  <c r="CG449" i="25"/>
  <c r="CF449" i="25"/>
  <c r="CE449" i="25"/>
  <c r="CD449" i="25"/>
  <c r="CC449" i="25"/>
  <c r="CB449" i="25"/>
  <c r="CA449" i="25"/>
  <c r="BZ449" i="25"/>
  <c r="BY449" i="25"/>
  <c r="BX449" i="25"/>
  <c r="BW449" i="25"/>
  <c r="BV449" i="25"/>
  <c r="BU449" i="25"/>
  <c r="DV448" i="25"/>
  <c r="DU448" i="25"/>
  <c r="DT448" i="25"/>
  <c r="DS448" i="25"/>
  <c r="DR448" i="25"/>
  <c r="DQ448" i="25"/>
  <c r="DP448" i="25"/>
  <c r="DO448" i="25"/>
  <c r="DN448" i="25"/>
  <c r="DM448" i="25"/>
  <c r="DL448" i="25"/>
  <c r="DK448" i="25"/>
  <c r="DJ448" i="25"/>
  <c r="DI448" i="25"/>
  <c r="DH448" i="25"/>
  <c r="DG448" i="25"/>
  <c r="DF448" i="25"/>
  <c r="DE448" i="25"/>
  <c r="DD448" i="25"/>
  <c r="DC448" i="25"/>
  <c r="DB448" i="25"/>
  <c r="DA448" i="25"/>
  <c r="CZ448" i="25"/>
  <c r="CY448" i="25"/>
  <c r="CX448" i="25"/>
  <c r="CW448" i="25"/>
  <c r="CV448" i="25"/>
  <c r="CU448" i="25"/>
  <c r="CT448" i="25"/>
  <c r="CS448" i="25"/>
  <c r="CR448" i="25"/>
  <c r="CQ448" i="25"/>
  <c r="CP448" i="25"/>
  <c r="CO448" i="25"/>
  <c r="CN448" i="25"/>
  <c r="CM448" i="25"/>
  <c r="CL448" i="25"/>
  <c r="CK448" i="25"/>
  <c r="CJ448" i="25"/>
  <c r="CI448" i="25"/>
  <c r="CH448" i="25"/>
  <c r="CG448" i="25"/>
  <c r="CF448" i="25"/>
  <c r="CE448" i="25"/>
  <c r="CD448" i="25"/>
  <c r="CC448" i="25"/>
  <c r="CB448" i="25"/>
  <c r="CA448" i="25"/>
  <c r="BZ448" i="25"/>
  <c r="BY448" i="25"/>
  <c r="BX448" i="25"/>
  <c r="BW448" i="25"/>
  <c r="BV448" i="25"/>
  <c r="BU448" i="25"/>
  <c r="DV447" i="25"/>
  <c r="DU447" i="25"/>
  <c r="DT447" i="25"/>
  <c r="DS447" i="25"/>
  <c r="DR447" i="25"/>
  <c r="DQ447" i="25"/>
  <c r="DP447" i="25"/>
  <c r="DO447" i="25"/>
  <c r="DN447" i="25"/>
  <c r="DM447" i="25"/>
  <c r="DL447" i="25"/>
  <c r="DK447" i="25"/>
  <c r="DJ447" i="25"/>
  <c r="DI447" i="25"/>
  <c r="DH447" i="25"/>
  <c r="DG447" i="25"/>
  <c r="DF447" i="25"/>
  <c r="DE447" i="25"/>
  <c r="DD447" i="25"/>
  <c r="DC447" i="25"/>
  <c r="DB447" i="25"/>
  <c r="DA447" i="25"/>
  <c r="CZ447" i="25"/>
  <c r="CY447" i="25"/>
  <c r="CX447" i="25"/>
  <c r="CW447" i="25"/>
  <c r="CV447" i="25"/>
  <c r="CU447" i="25"/>
  <c r="CT447" i="25"/>
  <c r="CS447" i="25"/>
  <c r="CR447" i="25"/>
  <c r="CQ447" i="25"/>
  <c r="CP447" i="25"/>
  <c r="CO447" i="25"/>
  <c r="CN447" i="25"/>
  <c r="CM447" i="25"/>
  <c r="CL447" i="25"/>
  <c r="CK447" i="25"/>
  <c r="CJ447" i="25"/>
  <c r="CI447" i="25"/>
  <c r="CH447" i="25"/>
  <c r="CG447" i="25"/>
  <c r="CF447" i="25"/>
  <c r="CE447" i="25"/>
  <c r="CD447" i="25"/>
  <c r="CC447" i="25"/>
  <c r="CB447" i="25"/>
  <c r="CA447" i="25"/>
  <c r="BZ447" i="25"/>
  <c r="BY447" i="25"/>
  <c r="BX447" i="25"/>
  <c r="BW447" i="25"/>
  <c r="BV447" i="25"/>
  <c r="BU447" i="25"/>
  <c r="DV446" i="25"/>
  <c r="DU446" i="25"/>
  <c r="DT446" i="25"/>
  <c r="DS446" i="25"/>
  <c r="DR446" i="25"/>
  <c r="DQ446" i="25"/>
  <c r="DP446" i="25"/>
  <c r="DO446" i="25"/>
  <c r="DN446" i="25"/>
  <c r="DM446" i="25"/>
  <c r="DL446" i="25"/>
  <c r="DK446" i="25"/>
  <c r="DJ446" i="25"/>
  <c r="DI446" i="25"/>
  <c r="DH446" i="25"/>
  <c r="DG446" i="25"/>
  <c r="DF446" i="25"/>
  <c r="DE446" i="25"/>
  <c r="DD446" i="25"/>
  <c r="DC446" i="25"/>
  <c r="DB446" i="25"/>
  <c r="DA446" i="25"/>
  <c r="CZ446" i="25"/>
  <c r="CY446" i="25"/>
  <c r="CX446" i="25"/>
  <c r="CW446" i="25"/>
  <c r="CV446" i="25"/>
  <c r="CU446" i="25"/>
  <c r="CT446" i="25"/>
  <c r="CS446" i="25"/>
  <c r="CR446" i="25"/>
  <c r="CQ446" i="25"/>
  <c r="CP446" i="25"/>
  <c r="CO446" i="25"/>
  <c r="CN446" i="25"/>
  <c r="CM446" i="25"/>
  <c r="CL446" i="25"/>
  <c r="CK446" i="25"/>
  <c r="CJ446" i="25"/>
  <c r="CI446" i="25"/>
  <c r="CH446" i="25"/>
  <c r="CG446" i="25"/>
  <c r="CF446" i="25"/>
  <c r="CE446" i="25"/>
  <c r="CD446" i="25"/>
  <c r="CC446" i="25"/>
  <c r="CB446" i="25"/>
  <c r="CA446" i="25"/>
  <c r="BZ446" i="25"/>
  <c r="BY446" i="25"/>
  <c r="BX446" i="25"/>
  <c r="BW446" i="25"/>
  <c r="BV446" i="25"/>
  <c r="BU446" i="25"/>
  <c r="DV445" i="25"/>
  <c r="DU445" i="25"/>
  <c r="DT445" i="25"/>
  <c r="DS445" i="25"/>
  <c r="DR445" i="25"/>
  <c r="DQ445" i="25"/>
  <c r="DP445" i="25"/>
  <c r="DO445" i="25"/>
  <c r="DN445" i="25"/>
  <c r="DM445" i="25"/>
  <c r="DL445" i="25"/>
  <c r="DK445" i="25"/>
  <c r="DJ445" i="25"/>
  <c r="DI445" i="25"/>
  <c r="DH445" i="25"/>
  <c r="DG445" i="25"/>
  <c r="DF445" i="25"/>
  <c r="DE445" i="25"/>
  <c r="DD445" i="25"/>
  <c r="DC445" i="25"/>
  <c r="DB445" i="25"/>
  <c r="DA445" i="25"/>
  <c r="CZ445" i="25"/>
  <c r="CY445" i="25"/>
  <c r="CX445" i="25"/>
  <c r="CW445" i="25"/>
  <c r="CV445" i="25"/>
  <c r="CU445" i="25"/>
  <c r="CT445" i="25"/>
  <c r="CS445" i="25"/>
  <c r="CR445" i="25"/>
  <c r="CQ445" i="25"/>
  <c r="CP445" i="25"/>
  <c r="CO445" i="25"/>
  <c r="CN445" i="25"/>
  <c r="CM445" i="25"/>
  <c r="CL445" i="25"/>
  <c r="CK445" i="25"/>
  <c r="CJ445" i="25"/>
  <c r="CI445" i="25"/>
  <c r="CH445" i="25"/>
  <c r="CG445" i="25"/>
  <c r="CF445" i="25"/>
  <c r="CE445" i="25"/>
  <c r="CD445" i="25"/>
  <c r="CC445" i="25"/>
  <c r="CB445" i="25"/>
  <c r="CA445" i="25"/>
  <c r="BZ445" i="25"/>
  <c r="BY445" i="25"/>
  <c r="BX445" i="25"/>
  <c r="BW445" i="25"/>
  <c r="BV445" i="25"/>
  <c r="BU445" i="25"/>
  <c r="DV444" i="25"/>
  <c r="DU444" i="25"/>
  <c r="DT444" i="25"/>
  <c r="DS444" i="25"/>
  <c r="DR444" i="25"/>
  <c r="DQ444" i="25"/>
  <c r="DP444" i="25"/>
  <c r="DO444" i="25"/>
  <c r="DN444" i="25"/>
  <c r="DM444" i="25"/>
  <c r="DL444" i="25"/>
  <c r="DK444" i="25"/>
  <c r="DJ444" i="25"/>
  <c r="DI444" i="25"/>
  <c r="DH444" i="25"/>
  <c r="DG444" i="25"/>
  <c r="DF444" i="25"/>
  <c r="DE444" i="25"/>
  <c r="DD444" i="25"/>
  <c r="DC444" i="25"/>
  <c r="DB444" i="25"/>
  <c r="DA444" i="25"/>
  <c r="CZ444" i="25"/>
  <c r="CY444" i="25"/>
  <c r="CX444" i="25"/>
  <c r="CW444" i="25"/>
  <c r="CV444" i="25"/>
  <c r="CU444" i="25"/>
  <c r="CT444" i="25"/>
  <c r="CS444" i="25"/>
  <c r="CR444" i="25"/>
  <c r="CQ444" i="25"/>
  <c r="CP444" i="25"/>
  <c r="CO444" i="25"/>
  <c r="CN444" i="25"/>
  <c r="CM444" i="25"/>
  <c r="CL444" i="25"/>
  <c r="CK444" i="25"/>
  <c r="CJ444" i="25"/>
  <c r="CI444" i="25"/>
  <c r="CH444" i="25"/>
  <c r="CG444" i="25"/>
  <c r="CF444" i="25"/>
  <c r="CE444" i="25"/>
  <c r="CD444" i="25"/>
  <c r="CC444" i="25"/>
  <c r="CB444" i="25"/>
  <c r="CA444" i="25"/>
  <c r="BZ444" i="25"/>
  <c r="BY444" i="25"/>
  <c r="BX444" i="25"/>
  <c r="BW444" i="25"/>
  <c r="BV444" i="25"/>
  <c r="BU444" i="25"/>
  <c r="DV443" i="25"/>
  <c r="DU443" i="25"/>
  <c r="DT443" i="25"/>
  <c r="DS443" i="25"/>
  <c r="DR443" i="25"/>
  <c r="DQ443" i="25"/>
  <c r="DP443" i="25"/>
  <c r="DO443" i="25"/>
  <c r="DN443" i="25"/>
  <c r="DM443" i="25"/>
  <c r="DL443" i="25"/>
  <c r="DK443" i="25"/>
  <c r="DJ443" i="25"/>
  <c r="DI443" i="25"/>
  <c r="DH443" i="25"/>
  <c r="DG443" i="25"/>
  <c r="DF443" i="25"/>
  <c r="DE443" i="25"/>
  <c r="DD443" i="25"/>
  <c r="DC443" i="25"/>
  <c r="DB443" i="25"/>
  <c r="DA443" i="25"/>
  <c r="CZ443" i="25"/>
  <c r="CY443" i="25"/>
  <c r="CX443" i="25"/>
  <c r="CW443" i="25"/>
  <c r="CV443" i="25"/>
  <c r="CU443" i="25"/>
  <c r="CT443" i="25"/>
  <c r="CS443" i="25"/>
  <c r="CR443" i="25"/>
  <c r="CQ443" i="25"/>
  <c r="CP443" i="25"/>
  <c r="CO443" i="25"/>
  <c r="CN443" i="25"/>
  <c r="CM443" i="25"/>
  <c r="CL443" i="25"/>
  <c r="CK443" i="25"/>
  <c r="CJ443" i="25"/>
  <c r="CI443" i="25"/>
  <c r="CH443" i="25"/>
  <c r="CG443" i="25"/>
  <c r="CF443" i="25"/>
  <c r="CE443" i="25"/>
  <c r="CD443" i="25"/>
  <c r="CC443" i="25"/>
  <c r="CB443" i="25"/>
  <c r="CA443" i="25"/>
  <c r="BZ443" i="25"/>
  <c r="BY443" i="25"/>
  <c r="BX443" i="25"/>
  <c r="BW443" i="25"/>
  <c r="BV443" i="25"/>
  <c r="BU443" i="25"/>
  <c r="DV442" i="25"/>
  <c r="DU442" i="25"/>
  <c r="DT442" i="25"/>
  <c r="DS442" i="25"/>
  <c r="DR442" i="25"/>
  <c r="DQ442" i="25"/>
  <c r="DP442" i="25"/>
  <c r="DO442" i="25"/>
  <c r="DN442" i="25"/>
  <c r="DM442" i="25"/>
  <c r="DL442" i="25"/>
  <c r="DK442" i="25"/>
  <c r="DJ442" i="25"/>
  <c r="DI442" i="25"/>
  <c r="DH442" i="25"/>
  <c r="DG442" i="25"/>
  <c r="DF442" i="25"/>
  <c r="DE442" i="25"/>
  <c r="DD442" i="25"/>
  <c r="DC442" i="25"/>
  <c r="DB442" i="25"/>
  <c r="DA442" i="25"/>
  <c r="CZ442" i="25"/>
  <c r="CY442" i="25"/>
  <c r="CX442" i="25"/>
  <c r="CW442" i="25"/>
  <c r="CV442" i="25"/>
  <c r="CU442" i="25"/>
  <c r="CT442" i="25"/>
  <c r="CS442" i="25"/>
  <c r="CR442" i="25"/>
  <c r="CQ442" i="25"/>
  <c r="CP442" i="25"/>
  <c r="CO442" i="25"/>
  <c r="CN442" i="25"/>
  <c r="CM442" i="25"/>
  <c r="CL442" i="25"/>
  <c r="CK442" i="25"/>
  <c r="CJ442" i="25"/>
  <c r="CI442" i="25"/>
  <c r="CH442" i="25"/>
  <c r="CG442" i="25"/>
  <c r="CF442" i="25"/>
  <c r="CE442" i="25"/>
  <c r="CD442" i="25"/>
  <c r="CC442" i="25"/>
  <c r="CB442" i="25"/>
  <c r="CA442" i="25"/>
  <c r="BZ442" i="25"/>
  <c r="BY442" i="25"/>
  <c r="BX442" i="25"/>
  <c r="BW442" i="25"/>
  <c r="BV442" i="25"/>
  <c r="BU442" i="25"/>
  <c r="DV441" i="25"/>
  <c r="DU441" i="25"/>
  <c r="DT441" i="25"/>
  <c r="DS441" i="25"/>
  <c r="DR441" i="25"/>
  <c r="DQ441" i="25"/>
  <c r="DP441" i="25"/>
  <c r="DO441" i="25"/>
  <c r="DN441" i="25"/>
  <c r="DM441" i="25"/>
  <c r="DL441" i="25"/>
  <c r="DK441" i="25"/>
  <c r="DJ441" i="25"/>
  <c r="DI441" i="25"/>
  <c r="DH441" i="25"/>
  <c r="DG441" i="25"/>
  <c r="DF441" i="25"/>
  <c r="DE441" i="25"/>
  <c r="DD441" i="25"/>
  <c r="DC441" i="25"/>
  <c r="DB441" i="25"/>
  <c r="DA441" i="25"/>
  <c r="CZ441" i="25"/>
  <c r="CY441" i="25"/>
  <c r="CX441" i="25"/>
  <c r="CW441" i="25"/>
  <c r="CV441" i="25"/>
  <c r="CU441" i="25"/>
  <c r="CT441" i="25"/>
  <c r="CS441" i="25"/>
  <c r="CR441" i="25"/>
  <c r="CQ441" i="25"/>
  <c r="CP441" i="25"/>
  <c r="CO441" i="25"/>
  <c r="CN441" i="25"/>
  <c r="CM441" i="25"/>
  <c r="CL441" i="25"/>
  <c r="CK441" i="25"/>
  <c r="CJ441" i="25"/>
  <c r="CI441" i="25"/>
  <c r="CH441" i="25"/>
  <c r="CG441" i="25"/>
  <c r="CF441" i="25"/>
  <c r="CE441" i="25"/>
  <c r="CD441" i="25"/>
  <c r="CC441" i="25"/>
  <c r="CB441" i="25"/>
  <c r="CA441" i="25"/>
  <c r="BZ441" i="25"/>
  <c r="BY441" i="25"/>
  <c r="BX441" i="25"/>
  <c r="BW441" i="25"/>
  <c r="BV441" i="25"/>
  <c r="BU441" i="25"/>
  <c r="DV440" i="25"/>
  <c r="DU440" i="25"/>
  <c r="DT440" i="25"/>
  <c r="DS440" i="25"/>
  <c r="DR440" i="25"/>
  <c r="DQ440" i="25"/>
  <c r="DP440" i="25"/>
  <c r="DO440" i="25"/>
  <c r="DN440" i="25"/>
  <c r="DM440" i="25"/>
  <c r="DL440" i="25"/>
  <c r="DK440" i="25"/>
  <c r="DJ440" i="25"/>
  <c r="DI440" i="25"/>
  <c r="DH440" i="25"/>
  <c r="DG440" i="25"/>
  <c r="DF440" i="25"/>
  <c r="DE440" i="25"/>
  <c r="DD440" i="25"/>
  <c r="DC440" i="25"/>
  <c r="DB440" i="25"/>
  <c r="DA440" i="25"/>
  <c r="CZ440" i="25"/>
  <c r="CY440" i="25"/>
  <c r="CX440" i="25"/>
  <c r="CW440" i="25"/>
  <c r="CV440" i="25"/>
  <c r="CU440" i="25"/>
  <c r="CT440" i="25"/>
  <c r="CS440" i="25"/>
  <c r="CR440" i="25"/>
  <c r="CQ440" i="25"/>
  <c r="CP440" i="25"/>
  <c r="CO440" i="25"/>
  <c r="CN440" i="25"/>
  <c r="CM440" i="25"/>
  <c r="CL440" i="25"/>
  <c r="CK440" i="25"/>
  <c r="CJ440" i="25"/>
  <c r="CI440" i="25"/>
  <c r="CH440" i="25"/>
  <c r="CG440" i="25"/>
  <c r="CF440" i="25"/>
  <c r="CE440" i="25"/>
  <c r="CD440" i="25"/>
  <c r="CC440" i="25"/>
  <c r="CB440" i="25"/>
  <c r="CA440" i="25"/>
  <c r="BZ440" i="25"/>
  <c r="BY440" i="25"/>
  <c r="BX440" i="25"/>
  <c r="BW440" i="25"/>
  <c r="BV440" i="25"/>
  <c r="BU440" i="25"/>
  <c r="DV439" i="25"/>
  <c r="DU439" i="25"/>
  <c r="DT439" i="25"/>
  <c r="DS439" i="25"/>
  <c r="DR439" i="25"/>
  <c r="DQ439" i="25"/>
  <c r="DP439" i="25"/>
  <c r="DO439" i="25"/>
  <c r="DN439" i="25"/>
  <c r="DM439" i="25"/>
  <c r="DL439" i="25"/>
  <c r="DK439" i="25"/>
  <c r="DJ439" i="25"/>
  <c r="DI439" i="25"/>
  <c r="DH439" i="25"/>
  <c r="DG439" i="25"/>
  <c r="DF439" i="25"/>
  <c r="DE439" i="25"/>
  <c r="DD439" i="25"/>
  <c r="DC439" i="25"/>
  <c r="DB439" i="25"/>
  <c r="DA439" i="25"/>
  <c r="CZ439" i="25"/>
  <c r="CY439" i="25"/>
  <c r="CX439" i="25"/>
  <c r="CW439" i="25"/>
  <c r="CV439" i="25"/>
  <c r="CU439" i="25"/>
  <c r="CT439" i="25"/>
  <c r="CS439" i="25"/>
  <c r="CR439" i="25"/>
  <c r="CQ439" i="25"/>
  <c r="CP439" i="25"/>
  <c r="CO439" i="25"/>
  <c r="CN439" i="25"/>
  <c r="CM439" i="25"/>
  <c r="CL439" i="25"/>
  <c r="CK439" i="25"/>
  <c r="CJ439" i="25"/>
  <c r="CI439" i="25"/>
  <c r="CH439" i="25"/>
  <c r="CG439" i="25"/>
  <c r="CF439" i="25"/>
  <c r="CE439" i="25"/>
  <c r="CD439" i="25"/>
  <c r="CC439" i="25"/>
  <c r="CB439" i="25"/>
  <c r="CA439" i="25"/>
  <c r="BZ439" i="25"/>
  <c r="BY439" i="25"/>
  <c r="BX439" i="25"/>
  <c r="BW439" i="25"/>
  <c r="BV439" i="25"/>
  <c r="BU439" i="25"/>
  <c r="DV438" i="25"/>
  <c r="DU438" i="25"/>
  <c r="DT438" i="25"/>
  <c r="DS438" i="25"/>
  <c r="DR438" i="25"/>
  <c r="DQ438" i="25"/>
  <c r="DP438" i="25"/>
  <c r="DO438" i="25"/>
  <c r="DN438" i="25"/>
  <c r="DM438" i="25"/>
  <c r="DL438" i="25"/>
  <c r="DK438" i="25"/>
  <c r="DJ438" i="25"/>
  <c r="DI438" i="25"/>
  <c r="DH438" i="25"/>
  <c r="DG438" i="25"/>
  <c r="DF438" i="25"/>
  <c r="DE438" i="25"/>
  <c r="DD438" i="25"/>
  <c r="DC438" i="25"/>
  <c r="DB438" i="25"/>
  <c r="DA438" i="25"/>
  <c r="CZ438" i="25"/>
  <c r="CY438" i="25"/>
  <c r="CX438" i="25"/>
  <c r="CW438" i="25"/>
  <c r="CV438" i="25"/>
  <c r="CU438" i="25"/>
  <c r="CT438" i="25"/>
  <c r="CS438" i="25"/>
  <c r="CR438" i="25"/>
  <c r="CQ438" i="25"/>
  <c r="CP438" i="25"/>
  <c r="CO438" i="25"/>
  <c r="CN438" i="25"/>
  <c r="CM438" i="25"/>
  <c r="CL438" i="25"/>
  <c r="CK438" i="25"/>
  <c r="CJ438" i="25"/>
  <c r="CI438" i="25"/>
  <c r="CH438" i="25"/>
  <c r="CG438" i="25"/>
  <c r="CF438" i="25"/>
  <c r="CE438" i="25"/>
  <c r="CD438" i="25"/>
  <c r="CC438" i="25"/>
  <c r="CB438" i="25"/>
  <c r="CA438" i="25"/>
  <c r="BZ438" i="25"/>
  <c r="BY438" i="25"/>
  <c r="BX438" i="25"/>
  <c r="BW438" i="25"/>
  <c r="BV438" i="25"/>
  <c r="BU438" i="25"/>
  <c r="DV437" i="25"/>
  <c r="DU437" i="25"/>
  <c r="DT437" i="25"/>
  <c r="DS437" i="25"/>
  <c r="DR437" i="25"/>
  <c r="DQ437" i="25"/>
  <c r="DP437" i="25"/>
  <c r="DO437" i="25"/>
  <c r="DN437" i="25"/>
  <c r="DM437" i="25"/>
  <c r="DL437" i="25"/>
  <c r="DK437" i="25"/>
  <c r="DJ437" i="25"/>
  <c r="DI437" i="25"/>
  <c r="DH437" i="25"/>
  <c r="DG437" i="25"/>
  <c r="DF437" i="25"/>
  <c r="DE437" i="25"/>
  <c r="DD437" i="25"/>
  <c r="DC437" i="25"/>
  <c r="DB437" i="25"/>
  <c r="DA437" i="25"/>
  <c r="CZ437" i="25"/>
  <c r="CY437" i="25"/>
  <c r="CX437" i="25"/>
  <c r="CW437" i="25"/>
  <c r="CV437" i="25"/>
  <c r="CU437" i="25"/>
  <c r="CT437" i="25"/>
  <c r="CS437" i="25"/>
  <c r="CR437" i="25"/>
  <c r="CQ437" i="25"/>
  <c r="CP437" i="25"/>
  <c r="CO437" i="25"/>
  <c r="CN437" i="25"/>
  <c r="CM437" i="25"/>
  <c r="CL437" i="25"/>
  <c r="CK437" i="25"/>
  <c r="CJ437" i="25"/>
  <c r="CI437" i="25"/>
  <c r="CH437" i="25"/>
  <c r="CG437" i="25"/>
  <c r="CF437" i="25"/>
  <c r="CE437" i="25"/>
  <c r="CD437" i="25"/>
  <c r="CC437" i="25"/>
  <c r="CB437" i="25"/>
  <c r="CA437" i="25"/>
  <c r="BZ437" i="25"/>
  <c r="BY437" i="25"/>
  <c r="BX437" i="25"/>
  <c r="BW437" i="25"/>
  <c r="BV437" i="25"/>
  <c r="BU437" i="25"/>
  <c r="DV436" i="25"/>
  <c r="DU436" i="25"/>
  <c r="DT436" i="25"/>
  <c r="DS436" i="25"/>
  <c r="DR436" i="25"/>
  <c r="DQ436" i="25"/>
  <c r="DP436" i="25"/>
  <c r="DO436" i="25"/>
  <c r="DN436" i="25"/>
  <c r="DM436" i="25"/>
  <c r="DL436" i="25"/>
  <c r="DK436" i="25"/>
  <c r="DJ436" i="25"/>
  <c r="DI436" i="25"/>
  <c r="DH436" i="25"/>
  <c r="DG436" i="25"/>
  <c r="DF436" i="25"/>
  <c r="DE436" i="25"/>
  <c r="DD436" i="25"/>
  <c r="DC436" i="25"/>
  <c r="DB436" i="25"/>
  <c r="DA436" i="25"/>
  <c r="CZ436" i="25"/>
  <c r="CY436" i="25"/>
  <c r="CX436" i="25"/>
  <c r="CW436" i="25"/>
  <c r="CV436" i="25"/>
  <c r="CU436" i="25"/>
  <c r="CT436" i="25"/>
  <c r="CS436" i="25"/>
  <c r="CR436" i="25"/>
  <c r="CQ436" i="25"/>
  <c r="CP436" i="25"/>
  <c r="CO436" i="25"/>
  <c r="CN436" i="25"/>
  <c r="CM436" i="25"/>
  <c r="CL436" i="25"/>
  <c r="CK436" i="25"/>
  <c r="CJ436" i="25"/>
  <c r="CI436" i="25"/>
  <c r="CH436" i="25"/>
  <c r="CG436" i="25"/>
  <c r="CF436" i="25"/>
  <c r="CE436" i="25"/>
  <c r="CD436" i="25"/>
  <c r="CC436" i="25"/>
  <c r="CB436" i="25"/>
  <c r="CA436" i="25"/>
  <c r="BZ436" i="25"/>
  <c r="BY436" i="25"/>
  <c r="BX436" i="25"/>
  <c r="BW436" i="25"/>
  <c r="BV436" i="25"/>
  <c r="BU436" i="25"/>
  <c r="DV435" i="25"/>
  <c r="DU435" i="25"/>
  <c r="DT435" i="25"/>
  <c r="DS435" i="25"/>
  <c r="DR435" i="25"/>
  <c r="DQ435" i="25"/>
  <c r="DP435" i="25"/>
  <c r="DO435" i="25"/>
  <c r="DN435" i="25"/>
  <c r="DM435" i="25"/>
  <c r="DL435" i="25"/>
  <c r="DK435" i="25"/>
  <c r="DJ435" i="25"/>
  <c r="DI435" i="25"/>
  <c r="DH435" i="25"/>
  <c r="DG435" i="25"/>
  <c r="DF435" i="25"/>
  <c r="DE435" i="25"/>
  <c r="DD435" i="25"/>
  <c r="DC435" i="25"/>
  <c r="DB435" i="25"/>
  <c r="DA435" i="25"/>
  <c r="CZ435" i="25"/>
  <c r="CY435" i="25"/>
  <c r="CX435" i="25"/>
  <c r="CW435" i="25"/>
  <c r="CV435" i="25"/>
  <c r="CU435" i="25"/>
  <c r="CT435" i="25"/>
  <c r="CS435" i="25"/>
  <c r="CR435" i="25"/>
  <c r="CQ435" i="25"/>
  <c r="CP435" i="25"/>
  <c r="CO435" i="25"/>
  <c r="CN435" i="25"/>
  <c r="CM435" i="25"/>
  <c r="CL435" i="25"/>
  <c r="CK435" i="25"/>
  <c r="CJ435" i="25"/>
  <c r="CI435" i="25"/>
  <c r="CH435" i="25"/>
  <c r="CG435" i="25"/>
  <c r="CF435" i="25"/>
  <c r="CE435" i="25"/>
  <c r="CD435" i="25"/>
  <c r="CC435" i="25"/>
  <c r="CB435" i="25"/>
  <c r="CA435" i="25"/>
  <c r="BZ435" i="25"/>
  <c r="BY435" i="25"/>
  <c r="BX435" i="25"/>
  <c r="BW435" i="25"/>
  <c r="BV435" i="25"/>
  <c r="BU435" i="25"/>
  <c r="DV434" i="25"/>
  <c r="DU434" i="25"/>
  <c r="DT434" i="25"/>
  <c r="DS434" i="25"/>
  <c r="DR434" i="25"/>
  <c r="DQ434" i="25"/>
  <c r="DP434" i="25"/>
  <c r="DO434" i="25"/>
  <c r="DN434" i="25"/>
  <c r="DM434" i="25"/>
  <c r="DL434" i="25"/>
  <c r="DK434" i="25"/>
  <c r="DJ434" i="25"/>
  <c r="DI434" i="25"/>
  <c r="DH434" i="25"/>
  <c r="DG434" i="25"/>
  <c r="DF434" i="25"/>
  <c r="DE434" i="25"/>
  <c r="DD434" i="25"/>
  <c r="DC434" i="25"/>
  <c r="DB434" i="25"/>
  <c r="DA434" i="25"/>
  <c r="CZ434" i="25"/>
  <c r="CY434" i="25"/>
  <c r="CX434" i="25"/>
  <c r="CW434" i="25"/>
  <c r="CV434" i="25"/>
  <c r="CU434" i="25"/>
  <c r="CT434" i="25"/>
  <c r="CS434" i="25"/>
  <c r="CR434" i="25"/>
  <c r="CQ434" i="25"/>
  <c r="CP434" i="25"/>
  <c r="CO434" i="25"/>
  <c r="CN434" i="25"/>
  <c r="CM434" i="25"/>
  <c r="CL434" i="25"/>
  <c r="CK434" i="25"/>
  <c r="CJ434" i="25"/>
  <c r="CI434" i="25"/>
  <c r="CH434" i="25"/>
  <c r="CG434" i="25"/>
  <c r="CF434" i="25"/>
  <c r="CE434" i="25"/>
  <c r="CD434" i="25"/>
  <c r="CC434" i="25"/>
  <c r="CB434" i="25"/>
  <c r="CA434" i="25"/>
  <c r="BZ434" i="25"/>
  <c r="BY434" i="25"/>
  <c r="BX434" i="25"/>
  <c r="BW434" i="25"/>
  <c r="BV434" i="25"/>
  <c r="BU434" i="25"/>
  <c r="DV433" i="25"/>
  <c r="DU433" i="25"/>
  <c r="DT433" i="25"/>
  <c r="DS433" i="25"/>
  <c r="DR433" i="25"/>
  <c r="DQ433" i="25"/>
  <c r="DP433" i="25"/>
  <c r="DO433" i="25"/>
  <c r="DN433" i="25"/>
  <c r="DM433" i="25"/>
  <c r="DL433" i="25"/>
  <c r="DK433" i="25"/>
  <c r="DJ433" i="25"/>
  <c r="DI433" i="25"/>
  <c r="DH433" i="25"/>
  <c r="DG433" i="25"/>
  <c r="DF433" i="25"/>
  <c r="DE433" i="25"/>
  <c r="DD433" i="25"/>
  <c r="DC433" i="25"/>
  <c r="DB433" i="25"/>
  <c r="DA433" i="25"/>
  <c r="CZ433" i="25"/>
  <c r="CY433" i="25"/>
  <c r="CX433" i="25"/>
  <c r="CW433" i="25"/>
  <c r="CV433" i="25"/>
  <c r="CU433" i="25"/>
  <c r="CT433" i="25"/>
  <c r="CS433" i="25"/>
  <c r="CR433" i="25"/>
  <c r="CQ433" i="25"/>
  <c r="CP433" i="25"/>
  <c r="CO433" i="25"/>
  <c r="CN433" i="25"/>
  <c r="CM433" i="25"/>
  <c r="CL433" i="25"/>
  <c r="CK433" i="25"/>
  <c r="CJ433" i="25"/>
  <c r="CI433" i="25"/>
  <c r="CH433" i="25"/>
  <c r="CG433" i="25"/>
  <c r="CF433" i="25"/>
  <c r="CE433" i="25"/>
  <c r="CD433" i="25"/>
  <c r="CC433" i="25"/>
  <c r="CB433" i="25"/>
  <c r="CA433" i="25"/>
  <c r="BZ433" i="25"/>
  <c r="BY433" i="25"/>
  <c r="BX433" i="25"/>
  <c r="BW433" i="25"/>
  <c r="BV433" i="25"/>
  <c r="BU433" i="25"/>
  <c r="DV432" i="25"/>
  <c r="DU432" i="25"/>
  <c r="DT432" i="25"/>
  <c r="DS432" i="25"/>
  <c r="DR432" i="25"/>
  <c r="DQ432" i="25"/>
  <c r="DP432" i="25"/>
  <c r="DO432" i="25"/>
  <c r="DN432" i="25"/>
  <c r="DM432" i="25"/>
  <c r="DL432" i="25"/>
  <c r="DK432" i="25"/>
  <c r="DJ432" i="25"/>
  <c r="DI432" i="25"/>
  <c r="DH432" i="25"/>
  <c r="DG432" i="25"/>
  <c r="DF432" i="25"/>
  <c r="DE432" i="25"/>
  <c r="DD432" i="25"/>
  <c r="DC432" i="25"/>
  <c r="DB432" i="25"/>
  <c r="DA432" i="25"/>
  <c r="CZ432" i="25"/>
  <c r="CY432" i="25"/>
  <c r="CX432" i="25"/>
  <c r="CW432" i="25"/>
  <c r="CV432" i="25"/>
  <c r="CU432" i="25"/>
  <c r="CT432" i="25"/>
  <c r="CS432" i="25"/>
  <c r="CR432" i="25"/>
  <c r="CQ432" i="25"/>
  <c r="CP432" i="25"/>
  <c r="CO432" i="25"/>
  <c r="CN432" i="25"/>
  <c r="CM432" i="25"/>
  <c r="CL432" i="25"/>
  <c r="CK432" i="25"/>
  <c r="CJ432" i="25"/>
  <c r="CI432" i="25"/>
  <c r="CH432" i="25"/>
  <c r="CG432" i="25"/>
  <c r="CF432" i="25"/>
  <c r="CE432" i="25"/>
  <c r="CD432" i="25"/>
  <c r="CC432" i="25"/>
  <c r="CB432" i="25"/>
  <c r="CA432" i="25"/>
  <c r="BZ432" i="25"/>
  <c r="BY432" i="25"/>
  <c r="BX432" i="25"/>
  <c r="BW432" i="25"/>
  <c r="BV432" i="25"/>
  <c r="BU432" i="25"/>
  <c r="DV431" i="25"/>
  <c r="DU431" i="25"/>
  <c r="DT431" i="25"/>
  <c r="DS431" i="25"/>
  <c r="DR431" i="25"/>
  <c r="DQ431" i="25"/>
  <c r="DP431" i="25"/>
  <c r="DO431" i="25"/>
  <c r="DN431" i="25"/>
  <c r="DM431" i="25"/>
  <c r="DL431" i="25"/>
  <c r="DK431" i="25"/>
  <c r="DJ431" i="25"/>
  <c r="DI431" i="25"/>
  <c r="DH431" i="25"/>
  <c r="DG431" i="25"/>
  <c r="DF431" i="25"/>
  <c r="DE431" i="25"/>
  <c r="DD431" i="25"/>
  <c r="DC431" i="25"/>
  <c r="DB431" i="25"/>
  <c r="DA431" i="25"/>
  <c r="CZ431" i="25"/>
  <c r="CY431" i="25"/>
  <c r="CX431" i="25"/>
  <c r="CW431" i="25"/>
  <c r="CV431" i="25"/>
  <c r="CU431" i="25"/>
  <c r="CT431" i="25"/>
  <c r="CS431" i="25"/>
  <c r="CR431" i="25"/>
  <c r="CQ431" i="25"/>
  <c r="CP431" i="25"/>
  <c r="CO431" i="25"/>
  <c r="CN431" i="25"/>
  <c r="CM431" i="25"/>
  <c r="CL431" i="25"/>
  <c r="CK431" i="25"/>
  <c r="CJ431" i="25"/>
  <c r="CI431" i="25"/>
  <c r="CH431" i="25"/>
  <c r="CG431" i="25"/>
  <c r="CF431" i="25"/>
  <c r="CE431" i="25"/>
  <c r="CD431" i="25"/>
  <c r="CC431" i="25"/>
  <c r="CB431" i="25"/>
  <c r="CA431" i="25"/>
  <c r="BZ431" i="25"/>
  <c r="BY431" i="25"/>
  <c r="BX431" i="25"/>
  <c r="BW431" i="25"/>
  <c r="BV431" i="25"/>
  <c r="BU431" i="25"/>
  <c r="DV430" i="25"/>
  <c r="DU430" i="25"/>
  <c r="DT430" i="25"/>
  <c r="DS430" i="25"/>
  <c r="DR430" i="25"/>
  <c r="DQ430" i="25"/>
  <c r="DP430" i="25"/>
  <c r="DO430" i="25"/>
  <c r="DN430" i="25"/>
  <c r="DM430" i="25"/>
  <c r="DL430" i="25"/>
  <c r="DK430" i="25"/>
  <c r="DJ430" i="25"/>
  <c r="DI430" i="25"/>
  <c r="DH430" i="25"/>
  <c r="DG430" i="25"/>
  <c r="DF430" i="25"/>
  <c r="DE430" i="25"/>
  <c r="DD430" i="25"/>
  <c r="DC430" i="25"/>
  <c r="DB430" i="25"/>
  <c r="DA430" i="25"/>
  <c r="CZ430" i="25"/>
  <c r="CY430" i="25"/>
  <c r="CX430" i="25"/>
  <c r="CW430" i="25"/>
  <c r="CV430" i="25"/>
  <c r="CU430" i="25"/>
  <c r="CT430" i="25"/>
  <c r="CS430" i="25"/>
  <c r="CR430" i="25"/>
  <c r="CQ430" i="25"/>
  <c r="CP430" i="25"/>
  <c r="CO430" i="25"/>
  <c r="CN430" i="25"/>
  <c r="CM430" i="25"/>
  <c r="CL430" i="25"/>
  <c r="CK430" i="25"/>
  <c r="CJ430" i="25"/>
  <c r="CI430" i="25"/>
  <c r="CH430" i="25"/>
  <c r="CG430" i="25"/>
  <c r="CF430" i="25"/>
  <c r="CE430" i="25"/>
  <c r="CD430" i="25"/>
  <c r="CC430" i="25"/>
  <c r="CB430" i="25"/>
  <c r="CA430" i="25"/>
  <c r="BZ430" i="25"/>
  <c r="BY430" i="25"/>
  <c r="BX430" i="25"/>
  <c r="BW430" i="25"/>
  <c r="BV430" i="25"/>
  <c r="BU430" i="25"/>
  <c r="DV429" i="25"/>
  <c r="DU429" i="25"/>
  <c r="DT429" i="25"/>
  <c r="DS429" i="25"/>
  <c r="DR429" i="25"/>
  <c r="DQ429" i="25"/>
  <c r="DP429" i="25"/>
  <c r="DO429" i="25"/>
  <c r="DN429" i="25"/>
  <c r="DM429" i="25"/>
  <c r="DL429" i="25"/>
  <c r="DK429" i="25"/>
  <c r="DJ429" i="25"/>
  <c r="DI429" i="25"/>
  <c r="DH429" i="25"/>
  <c r="DG429" i="25"/>
  <c r="DF429" i="25"/>
  <c r="DE429" i="25"/>
  <c r="DD429" i="25"/>
  <c r="DC429" i="25"/>
  <c r="DB429" i="25"/>
  <c r="DA429" i="25"/>
  <c r="CZ429" i="25"/>
  <c r="CY429" i="25"/>
  <c r="CX429" i="25"/>
  <c r="CW429" i="25"/>
  <c r="CV429" i="25"/>
  <c r="CU429" i="25"/>
  <c r="CT429" i="25"/>
  <c r="CS429" i="25"/>
  <c r="CR429" i="25"/>
  <c r="CQ429" i="25"/>
  <c r="CP429" i="25"/>
  <c r="CO429" i="25"/>
  <c r="CN429" i="25"/>
  <c r="CM429" i="25"/>
  <c r="CL429" i="25"/>
  <c r="CK429" i="25"/>
  <c r="CJ429" i="25"/>
  <c r="CI429" i="25"/>
  <c r="CH429" i="25"/>
  <c r="CG429" i="25"/>
  <c r="CF429" i="25"/>
  <c r="CE429" i="25"/>
  <c r="CD429" i="25"/>
  <c r="CC429" i="25"/>
  <c r="CB429" i="25"/>
  <c r="CA429" i="25"/>
  <c r="BZ429" i="25"/>
  <c r="BY429" i="25"/>
  <c r="BX429" i="25"/>
  <c r="BW429" i="25"/>
  <c r="BV429" i="25"/>
  <c r="BU429" i="25"/>
  <c r="DV428" i="25"/>
  <c r="DU428" i="25"/>
  <c r="DT428" i="25"/>
  <c r="DS428" i="25"/>
  <c r="DR428" i="25"/>
  <c r="DQ428" i="25"/>
  <c r="DP428" i="25"/>
  <c r="DO428" i="25"/>
  <c r="DN428" i="25"/>
  <c r="DM428" i="25"/>
  <c r="DL428" i="25"/>
  <c r="DK428" i="25"/>
  <c r="DJ428" i="25"/>
  <c r="DI428" i="25"/>
  <c r="DH428" i="25"/>
  <c r="DG428" i="25"/>
  <c r="DF428" i="25"/>
  <c r="DE428" i="25"/>
  <c r="DD428" i="25"/>
  <c r="DC428" i="25"/>
  <c r="DB428" i="25"/>
  <c r="DA428" i="25"/>
  <c r="CZ428" i="25"/>
  <c r="CY428" i="25"/>
  <c r="CX428" i="25"/>
  <c r="CW428" i="25"/>
  <c r="CV428" i="25"/>
  <c r="CU428" i="25"/>
  <c r="CT428" i="25"/>
  <c r="CS428" i="25"/>
  <c r="CR428" i="25"/>
  <c r="CQ428" i="25"/>
  <c r="CP428" i="25"/>
  <c r="CO428" i="25"/>
  <c r="CN428" i="25"/>
  <c r="CM428" i="25"/>
  <c r="CL428" i="25"/>
  <c r="CK428" i="25"/>
  <c r="CJ428" i="25"/>
  <c r="CI428" i="25"/>
  <c r="CH428" i="25"/>
  <c r="CG428" i="25"/>
  <c r="CF428" i="25"/>
  <c r="CE428" i="25"/>
  <c r="CD428" i="25"/>
  <c r="CC428" i="25"/>
  <c r="CB428" i="25"/>
  <c r="CA428" i="25"/>
  <c r="BZ428" i="25"/>
  <c r="BY428" i="25"/>
  <c r="BX428" i="25"/>
  <c r="BW428" i="25"/>
  <c r="BV428" i="25"/>
  <c r="BU428" i="25"/>
  <c r="DV427" i="25"/>
  <c r="DU427" i="25"/>
  <c r="DT427" i="25"/>
  <c r="DS427" i="25"/>
  <c r="DR427" i="25"/>
  <c r="DQ427" i="25"/>
  <c r="DP427" i="25"/>
  <c r="DO427" i="25"/>
  <c r="DN427" i="25"/>
  <c r="DM427" i="25"/>
  <c r="DL427" i="25"/>
  <c r="DK427" i="25"/>
  <c r="DJ427" i="25"/>
  <c r="DI427" i="25"/>
  <c r="DH427" i="25"/>
  <c r="DG427" i="25"/>
  <c r="DF427" i="25"/>
  <c r="DE427" i="25"/>
  <c r="DD427" i="25"/>
  <c r="DC427" i="25"/>
  <c r="DB427" i="25"/>
  <c r="DA427" i="25"/>
  <c r="CZ427" i="25"/>
  <c r="CY427" i="25"/>
  <c r="CX427" i="25"/>
  <c r="CW427" i="25"/>
  <c r="CV427" i="25"/>
  <c r="CU427" i="25"/>
  <c r="CT427" i="25"/>
  <c r="CS427" i="25"/>
  <c r="CR427" i="25"/>
  <c r="CQ427" i="25"/>
  <c r="CP427" i="25"/>
  <c r="CO427" i="25"/>
  <c r="CN427" i="25"/>
  <c r="CM427" i="25"/>
  <c r="CL427" i="25"/>
  <c r="CK427" i="25"/>
  <c r="CJ427" i="25"/>
  <c r="CI427" i="25"/>
  <c r="CH427" i="25"/>
  <c r="CG427" i="25"/>
  <c r="CF427" i="25"/>
  <c r="CE427" i="25"/>
  <c r="CD427" i="25"/>
  <c r="CC427" i="25"/>
  <c r="CB427" i="25"/>
  <c r="CA427" i="25"/>
  <c r="BZ427" i="25"/>
  <c r="BY427" i="25"/>
  <c r="BX427" i="25"/>
  <c r="BW427" i="25"/>
  <c r="BV427" i="25"/>
  <c r="BU427" i="25"/>
  <c r="DV426" i="25"/>
  <c r="DU426" i="25"/>
  <c r="DT426" i="25"/>
  <c r="DS426" i="25"/>
  <c r="DR426" i="25"/>
  <c r="DQ426" i="25"/>
  <c r="DP426" i="25"/>
  <c r="DO426" i="25"/>
  <c r="DN426" i="25"/>
  <c r="DM426" i="25"/>
  <c r="DL426" i="25"/>
  <c r="DK426" i="25"/>
  <c r="DJ426" i="25"/>
  <c r="DI426" i="25"/>
  <c r="DH426" i="25"/>
  <c r="DG426" i="25"/>
  <c r="DF426" i="25"/>
  <c r="DE426" i="25"/>
  <c r="DD426" i="25"/>
  <c r="DC426" i="25"/>
  <c r="DB426" i="25"/>
  <c r="DA426" i="25"/>
  <c r="CZ426" i="25"/>
  <c r="CY426" i="25"/>
  <c r="CX426" i="25"/>
  <c r="CW426" i="25"/>
  <c r="CV426" i="25"/>
  <c r="CU426" i="25"/>
  <c r="CT426" i="25"/>
  <c r="CS426" i="25"/>
  <c r="CR426" i="25"/>
  <c r="CQ426" i="25"/>
  <c r="CP426" i="25"/>
  <c r="CO426" i="25"/>
  <c r="CN426" i="25"/>
  <c r="CM426" i="25"/>
  <c r="CL426" i="25"/>
  <c r="CK426" i="25"/>
  <c r="CJ426" i="25"/>
  <c r="CI426" i="25"/>
  <c r="CH426" i="25"/>
  <c r="CG426" i="25"/>
  <c r="CF426" i="25"/>
  <c r="CE426" i="25"/>
  <c r="CD426" i="25"/>
  <c r="CC426" i="25"/>
  <c r="CB426" i="25"/>
  <c r="CA426" i="25"/>
  <c r="BZ426" i="25"/>
  <c r="BY426" i="25"/>
  <c r="BX426" i="25"/>
  <c r="BW426" i="25"/>
  <c r="BV426" i="25"/>
  <c r="BU426" i="25"/>
  <c r="DV425" i="25"/>
  <c r="DU425" i="25"/>
  <c r="DT425" i="25"/>
  <c r="DS425" i="25"/>
  <c r="DR425" i="25"/>
  <c r="DQ425" i="25"/>
  <c r="DP425" i="25"/>
  <c r="DO425" i="25"/>
  <c r="DN425" i="25"/>
  <c r="DM425" i="25"/>
  <c r="DL425" i="25"/>
  <c r="DK425" i="25"/>
  <c r="DJ425" i="25"/>
  <c r="DI425" i="25"/>
  <c r="DH425" i="25"/>
  <c r="DG425" i="25"/>
  <c r="DF425" i="25"/>
  <c r="DE425" i="25"/>
  <c r="DD425" i="25"/>
  <c r="DC425" i="25"/>
  <c r="DB425" i="25"/>
  <c r="DA425" i="25"/>
  <c r="CZ425" i="25"/>
  <c r="CY425" i="25"/>
  <c r="CX425" i="25"/>
  <c r="CW425" i="25"/>
  <c r="CV425" i="25"/>
  <c r="CU425" i="25"/>
  <c r="CT425" i="25"/>
  <c r="CS425" i="25"/>
  <c r="CR425" i="25"/>
  <c r="CQ425" i="25"/>
  <c r="CP425" i="25"/>
  <c r="CO425" i="25"/>
  <c r="CN425" i="25"/>
  <c r="CM425" i="25"/>
  <c r="CL425" i="25"/>
  <c r="CK425" i="25"/>
  <c r="CJ425" i="25"/>
  <c r="CI425" i="25"/>
  <c r="CH425" i="25"/>
  <c r="CG425" i="25"/>
  <c r="CF425" i="25"/>
  <c r="CE425" i="25"/>
  <c r="CD425" i="25"/>
  <c r="CC425" i="25"/>
  <c r="CB425" i="25"/>
  <c r="CA425" i="25"/>
  <c r="BZ425" i="25"/>
  <c r="BY425" i="25"/>
  <c r="BX425" i="25"/>
  <c r="BW425" i="25"/>
  <c r="BV425" i="25"/>
  <c r="BU425" i="25"/>
  <c r="DV424" i="25"/>
  <c r="DU424" i="25"/>
  <c r="DT424" i="25"/>
  <c r="DS424" i="25"/>
  <c r="DR424" i="25"/>
  <c r="DQ424" i="25"/>
  <c r="DP424" i="25"/>
  <c r="DO424" i="25"/>
  <c r="DN424" i="25"/>
  <c r="DM424" i="25"/>
  <c r="DL424" i="25"/>
  <c r="DK424" i="25"/>
  <c r="DJ424" i="25"/>
  <c r="DI424" i="25"/>
  <c r="DH424" i="25"/>
  <c r="DG424" i="25"/>
  <c r="DF424" i="25"/>
  <c r="DE424" i="25"/>
  <c r="DD424" i="25"/>
  <c r="DC424" i="25"/>
  <c r="DB424" i="25"/>
  <c r="DA424" i="25"/>
  <c r="CZ424" i="25"/>
  <c r="CY424" i="25"/>
  <c r="CX424" i="25"/>
  <c r="CW424" i="25"/>
  <c r="CV424" i="25"/>
  <c r="CU424" i="25"/>
  <c r="CT424" i="25"/>
  <c r="CS424" i="25"/>
  <c r="CR424" i="25"/>
  <c r="CQ424" i="25"/>
  <c r="CP424" i="25"/>
  <c r="CO424" i="25"/>
  <c r="CN424" i="25"/>
  <c r="CM424" i="25"/>
  <c r="CL424" i="25"/>
  <c r="CK424" i="25"/>
  <c r="CJ424" i="25"/>
  <c r="CI424" i="25"/>
  <c r="CH424" i="25"/>
  <c r="CG424" i="25"/>
  <c r="CF424" i="25"/>
  <c r="CE424" i="25"/>
  <c r="CD424" i="25"/>
  <c r="CC424" i="25"/>
  <c r="CB424" i="25"/>
  <c r="CA424" i="25"/>
  <c r="BZ424" i="25"/>
  <c r="BY424" i="25"/>
  <c r="BX424" i="25"/>
  <c r="BW424" i="25"/>
  <c r="BV424" i="25"/>
  <c r="BU424" i="25"/>
  <c r="DV423" i="25"/>
  <c r="DU423" i="25"/>
  <c r="DT423" i="25"/>
  <c r="DS423" i="25"/>
  <c r="DR423" i="25"/>
  <c r="DQ423" i="25"/>
  <c r="DP423" i="25"/>
  <c r="DO423" i="25"/>
  <c r="DN423" i="25"/>
  <c r="DM423" i="25"/>
  <c r="DL423" i="25"/>
  <c r="DK423" i="25"/>
  <c r="DJ423" i="25"/>
  <c r="DI423" i="25"/>
  <c r="DH423" i="25"/>
  <c r="DG423" i="25"/>
  <c r="DF423" i="25"/>
  <c r="DE423" i="25"/>
  <c r="DD423" i="25"/>
  <c r="DC423" i="25"/>
  <c r="DB423" i="25"/>
  <c r="DA423" i="25"/>
  <c r="CZ423" i="25"/>
  <c r="CY423" i="25"/>
  <c r="CX423" i="25"/>
  <c r="CW423" i="25"/>
  <c r="CV423" i="25"/>
  <c r="CU423" i="25"/>
  <c r="CT423" i="25"/>
  <c r="CS423" i="25"/>
  <c r="CR423" i="25"/>
  <c r="CQ423" i="25"/>
  <c r="CP423" i="25"/>
  <c r="CO423" i="25"/>
  <c r="CN423" i="25"/>
  <c r="CM423" i="25"/>
  <c r="CL423" i="25"/>
  <c r="CK423" i="25"/>
  <c r="CJ423" i="25"/>
  <c r="CI423" i="25"/>
  <c r="CH423" i="25"/>
  <c r="CG423" i="25"/>
  <c r="CF423" i="25"/>
  <c r="CE423" i="25"/>
  <c r="CD423" i="25"/>
  <c r="CC423" i="25"/>
  <c r="CB423" i="25"/>
  <c r="CA423" i="25"/>
  <c r="BZ423" i="25"/>
  <c r="BY423" i="25"/>
  <c r="BX423" i="25"/>
  <c r="BW423" i="25"/>
  <c r="BV423" i="25"/>
  <c r="BU423" i="25"/>
  <c r="DV422" i="25"/>
  <c r="DU422" i="25"/>
  <c r="DT422" i="25"/>
  <c r="DS422" i="25"/>
  <c r="DR422" i="25"/>
  <c r="DQ422" i="25"/>
  <c r="DP422" i="25"/>
  <c r="DO422" i="25"/>
  <c r="DN422" i="25"/>
  <c r="DM422" i="25"/>
  <c r="DL422" i="25"/>
  <c r="DK422" i="25"/>
  <c r="DJ422" i="25"/>
  <c r="DI422" i="25"/>
  <c r="DH422" i="25"/>
  <c r="DG422" i="25"/>
  <c r="DF422" i="25"/>
  <c r="DE422" i="25"/>
  <c r="DD422" i="25"/>
  <c r="DC422" i="25"/>
  <c r="DB422" i="25"/>
  <c r="DA422" i="25"/>
  <c r="CZ422" i="25"/>
  <c r="CY422" i="25"/>
  <c r="CX422" i="25"/>
  <c r="CW422" i="25"/>
  <c r="CV422" i="25"/>
  <c r="CU422" i="25"/>
  <c r="CT422" i="25"/>
  <c r="CS422" i="25"/>
  <c r="CR422" i="25"/>
  <c r="CQ422" i="25"/>
  <c r="CP422" i="25"/>
  <c r="CO422" i="25"/>
  <c r="CN422" i="25"/>
  <c r="CM422" i="25"/>
  <c r="CL422" i="25"/>
  <c r="CK422" i="25"/>
  <c r="CJ422" i="25"/>
  <c r="CI422" i="25"/>
  <c r="CH422" i="25"/>
  <c r="CG422" i="25"/>
  <c r="CF422" i="25"/>
  <c r="CE422" i="25"/>
  <c r="CD422" i="25"/>
  <c r="CC422" i="25"/>
  <c r="CB422" i="25"/>
  <c r="CA422" i="25"/>
  <c r="BZ422" i="25"/>
  <c r="BY422" i="25"/>
  <c r="BX422" i="25"/>
  <c r="BW422" i="25"/>
  <c r="BV422" i="25"/>
  <c r="BU422" i="25"/>
  <c r="DV421" i="25"/>
  <c r="DU421" i="25"/>
  <c r="DT421" i="25"/>
  <c r="DS421" i="25"/>
  <c r="DR421" i="25"/>
  <c r="DQ421" i="25"/>
  <c r="DP421" i="25"/>
  <c r="DO421" i="25"/>
  <c r="DN421" i="25"/>
  <c r="DM421" i="25"/>
  <c r="DL421" i="25"/>
  <c r="DK421" i="25"/>
  <c r="DJ421" i="25"/>
  <c r="DI421" i="25"/>
  <c r="DH421" i="25"/>
  <c r="DG421" i="25"/>
  <c r="DF421" i="25"/>
  <c r="DE421" i="25"/>
  <c r="DD421" i="25"/>
  <c r="DC421" i="25"/>
  <c r="DB421" i="25"/>
  <c r="DA421" i="25"/>
  <c r="CZ421" i="25"/>
  <c r="CY421" i="25"/>
  <c r="CX421" i="25"/>
  <c r="CW421" i="25"/>
  <c r="CV421" i="25"/>
  <c r="CU421" i="25"/>
  <c r="CT421" i="25"/>
  <c r="CS421" i="25"/>
  <c r="CR421" i="25"/>
  <c r="CQ421" i="25"/>
  <c r="CP421" i="25"/>
  <c r="CO421" i="25"/>
  <c r="CN421" i="25"/>
  <c r="CM421" i="25"/>
  <c r="CL421" i="25"/>
  <c r="CK421" i="25"/>
  <c r="CJ421" i="25"/>
  <c r="CI421" i="25"/>
  <c r="CH421" i="25"/>
  <c r="CG421" i="25"/>
  <c r="CF421" i="25"/>
  <c r="CE421" i="25"/>
  <c r="CD421" i="25"/>
  <c r="CC421" i="25"/>
  <c r="CB421" i="25"/>
  <c r="CA421" i="25"/>
  <c r="BZ421" i="25"/>
  <c r="BY421" i="25"/>
  <c r="BX421" i="25"/>
  <c r="BW421" i="25"/>
  <c r="BV421" i="25"/>
  <c r="BU421" i="25"/>
  <c r="DV420" i="25"/>
  <c r="DU420" i="25"/>
  <c r="DT420" i="25"/>
  <c r="DS420" i="25"/>
  <c r="DR420" i="25"/>
  <c r="DQ420" i="25"/>
  <c r="DP420" i="25"/>
  <c r="DO420" i="25"/>
  <c r="DN420" i="25"/>
  <c r="DM420" i="25"/>
  <c r="DL420" i="25"/>
  <c r="DK420" i="25"/>
  <c r="DJ420" i="25"/>
  <c r="DI420" i="25"/>
  <c r="DH420" i="25"/>
  <c r="DG420" i="25"/>
  <c r="DF420" i="25"/>
  <c r="DE420" i="25"/>
  <c r="DD420" i="25"/>
  <c r="DC420" i="25"/>
  <c r="DB420" i="25"/>
  <c r="DA420" i="25"/>
  <c r="CZ420" i="25"/>
  <c r="CY420" i="25"/>
  <c r="CX420" i="25"/>
  <c r="CW420" i="25"/>
  <c r="CV420" i="25"/>
  <c r="CU420" i="25"/>
  <c r="CT420" i="25"/>
  <c r="CS420" i="25"/>
  <c r="CR420" i="25"/>
  <c r="CQ420" i="25"/>
  <c r="CP420" i="25"/>
  <c r="CO420" i="25"/>
  <c r="CN420" i="25"/>
  <c r="CM420" i="25"/>
  <c r="CL420" i="25"/>
  <c r="CK420" i="25"/>
  <c r="CJ420" i="25"/>
  <c r="CI420" i="25"/>
  <c r="CH420" i="25"/>
  <c r="CG420" i="25"/>
  <c r="CF420" i="25"/>
  <c r="CE420" i="25"/>
  <c r="CD420" i="25"/>
  <c r="CC420" i="25"/>
  <c r="CB420" i="25"/>
  <c r="CA420" i="25"/>
  <c r="BZ420" i="25"/>
  <c r="BY420" i="25"/>
  <c r="BX420" i="25"/>
  <c r="BW420" i="25"/>
  <c r="BV420" i="25"/>
  <c r="BU420" i="25"/>
  <c r="DV419" i="25"/>
  <c r="DU419" i="25"/>
  <c r="DT419" i="25"/>
  <c r="DS419" i="25"/>
  <c r="DR419" i="25"/>
  <c r="DQ419" i="25"/>
  <c r="DP419" i="25"/>
  <c r="DO419" i="25"/>
  <c r="DN419" i="25"/>
  <c r="DM419" i="25"/>
  <c r="DL419" i="25"/>
  <c r="DK419" i="25"/>
  <c r="DJ419" i="25"/>
  <c r="DI419" i="25"/>
  <c r="DH419" i="25"/>
  <c r="DG419" i="25"/>
  <c r="DF419" i="25"/>
  <c r="DE419" i="25"/>
  <c r="DD419" i="25"/>
  <c r="DC419" i="25"/>
  <c r="DB419" i="25"/>
  <c r="DA419" i="25"/>
  <c r="CZ419" i="25"/>
  <c r="CY419" i="25"/>
  <c r="CX419" i="25"/>
  <c r="CW419" i="25"/>
  <c r="CV419" i="25"/>
  <c r="CU419" i="25"/>
  <c r="CT419" i="25"/>
  <c r="CS419" i="25"/>
  <c r="CR419" i="25"/>
  <c r="CQ419" i="25"/>
  <c r="CP419" i="25"/>
  <c r="CO419" i="25"/>
  <c r="CN419" i="25"/>
  <c r="CM419" i="25"/>
  <c r="CL419" i="25"/>
  <c r="CK419" i="25"/>
  <c r="CJ419" i="25"/>
  <c r="CI419" i="25"/>
  <c r="CH419" i="25"/>
  <c r="CG419" i="25"/>
  <c r="CF419" i="25"/>
  <c r="CE419" i="25"/>
  <c r="CD419" i="25"/>
  <c r="CC419" i="25"/>
  <c r="CB419" i="25"/>
  <c r="CA419" i="25"/>
  <c r="BZ419" i="25"/>
  <c r="BY419" i="25"/>
  <c r="BX419" i="25"/>
  <c r="BW419" i="25"/>
  <c r="BV419" i="25"/>
  <c r="BU419" i="25"/>
  <c r="DV418" i="25"/>
  <c r="DU418" i="25"/>
  <c r="DT418" i="25"/>
  <c r="DS418" i="25"/>
  <c r="DR418" i="25"/>
  <c r="DQ418" i="25"/>
  <c r="DP418" i="25"/>
  <c r="DO418" i="25"/>
  <c r="DN418" i="25"/>
  <c r="DM418" i="25"/>
  <c r="DL418" i="25"/>
  <c r="DK418" i="25"/>
  <c r="DJ418" i="25"/>
  <c r="DI418" i="25"/>
  <c r="DH418" i="25"/>
  <c r="DG418" i="25"/>
  <c r="DF418" i="25"/>
  <c r="DE418" i="25"/>
  <c r="DD418" i="25"/>
  <c r="DC418" i="25"/>
  <c r="DB418" i="25"/>
  <c r="DA418" i="25"/>
  <c r="CZ418" i="25"/>
  <c r="CY418" i="25"/>
  <c r="CX418" i="25"/>
  <c r="CW418" i="25"/>
  <c r="CV418" i="25"/>
  <c r="CU418" i="25"/>
  <c r="CT418" i="25"/>
  <c r="CS418" i="25"/>
  <c r="CR418" i="25"/>
  <c r="CQ418" i="25"/>
  <c r="CP418" i="25"/>
  <c r="CO418" i="25"/>
  <c r="CN418" i="25"/>
  <c r="CM418" i="25"/>
  <c r="CL418" i="25"/>
  <c r="CK418" i="25"/>
  <c r="CJ418" i="25"/>
  <c r="CI418" i="25"/>
  <c r="CH418" i="25"/>
  <c r="CG418" i="25"/>
  <c r="CF418" i="25"/>
  <c r="CE418" i="25"/>
  <c r="CD418" i="25"/>
  <c r="CC418" i="25"/>
  <c r="CB418" i="25"/>
  <c r="CA418" i="25"/>
  <c r="BZ418" i="25"/>
  <c r="BY418" i="25"/>
  <c r="BX418" i="25"/>
  <c r="BW418" i="25"/>
  <c r="BV418" i="25"/>
  <c r="BU418" i="25"/>
  <c r="DV417" i="25"/>
  <c r="DU417" i="25"/>
  <c r="DT417" i="25"/>
  <c r="DS417" i="25"/>
  <c r="DR417" i="25"/>
  <c r="DQ417" i="25"/>
  <c r="DP417" i="25"/>
  <c r="DO417" i="25"/>
  <c r="DN417" i="25"/>
  <c r="DM417" i="25"/>
  <c r="DL417" i="25"/>
  <c r="DK417" i="25"/>
  <c r="DJ417" i="25"/>
  <c r="DI417" i="25"/>
  <c r="DH417" i="25"/>
  <c r="DG417" i="25"/>
  <c r="DF417" i="25"/>
  <c r="DE417" i="25"/>
  <c r="DD417" i="25"/>
  <c r="DC417" i="25"/>
  <c r="DB417" i="25"/>
  <c r="DA417" i="25"/>
  <c r="CZ417" i="25"/>
  <c r="CY417" i="25"/>
  <c r="CX417" i="25"/>
  <c r="CW417" i="25"/>
  <c r="CV417" i="25"/>
  <c r="CU417" i="25"/>
  <c r="CT417" i="25"/>
  <c r="CS417" i="25"/>
  <c r="CR417" i="25"/>
  <c r="CQ417" i="25"/>
  <c r="CP417" i="25"/>
  <c r="CO417" i="25"/>
  <c r="CN417" i="25"/>
  <c r="CM417" i="25"/>
  <c r="CL417" i="25"/>
  <c r="CK417" i="25"/>
  <c r="CJ417" i="25"/>
  <c r="CI417" i="25"/>
  <c r="CH417" i="25"/>
  <c r="CG417" i="25"/>
  <c r="CF417" i="25"/>
  <c r="CE417" i="25"/>
  <c r="CD417" i="25"/>
  <c r="CC417" i="25"/>
  <c r="CB417" i="25"/>
  <c r="CA417" i="25"/>
  <c r="BZ417" i="25"/>
  <c r="BY417" i="25"/>
  <c r="BX417" i="25"/>
  <c r="BW417" i="25"/>
  <c r="BV417" i="25"/>
  <c r="BU417" i="25"/>
  <c r="DV416" i="25"/>
  <c r="DU416" i="25"/>
  <c r="DT416" i="25"/>
  <c r="DS416" i="25"/>
  <c r="DR416" i="25"/>
  <c r="DQ416" i="25"/>
  <c r="DP416" i="25"/>
  <c r="DO416" i="25"/>
  <c r="DN416" i="25"/>
  <c r="DM416" i="25"/>
  <c r="DL416" i="25"/>
  <c r="DK416" i="25"/>
  <c r="DJ416" i="25"/>
  <c r="DI416" i="25"/>
  <c r="DH416" i="25"/>
  <c r="DG416" i="25"/>
  <c r="DF416" i="25"/>
  <c r="DE416" i="25"/>
  <c r="DD416" i="25"/>
  <c r="DC416" i="25"/>
  <c r="DB416" i="25"/>
  <c r="DA416" i="25"/>
  <c r="CZ416" i="25"/>
  <c r="CY416" i="25"/>
  <c r="CX416" i="25"/>
  <c r="CW416" i="25"/>
  <c r="CV416" i="25"/>
  <c r="CU416" i="25"/>
  <c r="CT416" i="25"/>
  <c r="CS416" i="25"/>
  <c r="CR416" i="25"/>
  <c r="CQ416" i="25"/>
  <c r="CP416" i="25"/>
  <c r="CO416" i="25"/>
  <c r="CN416" i="25"/>
  <c r="CM416" i="25"/>
  <c r="CL416" i="25"/>
  <c r="CK416" i="25"/>
  <c r="CJ416" i="25"/>
  <c r="CI416" i="25"/>
  <c r="CH416" i="25"/>
  <c r="CG416" i="25"/>
  <c r="CF416" i="25"/>
  <c r="CE416" i="25"/>
  <c r="CD416" i="25"/>
  <c r="CC416" i="25"/>
  <c r="CB416" i="25"/>
  <c r="CA416" i="25"/>
  <c r="BZ416" i="25"/>
  <c r="BY416" i="25"/>
  <c r="BX416" i="25"/>
  <c r="BW416" i="25"/>
  <c r="BV416" i="25"/>
  <c r="BU416" i="25"/>
  <c r="DV415" i="25"/>
  <c r="DU415" i="25"/>
  <c r="DT415" i="25"/>
  <c r="DS415" i="25"/>
  <c r="DR415" i="25"/>
  <c r="DQ415" i="25"/>
  <c r="DP415" i="25"/>
  <c r="DO415" i="25"/>
  <c r="DN415" i="25"/>
  <c r="DM415" i="25"/>
  <c r="DL415" i="25"/>
  <c r="DK415" i="25"/>
  <c r="DJ415" i="25"/>
  <c r="DI415" i="25"/>
  <c r="DH415" i="25"/>
  <c r="DG415" i="25"/>
  <c r="DF415" i="25"/>
  <c r="DE415" i="25"/>
  <c r="DD415" i="25"/>
  <c r="DC415" i="25"/>
  <c r="DB415" i="25"/>
  <c r="DA415" i="25"/>
  <c r="CZ415" i="25"/>
  <c r="CY415" i="25"/>
  <c r="CX415" i="25"/>
  <c r="CW415" i="25"/>
  <c r="CV415" i="25"/>
  <c r="CU415" i="25"/>
  <c r="CT415" i="25"/>
  <c r="CS415" i="25"/>
  <c r="CR415" i="25"/>
  <c r="CQ415" i="25"/>
  <c r="CP415" i="25"/>
  <c r="CO415" i="25"/>
  <c r="CN415" i="25"/>
  <c r="CM415" i="25"/>
  <c r="CL415" i="25"/>
  <c r="CK415" i="25"/>
  <c r="CJ415" i="25"/>
  <c r="CI415" i="25"/>
  <c r="CH415" i="25"/>
  <c r="CG415" i="25"/>
  <c r="CF415" i="25"/>
  <c r="CE415" i="25"/>
  <c r="CD415" i="25"/>
  <c r="CC415" i="25"/>
  <c r="CB415" i="25"/>
  <c r="CA415" i="25"/>
  <c r="BZ415" i="25"/>
  <c r="BY415" i="25"/>
  <c r="BX415" i="25"/>
  <c r="BW415" i="25"/>
  <c r="BV415" i="25"/>
  <c r="BU415" i="25"/>
  <c r="DV414" i="25"/>
  <c r="DU414" i="25"/>
  <c r="DT414" i="25"/>
  <c r="DS414" i="25"/>
  <c r="DR414" i="25"/>
  <c r="DQ414" i="25"/>
  <c r="DP414" i="25"/>
  <c r="DO414" i="25"/>
  <c r="DN414" i="25"/>
  <c r="DM414" i="25"/>
  <c r="DL414" i="25"/>
  <c r="DK414" i="25"/>
  <c r="DJ414" i="25"/>
  <c r="DI414" i="25"/>
  <c r="DH414" i="25"/>
  <c r="DG414" i="25"/>
  <c r="DF414" i="25"/>
  <c r="DE414" i="25"/>
  <c r="DD414" i="25"/>
  <c r="DC414" i="25"/>
  <c r="DB414" i="25"/>
  <c r="DA414" i="25"/>
  <c r="CZ414" i="25"/>
  <c r="CY414" i="25"/>
  <c r="CX414" i="25"/>
  <c r="CW414" i="25"/>
  <c r="CV414" i="25"/>
  <c r="CU414" i="25"/>
  <c r="CT414" i="25"/>
  <c r="CS414" i="25"/>
  <c r="CR414" i="25"/>
  <c r="CQ414" i="25"/>
  <c r="CP414" i="25"/>
  <c r="CO414" i="25"/>
  <c r="CN414" i="25"/>
  <c r="CM414" i="25"/>
  <c r="CL414" i="25"/>
  <c r="CK414" i="25"/>
  <c r="CJ414" i="25"/>
  <c r="CI414" i="25"/>
  <c r="CH414" i="25"/>
  <c r="CG414" i="25"/>
  <c r="CF414" i="25"/>
  <c r="CE414" i="25"/>
  <c r="CD414" i="25"/>
  <c r="CC414" i="25"/>
  <c r="CB414" i="25"/>
  <c r="CA414" i="25"/>
  <c r="BZ414" i="25"/>
  <c r="BY414" i="25"/>
  <c r="BX414" i="25"/>
  <c r="BW414" i="25"/>
  <c r="BV414" i="25"/>
  <c r="BU414" i="25"/>
  <c r="DV413" i="25"/>
  <c r="DU413" i="25"/>
  <c r="DT413" i="25"/>
  <c r="DS413" i="25"/>
  <c r="DR413" i="25"/>
  <c r="DQ413" i="25"/>
  <c r="DP413" i="25"/>
  <c r="DO413" i="25"/>
  <c r="DN413" i="25"/>
  <c r="DM413" i="25"/>
  <c r="DL413" i="25"/>
  <c r="DK413" i="25"/>
  <c r="DJ413" i="25"/>
  <c r="DI413" i="25"/>
  <c r="DH413" i="25"/>
  <c r="DG413" i="25"/>
  <c r="DF413" i="25"/>
  <c r="DE413" i="25"/>
  <c r="DD413" i="25"/>
  <c r="DC413" i="25"/>
  <c r="DB413" i="25"/>
  <c r="DA413" i="25"/>
  <c r="CZ413" i="25"/>
  <c r="CY413" i="25"/>
  <c r="CX413" i="25"/>
  <c r="CW413" i="25"/>
  <c r="CV413" i="25"/>
  <c r="CU413" i="25"/>
  <c r="CT413" i="25"/>
  <c r="CS413" i="25"/>
  <c r="CR413" i="25"/>
  <c r="CQ413" i="25"/>
  <c r="CP413" i="25"/>
  <c r="CO413" i="25"/>
  <c r="CN413" i="25"/>
  <c r="CM413" i="25"/>
  <c r="CL413" i="25"/>
  <c r="CK413" i="25"/>
  <c r="CJ413" i="25"/>
  <c r="CI413" i="25"/>
  <c r="CH413" i="25"/>
  <c r="CG413" i="25"/>
  <c r="CF413" i="25"/>
  <c r="CE413" i="25"/>
  <c r="CD413" i="25"/>
  <c r="CC413" i="25"/>
  <c r="CB413" i="25"/>
  <c r="CA413" i="25"/>
  <c r="BZ413" i="25"/>
  <c r="BY413" i="25"/>
  <c r="BX413" i="25"/>
  <c r="BW413" i="25"/>
  <c r="BV413" i="25"/>
  <c r="BU413" i="25"/>
  <c r="DV412" i="25"/>
  <c r="DU412" i="25"/>
  <c r="DT412" i="25"/>
  <c r="DS412" i="25"/>
  <c r="DR412" i="25"/>
  <c r="DQ412" i="25"/>
  <c r="DP412" i="25"/>
  <c r="DO412" i="25"/>
  <c r="DN412" i="25"/>
  <c r="DM412" i="25"/>
  <c r="DL412" i="25"/>
  <c r="DK412" i="25"/>
  <c r="DJ412" i="25"/>
  <c r="DI412" i="25"/>
  <c r="DH412" i="25"/>
  <c r="DG412" i="25"/>
  <c r="DF412" i="25"/>
  <c r="DE412" i="25"/>
  <c r="DD412" i="25"/>
  <c r="DC412" i="25"/>
  <c r="DB412" i="25"/>
  <c r="DA412" i="25"/>
  <c r="CZ412" i="25"/>
  <c r="CY412" i="25"/>
  <c r="CX412" i="25"/>
  <c r="CW412" i="25"/>
  <c r="CV412" i="25"/>
  <c r="CU412" i="25"/>
  <c r="CT412" i="25"/>
  <c r="CS412" i="25"/>
  <c r="CR412" i="25"/>
  <c r="CQ412" i="25"/>
  <c r="CP412" i="25"/>
  <c r="CO412" i="25"/>
  <c r="CN412" i="25"/>
  <c r="CM412" i="25"/>
  <c r="CL412" i="25"/>
  <c r="CK412" i="25"/>
  <c r="CJ412" i="25"/>
  <c r="CI412" i="25"/>
  <c r="CH412" i="25"/>
  <c r="CG412" i="25"/>
  <c r="CF412" i="25"/>
  <c r="CE412" i="25"/>
  <c r="CD412" i="25"/>
  <c r="CC412" i="25"/>
  <c r="CB412" i="25"/>
  <c r="CA412" i="25"/>
  <c r="BZ412" i="25"/>
  <c r="BY412" i="25"/>
  <c r="BX412" i="25"/>
  <c r="BW412" i="25"/>
  <c r="BV412" i="25"/>
  <c r="BU412" i="25"/>
  <c r="DV411" i="25"/>
  <c r="DU411" i="25"/>
  <c r="DT411" i="25"/>
  <c r="DS411" i="25"/>
  <c r="DR411" i="25"/>
  <c r="DQ411" i="25"/>
  <c r="DP411" i="25"/>
  <c r="DO411" i="25"/>
  <c r="DN411" i="25"/>
  <c r="DM411" i="25"/>
  <c r="DL411" i="25"/>
  <c r="DK411" i="25"/>
  <c r="DJ411" i="25"/>
  <c r="DI411" i="25"/>
  <c r="DH411" i="25"/>
  <c r="DG411" i="25"/>
  <c r="DF411" i="25"/>
  <c r="DE411" i="25"/>
  <c r="DD411" i="25"/>
  <c r="DC411" i="25"/>
  <c r="DB411" i="25"/>
  <c r="DA411" i="25"/>
  <c r="CZ411" i="25"/>
  <c r="CY411" i="25"/>
  <c r="CX411" i="25"/>
  <c r="CW411" i="25"/>
  <c r="CV411" i="25"/>
  <c r="CU411" i="25"/>
  <c r="CT411" i="25"/>
  <c r="CS411" i="25"/>
  <c r="CR411" i="25"/>
  <c r="CQ411" i="25"/>
  <c r="CP411" i="25"/>
  <c r="CO411" i="25"/>
  <c r="CN411" i="25"/>
  <c r="CM411" i="25"/>
  <c r="CL411" i="25"/>
  <c r="CK411" i="25"/>
  <c r="CJ411" i="25"/>
  <c r="CI411" i="25"/>
  <c r="CH411" i="25"/>
  <c r="CG411" i="25"/>
  <c r="CF411" i="25"/>
  <c r="CE411" i="25"/>
  <c r="CD411" i="25"/>
  <c r="CC411" i="25"/>
  <c r="CB411" i="25"/>
  <c r="CA411" i="25"/>
  <c r="BZ411" i="25"/>
  <c r="BY411" i="25"/>
  <c r="BX411" i="25"/>
  <c r="BW411" i="25"/>
  <c r="BV411" i="25"/>
  <c r="BU411" i="25"/>
  <c r="DV410" i="25"/>
  <c r="DU410" i="25"/>
  <c r="DT410" i="25"/>
  <c r="DS410" i="25"/>
  <c r="DR410" i="25"/>
  <c r="DQ410" i="25"/>
  <c r="DP410" i="25"/>
  <c r="DO410" i="25"/>
  <c r="DN410" i="25"/>
  <c r="DM410" i="25"/>
  <c r="DL410" i="25"/>
  <c r="DK410" i="25"/>
  <c r="DJ410" i="25"/>
  <c r="DI410" i="25"/>
  <c r="DH410" i="25"/>
  <c r="DG410" i="25"/>
  <c r="DF410" i="25"/>
  <c r="DE410" i="25"/>
  <c r="DD410" i="25"/>
  <c r="DC410" i="25"/>
  <c r="DB410" i="25"/>
  <c r="DA410" i="25"/>
  <c r="CZ410" i="25"/>
  <c r="CY410" i="25"/>
  <c r="CX410" i="25"/>
  <c r="CW410" i="25"/>
  <c r="CV410" i="25"/>
  <c r="CU410" i="25"/>
  <c r="CT410" i="25"/>
  <c r="CS410" i="25"/>
  <c r="CR410" i="25"/>
  <c r="CQ410" i="25"/>
  <c r="CP410" i="25"/>
  <c r="CO410" i="25"/>
  <c r="CN410" i="25"/>
  <c r="CM410" i="25"/>
  <c r="CL410" i="25"/>
  <c r="CK410" i="25"/>
  <c r="CJ410" i="25"/>
  <c r="CI410" i="25"/>
  <c r="CH410" i="25"/>
  <c r="CG410" i="25"/>
  <c r="CF410" i="25"/>
  <c r="CE410" i="25"/>
  <c r="CD410" i="25"/>
  <c r="CC410" i="25"/>
  <c r="CB410" i="25"/>
  <c r="CA410" i="25"/>
  <c r="BZ410" i="25"/>
  <c r="BY410" i="25"/>
  <c r="BX410" i="25"/>
  <c r="BW410" i="25"/>
  <c r="BV410" i="25"/>
  <c r="BU410" i="25"/>
  <c r="DV409" i="25"/>
  <c r="DU409" i="25"/>
  <c r="DT409" i="25"/>
  <c r="DS409" i="25"/>
  <c r="DR409" i="25"/>
  <c r="DQ409" i="25"/>
  <c r="DP409" i="25"/>
  <c r="DO409" i="25"/>
  <c r="DN409" i="25"/>
  <c r="DM409" i="25"/>
  <c r="DL409" i="25"/>
  <c r="DK409" i="25"/>
  <c r="DJ409" i="25"/>
  <c r="DI409" i="25"/>
  <c r="DH409" i="25"/>
  <c r="DG409" i="25"/>
  <c r="DF409" i="25"/>
  <c r="DE409" i="25"/>
  <c r="DD409" i="25"/>
  <c r="DC409" i="25"/>
  <c r="DB409" i="25"/>
  <c r="DA409" i="25"/>
  <c r="CZ409" i="25"/>
  <c r="CY409" i="25"/>
  <c r="CX409" i="25"/>
  <c r="CW409" i="25"/>
  <c r="CV409" i="25"/>
  <c r="CU409" i="25"/>
  <c r="CT409" i="25"/>
  <c r="CS409" i="25"/>
  <c r="CR409" i="25"/>
  <c r="CQ409" i="25"/>
  <c r="CP409" i="25"/>
  <c r="CO409" i="25"/>
  <c r="CN409" i="25"/>
  <c r="CM409" i="25"/>
  <c r="CL409" i="25"/>
  <c r="CK409" i="25"/>
  <c r="CJ409" i="25"/>
  <c r="CI409" i="25"/>
  <c r="CH409" i="25"/>
  <c r="CG409" i="25"/>
  <c r="CF409" i="25"/>
  <c r="CE409" i="25"/>
  <c r="CD409" i="25"/>
  <c r="CC409" i="25"/>
  <c r="CB409" i="25"/>
  <c r="CA409" i="25"/>
  <c r="BZ409" i="25"/>
  <c r="BY409" i="25"/>
  <c r="BX409" i="25"/>
  <c r="BW409" i="25"/>
  <c r="BV409" i="25"/>
  <c r="BU409" i="25"/>
  <c r="DV408" i="25"/>
  <c r="DU408" i="25"/>
  <c r="DT408" i="25"/>
  <c r="DS408" i="25"/>
  <c r="DR408" i="25"/>
  <c r="DQ408" i="25"/>
  <c r="DP408" i="25"/>
  <c r="DO408" i="25"/>
  <c r="DN408" i="25"/>
  <c r="DM408" i="25"/>
  <c r="DL408" i="25"/>
  <c r="DK408" i="25"/>
  <c r="DJ408" i="25"/>
  <c r="DI408" i="25"/>
  <c r="DH408" i="25"/>
  <c r="DG408" i="25"/>
  <c r="DF408" i="25"/>
  <c r="DE408" i="25"/>
  <c r="DD408" i="25"/>
  <c r="DC408" i="25"/>
  <c r="DB408" i="25"/>
  <c r="DA408" i="25"/>
  <c r="CZ408" i="25"/>
  <c r="CY408" i="25"/>
  <c r="CX408" i="25"/>
  <c r="CW408" i="25"/>
  <c r="CV408" i="25"/>
  <c r="CU408" i="25"/>
  <c r="CT408" i="25"/>
  <c r="CS408" i="25"/>
  <c r="CR408" i="25"/>
  <c r="CQ408" i="25"/>
  <c r="CP408" i="25"/>
  <c r="CO408" i="25"/>
  <c r="CN408" i="25"/>
  <c r="CM408" i="25"/>
  <c r="CL408" i="25"/>
  <c r="CK408" i="25"/>
  <c r="CJ408" i="25"/>
  <c r="CI408" i="25"/>
  <c r="CH408" i="25"/>
  <c r="CG408" i="25"/>
  <c r="CF408" i="25"/>
  <c r="CE408" i="25"/>
  <c r="CD408" i="25"/>
  <c r="CC408" i="25"/>
  <c r="CB408" i="25"/>
  <c r="CA408" i="25"/>
  <c r="BZ408" i="25"/>
  <c r="BY408" i="25"/>
  <c r="BX408" i="25"/>
  <c r="BW408" i="25"/>
  <c r="BV408" i="25"/>
  <c r="BU408" i="25"/>
  <c r="DV407" i="25"/>
  <c r="DU407" i="25"/>
  <c r="DT407" i="25"/>
  <c r="DS407" i="25"/>
  <c r="DR407" i="25"/>
  <c r="DQ407" i="25"/>
  <c r="DP407" i="25"/>
  <c r="DO407" i="25"/>
  <c r="DN407" i="25"/>
  <c r="DM407" i="25"/>
  <c r="DL407" i="25"/>
  <c r="DK407" i="25"/>
  <c r="DJ407" i="25"/>
  <c r="DI407" i="25"/>
  <c r="DH407" i="25"/>
  <c r="DG407" i="25"/>
  <c r="DF407" i="25"/>
  <c r="DE407" i="25"/>
  <c r="DD407" i="25"/>
  <c r="DC407" i="25"/>
  <c r="DB407" i="25"/>
  <c r="DA407" i="25"/>
  <c r="CZ407" i="25"/>
  <c r="CY407" i="25"/>
  <c r="CX407" i="25"/>
  <c r="CW407" i="25"/>
  <c r="CV407" i="25"/>
  <c r="CU407" i="25"/>
  <c r="CT407" i="25"/>
  <c r="CS407" i="25"/>
  <c r="CR407" i="25"/>
  <c r="CQ407" i="25"/>
  <c r="CP407" i="25"/>
  <c r="CO407" i="25"/>
  <c r="CN407" i="25"/>
  <c r="CM407" i="25"/>
  <c r="CL407" i="25"/>
  <c r="CK407" i="25"/>
  <c r="CJ407" i="25"/>
  <c r="CI407" i="25"/>
  <c r="CH407" i="25"/>
  <c r="CG407" i="25"/>
  <c r="CF407" i="25"/>
  <c r="CE407" i="25"/>
  <c r="CD407" i="25"/>
  <c r="CC407" i="25"/>
  <c r="CB407" i="25"/>
  <c r="CA407" i="25"/>
  <c r="BZ407" i="25"/>
  <c r="BY407" i="25"/>
  <c r="BX407" i="25"/>
  <c r="BW407" i="25"/>
  <c r="BV407" i="25"/>
  <c r="BU407" i="25"/>
  <c r="DV406" i="25"/>
  <c r="DU406" i="25"/>
  <c r="DT406" i="25"/>
  <c r="DS406" i="25"/>
  <c r="DR406" i="25"/>
  <c r="DQ406" i="25"/>
  <c r="DP406" i="25"/>
  <c r="DO406" i="25"/>
  <c r="DN406" i="25"/>
  <c r="DM406" i="25"/>
  <c r="DL406" i="25"/>
  <c r="DK406" i="25"/>
  <c r="DJ406" i="25"/>
  <c r="DI406" i="25"/>
  <c r="DH406" i="25"/>
  <c r="DG406" i="25"/>
  <c r="DF406" i="25"/>
  <c r="DE406" i="25"/>
  <c r="DD406" i="25"/>
  <c r="DC406" i="25"/>
  <c r="DB406" i="25"/>
  <c r="DA406" i="25"/>
  <c r="CZ406" i="25"/>
  <c r="CY406" i="25"/>
  <c r="CX406" i="25"/>
  <c r="CW406" i="25"/>
  <c r="CV406" i="25"/>
  <c r="CU406" i="25"/>
  <c r="CT406" i="25"/>
  <c r="CS406" i="25"/>
  <c r="CR406" i="25"/>
  <c r="CQ406" i="25"/>
  <c r="CP406" i="25"/>
  <c r="CO406" i="25"/>
  <c r="CN406" i="25"/>
  <c r="CM406" i="25"/>
  <c r="CL406" i="25"/>
  <c r="CK406" i="25"/>
  <c r="CJ406" i="25"/>
  <c r="CI406" i="25"/>
  <c r="CH406" i="25"/>
  <c r="CG406" i="25"/>
  <c r="CF406" i="25"/>
  <c r="CE406" i="25"/>
  <c r="CD406" i="25"/>
  <c r="CC406" i="25"/>
  <c r="CB406" i="25"/>
  <c r="CA406" i="25"/>
  <c r="BZ406" i="25"/>
  <c r="BY406" i="25"/>
  <c r="BX406" i="25"/>
  <c r="BW406" i="25"/>
  <c r="BV406" i="25"/>
  <c r="BU406" i="25"/>
  <c r="DV405" i="25"/>
  <c r="DU405" i="25"/>
  <c r="DT405" i="25"/>
  <c r="DS405" i="25"/>
  <c r="DR405" i="25"/>
  <c r="DQ405" i="25"/>
  <c r="DP405" i="25"/>
  <c r="DO405" i="25"/>
  <c r="DN405" i="25"/>
  <c r="DM405" i="25"/>
  <c r="DL405" i="25"/>
  <c r="DK405" i="25"/>
  <c r="DJ405" i="25"/>
  <c r="DI405" i="25"/>
  <c r="DH405" i="25"/>
  <c r="DG405" i="25"/>
  <c r="DF405" i="25"/>
  <c r="DE405" i="25"/>
  <c r="DD405" i="25"/>
  <c r="DC405" i="25"/>
  <c r="DB405" i="25"/>
  <c r="DA405" i="25"/>
  <c r="CZ405" i="25"/>
  <c r="CY405" i="25"/>
  <c r="CX405" i="25"/>
  <c r="CW405" i="25"/>
  <c r="CV405" i="25"/>
  <c r="CU405" i="25"/>
  <c r="CT405" i="25"/>
  <c r="CS405" i="25"/>
  <c r="CR405" i="25"/>
  <c r="CQ405" i="25"/>
  <c r="CP405" i="25"/>
  <c r="CO405" i="25"/>
  <c r="CN405" i="25"/>
  <c r="CM405" i="25"/>
  <c r="CL405" i="25"/>
  <c r="CK405" i="25"/>
  <c r="CJ405" i="25"/>
  <c r="CI405" i="25"/>
  <c r="CH405" i="25"/>
  <c r="CG405" i="25"/>
  <c r="CF405" i="25"/>
  <c r="CE405" i="25"/>
  <c r="CD405" i="25"/>
  <c r="CC405" i="25"/>
  <c r="CB405" i="25"/>
  <c r="CA405" i="25"/>
  <c r="BZ405" i="25"/>
  <c r="BY405" i="25"/>
  <c r="BX405" i="25"/>
  <c r="BW405" i="25"/>
  <c r="BV405" i="25"/>
  <c r="BU405" i="25"/>
  <c r="DV404" i="25"/>
  <c r="DU404" i="25"/>
  <c r="DT404" i="25"/>
  <c r="DS404" i="25"/>
  <c r="DR404" i="25"/>
  <c r="DQ404" i="25"/>
  <c r="DP404" i="25"/>
  <c r="DO404" i="25"/>
  <c r="DN404" i="25"/>
  <c r="DM404" i="25"/>
  <c r="DL404" i="25"/>
  <c r="DK404" i="25"/>
  <c r="DJ404" i="25"/>
  <c r="DI404" i="25"/>
  <c r="DH404" i="25"/>
  <c r="DG404" i="25"/>
  <c r="DF404" i="25"/>
  <c r="DE404" i="25"/>
  <c r="DD404" i="25"/>
  <c r="DC404" i="25"/>
  <c r="DB404" i="25"/>
  <c r="DA404" i="25"/>
  <c r="CZ404" i="25"/>
  <c r="CY404" i="25"/>
  <c r="CX404" i="25"/>
  <c r="CW404" i="25"/>
  <c r="CV404" i="25"/>
  <c r="CU404" i="25"/>
  <c r="CT404" i="25"/>
  <c r="CS404" i="25"/>
  <c r="CR404" i="25"/>
  <c r="CQ404" i="25"/>
  <c r="CP404" i="25"/>
  <c r="CO404" i="25"/>
  <c r="CN404" i="25"/>
  <c r="CM404" i="25"/>
  <c r="CL404" i="25"/>
  <c r="CK404" i="25"/>
  <c r="CJ404" i="25"/>
  <c r="CI404" i="25"/>
  <c r="CH404" i="25"/>
  <c r="CG404" i="25"/>
  <c r="CF404" i="25"/>
  <c r="CE404" i="25"/>
  <c r="CD404" i="25"/>
  <c r="CC404" i="25"/>
  <c r="CB404" i="25"/>
  <c r="CA404" i="25"/>
  <c r="BZ404" i="25"/>
  <c r="BY404" i="25"/>
  <c r="BX404" i="25"/>
  <c r="BW404" i="25"/>
  <c r="BV404" i="25"/>
  <c r="BU404" i="25"/>
  <c r="DV403" i="25"/>
  <c r="DU403" i="25"/>
  <c r="DT403" i="25"/>
  <c r="DS403" i="25"/>
  <c r="DR403" i="25"/>
  <c r="DQ403" i="25"/>
  <c r="DP403" i="25"/>
  <c r="DO403" i="25"/>
  <c r="DN403" i="25"/>
  <c r="DM403" i="25"/>
  <c r="DL403" i="25"/>
  <c r="DK403" i="25"/>
  <c r="DJ403" i="25"/>
  <c r="DI403" i="25"/>
  <c r="DH403" i="25"/>
  <c r="DG403" i="25"/>
  <c r="DF403" i="25"/>
  <c r="DE403" i="25"/>
  <c r="DD403" i="25"/>
  <c r="DC403" i="25"/>
  <c r="DB403" i="25"/>
  <c r="DA403" i="25"/>
  <c r="CZ403" i="25"/>
  <c r="CY403" i="25"/>
  <c r="CX403" i="25"/>
  <c r="CW403" i="25"/>
  <c r="CV403" i="25"/>
  <c r="CU403" i="25"/>
  <c r="CT403" i="25"/>
  <c r="CS403" i="25"/>
  <c r="CR403" i="25"/>
  <c r="CQ403" i="25"/>
  <c r="CP403" i="25"/>
  <c r="CO403" i="25"/>
  <c r="CN403" i="25"/>
  <c r="CM403" i="25"/>
  <c r="CL403" i="25"/>
  <c r="CK403" i="25"/>
  <c r="CJ403" i="25"/>
  <c r="CI403" i="25"/>
  <c r="CH403" i="25"/>
  <c r="CG403" i="25"/>
  <c r="CF403" i="25"/>
  <c r="CE403" i="25"/>
  <c r="CD403" i="25"/>
  <c r="CC403" i="25"/>
  <c r="CB403" i="25"/>
  <c r="CA403" i="25"/>
  <c r="BZ403" i="25"/>
  <c r="BY403" i="25"/>
  <c r="BX403" i="25"/>
  <c r="BW403" i="25"/>
  <c r="BV403" i="25"/>
  <c r="BU403" i="25"/>
  <c r="DV402" i="25"/>
  <c r="DU402" i="25"/>
  <c r="DT402" i="25"/>
  <c r="DS402" i="25"/>
  <c r="DR402" i="25"/>
  <c r="DQ402" i="25"/>
  <c r="DP402" i="25"/>
  <c r="DO402" i="25"/>
  <c r="DN402" i="25"/>
  <c r="DM402" i="25"/>
  <c r="DL402" i="25"/>
  <c r="DK402" i="25"/>
  <c r="DJ402" i="25"/>
  <c r="DI402" i="25"/>
  <c r="DH402" i="25"/>
  <c r="DG402" i="25"/>
  <c r="DF402" i="25"/>
  <c r="DE402" i="25"/>
  <c r="DD402" i="25"/>
  <c r="DC402" i="25"/>
  <c r="DB402" i="25"/>
  <c r="DA402" i="25"/>
  <c r="CZ402" i="25"/>
  <c r="CY402" i="25"/>
  <c r="CX402" i="25"/>
  <c r="CW402" i="25"/>
  <c r="CV402" i="25"/>
  <c r="CU402" i="25"/>
  <c r="CT402" i="25"/>
  <c r="CS402" i="25"/>
  <c r="CR402" i="25"/>
  <c r="CQ402" i="25"/>
  <c r="CP402" i="25"/>
  <c r="CO402" i="25"/>
  <c r="CN402" i="25"/>
  <c r="CM402" i="25"/>
  <c r="CL402" i="25"/>
  <c r="CK402" i="25"/>
  <c r="CJ402" i="25"/>
  <c r="CI402" i="25"/>
  <c r="CH402" i="25"/>
  <c r="CG402" i="25"/>
  <c r="CF402" i="25"/>
  <c r="CE402" i="25"/>
  <c r="CD402" i="25"/>
  <c r="CC402" i="25"/>
  <c r="CB402" i="25"/>
  <c r="CA402" i="25"/>
  <c r="BZ402" i="25"/>
  <c r="BY402" i="25"/>
  <c r="BX402" i="25"/>
  <c r="BW402" i="25"/>
  <c r="BV402" i="25"/>
  <c r="BU402" i="25"/>
  <c r="DV401" i="25"/>
  <c r="DU401" i="25"/>
  <c r="DT401" i="25"/>
  <c r="DS401" i="25"/>
  <c r="DR401" i="25"/>
  <c r="DQ401" i="25"/>
  <c r="DP401" i="25"/>
  <c r="DO401" i="25"/>
  <c r="DN401" i="25"/>
  <c r="DM401" i="25"/>
  <c r="DL401" i="25"/>
  <c r="DK401" i="25"/>
  <c r="DJ401" i="25"/>
  <c r="DI401" i="25"/>
  <c r="DH401" i="25"/>
  <c r="DG401" i="25"/>
  <c r="DF401" i="25"/>
  <c r="DE401" i="25"/>
  <c r="DD401" i="25"/>
  <c r="DC401" i="25"/>
  <c r="DB401" i="25"/>
  <c r="DA401" i="25"/>
  <c r="CZ401" i="25"/>
  <c r="CY401" i="25"/>
  <c r="CX401" i="25"/>
  <c r="CW401" i="25"/>
  <c r="CV401" i="25"/>
  <c r="CU401" i="25"/>
  <c r="CT401" i="25"/>
  <c r="CS401" i="25"/>
  <c r="CR401" i="25"/>
  <c r="CQ401" i="25"/>
  <c r="CP401" i="25"/>
  <c r="CO401" i="25"/>
  <c r="CN401" i="25"/>
  <c r="CM401" i="25"/>
  <c r="CL401" i="25"/>
  <c r="CK401" i="25"/>
  <c r="CJ401" i="25"/>
  <c r="CI401" i="25"/>
  <c r="CH401" i="25"/>
  <c r="CG401" i="25"/>
  <c r="CF401" i="25"/>
  <c r="CE401" i="25"/>
  <c r="CD401" i="25"/>
  <c r="CC401" i="25"/>
  <c r="CB401" i="25"/>
  <c r="CA401" i="25"/>
  <c r="BZ401" i="25"/>
  <c r="BY401" i="25"/>
  <c r="BX401" i="25"/>
  <c r="BW401" i="25"/>
  <c r="BV401" i="25"/>
  <c r="BU401" i="25"/>
  <c r="DV400" i="25"/>
  <c r="DU400" i="25"/>
  <c r="DT400" i="25"/>
  <c r="DS400" i="25"/>
  <c r="DR400" i="25"/>
  <c r="DQ400" i="25"/>
  <c r="DP400" i="25"/>
  <c r="DO400" i="25"/>
  <c r="DN400" i="25"/>
  <c r="DM400" i="25"/>
  <c r="DL400" i="25"/>
  <c r="DK400" i="25"/>
  <c r="DJ400" i="25"/>
  <c r="DI400" i="25"/>
  <c r="DH400" i="25"/>
  <c r="DG400" i="25"/>
  <c r="DF400" i="25"/>
  <c r="DE400" i="25"/>
  <c r="DD400" i="25"/>
  <c r="DC400" i="25"/>
  <c r="DB400" i="25"/>
  <c r="DA400" i="25"/>
  <c r="CZ400" i="25"/>
  <c r="CY400" i="25"/>
  <c r="CX400" i="25"/>
  <c r="CW400" i="25"/>
  <c r="CV400" i="25"/>
  <c r="CU400" i="25"/>
  <c r="CT400" i="25"/>
  <c r="CS400" i="25"/>
  <c r="CR400" i="25"/>
  <c r="CQ400" i="25"/>
  <c r="CP400" i="25"/>
  <c r="CO400" i="25"/>
  <c r="CN400" i="25"/>
  <c r="CM400" i="25"/>
  <c r="CL400" i="25"/>
  <c r="CK400" i="25"/>
  <c r="CJ400" i="25"/>
  <c r="CI400" i="25"/>
  <c r="CH400" i="25"/>
  <c r="CG400" i="25"/>
  <c r="CF400" i="25"/>
  <c r="CE400" i="25"/>
  <c r="CD400" i="25"/>
  <c r="CC400" i="25"/>
  <c r="CB400" i="25"/>
  <c r="CA400" i="25"/>
  <c r="BZ400" i="25"/>
  <c r="BY400" i="25"/>
  <c r="BX400" i="25"/>
  <c r="BW400" i="25"/>
  <c r="BV400" i="25"/>
  <c r="BU400" i="25"/>
  <c r="DV399" i="25"/>
  <c r="DU399" i="25"/>
  <c r="DT399" i="25"/>
  <c r="DS399" i="25"/>
  <c r="DR399" i="25"/>
  <c r="DQ399" i="25"/>
  <c r="DP399" i="25"/>
  <c r="DO399" i="25"/>
  <c r="DN399" i="25"/>
  <c r="DM399" i="25"/>
  <c r="DL399" i="25"/>
  <c r="DK399" i="25"/>
  <c r="DJ399" i="25"/>
  <c r="DI399" i="25"/>
  <c r="DH399" i="25"/>
  <c r="DG399" i="25"/>
  <c r="DF399" i="25"/>
  <c r="DE399" i="25"/>
  <c r="DD399" i="25"/>
  <c r="DC399" i="25"/>
  <c r="DB399" i="25"/>
  <c r="DA399" i="25"/>
  <c r="CZ399" i="25"/>
  <c r="CY399" i="25"/>
  <c r="CX399" i="25"/>
  <c r="CW399" i="25"/>
  <c r="CV399" i="25"/>
  <c r="CU399" i="25"/>
  <c r="CT399" i="25"/>
  <c r="CS399" i="25"/>
  <c r="CR399" i="25"/>
  <c r="CQ399" i="25"/>
  <c r="CP399" i="25"/>
  <c r="CO399" i="25"/>
  <c r="CN399" i="25"/>
  <c r="CM399" i="25"/>
  <c r="CL399" i="25"/>
  <c r="CK399" i="25"/>
  <c r="CJ399" i="25"/>
  <c r="CI399" i="25"/>
  <c r="CH399" i="25"/>
  <c r="CG399" i="25"/>
  <c r="CF399" i="25"/>
  <c r="CE399" i="25"/>
  <c r="CD399" i="25"/>
  <c r="CC399" i="25"/>
  <c r="CB399" i="25"/>
  <c r="CA399" i="25"/>
  <c r="BZ399" i="25"/>
  <c r="BY399" i="25"/>
  <c r="BX399" i="25"/>
  <c r="BW399" i="25"/>
  <c r="BV399" i="25"/>
  <c r="BU399" i="25"/>
  <c r="DV398" i="25"/>
  <c r="DU398" i="25"/>
  <c r="DT398" i="25"/>
  <c r="DS398" i="25"/>
  <c r="DR398" i="25"/>
  <c r="DQ398" i="25"/>
  <c r="DP398" i="25"/>
  <c r="DO398" i="25"/>
  <c r="DN398" i="25"/>
  <c r="DM398" i="25"/>
  <c r="DL398" i="25"/>
  <c r="DK398" i="25"/>
  <c r="DJ398" i="25"/>
  <c r="DI398" i="25"/>
  <c r="DH398" i="25"/>
  <c r="DG398" i="25"/>
  <c r="DF398" i="25"/>
  <c r="DE398" i="25"/>
  <c r="DD398" i="25"/>
  <c r="DC398" i="25"/>
  <c r="DB398" i="25"/>
  <c r="DA398" i="25"/>
  <c r="CZ398" i="25"/>
  <c r="CY398" i="25"/>
  <c r="CX398" i="25"/>
  <c r="CW398" i="25"/>
  <c r="CV398" i="25"/>
  <c r="CU398" i="25"/>
  <c r="CT398" i="25"/>
  <c r="CS398" i="25"/>
  <c r="CR398" i="25"/>
  <c r="CQ398" i="25"/>
  <c r="CP398" i="25"/>
  <c r="CO398" i="25"/>
  <c r="CN398" i="25"/>
  <c r="CM398" i="25"/>
  <c r="CL398" i="25"/>
  <c r="CK398" i="25"/>
  <c r="CJ398" i="25"/>
  <c r="CI398" i="25"/>
  <c r="CH398" i="25"/>
  <c r="CG398" i="25"/>
  <c r="CF398" i="25"/>
  <c r="CE398" i="25"/>
  <c r="CD398" i="25"/>
  <c r="CC398" i="25"/>
  <c r="CB398" i="25"/>
  <c r="CA398" i="25"/>
  <c r="BZ398" i="25"/>
  <c r="BY398" i="25"/>
  <c r="BX398" i="25"/>
  <c r="BW398" i="25"/>
  <c r="BV398" i="25"/>
  <c r="BU398" i="25"/>
  <c r="DV397" i="25"/>
  <c r="DU397" i="25"/>
  <c r="DT397" i="25"/>
  <c r="DS397" i="25"/>
  <c r="DR397" i="25"/>
  <c r="DQ397" i="25"/>
  <c r="DP397" i="25"/>
  <c r="DO397" i="25"/>
  <c r="DN397" i="25"/>
  <c r="DM397" i="25"/>
  <c r="DL397" i="25"/>
  <c r="DK397" i="25"/>
  <c r="DJ397" i="25"/>
  <c r="DI397" i="25"/>
  <c r="DH397" i="25"/>
  <c r="DG397" i="25"/>
  <c r="DF397" i="25"/>
  <c r="DE397" i="25"/>
  <c r="DD397" i="25"/>
  <c r="DC397" i="25"/>
  <c r="DB397" i="25"/>
  <c r="DA397" i="25"/>
  <c r="CZ397" i="25"/>
  <c r="CY397" i="25"/>
  <c r="CX397" i="25"/>
  <c r="CW397" i="25"/>
  <c r="CV397" i="25"/>
  <c r="CU397" i="25"/>
  <c r="CT397" i="25"/>
  <c r="CS397" i="25"/>
  <c r="CR397" i="25"/>
  <c r="CQ397" i="25"/>
  <c r="CP397" i="25"/>
  <c r="CO397" i="25"/>
  <c r="CN397" i="25"/>
  <c r="CM397" i="25"/>
  <c r="CL397" i="25"/>
  <c r="CK397" i="25"/>
  <c r="CJ397" i="25"/>
  <c r="CI397" i="25"/>
  <c r="CH397" i="25"/>
  <c r="CG397" i="25"/>
  <c r="CF397" i="25"/>
  <c r="CE397" i="25"/>
  <c r="CD397" i="25"/>
  <c r="CC397" i="25"/>
  <c r="CB397" i="25"/>
  <c r="CA397" i="25"/>
  <c r="BZ397" i="25"/>
  <c r="BY397" i="25"/>
  <c r="BX397" i="25"/>
  <c r="BW397" i="25"/>
  <c r="BV397" i="25"/>
  <c r="BU397" i="25"/>
  <c r="DV396" i="25"/>
  <c r="DU396" i="25"/>
  <c r="DT396" i="25"/>
  <c r="DS396" i="25"/>
  <c r="DR396" i="25"/>
  <c r="DQ396" i="25"/>
  <c r="DP396" i="25"/>
  <c r="DO396" i="25"/>
  <c r="DN396" i="25"/>
  <c r="DM396" i="25"/>
  <c r="DL396" i="25"/>
  <c r="DK396" i="25"/>
  <c r="DJ396" i="25"/>
  <c r="DI396" i="25"/>
  <c r="DH396" i="25"/>
  <c r="DG396" i="25"/>
  <c r="DF396" i="25"/>
  <c r="DE396" i="25"/>
  <c r="DD396" i="25"/>
  <c r="DC396" i="25"/>
  <c r="DB396" i="25"/>
  <c r="DA396" i="25"/>
  <c r="CZ396" i="25"/>
  <c r="CY396" i="25"/>
  <c r="CX396" i="25"/>
  <c r="CW396" i="25"/>
  <c r="CV396" i="25"/>
  <c r="CU396" i="25"/>
  <c r="CT396" i="25"/>
  <c r="CS396" i="25"/>
  <c r="CR396" i="25"/>
  <c r="CQ396" i="25"/>
  <c r="CP396" i="25"/>
  <c r="CO396" i="25"/>
  <c r="CN396" i="25"/>
  <c r="CM396" i="25"/>
  <c r="CL396" i="25"/>
  <c r="CK396" i="25"/>
  <c r="CJ396" i="25"/>
  <c r="CI396" i="25"/>
  <c r="CH396" i="25"/>
  <c r="CG396" i="25"/>
  <c r="CF396" i="25"/>
  <c r="CE396" i="25"/>
  <c r="CD396" i="25"/>
  <c r="CC396" i="25"/>
  <c r="CB396" i="25"/>
  <c r="CA396" i="25"/>
  <c r="BZ396" i="25"/>
  <c r="BY396" i="25"/>
  <c r="BX396" i="25"/>
  <c r="BW396" i="25"/>
  <c r="BV396" i="25"/>
  <c r="BU396" i="25"/>
  <c r="DV395" i="25"/>
  <c r="DU395" i="25"/>
  <c r="DT395" i="25"/>
  <c r="DS395" i="25"/>
  <c r="DR395" i="25"/>
  <c r="DQ395" i="25"/>
  <c r="DP395" i="25"/>
  <c r="DO395" i="25"/>
  <c r="DN395" i="25"/>
  <c r="DM395" i="25"/>
  <c r="DL395" i="25"/>
  <c r="DK395" i="25"/>
  <c r="DJ395" i="25"/>
  <c r="DI395" i="25"/>
  <c r="DH395" i="25"/>
  <c r="DG395" i="25"/>
  <c r="DF395" i="25"/>
  <c r="DE395" i="25"/>
  <c r="DD395" i="25"/>
  <c r="DC395" i="25"/>
  <c r="DB395" i="25"/>
  <c r="DA395" i="25"/>
  <c r="CZ395" i="25"/>
  <c r="CY395" i="25"/>
  <c r="CX395" i="25"/>
  <c r="CW395" i="25"/>
  <c r="CV395" i="25"/>
  <c r="CU395" i="25"/>
  <c r="CT395" i="25"/>
  <c r="CS395" i="25"/>
  <c r="CR395" i="25"/>
  <c r="CQ395" i="25"/>
  <c r="CP395" i="25"/>
  <c r="CO395" i="25"/>
  <c r="CN395" i="25"/>
  <c r="CM395" i="25"/>
  <c r="CL395" i="25"/>
  <c r="CK395" i="25"/>
  <c r="CJ395" i="25"/>
  <c r="CI395" i="25"/>
  <c r="CH395" i="25"/>
  <c r="CG395" i="25"/>
  <c r="CF395" i="25"/>
  <c r="CE395" i="25"/>
  <c r="CD395" i="25"/>
  <c r="CC395" i="25"/>
  <c r="CB395" i="25"/>
  <c r="CA395" i="25"/>
  <c r="BZ395" i="25"/>
  <c r="BY395" i="25"/>
  <c r="BX395" i="25"/>
  <c r="BW395" i="25"/>
  <c r="BV395" i="25"/>
  <c r="BU395" i="25"/>
  <c r="DV394" i="25"/>
  <c r="DU394" i="25"/>
  <c r="DT394" i="25"/>
  <c r="DS394" i="25"/>
  <c r="DR394" i="25"/>
  <c r="DQ394" i="25"/>
  <c r="DP394" i="25"/>
  <c r="DO394" i="25"/>
  <c r="DN394" i="25"/>
  <c r="DM394" i="25"/>
  <c r="DL394" i="25"/>
  <c r="DK394" i="25"/>
  <c r="DJ394" i="25"/>
  <c r="DI394" i="25"/>
  <c r="DH394" i="25"/>
  <c r="DG394" i="25"/>
  <c r="DF394" i="25"/>
  <c r="DE394" i="25"/>
  <c r="DD394" i="25"/>
  <c r="DC394" i="25"/>
  <c r="DB394" i="25"/>
  <c r="DA394" i="25"/>
  <c r="CZ394" i="25"/>
  <c r="CY394" i="25"/>
  <c r="CX394" i="25"/>
  <c r="CW394" i="25"/>
  <c r="CV394" i="25"/>
  <c r="CU394" i="25"/>
  <c r="CT394" i="25"/>
  <c r="CS394" i="25"/>
  <c r="CR394" i="25"/>
  <c r="CQ394" i="25"/>
  <c r="CP394" i="25"/>
  <c r="CO394" i="25"/>
  <c r="CN394" i="25"/>
  <c r="CM394" i="25"/>
  <c r="CL394" i="25"/>
  <c r="CK394" i="25"/>
  <c r="CJ394" i="25"/>
  <c r="CI394" i="25"/>
  <c r="CH394" i="25"/>
  <c r="CG394" i="25"/>
  <c r="CF394" i="25"/>
  <c r="CE394" i="25"/>
  <c r="CD394" i="25"/>
  <c r="CC394" i="25"/>
  <c r="CB394" i="25"/>
  <c r="CA394" i="25"/>
  <c r="BZ394" i="25"/>
  <c r="BY394" i="25"/>
  <c r="BX394" i="25"/>
  <c r="BW394" i="25"/>
  <c r="BV394" i="25"/>
  <c r="BU394" i="25"/>
  <c r="DV393" i="25"/>
  <c r="DU393" i="25"/>
  <c r="DT393" i="25"/>
  <c r="DS393" i="25"/>
  <c r="DR393" i="25"/>
  <c r="DQ393" i="25"/>
  <c r="DP393" i="25"/>
  <c r="DO393" i="25"/>
  <c r="DN393" i="25"/>
  <c r="DM393" i="25"/>
  <c r="DL393" i="25"/>
  <c r="DK393" i="25"/>
  <c r="DJ393" i="25"/>
  <c r="DI393" i="25"/>
  <c r="DH393" i="25"/>
  <c r="DG393" i="25"/>
  <c r="DF393" i="25"/>
  <c r="DE393" i="25"/>
  <c r="DD393" i="25"/>
  <c r="DC393" i="25"/>
  <c r="DB393" i="25"/>
  <c r="DA393" i="25"/>
  <c r="CZ393" i="25"/>
  <c r="CY393" i="25"/>
  <c r="CX393" i="25"/>
  <c r="CW393" i="25"/>
  <c r="CV393" i="25"/>
  <c r="CU393" i="25"/>
  <c r="CT393" i="25"/>
  <c r="CS393" i="25"/>
  <c r="CR393" i="25"/>
  <c r="CQ393" i="25"/>
  <c r="CP393" i="25"/>
  <c r="CO393" i="25"/>
  <c r="CN393" i="25"/>
  <c r="CM393" i="25"/>
  <c r="CL393" i="25"/>
  <c r="CK393" i="25"/>
  <c r="CJ393" i="25"/>
  <c r="CI393" i="25"/>
  <c r="CH393" i="25"/>
  <c r="CG393" i="25"/>
  <c r="CF393" i="25"/>
  <c r="CE393" i="25"/>
  <c r="CD393" i="25"/>
  <c r="CC393" i="25"/>
  <c r="CB393" i="25"/>
  <c r="CA393" i="25"/>
  <c r="BZ393" i="25"/>
  <c r="BY393" i="25"/>
  <c r="BX393" i="25"/>
  <c r="BW393" i="25"/>
  <c r="BV393" i="25"/>
  <c r="BU393" i="25"/>
  <c r="DV392" i="25"/>
  <c r="DU392" i="25"/>
  <c r="DT392" i="25"/>
  <c r="DS392" i="25"/>
  <c r="DR392" i="25"/>
  <c r="DQ392" i="25"/>
  <c r="DP392" i="25"/>
  <c r="DO392" i="25"/>
  <c r="DN392" i="25"/>
  <c r="DM392" i="25"/>
  <c r="DL392" i="25"/>
  <c r="DK392" i="25"/>
  <c r="DJ392" i="25"/>
  <c r="DI392" i="25"/>
  <c r="DH392" i="25"/>
  <c r="DG392" i="25"/>
  <c r="DF392" i="25"/>
  <c r="DE392" i="25"/>
  <c r="DD392" i="25"/>
  <c r="DC392" i="25"/>
  <c r="DB392" i="25"/>
  <c r="DA392" i="25"/>
  <c r="CZ392" i="25"/>
  <c r="CY392" i="25"/>
  <c r="CX392" i="25"/>
  <c r="CW392" i="25"/>
  <c r="CV392" i="25"/>
  <c r="CU392" i="25"/>
  <c r="CT392" i="25"/>
  <c r="CS392" i="25"/>
  <c r="CR392" i="25"/>
  <c r="CQ392" i="25"/>
  <c r="CP392" i="25"/>
  <c r="CO392" i="25"/>
  <c r="CN392" i="25"/>
  <c r="CM392" i="25"/>
  <c r="CL392" i="25"/>
  <c r="CK392" i="25"/>
  <c r="CJ392" i="25"/>
  <c r="CI392" i="25"/>
  <c r="CH392" i="25"/>
  <c r="CG392" i="25"/>
  <c r="CF392" i="25"/>
  <c r="CE392" i="25"/>
  <c r="CD392" i="25"/>
  <c r="CC392" i="25"/>
  <c r="CB392" i="25"/>
  <c r="CA392" i="25"/>
  <c r="BZ392" i="25"/>
  <c r="BY392" i="25"/>
  <c r="BX392" i="25"/>
  <c r="BW392" i="25"/>
  <c r="BV392" i="25"/>
  <c r="BU392" i="25"/>
  <c r="DV391" i="25"/>
  <c r="DU391" i="25"/>
  <c r="DT391" i="25"/>
  <c r="DS391" i="25"/>
  <c r="DR391" i="25"/>
  <c r="DQ391" i="25"/>
  <c r="DP391" i="25"/>
  <c r="DO391" i="25"/>
  <c r="DN391" i="25"/>
  <c r="DM391" i="25"/>
  <c r="DL391" i="25"/>
  <c r="DK391" i="25"/>
  <c r="DJ391" i="25"/>
  <c r="DI391" i="25"/>
  <c r="DH391" i="25"/>
  <c r="DG391" i="25"/>
  <c r="DF391" i="25"/>
  <c r="DE391" i="25"/>
  <c r="DD391" i="25"/>
  <c r="DC391" i="25"/>
  <c r="DB391" i="25"/>
  <c r="DA391" i="25"/>
  <c r="CZ391" i="25"/>
  <c r="CY391" i="25"/>
  <c r="CX391" i="25"/>
  <c r="CW391" i="25"/>
  <c r="CV391" i="25"/>
  <c r="CU391" i="25"/>
  <c r="CT391" i="25"/>
  <c r="CS391" i="25"/>
  <c r="CR391" i="25"/>
  <c r="CQ391" i="25"/>
  <c r="CP391" i="25"/>
  <c r="CO391" i="25"/>
  <c r="CN391" i="25"/>
  <c r="CM391" i="25"/>
  <c r="CL391" i="25"/>
  <c r="CK391" i="25"/>
  <c r="CJ391" i="25"/>
  <c r="CI391" i="25"/>
  <c r="CH391" i="25"/>
  <c r="CG391" i="25"/>
  <c r="CF391" i="25"/>
  <c r="CE391" i="25"/>
  <c r="CD391" i="25"/>
  <c r="CC391" i="25"/>
  <c r="CB391" i="25"/>
  <c r="CA391" i="25"/>
  <c r="BZ391" i="25"/>
  <c r="BY391" i="25"/>
  <c r="BX391" i="25"/>
  <c r="BW391" i="25"/>
  <c r="BV391" i="25"/>
  <c r="BU391" i="25"/>
  <c r="DV390" i="25"/>
  <c r="DU390" i="25"/>
  <c r="DT390" i="25"/>
  <c r="DS390" i="25"/>
  <c r="DR390" i="25"/>
  <c r="DQ390" i="25"/>
  <c r="DP390" i="25"/>
  <c r="DO390" i="25"/>
  <c r="DN390" i="25"/>
  <c r="DM390" i="25"/>
  <c r="DL390" i="25"/>
  <c r="DK390" i="25"/>
  <c r="DJ390" i="25"/>
  <c r="DI390" i="25"/>
  <c r="DH390" i="25"/>
  <c r="DG390" i="25"/>
  <c r="DF390" i="25"/>
  <c r="DE390" i="25"/>
  <c r="DD390" i="25"/>
  <c r="DC390" i="25"/>
  <c r="DB390" i="25"/>
  <c r="DA390" i="25"/>
  <c r="CZ390" i="25"/>
  <c r="CY390" i="25"/>
  <c r="CX390" i="25"/>
  <c r="CW390" i="25"/>
  <c r="CV390" i="25"/>
  <c r="CU390" i="25"/>
  <c r="CT390" i="25"/>
  <c r="CS390" i="25"/>
  <c r="CR390" i="25"/>
  <c r="CQ390" i="25"/>
  <c r="CP390" i="25"/>
  <c r="CO390" i="25"/>
  <c r="CN390" i="25"/>
  <c r="CM390" i="25"/>
  <c r="CL390" i="25"/>
  <c r="CK390" i="25"/>
  <c r="CJ390" i="25"/>
  <c r="CI390" i="25"/>
  <c r="CH390" i="25"/>
  <c r="CG390" i="25"/>
  <c r="CF390" i="25"/>
  <c r="CE390" i="25"/>
  <c r="CD390" i="25"/>
  <c r="CC390" i="25"/>
  <c r="CB390" i="25"/>
  <c r="CA390" i="25"/>
  <c r="BZ390" i="25"/>
  <c r="BY390" i="25"/>
  <c r="BX390" i="25"/>
  <c r="BW390" i="25"/>
  <c r="BV390" i="25"/>
  <c r="BU390" i="25"/>
  <c r="DV389" i="25"/>
  <c r="DU389" i="25"/>
  <c r="DT389" i="25"/>
  <c r="DS389" i="25"/>
  <c r="DR389" i="25"/>
  <c r="DQ389" i="25"/>
  <c r="DP389" i="25"/>
  <c r="DO389" i="25"/>
  <c r="DN389" i="25"/>
  <c r="DM389" i="25"/>
  <c r="DL389" i="25"/>
  <c r="DK389" i="25"/>
  <c r="DJ389" i="25"/>
  <c r="DI389" i="25"/>
  <c r="DH389" i="25"/>
  <c r="DG389" i="25"/>
  <c r="DF389" i="25"/>
  <c r="DE389" i="25"/>
  <c r="DD389" i="25"/>
  <c r="DC389" i="25"/>
  <c r="DB389" i="25"/>
  <c r="DA389" i="25"/>
  <c r="CZ389" i="25"/>
  <c r="CY389" i="25"/>
  <c r="CX389" i="25"/>
  <c r="CW389" i="25"/>
  <c r="CV389" i="25"/>
  <c r="CU389" i="25"/>
  <c r="CT389" i="25"/>
  <c r="CS389" i="25"/>
  <c r="CR389" i="25"/>
  <c r="CQ389" i="25"/>
  <c r="CP389" i="25"/>
  <c r="CO389" i="25"/>
  <c r="CN389" i="25"/>
  <c r="CM389" i="25"/>
  <c r="CL389" i="25"/>
  <c r="CK389" i="25"/>
  <c r="CJ389" i="25"/>
  <c r="CI389" i="25"/>
  <c r="CH389" i="25"/>
  <c r="CG389" i="25"/>
  <c r="CF389" i="25"/>
  <c r="CE389" i="25"/>
  <c r="CD389" i="25"/>
  <c r="CC389" i="25"/>
  <c r="CB389" i="25"/>
  <c r="CA389" i="25"/>
  <c r="BZ389" i="25"/>
  <c r="BY389" i="25"/>
  <c r="BX389" i="25"/>
  <c r="BW389" i="25"/>
  <c r="BV389" i="25"/>
  <c r="BU389" i="25"/>
  <c r="DV388" i="25"/>
  <c r="DU388" i="25"/>
  <c r="DT388" i="25"/>
  <c r="DS388" i="25"/>
  <c r="DR388" i="25"/>
  <c r="DQ388" i="25"/>
  <c r="DP388" i="25"/>
  <c r="DO388" i="25"/>
  <c r="DN388" i="25"/>
  <c r="DM388" i="25"/>
  <c r="DL388" i="25"/>
  <c r="DK388" i="25"/>
  <c r="DJ388" i="25"/>
  <c r="DI388" i="25"/>
  <c r="DH388" i="25"/>
  <c r="DG388" i="25"/>
  <c r="DF388" i="25"/>
  <c r="DE388" i="25"/>
  <c r="DD388" i="25"/>
  <c r="DC388" i="25"/>
  <c r="DB388" i="25"/>
  <c r="DA388" i="25"/>
  <c r="CZ388" i="25"/>
  <c r="CY388" i="25"/>
  <c r="CX388" i="25"/>
  <c r="CW388" i="25"/>
  <c r="CV388" i="25"/>
  <c r="CU388" i="25"/>
  <c r="CT388" i="25"/>
  <c r="CS388" i="25"/>
  <c r="CR388" i="25"/>
  <c r="CQ388" i="25"/>
  <c r="CP388" i="25"/>
  <c r="CO388" i="25"/>
  <c r="CN388" i="25"/>
  <c r="CM388" i="25"/>
  <c r="CL388" i="25"/>
  <c r="CK388" i="25"/>
  <c r="CJ388" i="25"/>
  <c r="CI388" i="25"/>
  <c r="CH388" i="25"/>
  <c r="CG388" i="25"/>
  <c r="CF388" i="25"/>
  <c r="CE388" i="25"/>
  <c r="CD388" i="25"/>
  <c r="CC388" i="25"/>
  <c r="CB388" i="25"/>
  <c r="CA388" i="25"/>
  <c r="BZ388" i="25"/>
  <c r="BY388" i="25"/>
  <c r="BX388" i="25"/>
  <c r="BW388" i="25"/>
  <c r="BV388" i="25"/>
  <c r="BU388" i="25"/>
  <c r="DV387" i="25"/>
  <c r="DU387" i="25"/>
  <c r="DT387" i="25"/>
  <c r="DS387" i="25"/>
  <c r="DR387" i="25"/>
  <c r="DQ387" i="25"/>
  <c r="DP387" i="25"/>
  <c r="DO387" i="25"/>
  <c r="DN387" i="25"/>
  <c r="DM387" i="25"/>
  <c r="DL387" i="25"/>
  <c r="DK387" i="25"/>
  <c r="DJ387" i="25"/>
  <c r="DI387" i="25"/>
  <c r="DH387" i="25"/>
  <c r="DG387" i="25"/>
  <c r="DF387" i="25"/>
  <c r="DE387" i="25"/>
  <c r="DD387" i="25"/>
  <c r="DC387" i="25"/>
  <c r="DB387" i="25"/>
  <c r="DA387" i="25"/>
  <c r="CZ387" i="25"/>
  <c r="CY387" i="25"/>
  <c r="CX387" i="25"/>
  <c r="CW387" i="25"/>
  <c r="CV387" i="25"/>
  <c r="CU387" i="25"/>
  <c r="CT387" i="25"/>
  <c r="CS387" i="25"/>
  <c r="CR387" i="25"/>
  <c r="CQ387" i="25"/>
  <c r="CP387" i="25"/>
  <c r="CO387" i="25"/>
  <c r="CN387" i="25"/>
  <c r="CM387" i="25"/>
  <c r="CL387" i="25"/>
  <c r="CK387" i="25"/>
  <c r="CJ387" i="25"/>
  <c r="CI387" i="25"/>
  <c r="CH387" i="25"/>
  <c r="CG387" i="25"/>
  <c r="CF387" i="25"/>
  <c r="CE387" i="25"/>
  <c r="CD387" i="25"/>
  <c r="CC387" i="25"/>
  <c r="CB387" i="25"/>
  <c r="CA387" i="25"/>
  <c r="BZ387" i="25"/>
  <c r="BY387" i="25"/>
  <c r="BX387" i="25"/>
  <c r="BW387" i="25"/>
  <c r="BV387" i="25"/>
  <c r="BU387" i="25"/>
  <c r="DV386" i="25"/>
  <c r="DU386" i="25"/>
  <c r="DT386" i="25"/>
  <c r="DS386" i="25"/>
  <c r="DR386" i="25"/>
  <c r="DQ386" i="25"/>
  <c r="DP386" i="25"/>
  <c r="DO386" i="25"/>
  <c r="DN386" i="25"/>
  <c r="DM386" i="25"/>
  <c r="DL386" i="25"/>
  <c r="DK386" i="25"/>
  <c r="DJ386" i="25"/>
  <c r="DI386" i="25"/>
  <c r="DH386" i="25"/>
  <c r="DG386" i="25"/>
  <c r="DF386" i="25"/>
  <c r="DE386" i="25"/>
  <c r="DD386" i="25"/>
  <c r="DC386" i="25"/>
  <c r="DB386" i="25"/>
  <c r="DA386" i="25"/>
  <c r="CZ386" i="25"/>
  <c r="CY386" i="25"/>
  <c r="CX386" i="25"/>
  <c r="CW386" i="25"/>
  <c r="CV386" i="25"/>
  <c r="CU386" i="25"/>
  <c r="CT386" i="25"/>
  <c r="CS386" i="25"/>
  <c r="CR386" i="25"/>
  <c r="CQ386" i="25"/>
  <c r="CP386" i="25"/>
  <c r="CO386" i="25"/>
  <c r="CN386" i="25"/>
  <c r="CM386" i="25"/>
  <c r="CL386" i="25"/>
  <c r="CK386" i="25"/>
  <c r="CJ386" i="25"/>
  <c r="CI386" i="25"/>
  <c r="CH386" i="25"/>
  <c r="CG386" i="25"/>
  <c r="CF386" i="25"/>
  <c r="CE386" i="25"/>
  <c r="CD386" i="25"/>
  <c r="CC386" i="25"/>
  <c r="CB386" i="25"/>
  <c r="CA386" i="25"/>
  <c r="BZ386" i="25"/>
  <c r="BY386" i="25"/>
  <c r="BX386" i="25"/>
  <c r="BW386" i="25"/>
  <c r="BV386" i="25"/>
  <c r="BU386" i="25"/>
  <c r="DV385" i="25"/>
  <c r="DU385" i="25"/>
  <c r="DT385" i="25"/>
  <c r="DS385" i="25"/>
  <c r="DR385" i="25"/>
  <c r="DQ385" i="25"/>
  <c r="DP385" i="25"/>
  <c r="DO385" i="25"/>
  <c r="DN385" i="25"/>
  <c r="DM385" i="25"/>
  <c r="DL385" i="25"/>
  <c r="DK385" i="25"/>
  <c r="DJ385" i="25"/>
  <c r="DI385" i="25"/>
  <c r="DH385" i="25"/>
  <c r="DG385" i="25"/>
  <c r="DF385" i="25"/>
  <c r="DE385" i="25"/>
  <c r="DD385" i="25"/>
  <c r="DC385" i="25"/>
  <c r="DB385" i="25"/>
  <c r="DA385" i="25"/>
  <c r="CZ385" i="25"/>
  <c r="CY385" i="25"/>
  <c r="CX385" i="25"/>
  <c r="CW385" i="25"/>
  <c r="CV385" i="25"/>
  <c r="CU385" i="25"/>
  <c r="CT385" i="25"/>
  <c r="CS385" i="25"/>
  <c r="CR385" i="25"/>
  <c r="CQ385" i="25"/>
  <c r="CP385" i="25"/>
  <c r="CO385" i="25"/>
  <c r="CN385" i="25"/>
  <c r="CM385" i="25"/>
  <c r="CL385" i="25"/>
  <c r="CK385" i="25"/>
  <c r="CJ385" i="25"/>
  <c r="CI385" i="25"/>
  <c r="CH385" i="25"/>
  <c r="CG385" i="25"/>
  <c r="CF385" i="25"/>
  <c r="CE385" i="25"/>
  <c r="CD385" i="25"/>
  <c r="CC385" i="25"/>
  <c r="CB385" i="25"/>
  <c r="CA385" i="25"/>
  <c r="BZ385" i="25"/>
  <c r="BY385" i="25"/>
  <c r="BX385" i="25"/>
  <c r="BW385" i="25"/>
  <c r="BV385" i="25"/>
  <c r="BU385" i="25"/>
  <c r="DV384" i="25"/>
  <c r="DU384" i="25"/>
  <c r="DT384" i="25"/>
  <c r="DS384" i="25"/>
  <c r="DR384" i="25"/>
  <c r="DQ384" i="25"/>
  <c r="DP384" i="25"/>
  <c r="DO384" i="25"/>
  <c r="DN384" i="25"/>
  <c r="DM384" i="25"/>
  <c r="DL384" i="25"/>
  <c r="DK384" i="25"/>
  <c r="DJ384" i="25"/>
  <c r="DI384" i="25"/>
  <c r="DH384" i="25"/>
  <c r="DG384" i="25"/>
  <c r="DF384" i="25"/>
  <c r="DE384" i="25"/>
  <c r="DD384" i="25"/>
  <c r="DC384" i="25"/>
  <c r="DB384" i="25"/>
  <c r="DA384" i="25"/>
  <c r="CZ384" i="25"/>
  <c r="CY384" i="25"/>
  <c r="CX384" i="25"/>
  <c r="CW384" i="25"/>
  <c r="CV384" i="25"/>
  <c r="CU384" i="25"/>
  <c r="CT384" i="25"/>
  <c r="CS384" i="25"/>
  <c r="CR384" i="25"/>
  <c r="CQ384" i="25"/>
  <c r="CP384" i="25"/>
  <c r="CO384" i="25"/>
  <c r="CN384" i="25"/>
  <c r="CM384" i="25"/>
  <c r="CL384" i="25"/>
  <c r="CK384" i="25"/>
  <c r="CJ384" i="25"/>
  <c r="CI384" i="25"/>
  <c r="CH384" i="25"/>
  <c r="CG384" i="25"/>
  <c r="CF384" i="25"/>
  <c r="CE384" i="25"/>
  <c r="CD384" i="25"/>
  <c r="CC384" i="25"/>
  <c r="CB384" i="25"/>
  <c r="CA384" i="25"/>
  <c r="BZ384" i="25"/>
  <c r="BY384" i="25"/>
  <c r="BX384" i="25"/>
  <c r="BW384" i="25"/>
  <c r="BV384" i="25"/>
  <c r="BU384" i="25"/>
  <c r="DV383" i="25"/>
  <c r="DU383" i="25"/>
  <c r="DT383" i="25"/>
  <c r="DS383" i="25"/>
  <c r="DR383" i="25"/>
  <c r="DQ383" i="25"/>
  <c r="DP383" i="25"/>
  <c r="DO383" i="25"/>
  <c r="DN383" i="25"/>
  <c r="DM383" i="25"/>
  <c r="DL383" i="25"/>
  <c r="DK383" i="25"/>
  <c r="DJ383" i="25"/>
  <c r="DI383" i="25"/>
  <c r="DH383" i="25"/>
  <c r="DG383" i="25"/>
  <c r="DF383" i="25"/>
  <c r="DE383" i="25"/>
  <c r="DD383" i="25"/>
  <c r="DC383" i="25"/>
  <c r="DB383" i="25"/>
  <c r="DA383" i="25"/>
  <c r="CZ383" i="25"/>
  <c r="CY383" i="25"/>
  <c r="CX383" i="25"/>
  <c r="CW383" i="25"/>
  <c r="CV383" i="25"/>
  <c r="CU383" i="25"/>
  <c r="CT383" i="25"/>
  <c r="CS383" i="25"/>
  <c r="CR383" i="25"/>
  <c r="CQ383" i="25"/>
  <c r="CP383" i="25"/>
  <c r="CO383" i="25"/>
  <c r="CN383" i="25"/>
  <c r="CM383" i="25"/>
  <c r="CL383" i="25"/>
  <c r="CK383" i="25"/>
  <c r="CJ383" i="25"/>
  <c r="CI383" i="25"/>
  <c r="CH383" i="25"/>
  <c r="CG383" i="25"/>
  <c r="CF383" i="25"/>
  <c r="CE383" i="25"/>
  <c r="CD383" i="25"/>
  <c r="CC383" i="25"/>
  <c r="CB383" i="25"/>
  <c r="CA383" i="25"/>
  <c r="BZ383" i="25"/>
  <c r="BY383" i="25"/>
  <c r="BX383" i="25"/>
  <c r="BW383" i="25"/>
  <c r="BV383" i="25"/>
  <c r="BU383" i="25"/>
  <c r="DV382" i="25"/>
  <c r="DU382" i="25"/>
  <c r="DT382" i="25"/>
  <c r="DS382" i="25"/>
  <c r="DR382" i="25"/>
  <c r="DQ382" i="25"/>
  <c r="DP382" i="25"/>
  <c r="DO382" i="25"/>
  <c r="DN382" i="25"/>
  <c r="DM382" i="25"/>
  <c r="DL382" i="25"/>
  <c r="DK382" i="25"/>
  <c r="DJ382" i="25"/>
  <c r="DI382" i="25"/>
  <c r="DH382" i="25"/>
  <c r="DG382" i="25"/>
  <c r="DF382" i="25"/>
  <c r="DE382" i="25"/>
  <c r="DD382" i="25"/>
  <c r="DC382" i="25"/>
  <c r="DB382" i="25"/>
  <c r="DA382" i="25"/>
  <c r="CZ382" i="25"/>
  <c r="CY382" i="25"/>
  <c r="CX382" i="25"/>
  <c r="CW382" i="25"/>
  <c r="CV382" i="25"/>
  <c r="CU382" i="25"/>
  <c r="CT382" i="25"/>
  <c r="CS382" i="25"/>
  <c r="CR382" i="25"/>
  <c r="CQ382" i="25"/>
  <c r="CP382" i="25"/>
  <c r="CO382" i="25"/>
  <c r="CN382" i="25"/>
  <c r="CM382" i="25"/>
  <c r="CL382" i="25"/>
  <c r="CK382" i="25"/>
  <c r="CJ382" i="25"/>
  <c r="CI382" i="25"/>
  <c r="CH382" i="25"/>
  <c r="CG382" i="25"/>
  <c r="CF382" i="25"/>
  <c r="CE382" i="25"/>
  <c r="CD382" i="25"/>
  <c r="CC382" i="25"/>
  <c r="CB382" i="25"/>
  <c r="CA382" i="25"/>
  <c r="BZ382" i="25"/>
  <c r="BY382" i="25"/>
  <c r="BX382" i="25"/>
  <c r="BW382" i="25"/>
  <c r="BV382" i="25"/>
  <c r="BU382" i="25"/>
  <c r="DV381" i="25"/>
  <c r="DU381" i="25"/>
  <c r="DT381" i="25"/>
  <c r="DS381" i="25"/>
  <c r="DR381" i="25"/>
  <c r="DQ381" i="25"/>
  <c r="DP381" i="25"/>
  <c r="DO381" i="25"/>
  <c r="DN381" i="25"/>
  <c r="DM381" i="25"/>
  <c r="DL381" i="25"/>
  <c r="DK381" i="25"/>
  <c r="DJ381" i="25"/>
  <c r="DI381" i="25"/>
  <c r="DH381" i="25"/>
  <c r="DG381" i="25"/>
  <c r="DF381" i="25"/>
  <c r="DE381" i="25"/>
  <c r="DD381" i="25"/>
  <c r="DC381" i="25"/>
  <c r="DB381" i="25"/>
  <c r="DA381" i="25"/>
  <c r="CZ381" i="25"/>
  <c r="CY381" i="25"/>
  <c r="CX381" i="25"/>
  <c r="CW381" i="25"/>
  <c r="CV381" i="25"/>
  <c r="CU381" i="25"/>
  <c r="CT381" i="25"/>
  <c r="CS381" i="25"/>
  <c r="CR381" i="25"/>
  <c r="CQ381" i="25"/>
  <c r="CP381" i="25"/>
  <c r="CO381" i="25"/>
  <c r="CN381" i="25"/>
  <c r="CM381" i="25"/>
  <c r="CL381" i="25"/>
  <c r="CK381" i="25"/>
  <c r="CJ381" i="25"/>
  <c r="CI381" i="25"/>
  <c r="CH381" i="25"/>
  <c r="CG381" i="25"/>
  <c r="CF381" i="25"/>
  <c r="CE381" i="25"/>
  <c r="CD381" i="25"/>
  <c r="CC381" i="25"/>
  <c r="CB381" i="25"/>
  <c r="CA381" i="25"/>
  <c r="BZ381" i="25"/>
  <c r="BY381" i="25"/>
  <c r="BX381" i="25"/>
  <c r="BW381" i="25"/>
  <c r="BV381" i="25"/>
  <c r="BU381" i="25"/>
  <c r="DV380" i="25"/>
  <c r="DU380" i="25"/>
  <c r="DT380" i="25"/>
  <c r="DS380" i="25"/>
  <c r="DR380" i="25"/>
  <c r="DQ380" i="25"/>
  <c r="DP380" i="25"/>
  <c r="DO380" i="25"/>
  <c r="DN380" i="25"/>
  <c r="DM380" i="25"/>
  <c r="DL380" i="25"/>
  <c r="DK380" i="25"/>
  <c r="DJ380" i="25"/>
  <c r="DI380" i="25"/>
  <c r="DH380" i="25"/>
  <c r="DG380" i="25"/>
  <c r="DF380" i="25"/>
  <c r="DE380" i="25"/>
  <c r="DD380" i="25"/>
  <c r="DC380" i="25"/>
  <c r="DB380" i="25"/>
  <c r="DA380" i="25"/>
  <c r="CZ380" i="25"/>
  <c r="CY380" i="25"/>
  <c r="CX380" i="25"/>
  <c r="CW380" i="25"/>
  <c r="CV380" i="25"/>
  <c r="CU380" i="25"/>
  <c r="CT380" i="25"/>
  <c r="CS380" i="25"/>
  <c r="CR380" i="25"/>
  <c r="CQ380" i="25"/>
  <c r="CP380" i="25"/>
  <c r="CO380" i="25"/>
  <c r="CN380" i="25"/>
  <c r="CM380" i="25"/>
  <c r="CL380" i="25"/>
  <c r="CK380" i="25"/>
  <c r="CJ380" i="25"/>
  <c r="CI380" i="25"/>
  <c r="CH380" i="25"/>
  <c r="CG380" i="25"/>
  <c r="CF380" i="25"/>
  <c r="CE380" i="25"/>
  <c r="CD380" i="25"/>
  <c r="CC380" i="25"/>
  <c r="CB380" i="25"/>
  <c r="CA380" i="25"/>
  <c r="BZ380" i="25"/>
  <c r="BY380" i="25"/>
  <c r="BX380" i="25"/>
  <c r="BW380" i="25"/>
  <c r="BV380" i="25"/>
  <c r="BU380" i="25"/>
  <c r="DV379" i="25"/>
  <c r="DU379" i="25"/>
  <c r="DT379" i="25"/>
  <c r="DS379" i="25"/>
  <c r="DR379" i="25"/>
  <c r="DQ379" i="25"/>
  <c r="DP379" i="25"/>
  <c r="DO379" i="25"/>
  <c r="DN379" i="25"/>
  <c r="DM379" i="25"/>
  <c r="DL379" i="25"/>
  <c r="DK379" i="25"/>
  <c r="DJ379" i="25"/>
  <c r="DI379" i="25"/>
  <c r="DH379" i="25"/>
  <c r="DG379" i="25"/>
  <c r="DF379" i="25"/>
  <c r="DE379" i="25"/>
  <c r="DD379" i="25"/>
  <c r="DC379" i="25"/>
  <c r="DB379" i="25"/>
  <c r="DA379" i="25"/>
  <c r="CZ379" i="25"/>
  <c r="CY379" i="25"/>
  <c r="CX379" i="25"/>
  <c r="CW379" i="25"/>
  <c r="CV379" i="25"/>
  <c r="CU379" i="25"/>
  <c r="CT379" i="25"/>
  <c r="CS379" i="25"/>
  <c r="CR379" i="25"/>
  <c r="CQ379" i="25"/>
  <c r="CP379" i="25"/>
  <c r="CO379" i="25"/>
  <c r="CN379" i="25"/>
  <c r="CM379" i="25"/>
  <c r="CL379" i="25"/>
  <c r="CK379" i="25"/>
  <c r="CJ379" i="25"/>
  <c r="CI379" i="25"/>
  <c r="CH379" i="25"/>
  <c r="CG379" i="25"/>
  <c r="CF379" i="25"/>
  <c r="CE379" i="25"/>
  <c r="CD379" i="25"/>
  <c r="CC379" i="25"/>
  <c r="CB379" i="25"/>
  <c r="CA379" i="25"/>
  <c r="BZ379" i="25"/>
  <c r="BY379" i="25"/>
  <c r="BX379" i="25"/>
  <c r="BW379" i="25"/>
  <c r="BV379" i="25"/>
  <c r="BU379" i="25"/>
  <c r="DV378" i="25"/>
  <c r="DU378" i="25"/>
  <c r="DT378" i="25"/>
  <c r="DS378" i="25"/>
  <c r="DR378" i="25"/>
  <c r="DQ378" i="25"/>
  <c r="DP378" i="25"/>
  <c r="DO378" i="25"/>
  <c r="DN378" i="25"/>
  <c r="DM378" i="25"/>
  <c r="DL378" i="25"/>
  <c r="DK378" i="25"/>
  <c r="DJ378" i="25"/>
  <c r="DI378" i="25"/>
  <c r="DH378" i="25"/>
  <c r="DG378" i="25"/>
  <c r="DF378" i="25"/>
  <c r="DE378" i="25"/>
  <c r="DD378" i="25"/>
  <c r="DC378" i="25"/>
  <c r="DB378" i="25"/>
  <c r="DA378" i="25"/>
  <c r="CZ378" i="25"/>
  <c r="CY378" i="25"/>
  <c r="CX378" i="25"/>
  <c r="CW378" i="25"/>
  <c r="CV378" i="25"/>
  <c r="CU378" i="25"/>
  <c r="CT378" i="25"/>
  <c r="CS378" i="25"/>
  <c r="CR378" i="25"/>
  <c r="CQ378" i="25"/>
  <c r="CP378" i="25"/>
  <c r="CO378" i="25"/>
  <c r="CN378" i="25"/>
  <c r="CM378" i="25"/>
  <c r="CL378" i="25"/>
  <c r="CK378" i="25"/>
  <c r="CJ378" i="25"/>
  <c r="CI378" i="25"/>
  <c r="CH378" i="25"/>
  <c r="CG378" i="25"/>
  <c r="CF378" i="25"/>
  <c r="CE378" i="25"/>
  <c r="CD378" i="25"/>
  <c r="CC378" i="25"/>
  <c r="CB378" i="25"/>
  <c r="CA378" i="25"/>
  <c r="BZ378" i="25"/>
  <c r="BY378" i="25"/>
  <c r="BX378" i="25"/>
  <c r="BW378" i="25"/>
  <c r="BV378" i="25"/>
  <c r="BU378" i="25"/>
  <c r="DV377" i="25"/>
  <c r="DU377" i="25"/>
  <c r="DT377" i="25"/>
  <c r="DS377" i="25"/>
  <c r="DR377" i="25"/>
  <c r="DQ377" i="25"/>
  <c r="DP377" i="25"/>
  <c r="DO377" i="25"/>
  <c r="DN377" i="25"/>
  <c r="DM377" i="25"/>
  <c r="DL377" i="25"/>
  <c r="DK377" i="25"/>
  <c r="DJ377" i="25"/>
  <c r="DI377" i="25"/>
  <c r="DH377" i="25"/>
  <c r="DG377" i="25"/>
  <c r="DF377" i="25"/>
  <c r="DE377" i="25"/>
  <c r="DD377" i="25"/>
  <c r="DC377" i="25"/>
  <c r="DB377" i="25"/>
  <c r="DA377" i="25"/>
  <c r="CZ377" i="25"/>
  <c r="CY377" i="25"/>
  <c r="CX377" i="25"/>
  <c r="CW377" i="25"/>
  <c r="CV377" i="25"/>
  <c r="CU377" i="25"/>
  <c r="CT377" i="25"/>
  <c r="CS377" i="25"/>
  <c r="CR377" i="25"/>
  <c r="CQ377" i="25"/>
  <c r="CP377" i="25"/>
  <c r="CO377" i="25"/>
  <c r="CN377" i="25"/>
  <c r="CM377" i="25"/>
  <c r="CL377" i="25"/>
  <c r="CK377" i="25"/>
  <c r="CJ377" i="25"/>
  <c r="CI377" i="25"/>
  <c r="CH377" i="25"/>
  <c r="CG377" i="25"/>
  <c r="CF377" i="25"/>
  <c r="CE377" i="25"/>
  <c r="CD377" i="25"/>
  <c r="CC377" i="25"/>
  <c r="CB377" i="25"/>
  <c r="CA377" i="25"/>
  <c r="BZ377" i="25"/>
  <c r="BY377" i="25"/>
  <c r="BX377" i="25"/>
  <c r="BW377" i="25"/>
  <c r="BV377" i="25"/>
  <c r="BU377" i="25"/>
  <c r="DV376" i="25"/>
  <c r="DU376" i="25"/>
  <c r="DT376" i="25"/>
  <c r="DS376" i="25"/>
  <c r="DR376" i="25"/>
  <c r="DQ376" i="25"/>
  <c r="DP376" i="25"/>
  <c r="DO376" i="25"/>
  <c r="DN376" i="25"/>
  <c r="DM376" i="25"/>
  <c r="DL376" i="25"/>
  <c r="DK376" i="25"/>
  <c r="DJ376" i="25"/>
  <c r="DI376" i="25"/>
  <c r="DH376" i="25"/>
  <c r="DG376" i="25"/>
  <c r="DF376" i="25"/>
  <c r="DE376" i="25"/>
  <c r="DD376" i="25"/>
  <c r="DC376" i="25"/>
  <c r="DB376" i="25"/>
  <c r="DA376" i="25"/>
  <c r="CZ376" i="25"/>
  <c r="CY376" i="25"/>
  <c r="CX376" i="25"/>
  <c r="CW376" i="25"/>
  <c r="CV376" i="25"/>
  <c r="CU376" i="25"/>
  <c r="CT376" i="25"/>
  <c r="CS376" i="25"/>
  <c r="CR376" i="25"/>
  <c r="CQ376" i="25"/>
  <c r="CP376" i="25"/>
  <c r="CO376" i="25"/>
  <c r="CN376" i="25"/>
  <c r="CM376" i="25"/>
  <c r="CL376" i="25"/>
  <c r="CK376" i="25"/>
  <c r="CJ376" i="25"/>
  <c r="CI376" i="25"/>
  <c r="CH376" i="25"/>
  <c r="CG376" i="25"/>
  <c r="CF376" i="25"/>
  <c r="CE376" i="25"/>
  <c r="CD376" i="25"/>
  <c r="CC376" i="25"/>
  <c r="CB376" i="25"/>
  <c r="CA376" i="25"/>
  <c r="BZ376" i="25"/>
  <c r="BY376" i="25"/>
  <c r="BX376" i="25"/>
  <c r="BW376" i="25"/>
  <c r="BV376" i="25"/>
  <c r="BU376" i="25"/>
  <c r="DV375" i="25"/>
  <c r="DU375" i="25"/>
  <c r="DT375" i="25"/>
  <c r="DS375" i="25"/>
  <c r="DR375" i="25"/>
  <c r="DQ375" i="25"/>
  <c r="DP375" i="25"/>
  <c r="DO375" i="25"/>
  <c r="DN375" i="25"/>
  <c r="DM375" i="25"/>
  <c r="DL375" i="25"/>
  <c r="DK375" i="25"/>
  <c r="DJ375" i="25"/>
  <c r="DI375" i="25"/>
  <c r="DH375" i="25"/>
  <c r="DG375" i="25"/>
  <c r="DF375" i="25"/>
  <c r="DE375" i="25"/>
  <c r="DD375" i="25"/>
  <c r="DC375" i="25"/>
  <c r="DB375" i="25"/>
  <c r="DA375" i="25"/>
  <c r="CZ375" i="25"/>
  <c r="CY375" i="25"/>
  <c r="CX375" i="25"/>
  <c r="CW375" i="25"/>
  <c r="CV375" i="25"/>
  <c r="CU375" i="25"/>
  <c r="CT375" i="25"/>
  <c r="CS375" i="25"/>
  <c r="CR375" i="25"/>
  <c r="CQ375" i="25"/>
  <c r="CP375" i="25"/>
  <c r="CO375" i="25"/>
  <c r="CN375" i="25"/>
  <c r="CM375" i="25"/>
  <c r="CL375" i="25"/>
  <c r="CK375" i="25"/>
  <c r="CJ375" i="25"/>
  <c r="CI375" i="25"/>
  <c r="CH375" i="25"/>
  <c r="CG375" i="25"/>
  <c r="CF375" i="25"/>
  <c r="CE375" i="25"/>
  <c r="CD375" i="25"/>
  <c r="CC375" i="25"/>
  <c r="CB375" i="25"/>
  <c r="CA375" i="25"/>
  <c r="BZ375" i="25"/>
  <c r="BY375" i="25"/>
  <c r="BX375" i="25"/>
  <c r="BW375" i="25"/>
  <c r="BV375" i="25"/>
  <c r="BU375" i="25"/>
  <c r="DV374" i="25"/>
  <c r="DU374" i="25"/>
  <c r="DT374" i="25"/>
  <c r="DS374" i="25"/>
  <c r="DR374" i="25"/>
  <c r="DQ374" i="25"/>
  <c r="DP374" i="25"/>
  <c r="DO374" i="25"/>
  <c r="DN374" i="25"/>
  <c r="DM374" i="25"/>
  <c r="DL374" i="25"/>
  <c r="DK374" i="25"/>
  <c r="DJ374" i="25"/>
  <c r="DI374" i="25"/>
  <c r="DH374" i="25"/>
  <c r="DG374" i="25"/>
  <c r="DF374" i="25"/>
  <c r="DE374" i="25"/>
  <c r="DD374" i="25"/>
  <c r="DC374" i="25"/>
  <c r="DB374" i="25"/>
  <c r="DA374" i="25"/>
  <c r="CZ374" i="25"/>
  <c r="CY374" i="25"/>
  <c r="CX374" i="25"/>
  <c r="CW374" i="25"/>
  <c r="CV374" i="25"/>
  <c r="CU374" i="25"/>
  <c r="CT374" i="25"/>
  <c r="CS374" i="25"/>
  <c r="CR374" i="25"/>
  <c r="CQ374" i="25"/>
  <c r="CP374" i="25"/>
  <c r="CO374" i="25"/>
  <c r="CN374" i="25"/>
  <c r="CM374" i="25"/>
  <c r="CL374" i="25"/>
  <c r="CK374" i="25"/>
  <c r="CJ374" i="25"/>
  <c r="CI374" i="25"/>
  <c r="CH374" i="25"/>
  <c r="CG374" i="25"/>
  <c r="CF374" i="25"/>
  <c r="CE374" i="25"/>
  <c r="CD374" i="25"/>
  <c r="CC374" i="25"/>
  <c r="CB374" i="25"/>
  <c r="CA374" i="25"/>
  <c r="BZ374" i="25"/>
  <c r="BY374" i="25"/>
  <c r="BX374" i="25"/>
  <c r="BW374" i="25"/>
  <c r="BV374" i="25"/>
  <c r="BU374" i="25"/>
  <c r="DV373" i="25"/>
  <c r="DU373" i="25"/>
  <c r="DT373" i="25"/>
  <c r="DS373" i="25"/>
  <c r="DR373" i="25"/>
  <c r="DQ373" i="25"/>
  <c r="DP373" i="25"/>
  <c r="DO373" i="25"/>
  <c r="DN373" i="25"/>
  <c r="DM373" i="25"/>
  <c r="DL373" i="25"/>
  <c r="DK373" i="25"/>
  <c r="DJ373" i="25"/>
  <c r="DI373" i="25"/>
  <c r="DH373" i="25"/>
  <c r="DG373" i="25"/>
  <c r="DF373" i="25"/>
  <c r="DE373" i="25"/>
  <c r="DD373" i="25"/>
  <c r="DC373" i="25"/>
  <c r="DB373" i="25"/>
  <c r="DA373" i="25"/>
  <c r="CZ373" i="25"/>
  <c r="CY373" i="25"/>
  <c r="CX373" i="25"/>
  <c r="CW373" i="25"/>
  <c r="CV373" i="25"/>
  <c r="CU373" i="25"/>
  <c r="CT373" i="25"/>
  <c r="CS373" i="25"/>
  <c r="CR373" i="25"/>
  <c r="CQ373" i="25"/>
  <c r="CP373" i="25"/>
  <c r="CO373" i="25"/>
  <c r="CN373" i="25"/>
  <c r="CM373" i="25"/>
  <c r="CL373" i="25"/>
  <c r="CK373" i="25"/>
  <c r="CJ373" i="25"/>
  <c r="CI373" i="25"/>
  <c r="CH373" i="25"/>
  <c r="CG373" i="25"/>
  <c r="CF373" i="25"/>
  <c r="CE373" i="25"/>
  <c r="CD373" i="25"/>
  <c r="CC373" i="25"/>
  <c r="CB373" i="25"/>
  <c r="CA373" i="25"/>
  <c r="BZ373" i="25"/>
  <c r="BY373" i="25"/>
  <c r="BX373" i="25"/>
  <c r="BW373" i="25"/>
  <c r="BV373" i="25"/>
  <c r="BU373" i="25"/>
  <c r="DV372" i="25"/>
  <c r="DU372" i="25"/>
  <c r="DT372" i="25"/>
  <c r="DS372" i="25"/>
  <c r="DR372" i="25"/>
  <c r="DQ372" i="25"/>
  <c r="DP372" i="25"/>
  <c r="DO372" i="25"/>
  <c r="DN372" i="25"/>
  <c r="DM372" i="25"/>
  <c r="DL372" i="25"/>
  <c r="DK372" i="25"/>
  <c r="DJ372" i="25"/>
  <c r="DI372" i="25"/>
  <c r="DH372" i="25"/>
  <c r="DG372" i="25"/>
  <c r="DF372" i="25"/>
  <c r="DE372" i="25"/>
  <c r="DD372" i="25"/>
  <c r="DC372" i="25"/>
  <c r="DB372" i="25"/>
  <c r="DA372" i="25"/>
  <c r="CZ372" i="25"/>
  <c r="CY372" i="25"/>
  <c r="CX372" i="25"/>
  <c r="CW372" i="25"/>
  <c r="CV372" i="25"/>
  <c r="CU372" i="25"/>
  <c r="CT372" i="25"/>
  <c r="CS372" i="25"/>
  <c r="CR372" i="25"/>
  <c r="CQ372" i="25"/>
  <c r="CP372" i="25"/>
  <c r="CO372" i="25"/>
  <c r="CN372" i="25"/>
  <c r="CM372" i="25"/>
  <c r="CL372" i="25"/>
  <c r="CK372" i="25"/>
  <c r="CJ372" i="25"/>
  <c r="CI372" i="25"/>
  <c r="CH372" i="25"/>
  <c r="CG372" i="25"/>
  <c r="CF372" i="25"/>
  <c r="CE372" i="25"/>
  <c r="CD372" i="25"/>
  <c r="CC372" i="25"/>
  <c r="CB372" i="25"/>
  <c r="CA372" i="25"/>
  <c r="BZ372" i="25"/>
  <c r="BY372" i="25"/>
  <c r="BX372" i="25"/>
  <c r="BW372" i="25"/>
  <c r="BV372" i="25"/>
  <c r="BU372" i="25"/>
  <c r="DV371" i="25"/>
  <c r="DU371" i="25"/>
  <c r="DT371" i="25"/>
  <c r="DS371" i="25"/>
  <c r="DR371" i="25"/>
  <c r="DQ371" i="25"/>
  <c r="DP371" i="25"/>
  <c r="DO371" i="25"/>
  <c r="DN371" i="25"/>
  <c r="DM371" i="25"/>
  <c r="DL371" i="25"/>
  <c r="DK371" i="25"/>
  <c r="DJ371" i="25"/>
  <c r="DI371" i="25"/>
  <c r="DH371" i="25"/>
  <c r="DG371" i="25"/>
  <c r="DF371" i="25"/>
  <c r="DE371" i="25"/>
  <c r="DD371" i="25"/>
  <c r="DC371" i="25"/>
  <c r="DB371" i="25"/>
  <c r="DA371" i="25"/>
  <c r="CZ371" i="25"/>
  <c r="CY371" i="25"/>
  <c r="CX371" i="25"/>
  <c r="CW371" i="25"/>
  <c r="CV371" i="25"/>
  <c r="CU371" i="25"/>
  <c r="CT371" i="25"/>
  <c r="CS371" i="25"/>
  <c r="CR371" i="25"/>
  <c r="CQ371" i="25"/>
  <c r="CP371" i="25"/>
  <c r="CO371" i="25"/>
  <c r="CN371" i="25"/>
  <c r="CM371" i="25"/>
  <c r="CL371" i="25"/>
  <c r="CK371" i="25"/>
  <c r="CJ371" i="25"/>
  <c r="CI371" i="25"/>
  <c r="CH371" i="25"/>
  <c r="CG371" i="25"/>
  <c r="CF371" i="25"/>
  <c r="CE371" i="25"/>
  <c r="CD371" i="25"/>
  <c r="CC371" i="25"/>
  <c r="CB371" i="25"/>
  <c r="CA371" i="25"/>
  <c r="BZ371" i="25"/>
  <c r="BY371" i="25"/>
  <c r="BX371" i="25"/>
  <c r="BW371" i="25"/>
  <c r="BV371" i="25"/>
  <c r="BU371" i="25"/>
  <c r="DV370" i="25"/>
  <c r="DU370" i="25"/>
  <c r="DT370" i="25"/>
  <c r="DS370" i="25"/>
  <c r="DR370" i="25"/>
  <c r="DQ370" i="25"/>
  <c r="DP370" i="25"/>
  <c r="DO370" i="25"/>
  <c r="DN370" i="25"/>
  <c r="DM370" i="25"/>
  <c r="DL370" i="25"/>
  <c r="DK370" i="25"/>
  <c r="DJ370" i="25"/>
  <c r="DI370" i="25"/>
  <c r="DH370" i="25"/>
  <c r="DG370" i="25"/>
  <c r="DF370" i="25"/>
  <c r="DE370" i="25"/>
  <c r="DD370" i="25"/>
  <c r="DC370" i="25"/>
  <c r="DB370" i="25"/>
  <c r="DA370" i="25"/>
  <c r="CZ370" i="25"/>
  <c r="CY370" i="25"/>
  <c r="CX370" i="25"/>
  <c r="CW370" i="25"/>
  <c r="CV370" i="25"/>
  <c r="CU370" i="25"/>
  <c r="CT370" i="25"/>
  <c r="CS370" i="25"/>
  <c r="CR370" i="25"/>
  <c r="CQ370" i="25"/>
  <c r="CP370" i="25"/>
  <c r="CO370" i="25"/>
  <c r="CN370" i="25"/>
  <c r="CM370" i="25"/>
  <c r="CL370" i="25"/>
  <c r="CK370" i="25"/>
  <c r="CJ370" i="25"/>
  <c r="CI370" i="25"/>
  <c r="CH370" i="25"/>
  <c r="CG370" i="25"/>
  <c r="CF370" i="25"/>
  <c r="CE370" i="25"/>
  <c r="CD370" i="25"/>
  <c r="CC370" i="25"/>
  <c r="CB370" i="25"/>
  <c r="CA370" i="25"/>
  <c r="BZ370" i="25"/>
  <c r="BY370" i="25"/>
  <c r="BX370" i="25"/>
  <c r="BW370" i="25"/>
  <c r="BV370" i="25"/>
  <c r="BU370" i="25"/>
  <c r="DV369" i="25"/>
  <c r="DU369" i="25"/>
  <c r="DT369" i="25"/>
  <c r="DS369" i="25"/>
  <c r="DR369" i="25"/>
  <c r="DQ369" i="25"/>
  <c r="DP369" i="25"/>
  <c r="DO369" i="25"/>
  <c r="DN369" i="25"/>
  <c r="DM369" i="25"/>
  <c r="DL369" i="25"/>
  <c r="DK369" i="25"/>
  <c r="DJ369" i="25"/>
  <c r="DI369" i="25"/>
  <c r="DH369" i="25"/>
  <c r="DG369" i="25"/>
  <c r="DF369" i="25"/>
  <c r="DE369" i="25"/>
  <c r="DD369" i="25"/>
  <c r="DC369" i="25"/>
  <c r="DB369" i="25"/>
  <c r="DA369" i="25"/>
  <c r="CZ369" i="25"/>
  <c r="CY369" i="25"/>
  <c r="CX369" i="25"/>
  <c r="CW369" i="25"/>
  <c r="CV369" i="25"/>
  <c r="CU369" i="25"/>
  <c r="CT369" i="25"/>
  <c r="CS369" i="25"/>
  <c r="CR369" i="25"/>
  <c r="CQ369" i="25"/>
  <c r="CP369" i="25"/>
  <c r="CO369" i="25"/>
  <c r="CN369" i="25"/>
  <c r="CM369" i="25"/>
  <c r="CL369" i="25"/>
  <c r="CK369" i="25"/>
  <c r="CJ369" i="25"/>
  <c r="CI369" i="25"/>
  <c r="CH369" i="25"/>
  <c r="CG369" i="25"/>
  <c r="CF369" i="25"/>
  <c r="CE369" i="25"/>
  <c r="CD369" i="25"/>
  <c r="CC369" i="25"/>
  <c r="CB369" i="25"/>
  <c r="CA369" i="25"/>
  <c r="BZ369" i="25"/>
  <c r="BY369" i="25"/>
  <c r="BX369" i="25"/>
  <c r="BW369" i="25"/>
  <c r="BV369" i="25"/>
  <c r="BU369" i="25"/>
  <c r="DV368" i="25"/>
  <c r="DU368" i="25"/>
  <c r="DT368" i="25"/>
  <c r="DS368" i="25"/>
  <c r="DR368" i="25"/>
  <c r="DQ368" i="25"/>
  <c r="DP368" i="25"/>
  <c r="DO368" i="25"/>
  <c r="DN368" i="25"/>
  <c r="DM368" i="25"/>
  <c r="DL368" i="25"/>
  <c r="DK368" i="25"/>
  <c r="DJ368" i="25"/>
  <c r="DI368" i="25"/>
  <c r="DH368" i="25"/>
  <c r="DG368" i="25"/>
  <c r="DF368" i="25"/>
  <c r="DE368" i="25"/>
  <c r="DD368" i="25"/>
  <c r="DC368" i="25"/>
  <c r="DB368" i="25"/>
  <c r="DA368" i="25"/>
  <c r="CZ368" i="25"/>
  <c r="CY368" i="25"/>
  <c r="CX368" i="25"/>
  <c r="CW368" i="25"/>
  <c r="CV368" i="25"/>
  <c r="CU368" i="25"/>
  <c r="CT368" i="25"/>
  <c r="CS368" i="25"/>
  <c r="CR368" i="25"/>
  <c r="CQ368" i="25"/>
  <c r="CP368" i="25"/>
  <c r="CO368" i="25"/>
  <c r="CN368" i="25"/>
  <c r="CM368" i="25"/>
  <c r="CL368" i="25"/>
  <c r="CK368" i="25"/>
  <c r="CJ368" i="25"/>
  <c r="CI368" i="25"/>
  <c r="CH368" i="25"/>
  <c r="CG368" i="25"/>
  <c r="CF368" i="25"/>
  <c r="CE368" i="25"/>
  <c r="CD368" i="25"/>
  <c r="CC368" i="25"/>
  <c r="CB368" i="25"/>
  <c r="CA368" i="25"/>
  <c r="BZ368" i="25"/>
  <c r="BY368" i="25"/>
  <c r="BX368" i="25"/>
  <c r="BW368" i="25"/>
  <c r="BV368" i="25"/>
  <c r="BU368" i="25"/>
  <c r="DV367" i="25"/>
  <c r="DU367" i="25"/>
  <c r="DT367" i="25"/>
  <c r="DS367" i="25"/>
  <c r="DR367" i="25"/>
  <c r="DQ367" i="25"/>
  <c r="DP367" i="25"/>
  <c r="DO367" i="25"/>
  <c r="DN367" i="25"/>
  <c r="DM367" i="25"/>
  <c r="DL367" i="25"/>
  <c r="DK367" i="25"/>
  <c r="DJ367" i="25"/>
  <c r="DI367" i="25"/>
  <c r="DH367" i="25"/>
  <c r="DG367" i="25"/>
  <c r="DF367" i="25"/>
  <c r="DE367" i="25"/>
  <c r="DD367" i="25"/>
  <c r="DC367" i="25"/>
  <c r="DB367" i="25"/>
  <c r="DA367" i="25"/>
  <c r="CZ367" i="25"/>
  <c r="CY367" i="25"/>
  <c r="CX367" i="25"/>
  <c r="CW367" i="25"/>
  <c r="CV367" i="25"/>
  <c r="CU367" i="25"/>
  <c r="CT367" i="25"/>
  <c r="CS367" i="25"/>
  <c r="CR367" i="25"/>
  <c r="CQ367" i="25"/>
  <c r="CP367" i="25"/>
  <c r="CO367" i="25"/>
  <c r="CN367" i="25"/>
  <c r="CM367" i="25"/>
  <c r="CL367" i="25"/>
  <c r="CK367" i="25"/>
  <c r="CJ367" i="25"/>
  <c r="CI367" i="25"/>
  <c r="CH367" i="25"/>
  <c r="CG367" i="25"/>
  <c r="CF367" i="25"/>
  <c r="CE367" i="25"/>
  <c r="CD367" i="25"/>
  <c r="CC367" i="25"/>
  <c r="CB367" i="25"/>
  <c r="CA367" i="25"/>
  <c r="BZ367" i="25"/>
  <c r="BY367" i="25"/>
  <c r="BX367" i="25"/>
  <c r="BW367" i="25"/>
  <c r="BV367" i="25"/>
  <c r="BU367" i="25"/>
  <c r="DV366" i="25"/>
  <c r="DU366" i="25"/>
  <c r="DT366" i="25"/>
  <c r="DS366" i="25"/>
  <c r="DR366" i="25"/>
  <c r="DQ366" i="25"/>
  <c r="DP366" i="25"/>
  <c r="DO366" i="25"/>
  <c r="DN366" i="25"/>
  <c r="DM366" i="25"/>
  <c r="DL366" i="25"/>
  <c r="DK366" i="25"/>
  <c r="DJ366" i="25"/>
  <c r="DI366" i="25"/>
  <c r="DH366" i="25"/>
  <c r="DG366" i="25"/>
  <c r="DF366" i="25"/>
  <c r="DE366" i="25"/>
  <c r="DD366" i="25"/>
  <c r="DC366" i="25"/>
  <c r="DB366" i="25"/>
  <c r="DA366" i="25"/>
  <c r="CZ366" i="25"/>
  <c r="CY366" i="25"/>
  <c r="CX366" i="25"/>
  <c r="CW366" i="25"/>
  <c r="CV366" i="25"/>
  <c r="CU366" i="25"/>
  <c r="CT366" i="25"/>
  <c r="CS366" i="25"/>
  <c r="CR366" i="25"/>
  <c r="CQ366" i="25"/>
  <c r="CP366" i="25"/>
  <c r="CO366" i="25"/>
  <c r="CN366" i="25"/>
  <c r="CM366" i="25"/>
  <c r="CL366" i="25"/>
  <c r="CK366" i="25"/>
  <c r="CJ366" i="25"/>
  <c r="CI366" i="25"/>
  <c r="CH366" i="25"/>
  <c r="CG366" i="25"/>
  <c r="CF366" i="25"/>
  <c r="CE366" i="25"/>
  <c r="CD366" i="25"/>
  <c r="CC366" i="25"/>
  <c r="CB366" i="25"/>
  <c r="CA366" i="25"/>
  <c r="BZ366" i="25"/>
  <c r="BY366" i="25"/>
  <c r="BX366" i="25"/>
  <c r="BW366" i="25"/>
  <c r="BV366" i="25"/>
  <c r="BU366" i="25"/>
  <c r="DV365" i="25"/>
  <c r="DU365" i="25"/>
  <c r="DT365" i="25"/>
  <c r="DS365" i="25"/>
  <c r="DR365" i="25"/>
  <c r="DQ365" i="25"/>
  <c r="DP365" i="25"/>
  <c r="DO365" i="25"/>
  <c r="DN365" i="25"/>
  <c r="DM365" i="25"/>
  <c r="DL365" i="25"/>
  <c r="DK365" i="25"/>
  <c r="DJ365" i="25"/>
  <c r="DI365" i="25"/>
  <c r="DH365" i="25"/>
  <c r="DG365" i="25"/>
  <c r="DF365" i="25"/>
  <c r="DE365" i="25"/>
  <c r="DD365" i="25"/>
  <c r="DC365" i="25"/>
  <c r="DB365" i="25"/>
  <c r="DA365" i="25"/>
  <c r="CZ365" i="25"/>
  <c r="CY365" i="25"/>
  <c r="CX365" i="25"/>
  <c r="CW365" i="25"/>
  <c r="CV365" i="25"/>
  <c r="CU365" i="25"/>
  <c r="CT365" i="25"/>
  <c r="CS365" i="25"/>
  <c r="CR365" i="25"/>
  <c r="CQ365" i="25"/>
  <c r="CP365" i="25"/>
  <c r="CO365" i="25"/>
  <c r="CN365" i="25"/>
  <c r="CM365" i="25"/>
  <c r="CL365" i="25"/>
  <c r="CK365" i="25"/>
  <c r="CJ365" i="25"/>
  <c r="CI365" i="25"/>
  <c r="CH365" i="25"/>
  <c r="CG365" i="25"/>
  <c r="CF365" i="25"/>
  <c r="CE365" i="25"/>
  <c r="CD365" i="25"/>
  <c r="CC365" i="25"/>
  <c r="CB365" i="25"/>
  <c r="CA365" i="25"/>
  <c r="BZ365" i="25"/>
  <c r="BY365" i="25"/>
  <c r="BX365" i="25"/>
  <c r="BW365" i="25"/>
  <c r="BV365" i="25"/>
  <c r="BU365" i="25"/>
  <c r="DV364" i="25"/>
  <c r="DU364" i="25"/>
  <c r="DT364" i="25"/>
  <c r="DS364" i="25"/>
  <c r="DR364" i="25"/>
  <c r="DQ364" i="25"/>
  <c r="DP364" i="25"/>
  <c r="DO364" i="25"/>
  <c r="DN364" i="25"/>
  <c r="DM364" i="25"/>
  <c r="DL364" i="25"/>
  <c r="DK364" i="25"/>
  <c r="DJ364" i="25"/>
  <c r="DI364" i="25"/>
  <c r="DH364" i="25"/>
  <c r="DG364" i="25"/>
  <c r="DF364" i="25"/>
  <c r="DE364" i="25"/>
  <c r="DD364" i="25"/>
  <c r="DC364" i="25"/>
  <c r="DB364" i="25"/>
  <c r="DA364" i="25"/>
  <c r="CZ364" i="25"/>
  <c r="CY364" i="25"/>
  <c r="CX364" i="25"/>
  <c r="CW364" i="25"/>
  <c r="CV364" i="25"/>
  <c r="CU364" i="25"/>
  <c r="CT364" i="25"/>
  <c r="CS364" i="25"/>
  <c r="CR364" i="25"/>
  <c r="CQ364" i="25"/>
  <c r="CP364" i="25"/>
  <c r="CO364" i="25"/>
  <c r="CN364" i="25"/>
  <c r="CM364" i="25"/>
  <c r="CL364" i="25"/>
  <c r="CK364" i="25"/>
  <c r="CJ364" i="25"/>
  <c r="CI364" i="25"/>
  <c r="CH364" i="25"/>
  <c r="CG364" i="25"/>
  <c r="CF364" i="25"/>
  <c r="CE364" i="25"/>
  <c r="CD364" i="25"/>
  <c r="CC364" i="25"/>
  <c r="CB364" i="25"/>
  <c r="CA364" i="25"/>
  <c r="BZ364" i="25"/>
  <c r="BY364" i="25"/>
  <c r="BX364" i="25"/>
  <c r="BW364" i="25"/>
  <c r="BV364" i="25"/>
  <c r="BU364" i="25"/>
  <c r="DV363" i="25"/>
  <c r="DU363" i="25"/>
  <c r="DT363" i="25"/>
  <c r="DS363" i="25"/>
  <c r="DR363" i="25"/>
  <c r="DQ363" i="25"/>
  <c r="DP363" i="25"/>
  <c r="DO363" i="25"/>
  <c r="DN363" i="25"/>
  <c r="DM363" i="25"/>
  <c r="DL363" i="25"/>
  <c r="DK363" i="25"/>
  <c r="DJ363" i="25"/>
  <c r="DI363" i="25"/>
  <c r="DH363" i="25"/>
  <c r="DG363" i="25"/>
  <c r="DF363" i="25"/>
  <c r="DE363" i="25"/>
  <c r="DD363" i="25"/>
  <c r="DC363" i="25"/>
  <c r="DB363" i="25"/>
  <c r="DA363" i="25"/>
  <c r="CZ363" i="25"/>
  <c r="CY363" i="25"/>
  <c r="CX363" i="25"/>
  <c r="CW363" i="25"/>
  <c r="CV363" i="25"/>
  <c r="CU363" i="25"/>
  <c r="CT363" i="25"/>
  <c r="CS363" i="25"/>
  <c r="CR363" i="25"/>
  <c r="CQ363" i="25"/>
  <c r="CP363" i="25"/>
  <c r="CO363" i="25"/>
  <c r="CN363" i="25"/>
  <c r="CM363" i="25"/>
  <c r="CL363" i="25"/>
  <c r="CK363" i="25"/>
  <c r="CJ363" i="25"/>
  <c r="CI363" i="25"/>
  <c r="CH363" i="25"/>
  <c r="CG363" i="25"/>
  <c r="CF363" i="25"/>
  <c r="CE363" i="25"/>
  <c r="CD363" i="25"/>
  <c r="CC363" i="25"/>
  <c r="CB363" i="25"/>
  <c r="CA363" i="25"/>
  <c r="BZ363" i="25"/>
  <c r="BY363" i="25"/>
  <c r="BX363" i="25"/>
  <c r="BW363" i="25"/>
  <c r="BV363" i="25"/>
  <c r="BU363" i="25"/>
  <c r="DV362" i="25"/>
  <c r="DU362" i="25"/>
  <c r="DT362" i="25"/>
  <c r="DS362" i="25"/>
  <c r="DR362" i="25"/>
  <c r="DQ362" i="25"/>
  <c r="DP362" i="25"/>
  <c r="DO362" i="25"/>
  <c r="DN362" i="25"/>
  <c r="DM362" i="25"/>
  <c r="DL362" i="25"/>
  <c r="DK362" i="25"/>
  <c r="DJ362" i="25"/>
  <c r="DI362" i="25"/>
  <c r="DH362" i="25"/>
  <c r="DG362" i="25"/>
  <c r="DF362" i="25"/>
  <c r="DE362" i="25"/>
  <c r="DD362" i="25"/>
  <c r="DC362" i="25"/>
  <c r="DB362" i="25"/>
  <c r="DA362" i="25"/>
  <c r="CZ362" i="25"/>
  <c r="CY362" i="25"/>
  <c r="CX362" i="25"/>
  <c r="CW362" i="25"/>
  <c r="CV362" i="25"/>
  <c r="CU362" i="25"/>
  <c r="CT362" i="25"/>
  <c r="CS362" i="25"/>
  <c r="CR362" i="25"/>
  <c r="CQ362" i="25"/>
  <c r="CP362" i="25"/>
  <c r="CO362" i="25"/>
  <c r="CN362" i="25"/>
  <c r="CM362" i="25"/>
  <c r="CL362" i="25"/>
  <c r="CK362" i="25"/>
  <c r="CJ362" i="25"/>
  <c r="CI362" i="25"/>
  <c r="CH362" i="25"/>
  <c r="CG362" i="25"/>
  <c r="CF362" i="25"/>
  <c r="CE362" i="25"/>
  <c r="CD362" i="25"/>
  <c r="CC362" i="25"/>
  <c r="CB362" i="25"/>
  <c r="CA362" i="25"/>
  <c r="BZ362" i="25"/>
  <c r="BY362" i="25"/>
  <c r="BX362" i="25"/>
  <c r="BW362" i="25"/>
  <c r="BV362" i="25"/>
  <c r="BU362" i="25"/>
  <c r="DV361" i="25"/>
  <c r="DU361" i="25"/>
  <c r="DT361" i="25"/>
  <c r="DS361" i="25"/>
  <c r="DR361" i="25"/>
  <c r="DQ361" i="25"/>
  <c r="DP361" i="25"/>
  <c r="DO361" i="25"/>
  <c r="DN361" i="25"/>
  <c r="DM361" i="25"/>
  <c r="DL361" i="25"/>
  <c r="DK361" i="25"/>
  <c r="DJ361" i="25"/>
  <c r="DI361" i="25"/>
  <c r="DH361" i="25"/>
  <c r="DG361" i="25"/>
  <c r="DF361" i="25"/>
  <c r="DE361" i="25"/>
  <c r="DD361" i="25"/>
  <c r="DC361" i="25"/>
  <c r="DB361" i="25"/>
  <c r="DA361" i="25"/>
  <c r="CZ361" i="25"/>
  <c r="CY361" i="25"/>
  <c r="CX361" i="25"/>
  <c r="CW361" i="25"/>
  <c r="CV361" i="25"/>
  <c r="CU361" i="25"/>
  <c r="CT361" i="25"/>
  <c r="CS361" i="25"/>
  <c r="CR361" i="25"/>
  <c r="CQ361" i="25"/>
  <c r="CP361" i="25"/>
  <c r="CO361" i="25"/>
  <c r="CN361" i="25"/>
  <c r="CM361" i="25"/>
  <c r="CL361" i="25"/>
  <c r="CK361" i="25"/>
  <c r="CJ361" i="25"/>
  <c r="CI361" i="25"/>
  <c r="CH361" i="25"/>
  <c r="CG361" i="25"/>
  <c r="CF361" i="25"/>
  <c r="CE361" i="25"/>
  <c r="CD361" i="25"/>
  <c r="CC361" i="25"/>
  <c r="CB361" i="25"/>
  <c r="CA361" i="25"/>
  <c r="BZ361" i="25"/>
  <c r="BY361" i="25"/>
  <c r="BX361" i="25"/>
  <c r="BW361" i="25"/>
  <c r="BV361" i="25"/>
  <c r="BU361" i="25"/>
  <c r="DV360" i="25"/>
  <c r="DU360" i="25"/>
  <c r="DT360" i="25"/>
  <c r="DS360" i="25"/>
  <c r="DR360" i="25"/>
  <c r="DQ360" i="25"/>
  <c r="DP360" i="25"/>
  <c r="DO360" i="25"/>
  <c r="DN360" i="25"/>
  <c r="DM360" i="25"/>
  <c r="DL360" i="25"/>
  <c r="DK360" i="25"/>
  <c r="DJ360" i="25"/>
  <c r="DI360" i="25"/>
  <c r="DH360" i="25"/>
  <c r="DG360" i="25"/>
  <c r="DF360" i="25"/>
  <c r="DE360" i="25"/>
  <c r="DD360" i="25"/>
  <c r="DC360" i="25"/>
  <c r="DB360" i="25"/>
  <c r="DA360" i="25"/>
  <c r="CZ360" i="25"/>
  <c r="CY360" i="25"/>
  <c r="CX360" i="25"/>
  <c r="CW360" i="25"/>
  <c r="CV360" i="25"/>
  <c r="CU360" i="25"/>
  <c r="CT360" i="25"/>
  <c r="CS360" i="25"/>
  <c r="CR360" i="25"/>
  <c r="CQ360" i="25"/>
  <c r="CP360" i="25"/>
  <c r="CO360" i="25"/>
  <c r="CN360" i="25"/>
  <c r="CM360" i="25"/>
  <c r="CL360" i="25"/>
  <c r="CK360" i="25"/>
  <c r="CJ360" i="25"/>
  <c r="CI360" i="25"/>
  <c r="CH360" i="25"/>
  <c r="CG360" i="25"/>
  <c r="CF360" i="25"/>
  <c r="CE360" i="25"/>
  <c r="CD360" i="25"/>
  <c r="CC360" i="25"/>
  <c r="CB360" i="25"/>
  <c r="CA360" i="25"/>
  <c r="BZ360" i="25"/>
  <c r="BY360" i="25"/>
  <c r="BX360" i="25"/>
  <c r="BW360" i="25"/>
  <c r="BV360" i="25"/>
  <c r="BU360" i="25"/>
  <c r="DV359" i="25"/>
  <c r="DU359" i="25"/>
  <c r="DT359" i="25"/>
  <c r="DS359" i="25"/>
  <c r="DR359" i="25"/>
  <c r="DQ359" i="25"/>
  <c r="DP359" i="25"/>
  <c r="DO359" i="25"/>
  <c r="DN359" i="25"/>
  <c r="DM359" i="25"/>
  <c r="DL359" i="25"/>
  <c r="DK359" i="25"/>
  <c r="DJ359" i="25"/>
  <c r="DI359" i="25"/>
  <c r="DH359" i="25"/>
  <c r="DG359" i="25"/>
  <c r="DF359" i="25"/>
  <c r="DE359" i="25"/>
  <c r="DD359" i="25"/>
  <c r="DC359" i="25"/>
  <c r="DB359" i="25"/>
  <c r="DA359" i="25"/>
  <c r="CZ359" i="25"/>
  <c r="CY359" i="25"/>
  <c r="CX359" i="25"/>
  <c r="CW359" i="25"/>
  <c r="CV359" i="25"/>
  <c r="CU359" i="25"/>
  <c r="CT359" i="25"/>
  <c r="CS359" i="25"/>
  <c r="CR359" i="25"/>
  <c r="CQ359" i="25"/>
  <c r="CP359" i="25"/>
  <c r="CO359" i="25"/>
  <c r="CN359" i="25"/>
  <c r="CM359" i="25"/>
  <c r="CL359" i="25"/>
  <c r="CK359" i="25"/>
  <c r="CJ359" i="25"/>
  <c r="CI359" i="25"/>
  <c r="CH359" i="25"/>
  <c r="CG359" i="25"/>
  <c r="CF359" i="25"/>
  <c r="CE359" i="25"/>
  <c r="CD359" i="25"/>
  <c r="CC359" i="25"/>
  <c r="CB359" i="25"/>
  <c r="CA359" i="25"/>
  <c r="BZ359" i="25"/>
  <c r="BY359" i="25"/>
  <c r="BX359" i="25"/>
  <c r="BW359" i="25"/>
  <c r="BV359" i="25"/>
  <c r="BU359" i="25"/>
  <c r="DV358" i="25"/>
  <c r="DU358" i="25"/>
  <c r="DT358" i="25"/>
  <c r="DS358" i="25"/>
  <c r="DR358" i="25"/>
  <c r="DQ358" i="25"/>
  <c r="DP358" i="25"/>
  <c r="DO358" i="25"/>
  <c r="DN358" i="25"/>
  <c r="DM358" i="25"/>
  <c r="DL358" i="25"/>
  <c r="DK358" i="25"/>
  <c r="DJ358" i="25"/>
  <c r="DI358" i="25"/>
  <c r="DH358" i="25"/>
  <c r="DG358" i="25"/>
  <c r="DF358" i="25"/>
  <c r="DE358" i="25"/>
  <c r="DD358" i="25"/>
  <c r="DC358" i="25"/>
  <c r="DB358" i="25"/>
  <c r="DA358" i="25"/>
  <c r="CZ358" i="25"/>
  <c r="CY358" i="25"/>
  <c r="CX358" i="25"/>
  <c r="CW358" i="25"/>
  <c r="CV358" i="25"/>
  <c r="CU358" i="25"/>
  <c r="CT358" i="25"/>
  <c r="CS358" i="25"/>
  <c r="CR358" i="25"/>
  <c r="CQ358" i="25"/>
  <c r="CP358" i="25"/>
  <c r="CO358" i="25"/>
  <c r="CN358" i="25"/>
  <c r="CM358" i="25"/>
  <c r="CL358" i="25"/>
  <c r="CK358" i="25"/>
  <c r="CJ358" i="25"/>
  <c r="CI358" i="25"/>
  <c r="CH358" i="25"/>
  <c r="CG358" i="25"/>
  <c r="CF358" i="25"/>
  <c r="CE358" i="25"/>
  <c r="CD358" i="25"/>
  <c r="CC358" i="25"/>
  <c r="CB358" i="25"/>
  <c r="CA358" i="25"/>
  <c r="BZ358" i="25"/>
  <c r="BY358" i="25"/>
  <c r="BX358" i="25"/>
  <c r="BW358" i="25"/>
  <c r="BV358" i="25"/>
  <c r="BU358" i="25"/>
  <c r="DV357" i="25"/>
  <c r="DU357" i="25"/>
  <c r="DT357" i="25"/>
  <c r="DS357" i="25"/>
  <c r="DR357" i="25"/>
  <c r="DQ357" i="25"/>
  <c r="DP357" i="25"/>
  <c r="DO357" i="25"/>
  <c r="DN357" i="25"/>
  <c r="DM357" i="25"/>
  <c r="DL357" i="25"/>
  <c r="DK357" i="25"/>
  <c r="DJ357" i="25"/>
  <c r="DI357" i="25"/>
  <c r="DH357" i="25"/>
  <c r="DG357" i="25"/>
  <c r="DF357" i="25"/>
  <c r="DE357" i="25"/>
  <c r="DD357" i="25"/>
  <c r="DC357" i="25"/>
  <c r="DB357" i="25"/>
  <c r="DA357" i="25"/>
  <c r="CZ357" i="25"/>
  <c r="CY357" i="25"/>
  <c r="CX357" i="25"/>
  <c r="CW357" i="25"/>
  <c r="CV357" i="25"/>
  <c r="CU357" i="25"/>
  <c r="CT357" i="25"/>
  <c r="CS357" i="25"/>
  <c r="CR357" i="25"/>
  <c r="CQ357" i="25"/>
  <c r="CP357" i="25"/>
  <c r="CO357" i="25"/>
  <c r="CN357" i="25"/>
  <c r="CM357" i="25"/>
  <c r="CL357" i="25"/>
  <c r="CK357" i="25"/>
  <c r="CJ357" i="25"/>
  <c r="CI357" i="25"/>
  <c r="CH357" i="25"/>
  <c r="CG357" i="25"/>
  <c r="CF357" i="25"/>
  <c r="CE357" i="25"/>
  <c r="CD357" i="25"/>
  <c r="CC357" i="25"/>
  <c r="CB357" i="25"/>
  <c r="CA357" i="25"/>
  <c r="BZ357" i="25"/>
  <c r="BY357" i="25"/>
  <c r="BX357" i="25"/>
  <c r="BW357" i="25"/>
  <c r="BV357" i="25"/>
  <c r="BU357" i="25"/>
  <c r="DV356" i="25"/>
  <c r="DU356" i="25"/>
  <c r="DT356" i="25"/>
  <c r="DS356" i="25"/>
  <c r="DR356" i="25"/>
  <c r="DQ356" i="25"/>
  <c r="DP356" i="25"/>
  <c r="DO356" i="25"/>
  <c r="DN356" i="25"/>
  <c r="DM356" i="25"/>
  <c r="DL356" i="25"/>
  <c r="DK356" i="25"/>
  <c r="DJ356" i="25"/>
  <c r="DI356" i="25"/>
  <c r="DH356" i="25"/>
  <c r="DG356" i="25"/>
  <c r="DF356" i="25"/>
  <c r="DE356" i="25"/>
  <c r="DD356" i="25"/>
  <c r="DC356" i="25"/>
  <c r="DB356" i="25"/>
  <c r="DA356" i="25"/>
  <c r="CZ356" i="25"/>
  <c r="CY356" i="25"/>
  <c r="CX356" i="25"/>
  <c r="CW356" i="25"/>
  <c r="CV356" i="25"/>
  <c r="CU356" i="25"/>
  <c r="CT356" i="25"/>
  <c r="CS356" i="25"/>
  <c r="CR356" i="25"/>
  <c r="CQ356" i="25"/>
  <c r="CP356" i="25"/>
  <c r="CO356" i="25"/>
  <c r="CN356" i="25"/>
  <c r="CM356" i="25"/>
  <c r="CL356" i="25"/>
  <c r="CK356" i="25"/>
  <c r="CJ356" i="25"/>
  <c r="CI356" i="25"/>
  <c r="CH356" i="25"/>
  <c r="CG356" i="25"/>
  <c r="CF356" i="25"/>
  <c r="CE356" i="25"/>
  <c r="CD356" i="25"/>
  <c r="CC356" i="25"/>
  <c r="CB356" i="25"/>
  <c r="CA356" i="25"/>
  <c r="BZ356" i="25"/>
  <c r="BY356" i="25"/>
  <c r="BX356" i="25"/>
  <c r="BW356" i="25"/>
  <c r="BV356" i="25"/>
  <c r="BU356" i="25"/>
  <c r="DV355" i="25"/>
  <c r="DU355" i="25"/>
  <c r="DT355" i="25"/>
  <c r="DS355" i="25"/>
  <c r="DR355" i="25"/>
  <c r="DQ355" i="25"/>
  <c r="DP355" i="25"/>
  <c r="DO355" i="25"/>
  <c r="DN355" i="25"/>
  <c r="DM355" i="25"/>
  <c r="DL355" i="25"/>
  <c r="DK355" i="25"/>
  <c r="DJ355" i="25"/>
  <c r="DI355" i="25"/>
  <c r="DH355" i="25"/>
  <c r="DG355" i="25"/>
  <c r="DF355" i="25"/>
  <c r="DE355" i="25"/>
  <c r="DD355" i="25"/>
  <c r="DC355" i="25"/>
  <c r="DB355" i="25"/>
  <c r="DA355" i="25"/>
  <c r="CZ355" i="25"/>
  <c r="CY355" i="25"/>
  <c r="CX355" i="25"/>
  <c r="CW355" i="25"/>
  <c r="CV355" i="25"/>
  <c r="CU355" i="25"/>
  <c r="CT355" i="25"/>
  <c r="CS355" i="25"/>
  <c r="CR355" i="25"/>
  <c r="CQ355" i="25"/>
  <c r="CP355" i="25"/>
  <c r="CO355" i="25"/>
  <c r="CN355" i="25"/>
  <c r="CM355" i="25"/>
  <c r="CL355" i="25"/>
  <c r="CK355" i="25"/>
  <c r="CJ355" i="25"/>
  <c r="CI355" i="25"/>
  <c r="CH355" i="25"/>
  <c r="CG355" i="25"/>
  <c r="CF355" i="25"/>
  <c r="CE355" i="25"/>
  <c r="CD355" i="25"/>
  <c r="CC355" i="25"/>
  <c r="CB355" i="25"/>
  <c r="CA355" i="25"/>
  <c r="BZ355" i="25"/>
  <c r="BY355" i="25"/>
  <c r="BX355" i="25"/>
  <c r="BW355" i="25"/>
  <c r="BV355" i="25"/>
  <c r="BU355" i="25"/>
  <c r="DV354" i="25"/>
  <c r="DU354" i="25"/>
  <c r="DT354" i="25"/>
  <c r="DS354" i="25"/>
  <c r="DR354" i="25"/>
  <c r="DQ354" i="25"/>
  <c r="DP354" i="25"/>
  <c r="DO354" i="25"/>
  <c r="DN354" i="25"/>
  <c r="DM354" i="25"/>
  <c r="DL354" i="25"/>
  <c r="DK354" i="25"/>
  <c r="DJ354" i="25"/>
  <c r="DI354" i="25"/>
  <c r="DH354" i="25"/>
  <c r="DG354" i="25"/>
  <c r="DF354" i="25"/>
  <c r="DE354" i="25"/>
  <c r="DD354" i="25"/>
  <c r="DC354" i="25"/>
  <c r="DB354" i="25"/>
  <c r="DA354" i="25"/>
  <c r="CZ354" i="25"/>
  <c r="CY354" i="25"/>
  <c r="CX354" i="25"/>
  <c r="CW354" i="25"/>
  <c r="CV354" i="25"/>
  <c r="CU354" i="25"/>
  <c r="CT354" i="25"/>
  <c r="CS354" i="25"/>
  <c r="CR354" i="25"/>
  <c r="CQ354" i="25"/>
  <c r="CP354" i="25"/>
  <c r="CO354" i="25"/>
  <c r="CN354" i="25"/>
  <c r="CM354" i="25"/>
  <c r="CL354" i="25"/>
  <c r="CK354" i="25"/>
  <c r="CJ354" i="25"/>
  <c r="CI354" i="25"/>
  <c r="CH354" i="25"/>
  <c r="CG354" i="25"/>
  <c r="CF354" i="25"/>
  <c r="CE354" i="25"/>
  <c r="CD354" i="25"/>
  <c r="CC354" i="25"/>
  <c r="CB354" i="25"/>
  <c r="CA354" i="25"/>
  <c r="BZ354" i="25"/>
  <c r="BY354" i="25"/>
  <c r="BX354" i="25"/>
  <c r="BW354" i="25"/>
  <c r="BV354" i="25"/>
  <c r="BU354" i="25"/>
  <c r="DV353" i="25"/>
  <c r="DU353" i="25"/>
  <c r="DT353" i="25"/>
  <c r="DS353" i="25"/>
  <c r="DR353" i="25"/>
  <c r="DQ353" i="25"/>
  <c r="DP353" i="25"/>
  <c r="DO353" i="25"/>
  <c r="DN353" i="25"/>
  <c r="DM353" i="25"/>
  <c r="DL353" i="25"/>
  <c r="DK353" i="25"/>
  <c r="DJ353" i="25"/>
  <c r="DI353" i="25"/>
  <c r="DH353" i="25"/>
  <c r="DG353" i="25"/>
  <c r="DF353" i="25"/>
  <c r="DE353" i="25"/>
  <c r="DD353" i="25"/>
  <c r="DC353" i="25"/>
  <c r="DB353" i="25"/>
  <c r="DA353" i="25"/>
  <c r="CZ353" i="25"/>
  <c r="CY353" i="25"/>
  <c r="CX353" i="25"/>
  <c r="CW353" i="25"/>
  <c r="CV353" i="25"/>
  <c r="CU353" i="25"/>
  <c r="CT353" i="25"/>
  <c r="CS353" i="25"/>
  <c r="CR353" i="25"/>
  <c r="CQ353" i="25"/>
  <c r="CP353" i="25"/>
  <c r="CO353" i="25"/>
  <c r="CN353" i="25"/>
  <c r="CM353" i="25"/>
  <c r="CL353" i="25"/>
  <c r="CK353" i="25"/>
  <c r="CJ353" i="25"/>
  <c r="CI353" i="25"/>
  <c r="CH353" i="25"/>
  <c r="CG353" i="25"/>
  <c r="CF353" i="25"/>
  <c r="CE353" i="25"/>
  <c r="CD353" i="25"/>
  <c r="CC353" i="25"/>
  <c r="CB353" i="25"/>
  <c r="CA353" i="25"/>
  <c r="BZ353" i="25"/>
  <c r="BY353" i="25"/>
  <c r="BX353" i="25"/>
  <c r="BW353" i="25"/>
  <c r="BV353" i="25"/>
  <c r="BU353" i="25"/>
  <c r="DV352" i="25"/>
  <c r="DU352" i="25"/>
  <c r="DT352" i="25"/>
  <c r="DS352" i="25"/>
  <c r="DR352" i="25"/>
  <c r="DQ352" i="25"/>
  <c r="DP352" i="25"/>
  <c r="DO352" i="25"/>
  <c r="DN352" i="25"/>
  <c r="DM352" i="25"/>
  <c r="DL352" i="25"/>
  <c r="DK352" i="25"/>
  <c r="DJ352" i="25"/>
  <c r="DI352" i="25"/>
  <c r="DH352" i="25"/>
  <c r="DG352" i="25"/>
  <c r="DF352" i="25"/>
  <c r="DE352" i="25"/>
  <c r="DD352" i="25"/>
  <c r="DC352" i="25"/>
  <c r="DB352" i="25"/>
  <c r="DA352" i="25"/>
  <c r="CZ352" i="25"/>
  <c r="CY352" i="25"/>
  <c r="CX352" i="25"/>
  <c r="CW352" i="25"/>
  <c r="CV352" i="25"/>
  <c r="CU352" i="25"/>
  <c r="CT352" i="25"/>
  <c r="CS352" i="25"/>
  <c r="CR352" i="25"/>
  <c r="CQ352" i="25"/>
  <c r="CP352" i="25"/>
  <c r="CO352" i="25"/>
  <c r="CN352" i="25"/>
  <c r="CM352" i="25"/>
  <c r="CL352" i="25"/>
  <c r="CK352" i="25"/>
  <c r="CJ352" i="25"/>
  <c r="CI352" i="25"/>
  <c r="CH352" i="25"/>
  <c r="CG352" i="25"/>
  <c r="CF352" i="25"/>
  <c r="CE352" i="25"/>
  <c r="CD352" i="25"/>
  <c r="CC352" i="25"/>
  <c r="CB352" i="25"/>
  <c r="CA352" i="25"/>
  <c r="BZ352" i="25"/>
  <c r="BY352" i="25"/>
  <c r="BX352" i="25"/>
  <c r="BW352" i="25"/>
  <c r="BV352" i="25"/>
  <c r="BU352" i="25"/>
  <c r="DV351" i="25"/>
  <c r="DU351" i="25"/>
  <c r="DT351" i="25"/>
  <c r="DS351" i="25"/>
  <c r="DR351" i="25"/>
  <c r="DQ351" i="25"/>
  <c r="DP351" i="25"/>
  <c r="DO351" i="25"/>
  <c r="DN351" i="25"/>
  <c r="DM351" i="25"/>
  <c r="DL351" i="25"/>
  <c r="DK351" i="25"/>
  <c r="DJ351" i="25"/>
  <c r="DI351" i="25"/>
  <c r="DH351" i="25"/>
  <c r="DG351" i="25"/>
  <c r="DF351" i="25"/>
  <c r="DE351" i="25"/>
  <c r="DD351" i="25"/>
  <c r="DC351" i="25"/>
  <c r="DB351" i="25"/>
  <c r="DA351" i="25"/>
  <c r="CZ351" i="25"/>
  <c r="CY351" i="25"/>
  <c r="CX351" i="25"/>
  <c r="CW351" i="25"/>
  <c r="CV351" i="25"/>
  <c r="CU351" i="25"/>
  <c r="CT351" i="25"/>
  <c r="CS351" i="25"/>
  <c r="CR351" i="25"/>
  <c r="CQ351" i="25"/>
  <c r="CP351" i="25"/>
  <c r="CO351" i="25"/>
  <c r="CN351" i="25"/>
  <c r="CM351" i="25"/>
  <c r="CL351" i="25"/>
  <c r="CK351" i="25"/>
  <c r="CJ351" i="25"/>
  <c r="CI351" i="25"/>
  <c r="CH351" i="25"/>
  <c r="CG351" i="25"/>
  <c r="CF351" i="25"/>
  <c r="CE351" i="25"/>
  <c r="CD351" i="25"/>
  <c r="CC351" i="25"/>
  <c r="CB351" i="25"/>
  <c r="CA351" i="25"/>
  <c r="BZ351" i="25"/>
  <c r="BY351" i="25"/>
  <c r="BX351" i="25"/>
  <c r="BW351" i="25"/>
  <c r="BV351" i="25"/>
  <c r="BU351" i="25"/>
  <c r="DV350" i="25"/>
  <c r="DU350" i="25"/>
  <c r="DT350" i="25"/>
  <c r="DS350" i="25"/>
  <c r="DR350" i="25"/>
  <c r="DQ350" i="25"/>
  <c r="DP350" i="25"/>
  <c r="DO350" i="25"/>
  <c r="DN350" i="25"/>
  <c r="DM350" i="25"/>
  <c r="DL350" i="25"/>
  <c r="DK350" i="25"/>
  <c r="DJ350" i="25"/>
  <c r="DI350" i="25"/>
  <c r="DH350" i="25"/>
  <c r="DG350" i="25"/>
  <c r="DF350" i="25"/>
  <c r="DE350" i="25"/>
  <c r="DD350" i="25"/>
  <c r="DC350" i="25"/>
  <c r="DB350" i="25"/>
  <c r="DA350" i="25"/>
  <c r="CZ350" i="25"/>
  <c r="CY350" i="25"/>
  <c r="CX350" i="25"/>
  <c r="CW350" i="25"/>
  <c r="CV350" i="25"/>
  <c r="CU350" i="25"/>
  <c r="CT350" i="25"/>
  <c r="CS350" i="25"/>
  <c r="CR350" i="25"/>
  <c r="CQ350" i="25"/>
  <c r="CP350" i="25"/>
  <c r="CO350" i="25"/>
  <c r="CN350" i="25"/>
  <c r="CM350" i="25"/>
  <c r="CL350" i="25"/>
  <c r="CK350" i="25"/>
  <c r="CJ350" i="25"/>
  <c r="CI350" i="25"/>
  <c r="CH350" i="25"/>
  <c r="CG350" i="25"/>
  <c r="CF350" i="25"/>
  <c r="CE350" i="25"/>
  <c r="CD350" i="25"/>
  <c r="CC350" i="25"/>
  <c r="CB350" i="25"/>
  <c r="CA350" i="25"/>
  <c r="BZ350" i="25"/>
  <c r="BY350" i="25"/>
  <c r="BX350" i="25"/>
  <c r="BW350" i="25"/>
  <c r="BV350" i="25"/>
  <c r="BU350" i="25"/>
  <c r="DV349" i="25"/>
  <c r="DU349" i="25"/>
  <c r="DT349" i="25"/>
  <c r="DS349" i="25"/>
  <c r="DR349" i="25"/>
  <c r="DQ349" i="25"/>
  <c r="DP349" i="25"/>
  <c r="DO349" i="25"/>
  <c r="DN349" i="25"/>
  <c r="DM349" i="25"/>
  <c r="DL349" i="25"/>
  <c r="DK349" i="25"/>
  <c r="DJ349" i="25"/>
  <c r="DI349" i="25"/>
  <c r="DH349" i="25"/>
  <c r="DG349" i="25"/>
  <c r="DF349" i="25"/>
  <c r="DE349" i="25"/>
  <c r="DD349" i="25"/>
  <c r="DC349" i="25"/>
  <c r="DB349" i="25"/>
  <c r="DA349" i="25"/>
  <c r="CZ349" i="25"/>
  <c r="CY349" i="25"/>
  <c r="CX349" i="25"/>
  <c r="CW349" i="25"/>
  <c r="CV349" i="25"/>
  <c r="CU349" i="25"/>
  <c r="CT349" i="25"/>
  <c r="CS349" i="25"/>
  <c r="CR349" i="25"/>
  <c r="CQ349" i="25"/>
  <c r="CP349" i="25"/>
  <c r="CO349" i="25"/>
  <c r="CN349" i="25"/>
  <c r="CM349" i="25"/>
  <c r="CL349" i="25"/>
  <c r="CK349" i="25"/>
  <c r="CJ349" i="25"/>
  <c r="CI349" i="25"/>
  <c r="CH349" i="25"/>
  <c r="CG349" i="25"/>
  <c r="CF349" i="25"/>
  <c r="CE349" i="25"/>
  <c r="CD349" i="25"/>
  <c r="CC349" i="25"/>
  <c r="CB349" i="25"/>
  <c r="CA349" i="25"/>
  <c r="BZ349" i="25"/>
  <c r="BY349" i="25"/>
  <c r="BX349" i="25"/>
  <c r="BW349" i="25"/>
  <c r="BV349" i="25"/>
  <c r="BU349" i="25"/>
  <c r="DV348" i="25"/>
  <c r="DU348" i="25"/>
  <c r="DT348" i="25"/>
  <c r="DS348" i="25"/>
  <c r="DR348" i="25"/>
  <c r="DQ348" i="25"/>
  <c r="DP348" i="25"/>
  <c r="DO348" i="25"/>
  <c r="DN348" i="25"/>
  <c r="DM348" i="25"/>
  <c r="DL348" i="25"/>
  <c r="DK348" i="25"/>
  <c r="DJ348" i="25"/>
  <c r="DI348" i="25"/>
  <c r="DH348" i="25"/>
  <c r="DG348" i="25"/>
  <c r="DF348" i="25"/>
  <c r="DE348" i="25"/>
  <c r="DD348" i="25"/>
  <c r="DC348" i="25"/>
  <c r="DB348" i="25"/>
  <c r="DA348" i="25"/>
  <c r="CZ348" i="25"/>
  <c r="CY348" i="25"/>
  <c r="CX348" i="25"/>
  <c r="CW348" i="25"/>
  <c r="CV348" i="25"/>
  <c r="CU348" i="25"/>
  <c r="CT348" i="25"/>
  <c r="CS348" i="25"/>
  <c r="CR348" i="25"/>
  <c r="CQ348" i="25"/>
  <c r="CP348" i="25"/>
  <c r="CO348" i="25"/>
  <c r="CN348" i="25"/>
  <c r="CM348" i="25"/>
  <c r="CL348" i="25"/>
  <c r="CK348" i="25"/>
  <c r="CJ348" i="25"/>
  <c r="CI348" i="25"/>
  <c r="CH348" i="25"/>
  <c r="CG348" i="25"/>
  <c r="CF348" i="25"/>
  <c r="CE348" i="25"/>
  <c r="CD348" i="25"/>
  <c r="CC348" i="25"/>
  <c r="CB348" i="25"/>
  <c r="CA348" i="25"/>
  <c r="BZ348" i="25"/>
  <c r="BY348" i="25"/>
  <c r="BX348" i="25"/>
  <c r="BW348" i="25"/>
  <c r="BV348" i="25"/>
  <c r="BU348" i="25"/>
  <c r="DV347" i="25"/>
  <c r="DU347" i="25"/>
  <c r="DT347" i="25"/>
  <c r="DS347" i="25"/>
  <c r="DR347" i="25"/>
  <c r="DQ347" i="25"/>
  <c r="DP347" i="25"/>
  <c r="DO347" i="25"/>
  <c r="DN347" i="25"/>
  <c r="DM347" i="25"/>
  <c r="DL347" i="25"/>
  <c r="DK347" i="25"/>
  <c r="DJ347" i="25"/>
  <c r="DI347" i="25"/>
  <c r="DH347" i="25"/>
  <c r="DG347" i="25"/>
  <c r="DF347" i="25"/>
  <c r="DE347" i="25"/>
  <c r="DD347" i="25"/>
  <c r="DC347" i="25"/>
  <c r="DB347" i="25"/>
  <c r="DA347" i="25"/>
  <c r="CZ347" i="25"/>
  <c r="CY347" i="25"/>
  <c r="CX347" i="25"/>
  <c r="CW347" i="25"/>
  <c r="CV347" i="25"/>
  <c r="CU347" i="25"/>
  <c r="CT347" i="25"/>
  <c r="CS347" i="25"/>
  <c r="CR347" i="25"/>
  <c r="CQ347" i="25"/>
  <c r="CP347" i="25"/>
  <c r="CO347" i="25"/>
  <c r="CN347" i="25"/>
  <c r="CM347" i="25"/>
  <c r="CL347" i="25"/>
  <c r="CK347" i="25"/>
  <c r="CJ347" i="25"/>
  <c r="CI347" i="25"/>
  <c r="CH347" i="25"/>
  <c r="CG347" i="25"/>
  <c r="CF347" i="25"/>
  <c r="CE347" i="25"/>
  <c r="CD347" i="25"/>
  <c r="CC347" i="25"/>
  <c r="CB347" i="25"/>
  <c r="CA347" i="25"/>
  <c r="BZ347" i="25"/>
  <c r="BY347" i="25"/>
  <c r="BX347" i="25"/>
  <c r="BW347" i="25"/>
  <c r="BV347" i="25"/>
  <c r="BU347" i="25"/>
  <c r="DV346" i="25"/>
  <c r="DU346" i="25"/>
  <c r="DT346" i="25"/>
  <c r="DS346" i="25"/>
  <c r="DR346" i="25"/>
  <c r="DQ346" i="25"/>
  <c r="DP346" i="25"/>
  <c r="DO346" i="25"/>
  <c r="DN346" i="25"/>
  <c r="DM346" i="25"/>
  <c r="DL346" i="25"/>
  <c r="DK346" i="25"/>
  <c r="DJ346" i="25"/>
  <c r="DI346" i="25"/>
  <c r="DH346" i="25"/>
  <c r="DG346" i="25"/>
  <c r="DF346" i="25"/>
  <c r="DE346" i="25"/>
  <c r="DD346" i="25"/>
  <c r="DC346" i="25"/>
  <c r="DB346" i="25"/>
  <c r="DA346" i="25"/>
  <c r="CZ346" i="25"/>
  <c r="CY346" i="25"/>
  <c r="CX346" i="25"/>
  <c r="CW346" i="25"/>
  <c r="CV346" i="25"/>
  <c r="CU346" i="25"/>
  <c r="CT346" i="25"/>
  <c r="CS346" i="25"/>
  <c r="CR346" i="25"/>
  <c r="CQ346" i="25"/>
  <c r="CP346" i="25"/>
  <c r="CO346" i="25"/>
  <c r="CN346" i="25"/>
  <c r="CM346" i="25"/>
  <c r="CL346" i="25"/>
  <c r="CK346" i="25"/>
  <c r="CJ346" i="25"/>
  <c r="CI346" i="25"/>
  <c r="CH346" i="25"/>
  <c r="CG346" i="25"/>
  <c r="CF346" i="25"/>
  <c r="CE346" i="25"/>
  <c r="CD346" i="25"/>
  <c r="CC346" i="25"/>
  <c r="CB346" i="25"/>
  <c r="CA346" i="25"/>
  <c r="BZ346" i="25"/>
  <c r="BY346" i="25"/>
  <c r="BX346" i="25"/>
  <c r="BW346" i="25"/>
  <c r="BV346" i="25"/>
  <c r="BU346" i="25"/>
  <c r="DV345" i="25"/>
  <c r="DU345" i="25"/>
  <c r="DT345" i="25"/>
  <c r="DS345" i="25"/>
  <c r="DR345" i="25"/>
  <c r="DQ345" i="25"/>
  <c r="DP345" i="25"/>
  <c r="DO345" i="25"/>
  <c r="DN345" i="25"/>
  <c r="DM345" i="25"/>
  <c r="DL345" i="25"/>
  <c r="DK345" i="25"/>
  <c r="DJ345" i="25"/>
  <c r="DI345" i="25"/>
  <c r="DH345" i="25"/>
  <c r="DG345" i="25"/>
  <c r="DF345" i="25"/>
  <c r="DE345" i="25"/>
  <c r="DD345" i="25"/>
  <c r="DC345" i="25"/>
  <c r="DB345" i="25"/>
  <c r="DA345" i="25"/>
  <c r="CZ345" i="25"/>
  <c r="CY345" i="25"/>
  <c r="CX345" i="25"/>
  <c r="CW345" i="25"/>
  <c r="CV345" i="25"/>
  <c r="CU345" i="25"/>
  <c r="CT345" i="25"/>
  <c r="CS345" i="25"/>
  <c r="CR345" i="25"/>
  <c r="CQ345" i="25"/>
  <c r="CP345" i="25"/>
  <c r="CO345" i="25"/>
  <c r="CN345" i="25"/>
  <c r="CM345" i="25"/>
  <c r="CL345" i="25"/>
  <c r="CK345" i="25"/>
  <c r="CJ345" i="25"/>
  <c r="CI345" i="25"/>
  <c r="CH345" i="25"/>
  <c r="CG345" i="25"/>
  <c r="CF345" i="25"/>
  <c r="CE345" i="25"/>
  <c r="CD345" i="25"/>
  <c r="CC345" i="25"/>
  <c r="CB345" i="25"/>
  <c r="CA345" i="25"/>
  <c r="BZ345" i="25"/>
  <c r="BY345" i="25"/>
  <c r="BX345" i="25"/>
  <c r="BW345" i="25"/>
  <c r="BV345" i="25"/>
  <c r="BU345" i="25"/>
  <c r="DV344" i="25"/>
  <c r="DU344" i="25"/>
  <c r="DT344" i="25"/>
  <c r="DS344" i="25"/>
  <c r="DR344" i="25"/>
  <c r="DQ344" i="25"/>
  <c r="DP344" i="25"/>
  <c r="DO344" i="25"/>
  <c r="DN344" i="25"/>
  <c r="DM344" i="25"/>
  <c r="DL344" i="25"/>
  <c r="DK344" i="25"/>
  <c r="DJ344" i="25"/>
  <c r="DI344" i="25"/>
  <c r="DH344" i="25"/>
  <c r="DG344" i="25"/>
  <c r="DF344" i="25"/>
  <c r="DE344" i="25"/>
  <c r="DD344" i="25"/>
  <c r="DC344" i="25"/>
  <c r="DB344" i="25"/>
  <c r="DA344" i="25"/>
  <c r="CZ344" i="25"/>
  <c r="CY344" i="25"/>
  <c r="CX344" i="25"/>
  <c r="CW344" i="25"/>
  <c r="CV344" i="25"/>
  <c r="CU344" i="25"/>
  <c r="CT344" i="25"/>
  <c r="CS344" i="25"/>
  <c r="CR344" i="25"/>
  <c r="CQ344" i="25"/>
  <c r="CP344" i="25"/>
  <c r="CO344" i="25"/>
  <c r="CN344" i="25"/>
  <c r="CM344" i="25"/>
  <c r="CL344" i="25"/>
  <c r="CK344" i="25"/>
  <c r="CJ344" i="25"/>
  <c r="CI344" i="25"/>
  <c r="CH344" i="25"/>
  <c r="CG344" i="25"/>
  <c r="CF344" i="25"/>
  <c r="CE344" i="25"/>
  <c r="CD344" i="25"/>
  <c r="CC344" i="25"/>
  <c r="CB344" i="25"/>
  <c r="CA344" i="25"/>
  <c r="BZ344" i="25"/>
  <c r="BY344" i="25"/>
  <c r="BX344" i="25"/>
  <c r="BW344" i="25"/>
  <c r="BV344" i="25"/>
  <c r="BU344" i="25"/>
  <c r="DV343" i="25"/>
  <c r="DU343" i="25"/>
  <c r="DT343" i="25"/>
  <c r="DS343" i="25"/>
  <c r="DR343" i="25"/>
  <c r="DQ343" i="25"/>
  <c r="DP343" i="25"/>
  <c r="DO343" i="25"/>
  <c r="DN343" i="25"/>
  <c r="DM343" i="25"/>
  <c r="DL343" i="25"/>
  <c r="DK343" i="25"/>
  <c r="DJ343" i="25"/>
  <c r="DI343" i="25"/>
  <c r="DH343" i="25"/>
  <c r="DG343" i="25"/>
  <c r="DF343" i="25"/>
  <c r="DE343" i="25"/>
  <c r="DD343" i="25"/>
  <c r="DC343" i="25"/>
  <c r="DB343" i="25"/>
  <c r="DA343" i="25"/>
  <c r="CZ343" i="25"/>
  <c r="CY343" i="25"/>
  <c r="CX343" i="25"/>
  <c r="CW343" i="25"/>
  <c r="CV343" i="25"/>
  <c r="CU343" i="25"/>
  <c r="CT343" i="25"/>
  <c r="CS343" i="25"/>
  <c r="CR343" i="25"/>
  <c r="CQ343" i="25"/>
  <c r="CP343" i="25"/>
  <c r="CO343" i="25"/>
  <c r="CN343" i="25"/>
  <c r="CM343" i="25"/>
  <c r="CL343" i="25"/>
  <c r="CK343" i="25"/>
  <c r="CJ343" i="25"/>
  <c r="CI343" i="25"/>
  <c r="CH343" i="25"/>
  <c r="CG343" i="25"/>
  <c r="CF343" i="25"/>
  <c r="CE343" i="25"/>
  <c r="CD343" i="25"/>
  <c r="CC343" i="25"/>
  <c r="CB343" i="25"/>
  <c r="CA343" i="25"/>
  <c r="BZ343" i="25"/>
  <c r="BY343" i="25"/>
  <c r="BX343" i="25"/>
  <c r="BW343" i="25"/>
  <c r="BV343" i="25"/>
  <c r="BU343" i="25"/>
  <c r="DV342" i="25"/>
  <c r="DU342" i="25"/>
  <c r="DT342" i="25"/>
  <c r="DS342" i="25"/>
  <c r="DR342" i="25"/>
  <c r="DQ342" i="25"/>
  <c r="DP342" i="25"/>
  <c r="DO342" i="25"/>
  <c r="DN342" i="25"/>
  <c r="DM342" i="25"/>
  <c r="DL342" i="25"/>
  <c r="DK342" i="25"/>
  <c r="DJ342" i="25"/>
  <c r="DI342" i="25"/>
  <c r="DH342" i="25"/>
  <c r="DG342" i="25"/>
  <c r="DF342" i="25"/>
  <c r="DE342" i="25"/>
  <c r="DD342" i="25"/>
  <c r="DC342" i="25"/>
  <c r="DB342" i="25"/>
  <c r="DA342" i="25"/>
  <c r="CZ342" i="25"/>
  <c r="CY342" i="25"/>
  <c r="CX342" i="25"/>
  <c r="CW342" i="25"/>
  <c r="CV342" i="25"/>
  <c r="CU342" i="25"/>
  <c r="CT342" i="25"/>
  <c r="CS342" i="25"/>
  <c r="CR342" i="25"/>
  <c r="CQ342" i="25"/>
  <c r="CP342" i="25"/>
  <c r="CO342" i="25"/>
  <c r="CN342" i="25"/>
  <c r="CM342" i="25"/>
  <c r="CL342" i="25"/>
  <c r="CK342" i="25"/>
  <c r="CJ342" i="25"/>
  <c r="CI342" i="25"/>
  <c r="CH342" i="25"/>
  <c r="CG342" i="25"/>
  <c r="CF342" i="25"/>
  <c r="CE342" i="25"/>
  <c r="CD342" i="25"/>
  <c r="CC342" i="25"/>
  <c r="CB342" i="25"/>
  <c r="CA342" i="25"/>
  <c r="BZ342" i="25"/>
  <c r="BY342" i="25"/>
  <c r="BX342" i="25"/>
  <c r="BW342" i="25"/>
  <c r="BV342" i="25"/>
  <c r="BU342" i="25"/>
  <c r="DV341" i="25"/>
  <c r="DU341" i="25"/>
  <c r="DT341" i="25"/>
  <c r="DS341" i="25"/>
  <c r="DR341" i="25"/>
  <c r="DQ341" i="25"/>
  <c r="DP341" i="25"/>
  <c r="DO341" i="25"/>
  <c r="DN341" i="25"/>
  <c r="DM341" i="25"/>
  <c r="DL341" i="25"/>
  <c r="DK341" i="25"/>
  <c r="DJ341" i="25"/>
  <c r="DI341" i="25"/>
  <c r="DH341" i="25"/>
  <c r="DG341" i="25"/>
  <c r="DF341" i="25"/>
  <c r="DE341" i="25"/>
  <c r="DD341" i="25"/>
  <c r="DC341" i="25"/>
  <c r="DB341" i="25"/>
  <c r="DA341" i="25"/>
  <c r="CZ341" i="25"/>
  <c r="CY341" i="25"/>
  <c r="CX341" i="25"/>
  <c r="CW341" i="25"/>
  <c r="CV341" i="25"/>
  <c r="CU341" i="25"/>
  <c r="CT341" i="25"/>
  <c r="CS341" i="25"/>
  <c r="CR341" i="25"/>
  <c r="CQ341" i="25"/>
  <c r="CP341" i="25"/>
  <c r="CO341" i="25"/>
  <c r="CN341" i="25"/>
  <c r="CM341" i="25"/>
  <c r="CL341" i="25"/>
  <c r="CK341" i="25"/>
  <c r="CJ341" i="25"/>
  <c r="CI341" i="25"/>
  <c r="CH341" i="25"/>
  <c r="CG341" i="25"/>
  <c r="CF341" i="25"/>
  <c r="CE341" i="25"/>
  <c r="CD341" i="25"/>
  <c r="CC341" i="25"/>
  <c r="CB341" i="25"/>
  <c r="CA341" i="25"/>
  <c r="BZ341" i="25"/>
  <c r="BY341" i="25"/>
  <c r="BX341" i="25"/>
  <c r="BW341" i="25"/>
  <c r="BV341" i="25"/>
  <c r="BU341" i="25"/>
  <c r="DV340" i="25"/>
  <c r="DU340" i="25"/>
  <c r="DT340" i="25"/>
  <c r="DS340" i="25"/>
  <c r="DR340" i="25"/>
  <c r="DQ340" i="25"/>
  <c r="DP340" i="25"/>
  <c r="DO340" i="25"/>
  <c r="DN340" i="25"/>
  <c r="DM340" i="25"/>
  <c r="DL340" i="25"/>
  <c r="DK340" i="25"/>
  <c r="DJ340" i="25"/>
  <c r="DI340" i="25"/>
  <c r="DH340" i="25"/>
  <c r="DG340" i="25"/>
  <c r="DF340" i="25"/>
  <c r="DE340" i="25"/>
  <c r="DD340" i="25"/>
  <c r="DC340" i="25"/>
  <c r="DB340" i="25"/>
  <c r="DA340" i="25"/>
  <c r="CZ340" i="25"/>
  <c r="CY340" i="25"/>
  <c r="CX340" i="25"/>
  <c r="CW340" i="25"/>
  <c r="CV340" i="25"/>
  <c r="CU340" i="25"/>
  <c r="CT340" i="25"/>
  <c r="CS340" i="25"/>
  <c r="CR340" i="25"/>
  <c r="CQ340" i="25"/>
  <c r="CP340" i="25"/>
  <c r="CO340" i="25"/>
  <c r="CN340" i="25"/>
  <c r="CM340" i="25"/>
  <c r="CL340" i="25"/>
  <c r="CK340" i="25"/>
  <c r="CJ340" i="25"/>
  <c r="CI340" i="25"/>
  <c r="CH340" i="25"/>
  <c r="CG340" i="25"/>
  <c r="CF340" i="25"/>
  <c r="CE340" i="25"/>
  <c r="CD340" i="25"/>
  <c r="CC340" i="25"/>
  <c r="CB340" i="25"/>
  <c r="CA340" i="25"/>
  <c r="BZ340" i="25"/>
  <c r="BY340" i="25"/>
  <c r="BX340" i="25"/>
  <c r="BW340" i="25"/>
  <c r="BV340" i="25"/>
  <c r="BU340" i="25"/>
  <c r="DV339" i="25"/>
  <c r="DU339" i="25"/>
  <c r="DT339" i="25"/>
  <c r="DS339" i="25"/>
  <c r="DR339" i="25"/>
  <c r="DQ339" i="25"/>
  <c r="DP339" i="25"/>
  <c r="DO339" i="25"/>
  <c r="DN339" i="25"/>
  <c r="DM339" i="25"/>
  <c r="DL339" i="25"/>
  <c r="DK339" i="25"/>
  <c r="DJ339" i="25"/>
  <c r="DI339" i="25"/>
  <c r="DH339" i="25"/>
  <c r="DG339" i="25"/>
  <c r="DF339" i="25"/>
  <c r="DE339" i="25"/>
  <c r="DD339" i="25"/>
  <c r="DC339" i="25"/>
  <c r="DB339" i="25"/>
  <c r="DA339" i="25"/>
  <c r="CZ339" i="25"/>
  <c r="CY339" i="25"/>
  <c r="CX339" i="25"/>
  <c r="CW339" i="25"/>
  <c r="CV339" i="25"/>
  <c r="CU339" i="25"/>
  <c r="CT339" i="25"/>
  <c r="CS339" i="25"/>
  <c r="CR339" i="25"/>
  <c r="CQ339" i="25"/>
  <c r="CP339" i="25"/>
  <c r="CO339" i="25"/>
  <c r="CN339" i="25"/>
  <c r="CM339" i="25"/>
  <c r="CL339" i="25"/>
  <c r="CK339" i="25"/>
  <c r="CJ339" i="25"/>
  <c r="CI339" i="25"/>
  <c r="CH339" i="25"/>
  <c r="CG339" i="25"/>
  <c r="CF339" i="25"/>
  <c r="CE339" i="25"/>
  <c r="CD339" i="25"/>
  <c r="CC339" i="25"/>
  <c r="CB339" i="25"/>
  <c r="CA339" i="25"/>
  <c r="BZ339" i="25"/>
  <c r="BY339" i="25"/>
  <c r="BX339" i="25"/>
  <c r="BW339" i="25"/>
  <c r="BV339" i="25"/>
  <c r="BU339" i="25"/>
  <c r="DV338" i="25"/>
  <c r="DU338" i="25"/>
  <c r="DT338" i="25"/>
  <c r="DS338" i="25"/>
  <c r="DR338" i="25"/>
  <c r="DQ338" i="25"/>
  <c r="DP338" i="25"/>
  <c r="DO338" i="25"/>
  <c r="DN338" i="25"/>
  <c r="DM338" i="25"/>
  <c r="DL338" i="25"/>
  <c r="DK338" i="25"/>
  <c r="DJ338" i="25"/>
  <c r="DI338" i="25"/>
  <c r="DH338" i="25"/>
  <c r="DG338" i="25"/>
  <c r="DF338" i="25"/>
  <c r="DE338" i="25"/>
  <c r="DD338" i="25"/>
  <c r="DC338" i="25"/>
  <c r="DB338" i="25"/>
  <c r="DA338" i="25"/>
  <c r="CZ338" i="25"/>
  <c r="CY338" i="25"/>
  <c r="CX338" i="25"/>
  <c r="CW338" i="25"/>
  <c r="CV338" i="25"/>
  <c r="CU338" i="25"/>
  <c r="CT338" i="25"/>
  <c r="CS338" i="25"/>
  <c r="CR338" i="25"/>
  <c r="CQ338" i="25"/>
  <c r="CP338" i="25"/>
  <c r="CO338" i="25"/>
  <c r="CN338" i="25"/>
  <c r="CM338" i="25"/>
  <c r="CL338" i="25"/>
  <c r="CK338" i="25"/>
  <c r="CJ338" i="25"/>
  <c r="CI338" i="25"/>
  <c r="CH338" i="25"/>
  <c r="CG338" i="25"/>
  <c r="CF338" i="25"/>
  <c r="CE338" i="25"/>
  <c r="CD338" i="25"/>
  <c r="CC338" i="25"/>
  <c r="CB338" i="25"/>
  <c r="CA338" i="25"/>
  <c r="BZ338" i="25"/>
  <c r="BY338" i="25"/>
  <c r="BX338" i="25"/>
  <c r="BW338" i="25"/>
  <c r="BV338" i="25"/>
  <c r="BU338" i="25"/>
  <c r="DV337" i="25"/>
  <c r="DU337" i="25"/>
  <c r="DT337" i="25"/>
  <c r="DS337" i="25"/>
  <c r="DR337" i="25"/>
  <c r="DQ337" i="25"/>
  <c r="DP337" i="25"/>
  <c r="DO337" i="25"/>
  <c r="DN337" i="25"/>
  <c r="DM337" i="25"/>
  <c r="DL337" i="25"/>
  <c r="DK337" i="25"/>
  <c r="DJ337" i="25"/>
  <c r="DI337" i="25"/>
  <c r="DH337" i="25"/>
  <c r="DG337" i="25"/>
  <c r="DF337" i="25"/>
  <c r="DE337" i="25"/>
  <c r="DD337" i="25"/>
  <c r="DC337" i="25"/>
  <c r="DB337" i="25"/>
  <c r="DA337" i="25"/>
  <c r="CZ337" i="25"/>
  <c r="CY337" i="25"/>
  <c r="CX337" i="25"/>
  <c r="CW337" i="25"/>
  <c r="CV337" i="25"/>
  <c r="CU337" i="25"/>
  <c r="CT337" i="25"/>
  <c r="CS337" i="25"/>
  <c r="CR337" i="25"/>
  <c r="CQ337" i="25"/>
  <c r="CP337" i="25"/>
  <c r="CO337" i="25"/>
  <c r="CN337" i="25"/>
  <c r="CM337" i="25"/>
  <c r="CL337" i="25"/>
  <c r="CK337" i="25"/>
  <c r="CJ337" i="25"/>
  <c r="CI337" i="25"/>
  <c r="CH337" i="25"/>
  <c r="CG337" i="25"/>
  <c r="CF337" i="25"/>
  <c r="CE337" i="25"/>
  <c r="CD337" i="25"/>
  <c r="CC337" i="25"/>
  <c r="CB337" i="25"/>
  <c r="CA337" i="25"/>
  <c r="BZ337" i="25"/>
  <c r="BY337" i="25"/>
  <c r="BX337" i="25"/>
  <c r="BW337" i="25"/>
  <c r="BV337" i="25"/>
  <c r="BU337" i="25"/>
  <c r="DV336" i="25"/>
  <c r="DU336" i="25"/>
  <c r="DT336" i="25"/>
  <c r="DS336" i="25"/>
  <c r="DR336" i="25"/>
  <c r="DQ336" i="25"/>
  <c r="DP336" i="25"/>
  <c r="DO336" i="25"/>
  <c r="DN336" i="25"/>
  <c r="DM336" i="25"/>
  <c r="DL336" i="25"/>
  <c r="DK336" i="25"/>
  <c r="DJ336" i="25"/>
  <c r="DI336" i="25"/>
  <c r="DH336" i="25"/>
  <c r="DG336" i="25"/>
  <c r="DF336" i="25"/>
  <c r="DE336" i="25"/>
  <c r="DD336" i="25"/>
  <c r="DC336" i="25"/>
  <c r="DB336" i="25"/>
  <c r="DA336" i="25"/>
  <c r="CZ336" i="25"/>
  <c r="CY336" i="25"/>
  <c r="CX336" i="25"/>
  <c r="CW336" i="25"/>
  <c r="CV336" i="25"/>
  <c r="CU336" i="25"/>
  <c r="CT336" i="25"/>
  <c r="CS336" i="25"/>
  <c r="CR336" i="25"/>
  <c r="CQ336" i="25"/>
  <c r="CP336" i="25"/>
  <c r="CO336" i="25"/>
  <c r="CN336" i="25"/>
  <c r="CM336" i="25"/>
  <c r="CL336" i="25"/>
  <c r="CK336" i="25"/>
  <c r="CJ336" i="25"/>
  <c r="CI336" i="25"/>
  <c r="CH336" i="25"/>
  <c r="CG336" i="25"/>
  <c r="CF336" i="25"/>
  <c r="CE336" i="25"/>
  <c r="CD336" i="25"/>
  <c r="CC336" i="25"/>
  <c r="CB336" i="25"/>
  <c r="CA336" i="25"/>
  <c r="BZ336" i="25"/>
  <c r="BY336" i="25"/>
  <c r="BX336" i="25"/>
  <c r="BW336" i="25"/>
  <c r="BV336" i="25"/>
  <c r="BU336" i="25"/>
  <c r="DV335" i="25"/>
  <c r="DU335" i="25"/>
  <c r="DT335" i="25"/>
  <c r="DS335" i="25"/>
  <c r="DR335" i="25"/>
  <c r="DQ335" i="25"/>
  <c r="DP335" i="25"/>
  <c r="DO335" i="25"/>
  <c r="DN335" i="25"/>
  <c r="DM335" i="25"/>
  <c r="DL335" i="25"/>
  <c r="DK335" i="25"/>
  <c r="DJ335" i="25"/>
  <c r="DI335" i="25"/>
  <c r="DH335" i="25"/>
  <c r="DG335" i="25"/>
  <c r="DF335" i="25"/>
  <c r="DE335" i="25"/>
  <c r="DD335" i="25"/>
  <c r="DC335" i="25"/>
  <c r="DB335" i="25"/>
  <c r="DA335" i="25"/>
  <c r="CZ335" i="25"/>
  <c r="CY335" i="25"/>
  <c r="CX335" i="25"/>
  <c r="CW335" i="25"/>
  <c r="CV335" i="25"/>
  <c r="CU335" i="25"/>
  <c r="CT335" i="25"/>
  <c r="CS335" i="25"/>
  <c r="CR335" i="25"/>
  <c r="CQ335" i="25"/>
  <c r="CP335" i="25"/>
  <c r="CO335" i="25"/>
  <c r="CN335" i="25"/>
  <c r="CM335" i="25"/>
  <c r="CL335" i="25"/>
  <c r="CK335" i="25"/>
  <c r="CJ335" i="25"/>
  <c r="CI335" i="25"/>
  <c r="CH335" i="25"/>
  <c r="CG335" i="25"/>
  <c r="CF335" i="25"/>
  <c r="CE335" i="25"/>
  <c r="CD335" i="25"/>
  <c r="CC335" i="25"/>
  <c r="CB335" i="25"/>
  <c r="CA335" i="25"/>
  <c r="BZ335" i="25"/>
  <c r="BY335" i="25"/>
  <c r="BX335" i="25"/>
  <c r="BW335" i="25"/>
  <c r="BV335" i="25"/>
  <c r="BU335" i="25"/>
  <c r="DV334" i="25"/>
  <c r="DU334" i="25"/>
  <c r="DT334" i="25"/>
  <c r="DS334" i="25"/>
  <c r="DR334" i="25"/>
  <c r="DQ334" i="25"/>
  <c r="DP334" i="25"/>
  <c r="DO334" i="25"/>
  <c r="DN334" i="25"/>
  <c r="DM334" i="25"/>
  <c r="DL334" i="25"/>
  <c r="DK334" i="25"/>
  <c r="DJ334" i="25"/>
  <c r="DI334" i="25"/>
  <c r="DH334" i="25"/>
  <c r="DG334" i="25"/>
  <c r="DF334" i="25"/>
  <c r="DE334" i="25"/>
  <c r="DD334" i="25"/>
  <c r="DC334" i="25"/>
  <c r="DB334" i="25"/>
  <c r="DA334" i="25"/>
  <c r="CZ334" i="25"/>
  <c r="CY334" i="25"/>
  <c r="CX334" i="25"/>
  <c r="CW334" i="25"/>
  <c r="CV334" i="25"/>
  <c r="CU334" i="25"/>
  <c r="CT334" i="25"/>
  <c r="CS334" i="25"/>
  <c r="CR334" i="25"/>
  <c r="CQ334" i="25"/>
  <c r="CP334" i="25"/>
  <c r="CO334" i="25"/>
  <c r="CN334" i="25"/>
  <c r="CM334" i="25"/>
  <c r="CL334" i="25"/>
  <c r="CK334" i="25"/>
  <c r="CJ334" i="25"/>
  <c r="CI334" i="25"/>
  <c r="CH334" i="25"/>
  <c r="CG334" i="25"/>
  <c r="CF334" i="25"/>
  <c r="CE334" i="25"/>
  <c r="CD334" i="25"/>
  <c r="CC334" i="25"/>
  <c r="CB334" i="25"/>
  <c r="CA334" i="25"/>
  <c r="BZ334" i="25"/>
  <c r="BY334" i="25"/>
  <c r="BX334" i="25"/>
  <c r="BW334" i="25"/>
  <c r="BV334" i="25"/>
  <c r="BU334" i="25"/>
  <c r="DV333" i="25"/>
  <c r="DU333" i="25"/>
  <c r="DT333" i="25"/>
  <c r="DS333" i="25"/>
  <c r="DR333" i="25"/>
  <c r="DQ333" i="25"/>
  <c r="DP333" i="25"/>
  <c r="DO333" i="25"/>
  <c r="DN333" i="25"/>
  <c r="DM333" i="25"/>
  <c r="DL333" i="25"/>
  <c r="DK333" i="25"/>
  <c r="DJ333" i="25"/>
  <c r="DI333" i="25"/>
  <c r="DH333" i="25"/>
  <c r="DG333" i="25"/>
  <c r="DF333" i="25"/>
  <c r="DE333" i="25"/>
  <c r="DD333" i="25"/>
  <c r="DC333" i="25"/>
  <c r="DB333" i="25"/>
  <c r="DA333" i="25"/>
  <c r="CZ333" i="25"/>
  <c r="CY333" i="25"/>
  <c r="CX333" i="25"/>
  <c r="CW333" i="25"/>
  <c r="CV333" i="25"/>
  <c r="CU333" i="25"/>
  <c r="CT333" i="25"/>
  <c r="CS333" i="25"/>
  <c r="CR333" i="25"/>
  <c r="CQ333" i="25"/>
  <c r="CP333" i="25"/>
  <c r="CO333" i="25"/>
  <c r="CN333" i="25"/>
  <c r="CM333" i="25"/>
  <c r="CL333" i="25"/>
  <c r="CK333" i="25"/>
  <c r="CJ333" i="25"/>
  <c r="CI333" i="25"/>
  <c r="CH333" i="25"/>
  <c r="CG333" i="25"/>
  <c r="CF333" i="25"/>
  <c r="CE333" i="25"/>
  <c r="CD333" i="25"/>
  <c r="CC333" i="25"/>
  <c r="CB333" i="25"/>
  <c r="CA333" i="25"/>
  <c r="BZ333" i="25"/>
  <c r="BY333" i="25"/>
  <c r="BX333" i="25"/>
  <c r="BW333" i="25"/>
  <c r="BV333" i="25"/>
  <c r="BU333" i="25"/>
  <c r="DV332" i="25"/>
  <c r="DU332" i="25"/>
  <c r="DT332" i="25"/>
  <c r="DS332" i="25"/>
  <c r="DR332" i="25"/>
  <c r="DQ332" i="25"/>
  <c r="DP332" i="25"/>
  <c r="DO332" i="25"/>
  <c r="DN332" i="25"/>
  <c r="DM332" i="25"/>
  <c r="DL332" i="25"/>
  <c r="DK332" i="25"/>
  <c r="DJ332" i="25"/>
  <c r="DI332" i="25"/>
  <c r="DH332" i="25"/>
  <c r="DG332" i="25"/>
  <c r="DF332" i="25"/>
  <c r="DE332" i="25"/>
  <c r="DD332" i="25"/>
  <c r="DC332" i="25"/>
  <c r="DB332" i="25"/>
  <c r="DA332" i="25"/>
  <c r="CZ332" i="25"/>
  <c r="CY332" i="25"/>
  <c r="CX332" i="25"/>
  <c r="CW332" i="25"/>
  <c r="CV332" i="25"/>
  <c r="CU332" i="25"/>
  <c r="CT332" i="25"/>
  <c r="CS332" i="25"/>
  <c r="CR332" i="25"/>
  <c r="CQ332" i="25"/>
  <c r="CP332" i="25"/>
  <c r="CO332" i="25"/>
  <c r="CN332" i="25"/>
  <c r="CM332" i="25"/>
  <c r="CL332" i="25"/>
  <c r="CK332" i="25"/>
  <c r="CJ332" i="25"/>
  <c r="CI332" i="25"/>
  <c r="CH332" i="25"/>
  <c r="CG332" i="25"/>
  <c r="CF332" i="25"/>
  <c r="CE332" i="25"/>
  <c r="CD332" i="25"/>
  <c r="CC332" i="25"/>
  <c r="CB332" i="25"/>
  <c r="CA332" i="25"/>
  <c r="BZ332" i="25"/>
  <c r="BY332" i="25"/>
  <c r="BX332" i="25"/>
  <c r="BW332" i="25"/>
  <c r="BV332" i="25"/>
  <c r="BU332" i="25"/>
  <c r="DV331" i="25"/>
  <c r="DU331" i="25"/>
  <c r="DT331" i="25"/>
  <c r="DS331" i="25"/>
  <c r="DR331" i="25"/>
  <c r="DQ331" i="25"/>
  <c r="DP331" i="25"/>
  <c r="DO331" i="25"/>
  <c r="DN331" i="25"/>
  <c r="DM331" i="25"/>
  <c r="DL331" i="25"/>
  <c r="DK331" i="25"/>
  <c r="DJ331" i="25"/>
  <c r="DI331" i="25"/>
  <c r="DH331" i="25"/>
  <c r="DG331" i="25"/>
  <c r="DF331" i="25"/>
  <c r="DE331" i="25"/>
  <c r="DD331" i="25"/>
  <c r="DC331" i="25"/>
  <c r="DB331" i="25"/>
  <c r="DA331" i="25"/>
  <c r="CZ331" i="25"/>
  <c r="CY331" i="25"/>
  <c r="CX331" i="25"/>
  <c r="CW331" i="25"/>
  <c r="CV331" i="25"/>
  <c r="CU331" i="25"/>
  <c r="CT331" i="25"/>
  <c r="CS331" i="25"/>
  <c r="CR331" i="25"/>
  <c r="CQ331" i="25"/>
  <c r="CP331" i="25"/>
  <c r="CO331" i="25"/>
  <c r="CN331" i="25"/>
  <c r="CM331" i="25"/>
  <c r="CL331" i="25"/>
  <c r="CK331" i="25"/>
  <c r="CJ331" i="25"/>
  <c r="CI331" i="25"/>
  <c r="CH331" i="25"/>
  <c r="CG331" i="25"/>
  <c r="CF331" i="25"/>
  <c r="CE331" i="25"/>
  <c r="CD331" i="25"/>
  <c r="CC331" i="25"/>
  <c r="CB331" i="25"/>
  <c r="CA331" i="25"/>
  <c r="BZ331" i="25"/>
  <c r="BY331" i="25"/>
  <c r="BX331" i="25"/>
  <c r="BW331" i="25"/>
  <c r="BV331" i="25"/>
  <c r="BU331" i="25"/>
  <c r="DV330" i="25"/>
  <c r="DU330" i="25"/>
  <c r="DT330" i="25"/>
  <c r="DS330" i="25"/>
  <c r="DR330" i="25"/>
  <c r="DQ330" i="25"/>
  <c r="DP330" i="25"/>
  <c r="DO330" i="25"/>
  <c r="DN330" i="25"/>
  <c r="DM330" i="25"/>
  <c r="DL330" i="25"/>
  <c r="DK330" i="25"/>
  <c r="DJ330" i="25"/>
  <c r="DI330" i="25"/>
  <c r="DH330" i="25"/>
  <c r="DG330" i="25"/>
  <c r="DF330" i="25"/>
  <c r="DE330" i="25"/>
  <c r="DD330" i="25"/>
  <c r="DC330" i="25"/>
  <c r="DB330" i="25"/>
  <c r="DA330" i="25"/>
  <c r="CZ330" i="25"/>
  <c r="CY330" i="25"/>
  <c r="CX330" i="25"/>
  <c r="CW330" i="25"/>
  <c r="CV330" i="25"/>
  <c r="CU330" i="25"/>
  <c r="CT330" i="25"/>
  <c r="CS330" i="25"/>
  <c r="CR330" i="25"/>
  <c r="CQ330" i="25"/>
  <c r="CP330" i="25"/>
  <c r="CO330" i="25"/>
  <c r="CN330" i="25"/>
  <c r="CM330" i="25"/>
  <c r="CL330" i="25"/>
  <c r="CK330" i="25"/>
  <c r="CJ330" i="25"/>
  <c r="CI330" i="25"/>
  <c r="CH330" i="25"/>
  <c r="CG330" i="25"/>
  <c r="CF330" i="25"/>
  <c r="CE330" i="25"/>
  <c r="CD330" i="25"/>
  <c r="CC330" i="25"/>
  <c r="CB330" i="25"/>
  <c r="CA330" i="25"/>
  <c r="BZ330" i="25"/>
  <c r="BY330" i="25"/>
  <c r="BX330" i="25"/>
  <c r="BW330" i="25"/>
  <c r="BV330" i="25"/>
  <c r="BU330" i="25"/>
  <c r="DV329" i="25"/>
  <c r="DU329" i="25"/>
  <c r="DT329" i="25"/>
  <c r="DS329" i="25"/>
  <c r="DR329" i="25"/>
  <c r="DQ329" i="25"/>
  <c r="DP329" i="25"/>
  <c r="DO329" i="25"/>
  <c r="DN329" i="25"/>
  <c r="DM329" i="25"/>
  <c r="DL329" i="25"/>
  <c r="DK329" i="25"/>
  <c r="DJ329" i="25"/>
  <c r="DI329" i="25"/>
  <c r="DH329" i="25"/>
  <c r="DG329" i="25"/>
  <c r="DF329" i="25"/>
  <c r="DE329" i="25"/>
  <c r="DD329" i="25"/>
  <c r="DC329" i="25"/>
  <c r="DB329" i="25"/>
  <c r="DA329" i="25"/>
  <c r="CZ329" i="25"/>
  <c r="CY329" i="25"/>
  <c r="CX329" i="25"/>
  <c r="CW329" i="25"/>
  <c r="CV329" i="25"/>
  <c r="CU329" i="25"/>
  <c r="CT329" i="25"/>
  <c r="CS329" i="25"/>
  <c r="CR329" i="25"/>
  <c r="CQ329" i="25"/>
  <c r="CP329" i="25"/>
  <c r="CO329" i="25"/>
  <c r="CN329" i="25"/>
  <c r="CM329" i="25"/>
  <c r="CL329" i="25"/>
  <c r="CK329" i="25"/>
  <c r="CJ329" i="25"/>
  <c r="CI329" i="25"/>
  <c r="CH329" i="25"/>
  <c r="CG329" i="25"/>
  <c r="CF329" i="25"/>
  <c r="CE329" i="25"/>
  <c r="CD329" i="25"/>
  <c r="CC329" i="25"/>
  <c r="CB329" i="25"/>
  <c r="CA329" i="25"/>
  <c r="BZ329" i="25"/>
  <c r="BY329" i="25"/>
  <c r="BX329" i="25"/>
  <c r="BW329" i="25"/>
  <c r="BV329" i="25"/>
  <c r="BU329" i="25"/>
  <c r="DV328" i="25"/>
  <c r="DU328" i="25"/>
  <c r="DT328" i="25"/>
  <c r="DS328" i="25"/>
  <c r="DR328" i="25"/>
  <c r="DQ328" i="25"/>
  <c r="DP328" i="25"/>
  <c r="DO328" i="25"/>
  <c r="DN328" i="25"/>
  <c r="DM328" i="25"/>
  <c r="DL328" i="25"/>
  <c r="DK328" i="25"/>
  <c r="DJ328" i="25"/>
  <c r="DI328" i="25"/>
  <c r="DH328" i="25"/>
  <c r="DG328" i="25"/>
  <c r="DF328" i="25"/>
  <c r="DE328" i="25"/>
  <c r="DD328" i="25"/>
  <c r="DC328" i="25"/>
  <c r="DB328" i="25"/>
  <c r="DA328" i="25"/>
  <c r="CZ328" i="25"/>
  <c r="CY328" i="25"/>
  <c r="CX328" i="25"/>
  <c r="CW328" i="25"/>
  <c r="CV328" i="25"/>
  <c r="CU328" i="25"/>
  <c r="CT328" i="25"/>
  <c r="CS328" i="25"/>
  <c r="CR328" i="25"/>
  <c r="CQ328" i="25"/>
  <c r="CP328" i="25"/>
  <c r="CO328" i="25"/>
  <c r="CN328" i="25"/>
  <c r="CM328" i="25"/>
  <c r="CL328" i="25"/>
  <c r="CK328" i="25"/>
  <c r="CJ328" i="25"/>
  <c r="CI328" i="25"/>
  <c r="CH328" i="25"/>
  <c r="CG328" i="25"/>
  <c r="CF328" i="25"/>
  <c r="CE328" i="25"/>
  <c r="CD328" i="25"/>
  <c r="CC328" i="25"/>
  <c r="CB328" i="25"/>
  <c r="CA328" i="25"/>
  <c r="BZ328" i="25"/>
  <c r="BY328" i="25"/>
  <c r="BX328" i="25"/>
  <c r="BW328" i="25"/>
  <c r="BV328" i="25"/>
  <c r="BU328" i="25"/>
  <c r="DV327" i="25"/>
  <c r="DU327" i="25"/>
  <c r="DT327" i="25"/>
  <c r="DS327" i="25"/>
  <c r="DR327" i="25"/>
  <c r="DQ327" i="25"/>
  <c r="DP327" i="25"/>
  <c r="DO327" i="25"/>
  <c r="DN327" i="25"/>
  <c r="DM327" i="25"/>
  <c r="DL327" i="25"/>
  <c r="DK327" i="25"/>
  <c r="DJ327" i="25"/>
  <c r="DI327" i="25"/>
  <c r="DH327" i="25"/>
  <c r="DG327" i="25"/>
  <c r="DF327" i="25"/>
  <c r="DE327" i="25"/>
  <c r="DD327" i="25"/>
  <c r="DC327" i="25"/>
  <c r="DB327" i="25"/>
  <c r="DA327" i="25"/>
  <c r="CZ327" i="25"/>
  <c r="CY327" i="25"/>
  <c r="CX327" i="25"/>
  <c r="CW327" i="25"/>
  <c r="CV327" i="25"/>
  <c r="CU327" i="25"/>
  <c r="CT327" i="25"/>
  <c r="CS327" i="25"/>
  <c r="CR327" i="25"/>
  <c r="CQ327" i="25"/>
  <c r="CP327" i="25"/>
  <c r="CO327" i="25"/>
  <c r="CN327" i="25"/>
  <c r="CM327" i="25"/>
  <c r="CL327" i="25"/>
  <c r="CK327" i="25"/>
  <c r="CJ327" i="25"/>
  <c r="CI327" i="25"/>
  <c r="CH327" i="25"/>
  <c r="CG327" i="25"/>
  <c r="CF327" i="25"/>
  <c r="CE327" i="25"/>
  <c r="CD327" i="25"/>
  <c r="CC327" i="25"/>
  <c r="CB327" i="25"/>
  <c r="CA327" i="25"/>
  <c r="BZ327" i="25"/>
  <c r="BY327" i="25"/>
  <c r="BX327" i="25"/>
  <c r="BW327" i="25"/>
  <c r="BV327" i="25"/>
  <c r="BU327" i="25"/>
  <c r="DV326" i="25"/>
  <c r="DU326" i="25"/>
  <c r="DT326" i="25"/>
  <c r="DS326" i="25"/>
  <c r="DR326" i="25"/>
  <c r="DQ326" i="25"/>
  <c r="DP326" i="25"/>
  <c r="DO326" i="25"/>
  <c r="DN326" i="25"/>
  <c r="DM326" i="25"/>
  <c r="DL326" i="25"/>
  <c r="DK326" i="25"/>
  <c r="DJ326" i="25"/>
  <c r="DI326" i="25"/>
  <c r="DH326" i="25"/>
  <c r="DG326" i="25"/>
  <c r="DF326" i="25"/>
  <c r="DE326" i="25"/>
  <c r="DD326" i="25"/>
  <c r="DC326" i="25"/>
  <c r="DB326" i="25"/>
  <c r="DA326" i="25"/>
  <c r="CZ326" i="25"/>
  <c r="CY326" i="25"/>
  <c r="CX326" i="25"/>
  <c r="CW326" i="25"/>
  <c r="CV326" i="25"/>
  <c r="CU326" i="25"/>
  <c r="CT326" i="25"/>
  <c r="CS326" i="25"/>
  <c r="CR326" i="25"/>
  <c r="CQ326" i="25"/>
  <c r="CP326" i="25"/>
  <c r="CO326" i="25"/>
  <c r="CN326" i="25"/>
  <c r="CM326" i="25"/>
  <c r="CL326" i="25"/>
  <c r="CK326" i="25"/>
  <c r="CJ326" i="25"/>
  <c r="CI326" i="25"/>
  <c r="CH326" i="25"/>
  <c r="CG326" i="25"/>
  <c r="CF326" i="25"/>
  <c r="CE326" i="25"/>
  <c r="CD326" i="25"/>
  <c r="CC326" i="25"/>
  <c r="CB326" i="25"/>
  <c r="CA326" i="25"/>
  <c r="BZ326" i="25"/>
  <c r="BY326" i="25"/>
  <c r="BX326" i="25"/>
  <c r="BW326" i="25"/>
  <c r="BV326" i="25"/>
  <c r="BU326" i="25"/>
  <c r="DV325" i="25"/>
  <c r="DU325" i="25"/>
  <c r="DT325" i="25"/>
  <c r="DS325" i="25"/>
  <c r="DR325" i="25"/>
  <c r="DQ325" i="25"/>
  <c r="DP325" i="25"/>
  <c r="DO325" i="25"/>
  <c r="DN325" i="25"/>
  <c r="DM325" i="25"/>
  <c r="DL325" i="25"/>
  <c r="DK325" i="25"/>
  <c r="DJ325" i="25"/>
  <c r="DI325" i="25"/>
  <c r="DH325" i="25"/>
  <c r="DG325" i="25"/>
  <c r="DF325" i="25"/>
  <c r="DE325" i="25"/>
  <c r="DD325" i="25"/>
  <c r="DC325" i="25"/>
  <c r="DB325" i="25"/>
  <c r="DA325" i="25"/>
  <c r="CZ325" i="25"/>
  <c r="CY325" i="25"/>
  <c r="CX325" i="25"/>
  <c r="CW325" i="25"/>
  <c r="CV325" i="25"/>
  <c r="CU325" i="25"/>
  <c r="CT325" i="25"/>
  <c r="CS325" i="25"/>
  <c r="CR325" i="25"/>
  <c r="CQ325" i="25"/>
  <c r="CP325" i="25"/>
  <c r="CO325" i="25"/>
  <c r="CN325" i="25"/>
  <c r="CM325" i="25"/>
  <c r="CL325" i="25"/>
  <c r="CK325" i="25"/>
  <c r="CJ325" i="25"/>
  <c r="CI325" i="25"/>
  <c r="CH325" i="25"/>
  <c r="CG325" i="25"/>
  <c r="CF325" i="25"/>
  <c r="CE325" i="25"/>
  <c r="CD325" i="25"/>
  <c r="CC325" i="25"/>
  <c r="CB325" i="25"/>
  <c r="CA325" i="25"/>
  <c r="BZ325" i="25"/>
  <c r="BY325" i="25"/>
  <c r="BX325" i="25"/>
  <c r="BW325" i="25"/>
  <c r="BV325" i="25"/>
  <c r="BU325" i="25"/>
  <c r="DV324" i="25"/>
  <c r="DU324" i="25"/>
  <c r="DT324" i="25"/>
  <c r="DS324" i="25"/>
  <c r="DR324" i="25"/>
  <c r="DQ324" i="25"/>
  <c r="DP324" i="25"/>
  <c r="DO324" i="25"/>
  <c r="DN324" i="25"/>
  <c r="DM324" i="25"/>
  <c r="DL324" i="25"/>
  <c r="DK324" i="25"/>
  <c r="DJ324" i="25"/>
  <c r="DI324" i="25"/>
  <c r="DH324" i="25"/>
  <c r="DG324" i="25"/>
  <c r="DF324" i="25"/>
  <c r="DE324" i="25"/>
  <c r="DD324" i="25"/>
  <c r="DC324" i="25"/>
  <c r="DB324" i="25"/>
  <c r="DA324" i="25"/>
  <c r="CZ324" i="25"/>
  <c r="CY324" i="25"/>
  <c r="CX324" i="25"/>
  <c r="CW324" i="25"/>
  <c r="CV324" i="25"/>
  <c r="CU324" i="25"/>
  <c r="CT324" i="25"/>
  <c r="CS324" i="25"/>
  <c r="CR324" i="25"/>
  <c r="CQ324" i="25"/>
  <c r="CP324" i="25"/>
  <c r="CO324" i="25"/>
  <c r="CN324" i="25"/>
  <c r="CM324" i="25"/>
  <c r="CL324" i="25"/>
  <c r="CK324" i="25"/>
  <c r="CJ324" i="25"/>
  <c r="CI324" i="25"/>
  <c r="CH324" i="25"/>
  <c r="CG324" i="25"/>
  <c r="CF324" i="25"/>
  <c r="CE324" i="25"/>
  <c r="CD324" i="25"/>
  <c r="CC324" i="25"/>
  <c r="CB324" i="25"/>
  <c r="CA324" i="25"/>
  <c r="BZ324" i="25"/>
  <c r="BY324" i="25"/>
  <c r="BX324" i="25"/>
  <c r="BW324" i="25"/>
  <c r="BV324" i="25"/>
  <c r="BU324" i="25"/>
  <c r="DV323" i="25"/>
  <c r="DU323" i="25"/>
  <c r="DT323" i="25"/>
  <c r="DS323" i="25"/>
  <c r="DR323" i="25"/>
  <c r="DQ323" i="25"/>
  <c r="DP323" i="25"/>
  <c r="DO323" i="25"/>
  <c r="DN323" i="25"/>
  <c r="DM323" i="25"/>
  <c r="DL323" i="25"/>
  <c r="DK323" i="25"/>
  <c r="DJ323" i="25"/>
  <c r="DI323" i="25"/>
  <c r="DH323" i="25"/>
  <c r="DG323" i="25"/>
  <c r="DF323" i="25"/>
  <c r="DE323" i="25"/>
  <c r="DD323" i="25"/>
  <c r="DC323" i="25"/>
  <c r="DB323" i="25"/>
  <c r="DA323" i="25"/>
  <c r="CZ323" i="25"/>
  <c r="CY323" i="25"/>
  <c r="CX323" i="25"/>
  <c r="CW323" i="25"/>
  <c r="CV323" i="25"/>
  <c r="CU323" i="25"/>
  <c r="CT323" i="25"/>
  <c r="CS323" i="25"/>
  <c r="CR323" i="25"/>
  <c r="CQ323" i="25"/>
  <c r="CP323" i="25"/>
  <c r="CO323" i="25"/>
  <c r="CN323" i="25"/>
  <c r="CM323" i="25"/>
  <c r="CL323" i="25"/>
  <c r="CK323" i="25"/>
  <c r="CJ323" i="25"/>
  <c r="CI323" i="25"/>
  <c r="CH323" i="25"/>
  <c r="CG323" i="25"/>
  <c r="CF323" i="25"/>
  <c r="CE323" i="25"/>
  <c r="CD323" i="25"/>
  <c r="CC323" i="25"/>
  <c r="CB323" i="25"/>
  <c r="CA323" i="25"/>
  <c r="BZ323" i="25"/>
  <c r="BY323" i="25"/>
  <c r="BX323" i="25"/>
  <c r="BW323" i="25"/>
  <c r="BV323" i="25"/>
  <c r="BU323" i="25"/>
  <c r="DV322" i="25"/>
  <c r="DU322" i="25"/>
  <c r="DT322" i="25"/>
  <c r="DS322" i="25"/>
  <c r="DR322" i="25"/>
  <c r="DQ322" i="25"/>
  <c r="DP322" i="25"/>
  <c r="DO322" i="25"/>
  <c r="DN322" i="25"/>
  <c r="DM322" i="25"/>
  <c r="DL322" i="25"/>
  <c r="DK322" i="25"/>
  <c r="DJ322" i="25"/>
  <c r="DI322" i="25"/>
  <c r="DH322" i="25"/>
  <c r="DG322" i="25"/>
  <c r="DF322" i="25"/>
  <c r="DE322" i="25"/>
  <c r="DD322" i="25"/>
  <c r="DC322" i="25"/>
  <c r="DB322" i="25"/>
  <c r="DA322" i="25"/>
  <c r="CZ322" i="25"/>
  <c r="CY322" i="25"/>
  <c r="CX322" i="25"/>
  <c r="CW322" i="25"/>
  <c r="CV322" i="25"/>
  <c r="CU322" i="25"/>
  <c r="CT322" i="25"/>
  <c r="CS322" i="25"/>
  <c r="CR322" i="25"/>
  <c r="CQ322" i="25"/>
  <c r="CP322" i="25"/>
  <c r="CO322" i="25"/>
  <c r="CN322" i="25"/>
  <c r="CM322" i="25"/>
  <c r="CL322" i="25"/>
  <c r="CK322" i="25"/>
  <c r="CJ322" i="25"/>
  <c r="CI322" i="25"/>
  <c r="CH322" i="25"/>
  <c r="CG322" i="25"/>
  <c r="CF322" i="25"/>
  <c r="CE322" i="25"/>
  <c r="CD322" i="25"/>
  <c r="CC322" i="25"/>
  <c r="CB322" i="25"/>
  <c r="CA322" i="25"/>
  <c r="BZ322" i="25"/>
  <c r="BY322" i="25"/>
  <c r="BX322" i="25"/>
  <c r="BW322" i="25"/>
  <c r="BV322" i="25"/>
  <c r="BU322" i="25"/>
  <c r="DV321" i="25"/>
  <c r="DU321" i="25"/>
  <c r="DT321" i="25"/>
  <c r="DS321" i="25"/>
  <c r="DR321" i="25"/>
  <c r="DQ321" i="25"/>
  <c r="DP321" i="25"/>
  <c r="DO321" i="25"/>
  <c r="DN321" i="25"/>
  <c r="DM321" i="25"/>
  <c r="DL321" i="25"/>
  <c r="DK321" i="25"/>
  <c r="DJ321" i="25"/>
  <c r="DI321" i="25"/>
  <c r="DH321" i="25"/>
  <c r="DG321" i="25"/>
  <c r="DF321" i="25"/>
  <c r="DE321" i="25"/>
  <c r="DD321" i="25"/>
  <c r="DC321" i="25"/>
  <c r="DB321" i="25"/>
  <c r="DA321" i="25"/>
  <c r="CZ321" i="25"/>
  <c r="CY321" i="25"/>
  <c r="CX321" i="25"/>
  <c r="CW321" i="25"/>
  <c r="CV321" i="25"/>
  <c r="CU321" i="25"/>
  <c r="CT321" i="25"/>
  <c r="CS321" i="25"/>
  <c r="CR321" i="25"/>
  <c r="CQ321" i="25"/>
  <c r="CP321" i="25"/>
  <c r="CO321" i="25"/>
  <c r="CN321" i="25"/>
  <c r="CM321" i="25"/>
  <c r="CL321" i="25"/>
  <c r="CK321" i="25"/>
  <c r="CJ321" i="25"/>
  <c r="CI321" i="25"/>
  <c r="CH321" i="25"/>
  <c r="CG321" i="25"/>
  <c r="CF321" i="25"/>
  <c r="CE321" i="25"/>
  <c r="CD321" i="25"/>
  <c r="CC321" i="25"/>
  <c r="CB321" i="25"/>
  <c r="CA321" i="25"/>
  <c r="BZ321" i="25"/>
  <c r="BY321" i="25"/>
  <c r="BX321" i="25"/>
  <c r="BW321" i="25"/>
  <c r="BV321" i="25"/>
  <c r="BU321" i="25"/>
  <c r="DV320" i="25"/>
  <c r="DU320" i="25"/>
  <c r="DT320" i="25"/>
  <c r="DS320" i="25"/>
  <c r="DR320" i="25"/>
  <c r="DQ320" i="25"/>
  <c r="DP320" i="25"/>
  <c r="DO320" i="25"/>
  <c r="DN320" i="25"/>
  <c r="DM320" i="25"/>
  <c r="DL320" i="25"/>
  <c r="DK320" i="25"/>
  <c r="DJ320" i="25"/>
  <c r="DI320" i="25"/>
  <c r="DH320" i="25"/>
  <c r="DG320" i="25"/>
  <c r="DF320" i="25"/>
  <c r="DE320" i="25"/>
  <c r="DD320" i="25"/>
  <c r="DC320" i="25"/>
  <c r="DB320" i="25"/>
  <c r="DA320" i="25"/>
  <c r="CZ320" i="25"/>
  <c r="CY320" i="25"/>
  <c r="CX320" i="25"/>
  <c r="CW320" i="25"/>
  <c r="CV320" i="25"/>
  <c r="CU320" i="25"/>
  <c r="CT320" i="25"/>
  <c r="CS320" i="25"/>
  <c r="CR320" i="25"/>
  <c r="CQ320" i="25"/>
  <c r="CP320" i="25"/>
  <c r="CO320" i="25"/>
  <c r="CN320" i="25"/>
  <c r="CM320" i="25"/>
  <c r="CL320" i="25"/>
  <c r="CK320" i="25"/>
  <c r="CJ320" i="25"/>
  <c r="CI320" i="25"/>
  <c r="CH320" i="25"/>
  <c r="CG320" i="25"/>
  <c r="CF320" i="25"/>
  <c r="CE320" i="25"/>
  <c r="CD320" i="25"/>
  <c r="CC320" i="25"/>
  <c r="CB320" i="25"/>
  <c r="CA320" i="25"/>
  <c r="BZ320" i="25"/>
  <c r="BY320" i="25"/>
  <c r="BX320" i="25"/>
  <c r="BW320" i="25"/>
  <c r="BV320" i="25"/>
  <c r="BU320" i="25"/>
  <c r="DV319" i="25"/>
  <c r="DU319" i="25"/>
  <c r="DT319" i="25"/>
  <c r="DS319" i="25"/>
  <c r="DR319" i="25"/>
  <c r="DQ319" i="25"/>
  <c r="DP319" i="25"/>
  <c r="DO319" i="25"/>
  <c r="DN319" i="25"/>
  <c r="DM319" i="25"/>
  <c r="DL319" i="25"/>
  <c r="DK319" i="25"/>
  <c r="DJ319" i="25"/>
  <c r="DI319" i="25"/>
  <c r="DH319" i="25"/>
  <c r="DG319" i="25"/>
  <c r="DF319" i="25"/>
  <c r="DE319" i="25"/>
  <c r="DD319" i="25"/>
  <c r="DC319" i="25"/>
  <c r="DB319" i="25"/>
  <c r="DA319" i="25"/>
  <c r="CZ319" i="25"/>
  <c r="CY319" i="25"/>
  <c r="CX319" i="25"/>
  <c r="CW319" i="25"/>
  <c r="CV319" i="25"/>
  <c r="CU319" i="25"/>
  <c r="CT319" i="25"/>
  <c r="CS319" i="25"/>
  <c r="CR319" i="25"/>
  <c r="CQ319" i="25"/>
  <c r="CP319" i="25"/>
  <c r="CO319" i="25"/>
  <c r="CN319" i="25"/>
  <c r="CM319" i="25"/>
  <c r="CL319" i="25"/>
  <c r="CK319" i="25"/>
  <c r="CJ319" i="25"/>
  <c r="CI319" i="25"/>
  <c r="CH319" i="25"/>
  <c r="CG319" i="25"/>
  <c r="CF319" i="25"/>
  <c r="CE319" i="25"/>
  <c r="CD319" i="25"/>
  <c r="CC319" i="25"/>
  <c r="CB319" i="25"/>
  <c r="CA319" i="25"/>
  <c r="BZ319" i="25"/>
  <c r="BY319" i="25"/>
  <c r="BX319" i="25"/>
  <c r="BW319" i="25"/>
  <c r="BV319" i="25"/>
  <c r="BU319" i="25"/>
  <c r="DV318" i="25"/>
  <c r="DU318" i="25"/>
  <c r="DT318" i="25"/>
  <c r="DS318" i="25"/>
  <c r="DR318" i="25"/>
  <c r="DQ318" i="25"/>
  <c r="DP318" i="25"/>
  <c r="DO318" i="25"/>
  <c r="DN318" i="25"/>
  <c r="DM318" i="25"/>
  <c r="DL318" i="25"/>
  <c r="DK318" i="25"/>
  <c r="DJ318" i="25"/>
  <c r="DI318" i="25"/>
  <c r="DH318" i="25"/>
  <c r="DG318" i="25"/>
  <c r="DF318" i="25"/>
  <c r="DE318" i="25"/>
  <c r="DD318" i="25"/>
  <c r="DC318" i="25"/>
  <c r="DB318" i="25"/>
  <c r="DA318" i="25"/>
  <c r="CZ318" i="25"/>
  <c r="CY318" i="25"/>
  <c r="CX318" i="25"/>
  <c r="CW318" i="25"/>
  <c r="CV318" i="25"/>
  <c r="CU318" i="25"/>
  <c r="CT318" i="25"/>
  <c r="CS318" i="25"/>
  <c r="CR318" i="25"/>
  <c r="CQ318" i="25"/>
  <c r="CP318" i="25"/>
  <c r="CO318" i="25"/>
  <c r="CN318" i="25"/>
  <c r="CM318" i="25"/>
  <c r="CL318" i="25"/>
  <c r="CK318" i="25"/>
  <c r="CJ318" i="25"/>
  <c r="CI318" i="25"/>
  <c r="CH318" i="25"/>
  <c r="CG318" i="25"/>
  <c r="CF318" i="25"/>
  <c r="CE318" i="25"/>
  <c r="CD318" i="25"/>
  <c r="CC318" i="25"/>
  <c r="CB318" i="25"/>
  <c r="CA318" i="25"/>
  <c r="BZ318" i="25"/>
  <c r="BY318" i="25"/>
  <c r="BX318" i="25"/>
  <c r="BW318" i="25"/>
  <c r="BV318" i="25"/>
  <c r="BU318" i="25"/>
  <c r="DV317" i="25"/>
  <c r="DU317" i="25"/>
  <c r="DT317" i="25"/>
  <c r="DS317" i="25"/>
  <c r="DR317" i="25"/>
  <c r="DQ317" i="25"/>
  <c r="DP317" i="25"/>
  <c r="DO317" i="25"/>
  <c r="DN317" i="25"/>
  <c r="DM317" i="25"/>
  <c r="DL317" i="25"/>
  <c r="DK317" i="25"/>
  <c r="DJ317" i="25"/>
  <c r="DI317" i="25"/>
  <c r="DH317" i="25"/>
  <c r="DG317" i="25"/>
  <c r="DF317" i="25"/>
  <c r="DE317" i="25"/>
  <c r="DD317" i="25"/>
  <c r="DC317" i="25"/>
  <c r="DB317" i="25"/>
  <c r="DA317" i="25"/>
  <c r="CZ317" i="25"/>
  <c r="CY317" i="25"/>
  <c r="CX317" i="25"/>
  <c r="CW317" i="25"/>
  <c r="CV317" i="25"/>
  <c r="CU317" i="25"/>
  <c r="CT317" i="25"/>
  <c r="CS317" i="25"/>
  <c r="CR317" i="25"/>
  <c r="CQ317" i="25"/>
  <c r="CP317" i="25"/>
  <c r="CO317" i="25"/>
  <c r="CN317" i="25"/>
  <c r="CM317" i="25"/>
  <c r="CL317" i="25"/>
  <c r="CK317" i="25"/>
  <c r="CJ317" i="25"/>
  <c r="CI317" i="25"/>
  <c r="CH317" i="25"/>
  <c r="CG317" i="25"/>
  <c r="CF317" i="25"/>
  <c r="CE317" i="25"/>
  <c r="CD317" i="25"/>
  <c r="CC317" i="25"/>
  <c r="CB317" i="25"/>
  <c r="CA317" i="25"/>
  <c r="BZ317" i="25"/>
  <c r="BY317" i="25"/>
  <c r="BX317" i="25"/>
  <c r="BW317" i="25"/>
  <c r="BV317" i="25"/>
  <c r="BU317" i="25"/>
  <c r="DV316" i="25"/>
  <c r="DU316" i="25"/>
  <c r="DT316" i="25"/>
  <c r="DS316" i="25"/>
  <c r="DR316" i="25"/>
  <c r="DQ316" i="25"/>
  <c r="DP316" i="25"/>
  <c r="DO316" i="25"/>
  <c r="DN316" i="25"/>
  <c r="DM316" i="25"/>
  <c r="DL316" i="25"/>
  <c r="DK316" i="25"/>
  <c r="DJ316" i="25"/>
  <c r="DI316" i="25"/>
  <c r="DH316" i="25"/>
  <c r="DG316" i="25"/>
  <c r="DF316" i="25"/>
  <c r="DE316" i="25"/>
  <c r="DD316" i="25"/>
  <c r="DC316" i="25"/>
  <c r="DB316" i="25"/>
  <c r="DA316" i="25"/>
  <c r="CZ316" i="25"/>
  <c r="CY316" i="25"/>
  <c r="CX316" i="25"/>
  <c r="CW316" i="25"/>
  <c r="CV316" i="25"/>
  <c r="CU316" i="25"/>
  <c r="CT316" i="25"/>
  <c r="CS316" i="25"/>
  <c r="CR316" i="25"/>
  <c r="CQ316" i="25"/>
  <c r="CP316" i="25"/>
  <c r="CO316" i="25"/>
  <c r="CN316" i="25"/>
  <c r="CM316" i="25"/>
  <c r="CL316" i="25"/>
  <c r="CK316" i="25"/>
  <c r="CJ316" i="25"/>
  <c r="CI316" i="25"/>
  <c r="CH316" i="25"/>
  <c r="CG316" i="25"/>
  <c r="CF316" i="25"/>
  <c r="CE316" i="25"/>
  <c r="CD316" i="25"/>
  <c r="CC316" i="25"/>
  <c r="CB316" i="25"/>
  <c r="CA316" i="25"/>
  <c r="BZ316" i="25"/>
  <c r="BY316" i="25"/>
  <c r="BX316" i="25"/>
  <c r="BW316" i="25"/>
  <c r="BV316" i="25"/>
  <c r="BU316" i="25"/>
  <c r="DV315" i="25"/>
  <c r="DU315" i="25"/>
  <c r="DT315" i="25"/>
  <c r="DS315" i="25"/>
  <c r="DR315" i="25"/>
  <c r="DQ315" i="25"/>
  <c r="DP315" i="25"/>
  <c r="DO315" i="25"/>
  <c r="DN315" i="25"/>
  <c r="DM315" i="25"/>
  <c r="DL315" i="25"/>
  <c r="DK315" i="25"/>
  <c r="DJ315" i="25"/>
  <c r="DI315" i="25"/>
  <c r="DH315" i="25"/>
  <c r="DG315" i="25"/>
  <c r="DF315" i="25"/>
  <c r="DE315" i="25"/>
  <c r="DD315" i="25"/>
  <c r="DC315" i="25"/>
  <c r="DB315" i="25"/>
  <c r="DA315" i="25"/>
  <c r="CZ315" i="25"/>
  <c r="CY315" i="25"/>
  <c r="CX315" i="25"/>
  <c r="CW315" i="25"/>
  <c r="CV315" i="25"/>
  <c r="CU315" i="25"/>
  <c r="CT315" i="25"/>
  <c r="CS315" i="25"/>
  <c r="CR315" i="25"/>
  <c r="CQ315" i="25"/>
  <c r="CP315" i="25"/>
  <c r="CO315" i="25"/>
  <c r="CN315" i="25"/>
  <c r="CM315" i="25"/>
  <c r="CL315" i="25"/>
  <c r="CK315" i="25"/>
  <c r="CJ315" i="25"/>
  <c r="CI315" i="25"/>
  <c r="CH315" i="25"/>
  <c r="CG315" i="25"/>
  <c r="CF315" i="25"/>
  <c r="CE315" i="25"/>
  <c r="CD315" i="25"/>
  <c r="CC315" i="25"/>
  <c r="CB315" i="25"/>
  <c r="CA315" i="25"/>
  <c r="BZ315" i="25"/>
  <c r="BY315" i="25"/>
  <c r="BX315" i="25"/>
  <c r="BW315" i="25"/>
  <c r="BV315" i="25"/>
  <c r="BU315" i="25"/>
  <c r="DV314" i="25"/>
  <c r="DU314" i="25"/>
  <c r="DT314" i="25"/>
  <c r="DS314" i="25"/>
  <c r="DR314" i="25"/>
  <c r="DQ314" i="25"/>
  <c r="DP314" i="25"/>
  <c r="DO314" i="25"/>
  <c r="DN314" i="25"/>
  <c r="DM314" i="25"/>
  <c r="DL314" i="25"/>
  <c r="DK314" i="25"/>
  <c r="DJ314" i="25"/>
  <c r="DI314" i="25"/>
  <c r="DH314" i="25"/>
  <c r="DG314" i="25"/>
  <c r="DF314" i="25"/>
  <c r="DE314" i="25"/>
  <c r="DD314" i="25"/>
  <c r="DC314" i="25"/>
  <c r="DB314" i="25"/>
  <c r="DA314" i="25"/>
  <c r="CZ314" i="25"/>
  <c r="CY314" i="25"/>
  <c r="CX314" i="25"/>
  <c r="CW314" i="25"/>
  <c r="CV314" i="25"/>
  <c r="CU314" i="25"/>
  <c r="CT314" i="25"/>
  <c r="CS314" i="25"/>
  <c r="CR314" i="25"/>
  <c r="CQ314" i="25"/>
  <c r="CP314" i="25"/>
  <c r="CO314" i="25"/>
  <c r="CN314" i="25"/>
  <c r="CM314" i="25"/>
  <c r="CL314" i="25"/>
  <c r="CK314" i="25"/>
  <c r="CJ314" i="25"/>
  <c r="CI314" i="25"/>
  <c r="CH314" i="25"/>
  <c r="CG314" i="25"/>
  <c r="CF314" i="25"/>
  <c r="CE314" i="25"/>
  <c r="CD314" i="25"/>
  <c r="CC314" i="25"/>
  <c r="CB314" i="25"/>
  <c r="CA314" i="25"/>
  <c r="BZ314" i="25"/>
  <c r="BY314" i="25"/>
  <c r="BX314" i="25"/>
  <c r="BW314" i="25"/>
  <c r="BV314" i="25"/>
  <c r="BU314" i="25"/>
  <c r="DV313" i="25"/>
  <c r="DU313" i="25"/>
  <c r="DT313" i="25"/>
  <c r="DS313" i="25"/>
  <c r="DR313" i="25"/>
  <c r="DQ313" i="25"/>
  <c r="DP313" i="25"/>
  <c r="DO313" i="25"/>
  <c r="DN313" i="25"/>
  <c r="DM313" i="25"/>
  <c r="DL313" i="25"/>
  <c r="DK313" i="25"/>
  <c r="DJ313" i="25"/>
  <c r="DI313" i="25"/>
  <c r="DH313" i="25"/>
  <c r="DG313" i="25"/>
  <c r="DF313" i="25"/>
  <c r="DE313" i="25"/>
  <c r="DD313" i="25"/>
  <c r="DC313" i="25"/>
  <c r="DB313" i="25"/>
  <c r="DA313" i="25"/>
  <c r="CZ313" i="25"/>
  <c r="CY313" i="25"/>
  <c r="CX313" i="25"/>
  <c r="CW313" i="25"/>
  <c r="CV313" i="25"/>
  <c r="CU313" i="25"/>
  <c r="CT313" i="25"/>
  <c r="CS313" i="25"/>
  <c r="CR313" i="25"/>
  <c r="CQ313" i="25"/>
  <c r="CP313" i="25"/>
  <c r="CO313" i="25"/>
  <c r="CN313" i="25"/>
  <c r="CM313" i="25"/>
  <c r="CL313" i="25"/>
  <c r="CK313" i="25"/>
  <c r="CJ313" i="25"/>
  <c r="CI313" i="25"/>
  <c r="CH313" i="25"/>
  <c r="CG313" i="25"/>
  <c r="CF313" i="25"/>
  <c r="CE313" i="25"/>
  <c r="CD313" i="25"/>
  <c r="CC313" i="25"/>
  <c r="CB313" i="25"/>
  <c r="CA313" i="25"/>
  <c r="BZ313" i="25"/>
  <c r="BY313" i="25"/>
  <c r="BX313" i="25"/>
  <c r="BW313" i="25"/>
  <c r="BV313" i="25"/>
  <c r="BU313" i="25"/>
  <c r="DV312" i="25"/>
  <c r="DU312" i="25"/>
  <c r="DT312" i="25"/>
  <c r="DS312" i="25"/>
  <c r="DR312" i="25"/>
  <c r="DQ312" i="25"/>
  <c r="DP312" i="25"/>
  <c r="DO312" i="25"/>
  <c r="DN312" i="25"/>
  <c r="DM312" i="25"/>
  <c r="DL312" i="25"/>
  <c r="DK312" i="25"/>
  <c r="DJ312" i="25"/>
  <c r="DI312" i="25"/>
  <c r="DH312" i="25"/>
  <c r="DG312" i="25"/>
  <c r="DF312" i="25"/>
  <c r="DE312" i="25"/>
  <c r="DD312" i="25"/>
  <c r="DC312" i="25"/>
  <c r="DB312" i="25"/>
  <c r="DA312" i="25"/>
  <c r="CZ312" i="25"/>
  <c r="CY312" i="25"/>
  <c r="CX312" i="25"/>
  <c r="CW312" i="25"/>
  <c r="CV312" i="25"/>
  <c r="CU312" i="25"/>
  <c r="CT312" i="25"/>
  <c r="CS312" i="25"/>
  <c r="CR312" i="25"/>
  <c r="CQ312" i="25"/>
  <c r="CP312" i="25"/>
  <c r="CO312" i="25"/>
  <c r="CN312" i="25"/>
  <c r="CM312" i="25"/>
  <c r="CL312" i="25"/>
  <c r="CK312" i="25"/>
  <c r="CJ312" i="25"/>
  <c r="CI312" i="25"/>
  <c r="CH312" i="25"/>
  <c r="CG312" i="25"/>
  <c r="CF312" i="25"/>
  <c r="CE312" i="25"/>
  <c r="CD312" i="25"/>
  <c r="CC312" i="25"/>
  <c r="CB312" i="25"/>
  <c r="CA312" i="25"/>
  <c r="BZ312" i="25"/>
  <c r="BY312" i="25"/>
  <c r="BX312" i="25"/>
  <c r="BW312" i="25"/>
  <c r="BV312" i="25"/>
  <c r="BU312" i="25"/>
  <c r="DV311" i="25"/>
  <c r="DU311" i="25"/>
  <c r="DT311" i="25"/>
  <c r="DS311" i="25"/>
  <c r="DR311" i="25"/>
  <c r="DQ311" i="25"/>
  <c r="DP311" i="25"/>
  <c r="DO311" i="25"/>
  <c r="DN311" i="25"/>
  <c r="DM311" i="25"/>
  <c r="DL311" i="25"/>
  <c r="DK311" i="25"/>
  <c r="DJ311" i="25"/>
  <c r="DI311" i="25"/>
  <c r="DH311" i="25"/>
  <c r="DG311" i="25"/>
  <c r="DF311" i="25"/>
  <c r="DE311" i="25"/>
  <c r="DD311" i="25"/>
  <c r="DC311" i="25"/>
  <c r="DB311" i="25"/>
  <c r="DA311" i="25"/>
  <c r="CZ311" i="25"/>
  <c r="CY311" i="25"/>
  <c r="CX311" i="25"/>
  <c r="CW311" i="25"/>
  <c r="CV311" i="25"/>
  <c r="CU311" i="25"/>
  <c r="CT311" i="25"/>
  <c r="CS311" i="25"/>
  <c r="CR311" i="25"/>
  <c r="CQ311" i="25"/>
  <c r="CP311" i="25"/>
  <c r="CO311" i="25"/>
  <c r="CN311" i="25"/>
  <c r="CM311" i="25"/>
  <c r="CL311" i="25"/>
  <c r="CK311" i="25"/>
  <c r="CJ311" i="25"/>
  <c r="CI311" i="25"/>
  <c r="CH311" i="25"/>
  <c r="CG311" i="25"/>
  <c r="CF311" i="25"/>
  <c r="CE311" i="25"/>
  <c r="CD311" i="25"/>
  <c r="CC311" i="25"/>
  <c r="CB311" i="25"/>
  <c r="CA311" i="25"/>
  <c r="BZ311" i="25"/>
  <c r="BY311" i="25"/>
  <c r="BX311" i="25"/>
  <c r="BW311" i="25"/>
  <c r="BV311" i="25"/>
  <c r="BU311" i="25"/>
  <c r="DV310" i="25"/>
  <c r="DU310" i="25"/>
  <c r="DT310" i="25"/>
  <c r="DS310" i="25"/>
  <c r="DR310" i="25"/>
  <c r="DQ310" i="25"/>
  <c r="DP310" i="25"/>
  <c r="DO310" i="25"/>
  <c r="DN310" i="25"/>
  <c r="DM310" i="25"/>
  <c r="DL310" i="25"/>
  <c r="DK310" i="25"/>
  <c r="DJ310" i="25"/>
  <c r="DI310" i="25"/>
  <c r="DH310" i="25"/>
  <c r="DG310" i="25"/>
  <c r="DF310" i="25"/>
  <c r="DE310" i="25"/>
  <c r="DD310" i="25"/>
  <c r="DC310" i="25"/>
  <c r="DB310" i="25"/>
  <c r="DA310" i="25"/>
  <c r="CZ310" i="25"/>
  <c r="CY310" i="25"/>
  <c r="CX310" i="25"/>
  <c r="CW310" i="25"/>
  <c r="CV310" i="25"/>
  <c r="CU310" i="25"/>
  <c r="CT310" i="25"/>
  <c r="CS310" i="25"/>
  <c r="CR310" i="25"/>
  <c r="CQ310" i="25"/>
  <c r="CP310" i="25"/>
  <c r="CO310" i="25"/>
  <c r="CN310" i="25"/>
  <c r="CM310" i="25"/>
  <c r="CL310" i="25"/>
  <c r="CK310" i="25"/>
  <c r="CJ310" i="25"/>
  <c r="CI310" i="25"/>
  <c r="CH310" i="25"/>
  <c r="CG310" i="25"/>
  <c r="CF310" i="25"/>
  <c r="CE310" i="25"/>
  <c r="CD310" i="25"/>
  <c r="CC310" i="25"/>
  <c r="CB310" i="25"/>
  <c r="CA310" i="25"/>
  <c r="BZ310" i="25"/>
  <c r="BY310" i="25"/>
  <c r="BX310" i="25"/>
  <c r="BW310" i="25"/>
  <c r="BV310" i="25"/>
  <c r="BU310" i="25"/>
  <c r="DV309" i="25"/>
  <c r="DU309" i="25"/>
  <c r="DT309" i="25"/>
  <c r="DS309" i="25"/>
  <c r="DR309" i="25"/>
  <c r="DQ309" i="25"/>
  <c r="DP309" i="25"/>
  <c r="DO309" i="25"/>
  <c r="DN309" i="25"/>
  <c r="DM309" i="25"/>
  <c r="DL309" i="25"/>
  <c r="DK309" i="25"/>
  <c r="DJ309" i="25"/>
  <c r="DI309" i="25"/>
  <c r="DH309" i="25"/>
  <c r="DG309" i="25"/>
  <c r="DF309" i="25"/>
  <c r="DE309" i="25"/>
  <c r="DD309" i="25"/>
  <c r="DC309" i="25"/>
  <c r="DB309" i="25"/>
  <c r="DA309" i="25"/>
  <c r="CZ309" i="25"/>
  <c r="CY309" i="25"/>
  <c r="CX309" i="25"/>
  <c r="CW309" i="25"/>
  <c r="CV309" i="25"/>
  <c r="CU309" i="25"/>
  <c r="CT309" i="25"/>
  <c r="CS309" i="25"/>
  <c r="CR309" i="25"/>
  <c r="CQ309" i="25"/>
  <c r="CP309" i="25"/>
  <c r="CO309" i="25"/>
  <c r="CN309" i="25"/>
  <c r="CM309" i="25"/>
  <c r="CL309" i="25"/>
  <c r="CK309" i="25"/>
  <c r="CJ309" i="25"/>
  <c r="CI309" i="25"/>
  <c r="CH309" i="25"/>
  <c r="CG309" i="25"/>
  <c r="CF309" i="25"/>
  <c r="CE309" i="25"/>
  <c r="CD309" i="25"/>
  <c r="CC309" i="25"/>
  <c r="CB309" i="25"/>
  <c r="CA309" i="25"/>
  <c r="BZ309" i="25"/>
  <c r="BY309" i="25"/>
  <c r="BX309" i="25"/>
  <c r="BW309" i="25"/>
  <c r="BV309" i="25"/>
  <c r="BU309" i="25"/>
  <c r="DV308" i="25"/>
  <c r="DU308" i="25"/>
  <c r="DT308" i="25"/>
  <c r="DS308" i="25"/>
  <c r="DR308" i="25"/>
  <c r="DQ308" i="25"/>
  <c r="DP308" i="25"/>
  <c r="DO308" i="25"/>
  <c r="DN308" i="25"/>
  <c r="DM308" i="25"/>
  <c r="DL308" i="25"/>
  <c r="DK308" i="25"/>
  <c r="DJ308" i="25"/>
  <c r="DI308" i="25"/>
  <c r="DH308" i="25"/>
  <c r="DG308" i="25"/>
  <c r="DF308" i="25"/>
  <c r="DE308" i="25"/>
  <c r="DD308" i="25"/>
  <c r="DC308" i="25"/>
  <c r="DB308" i="25"/>
  <c r="DA308" i="25"/>
  <c r="CZ308" i="25"/>
  <c r="CY308" i="25"/>
  <c r="CX308" i="25"/>
  <c r="CW308" i="25"/>
  <c r="CV308" i="25"/>
  <c r="CU308" i="25"/>
  <c r="CT308" i="25"/>
  <c r="CS308" i="25"/>
  <c r="CR308" i="25"/>
  <c r="CQ308" i="25"/>
  <c r="CP308" i="25"/>
  <c r="CO308" i="25"/>
  <c r="CN308" i="25"/>
  <c r="CM308" i="25"/>
  <c r="CL308" i="25"/>
  <c r="CK308" i="25"/>
  <c r="CJ308" i="25"/>
  <c r="CI308" i="25"/>
  <c r="CH308" i="25"/>
  <c r="CG308" i="25"/>
  <c r="CF308" i="25"/>
  <c r="CE308" i="25"/>
  <c r="CD308" i="25"/>
  <c r="CC308" i="25"/>
  <c r="CB308" i="25"/>
  <c r="CA308" i="25"/>
  <c r="BZ308" i="25"/>
  <c r="BY308" i="25"/>
  <c r="BX308" i="25"/>
  <c r="BW308" i="25"/>
  <c r="BV308" i="25"/>
  <c r="BU308" i="25"/>
  <c r="DV307" i="25"/>
  <c r="DU307" i="25"/>
  <c r="DT307" i="25"/>
  <c r="DS307" i="25"/>
  <c r="DR307" i="25"/>
  <c r="DQ307" i="25"/>
  <c r="DP307" i="25"/>
  <c r="DO307" i="25"/>
  <c r="DN307" i="25"/>
  <c r="DM307" i="25"/>
  <c r="DL307" i="25"/>
  <c r="DK307" i="25"/>
  <c r="DJ307" i="25"/>
  <c r="DI307" i="25"/>
  <c r="DH307" i="25"/>
  <c r="DG307" i="25"/>
  <c r="DF307" i="25"/>
  <c r="DE307" i="25"/>
  <c r="DD307" i="25"/>
  <c r="DC307" i="25"/>
  <c r="DB307" i="25"/>
  <c r="DA307" i="25"/>
  <c r="CZ307" i="25"/>
  <c r="CY307" i="25"/>
  <c r="CX307" i="25"/>
  <c r="CW307" i="25"/>
  <c r="CV307" i="25"/>
  <c r="CU307" i="25"/>
  <c r="CT307" i="25"/>
  <c r="CS307" i="25"/>
  <c r="CR307" i="25"/>
  <c r="CQ307" i="25"/>
  <c r="CP307" i="25"/>
  <c r="CO307" i="25"/>
  <c r="CN307" i="25"/>
  <c r="CM307" i="25"/>
  <c r="CL307" i="25"/>
  <c r="CK307" i="25"/>
  <c r="CJ307" i="25"/>
  <c r="CI307" i="25"/>
  <c r="CH307" i="25"/>
  <c r="CG307" i="25"/>
  <c r="CF307" i="25"/>
  <c r="CE307" i="25"/>
  <c r="CD307" i="25"/>
  <c r="CC307" i="25"/>
  <c r="CB307" i="25"/>
  <c r="CA307" i="25"/>
  <c r="BZ307" i="25"/>
  <c r="BY307" i="25"/>
  <c r="BX307" i="25"/>
  <c r="BW307" i="25"/>
  <c r="BV307" i="25"/>
  <c r="BU307" i="25"/>
  <c r="DV306" i="25"/>
  <c r="DU306" i="25"/>
  <c r="DT306" i="25"/>
  <c r="DS306" i="25"/>
  <c r="DR306" i="25"/>
  <c r="DQ306" i="25"/>
  <c r="DP306" i="25"/>
  <c r="DO306" i="25"/>
  <c r="DN306" i="25"/>
  <c r="DM306" i="25"/>
  <c r="DL306" i="25"/>
  <c r="DK306" i="25"/>
  <c r="DJ306" i="25"/>
  <c r="DI306" i="25"/>
  <c r="DH306" i="25"/>
  <c r="DG306" i="25"/>
  <c r="DF306" i="25"/>
  <c r="DE306" i="25"/>
  <c r="DD306" i="25"/>
  <c r="DC306" i="25"/>
  <c r="DB306" i="25"/>
  <c r="DA306" i="25"/>
  <c r="CZ306" i="25"/>
  <c r="CY306" i="25"/>
  <c r="CX306" i="25"/>
  <c r="CW306" i="25"/>
  <c r="CV306" i="25"/>
  <c r="CU306" i="25"/>
  <c r="CT306" i="25"/>
  <c r="CS306" i="25"/>
  <c r="CR306" i="25"/>
  <c r="CQ306" i="25"/>
  <c r="CP306" i="25"/>
  <c r="CO306" i="25"/>
  <c r="CN306" i="25"/>
  <c r="CM306" i="25"/>
  <c r="CL306" i="25"/>
  <c r="CK306" i="25"/>
  <c r="CJ306" i="25"/>
  <c r="CI306" i="25"/>
  <c r="CH306" i="25"/>
  <c r="CG306" i="25"/>
  <c r="CF306" i="25"/>
  <c r="CE306" i="25"/>
  <c r="CD306" i="25"/>
  <c r="CC306" i="25"/>
  <c r="CB306" i="25"/>
  <c r="CA306" i="25"/>
  <c r="BZ306" i="25"/>
  <c r="BY306" i="25"/>
  <c r="BX306" i="25"/>
  <c r="BW306" i="25"/>
  <c r="BV306" i="25"/>
  <c r="BU306" i="25"/>
  <c r="DV305" i="25"/>
  <c r="DU305" i="25"/>
  <c r="DT305" i="25"/>
  <c r="DS305" i="25"/>
  <c r="DR305" i="25"/>
  <c r="DQ305" i="25"/>
  <c r="DP305" i="25"/>
  <c r="DO305" i="25"/>
  <c r="DN305" i="25"/>
  <c r="DM305" i="25"/>
  <c r="DL305" i="25"/>
  <c r="DK305" i="25"/>
  <c r="DJ305" i="25"/>
  <c r="DI305" i="25"/>
  <c r="DH305" i="25"/>
  <c r="DG305" i="25"/>
  <c r="DF305" i="25"/>
  <c r="DE305" i="25"/>
  <c r="DD305" i="25"/>
  <c r="DC305" i="25"/>
  <c r="DB305" i="25"/>
  <c r="DA305" i="25"/>
  <c r="CZ305" i="25"/>
  <c r="CY305" i="25"/>
  <c r="CX305" i="25"/>
  <c r="CW305" i="25"/>
  <c r="CV305" i="25"/>
  <c r="CU305" i="25"/>
  <c r="CT305" i="25"/>
  <c r="CS305" i="25"/>
  <c r="CR305" i="25"/>
  <c r="CQ305" i="25"/>
  <c r="CP305" i="25"/>
  <c r="CO305" i="25"/>
  <c r="CN305" i="25"/>
  <c r="CM305" i="25"/>
  <c r="CL305" i="25"/>
  <c r="CK305" i="25"/>
  <c r="CJ305" i="25"/>
  <c r="CI305" i="25"/>
  <c r="CH305" i="25"/>
  <c r="CG305" i="25"/>
  <c r="CF305" i="25"/>
  <c r="CE305" i="25"/>
  <c r="CD305" i="25"/>
  <c r="CC305" i="25"/>
  <c r="CB305" i="25"/>
  <c r="CA305" i="25"/>
  <c r="BZ305" i="25"/>
  <c r="BY305" i="25"/>
  <c r="BX305" i="25"/>
  <c r="BW305" i="25"/>
  <c r="BV305" i="25"/>
  <c r="BU305" i="25"/>
  <c r="DV304" i="25"/>
  <c r="DU304" i="25"/>
  <c r="DT304" i="25"/>
  <c r="DS304" i="25"/>
  <c r="DR304" i="25"/>
  <c r="DQ304" i="25"/>
  <c r="DP304" i="25"/>
  <c r="DO304" i="25"/>
  <c r="DN304" i="25"/>
  <c r="DM304" i="25"/>
  <c r="DL304" i="25"/>
  <c r="DK304" i="25"/>
  <c r="DJ304" i="25"/>
  <c r="DI304" i="25"/>
  <c r="DH304" i="25"/>
  <c r="DG304" i="25"/>
  <c r="DF304" i="25"/>
  <c r="DE304" i="25"/>
  <c r="DD304" i="25"/>
  <c r="DC304" i="25"/>
  <c r="DB304" i="25"/>
  <c r="DA304" i="25"/>
  <c r="CZ304" i="25"/>
  <c r="CY304" i="25"/>
  <c r="CX304" i="25"/>
  <c r="CW304" i="25"/>
  <c r="CV304" i="25"/>
  <c r="CU304" i="25"/>
  <c r="CT304" i="25"/>
  <c r="CS304" i="25"/>
  <c r="CR304" i="25"/>
  <c r="CQ304" i="25"/>
  <c r="CP304" i="25"/>
  <c r="CO304" i="25"/>
  <c r="CN304" i="25"/>
  <c r="CM304" i="25"/>
  <c r="CL304" i="25"/>
  <c r="CK304" i="25"/>
  <c r="CJ304" i="25"/>
  <c r="CI304" i="25"/>
  <c r="CH304" i="25"/>
  <c r="CG304" i="25"/>
  <c r="CF304" i="25"/>
  <c r="CE304" i="25"/>
  <c r="CD304" i="25"/>
  <c r="CC304" i="25"/>
  <c r="CB304" i="25"/>
  <c r="CA304" i="25"/>
  <c r="BZ304" i="25"/>
  <c r="BY304" i="25"/>
  <c r="BX304" i="25"/>
  <c r="BW304" i="25"/>
  <c r="BV304" i="25"/>
  <c r="BU304" i="25"/>
  <c r="DV303" i="25"/>
  <c r="DU303" i="25"/>
  <c r="DT303" i="25"/>
  <c r="DS303" i="25"/>
  <c r="DR303" i="25"/>
  <c r="DQ303" i="25"/>
  <c r="DP303" i="25"/>
  <c r="DO303" i="25"/>
  <c r="DN303" i="25"/>
  <c r="DM303" i="25"/>
  <c r="DL303" i="25"/>
  <c r="DK303" i="25"/>
  <c r="DJ303" i="25"/>
  <c r="DI303" i="25"/>
  <c r="DH303" i="25"/>
  <c r="DG303" i="25"/>
  <c r="DF303" i="25"/>
  <c r="DE303" i="25"/>
  <c r="DD303" i="25"/>
  <c r="DC303" i="25"/>
  <c r="DB303" i="25"/>
  <c r="DA303" i="25"/>
  <c r="CZ303" i="25"/>
  <c r="CY303" i="25"/>
  <c r="CX303" i="25"/>
  <c r="CW303" i="25"/>
  <c r="CV303" i="25"/>
  <c r="CU303" i="25"/>
  <c r="CT303" i="25"/>
  <c r="CS303" i="25"/>
  <c r="CR303" i="25"/>
  <c r="CQ303" i="25"/>
  <c r="CP303" i="25"/>
  <c r="CO303" i="25"/>
  <c r="CN303" i="25"/>
  <c r="CM303" i="25"/>
  <c r="CL303" i="25"/>
  <c r="CK303" i="25"/>
  <c r="CJ303" i="25"/>
  <c r="CI303" i="25"/>
  <c r="CH303" i="25"/>
  <c r="CG303" i="25"/>
  <c r="CF303" i="25"/>
  <c r="CE303" i="25"/>
  <c r="CD303" i="25"/>
  <c r="CC303" i="25"/>
  <c r="CB303" i="25"/>
  <c r="CA303" i="25"/>
  <c r="BZ303" i="25"/>
  <c r="BY303" i="25"/>
  <c r="BX303" i="25"/>
  <c r="BW303" i="25"/>
  <c r="BV303" i="25"/>
  <c r="BU303" i="25"/>
  <c r="DV302" i="25"/>
  <c r="DU302" i="25"/>
  <c r="DT302" i="25"/>
  <c r="DS302" i="25"/>
  <c r="DR302" i="25"/>
  <c r="DQ302" i="25"/>
  <c r="DP302" i="25"/>
  <c r="DO302" i="25"/>
  <c r="DN302" i="25"/>
  <c r="DM302" i="25"/>
  <c r="DL302" i="25"/>
  <c r="DK302" i="25"/>
  <c r="DJ302" i="25"/>
  <c r="DI302" i="25"/>
  <c r="DH302" i="25"/>
  <c r="DG302" i="25"/>
  <c r="DF302" i="25"/>
  <c r="DE302" i="25"/>
  <c r="DD302" i="25"/>
  <c r="DC302" i="25"/>
  <c r="DB302" i="25"/>
  <c r="DA302" i="25"/>
  <c r="CZ302" i="25"/>
  <c r="CY302" i="25"/>
  <c r="CX302" i="25"/>
  <c r="CW302" i="25"/>
  <c r="CV302" i="25"/>
  <c r="CU302" i="25"/>
  <c r="CT302" i="25"/>
  <c r="CS302" i="25"/>
  <c r="CR302" i="25"/>
  <c r="CQ302" i="25"/>
  <c r="CP302" i="25"/>
  <c r="CO302" i="25"/>
  <c r="CN302" i="25"/>
  <c r="CM302" i="25"/>
  <c r="CL302" i="25"/>
  <c r="CK302" i="25"/>
  <c r="CJ302" i="25"/>
  <c r="CI302" i="25"/>
  <c r="CH302" i="25"/>
  <c r="CG302" i="25"/>
  <c r="CF302" i="25"/>
  <c r="CE302" i="25"/>
  <c r="CD302" i="25"/>
  <c r="CC302" i="25"/>
  <c r="CB302" i="25"/>
  <c r="CA302" i="25"/>
  <c r="BZ302" i="25"/>
  <c r="BY302" i="25"/>
  <c r="BX302" i="25"/>
  <c r="BW302" i="25"/>
  <c r="BV302" i="25"/>
  <c r="BU302" i="25"/>
  <c r="DV301" i="25"/>
  <c r="DU301" i="25"/>
  <c r="DT301" i="25"/>
  <c r="DS301" i="25"/>
  <c r="DR301" i="25"/>
  <c r="DQ301" i="25"/>
  <c r="DP301" i="25"/>
  <c r="DO301" i="25"/>
  <c r="DN301" i="25"/>
  <c r="DM301" i="25"/>
  <c r="DL301" i="25"/>
  <c r="DK301" i="25"/>
  <c r="DJ301" i="25"/>
  <c r="DI301" i="25"/>
  <c r="DH301" i="25"/>
  <c r="DG301" i="25"/>
  <c r="DF301" i="25"/>
  <c r="DE301" i="25"/>
  <c r="DD301" i="25"/>
  <c r="DC301" i="25"/>
  <c r="DB301" i="25"/>
  <c r="DA301" i="25"/>
  <c r="CZ301" i="25"/>
  <c r="CY301" i="25"/>
  <c r="CX301" i="25"/>
  <c r="CW301" i="25"/>
  <c r="CV301" i="25"/>
  <c r="CU301" i="25"/>
  <c r="CT301" i="25"/>
  <c r="CS301" i="25"/>
  <c r="CR301" i="25"/>
  <c r="CQ301" i="25"/>
  <c r="CP301" i="25"/>
  <c r="CO301" i="25"/>
  <c r="CN301" i="25"/>
  <c r="CM301" i="25"/>
  <c r="CL301" i="25"/>
  <c r="CK301" i="25"/>
  <c r="CJ301" i="25"/>
  <c r="CI301" i="25"/>
  <c r="CH301" i="25"/>
  <c r="CG301" i="25"/>
  <c r="CF301" i="25"/>
  <c r="CE301" i="25"/>
  <c r="CD301" i="25"/>
  <c r="CC301" i="25"/>
  <c r="CB301" i="25"/>
  <c r="CA301" i="25"/>
  <c r="BZ301" i="25"/>
  <c r="BY301" i="25"/>
  <c r="BX301" i="25"/>
  <c r="BW301" i="25"/>
  <c r="BV301" i="25"/>
  <c r="BU301" i="25"/>
  <c r="DV300" i="25"/>
  <c r="DU300" i="25"/>
  <c r="DT300" i="25"/>
  <c r="DS300" i="25"/>
  <c r="DR300" i="25"/>
  <c r="DQ300" i="25"/>
  <c r="DP300" i="25"/>
  <c r="DO300" i="25"/>
  <c r="DN300" i="25"/>
  <c r="DM300" i="25"/>
  <c r="DL300" i="25"/>
  <c r="DK300" i="25"/>
  <c r="DJ300" i="25"/>
  <c r="DI300" i="25"/>
  <c r="DH300" i="25"/>
  <c r="DG300" i="25"/>
  <c r="DF300" i="25"/>
  <c r="DE300" i="25"/>
  <c r="DD300" i="25"/>
  <c r="DC300" i="25"/>
  <c r="DB300" i="25"/>
  <c r="DA300" i="25"/>
  <c r="CZ300" i="25"/>
  <c r="CY300" i="25"/>
  <c r="CX300" i="25"/>
  <c r="CW300" i="25"/>
  <c r="CV300" i="25"/>
  <c r="CU300" i="25"/>
  <c r="CT300" i="25"/>
  <c r="CS300" i="25"/>
  <c r="CR300" i="25"/>
  <c r="CQ300" i="25"/>
  <c r="CP300" i="25"/>
  <c r="CO300" i="25"/>
  <c r="CN300" i="25"/>
  <c r="CM300" i="25"/>
  <c r="CL300" i="25"/>
  <c r="CK300" i="25"/>
  <c r="CJ300" i="25"/>
  <c r="CI300" i="25"/>
  <c r="CH300" i="25"/>
  <c r="CG300" i="25"/>
  <c r="CF300" i="25"/>
  <c r="CE300" i="25"/>
  <c r="CD300" i="25"/>
  <c r="CC300" i="25"/>
  <c r="CB300" i="25"/>
  <c r="CA300" i="25"/>
  <c r="BZ300" i="25"/>
  <c r="BY300" i="25"/>
  <c r="BX300" i="25"/>
  <c r="BW300" i="25"/>
  <c r="BV300" i="25"/>
  <c r="BU300" i="25"/>
  <c r="DV299" i="25"/>
  <c r="DU299" i="25"/>
  <c r="DT299" i="25"/>
  <c r="DS299" i="25"/>
  <c r="DR299" i="25"/>
  <c r="DQ299" i="25"/>
  <c r="DP299" i="25"/>
  <c r="DO299" i="25"/>
  <c r="DN299" i="25"/>
  <c r="DM299" i="25"/>
  <c r="DL299" i="25"/>
  <c r="DK299" i="25"/>
  <c r="DJ299" i="25"/>
  <c r="DI299" i="25"/>
  <c r="DH299" i="25"/>
  <c r="DG299" i="25"/>
  <c r="DF299" i="25"/>
  <c r="DE299" i="25"/>
  <c r="DD299" i="25"/>
  <c r="DC299" i="25"/>
  <c r="DB299" i="25"/>
  <c r="DA299" i="25"/>
  <c r="CZ299" i="25"/>
  <c r="CY299" i="25"/>
  <c r="CX299" i="25"/>
  <c r="CW299" i="25"/>
  <c r="CV299" i="25"/>
  <c r="CU299" i="25"/>
  <c r="CT299" i="25"/>
  <c r="CS299" i="25"/>
  <c r="CR299" i="25"/>
  <c r="CQ299" i="25"/>
  <c r="CP299" i="25"/>
  <c r="CO299" i="25"/>
  <c r="CN299" i="25"/>
  <c r="CM299" i="25"/>
  <c r="CL299" i="25"/>
  <c r="CK299" i="25"/>
  <c r="CJ299" i="25"/>
  <c r="CI299" i="25"/>
  <c r="CH299" i="25"/>
  <c r="CG299" i="25"/>
  <c r="CF299" i="25"/>
  <c r="CE299" i="25"/>
  <c r="CD299" i="25"/>
  <c r="CC299" i="25"/>
  <c r="CB299" i="25"/>
  <c r="CA299" i="25"/>
  <c r="BZ299" i="25"/>
  <c r="BY299" i="25"/>
  <c r="BX299" i="25"/>
  <c r="BW299" i="25"/>
  <c r="BV299" i="25"/>
  <c r="BU299" i="25"/>
  <c r="DV298" i="25"/>
  <c r="DU298" i="25"/>
  <c r="DT298" i="25"/>
  <c r="DS298" i="25"/>
  <c r="DR298" i="25"/>
  <c r="DQ298" i="25"/>
  <c r="DP298" i="25"/>
  <c r="DO298" i="25"/>
  <c r="DN298" i="25"/>
  <c r="DM298" i="25"/>
  <c r="DL298" i="25"/>
  <c r="DK298" i="25"/>
  <c r="DJ298" i="25"/>
  <c r="DI298" i="25"/>
  <c r="DH298" i="25"/>
  <c r="DG298" i="25"/>
  <c r="DF298" i="25"/>
  <c r="DE298" i="25"/>
  <c r="DD298" i="25"/>
  <c r="DC298" i="25"/>
  <c r="DB298" i="25"/>
  <c r="DA298" i="25"/>
  <c r="CZ298" i="25"/>
  <c r="CY298" i="25"/>
  <c r="CX298" i="25"/>
  <c r="CW298" i="25"/>
  <c r="CV298" i="25"/>
  <c r="CU298" i="25"/>
  <c r="CT298" i="25"/>
  <c r="CS298" i="25"/>
  <c r="CR298" i="25"/>
  <c r="CQ298" i="25"/>
  <c r="CP298" i="25"/>
  <c r="CO298" i="25"/>
  <c r="CN298" i="25"/>
  <c r="CM298" i="25"/>
  <c r="CL298" i="25"/>
  <c r="CK298" i="25"/>
  <c r="CJ298" i="25"/>
  <c r="CI298" i="25"/>
  <c r="CH298" i="25"/>
  <c r="CG298" i="25"/>
  <c r="CF298" i="25"/>
  <c r="CE298" i="25"/>
  <c r="CD298" i="25"/>
  <c r="CC298" i="25"/>
  <c r="CB298" i="25"/>
  <c r="CA298" i="25"/>
  <c r="BZ298" i="25"/>
  <c r="BY298" i="25"/>
  <c r="BX298" i="25"/>
  <c r="BW298" i="25"/>
  <c r="BV298" i="25"/>
  <c r="BU298" i="25"/>
  <c r="DV297" i="25"/>
  <c r="DU297" i="25"/>
  <c r="DT297" i="25"/>
  <c r="DS297" i="25"/>
  <c r="DR297" i="25"/>
  <c r="DQ297" i="25"/>
  <c r="DP297" i="25"/>
  <c r="DO297" i="25"/>
  <c r="DN297" i="25"/>
  <c r="DM297" i="25"/>
  <c r="DL297" i="25"/>
  <c r="DK297" i="25"/>
  <c r="DJ297" i="25"/>
  <c r="DI297" i="25"/>
  <c r="DH297" i="25"/>
  <c r="DG297" i="25"/>
  <c r="DF297" i="25"/>
  <c r="DE297" i="25"/>
  <c r="DD297" i="25"/>
  <c r="DC297" i="25"/>
  <c r="DB297" i="25"/>
  <c r="DA297" i="25"/>
  <c r="CZ297" i="25"/>
  <c r="CY297" i="25"/>
  <c r="CX297" i="25"/>
  <c r="CW297" i="25"/>
  <c r="CV297" i="25"/>
  <c r="CU297" i="25"/>
  <c r="CT297" i="25"/>
  <c r="CS297" i="25"/>
  <c r="CR297" i="25"/>
  <c r="CQ297" i="25"/>
  <c r="CP297" i="25"/>
  <c r="CO297" i="25"/>
  <c r="CN297" i="25"/>
  <c r="CM297" i="25"/>
  <c r="CL297" i="25"/>
  <c r="CK297" i="25"/>
  <c r="CJ297" i="25"/>
  <c r="CI297" i="25"/>
  <c r="CH297" i="25"/>
  <c r="CG297" i="25"/>
  <c r="CF297" i="25"/>
  <c r="CE297" i="25"/>
  <c r="CD297" i="25"/>
  <c r="CC297" i="25"/>
  <c r="CB297" i="25"/>
  <c r="CA297" i="25"/>
  <c r="BZ297" i="25"/>
  <c r="BY297" i="25"/>
  <c r="BX297" i="25"/>
  <c r="BW297" i="25"/>
  <c r="BV297" i="25"/>
  <c r="BU297" i="25"/>
  <c r="DV296" i="25"/>
  <c r="DU296" i="25"/>
  <c r="DT296" i="25"/>
  <c r="DS296" i="25"/>
  <c r="DR296" i="25"/>
  <c r="DQ296" i="25"/>
  <c r="DP296" i="25"/>
  <c r="DO296" i="25"/>
  <c r="DN296" i="25"/>
  <c r="DM296" i="25"/>
  <c r="DL296" i="25"/>
  <c r="DK296" i="25"/>
  <c r="DJ296" i="25"/>
  <c r="DI296" i="25"/>
  <c r="DH296" i="25"/>
  <c r="DG296" i="25"/>
  <c r="DF296" i="25"/>
  <c r="DE296" i="25"/>
  <c r="DD296" i="25"/>
  <c r="DC296" i="25"/>
  <c r="DB296" i="25"/>
  <c r="DA296" i="25"/>
  <c r="CZ296" i="25"/>
  <c r="CY296" i="25"/>
  <c r="CX296" i="25"/>
  <c r="CW296" i="25"/>
  <c r="CV296" i="25"/>
  <c r="CU296" i="25"/>
  <c r="CT296" i="25"/>
  <c r="CS296" i="25"/>
  <c r="CR296" i="25"/>
  <c r="CQ296" i="25"/>
  <c r="CP296" i="25"/>
  <c r="CO296" i="25"/>
  <c r="CN296" i="25"/>
  <c r="CM296" i="25"/>
  <c r="CL296" i="25"/>
  <c r="CK296" i="25"/>
  <c r="CJ296" i="25"/>
  <c r="CI296" i="25"/>
  <c r="CH296" i="25"/>
  <c r="CG296" i="25"/>
  <c r="CF296" i="25"/>
  <c r="CE296" i="25"/>
  <c r="CD296" i="25"/>
  <c r="CC296" i="25"/>
  <c r="CB296" i="25"/>
  <c r="CA296" i="25"/>
  <c r="BZ296" i="25"/>
  <c r="BY296" i="25"/>
  <c r="BX296" i="25"/>
  <c r="BW296" i="25"/>
  <c r="BV296" i="25"/>
  <c r="BU296" i="25"/>
  <c r="DV295" i="25"/>
  <c r="DU295" i="25"/>
  <c r="DT295" i="25"/>
  <c r="DS295" i="25"/>
  <c r="DR295" i="25"/>
  <c r="DQ295" i="25"/>
  <c r="DP295" i="25"/>
  <c r="DO295" i="25"/>
  <c r="DN295" i="25"/>
  <c r="DM295" i="25"/>
  <c r="DL295" i="25"/>
  <c r="DK295" i="25"/>
  <c r="DJ295" i="25"/>
  <c r="DI295" i="25"/>
  <c r="DH295" i="25"/>
  <c r="DG295" i="25"/>
  <c r="DF295" i="25"/>
  <c r="DE295" i="25"/>
  <c r="DD295" i="25"/>
  <c r="DC295" i="25"/>
  <c r="DB295" i="25"/>
  <c r="DA295" i="25"/>
  <c r="CZ295" i="25"/>
  <c r="CY295" i="25"/>
  <c r="CX295" i="25"/>
  <c r="CW295" i="25"/>
  <c r="CV295" i="25"/>
  <c r="CU295" i="25"/>
  <c r="CT295" i="25"/>
  <c r="CS295" i="25"/>
  <c r="CR295" i="25"/>
  <c r="CQ295" i="25"/>
  <c r="CP295" i="25"/>
  <c r="CO295" i="25"/>
  <c r="CN295" i="25"/>
  <c r="CM295" i="25"/>
  <c r="CL295" i="25"/>
  <c r="CK295" i="25"/>
  <c r="CJ295" i="25"/>
  <c r="CI295" i="25"/>
  <c r="CH295" i="25"/>
  <c r="CG295" i="25"/>
  <c r="CF295" i="25"/>
  <c r="CE295" i="25"/>
  <c r="CD295" i="25"/>
  <c r="CC295" i="25"/>
  <c r="CB295" i="25"/>
  <c r="CA295" i="25"/>
  <c r="BZ295" i="25"/>
  <c r="BY295" i="25"/>
  <c r="BX295" i="25"/>
  <c r="BW295" i="25"/>
  <c r="BV295" i="25"/>
  <c r="BU295" i="25"/>
  <c r="DV294" i="25"/>
  <c r="DU294" i="25"/>
  <c r="DT294" i="25"/>
  <c r="DS294" i="25"/>
  <c r="DR294" i="25"/>
  <c r="DQ294" i="25"/>
  <c r="DP294" i="25"/>
  <c r="DO294" i="25"/>
  <c r="DN294" i="25"/>
  <c r="DM294" i="25"/>
  <c r="DL294" i="25"/>
  <c r="DK294" i="25"/>
  <c r="DJ294" i="25"/>
  <c r="DI294" i="25"/>
  <c r="DH294" i="25"/>
  <c r="DG294" i="25"/>
  <c r="DF294" i="25"/>
  <c r="DE294" i="25"/>
  <c r="DD294" i="25"/>
  <c r="DC294" i="25"/>
  <c r="DB294" i="25"/>
  <c r="DA294" i="25"/>
  <c r="CZ294" i="25"/>
  <c r="CY294" i="25"/>
  <c r="CX294" i="25"/>
  <c r="CW294" i="25"/>
  <c r="CV294" i="25"/>
  <c r="CU294" i="25"/>
  <c r="CT294" i="25"/>
  <c r="CS294" i="25"/>
  <c r="CR294" i="25"/>
  <c r="CQ294" i="25"/>
  <c r="CP294" i="25"/>
  <c r="CO294" i="25"/>
  <c r="CN294" i="25"/>
  <c r="CM294" i="25"/>
  <c r="CL294" i="25"/>
  <c r="CK294" i="25"/>
  <c r="CJ294" i="25"/>
  <c r="CI294" i="25"/>
  <c r="CH294" i="25"/>
  <c r="CG294" i="25"/>
  <c r="CF294" i="25"/>
  <c r="CE294" i="25"/>
  <c r="CD294" i="25"/>
  <c r="CC294" i="25"/>
  <c r="CB294" i="25"/>
  <c r="CA294" i="25"/>
  <c r="BZ294" i="25"/>
  <c r="BY294" i="25"/>
  <c r="BX294" i="25"/>
  <c r="BW294" i="25"/>
  <c r="BV294" i="25"/>
  <c r="BU294" i="25"/>
  <c r="DV293" i="25"/>
  <c r="DU293" i="25"/>
  <c r="DT293" i="25"/>
  <c r="DS293" i="25"/>
  <c r="DR293" i="25"/>
  <c r="DQ293" i="25"/>
  <c r="DP293" i="25"/>
  <c r="DO293" i="25"/>
  <c r="DN293" i="25"/>
  <c r="DM293" i="25"/>
  <c r="DL293" i="25"/>
  <c r="DK293" i="25"/>
  <c r="DJ293" i="25"/>
  <c r="DI293" i="25"/>
  <c r="DH293" i="25"/>
  <c r="DG293" i="25"/>
  <c r="DF293" i="25"/>
  <c r="DE293" i="25"/>
  <c r="DD293" i="25"/>
  <c r="DC293" i="25"/>
  <c r="DB293" i="25"/>
  <c r="DA293" i="25"/>
  <c r="CZ293" i="25"/>
  <c r="CY293" i="25"/>
  <c r="CX293" i="25"/>
  <c r="CW293" i="25"/>
  <c r="CV293" i="25"/>
  <c r="CU293" i="25"/>
  <c r="CT293" i="25"/>
  <c r="CS293" i="25"/>
  <c r="CR293" i="25"/>
  <c r="CQ293" i="25"/>
  <c r="CP293" i="25"/>
  <c r="CO293" i="25"/>
  <c r="CN293" i="25"/>
  <c r="CM293" i="25"/>
  <c r="CL293" i="25"/>
  <c r="CK293" i="25"/>
  <c r="CJ293" i="25"/>
  <c r="CI293" i="25"/>
  <c r="CH293" i="25"/>
  <c r="CG293" i="25"/>
  <c r="CF293" i="25"/>
  <c r="CE293" i="25"/>
  <c r="CD293" i="25"/>
  <c r="CC293" i="25"/>
  <c r="CB293" i="25"/>
  <c r="CA293" i="25"/>
  <c r="BZ293" i="25"/>
  <c r="BY293" i="25"/>
  <c r="BX293" i="25"/>
  <c r="BW293" i="25"/>
  <c r="BV293" i="25"/>
  <c r="BU293" i="25"/>
  <c r="DV292" i="25"/>
  <c r="DU292" i="25"/>
  <c r="DT292" i="25"/>
  <c r="DS292" i="25"/>
  <c r="DR292" i="25"/>
  <c r="DQ292" i="25"/>
  <c r="DP292" i="25"/>
  <c r="DO292" i="25"/>
  <c r="DN292" i="25"/>
  <c r="DM292" i="25"/>
  <c r="DL292" i="25"/>
  <c r="DK292" i="25"/>
  <c r="DJ292" i="25"/>
  <c r="DI292" i="25"/>
  <c r="DH292" i="25"/>
  <c r="DG292" i="25"/>
  <c r="DF292" i="25"/>
  <c r="DE292" i="25"/>
  <c r="DD292" i="25"/>
  <c r="DC292" i="25"/>
  <c r="DB292" i="25"/>
  <c r="DA292" i="25"/>
  <c r="CZ292" i="25"/>
  <c r="CY292" i="25"/>
  <c r="CX292" i="25"/>
  <c r="CW292" i="25"/>
  <c r="CV292" i="25"/>
  <c r="CU292" i="25"/>
  <c r="CT292" i="25"/>
  <c r="CS292" i="25"/>
  <c r="CR292" i="25"/>
  <c r="CQ292" i="25"/>
  <c r="CP292" i="25"/>
  <c r="CO292" i="25"/>
  <c r="CN292" i="25"/>
  <c r="CM292" i="25"/>
  <c r="CL292" i="25"/>
  <c r="CK292" i="25"/>
  <c r="CJ292" i="25"/>
  <c r="CI292" i="25"/>
  <c r="CH292" i="25"/>
  <c r="CG292" i="25"/>
  <c r="CF292" i="25"/>
  <c r="CE292" i="25"/>
  <c r="CD292" i="25"/>
  <c r="CC292" i="25"/>
  <c r="CB292" i="25"/>
  <c r="CA292" i="25"/>
  <c r="BZ292" i="25"/>
  <c r="BY292" i="25"/>
  <c r="BX292" i="25"/>
  <c r="BW292" i="25"/>
  <c r="BV292" i="25"/>
  <c r="BU292" i="25"/>
  <c r="DV291" i="25"/>
  <c r="DU291" i="25"/>
  <c r="DT291" i="25"/>
  <c r="DS291" i="25"/>
  <c r="DR291" i="25"/>
  <c r="DQ291" i="25"/>
  <c r="DP291" i="25"/>
  <c r="DO291" i="25"/>
  <c r="DN291" i="25"/>
  <c r="DM291" i="25"/>
  <c r="DL291" i="25"/>
  <c r="DK291" i="25"/>
  <c r="DJ291" i="25"/>
  <c r="DI291" i="25"/>
  <c r="DH291" i="25"/>
  <c r="DG291" i="25"/>
  <c r="DF291" i="25"/>
  <c r="DE291" i="25"/>
  <c r="DD291" i="25"/>
  <c r="DC291" i="25"/>
  <c r="DB291" i="25"/>
  <c r="DA291" i="25"/>
  <c r="CZ291" i="25"/>
  <c r="CY291" i="25"/>
  <c r="CX291" i="25"/>
  <c r="CW291" i="25"/>
  <c r="CV291" i="25"/>
  <c r="CU291" i="25"/>
  <c r="CT291" i="25"/>
  <c r="CS291" i="25"/>
  <c r="CR291" i="25"/>
  <c r="CQ291" i="25"/>
  <c r="CP291" i="25"/>
  <c r="CO291" i="25"/>
  <c r="CN291" i="25"/>
  <c r="CM291" i="25"/>
  <c r="CL291" i="25"/>
  <c r="CK291" i="25"/>
  <c r="CJ291" i="25"/>
  <c r="CI291" i="25"/>
  <c r="CH291" i="25"/>
  <c r="CG291" i="25"/>
  <c r="CF291" i="25"/>
  <c r="CE291" i="25"/>
  <c r="CD291" i="25"/>
  <c r="CC291" i="25"/>
  <c r="CB291" i="25"/>
  <c r="CA291" i="25"/>
  <c r="BZ291" i="25"/>
  <c r="BY291" i="25"/>
  <c r="BX291" i="25"/>
  <c r="BW291" i="25"/>
  <c r="BV291" i="25"/>
  <c r="BU291" i="25"/>
  <c r="DV290" i="25"/>
  <c r="DU290" i="25"/>
  <c r="DT290" i="25"/>
  <c r="DS290" i="25"/>
  <c r="DR290" i="25"/>
  <c r="DQ290" i="25"/>
  <c r="DP290" i="25"/>
  <c r="DO290" i="25"/>
  <c r="DN290" i="25"/>
  <c r="DM290" i="25"/>
  <c r="DL290" i="25"/>
  <c r="DK290" i="25"/>
  <c r="DJ290" i="25"/>
  <c r="DI290" i="25"/>
  <c r="DH290" i="25"/>
  <c r="DG290" i="25"/>
  <c r="DF290" i="25"/>
  <c r="DE290" i="25"/>
  <c r="DD290" i="25"/>
  <c r="DC290" i="25"/>
  <c r="DB290" i="25"/>
  <c r="DA290" i="25"/>
  <c r="CZ290" i="25"/>
  <c r="CY290" i="25"/>
  <c r="CX290" i="25"/>
  <c r="CW290" i="25"/>
  <c r="CV290" i="25"/>
  <c r="CU290" i="25"/>
  <c r="CT290" i="25"/>
  <c r="CS290" i="25"/>
  <c r="CR290" i="25"/>
  <c r="CQ290" i="25"/>
  <c r="CP290" i="25"/>
  <c r="CO290" i="25"/>
  <c r="CN290" i="25"/>
  <c r="CM290" i="25"/>
  <c r="CL290" i="25"/>
  <c r="CK290" i="25"/>
  <c r="CJ290" i="25"/>
  <c r="CI290" i="25"/>
  <c r="CH290" i="25"/>
  <c r="CG290" i="25"/>
  <c r="CF290" i="25"/>
  <c r="CE290" i="25"/>
  <c r="CD290" i="25"/>
  <c r="CC290" i="25"/>
  <c r="CB290" i="25"/>
  <c r="CA290" i="25"/>
  <c r="BZ290" i="25"/>
  <c r="BY290" i="25"/>
  <c r="BX290" i="25"/>
  <c r="BW290" i="25"/>
  <c r="BV290" i="25"/>
  <c r="BU290" i="25"/>
  <c r="DV289" i="25"/>
  <c r="DU289" i="25"/>
  <c r="DT289" i="25"/>
  <c r="DS289" i="25"/>
  <c r="DR289" i="25"/>
  <c r="DQ289" i="25"/>
  <c r="DP289" i="25"/>
  <c r="DO289" i="25"/>
  <c r="DN289" i="25"/>
  <c r="DM289" i="25"/>
  <c r="DL289" i="25"/>
  <c r="DK289" i="25"/>
  <c r="DJ289" i="25"/>
  <c r="DI289" i="25"/>
  <c r="DH289" i="25"/>
  <c r="DG289" i="25"/>
  <c r="DF289" i="25"/>
  <c r="DE289" i="25"/>
  <c r="DD289" i="25"/>
  <c r="DC289" i="25"/>
  <c r="DB289" i="25"/>
  <c r="DA289" i="25"/>
  <c r="CZ289" i="25"/>
  <c r="CY289" i="25"/>
  <c r="CX289" i="25"/>
  <c r="CW289" i="25"/>
  <c r="CV289" i="25"/>
  <c r="CU289" i="25"/>
  <c r="CT289" i="25"/>
  <c r="CS289" i="25"/>
  <c r="CR289" i="25"/>
  <c r="CQ289" i="25"/>
  <c r="CP289" i="25"/>
  <c r="CO289" i="25"/>
  <c r="CN289" i="25"/>
  <c r="CM289" i="25"/>
  <c r="CL289" i="25"/>
  <c r="CK289" i="25"/>
  <c r="CJ289" i="25"/>
  <c r="CI289" i="25"/>
  <c r="CH289" i="25"/>
  <c r="CG289" i="25"/>
  <c r="CF289" i="25"/>
  <c r="CE289" i="25"/>
  <c r="CD289" i="25"/>
  <c r="CC289" i="25"/>
  <c r="CB289" i="25"/>
  <c r="CA289" i="25"/>
  <c r="BZ289" i="25"/>
  <c r="BY289" i="25"/>
  <c r="BX289" i="25"/>
  <c r="BW289" i="25"/>
  <c r="BV289" i="25"/>
  <c r="BU289" i="25"/>
  <c r="DV288" i="25"/>
  <c r="DU288" i="25"/>
  <c r="DT288" i="25"/>
  <c r="DS288" i="25"/>
  <c r="DR288" i="25"/>
  <c r="DQ288" i="25"/>
  <c r="DP288" i="25"/>
  <c r="DO288" i="25"/>
  <c r="DN288" i="25"/>
  <c r="DM288" i="25"/>
  <c r="DL288" i="25"/>
  <c r="DK288" i="25"/>
  <c r="DJ288" i="25"/>
  <c r="DI288" i="25"/>
  <c r="DH288" i="25"/>
  <c r="DG288" i="25"/>
  <c r="DF288" i="25"/>
  <c r="DE288" i="25"/>
  <c r="DD288" i="25"/>
  <c r="DC288" i="25"/>
  <c r="DB288" i="25"/>
  <c r="DA288" i="25"/>
  <c r="CZ288" i="25"/>
  <c r="CY288" i="25"/>
  <c r="CX288" i="25"/>
  <c r="CW288" i="25"/>
  <c r="CV288" i="25"/>
  <c r="CU288" i="25"/>
  <c r="CT288" i="25"/>
  <c r="CS288" i="25"/>
  <c r="CR288" i="25"/>
  <c r="CQ288" i="25"/>
  <c r="CP288" i="25"/>
  <c r="CO288" i="25"/>
  <c r="CN288" i="25"/>
  <c r="CM288" i="25"/>
  <c r="CL288" i="25"/>
  <c r="CK288" i="25"/>
  <c r="CJ288" i="25"/>
  <c r="CI288" i="25"/>
  <c r="CH288" i="25"/>
  <c r="CG288" i="25"/>
  <c r="CF288" i="25"/>
  <c r="CE288" i="25"/>
  <c r="CD288" i="25"/>
  <c r="CC288" i="25"/>
  <c r="CB288" i="25"/>
  <c r="CA288" i="25"/>
  <c r="BZ288" i="25"/>
  <c r="BY288" i="25"/>
  <c r="BX288" i="25"/>
  <c r="BW288" i="25"/>
  <c r="BV288" i="25"/>
  <c r="BU288" i="25"/>
  <c r="DV287" i="25"/>
  <c r="DU287" i="25"/>
  <c r="DT287" i="25"/>
  <c r="DS287" i="25"/>
  <c r="DR287" i="25"/>
  <c r="DQ287" i="25"/>
  <c r="DP287" i="25"/>
  <c r="DO287" i="25"/>
  <c r="DN287" i="25"/>
  <c r="DM287" i="25"/>
  <c r="DL287" i="25"/>
  <c r="DK287" i="25"/>
  <c r="DJ287" i="25"/>
  <c r="DI287" i="25"/>
  <c r="DH287" i="25"/>
  <c r="DG287" i="25"/>
  <c r="DF287" i="25"/>
  <c r="DE287" i="25"/>
  <c r="DD287" i="25"/>
  <c r="DC287" i="25"/>
  <c r="DB287" i="25"/>
  <c r="DA287" i="25"/>
  <c r="CZ287" i="25"/>
  <c r="CY287" i="25"/>
  <c r="CX287" i="25"/>
  <c r="CW287" i="25"/>
  <c r="CV287" i="25"/>
  <c r="CU287" i="25"/>
  <c r="CT287" i="25"/>
  <c r="CS287" i="25"/>
  <c r="CR287" i="25"/>
  <c r="CQ287" i="25"/>
  <c r="CP287" i="25"/>
  <c r="CO287" i="25"/>
  <c r="CN287" i="25"/>
  <c r="CM287" i="25"/>
  <c r="CL287" i="25"/>
  <c r="CK287" i="25"/>
  <c r="CJ287" i="25"/>
  <c r="CI287" i="25"/>
  <c r="CH287" i="25"/>
  <c r="CG287" i="25"/>
  <c r="CF287" i="25"/>
  <c r="CE287" i="25"/>
  <c r="CD287" i="25"/>
  <c r="CC287" i="25"/>
  <c r="CB287" i="25"/>
  <c r="CA287" i="25"/>
  <c r="BZ287" i="25"/>
  <c r="BY287" i="25"/>
  <c r="BX287" i="25"/>
  <c r="BW287" i="25"/>
  <c r="BV287" i="25"/>
  <c r="BU287" i="25"/>
  <c r="R287" i="25"/>
  <c r="DV286" i="25"/>
  <c r="DU286" i="25"/>
  <c r="DT286" i="25"/>
  <c r="DS286" i="25"/>
  <c r="DR286" i="25"/>
  <c r="DQ286" i="25"/>
  <c r="DP286" i="25"/>
  <c r="DO286" i="25"/>
  <c r="DN286" i="25"/>
  <c r="DM286" i="25"/>
  <c r="DL286" i="25"/>
  <c r="DK286" i="25"/>
  <c r="DJ286" i="25"/>
  <c r="DI286" i="25"/>
  <c r="DH286" i="25"/>
  <c r="DG286" i="25"/>
  <c r="DF286" i="25"/>
  <c r="DE286" i="25"/>
  <c r="DD286" i="25"/>
  <c r="DC286" i="25"/>
  <c r="DB286" i="25"/>
  <c r="DA286" i="25"/>
  <c r="CZ286" i="25"/>
  <c r="CY286" i="25"/>
  <c r="CX286" i="25"/>
  <c r="CW286" i="25"/>
  <c r="CV286" i="25"/>
  <c r="CU286" i="25"/>
  <c r="CT286" i="25"/>
  <c r="CS286" i="25"/>
  <c r="CR286" i="25"/>
  <c r="CQ286" i="25"/>
  <c r="CP286" i="25"/>
  <c r="CO286" i="25"/>
  <c r="CN286" i="25"/>
  <c r="CM286" i="25"/>
  <c r="CL286" i="25"/>
  <c r="CK286" i="25"/>
  <c r="CJ286" i="25"/>
  <c r="CI286" i="25"/>
  <c r="CH286" i="25"/>
  <c r="CG286" i="25"/>
  <c r="CF286" i="25"/>
  <c r="CE286" i="25"/>
  <c r="CD286" i="25"/>
  <c r="CC286" i="25"/>
  <c r="CB286" i="25"/>
  <c r="CA286" i="25"/>
  <c r="BZ286" i="25"/>
  <c r="BY286" i="25"/>
  <c r="BX286" i="25"/>
  <c r="BW286" i="25"/>
  <c r="BV286" i="25"/>
  <c r="BU286" i="25"/>
  <c r="R286" i="25"/>
  <c r="DV285" i="25"/>
  <c r="DU285" i="25"/>
  <c r="DT285" i="25"/>
  <c r="DS285" i="25"/>
  <c r="DR285" i="25"/>
  <c r="DQ285" i="25"/>
  <c r="DP285" i="25"/>
  <c r="DO285" i="25"/>
  <c r="DN285" i="25"/>
  <c r="DM285" i="25"/>
  <c r="DL285" i="25"/>
  <c r="DK285" i="25"/>
  <c r="DJ285" i="25"/>
  <c r="DI285" i="25"/>
  <c r="DH285" i="25"/>
  <c r="DG285" i="25"/>
  <c r="DF285" i="25"/>
  <c r="DE285" i="25"/>
  <c r="DD285" i="25"/>
  <c r="DC285" i="25"/>
  <c r="DB285" i="25"/>
  <c r="DA285" i="25"/>
  <c r="CZ285" i="25"/>
  <c r="CY285" i="25"/>
  <c r="CX285" i="25"/>
  <c r="CW285" i="25"/>
  <c r="CV285" i="25"/>
  <c r="CU285" i="25"/>
  <c r="CT285" i="25"/>
  <c r="CS285" i="25"/>
  <c r="CR285" i="25"/>
  <c r="CQ285" i="25"/>
  <c r="CP285" i="25"/>
  <c r="CO285" i="25"/>
  <c r="CN285" i="25"/>
  <c r="CM285" i="25"/>
  <c r="CL285" i="25"/>
  <c r="CK285" i="25"/>
  <c r="CJ285" i="25"/>
  <c r="CI285" i="25"/>
  <c r="CH285" i="25"/>
  <c r="CG285" i="25"/>
  <c r="CF285" i="25"/>
  <c r="CE285" i="25"/>
  <c r="CD285" i="25"/>
  <c r="CC285" i="25"/>
  <c r="CB285" i="25"/>
  <c r="CA285" i="25"/>
  <c r="BZ285" i="25"/>
  <c r="BY285" i="25"/>
  <c r="BX285" i="25"/>
  <c r="BW285" i="25"/>
  <c r="BV285" i="25"/>
  <c r="BU285" i="25"/>
  <c r="DV284" i="25"/>
  <c r="DU284" i="25"/>
  <c r="DT284" i="25"/>
  <c r="DS284" i="25"/>
  <c r="DR284" i="25"/>
  <c r="DQ284" i="25"/>
  <c r="DP284" i="25"/>
  <c r="DO284" i="25"/>
  <c r="DN284" i="25"/>
  <c r="DM284" i="25"/>
  <c r="DL284" i="25"/>
  <c r="DK284" i="25"/>
  <c r="DJ284" i="25"/>
  <c r="DI284" i="25"/>
  <c r="DH284" i="25"/>
  <c r="DG284" i="25"/>
  <c r="DF284" i="25"/>
  <c r="DE284" i="25"/>
  <c r="DD284" i="25"/>
  <c r="DC284" i="25"/>
  <c r="DB284" i="25"/>
  <c r="DA284" i="25"/>
  <c r="CZ284" i="25"/>
  <c r="CY284" i="25"/>
  <c r="CX284" i="25"/>
  <c r="CW284" i="25"/>
  <c r="CV284" i="25"/>
  <c r="CU284" i="25"/>
  <c r="CT284" i="25"/>
  <c r="CS284" i="25"/>
  <c r="CR284" i="25"/>
  <c r="CQ284" i="25"/>
  <c r="CP284" i="25"/>
  <c r="CO284" i="25"/>
  <c r="CN284" i="25"/>
  <c r="CM284" i="25"/>
  <c r="CL284" i="25"/>
  <c r="CK284" i="25"/>
  <c r="CJ284" i="25"/>
  <c r="CI284" i="25"/>
  <c r="CH284" i="25"/>
  <c r="CG284" i="25"/>
  <c r="CF284" i="25"/>
  <c r="CE284" i="25"/>
  <c r="CD284" i="25"/>
  <c r="CC284" i="25"/>
  <c r="CB284" i="25"/>
  <c r="CA284" i="25"/>
  <c r="BZ284" i="25"/>
  <c r="BY284" i="25"/>
  <c r="BX284" i="25"/>
  <c r="BW284" i="25"/>
  <c r="BV284" i="25"/>
  <c r="BU284" i="25"/>
  <c r="DV283" i="25"/>
  <c r="DU283" i="25"/>
  <c r="DT283" i="25"/>
  <c r="DS283" i="25"/>
  <c r="DR283" i="25"/>
  <c r="DQ283" i="25"/>
  <c r="DP283" i="25"/>
  <c r="DO283" i="25"/>
  <c r="DN283" i="25"/>
  <c r="DM283" i="25"/>
  <c r="DL283" i="25"/>
  <c r="DK283" i="25"/>
  <c r="DJ283" i="25"/>
  <c r="DI283" i="25"/>
  <c r="DH283" i="25"/>
  <c r="DG283" i="25"/>
  <c r="DF283" i="25"/>
  <c r="DE283" i="25"/>
  <c r="DD283" i="25"/>
  <c r="DC283" i="25"/>
  <c r="DB283" i="25"/>
  <c r="DA283" i="25"/>
  <c r="CZ283" i="25"/>
  <c r="CY283" i="25"/>
  <c r="CX283" i="25"/>
  <c r="CW283" i="25"/>
  <c r="CV283" i="25"/>
  <c r="CU283" i="25"/>
  <c r="CT283" i="25"/>
  <c r="CS283" i="25"/>
  <c r="CR283" i="25"/>
  <c r="CQ283" i="25"/>
  <c r="CP283" i="25"/>
  <c r="CO283" i="25"/>
  <c r="CN283" i="25"/>
  <c r="CM283" i="25"/>
  <c r="CL283" i="25"/>
  <c r="CK283" i="25"/>
  <c r="CJ283" i="25"/>
  <c r="CI283" i="25"/>
  <c r="CH283" i="25"/>
  <c r="CG283" i="25"/>
  <c r="CF283" i="25"/>
  <c r="CE283" i="25"/>
  <c r="CD283" i="25"/>
  <c r="CC283" i="25"/>
  <c r="CB283" i="25"/>
  <c r="CA283" i="25"/>
  <c r="BZ283" i="25"/>
  <c r="BY283" i="25"/>
  <c r="BX283" i="25"/>
  <c r="BW283" i="25"/>
  <c r="BV283" i="25"/>
  <c r="BU283" i="25"/>
  <c r="DV282" i="25"/>
  <c r="DU282" i="25"/>
  <c r="DT282" i="25"/>
  <c r="DS282" i="25"/>
  <c r="DR282" i="25"/>
  <c r="DQ282" i="25"/>
  <c r="DP282" i="25"/>
  <c r="DO282" i="25"/>
  <c r="DN282" i="25"/>
  <c r="DM282" i="25"/>
  <c r="DL282" i="25"/>
  <c r="DK282" i="25"/>
  <c r="DJ282" i="25"/>
  <c r="DI282" i="25"/>
  <c r="DH282" i="25"/>
  <c r="DG282" i="25"/>
  <c r="DF282" i="25"/>
  <c r="DE282" i="25"/>
  <c r="DD282" i="25"/>
  <c r="DC282" i="25"/>
  <c r="DB282" i="25"/>
  <c r="DA282" i="25"/>
  <c r="CZ282" i="25"/>
  <c r="CY282" i="25"/>
  <c r="CX282" i="25"/>
  <c r="CW282" i="25"/>
  <c r="CV282" i="25"/>
  <c r="CU282" i="25"/>
  <c r="CT282" i="25"/>
  <c r="CS282" i="25"/>
  <c r="CR282" i="25"/>
  <c r="CQ282" i="25"/>
  <c r="CP282" i="25"/>
  <c r="CO282" i="25"/>
  <c r="CN282" i="25"/>
  <c r="CM282" i="25"/>
  <c r="CL282" i="25"/>
  <c r="CK282" i="25"/>
  <c r="CJ282" i="25"/>
  <c r="CI282" i="25"/>
  <c r="CH282" i="25"/>
  <c r="CG282" i="25"/>
  <c r="CF282" i="25"/>
  <c r="CE282" i="25"/>
  <c r="CD282" i="25"/>
  <c r="CC282" i="25"/>
  <c r="CB282" i="25"/>
  <c r="CA282" i="25"/>
  <c r="BZ282" i="25"/>
  <c r="BY282" i="25"/>
  <c r="BX282" i="25"/>
  <c r="BW282" i="25"/>
  <c r="BV282" i="25"/>
  <c r="BU282" i="25"/>
  <c r="DV281" i="25"/>
  <c r="DU281" i="25"/>
  <c r="DT281" i="25"/>
  <c r="DS281" i="25"/>
  <c r="DR281" i="25"/>
  <c r="DQ281" i="25"/>
  <c r="DP281" i="25"/>
  <c r="DO281" i="25"/>
  <c r="DN281" i="25"/>
  <c r="DM281" i="25"/>
  <c r="DL281" i="25"/>
  <c r="DK281" i="25"/>
  <c r="DJ281" i="25"/>
  <c r="DI281" i="25"/>
  <c r="DH281" i="25"/>
  <c r="DG281" i="25"/>
  <c r="DF281" i="25"/>
  <c r="DE281" i="25"/>
  <c r="DD281" i="25"/>
  <c r="DC281" i="25"/>
  <c r="DB281" i="25"/>
  <c r="DA281" i="25"/>
  <c r="CZ281" i="25"/>
  <c r="CY281" i="25"/>
  <c r="CX281" i="25"/>
  <c r="CW281" i="25"/>
  <c r="CV281" i="25"/>
  <c r="CU281" i="25"/>
  <c r="CT281" i="25"/>
  <c r="CS281" i="25"/>
  <c r="CR281" i="25"/>
  <c r="CQ281" i="25"/>
  <c r="CP281" i="25"/>
  <c r="CO281" i="25"/>
  <c r="CN281" i="25"/>
  <c r="CM281" i="25"/>
  <c r="CL281" i="25"/>
  <c r="CK281" i="25"/>
  <c r="CJ281" i="25"/>
  <c r="CI281" i="25"/>
  <c r="CH281" i="25"/>
  <c r="CG281" i="25"/>
  <c r="CF281" i="25"/>
  <c r="CE281" i="25"/>
  <c r="CD281" i="25"/>
  <c r="CC281" i="25"/>
  <c r="CB281" i="25"/>
  <c r="CA281" i="25"/>
  <c r="BZ281" i="25"/>
  <c r="BY281" i="25"/>
  <c r="BX281" i="25"/>
  <c r="BW281" i="25"/>
  <c r="BV281" i="25"/>
  <c r="BU281" i="25"/>
  <c r="DV280" i="25"/>
  <c r="DU280" i="25"/>
  <c r="DT280" i="25"/>
  <c r="DS280" i="25"/>
  <c r="DR280" i="25"/>
  <c r="DQ280" i="25"/>
  <c r="DP280" i="25"/>
  <c r="DO280" i="25"/>
  <c r="DN280" i="25"/>
  <c r="DM280" i="25"/>
  <c r="DL280" i="25"/>
  <c r="DK280" i="25"/>
  <c r="DJ280" i="25"/>
  <c r="DI280" i="25"/>
  <c r="DH280" i="25"/>
  <c r="DG280" i="25"/>
  <c r="DF280" i="25"/>
  <c r="DE280" i="25"/>
  <c r="DD280" i="25"/>
  <c r="DC280" i="25"/>
  <c r="DB280" i="25"/>
  <c r="DA280" i="25"/>
  <c r="CZ280" i="25"/>
  <c r="CY280" i="25"/>
  <c r="CX280" i="25"/>
  <c r="CW280" i="25"/>
  <c r="CV280" i="25"/>
  <c r="CU280" i="25"/>
  <c r="CT280" i="25"/>
  <c r="CS280" i="25"/>
  <c r="CR280" i="25"/>
  <c r="CQ280" i="25"/>
  <c r="CP280" i="25"/>
  <c r="CO280" i="25"/>
  <c r="CN280" i="25"/>
  <c r="CM280" i="25"/>
  <c r="CL280" i="25"/>
  <c r="CK280" i="25"/>
  <c r="CJ280" i="25"/>
  <c r="CI280" i="25"/>
  <c r="CH280" i="25"/>
  <c r="CG280" i="25"/>
  <c r="CF280" i="25"/>
  <c r="CE280" i="25"/>
  <c r="CD280" i="25"/>
  <c r="CC280" i="25"/>
  <c r="CB280" i="25"/>
  <c r="CA280" i="25"/>
  <c r="BZ280" i="25"/>
  <c r="BY280" i="25"/>
  <c r="BX280" i="25"/>
  <c r="BW280" i="25"/>
  <c r="BV280" i="25"/>
  <c r="BU280" i="25"/>
  <c r="DV279" i="25"/>
  <c r="DU279" i="25"/>
  <c r="DT279" i="25"/>
  <c r="DS279" i="25"/>
  <c r="DR279" i="25"/>
  <c r="DQ279" i="25"/>
  <c r="DP279" i="25"/>
  <c r="DO279" i="25"/>
  <c r="DN279" i="25"/>
  <c r="DM279" i="25"/>
  <c r="DL279" i="25"/>
  <c r="DK279" i="25"/>
  <c r="DJ279" i="25"/>
  <c r="DI279" i="25"/>
  <c r="DH279" i="25"/>
  <c r="DG279" i="25"/>
  <c r="DF279" i="25"/>
  <c r="DE279" i="25"/>
  <c r="DD279" i="25"/>
  <c r="DC279" i="25"/>
  <c r="DB279" i="25"/>
  <c r="DA279" i="25"/>
  <c r="CZ279" i="25"/>
  <c r="CY279" i="25"/>
  <c r="CX279" i="25"/>
  <c r="CW279" i="25"/>
  <c r="CV279" i="25"/>
  <c r="CU279" i="25"/>
  <c r="CT279" i="25"/>
  <c r="CS279" i="25"/>
  <c r="CR279" i="25"/>
  <c r="CQ279" i="25"/>
  <c r="CP279" i="25"/>
  <c r="CO279" i="25"/>
  <c r="CN279" i="25"/>
  <c r="CM279" i="25"/>
  <c r="CL279" i="25"/>
  <c r="CK279" i="25"/>
  <c r="CJ279" i="25"/>
  <c r="CI279" i="25"/>
  <c r="CH279" i="25"/>
  <c r="CG279" i="25"/>
  <c r="CF279" i="25"/>
  <c r="CE279" i="25"/>
  <c r="CD279" i="25"/>
  <c r="CC279" i="25"/>
  <c r="CB279" i="25"/>
  <c r="CA279" i="25"/>
  <c r="BZ279" i="25"/>
  <c r="BY279" i="25"/>
  <c r="BX279" i="25"/>
  <c r="BW279" i="25"/>
  <c r="BV279" i="25"/>
  <c r="BU279" i="25"/>
  <c r="DV278" i="25"/>
  <c r="DU278" i="25"/>
  <c r="DT278" i="25"/>
  <c r="DS278" i="25"/>
  <c r="DR278" i="25"/>
  <c r="DQ278" i="25"/>
  <c r="DP278" i="25"/>
  <c r="DO278" i="25"/>
  <c r="DN278" i="25"/>
  <c r="DM278" i="25"/>
  <c r="DL278" i="25"/>
  <c r="DK278" i="25"/>
  <c r="DJ278" i="25"/>
  <c r="DI278" i="25"/>
  <c r="DH278" i="25"/>
  <c r="DG278" i="25"/>
  <c r="DF278" i="25"/>
  <c r="DE278" i="25"/>
  <c r="DD278" i="25"/>
  <c r="DC278" i="25"/>
  <c r="DB278" i="25"/>
  <c r="DA278" i="25"/>
  <c r="CZ278" i="25"/>
  <c r="CY278" i="25"/>
  <c r="CX278" i="25"/>
  <c r="CW278" i="25"/>
  <c r="CV278" i="25"/>
  <c r="CU278" i="25"/>
  <c r="CT278" i="25"/>
  <c r="CS278" i="25"/>
  <c r="CR278" i="25"/>
  <c r="CQ278" i="25"/>
  <c r="CP278" i="25"/>
  <c r="CO278" i="25"/>
  <c r="CN278" i="25"/>
  <c r="CM278" i="25"/>
  <c r="CL278" i="25"/>
  <c r="CK278" i="25"/>
  <c r="CJ278" i="25"/>
  <c r="CI278" i="25"/>
  <c r="CH278" i="25"/>
  <c r="CG278" i="25"/>
  <c r="CF278" i="25"/>
  <c r="CE278" i="25"/>
  <c r="CD278" i="25"/>
  <c r="CC278" i="25"/>
  <c r="CB278" i="25"/>
  <c r="CA278" i="25"/>
  <c r="BZ278" i="25"/>
  <c r="BY278" i="25"/>
  <c r="BX278" i="25"/>
  <c r="BW278" i="25"/>
  <c r="BV278" i="25"/>
  <c r="BU278" i="25"/>
  <c r="DV277" i="25"/>
  <c r="DU277" i="25"/>
  <c r="DT277" i="25"/>
  <c r="DS277" i="25"/>
  <c r="DR277" i="25"/>
  <c r="DQ277" i="25"/>
  <c r="DP277" i="25"/>
  <c r="DO277" i="25"/>
  <c r="DN277" i="25"/>
  <c r="DM277" i="25"/>
  <c r="DL277" i="25"/>
  <c r="DK277" i="25"/>
  <c r="DJ277" i="25"/>
  <c r="DI277" i="25"/>
  <c r="DH277" i="25"/>
  <c r="DG277" i="25"/>
  <c r="DF277" i="25"/>
  <c r="DE277" i="25"/>
  <c r="DD277" i="25"/>
  <c r="DC277" i="25"/>
  <c r="DB277" i="25"/>
  <c r="DA277" i="25"/>
  <c r="CZ277" i="25"/>
  <c r="CY277" i="25"/>
  <c r="CX277" i="25"/>
  <c r="CW277" i="25"/>
  <c r="CV277" i="25"/>
  <c r="CU277" i="25"/>
  <c r="CT277" i="25"/>
  <c r="CS277" i="25"/>
  <c r="CR277" i="25"/>
  <c r="CQ277" i="25"/>
  <c r="CP277" i="25"/>
  <c r="CO277" i="25"/>
  <c r="CN277" i="25"/>
  <c r="CM277" i="25"/>
  <c r="CL277" i="25"/>
  <c r="CK277" i="25"/>
  <c r="CJ277" i="25"/>
  <c r="CI277" i="25"/>
  <c r="CH277" i="25"/>
  <c r="CG277" i="25"/>
  <c r="CF277" i="25"/>
  <c r="CE277" i="25"/>
  <c r="CD277" i="25"/>
  <c r="CC277" i="25"/>
  <c r="CB277" i="25"/>
  <c r="CA277" i="25"/>
  <c r="BZ277" i="25"/>
  <c r="BY277" i="25"/>
  <c r="BX277" i="25"/>
  <c r="BW277" i="25"/>
  <c r="BV277" i="25"/>
  <c r="BU277" i="25"/>
  <c r="DV276" i="25"/>
  <c r="DU276" i="25"/>
  <c r="DT276" i="25"/>
  <c r="DS276" i="25"/>
  <c r="DR276" i="25"/>
  <c r="DQ276" i="25"/>
  <c r="DP276" i="25"/>
  <c r="DO276" i="25"/>
  <c r="DN276" i="25"/>
  <c r="DM276" i="25"/>
  <c r="DL276" i="25"/>
  <c r="DK276" i="25"/>
  <c r="DJ276" i="25"/>
  <c r="DI276" i="25"/>
  <c r="DH276" i="25"/>
  <c r="DG276" i="25"/>
  <c r="DF276" i="25"/>
  <c r="DE276" i="25"/>
  <c r="DD276" i="25"/>
  <c r="DC276" i="25"/>
  <c r="DB276" i="25"/>
  <c r="DA276" i="25"/>
  <c r="CZ276" i="25"/>
  <c r="CY276" i="25"/>
  <c r="CX276" i="25"/>
  <c r="CW276" i="25"/>
  <c r="CV276" i="25"/>
  <c r="CU276" i="25"/>
  <c r="CT276" i="25"/>
  <c r="CS276" i="25"/>
  <c r="CR276" i="25"/>
  <c r="CQ276" i="25"/>
  <c r="CP276" i="25"/>
  <c r="CO276" i="25"/>
  <c r="CN276" i="25"/>
  <c r="CM276" i="25"/>
  <c r="CL276" i="25"/>
  <c r="CK276" i="25"/>
  <c r="CJ276" i="25"/>
  <c r="CI276" i="25"/>
  <c r="CH276" i="25"/>
  <c r="CG276" i="25"/>
  <c r="CF276" i="25"/>
  <c r="CE276" i="25"/>
  <c r="CD276" i="25"/>
  <c r="CC276" i="25"/>
  <c r="CB276" i="25"/>
  <c r="CA276" i="25"/>
  <c r="BZ276" i="25"/>
  <c r="BY276" i="25"/>
  <c r="BX276" i="25"/>
  <c r="BW276" i="25"/>
  <c r="BV276" i="25"/>
  <c r="BU276" i="25"/>
  <c r="DV275" i="25"/>
  <c r="DU275" i="25"/>
  <c r="DT275" i="25"/>
  <c r="DS275" i="25"/>
  <c r="DR275" i="25"/>
  <c r="DQ275" i="25"/>
  <c r="DP275" i="25"/>
  <c r="DO275" i="25"/>
  <c r="DN275" i="25"/>
  <c r="DM275" i="25"/>
  <c r="DL275" i="25"/>
  <c r="DK275" i="25"/>
  <c r="DJ275" i="25"/>
  <c r="DI275" i="25"/>
  <c r="DH275" i="25"/>
  <c r="DG275" i="25"/>
  <c r="DF275" i="25"/>
  <c r="DE275" i="25"/>
  <c r="DD275" i="25"/>
  <c r="DC275" i="25"/>
  <c r="DB275" i="25"/>
  <c r="DA275" i="25"/>
  <c r="CZ275" i="25"/>
  <c r="CY275" i="25"/>
  <c r="CX275" i="25"/>
  <c r="CW275" i="25"/>
  <c r="CV275" i="25"/>
  <c r="CU275" i="25"/>
  <c r="CT275" i="25"/>
  <c r="CS275" i="25"/>
  <c r="CR275" i="25"/>
  <c r="CQ275" i="25"/>
  <c r="CP275" i="25"/>
  <c r="CO275" i="25"/>
  <c r="CN275" i="25"/>
  <c r="CM275" i="25"/>
  <c r="CL275" i="25"/>
  <c r="CK275" i="25"/>
  <c r="CJ275" i="25"/>
  <c r="CI275" i="25"/>
  <c r="CH275" i="25"/>
  <c r="CG275" i="25"/>
  <c r="CF275" i="25"/>
  <c r="CE275" i="25"/>
  <c r="CD275" i="25"/>
  <c r="CC275" i="25"/>
  <c r="CB275" i="25"/>
  <c r="CA275" i="25"/>
  <c r="BZ275" i="25"/>
  <c r="BY275" i="25"/>
  <c r="BX275" i="25"/>
  <c r="BW275" i="25"/>
  <c r="BV275" i="25"/>
  <c r="BU275" i="25"/>
  <c r="DV274" i="25"/>
  <c r="DU274" i="25"/>
  <c r="DT274" i="25"/>
  <c r="DS274" i="25"/>
  <c r="DR274" i="25"/>
  <c r="DQ274" i="25"/>
  <c r="DP274" i="25"/>
  <c r="DO274" i="25"/>
  <c r="DN274" i="25"/>
  <c r="DM274" i="25"/>
  <c r="DL274" i="25"/>
  <c r="DK274" i="25"/>
  <c r="DJ274" i="25"/>
  <c r="DI274" i="25"/>
  <c r="DH274" i="25"/>
  <c r="DG274" i="25"/>
  <c r="DF274" i="25"/>
  <c r="DE274" i="25"/>
  <c r="DD274" i="25"/>
  <c r="DC274" i="25"/>
  <c r="DB274" i="25"/>
  <c r="DA274" i="25"/>
  <c r="CZ274" i="25"/>
  <c r="CY274" i="25"/>
  <c r="CX274" i="25"/>
  <c r="CW274" i="25"/>
  <c r="CV274" i="25"/>
  <c r="CU274" i="25"/>
  <c r="CT274" i="25"/>
  <c r="CS274" i="25"/>
  <c r="CR274" i="25"/>
  <c r="CQ274" i="25"/>
  <c r="CP274" i="25"/>
  <c r="CO274" i="25"/>
  <c r="CN274" i="25"/>
  <c r="CM274" i="25"/>
  <c r="CL274" i="25"/>
  <c r="CK274" i="25"/>
  <c r="CJ274" i="25"/>
  <c r="CI274" i="25"/>
  <c r="CH274" i="25"/>
  <c r="CG274" i="25"/>
  <c r="CF274" i="25"/>
  <c r="CE274" i="25"/>
  <c r="CD274" i="25"/>
  <c r="CC274" i="25"/>
  <c r="CB274" i="25"/>
  <c r="CA274" i="25"/>
  <c r="BZ274" i="25"/>
  <c r="BY274" i="25"/>
  <c r="BX274" i="25"/>
  <c r="BW274" i="25"/>
  <c r="BV274" i="25"/>
  <c r="BU274" i="25"/>
  <c r="DV273" i="25"/>
  <c r="DU273" i="25"/>
  <c r="DT273" i="25"/>
  <c r="DS273" i="25"/>
  <c r="DR273" i="25"/>
  <c r="DQ273" i="25"/>
  <c r="DP273" i="25"/>
  <c r="DO273" i="25"/>
  <c r="DN273" i="25"/>
  <c r="DM273" i="25"/>
  <c r="DL273" i="25"/>
  <c r="DK273" i="25"/>
  <c r="DJ273" i="25"/>
  <c r="DI273" i="25"/>
  <c r="DH273" i="25"/>
  <c r="DG273" i="25"/>
  <c r="DF273" i="25"/>
  <c r="DE273" i="25"/>
  <c r="DD273" i="25"/>
  <c r="DC273" i="25"/>
  <c r="DB273" i="25"/>
  <c r="DA273" i="25"/>
  <c r="CZ273" i="25"/>
  <c r="CY273" i="25"/>
  <c r="CX273" i="25"/>
  <c r="CW273" i="25"/>
  <c r="CV273" i="25"/>
  <c r="CU273" i="25"/>
  <c r="CT273" i="25"/>
  <c r="CS273" i="25"/>
  <c r="CR273" i="25"/>
  <c r="CQ273" i="25"/>
  <c r="CP273" i="25"/>
  <c r="CO273" i="25"/>
  <c r="CN273" i="25"/>
  <c r="CM273" i="25"/>
  <c r="CL273" i="25"/>
  <c r="CK273" i="25"/>
  <c r="CJ273" i="25"/>
  <c r="CI273" i="25"/>
  <c r="CH273" i="25"/>
  <c r="CG273" i="25"/>
  <c r="CF273" i="25"/>
  <c r="CE273" i="25"/>
  <c r="CD273" i="25"/>
  <c r="CC273" i="25"/>
  <c r="CB273" i="25"/>
  <c r="CA273" i="25"/>
  <c r="BZ273" i="25"/>
  <c r="BY273" i="25"/>
  <c r="BX273" i="25"/>
  <c r="BW273" i="25"/>
  <c r="BV273" i="25"/>
  <c r="BU273" i="25"/>
  <c r="Q273" i="25"/>
  <c r="P273" i="25"/>
  <c r="DV272" i="25"/>
  <c r="DU272" i="25"/>
  <c r="DT272" i="25"/>
  <c r="DS272" i="25"/>
  <c r="DR272" i="25"/>
  <c r="DQ272" i="25"/>
  <c r="DP272" i="25"/>
  <c r="DO272" i="25"/>
  <c r="DN272" i="25"/>
  <c r="DM272" i="25"/>
  <c r="DL272" i="25"/>
  <c r="DK272" i="25"/>
  <c r="DJ272" i="25"/>
  <c r="DI272" i="25"/>
  <c r="DH272" i="25"/>
  <c r="DG272" i="25"/>
  <c r="DF272" i="25"/>
  <c r="DE272" i="25"/>
  <c r="DD272" i="25"/>
  <c r="DC272" i="25"/>
  <c r="DB272" i="25"/>
  <c r="DA272" i="25"/>
  <c r="CZ272" i="25"/>
  <c r="CY272" i="25"/>
  <c r="CX272" i="25"/>
  <c r="CW272" i="25"/>
  <c r="CV272" i="25"/>
  <c r="CU272" i="25"/>
  <c r="CT272" i="25"/>
  <c r="CS272" i="25"/>
  <c r="CR272" i="25"/>
  <c r="CQ272" i="25"/>
  <c r="CP272" i="25"/>
  <c r="CO272" i="25"/>
  <c r="CN272" i="25"/>
  <c r="CM272" i="25"/>
  <c r="CL272" i="25"/>
  <c r="CK272" i="25"/>
  <c r="CJ272" i="25"/>
  <c r="CI272" i="25"/>
  <c r="CH272" i="25"/>
  <c r="CG272" i="25"/>
  <c r="CF272" i="25"/>
  <c r="CE272" i="25"/>
  <c r="CD272" i="25"/>
  <c r="CC272" i="25"/>
  <c r="CB272" i="25"/>
  <c r="CA272" i="25"/>
  <c r="BZ272" i="25"/>
  <c r="BY272" i="25"/>
  <c r="BX272" i="25"/>
  <c r="BW272" i="25"/>
  <c r="BV272" i="25"/>
  <c r="BU272" i="25"/>
  <c r="P272" i="25"/>
  <c r="R272" i="25" s="1"/>
  <c r="DV271" i="25"/>
  <c r="DU271" i="25"/>
  <c r="DT271" i="25"/>
  <c r="DS271" i="25"/>
  <c r="DR271" i="25"/>
  <c r="DQ271" i="25"/>
  <c r="DP271" i="25"/>
  <c r="DO271" i="25"/>
  <c r="DN271" i="25"/>
  <c r="DM271" i="25"/>
  <c r="DL271" i="25"/>
  <c r="DK271" i="25"/>
  <c r="DJ271" i="25"/>
  <c r="DI271" i="25"/>
  <c r="DH271" i="25"/>
  <c r="DG271" i="25"/>
  <c r="DF271" i="25"/>
  <c r="DE271" i="25"/>
  <c r="DD271" i="25"/>
  <c r="DC271" i="25"/>
  <c r="DB271" i="25"/>
  <c r="DA271" i="25"/>
  <c r="CZ271" i="25"/>
  <c r="CY271" i="25"/>
  <c r="CX271" i="25"/>
  <c r="CW271" i="25"/>
  <c r="CV271" i="25"/>
  <c r="CU271" i="25"/>
  <c r="CT271" i="25"/>
  <c r="CS271" i="25"/>
  <c r="CR271" i="25"/>
  <c r="CQ271" i="25"/>
  <c r="CP271" i="25"/>
  <c r="CO271" i="25"/>
  <c r="CN271" i="25"/>
  <c r="CM271" i="25"/>
  <c r="CL271" i="25"/>
  <c r="CK271" i="25"/>
  <c r="CJ271" i="25"/>
  <c r="CI271" i="25"/>
  <c r="CH271" i="25"/>
  <c r="CG271" i="25"/>
  <c r="CF271" i="25"/>
  <c r="CE271" i="25"/>
  <c r="CD271" i="25"/>
  <c r="CC271" i="25"/>
  <c r="CB271" i="25"/>
  <c r="CA271" i="25"/>
  <c r="BZ271" i="25"/>
  <c r="BY271" i="25"/>
  <c r="BX271" i="25"/>
  <c r="BW271" i="25"/>
  <c r="BV271" i="25"/>
  <c r="BU271" i="25"/>
  <c r="P271" i="25"/>
  <c r="R271" i="25" s="1"/>
  <c r="DV270" i="25"/>
  <c r="DU270" i="25"/>
  <c r="DT270" i="25"/>
  <c r="DS270" i="25"/>
  <c r="DR270" i="25"/>
  <c r="DQ270" i="25"/>
  <c r="DP270" i="25"/>
  <c r="DO270" i="25"/>
  <c r="DN270" i="25"/>
  <c r="DM270" i="25"/>
  <c r="DL270" i="25"/>
  <c r="DK270" i="25"/>
  <c r="DJ270" i="25"/>
  <c r="DI270" i="25"/>
  <c r="DH270" i="25"/>
  <c r="DG270" i="25"/>
  <c r="DF270" i="25"/>
  <c r="DE270" i="25"/>
  <c r="DD270" i="25"/>
  <c r="DC270" i="25"/>
  <c r="DB270" i="25"/>
  <c r="DA270" i="25"/>
  <c r="CZ270" i="25"/>
  <c r="CY270" i="25"/>
  <c r="CX270" i="25"/>
  <c r="CW270" i="25"/>
  <c r="CV270" i="25"/>
  <c r="CU270" i="25"/>
  <c r="CT270" i="25"/>
  <c r="CS270" i="25"/>
  <c r="CR270" i="25"/>
  <c r="CQ270" i="25"/>
  <c r="CP270" i="25"/>
  <c r="CO270" i="25"/>
  <c r="CN270" i="25"/>
  <c r="CM270" i="25"/>
  <c r="CL270" i="25"/>
  <c r="CK270" i="25"/>
  <c r="CJ270" i="25"/>
  <c r="CI270" i="25"/>
  <c r="CH270" i="25"/>
  <c r="CG270" i="25"/>
  <c r="CF270" i="25"/>
  <c r="CE270" i="25"/>
  <c r="CD270" i="25"/>
  <c r="CC270" i="25"/>
  <c r="CB270" i="25"/>
  <c r="CA270" i="25"/>
  <c r="BZ270" i="25"/>
  <c r="BY270" i="25"/>
  <c r="BX270" i="25"/>
  <c r="BW270" i="25"/>
  <c r="BV270" i="25"/>
  <c r="BU270" i="25"/>
  <c r="Q270" i="25"/>
  <c r="P270" i="25"/>
  <c r="R270" i="25" s="1"/>
  <c r="DV269" i="25"/>
  <c r="DU269" i="25"/>
  <c r="DT269" i="25"/>
  <c r="DS269" i="25"/>
  <c r="DR269" i="25"/>
  <c r="DQ269" i="25"/>
  <c r="DP269" i="25"/>
  <c r="DO269" i="25"/>
  <c r="DN269" i="25"/>
  <c r="DM269" i="25"/>
  <c r="DL269" i="25"/>
  <c r="DK269" i="25"/>
  <c r="DJ269" i="25"/>
  <c r="DI269" i="25"/>
  <c r="DH269" i="25"/>
  <c r="DG269" i="25"/>
  <c r="DF269" i="25"/>
  <c r="DE269" i="25"/>
  <c r="DD269" i="25"/>
  <c r="DC269" i="25"/>
  <c r="DB269" i="25"/>
  <c r="DA269" i="25"/>
  <c r="CZ269" i="25"/>
  <c r="CY269" i="25"/>
  <c r="CX269" i="25"/>
  <c r="CW269" i="25"/>
  <c r="CV269" i="25"/>
  <c r="CU269" i="25"/>
  <c r="CT269" i="25"/>
  <c r="CS269" i="25"/>
  <c r="CR269" i="25"/>
  <c r="CQ269" i="25"/>
  <c r="CP269" i="25"/>
  <c r="CO269" i="25"/>
  <c r="CN269" i="25"/>
  <c r="CM269" i="25"/>
  <c r="CL269" i="25"/>
  <c r="CK269" i="25"/>
  <c r="CJ269" i="25"/>
  <c r="CI269" i="25"/>
  <c r="CH269" i="25"/>
  <c r="CG269" i="25"/>
  <c r="CF269" i="25"/>
  <c r="CE269" i="25"/>
  <c r="CD269" i="25"/>
  <c r="CC269" i="25"/>
  <c r="CB269" i="25"/>
  <c r="CA269" i="25"/>
  <c r="BZ269" i="25"/>
  <c r="BY269" i="25"/>
  <c r="BX269" i="25"/>
  <c r="BW269" i="25"/>
  <c r="BV269" i="25"/>
  <c r="BU269" i="25"/>
  <c r="Q269" i="25"/>
  <c r="P269" i="25"/>
  <c r="DV268" i="25"/>
  <c r="DU268" i="25"/>
  <c r="DT268" i="25"/>
  <c r="DS268" i="25"/>
  <c r="DR268" i="25"/>
  <c r="DQ268" i="25"/>
  <c r="DP268" i="25"/>
  <c r="DO268" i="25"/>
  <c r="DN268" i="25"/>
  <c r="DM268" i="25"/>
  <c r="DL268" i="25"/>
  <c r="DK268" i="25"/>
  <c r="DJ268" i="25"/>
  <c r="DI268" i="25"/>
  <c r="DH268" i="25"/>
  <c r="DG268" i="25"/>
  <c r="DF268" i="25"/>
  <c r="DE268" i="25"/>
  <c r="DD268" i="25"/>
  <c r="DC268" i="25"/>
  <c r="DB268" i="25"/>
  <c r="DA268" i="25"/>
  <c r="CZ268" i="25"/>
  <c r="CY268" i="25"/>
  <c r="CX268" i="25"/>
  <c r="CW268" i="25"/>
  <c r="CV268" i="25"/>
  <c r="CU268" i="25"/>
  <c r="CT268" i="25"/>
  <c r="CS268" i="25"/>
  <c r="CR268" i="25"/>
  <c r="CQ268" i="25"/>
  <c r="CP268" i="25"/>
  <c r="CO268" i="25"/>
  <c r="CN268" i="25"/>
  <c r="CM268" i="25"/>
  <c r="CL268" i="25"/>
  <c r="CK268" i="25"/>
  <c r="CJ268" i="25"/>
  <c r="CI268" i="25"/>
  <c r="CH268" i="25"/>
  <c r="CG268" i="25"/>
  <c r="CF268" i="25"/>
  <c r="CE268" i="25"/>
  <c r="CD268" i="25"/>
  <c r="CC268" i="25"/>
  <c r="CB268" i="25"/>
  <c r="CA268" i="25"/>
  <c r="BZ268" i="25"/>
  <c r="BY268" i="25"/>
  <c r="BX268" i="25"/>
  <c r="BW268" i="25"/>
  <c r="BV268" i="25"/>
  <c r="BU268" i="25"/>
  <c r="P268" i="25"/>
  <c r="R268" i="25" s="1"/>
  <c r="DV267" i="25"/>
  <c r="DU267" i="25"/>
  <c r="DT267" i="25"/>
  <c r="DS267" i="25"/>
  <c r="DR267" i="25"/>
  <c r="DQ267" i="25"/>
  <c r="DP267" i="25"/>
  <c r="DO267" i="25"/>
  <c r="DN267" i="25"/>
  <c r="DM267" i="25"/>
  <c r="DL267" i="25"/>
  <c r="DK267" i="25"/>
  <c r="DJ267" i="25"/>
  <c r="DI267" i="25"/>
  <c r="DH267" i="25"/>
  <c r="DG267" i="25"/>
  <c r="DF267" i="25"/>
  <c r="DE267" i="25"/>
  <c r="DD267" i="25"/>
  <c r="DC267" i="25"/>
  <c r="DB267" i="25"/>
  <c r="DA267" i="25"/>
  <c r="CZ267" i="25"/>
  <c r="CY267" i="25"/>
  <c r="CX267" i="25"/>
  <c r="CW267" i="25"/>
  <c r="CV267" i="25"/>
  <c r="CU267" i="25"/>
  <c r="CT267" i="25"/>
  <c r="CS267" i="25"/>
  <c r="CR267" i="25"/>
  <c r="CQ267" i="25"/>
  <c r="CP267" i="25"/>
  <c r="CO267" i="25"/>
  <c r="CN267" i="25"/>
  <c r="CM267" i="25"/>
  <c r="CL267" i="25"/>
  <c r="CK267" i="25"/>
  <c r="CJ267" i="25"/>
  <c r="CI267" i="25"/>
  <c r="CH267" i="25"/>
  <c r="CG267" i="25"/>
  <c r="CF267" i="25"/>
  <c r="CE267" i="25"/>
  <c r="CD267" i="25"/>
  <c r="CC267" i="25"/>
  <c r="CB267" i="25"/>
  <c r="CA267" i="25"/>
  <c r="BZ267" i="25"/>
  <c r="BY267" i="25"/>
  <c r="BX267" i="25"/>
  <c r="BW267" i="25"/>
  <c r="BV267" i="25"/>
  <c r="BU267" i="25"/>
  <c r="DV266" i="25"/>
  <c r="DU266" i="25"/>
  <c r="DT266" i="25"/>
  <c r="DS266" i="25"/>
  <c r="DR266" i="25"/>
  <c r="DQ266" i="25"/>
  <c r="DP266" i="25"/>
  <c r="DO266" i="25"/>
  <c r="DN266" i="25"/>
  <c r="DM266" i="25"/>
  <c r="DL266" i="25"/>
  <c r="DK266" i="25"/>
  <c r="DJ266" i="25"/>
  <c r="DI266" i="25"/>
  <c r="DH266" i="25"/>
  <c r="DG266" i="25"/>
  <c r="DF266" i="25"/>
  <c r="DE266" i="25"/>
  <c r="DD266" i="25"/>
  <c r="DC266" i="25"/>
  <c r="DB266" i="25"/>
  <c r="DA266" i="25"/>
  <c r="CZ266" i="25"/>
  <c r="CY266" i="25"/>
  <c r="CX266" i="25"/>
  <c r="CW266" i="25"/>
  <c r="CV266" i="25"/>
  <c r="CU266" i="25"/>
  <c r="CT266" i="25"/>
  <c r="CS266" i="25"/>
  <c r="CR266" i="25"/>
  <c r="CQ266" i="25"/>
  <c r="CP266" i="25"/>
  <c r="CO266" i="25"/>
  <c r="CN266" i="25"/>
  <c r="CM266" i="25"/>
  <c r="CL266" i="25"/>
  <c r="CK266" i="25"/>
  <c r="CJ266" i="25"/>
  <c r="CI266" i="25"/>
  <c r="CH266" i="25"/>
  <c r="CG266" i="25"/>
  <c r="CF266" i="25"/>
  <c r="CE266" i="25"/>
  <c r="CD266" i="25"/>
  <c r="CC266" i="25"/>
  <c r="CB266" i="25"/>
  <c r="CA266" i="25"/>
  <c r="BZ266" i="25"/>
  <c r="BY266" i="25"/>
  <c r="BX266" i="25"/>
  <c r="BW266" i="25"/>
  <c r="BV266" i="25"/>
  <c r="BU266" i="25"/>
  <c r="DV265" i="25"/>
  <c r="DU265" i="25"/>
  <c r="DT265" i="25"/>
  <c r="DS265" i="25"/>
  <c r="DR265" i="25"/>
  <c r="DQ265" i="25"/>
  <c r="DP265" i="25"/>
  <c r="DO265" i="25"/>
  <c r="DN265" i="25"/>
  <c r="DM265" i="25"/>
  <c r="DL265" i="25"/>
  <c r="DK265" i="25"/>
  <c r="DJ265" i="25"/>
  <c r="DI265" i="25"/>
  <c r="DH265" i="25"/>
  <c r="DG265" i="25"/>
  <c r="DF265" i="25"/>
  <c r="DE265" i="25"/>
  <c r="DD265" i="25"/>
  <c r="DC265" i="25"/>
  <c r="DB265" i="25"/>
  <c r="DA265" i="25"/>
  <c r="CZ265" i="25"/>
  <c r="CY265" i="25"/>
  <c r="CX265" i="25"/>
  <c r="CW265" i="25"/>
  <c r="CV265" i="25"/>
  <c r="CU265" i="25"/>
  <c r="CT265" i="25"/>
  <c r="CS265" i="25"/>
  <c r="CR265" i="25"/>
  <c r="CQ265" i="25"/>
  <c r="CP265" i="25"/>
  <c r="CO265" i="25"/>
  <c r="CN265" i="25"/>
  <c r="CM265" i="25"/>
  <c r="CL265" i="25"/>
  <c r="CK265" i="25"/>
  <c r="CJ265" i="25"/>
  <c r="CI265" i="25"/>
  <c r="CH265" i="25"/>
  <c r="CG265" i="25"/>
  <c r="CF265" i="25"/>
  <c r="CE265" i="25"/>
  <c r="CD265" i="25"/>
  <c r="CC265" i="25"/>
  <c r="CB265" i="25"/>
  <c r="CA265" i="25"/>
  <c r="BZ265" i="25"/>
  <c r="BY265" i="25"/>
  <c r="BX265" i="25"/>
  <c r="BW265" i="25"/>
  <c r="BV265" i="25"/>
  <c r="BU265" i="25"/>
  <c r="DV264" i="25"/>
  <c r="DU264" i="25"/>
  <c r="DT264" i="25"/>
  <c r="DS264" i="25"/>
  <c r="DR264" i="25"/>
  <c r="DQ264" i="25"/>
  <c r="DP264" i="25"/>
  <c r="DO264" i="25"/>
  <c r="DN264" i="25"/>
  <c r="DM264" i="25"/>
  <c r="DL264" i="25"/>
  <c r="DK264" i="25"/>
  <c r="DJ264" i="25"/>
  <c r="DI264" i="25"/>
  <c r="DH264" i="25"/>
  <c r="DG264" i="25"/>
  <c r="DF264" i="25"/>
  <c r="DE264" i="25"/>
  <c r="DD264" i="25"/>
  <c r="DC264" i="25"/>
  <c r="DB264" i="25"/>
  <c r="DA264" i="25"/>
  <c r="CZ264" i="25"/>
  <c r="CY264" i="25"/>
  <c r="CX264" i="25"/>
  <c r="CW264" i="25"/>
  <c r="CV264" i="25"/>
  <c r="CU264" i="25"/>
  <c r="CT264" i="25"/>
  <c r="CS264" i="25"/>
  <c r="CR264" i="25"/>
  <c r="CQ264" i="25"/>
  <c r="CP264" i="25"/>
  <c r="CO264" i="25"/>
  <c r="CN264" i="25"/>
  <c r="CM264" i="25"/>
  <c r="CL264" i="25"/>
  <c r="CK264" i="25"/>
  <c r="CJ264" i="25"/>
  <c r="CI264" i="25"/>
  <c r="CH264" i="25"/>
  <c r="CG264" i="25"/>
  <c r="CF264" i="25"/>
  <c r="CE264" i="25"/>
  <c r="CD264" i="25"/>
  <c r="CC264" i="25"/>
  <c r="CB264" i="25"/>
  <c r="CA264" i="25"/>
  <c r="BZ264" i="25"/>
  <c r="BY264" i="25"/>
  <c r="BX264" i="25"/>
  <c r="BW264" i="25"/>
  <c r="BV264" i="25"/>
  <c r="BU264" i="25"/>
  <c r="DV263" i="25"/>
  <c r="DU263" i="25"/>
  <c r="DT263" i="25"/>
  <c r="DS263" i="25"/>
  <c r="DR263" i="25"/>
  <c r="DQ263" i="25"/>
  <c r="DP263" i="25"/>
  <c r="DO263" i="25"/>
  <c r="DN263" i="25"/>
  <c r="DM263" i="25"/>
  <c r="DL263" i="25"/>
  <c r="DK263" i="25"/>
  <c r="DJ263" i="25"/>
  <c r="DI263" i="25"/>
  <c r="DH263" i="25"/>
  <c r="DG263" i="25"/>
  <c r="DF263" i="25"/>
  <c r="DE263" i="25"/>
  <c r="DD263" i="25"/>
  <c r="DC263" i="25"/>
  <c r="DB263" i="25"/>
  <c r="DA263" i="25"/>
  <c r="CZ263" i="25"/>
  <c r="CY263" i="25"/>
  <c r="CX263" i="25"/>
  <c r="CW263" i="25"/>
  <c r="CV263" i="25"/>
  <c r="CU263" i="25"/>
  <c r="CT263" i="25"/>
  <c r="CS263" i="25"/>
  <c r="CR263" i="25"/>
  <c r="CQ263" i="25"/>
  <c r="CP263" i="25"/>
  <c r="CO263" i="25"/>
  <c r="CN263" i="25"/>
  <c r="CM263" i="25"/>
  <c r="CL263" i="25"/>
  <c r="CK263" i="25"/>
  <c r="CJ263" i="25"/>
  <c r="CI263" i="25"/>
  <c r="CH263" i="25"/>
  <c r="CG263" i="25"/>
  <c r="CF263" i="25"/>
  <c r="CE263" i="25"/>
  <c r="CD263" i="25"/>
  <c r="CC263" i="25"/>
  <c r="CB263" i="25"/>
  <c r="CA263" i="25"/>
  <c r="BZ263" i="25"/>
  <c r="BY263" i="25"/>
  <c r="BX263" i="25"/>
  <c r="BW263" i="25"/>
  <c r="BV263" i="25"/>
  <c r="BU263" i="25"/>
  <c r="DV262" i="25"/>
  <c r="DU262" i="25"/>
  <c r="DT262" i="25"/>
  <c r="DS262" i="25"/>
  <c r="DR262" i="25"/>
  <c r="DQ262" i="25"/>
  <c r="DP262" i="25"/>
  <c r="DO262" i="25"/>
  <c r="DN262" i="25"/>
  <c r="DM262" i="25"/>
  <c r="DL262" i="25"/>
  <c r="DK262" i="25"/>
  <c r="DJ262" i="25"/>
  <c r="DI262" i="25"/>
  <c r="DH262" i="25"/>
  <c r="DG262" i="25"/>
  <c r="DF262" i="25"/>
  <c r="DE262" i="25"/>
  <c r="DD262" i="25"/>
  <c r="DC262" i="25"/>
  <c r="DB262" i="25"/>
  <c r="DA262" i="25"/>
  <c r="CZ262" i="25"/>
  <c r="CY262" i="25"/>
  <c r="CX262" i="25"/>
  <c r="CW262" i="25"/>
  <c r="CV262" i="25"/>
  <c r="CU262" i="25"/>
  <c r="CT262" i="25"/>
  <c r="CS262" i="25"/>
  <c r="CR262" i="25"/>
  <c r="CQ262" i="25"/>
  <c r="CP262" i="25"/>
  <c r="CO262" i="25"/>
  <c r="CN262" i="25"/>
  <c r="CM262" i="25"/>
  <c r="CL262" i="25"/>
  <c r="CK262" i="25"/>
  <c r="CJ262" i="25"/>
  <c r="CI262" i="25"/>
  <c r="CH262" i="25"/>
  <c r="CG262" i="25"/>
  <c r="CF262" i="25"/>
  <c r="CE262" i="25"/>
  <c r="CD262" i="25"/>
  <c r="CC262" i="25"/>
  <c r="CB262" i="25"/>
  <c r="CA262" i="25"/>
  <c r="BZ262" i="25"/>
  <c r="BY262" i="25"/>
  <c r="BX262" i="25"/>
  <c r="BW262" i="25"/>
  <c r="BV262" i="25"/>
  <c r="BU262" i="25"/>
  <c r="DV261" i="25"/>
  <c r="DU261" i="25"/>
  <c r="DT261" i="25"/>
  <c r="DS261" i="25"/>
  <c r="DR261" i="25"/>
  <c r="DQ261" i="25"/>
  <c r="DP261" i="25"/>
  <c r="DO261" i="25"/>
  <c r="DN261" i="25"/>
  <c r="DM261" i="25"/>
  <c r="DL261" i="25"/>
  <c r="DK261" i="25"/>
  <c r="DJ261" i="25"/>
  <c r="DI261" i="25"/>
  <c r="DH261" i="25"/>
  <c r="DG261" i="25"/>
  <c r="DF261" i="25"/>
  <c r="DE261" i="25"/>
  <c r="DD261" i="25"/>
  <c r="DC261" i="25"/>
  <c r="DB261" i="25"/>
  <c r="DA261" i="25"/>
  <c r="CZ261" i="25"/>
  <c r="CY261" i="25"/>
  <c r="CX261" i="25"/>
  <c r="CW261" i="25"/>
  <c r="CV261" i="25"/>
  <c r="CU261" i="25"/>
  <c r="CT261" i="25"/>
  <c r="CS261" i="25"/>
  <c r="CR261" i="25"/>
  <c r="CQ261" i="25"/>
  <c r="CP261" i="25"/>
  <c r="CO261" i="25"/>
  <c r="CN261" i="25"/>
  <c r="CM261" i="25"/>
  <c r="CL261" i="25"/>
  <c r="CK261" i="25"/>
  <c r="CJ261" i="25"/>
  <c r="CI261" i="25"/>
  <c r="CH261" i="25"/>
  <c r="CG261" i="25"/>
  <c r="CF261" i="25"/>
  <c r="CE261" i="25"/>
  <c r="CD261" i="25"/>
  <c r="CC261" i="25"/>
  <c r="CB261" i="25"/>
  <c r="CA261" i="25"/>
  <c r="BZ261" i="25"/>
  <c r="BY261" i="25"/>
  <c r="BX261" i="25"/>
  <c r="BW261" i="25"/>
  <c r="BV261" i="25"/>
  <c r="BU261" i="25"/>
  <c r="DV260" i="25"/>
  <c r="DU260" i="25"/>
  <c r="DT260" i="25"/>
  <c r="DS260" i="25"/>
  <c r="DR260" i="25"/>
  <c r="DQ260" i="25"/>
  <c r="DP260" i="25"/>
  <c r="DO260" i="25"/>
  <c r="DN260" i="25"/>
  <c r="DM260" i="25"/>
  <c r="DL260" i="25"/>
  <c r="DK260" i="25"/>
  <c r="DJ260" i="25"/>
  <c r="DI260" i="25"/>
  <c r="DH260" i="25"/>
  <c r="DG260" i="25"/>
  <c r="DF260" i="25"/>
  <c r="DE260" i="25"/>
  <c r="DD260" i="25"/>
  <c r="DC260" i="25"/>
  <c r="DB260" i="25"/>
  <c r="DA260" i="25"/>
  <c r="CZ260" i="25"/>
  <c r="CY260" i="25"/>
  <c r="CX260" i="25"/>
  <c r="CW260" i="25"/>
  <c r="CV260" i="25"/>
  <c r="CU260" i="25"/>
  <c r="CT260" i="25"/>
  <c r="CS260" i="25"/>
  <c r="CR260" i="25"/>
  <c r="CQ260" i="25"/>
  <c r="CP260" i="25"/>
  <c r="CO260" i="25"/>
  <c r="CN260" i="25"/>
  <c r="CM260" i="25"/>
  <c r="CL260" i="25"/>
  <c r="CK260" i="25"/>
  <c r="CJ260" i="25"/>
  <c r="CI260" i="25"/>
  <c r="CH260" i="25"/>
  <c r="CG260" i="25"/>
  <c r="CF260" i="25"/>
  <c r="CE260" i="25"/>
  <c r="CD260" i="25"/>
  <c r="CC260" i="25"/>
  <c r="CB260" i="25"/>
  <c r="CA260" i="25"/>
  <c r="BZ260" i="25"/>
  <c r="BY260" i="25"/>
  <c r="BX260" i="25"/>
  <c r="BW260" i="25"/>
  <c r="BV260" i="25"/>
  <c r="BU260" i="25"/>
  <c r="DV259" i="25"/>
  <c r="DU259" i="25"/>
  <c r="DT259" i="25"/>
  <c r="DS259" i="25"/>
  <c r="DR259" i="25"/>
  <c r="DQ259" i="25"/>
  <c r="DP259" i="25"/>
  <c r="DO259" i="25"/>
  <c r="DN259" i="25"/>
  <c r="DM259" i="25"/>
  <c r="DL259" i="25"/>
  <c r="DK259" i="25"/>
  <c r="DJ259" i="25"/>
  <c r="DI259" i="25"/>
  <c r="DH259" i="25"/>
  <c r="DG259" i="25"/>
  <c r="DF259" i="25"/>
  <c r="DE259" i="25"/>
  <c r="DD259" i="25"/>
  <c r="DC259" i="25"/>
  <c r="DB259" i="25"/>
  <c r="DA259" i="25"/>
  <c r="CZ259" i="25"/>
  <c r="CY259" i="25"/>
  <c r="CX259" i="25"/>
  <c r="CW259" i="25"/>
  <c r="CV259" i="25"/>
  <c r="CU259" i="25"/>
  <c r="CT259" i="25"/>
  <c r="CS259" i="25"/>
  <c r="CR259" i="25"/>
  <c r="CQ259" i="25"/>
  <c r="CP259" i="25"/>
  <c r="CO259" i="25"/>
  <c r="CN259" i="25"/>
  <c r="CM259" i="25"/>
  <c r="CL259" i="25"/>
  <c r="CK259" i="25"/>
  <c r="CJ259" i="25"/>
  <c r="CI259" i="25"/>
  <c r="CH259" i="25"/>
  <c r="CG259" i="25"/>
  <c r="CF259" i="25"/>
  <c r="CE259" i="25"/>
  <c r="CD259" i="25"/>
  <c r="CC259" i="25"/>
  <c r="CB259" i="25"/>
  <c r="CA259" i="25"/>
  <c r="BZ259" i="25"/>
  <c r="BY259" i="25"/>
  <c r="BX259" i="25"/>
  <c r="BW259" i="25"/>
  <c r="BV259" i="25"/>
  <c r="BU259" i="25"/>
  <c r="DV258" i="25"/>
  <c r="DU258" i="25"/>
  <c r="DT258" i="25"/>
  <c r="DS258" i="25"/>
  <c r="DR258" i="25"/>
  <c r="DQ258" i="25"/>
  <c r="DP258" i="25"/>
  <c r="DO258" i="25"/>
  <c r="DN258" i="25"/>
  <c r="DM258" i="25"/>
  <c r="DL258" i="25"/>
  <c r="DK258" i="25"/>
  <c r="DJ258" i="25"/>
  <c r="DI258" i="25"/>
  <c r="DH258" i="25"/>
  <c r="DG258" i="25"/>
  <c r="DF258" i="25"/>
  <c r="DE258" i="25"/>
  <c r="DD258" i="25"/>
  <c r="DC258" i="25"/>
  <c r="DB258" i="25"/>
  <c r="DA258" i="25"/>
  <c r="CZ258" i="25"/>
  <c r="CY258" i="25"/>
  <c r="CX258" i="25"/>
  <c r="CW258" i="25"/>
  <c r="CV258" i="25"/>
  <c r="CU258" i="25"/>
  <c r="CT258" i="25"/>
  <c r="CS258" i="25"/>
  <c r="CR258" i="25"/>
  <c r="CQ258" i="25"/>
  <c r="CP258" i="25"/>
  <c r="CO258" i="25"/>
  <c r="CN258" i="25"/>
  <c r="CM258" i="25"/>
  <c r="CL258" i="25"/>
  <c r="CK258" i="25"/>
  <c r="CJ258" i="25"/>
  <c r="CI258" i="25"/>
  <c r="CH258" i="25"/>
  <c r="CG258" i="25"/>
  <c r="CF258" i="25"/>
  <c r="CE258" i="25"/>
  <c r="CD258" i="25"/>
  <c r="CC258" i="25"/>
  <c r="CB258" i="25"/>
  <c r="CA258" i="25"/>
  <c r="BZ258" i="25"/>
  <c r="BY258" i="25"/>
  <c r="BX258" i="25"/>
  <c r="BW258" i="25"/>
  <c r="BV258" i="25"/>
  <c r="BU258" i="25"/>
  <c r="DV257" i="25"/>
  <c r="DU257" i="25"/>
  <c r="DT257" i="25"/>
  <c r="DS257" i="25"/>
  <c r="DR257" i="25"/>
  <c r="DQ257" i="25"/>
  <c r="DP257" i="25"/>
  <c r="DO257" i="25"/>
  <c r="DN257" i="25"/>
  <c r="DM257" i="25"/>
  <c r="DL257" i="25"/>
  <c r="DK257" i="25"/>
  <c r="DJ257" i="25"/>
  <c r="DI257" i="25"/>
  <c r="DH257" i="25"/>
  <c r="DG257" i="25"/>
  <c r="DF257" i="25"/>
  <c r="DE257" i="25"/>
  <c r="DD257" i="25"/>
  <c r="DC257" i="25"/>
  <c r="DB257" i="25"/>
  <c r="DA257" i="25"/>
  <c r="CZ257" i="25"/>
  <c r="CY257" i="25"/>
  <c r="CX257" i="25"/>
  <c r="CW257" i="25"/>
  <c r="CV257" i="25"/>
  <c r="CU257" i="25"/>
  <c r="CT257" i="25"/>
  <c r="CS257" i="25"/>
  <c r="CR257" i="25"/>
  <c r="CQ257" i="25"/>
  <c r="CP257" i="25"/>
  <c r="CO257" i="25"/>
  <c r="CN257" i="25"/>
  <c r="CM257" i="25"/>
  <c r="CL257" i="25"/>
  <c r="CK257" i="25"/>
  <c r="CJ257" i="25"/>
  <c r="CI257" i="25"/>
  <c r="CH257" i="25"/>
  <c r="CG257" i="25"/>
  <c r="CF257" i="25"/>
  <c r="CE257" i="25"/>
  <c r="CD257" i="25"/>
  <c r="CC257" i="25"/>
  <c r="CB257" i="25"/>
  <c r="CA257" i="25"/>
  <c r="BZ257" i="25"/>
  <c r="BY257" i="25"/>
  <c r="BX257" i="25"/>
  <c r="BW257" i="25"/>
  <c r="BV257" i="25"/>
  <c r="BU257" i="25"/>
  <c r="DV256" i="25"/>
  <c r="DU256" i="25"/>
  <c r="DT256" i="25"/>
  <c r="DS256" i="25"/>
  <c r="DR256" i="25"/>
  <c r="DQ256" i="25"/>
  <c r="DP256" i="25"/>
  <c r="DO256" i="25"/>
  <c r="DN256" i="25"/>
  <c r="DM256" i="25"/>
  <c r="DL256" i="25"/>
  <c r="DK256" i="25"/>
  <c r="DJ256" i="25"/>
  <c r="DI256" i="25"/>
  <c r="DH256" i="25"/>
  <c r="DG256" i="25"/>
  <c r="DF256" i="25"/>
  <c r="DE256" i="25"/>
  <c r="DD256" i="25"/>
  <c r="DC256" i="25"/>
  <c r="DB256" i="25"/>
  <c r="DA256" i="25"/>
  <c r="CZ256" i="25"/>
  <c r="CY256" i="25"/>
  <c r="CX256" i="25"/>
  <c r="CW256" i="25"/>
  <c r="CV256" i="25"/>
  <c r="CU256" i="25"/>
  <c r="CT256" i="25"/>
  <c r="CS256" i="25"/>
  <c r="CR256" i="25"/>
  <c r="CQ256" i="25"/>
  <c r="CP256" i="25"/>
  <c r="CO256" i="25"/>
  <c r="CN256" i="25"/>
  <c r="CM256" i="25"/>
  <c r="CL256" i="25"/>
  <c r="CK256" i="25"/>
  <c r="CJ256" i="25"/>
  <c r="CI256" i="25"/>
  <c r="CH256" i="25"/>
  <c r="CG256" i="25"/>
  <c r="CF256" i="25"/>
  <c r="CE256" i="25"/>
  <c r="CD256" i="25"/>
  <c r="CC256" i="25"/>
  <c r="CB256" i="25"/>
  <c r="CA256" i="25"/>
  <c r="BZ256" i="25"/>
  <c r="BY256" i="25"/>
  <c r="BX256" i="25"/>
  <c r="BW256" i="25"/>
  <c r="BV256" i="25"/>
  <c r="BU256" i="25"/>
  <c r="DV255" i="25"/>
  <c r="DU255" i="25"/>
  <c r="DT255" i="25"/>
  <c r="DS255" i="25"/>
  <c r="DR255" i="25"/>
  <c r="DQ255" i="25"/>
  <c r="DP255" i="25"/>
  <c r="DO255" i="25"/>
  <c r="DN255" i="25"/>
  <c r="DM255" i="25"/>
  <c r="DL255" i="25"/>
  <c r="DK255" i="25"/>
  <c r="DJ255" i="25"/>
  <c r="DI255" i="25"/>
  <c r="DH255" i="25"/>
  <c r="DG255" i="25"/>
  <c r="DF255" i="25"/>
  <c r="DE255" i="25"/>
  <c r="DD255" i="25"/>
  <c r="DC255" i="25"/>
  <c r="DB255" i="25"/>
  <c r="DA255" i="25"/>
  <c r="CZ255" i="25"/>
  <c r="CY255" i="25"/>
  <c r="CX255" i="25"/>
  <c r="CW255" i="25"/>
  <c r="CV255" i="25"/>
  <c r="CU255" i="25"/>
  <c r="CT255" i="25"/>
  <c r="CS255" i="25"/>
  <c r="CR255" i="25"/>
  <c r="CQ255" i="25"/>
  <c r="CP255" i="25"/>
  <c r="CO255" i="25"/>
  <c r="CN255" i="25"/>
  <c r="CM255" i="25"/>
  <c r="CL255" i="25"/>
  <c r="CK255" i="25"/>
  <c r="CJ255" i="25"/>
  <c r="CI255" i="25"/>
  <c r="CH255" i="25"/>
  <c r="CG255" i="25"/>
  <c r="CF255" i="25"/>
  <c r="CE255" i="25"/>
  <c r="CD255" i="25"/>
  <c r="CC255" i="25"/>
  <c r="CB255" i="25"/>
  <c r="CA255" i="25"/>
  <c r="BZ255" i="25"/>
  <c r="BY255" i="25"/>
  <c r="BX255" i="25"/>
  <c r="BW255" i="25"/>
  <c r="BV255" i="25"/>
  <c r="BU255" i="25"/>
  <c r="DV254" i="25"/>
  <c r="DU254" i="25"/>
  <c r="DT254" i="25"/>
  <c r="DS254" i="25"/>
  <c r="DR254" i="25"/>
  <c r="DQ254" i="25"/>
  <c r="DP254" i="25"/>
  <c r="DO254" i="25"/>
  <c r="DN254" i="25"/>
  <c r="DM254" i="25"/>
  <c r="DL254" i="25"/>
  <c r="DK254" i="25"/>
  <c r="DJ254" i="25"/>
  <c r="DI254" i="25"/>
  <c r="DH254" i="25"/>
  <c r="DG254" i="25"/>
  <c r="DF254" i="25"/>
  <c r="DE254" i="25"/>
  <c r="DD254" i="25"/>
  <c r="DC254" i="25"/>
  <c r="DB254" i="25"/>
  <c r="DA254" i="25"/>
  <c r="CZ254" i="25"/>
  <c r="CY254" i="25"/>
  <c r="CX254" i="25"/>
  <c r="CW254" i="25"/>
  <c r="CV254" i="25"/>
  <c r="CU254" i="25"/>
  <c r="CT254" i="25"/>
  <c r="CS254" i="25"/>
  <c r="CR254" i="25"/>
  <c r="CQ254" i="25"/>
  <c r="CP254" i="25"/>
  <c r="CO254" i="25"/>
  <c r="CN254" i="25"/>
  <c r="CM254" i="25"/>
  <c r="CL254" i="25"/>
  <c r="CK254" i="25"/>
  <c r="CJ254" i="25"/>
  <c r="CI254" i="25"/>
  <c r="CH254" i="25"/>
  <c r="CG254" i="25"/>
  <c r="CF254" i="25"/>
  <c r="CE254" i="25"/>
  <c r="CD254" i="25"/>
  <c r="CC254" i="25"/>
  <c r="CB254" i="25"/>
  <c r="CA254" i="25"/>
  <c r="BZ254" i="25"/>
  <c r="BY254" i="25"/>
  <c r="BX254" i="25"/>
  <c r="BW254" i="25"/>
  <c r="BV254" i="25"/>
  <c r="BU254" i="25"/>
  <c r="DV253" i="25"/>
  <c r="DU253" i="25"/>
  <c r="DT253" i="25"/>
  <c r="DS253" i="25"/>
  <c r="DR253" i="25"/>
  <c r="DQ253" i="25"/>
  <c r="DP253" i="25"/>
  <c r="DO253" i="25"/>
  <c r="DN253" i="25"/>
  <c r="DM253" i="25"/>
  <c r="DL253" i="25"/>
  <c r="DK253" i="25"/>
  <c r="DJ253" i="25"/>
  <c r="DI253" i="25"/>
  <c r="DH253" i="25"/>
  <c r="DG253" i="25"/>
  <c r="DF253" i="25"/>
  <c r="DE253" i="25"/>
  <c r="DD253" i="25"/>
  <c r="DC253" i="25"/>
  <c r="DB253" i="25"/>
  <c r="DA253" i="25"/>
  <c r="CZ253" i="25"/>
  <c r="CY253" i="25"/>
  <c r="CX253" i="25"/>
  <c r="CW253" i="25"/>
  <c r="CV253" i="25"/>
  <c r="CU253" i="25"/>
  <c r="CT253" i="25"/>
  <c r="CS253" i="25"/>
  <c r="CR253" i="25"/>
  <c r="CQ253" i="25"/>
  <c r="CP253" i="25"/>
  <c r="CO253" i="25"/>
  <c r="CN253" i="25"/>
  <c r="CM253" i="25"/>
  <c r="CL253" i="25"/>
  <c r="CK253" i="25"/>
  <c r="CJ253" i="25"/>
  <c r="CI253" i="25"/>
  <c r="CH253" i="25"/>
  <c r="CG253" i="25"/>
  <c r="CF253" i="25"/>
  <c r="CE253" i="25"/>
  <c r="CD253" i="25"/>
  <c r="CC253" i="25"/>
  <c r="CB253" i="25"/>
  <c r="CA253" i="25"/>
  <c r="BZ253" i="25"/>
  <c r="BY253" i="25"/>
  <c r="BX253" i="25"/>
  <c r="BW253" i="25"/>
  <c r="BV253" i="25"/>
  <c r="BU253" i="25"/>
  <c r="DV252" i="25"/>
  <c r="DU252" i="25"/>
  <c r="DT252" i="25"/>
  <c r="DS252" i="25"/>
  <c r="DR252" i="25"/>
  <c r="DQ252" i="25"/>
  <c r="DP252" i="25"/>
  <c r="DO252" i="25"/>
  <c r="DN252" i="25"/>
  <c r="DM252" i="25"/>
  <c r="DL252" i="25"/>
  <c r="DK252" i="25"/>
  <c r="DJ252" i="25"/>
  <c r="DI252" i="25"/>
  <c r="DH252" i="25"/>
  <c r="DG252" i="25"/>
  <c r="DF252" i="25"/>
  <c r="DE252" i="25"/>
  <c r="DD252" i="25"/>
  <c r="DC252" i="25"/>
  <c r="DB252" i="25"/>
  <c r="DA252" i="25"/>
  <c r="CZ252" i="25"/>
  <c r="CY252" i="25"/>
  <c r="CX252" i="25"/>
  <c r="CW252" i="25"/>
  <c r="CV252" i="25"/>
  <c r="CU252" i="25"/>
  <c r="CT252" i="25"/>
  <c r="CS252" i="25"/>
  <c r="CR252" i="25"/>
  <c r="CQ252" i="25"/>
  <c r="CP252" i="25"/>
  <c r="CO252" i="25"/>
  <c r="CN252" i="25"/>
  <c r="CM252" i="25"/>
  <c r="CL252" i="25"/>
  <c r="CK252" i="25"/>
  <c r="CJ252" i="25"/>
  <c r="CI252" i="25"/>
  <c r="CH252" i="25"/>
  <c r="CG252" i="25"/>
  <c r="CF252" i="25"/>
  <c r="CE252" i="25"/>
  <c r="CD252" i="25"/>
  <c r="CC252" i="25"/>
  <c r="CB252" i="25"/>
  <c r="CA252" i="25"/>
  <c r="BZ252" i="25"/>
  <c r="BY252" i="25"/>
  <c r="BX252" i="25"/>
  <c r="BW252" i="25"/>
  <c r="BV252" i="25"/>
  <c r="BU252" i="25"/>
  <c r="DV251" i="25"/>
  <c r="DU251" i="25"/>
  <c r="DT251" i="25"/>
  <c r="DS251" i="25"/>
  <c r="DR251" i="25"/>
  <c r="DQ251" i="25"/>
  <c r="DP251" i="25"/>
  <c r="DO251" i="25"/>
  <c r="DN251" i="25"/>
  <c r="DM251" i="25"/>
  <c r="DL251" i="25"/>
  <c r="DK251" i="25"/>
  <c r="DJ251" i="25"/>
  <c r="DI251" i="25"/>
  <c r="DH251" i="25"/>
  <c r="DG251" i="25"/>
  <c r="DF251" i="25"/>
  <c r="DE251" i="25"/>
  <c r="DD251" i="25"/>
  <c r="DC251" i="25"/>
  <c r="DB251" i="25"/>
  <c r="DA251" i="25"/>
  <c r="CZ251" i="25"/>
  <c r="CY251" i="25"/>
  <c r="CX251" i="25"/>
  <c r="CW251" i="25"/>
  <c r="CV251" i="25"/>
  <c r="CU251" i="25"/>
  <c r="CT251" i="25"/>
  <c r="CS251" i="25"/>
  <c r="CR251" i="25"/>
  <c r="CQ251" i="25"/>
  <c r="CP251" i="25"/>
  <c r="CO251" i="25"/>
  <c r="CN251" i="25"/>
  <c r="CM251" i="25"/>
  <c r="CL251" i="25"/>
  <c r="CK251" i="25"/>
  <c r="CJ251" i="25"/>
  <c r="CI251" i="25"/>
  <c r="CH251" i="25"/>
  <c r="CG251" i="25"/>
  <c r="CF251" i="25"/>
  <c r="CE251" i="25"/>
  <c r="CD251" i="25"/>
  <c r="CC251" i="25"/>
  <c r="CB251" i="25"/>
  <c r="CA251" i="25"/>
  <c r="BZ251" i="25"/>
  <c r="BY251" i="25"/>
  <c r="BX251" i="25"/>
  <c r="BW251" i="25"/>
  <c r="BV251" i="25"/>
  <c r="BU251" i="25"/>
  <c r="DV250" i="25"/>
  <c r="DU250" i="25"/>
  <c r="DT250" i="25"/>
  <c r="DS250" i="25"/>
  <c r="DR250" i="25"/>
  <c r="DQ250" i="25"/>
  <c r="DP250" i="25"/>
  <c r="DO250" i="25"/>
  <c r="DN250" i="25"/>
  <c r="DM250" i="25"/>
  <c r="DL250" i="25"/>
  <c r="DK250" i="25"/>
  <c r="DJ250" i="25"/>
  <c r="DI250" i="25"/>
  <c r="DH250" i="25"/>
  <c r="DG250" i="25"/>
  <c r="DF250" i="25"/>
  <c r="DE250" i="25"/>
  <c r="DD250" i="25"/>
  <c r="DC250" i="25"/>
  <c r="DB250" i="25"/>
  <c r="DA250" i="25"/>
  <c r="CZ250" i="25"/>
  <c r="CY250" i="25"/>
  <c r="CX250" i="25"/>
  <c r="CW250" i="25"/>
  <c r="CV250" i="25"/>
  <c r="CU250" i="25"/>
  <c r="CT250" i="25"/>
  <c r="CS250" i="25"/>
  <c r="CR250" i="25"/>
  <c r="CQ250" i="25"/>
  <c r="CP250" i="25"/>
  <c r="CO250" i="25"/>
  <c r="CN250" i="25"/>
  <c r="CM250" i="25"/>
  <c r="CL250" i="25"/>
  <c r="CK250" i="25"/>
  <c r="CJ250" i="25"/>
  <c r="CI250" i="25"/>
  <c r="CH250" i="25"/>
  <c r="CG250" i="25"/>
  <c r="CF250" i="25"/>
  <c r="CE250" i="25"/>
  <c r="CD250" i="25"/>
  <c r="CC250" i="25"/>
  <c r="CB250" i="25"/>
  <c r="CA250" i="25"/>
  <c r="BZ250" i="25"/>
  <c r="BY250" i="25"/>
  <c r="BX250" i="25"/>
  <c r="BW250" i="25"/>
  <c r="BV250" i="25"/>
  <c r="BU250" i="25"/>
  <c r="DV249" i="25"/>
  <c r="DU249" i="25"/>
  <c r="DT249" i="25"/>
  <c r="DS249" i="25"/>
  <c r="DR249" i="25"/>
  <c r="DQ249" i="25"/>
  <c r="DP249" i="25"/>
  <c r="DO249" i="25"/>
  <c r="DN249" i="25"/>
  <c r="DM249" i="25"/>
  <c r="DL249" i="25"/>
  <c r="DK249" i="25"/>
  <c r="DJ249" i="25"/>
  <c r="DI249" i="25"/>
  <c r="DH249" i="25"/>
  <c r="DG249" i="25"/>
  <c r="DF249" i="25"/>
  <c r="DE249" i="25"/>
  <c r="DD249" i="25"/>
  <c r="DC249" i="25"/>
  <c r="DB249" i="25"/>
  <c r="DA249" i="25"/>
  <c r="CZ249" i="25"/>
  <c r="CY249" i="25"/>
  <c r="CX249" i="25"/>
  <c r="CW249" i="25"/>
  <c r="CV249" i="25"/>
  <c r="CU249" i="25"/>
  <c r="CT249" i="25"/>
  <c r="CS249" i="25"/>
  <c r="CR249" i="25"/>
  <c r="CQ249" i="25"/>
  <c r="CP249" i="25"/>
  <c r="CO249" i="25"/>
  <c r="CN249" i="25"/>
  <c r="CM249" i="25"/>
  <c r="CL249" i="25"/>
  <c r="CK249" i="25"/>
  <c r="CJ249" i="25"/>
  <c r="CI249" i="25"/>
  <c r="CH249" i="25"/>
  <c r="CG249" i="25"/>
  <c r="CF249" i="25"/>
  <c r="CE249" i="25"/>
  <c r="CD249" i="25"/>
  <c r="CC249" i="25"/>
  <c r="CB249" i="25"/>
  <c r="CA249" i="25"/>
  <c r="BZ249" i="25"/>
  <c r="BY249" i="25"/>
  <c r="BX249" i="25"/>
  <c r="BW249" i="25"/>
  <c r="BV249" i="25"/>
  <c r="BU249" i="25"/>
  <c r="DV248" i="25"/>
  <c r="DU248" i="25"/>
  <c r="DT248" i="25"/>
  <c r="DS248" i="25"/>
  <c r="DR248" i="25"/>
  <c r="DQ248" i="25"/>
  <c r="DP248" i="25"/>
  <c r="DO248" i="25"/>
  <c r="DN248" i="25"/>
  <c r="DM248" i="25"/>
  <c r="DL248" i="25"/>
  <c r="DK248" i="25"/>
  <c r="DJ248" i="25"/>
  <c r="DI248" i="25"/>
  <c r="DH248" i="25"/>
  <c r="DG248" i="25"/>
  <c r="DF248" i="25"/>
  <c r="DE248" i="25"/>
  <c r="DD248" i="25"/>
  <c r="DC248" i="25"/>
  <c r="DB248" i="25"/>
  <c r="DA248" i="25"/>
  <c r="CZ248" i="25"/>
  <c r="CY248" i="25"/>
  <c r="CX248" i="25"/>
  <c r="CW248" i="25"/>
  <c r="CV248" i="25"/>
  <c r="CU248" i="25"/>
  <c r="CT248" i="25"/>
  <c r="CS248" i="25"/>
  <c r="CR248" i="25"/>
  <c r="CQ248" i="25"/>
  <c r="CP248" i="25"/>
  <c r="CO248" i="25"/>
  <c r="CN248" i="25"/>
  <c r="CM248" i="25"/>
  <c r="CL248" i="25"/>
  <c r="CK248" i="25"/>
  <c r="CJ248" i="25"/>
  <c r="CI248" i="25"/>
  <c r="CH248" i="25"/>
  <c r="CG248" i="25"/>
  <c r="CF248" i="25"/>
  <c r="CE248" i="25"/>
  <c r="CD248" i="25"/>
  <c r="CC248" i="25"/>
  <c r="CB248" i="25"/>
  <c r="CA248" i="25"/>
  <c r="BZ248" i="25"/>
  <c r="BY248" i="25"/>
  <c r="BX248" i="25"/>
  <c r="BW248" i="25"/>
  <c r="BV248" i="25"/>
  <c r="BU248" i="25"/>
  <c r="DV247" i="25"/>
  <c r="DU247" i="25"/>
  <c r="DT247" i="25"/>
  <c r="DS247" i="25"/>
  <c r="DR247" i="25"/>
  <c r="DQ247" i="25"/>
  <c r="DP247" i="25"/>
  <c r="DO247" i="25"/>
  <c r="DN247" i="25"/>
  <c r="DM247" i="25"/>
  <c r="DL247" i="25"/>
  <c r="DK247" i="25"/>
  <c r="DJ247" i="25"/>
  <c r="DI247" i="25"/>
  <c r="DH247" i="25"/>
  <c r="DG247" i="25"/>
  <c r="DF247" i="25"/>
  <c r="DE247" i="25"/>
  <c r="DD247" i="25"/>
  <c r="DC247" i="25"/>
  <c r="DB247" i="25"/>
  <c r="DA247" i="25"/>
  <c r="CZ247" i="25"/>
  <c r="CY247" i="25"/>
  <c r="CX247" i="25"/>
  <c r="CW247" i="25"/>
  <c r="CV247" i="25"/>
  <c r="CU247" i="25"/>
  <c r="CT247" i="25"/>
  <c r="CS247" i="25"/>
  <c r="CR247" i="25"/>
  <c r="CQ247" i="25"/>
  <c r="CP247" i="25"/>
  <c r="CO247" i="25"/>
  <c r="CN247" i="25"/>
  <c r="CM247" i="25"/>
  <c r="CL247" i="25"/>
  <c r="CK247" i="25"/>
  <c r="CJ247" i="25"/>
  <c r="CI247" i="25"/>
  <c r="CH247" i="25"/>
  <c r="CG247" i="25"/>
  <c r="CF247" i="25"/>
  <c r="CE247" i="25"/>
  <c r="CD247" i="25"/>
  <c r="CC247" i="25"/>
  <c r="CB247" i="25"/>
  <c r="CA247" i="25"/>
  <c r="BZ247" i="25"/>
  <c r="BY247" i="25"/>
  <c r="BX247" i="25"/>
  <c r="BW247" i="25"/>
  <c r="BV247" i="25"/>
  <c r="BU247" i="25"/>
  <c r="DV246" i="25"/>
  <c r="DU246" i="25"/>
  <c r="DT246" i="25"/>
  <c r="DS246" i="25"/>
  <c r="DR246" i="25"/>
  <c r="DQ246" i="25"/>
  <c r="DP246" i="25"/>
  <c r="DO246" i="25"/>
  <c r="DN246" i="25"/>
  <c r="DM246" i="25"/>
  <c r="DL246" i="25"/>
  <c r="DK246" i="25"/>
  <c r="DJ246" i="25"/>
  <c r="DI246" i="25"/>
  <c r="DH246" i="25"/>
  <c r="DG246" i="25"/>
  <c r="DF246" i="25"/>
  <c r="DE246" i="25"/>
  <c r="DD246" i="25"/>
  <c r="DC246" i="25"/>
  <c r="DB246" i="25"/>
  <c r="DA246" i="25"/>
  <c r="CZ246" i="25"/>
  <c r="CY246" i="25"/>
  <c r="CX246" i="25"/>
  <c r="CW246" i="25"/>
  <c r="CV246" i="25"/>
  <c r="CU246" i="25"/>
  <c r="CT246" i="25"/>
  <c r="CS246" i="25"/>
  <c r="CR246" i="25"/>
  <c r="CQ246" i="25"/>
  <c r="CP246" i="25"/>
  <c r="CO246" i="25"/>
  <c r="CN246" i="25"/>
  <c r="CM246" i="25"/>
  <c r="CL246" i="25"/>
  <c r="CK246" i="25"/>
  <c r="CJ246" i="25"/>
  <c r="CI246" i="25"/>
  <c r="CH246" i="25"/>
  <c r="CG246" i="25"/>
  <c r="CF246" i="25"/>
  <c r="CE246" i="25"/>
  <c r="CD246" i="25"/>
  <c r="CC246" i="25"/>
  <c r="CB246" i="25"/>
  <c r="CA246" i="25"/>
  <c r="BZ246" i="25"/>
  <c r="BY246" i="25"/>
  <c r="BX246" i="25"/>
  <c r="BW246" i="25"/>
  <c r="BV246" i="25"/>
  <c r="BU246" i="25"/>
  <c r="DV245" i="25"/>
  <c r="DU245" i="25"/>
  <c r="DT245" i="25"/>
  <c r="DS245" i="25"/>
  <c r="DR245" i="25"/>
  <c r="DQ245" i="25"/>
  <c r="DP245" i="25"/>
  <c r="DO245" i="25"/>
  <c r="DN245" i="25"/>
  <c r="DM245" i="25"/>
  <c r="DL245" i="25"/>
  <c r="DK245" i="25"/>
  <c r="DJ245" i="25"/>
  <c r="DI245" i="25"/>
  <c r="DH245" i="25"/>
  <c r="DG245" i="25"/>
  <c r="DF245" i="25"/>
  <c r="DE245" i="25"/>
  <c r="DD245" i="25"/>
  <c r="DC245" i="25"/>
  <c r="DB245" i="25"/>
  <c r="DA245" i="25"/>
  <c r="CZ245" i="25"/>
  <c r="CY245" i="25"/>
  <c r="CX245" i="25"/>
  <c r="CW245" i="25"/>
  <c r="CV245" i="25"/>
  <c r="CU245" i="25"/>
  <c r="CT245" i="25"/>
  <c r="CS245" i="25"/>
  <c r="CR245" i="25"/>
  <c r="CQ245" i="25"/>
  <c r="CP245" i="25"/>
  <c r="CO245" i="25"/>
  <c r="CN245" i="25"/>
  <c r="CM245" i="25"/>
  <c r="CL245" i="25"/>
  <c r="CK245" i="25"/>
  <c r="CJ245" i="25"/>
  <c r="CI245" i="25"/>
  <c r="CH245" i="25"/>
  <c r="CG245" i="25"/>
  <c r="CF245" i="25"/>
  <c r="CE245" i="25"/>
  <c r="CD245" i="25"/>
  <c r="CC245" i="25"/>
  <c r="CB245" i="25"/>
  <c r="CA245" i="25"/>
  <c r="BZ245" i="25"/>
  <c r="BY245" i="25"/>
  <c r="BX245" i="25"/>
  <c r="BW245" i="25"/>
  <c r="BV245" i="25"/>
  <c r="BU245" i="25"/>
  <c r="DV244" i="25"/>
  <c r="DU244" i="25"/>
  <c r="DT244" i="25"/>
  <c r="DS244" i="25"/>
  <c r="DR244" i="25"/>
  <c r="DQ244" i="25"/>
  <c r="DP244" i="25"/>
  <c r="DO244" i="25"/>
  <c r="DN244" i="25"/>
  <c r="DM244" i="25"/>
  <c r="DL244" i="25"/>
  <c r="DK244" i="25"/>
  <c r="DJ244" i="25"/>
  <c r="DI244" i="25"/>
  <c r="DH244" i="25"/>
  <c r="DG244" i="25"/>
  <c r="DF244" i="25"/>
  <c r="DE244" i="25"/>
  <c r="DD244" i="25"/>
  <c r="DC244" i="25"/>
  <c r="DB244" i="25"/>
  <c r="DA244" i="25"/>
  <c r="CZ244" i="25"/>
  <c r="CY244" i="25"/>
  <c r="CX244" i="25"/>
  <c r="CW244" i="25"/>
  <c r="CV244" i="25"/>
  <c r="CU244" i="25"/>
  <c r="CT244" i="25"/>
  <c r="CS244" i="25"/>
  <c r="CR244" i="25"/>
  <c r="CQ244" i="25"/>
  <c r="CP244" i="25"/>
  <c r="CO244" i="25"/>
  <c r="CN244" i="25"/>
  <c r="CM244" i="25"/>
  <c r="CL244" i="25"/>
  <c r="CK244" i="25"/>
  <c r="CJ244" i="25"/>
  <c r="CI244" i="25"/>
  <c r="CH244" i="25"/>
  <c r="CG244" i="25"/>
  <c r="CF244" i="25"/>
  <c r="CE244" i="25"/>
  <c r="CD244" i="25"/>
  <c r="CC244" i="25"/>
  <c r="CB244" i="25"/>
  <c r="CA244" i="25"/>
  <c r="BZ244" i="25"/>
  <c r="BY244" i="25"/>
  <c r="BX244" i="25"/>
  <c r="BW244" i="25"/>
  <c r="BV244" i="25"/>
  <c r="BU244" i="25"/>
  <c r="DV243" i="25"/>
  <c r="DU243" i="25"/>
  <c r="DT243" i="25"/>
  <c r="DS243" i="25"/>
  <c r="DR243" i="25"/>
  <c r="DQ243" i="25"/>
  <c r="DP243" i="25"/>
  <c r="DO243" i="25"/>
  <c r="DN243" i="25"/>
  <c r="DM243" i="25"/>
  <c r="DL243" i="25"/>
  <c r="DK243" i="25"/>
  <c r="DJ243" i="25"/>
  <c r="DI243" i="25"/>
  <c r="DH243" i="25"/>
  <c r="DG243" i="25"/>
  <c r="DF243" i="25"/>
  <c r="DE243" i="25"/>
  <c r="DD243" i="25"/>
  <c r="DC243" i="25"/>
  <c r="DB243" i="25"/>
  <c r="DA243" i="25"/>
  <c r="CZ243" i="25"/>
  <c r="CY243" i="25"/>
  <c r="CX243" i="25"/>
  <c r="CW243" i="25"/>
  <c r="CV243" i="25"/>
  <c r="CU243" i="25"/>
  <c r="CT243" i="25"/>
  <c r="CS243" i="25"/>
  <c r="CR243" i="25"/>
  <c r="CQ243" i="25"/>
  <c r="CP243" i="25"/>
  <c r="CO243" i="25"/>
  <c r="CN243" i="25"/>
  <c r="CM243" i="25"/>
  <c r="CL243" i="25"/>
  <c r="CK243" i="25"/>
  <c r="CJ243" i="25"/>
  <c r="CI243" i="25"/>
  <c r="CH243" i="25"/>
  <c r="CG243" i="25"/>
  <c r="CF243" i="25"/>
  <c r="CE243" i="25"/>
  <c r="CD243" i="25"/>
  <c r="CC243" i="25"/>
  <c r="CB243" i="25"/>
  <c r="CA243" i="25"/>
  <c r="BZ243" i="25"/>
  <c r="BY243" i="25"/>
  <c r="BX243" i="25"/>
  <c r="BW243" i="25"/>
  <c r="BV243" i="25"/>
  <c r="BU243" i="25"/>
  <c r="DV242" i="25"/>
  <c r="DU242" i="25"/>
  <c r="DT242" i="25"/>
  <c r="DS242" i="25"/>
  <c r="DR242" i="25"/>
  <c r="DQ242" i="25"/>
  <c r="DP242" i="25"/>
  <c r="DO242" i="25"/>
  <c r="DN242" i="25"/>
  <c r="DM242" i="25"/>
  <c r="DL242" i="25"/>
  <c r="DK242" i="25"/>
  <c r="DJ242" i="25"/>
  <c r="DI242" i="25"/>
  <c r="DH242" i="25"/>
  <c r="DG242" i="25"/>
  <c r="DF242" i="25"/>
  <c r="DE242" i="25"/>
  <c r="DD242" i="25"/>
  <c r="DC242" i="25"/>
  <c r="DB242" i="25"/>
  <c r="DA242" i="25"/>
  <c r="CZ242" i="25"/>
  <c r="CY242" i="25"/>
  <c r="CX242" i="25"/>
  <c r="CW242" i="25"/>
  <c r="CV242" i="25"/>
  <c r="CU242" i="25"/>
  <c r="CT242" i="25"/>
  <c r="CS242" i="25"/>
  <c r="CR242" i="25"/>
  <c r="CQ242" i="25"/>
  <c r="CP242" i="25"/>
  <c r="CO242" i="25"/>
  <c r="CN242" i="25"/>
  <c r="CM242" i="25"/>
  <c r="CL242" i="25"/>
  <c r="CK242" i="25"/>
  <c r="CJ242" i="25"/>
  <c r="CI242" i="25"/>
  <c r="CH242" i="25"/>
  <c r="CG242" i="25"/>
  <c r="CF242" i="25"/>
  <c r="CE242" i="25"/>
  <c r="CD242" i="25"/>
  <c r="CC242" i="25"/>
  <c r="CB242" i="25"/>
  <c r="CA242" i="25"/>
  <c r="BZ242" i="25"/>
  <c r="BY242" i="25"/>
  <c r="BX242" i="25"/>
  <c r="BW242" i="25"/>
  <c r="BV242" i="25"/>
  <c r="BU242" i="25"/>
  <c r="DV241" i="25"/>
  <c r="DU241" i="25"/>
  <c r="DT241" i="25"/>
  <c r="DS241" i="25"/>
  <c r="DR241" i="25"/>
  <c r="DQ241" i="25"/>
  <c r="DP241" i="25"/>
  <c r="DO241" i="25"/>
  <c r="DN241" i="25"/>
  <c r="DM241" i="25"/>
  <c r="DL241" i="25"/>
  <c r="DK241" i="25"/>
  <c r="DJ241" i="25"/>
  <c r="DI241" i="25"/>
  <c r="DH241" i="25"/>
  <c r="DG241" i="25"/>
  <c r="DF241" i="25"/>
  <c r="DE241" i="25"/>
  <c r="DD241" i="25"/>
  <c r="DC241" i="25"/>
  <c r="DB241" i="25"/>
  <c r="DA241" i="25"/>
  <c r="CZ241" i="25"/>
  <c r="CY241" i="25"/>
  <c r="CX241" i="25"/>
  <c r="CW241" i="25"/>
  <c r="CV241" i="25"/>
  <c r="CU241" i="25"/>
  <c r="CT241" i="25"/>
  <c r="CS241" i="25"/>
  <c r="CR241" i="25"/>
  <c r="CQ241" i="25"/>
  <c r="CP241" i="25"/>
  <c r="CO241" i="25"/>
  <c r="CN241" i="25"/>
  <c r="CM241" i="25"/>
  <c r="CL241" i="25"/>
  <c r="CK241" i="25"/>
  <c r="CJ241" i="25"/>
  <c r="CI241" i="25"/>
  <c r="CH241" i="25"/>
  <c r="CG241" i="25"/>
  <c r="CF241" i="25"/>
  <c r="CE241" i="25"/>
  <c r="CD241" i="25"/>
  <c r="CC241" i="25"/>
  <c r="CB241" i="25"/>
  <c r="CA241" i="25"/>
  <c r="BZ241" i="25"/>
  <c r="BY241" i="25"/>
  <c r="BX241" i="25"/>
  <c r="BW241" i="25"/>
  <c r="BV241" i="25"/>
  <c r="BU241" i="25"/>
  <c r="DV240" i="25"/>
  <c r="DU240" i="25"/>
  <c r="DT240" i="25"/>
  <c r="DS240" i="25"/>
  <c r="DR240" i="25"/>
  <c r="DQ240" i="25"/>
  <c r="DP240" i="25"/>
  <c r="DO240" i="25"/>
  <c r="DN240" i="25"/>
  <c r="DM240" i="25"/>
  <c r="DL240" i="25"/>
  <c r="DK240" i="25"/>
  <c r="DJ240" i="25"/>
  <c r="DI240" i="25"/>
  <c r="DH240" i="25"/>
  <c r="DG240" i="25"/>
  <c r="DF240" i="25"/>
  <c r="DE240" i="25"/>
  <c r="DD240" i="25"/>
  <c r="DC240" i="25"/>
  <c r="DB240" i="25"/>
  <c r="DA240" i="25"/>
  <c r="CZ240" i="25"/>
  <c r="CY240" i="25"/>
  <c r="CX240" i="25"/>
  <c r="CW240" i="25"/>
  <c r="CV240" i="25"/>
  <c r="CU240" i="25"/>
  <c r="CT240" i="25"/>
  <c r="CS240" i="25"/>
  <c r="CR240" i="25"/>
  <c r="CQ240" i="25"/>
  <c r="CP240" i="25"/>
  <c r="CO240" i="25"/>
  <c r="CN240" i="25"/>
  <c r="CM240" i="25"/>
  <c r="CL240" i="25"/>
  <c r="CK240" i="25"/>
  <c r="CJ240" i="25"/>
  <c r="CI240" i="25"/>
  <c r="CH240" i="25"/>
  <c r="CG240" i="25"/>
  <c r="CF240" i="25"/>
  <c r="CE240" i="25"/>
  <c r="CD240" i="25"/>
  <c r="CC240" i="25"/>
  <c r="CB240" i="25"/>
  <c r="CA240" i="25"/>
  <c r="BZ240" i="25"/>
  <c r="BY240" i="25"/>
  <c r="BX240" i="25"/>
  <c r="BW240" i="25"/>
  <c r="BV240" i="25"/>
  <c r="BU240" i="25"/>
  <c r="DV239" i="25"/>
  <c r="DU239" i="25"/>
  <c r="DT239" i="25"/>
  <c r="DS239" i="25"/>
  <c r="DR239" i="25"/>
  <c r="DQ239" i="25"/>
  <c r="DP239" i="25"/>
  <c r="DO239" i="25"/>
  <c r="DN239" i="25"/>
  <c r="DM239" i="25"/>
  <c r="DL239" i="25"/>
  <c r="DK239" i="25"/>
  <c r="DJ239" i="25"/>
  <c r="DI239" i="25"/>
  <c r="DH239" i="25"/>
  <c r="DG239" i="25"/>
  <c r="DF239" i="25"/>
  <c r="DE239" i="25"/>
  <c r="DD239" i="25"/>
  <c r="DC239" i="25"/>
  <c r="DB239" i="25"/>
  <c r="DA239" i="25"/>
  <c r="CZ239" i="25"/>
  <c r="CY239" i="25"/>
  <c r="CX239" i="25"/>
  <c r="CW239" i="25"/>
  <c r="CV239" i="25"/>
  <c r="CU239" i="25"/>
  <c r="CT239" i="25"/>
  <c r="CS239" i="25"/>
  <c r="CR239" i="25"/>
  <c r="CQ239" i="25"/>
  <c r="CP239" i="25"/>
  <c r="CO239" i="25"/>
  <c r="CN239" i="25"/>
  <c r="CM239" i="25"/>
  <c r="CL239" i="25"/>
  <c r="CK239" i="25"/>
  <c r="CJ239" i="25"/>
  <c r="CI239" i="25"/>
  <c r="CH239" i="25"/>
  <c r="CG239" i="25"/>
  <c r="CF239" i="25"/>
  <c r="CE239" i="25"/>
  <c r="CD239" i="25"/>
  <c r="CC239" i="25"/>
  <c r="CB239" i="25"/>
  <c r="CA239" i="25"/>
  <c r="BZ239" i="25"/>
  <c r="BY239" i="25"/>
  <c r="BX239" i="25"/>
  <c r="BW239" i="25"/>
  <c r="BV239" i="25"/>
  <c r="BU239" i="25"/>
  <c r="DV238" i="25"/>
  <c r="DU238" i="25"/>
  <c r="DT238" i="25"/>
  <c r="DS238" i="25"/>
  <c r="DR238" i="25"/>
  <c r="DQ238" i="25"/>
  <c r="DP238" i="25"/>
  <c r="DO238" i="25"/>
  <c r="DN238" i="25"/>
  <c r="DM238" i="25"/>
  <c r="DL238" i="25"/>
  <c r="DK238" i="25"/>
  <c r="DJ238" i="25"/>
  <c r="DI238" i="25"/>
  <c r="DH238" i="25"/>
  <c r="DG238" i="25"/>
  <c r="DF238" i="25"/>
  <c r="DE238" i="25"/>
  <c r="DD238" i="25"/>
  <c r="DC238" i="25"/>
  <c r="DB238" i="25"/>
  <c r="DA238" i="25"/>
  <c r="CZ238" i="25"/>
  <c r="CY238" i="25"/>
  <c r="CX238" i="25"/>
  <c r="CW238" i="25"/>
  <c r="CV238" i="25"/>
  <c r="CU238" i="25"/>
  <c r="CT238" i="25"/>
  <c r="CS238" i="25"/>
  <c r="CR238" i="25"/>
  <c r="CQ238" i="25"/>
  <c r="CP238" i="25"/>
  <c r="CO238" i="25"/>
  <c r="CN238" i="25"/>
  <c r="CM238" i="25"/>
  <c r="CL238" i="25"/>
  <c r="CK238" i="25"/>
  <c r="CJ238" i="25"/>
  <c r="CI238" i="25"/>
  <c r="CH238" i="25"/>
  <c r="CG238" i="25"/>
  <c r="CF238" i="25"/>
  <c r="CE238" i="25"/>
  <c r="CD238" i="25"/>
  <c r="CC238" i="25"/>
  <c r="CB238" i="25"/>
  <c r="CA238" i="25"/>
  <c r="BZ238" i="25"/>
  <c r="BY238" i="25"/>
  <c r="BX238" i="25"/>
  <c r="BW238" i="25"/>
  <c r="BV238" i="25"/>
  <c r="BU238" i="25"/>
  <c r="DV237" i="25"/>
  <c r="DU237" i="25"/>
  <c r="DT237" i="25"/>
  <c r="DS237" i="25"/>
  <c r="DR237" i="25"/>
  <c r="DQ237" i="25"/>
  <c r="DP237" i="25"/>
  <c r="DO237" i="25"/>
  <c r="DN237" i="25"/>
  <c r="DM237" i="25"/>
  <c r="DL237" i="25"/>
  <c r="DK237" i="25"/>
  <c r="DJ237" i="25"/>
  <c r="DI237" i="25"/>
  <c r="DH237" i="25"/>
  <c r="DG237" i="25"/>
  <c r="DF237" i="25"/>
  <c r="DE237" i="25"/>
  <c r="DD237" i="25"/>
  <c r="DC237" i="25"/>
  <c r="DB237" i="25"/>
  <c r="DA237" i="25"/>
  <c r="CZ237" i="25"/>
  <c r="CY237" i="25"/>
  <c r="CX237" i="25"/>
  <c r="CW237" i="25"/>
  <c r="CV237" i="25"/>
  <c r="CU237" i="25"/>
  <c r="CT237" i="25"/>
  <c r="CS237" i="25"/>
  <c r="CR237" i="25"/>
  <c r="CQ237" i="25"/>
  <c r="CP237" i="25"/>
  <c r="CO237" i="25"/>
  <c r="CN237" i="25"/>
  <c r="CM237" i="25"/>
  <c r="CL237" i="25"/>
  <c r="CK237" i="25"/>
  <c r="CJ237" i="25"/>
  <c r="CI237" i="25"/>
  <c r="CH237" i="25"/>
  <c r="CG237" i="25"/>
  <c r="CF237" i="25"/>
  <c r="CE237" i="25"/>
  <c r="CD237" i="25"/>
  <c r="CC237" i="25"/>
  <c r="CB237" i="25"/>
  <c r="CA237" i="25"/>
  <c r="BZ237" i="25"/>
  <c r="BY237" i="25"/>
  <c r="BX237" i="25"/>
  <c r="BW237" i="25"/>
  <c r="BV237" i="25"/>
  <c r="BU237" i="25"/>
  <c r="DV236" i="25"/>
  <c r="DU236" i="25"/>
  <c r="DT236" i="25"/>
  <c r="DS236" i="25"/>
  <c r="DR236" i="25"/>
  <c r="DQ236" i="25"/>
  <c r="DP236" i="25"/>
  <c r="DO236" i="25"/>
  <c r="DN236" i="25"/>
  <c r="DM236" i="25"/>
  <c r="DL236" i="25"/>
  <c r="DK236" i="25"/>
  <c r="DJ236" i="25"/>
  <c r="DI236" i="25"/>
  <c r="DH236" i="25"/>
  <c r="DG236" i="25"/>
  <c r="DF236" i="25"/>
  <c r="DE236" i="25"/>
  <c r="DD236" i="25"/>
  <c r="DC236" i="25"/>
  <c r="DB236" i="25"/>
  <c r="DA236" i="25"/>
  <c r="CZ236" i="25"/>
  <c r="CY236" i="25"/>
  <c r="CX236" i="25"/>
  <c r="CW236" i="25"/>
  <c r="CV236" i="25"/>
  <c r="CU236" i="25"/>
  <c r="CT236" i="25"/>
  <c r="CS236" i="25"/>
  <c r="CR236" i="25"/>
  <c r="CQ236" i="25"/>
  <c r="CP236" i="25"/>
  <c r="CO236" i="25"/>
  <c r="CN236" i="25"/>
  <c r="CM236" i="25"/>
  <c r="CL236" i="25"/>
  <c r="CK236" i="25"/>
  <c r="CJ236" i="25"/>
  <c r="CI236" i="25"/>
  <c r="CH236" i="25"/>
  <c r="CG236" i="25"/>
  <c r="CF236" i="25"/>
  <c r="CE236" i="25"/>
  <c r="CD236" i="25"/>
  <c r="CC236" i="25"/>
  <c r="CB236" i="25"/>
  <c r="CA236" i="25"/>
  <c r="BZ236" i="25"/>
  <c r="BY236" i="25"/>
  <c r="BX236" i="25"/>
  <c r="BW236" i="25"/>
  <c r="BV236" i="25"/>
  <c r="BU236" i="25"/>
  <c r="DV235" i="25"/>
  <c r="DU235" i="25"/>
  <c r="DT235" i="25"/>
  <c r="DS235" i="25"/>
  <c r="DR235" i="25"/>
  <c r="DQ235" i="25"/>
  <c r="DP235" i="25"/>
  <c r="DO235" i="25"/>
  <c r="DN235" i="25"/>
  <c r="DM235" i="25"/>
  <c r="DL235" i="25"/>
  <c r="DK235" i="25"/>
  <c r="DJ235" i="25"/>
  <c r="DI235" i="25"/>
  <c r="DH235" i="25"/>
  <c r="DG235" i="25"/>
  <c r="DF235" i="25"/>
  <c r="DE235" i="25"/>
  <c r="DD235" i="25"/>
  <c r="DC235" i="25"/>
  <c r="DB235" i="25"/>
  <c r="DA235" i="25"/>
  <c r="CZ235" i="25"/>
  <c r="CY235" i="25"/>
  <c r="CX235" i="25"/>
  <c r="CW235" i="25"/>
  <c r="CV235" i="25"/>
  <c r="CU235" i="25"/>
  <c r="CT235" i="25"/>
  <c r="CS235" i="25"/>
  <c r="CR235" i="25"/>
  <c r="CQ235" i="25"/>
  <c r="CP235" i="25"/>
  <c r="CO235" i="25"/>
  <c r="CN235" i="25"/>
  <c r="CM235" i="25"/>
  <c r="CL235" i="25"/>
  <c r="CK235" i="25"/>
  <c r="CJ235" i="25"/>
  <c r="CI235" i="25"/>
  <c r="CH235" i="25"/>
  <c r="CG235" i="25"/>
  <c r="CF235" i="25"/>
  <c r="CE235" i="25"/>
  <c r="CD235" i="25"/>
  <c r="CC235" i="25"/>
  <c r="CB235" i="25"/>
  <c r="CA235" i="25"/>
  <c r="BZ235" i="25"/>
  <c r="BY235" i="25"/>
  <c r="BX235" i="25"/>
  <c r="BW235" i="25"/>
  <c r="BV235" i="25"/>
  <c r="BU235" i="25"/>
  <c r="DV234" i="25"/>
  <c r="DU234" i="25"/>
  <c r="DT234" i="25"/>
  <c r="DS234" i="25"/>
  <c r="DR234" i="25"/>
  <c r="DQ234" i="25"/>
  <c r="DP234" i="25"/>
  <c r="DO234" i="25"/>
  <c r="DN234" i="25"/>
  <c r="DM234" i="25"/>
  <c r="DL234" i="25"/>
  <c r="DK234" i="25"/>
  <c r="DJ234" i="25"/>
  <c r="DI234" i="25"/>
  <c r="DH234" i="25"/>
  <c r="DG234" i="25"/>
  <c r="DF234" i="25"/>
  <c r="DE234" i="25"/>
  <c r="DD234" i="25"/>
  <c r="DC234" i="25"/>
  <c r="DB234" i="25"/>
  <c r="DA234" i="25"/>
  <c r="CZ234" i="25"/>
  <c r="CY234" i="25"/>
  <c r="CX234" i="25"/>
  <c r="CW234" i="25"/>
  <c r="CV234" i="25"/>
  <c r="CU234" i="25"/>
  <c r="CT234" i="25"/>
  <c r="CS234" i="25"/>
  <c r="CR234" i="25"/>
  <c r="CQ234" i="25"/>
  <c r="CP234" i="25"/>
  <c r="CO234" i="25"/>
  <c r="CN234" i="25"/>
  <c r="CM234" i="25"/>
  <c r="CL234" i="25"/>
  <c r="CK234" i="25"/>
  <c r="CJ234" i="25"/>
  <c r="CI234" i="25"/>
  <c r="CH234" i="25"/>
  <c r="CG234" i="25"/>
  <c r="CF234" i="25"/>
  <c r="CE234" i="25"/>
  <c r="CD234" i="25"/>
  <c r="CC234" i="25"/>
  <c r="CB234" i="25"/>
  <c r="CA234" i="25"/>
  <c r="BZ234" i="25"/>
  <c r="BY234" i="25"/>
  <c r="BX234" i="25"/>
  <c r="BW234" i="25"/>
  <c r="BV234" i="25"/>
  <c r="BU234" i="25"/>
  <c r="DV233" i="25"/>
  <c r="DU233" i="25"/>
  <c r="DT233" i="25"/>
  <c r="DS233" i="25"/>
  <c r="DR233" i="25"/>
  <c r="DQ233" i="25"/>
  <c r="DP233" i="25"/>
  <c r="DO233" i="25"/>
  <c r="DN233" i="25"/>
  <c r="DM233" i="25"/>
  <c r="DL233" i="25"/>
  <c r="DK233" i="25"/>
  <c r="DJ233" i="25"/>
  <c r="DI233" i="25"/>
  <c r="DH233" i="25"/>
  <c r="DG233" i="25"/>
  <c r="DF233" i="25"/>
  <c r="DE233" i="25"/>
  <c r="DD233" i="25"/>
  <c r="DC233" i="25"/>
  <c r="DB233" i="25"/>
  <c r="DA233" i="25"/>
  <c r="CZ233" i="25"/>
  <c r="CY233" i="25"/>
  <c r="CX233" i="25"/>
  <c r="CW233" i="25"/>
  <c r="CV233" i="25"/>
  <c r="CU233" i="25"/>
  <c r="CT233" i="25"/>
  <c r="CS233" i="25"/>
  <c r="CR233" i="25"/>
  <c r="CQ233" i="25"/>
  <c r="CP233" i="25"/>
  <c r="CO233" i="25"/>
  <c r="CN233" i="25"/>
  <c r="CM233" i="25"/>
  <c r="CL233" i="25"/>
  <c r="CK233" i="25"/>
  <c r="CJ233" i="25"/>
  <c r="CI233" i="25"/>
  <c r="CH233" i="25"/>
  <c r="CG233" i="25"/>
  <c r="CF233" i="25"/>
  <c r="CE233" i="25"/>
  <c r="CD233" i="25"/>
  <c r="CC233" i="25"/>
  <c r="CB233" i="25"/>
  <c r="CA233" i="25"/>
  <c r="BZ233" i="25"/>
  <c r="BY233" i="25"/>
  <c r="BX233" i="25"/>
  <c r="BW233" i="25"/>
  <c r="BV233" i="25"/>
  <c r="BU233" i="25"/>
  <c r="DV232" i="25"/>
  <c r="DU232" i="25"/>
  <c r="DT232" i="25"/>
  <c r="DS232" i="25"/>
  <c r="DR232" i="25"/>
  <c r="DQ232" i="25"/>
  <c r="DP232" i="25"/>
  <c r="DO232" i="25"/>
  <c r="DN232" i="25"/>
  <c r="DM232" i="25"/>
  <c r="DL232" i="25"/>
  <c r="DK232" i="25"/>
  <c r="DJ232" i="25"/>
  <c r="DI232" i="25"/>
  <c r="DH232" i="25"/>
  <c r="DG232" i="25"/>
  <c r="DF232" i="25"/>
  <c r="DE232" i="25"/>
  <c r="DD232" i="25"/>
  <c r="DC232" i="25"/>
  <c r="DB232" i="25"/>
  <c r="DA232" i="25"/>
  <c r="CZ232" i="25"/>
  <c r="CY232" i="25"/>
  <c r="CX232" i="25"/>
  <c r="CW232" i="25"/>
  <c r="CV232" i="25"/>
  <c r="CU232" i="25"/>
  <c r="CT232" i="25"/>
  <c r="CS232" i="25"/>
  <c r="CR232" i="25"/>
  <c r="CQ232" i="25"/>
  <c r="CP232" i="25"/>
  <c r="CO232" i="25"/>
  <c r="CN232" i="25"/>
  <c r="CM232" i="25"/>
  <c r="CL232" i="25"/>
  <c r="CK232" i="25"/>
  <c r="CJ232" i="25"/>
  <c r="CI232" i="25"/>
  <c r="CH232" i="25"/>
  <c r="CG232" i="25"/>
  <c r="CF232" i="25"/>
  <c r="CE232" i="25"/>
  <c r="CD232" i="25"/>
  <c r="CC232" i="25"/>
  <c r="CB232" i="25"/>
  <c r="CA232" i="25"/>
  <c r="BZ232" i="25"/>
  <c r="BY232" i="25"/>
  <c r="BX232" i="25"/>
  <c r="BW232" i="25"/>
  <c r="BV232" i="25"/>
  <c r="BU232" i="25"/>
  <c r="DV231" i="25"/>
  <c r="DU231" i="25"/>
  <c r="DT231" i="25"/>
  <c r="DS231" i="25"/>
  <c r="DR231" i="25"/>
  <c r="DQ231" i="25"/>
  <c r="DP231" i="25"/>
  <c r="DO231" i="25"/>
  <c r="DN231" i="25"/>
  <c r="DM231" i="25"/>
  <c r="DL231" i="25"/>
  <c r="DK231" i="25"/>
  <c r="DJ231" i="25"/>
  <c r="DI231" i="25"/>
  <c r="DH231" i="25"/>
  <c r="DG231" i="25"/>
  <c r="DF231" i="25"/>
  <c r="DE231" i="25"/>
  <c r="DD231" i="25"/>
  <c r="DC231" i="25"/>
  <c r="DB231" i="25"/>
  <c r="DA231" i="25"/>
  <c r="CZ231" i="25"/>
  <c r="CY231" i="25"/>
  <c r="CX231" i="25"/>
  <c r="CW231" i="25"/>
  <c r="CV231" i="25"/>
  <c r="CU231" i="25"/>
  <c r="CT231" i="25"/>
  <c r="CS231" i="25"/>
  <c r="CR231" i="25"/>
  <c r="CQ231" i="25"/>
  <c r="CP231" i="25"/>
  <c r="CO231" i="25"/>
  <c r="CN231" i="25"/>
  <c r="CM231" i="25"/>
  <c r="CL231" i="25"/>
  <c r="CK231" i="25"/>
  <c r="CJ231" i="25"/>
  <c r="CI231" i="25"/>
  <c r="CH231" i="25"/>
  <c r="CG231" i="25"/>
  <c r="CF231" i="25"/>
  <c r="CE231" i="25"/>
  <c r="CD231" i="25"/>
  <c r="CC231" i="25"/>
  <c r="CB231" i="25"/>
  <c r="CA231" i="25"/>
  <c r="BZ231" i="25"/>
  <c r="BY231" i="25"/>
  <c r="BX231" i="25"/>
  <c r="BW231" i="25"/>
  <c r="BV231" i="25"/>
  <c r="BU231" i="25"/>
  <c r="DV230" i="25"/>
  <c r="DU230" i="25"/>
  <c r="DT230" i="25"/>
  <c r="DS230" i="25"/>
  <c r="DR230" i="25"/>
  <c r="DQ230" i="25"/>
  <c r="DP230" i="25"/>
  <c r="DO230" i="25"/>
  <c r="DN230" i="25"/>
  <c r="DM230" i="25"/>
  <c r="DL230" i="25"/>
  <c r="DK230" i="25"/>
  <c r="DJ230" i="25"/>
  <c r="DI230" i="25"/>
  <c r="DH230" i="25"/>
  <c r="DG230" i="25"/>
  <c r="DF230" i="25"/>
  <c r="DE230" i="25"/>
  <c r="DD230" i="25"/>
  <c r="DC230" i="25"/>
  <c r="DB230" i="25"/>
  <c r="DA230" i="25"/>
  <c r="CZ230" i="25"/>
  <c r="CY230" i="25"/>
  <c r="CX230" i="25"/>
  <c r="CW230" i="25"/>
  <c r="CV230" i="25"/>
  <c r="CU230" i="25"/>
  <c r="CT230" i="25"/>
  <c r="CS230" i="25"/>
  <c r="CR230" i="25"/>
  <c r="CQ230" i="25"/>
  <c r="CP230" i="25"/>
  <c r="CO230" i="25"/>
  <c r="CN230" i="25"/>
  <c r="CM230" i="25"/>
  <c r="CL230" i="25"/>
  <c r="CK230" i="25"/>
  <c r="CJ230" i="25"/>
  <c r="CI230" i="25"/>
  <c r="CH230" i="25"/>
  <c r="CG230" i="25"/>
  <c r="CF230" i="25"/>
  <c r="CE230" i="25"/>
  <c r="CD230" i="25"/>
  <c r="CC230" i="25"/>
  <c r="CB230" i="25"/>
  <c r="CA230" i="25"/>
  <c r="BZ230" i="25"/>
  <c r="BY230" i="25"/>
  <c r="BX230" i="25"/>
  <c r="BW230" i="25"/>
  <c r="BV230" i="25"/>
  <c r="BU230" i="25"/>
  <c r="DV229" i="25"/>
  <c r="DU229" i="25"/>
  <c r="DT229" i="25"/>
  <c r="DS229" i="25"/>
  <c r="DR229" i="25"/>
  <c r="DQ229" i="25"/>
  <c r="DP229" i="25"/>
  <c r="DO229" i="25"/>
  <c r="DN229" i="25"/>
  <c r="DM229" i="25"/>
  <c r="DL229" i="25"/>
  <c r="DK229" i="25"/>
  <c r="DJ229" i="25"/>
  <c r="DI229" i="25"/>
  <c r="DH229" i="25"/>
  <c r="DG229" i="25"/>
  <c r="DF229" i="25"/>
  <c r="DE229" i="25"/>
  <c r="DD229" i="25"/>
  <c r="DC229" i="25"/>
  <c r="DB229" i="25"/>
  <c r="DA229" i="25"/>
  <c r="CZ229" i="25"/>
  <c r="CY229" i="25"/>
  <c r="CX229" i="25"/>
  <c r="CW229" i="25"/>
  <c r="CV229" i="25"/>
  <c r="CU229" i="25"/>
  <c r="CT229" i="25"/>
  <c r="CS229" i="25"/>
  <c r="CR229" i="25"/>
  <c r="CQ229" i="25"/>
  <c r="CP229" i="25"/>
  <c r="CO229" i="25"/>
  <c r="CN229" i="25"/>
  <c r="CM229" i="25"/>
  <c r="CL229" i="25"/>
  <c r="CK229" i="25"/>
  <c r="CJ229" i="25"/>
  <c r="CI229" i="25"/>
  <c r="CH229" i="25"/>
  <c r="CG229" i="25"/>
  <c r="CF229" i="25"/>
  <c r="CE229" i="25"/>
  <c r="CD229" i="25"/>
  <c r="CC229" i="25"/>
  <c r="CB229" i="25"/>
  <c r="CA229" i="25"/>
  <c r="BZ229" i="25"/>
  <c r="BY229" i="25"/>
  <c r="BX229" i="25"/>
  <c r="BW229" i="25"/>
  <c r="BV229" i="25"/>
  <c r="BU229" i="25"/>
  <c r="DV228" i="25"/>
  <c r="DU228" i="25"/>
  <c r="DT228" i="25"/>
  <c r="DS228" i="25"/>
  <c r="DR228" i="25"/>
  <c r="DQ228" i="25"/>
  <c r="DP228" i="25"/>
  <c r="DO228" i="25"/>
  <c r="DN228" i="25"/>
  <c r="DM228" i="25"/>
  <c r="DL228" i="25"/>
  <c r="DK228" i="25"/>
  <c r="DJ228" i="25"/>
  <c r="DI228" i="25"/>
  <c r="DH228" i="25"/>
  <c r="DG228" i="25"/>
  <c r="DF228" i="25"/>
  <c r="DE228" i="25"/>
  <c r="DD228" i="25"/>
  <c r="DC228" i="25"/>
  <c r="DB228" i="25"/>
  <c r="DA228" i="25"/>
  <c r="CZ228" i="25"/>
  <c r="CY228" i="25"/>
  <c r="CX228" i="25"/>
  <c r="CW228" i="25"/>
  <c r="CV228" i="25"/>
  <c r="CU228" i="25"/>
  <c r="CT228" i="25"/>
  <c r="CS228" i="25"/>
  <c r="CR228" i="25"/>
  <c r="CQ228" i="25"/>
  <c r="CP228" i="25"/>
  <c r="CO228" i="25"/>
  <c r="CN228" i="25"/>
  <c r="CM228" i="25"/>
  <c r="CL228" i="25"/>
  <c r="CK228" i="25"/>
  <c r="CJ228" i="25"/>
  <c r="CI228" i="25"/>
  <c r="CH228" i="25"/>
  <c r="CG228" i="25"/>
  <c r="CF228" i="25"/>
  <c r="CE228" i="25"/>
  <c r="CD228" i="25"/>
  <c r="CC228" i="25"/>
  <c r="CB228" i="25"/>
  <c r="CA228" i="25"/>
  <c r="BZ228" i="25"/>
  <c r="BY228" i="25"/>
  <c r="BX228" i="25"/>
  <c r="BW228" i="25"/>
  <c r="BV228" i="25"/>
  <c r="BU228" i="25"/>
  <c r="DV227" i="25"/>
  <c r="DU227" i="25"/>
  <c r="DT227" i="25"/>
  <c r="DS227" i="25"/>
  <c r="DR227" i="25"/>
  <c r="DQ227" i="25"/>
  <c r="DP227" i="25"/>
  <c r="DO227" i="25"/>
  <c r="DN227" i="25"/>
  <c r="DM227" i="25"/>
  <c r="DL227" i="25"/>
  <c r="DK227" i="25"/>
  <c r="DJ227" i="25"/>
  <c r="DI227" i="25"/>
  <c r="DH227" i="25"/>
  <c r="DG227" i="25"/>
  <c r="DF227" i="25"/>
  <c r="DE227" i="25"/>
  <c r="DD227" i="25"/>
  <c r="DC227" i="25"/>
  <c r="DB227" i="25"/>
  <c r="DA227" i="25"/>
  <c r="CZ227" i="25"/>
  <c r="CY227" i="25"/>
  <c r="CX227" i="25"/>
  <c r="CW227" i="25"/>
  <c r="CV227" i="25"/>
  <c r="CU227" i="25"/>
  <c r="CT227" i="25"/>
  <c r="CS227" i="25"/>
  <c r="CR227" i="25"/>
  <c r="CQ227" i="25"/>
  <c r="CP227" i="25"/>
  <c r="CO227" i="25"/>
  <c r="CN227" i="25"/>
  <c r="CM227" i="25"/>
  <c r="CL227" i="25"/>
  <c r="CK227" i="25"/>
  <c r="CJ227" i="25"/>
  <c r="CI227" i="25"/>
  <c r="CH227" i="25"/>
  <c r="CG227" i="25"/>
  <c r="CF227" i="25"/>
  <c r="CE227" i="25"/>
  <c r="CD227" i="25"/>
  <c r="CC227" i="25"/>
  <c r="CB227" i="25"/>
  <c r="CA227" i="25"/>
  <c r="BZ227" i="25"/>
  <c r="BY227" i="25"/>
  <c r="BX227" i="25"/>
  <c r="BW227" i="25"/>
  <c r="BV227" i="25"/>
  <c r="BU227" i="25"/>
  <c r="DV226" i="25"/>
  <c r="DU226" i="25"/>
  <c r="DT226" i="25"/>
  <c r="DS226" i="25"/>
  <c r="DR226" i="25"/>
  <c r="DQ226" i="25"/>
  <c r="DP226" i="25"/>
  <c r="DO226" i="25"/>
  <c r="DN226" i="25"/>
  <c r="DM226" i="25"/>
  <c r="DL226" i="25"/>
  <c r="DK226" i="25"/>
  <c r="DJ226" i="25"/>
  <c r="DI226" i="25"/>
  <c r="DH226" i="25"/>
  <c r="DG226" i="25"/>
  <c r="DF226" i="25"/>
  <c r="DE226" i="25"/>
  <c r="DD226" i="25"/>
  <c r="DC226" i="25"/>
  <c r="DB226" i="25"/>
  <c r="DA226" i="25"/>
  <c r="CZ226" i="25"/>
  <c r="CY226" i="25"/>
  <c r="CX226" i="25"/>
  <c r="CW226" i="25"/>
  <c r="CV226" i="25"/>
  <c r="CU226" i="25"/>
  <c r="CT226" i="25"/>
  <c r="CS226" i="25"/>
  <c r="CR226" i="25"/>
  <c r="CQ226" i="25"/>
  <c r="CP226" i="25"/>
  <c r="CO226" i="25"/>
  <c r="CN226" i="25"/>
  <c r="CM226" i="25"/>
  <c r="CL226" i="25"/>
  <c r="CK226" i="25"/>
  <c r="CJ226" i="25"/>
  <c r="CI226" i="25"/>
  <c r="CH226" i="25"/>
  <c r="CG226" i="25"/>
  <c r="CF226" i="25"/>
  <c r="CE226" i="25"/>
  <c r="CD226" i="25"/>
  <c r="CC226" i="25"/>
  <c r="CB226" i="25"/>
  <c r="CA226" i="25"/>
  <c r="BZ226" i="25"/>
  <c r="BY226" i="25"/>
  <c r="BX226" i="25"/>
  <c r="BW226" i="25"/>
  <c r="BV226" i="25"/>
  <c r="BU226" i="25"/>
  <c r="DV225" i="25"/>
  <c r="DU225" i="25"/>
  <c r="DT225" i="25"/>
  <c r="DS225" i="25"/>
  <c r="DR225" i="25"/>
  <c r="DQ225" i="25"/>
  <c r="DP225" i="25"/>
  <c r="DO225" i="25"/>
  <c r="DN225" i="25"/>
  <c r="DM225" i="25"/>
  <c r="DL225" i="25"/>
  <c r="DK225" i="25"/>
  <c r="DJ225" i="25"/>
  <c r="DI225" i="25"/>
  <c r="DH225" i="25"/>
  <c r="DG225" i="25"/>
  <c r="DF225" i="25"/>
  <c r="DE225" i="25"/>
  <c r="DD225" i="25"/>
  <c r="DC225" i="25"/>
  <c r="DB225" i="25"/>
  <c r="DA225" i="25"/>
  <c r="CZ225" i="25"/>
  <c r="CY225" i="25"/>
  <c r="CX225" i="25"/>
  <c r="CW225" i="25"/>
  <c r="CV225" i="25"/>
  <c r="CU225" i="25"/>
  <c r="CT225" i="25"/>
  <c r="CS225" i="25"/>
  <c r="CR225" i="25"/>
  <c r="CQ225" i="25"/>
  <c r="CP225" i="25"/>
  <c r="CO225" i="25"/>
  <c r="CN225" i="25"/>
  <c r="CM225" i="25"/>
  <c r="CL225" i="25"/>
  <c r="CK225" i="25"/>
  <c r="CJ225" i="25"/>
  <c r="CI225" i="25"/>
  <c r="CH225" i="25"/>
  <c r="CG225" i="25"/>
  <c r="CF225" i="25"/>
  <c r="CE225" i="25"/>
  <c r="CD225" i="25"/>
  <c r="CC225" i="25"/>
  <c r="CB225" i="25"/>
  <c r="CA225" i="25"/>
  <c r="BZ225" i="25"/>
  <c r="BY225" i="25"/>
  <c r="BX225" i="25"/>
  <c r="BW225" i="25"/>
  <c r="BV225" i="25"/>
  <c r="BU225" i="25"/>
  <c r="DV224" i="25"/>
  <c r="DU224" i="25"/>
  <c r="DT224" i="25"/>
  <c r="DS224" i="25"/>
  <c r="DR224" i="25"/>
  <c r="DQ224" i="25"/>
  <c r="DP224" i="25"/>
  <c r="DO224" i="25"/>
  <c r="DN224" i="25"/>
  <c r="DM224" i="25"/>
  <c r="DL224" i="25"/>
  <c r="DK224" i="25"/>
  <c r="DJ224" i="25"/>
  <c r="DI224" i="25"/>
  <c r="DH224" i="25"/>
  <c r="DG224" i="25"/>
  <c r="DF224" i="25"/>
  <c r="DE224" i="25"/>
  <c r="DD224" i="25"/>
  <c r="DC224" i="25"/>
  <c r="DB224" i="25"/>
  <c r="DA224" i="25"/>
  <c r="CZ224" i="25"/>
  <c r="CY224" i="25"/>
  <c r="CX224" i="25"/>
  <c r="CW224" i="25"/>
  <c r="CV224" i="25"/>
  <c r="CU224" i="25"/>
  <c r="CT224" i="25"/>
  <c r="CS224" i="25"/>
  <c r="CR224" i="25"/>
  <c r="CQ224" i="25"/>
  <c r="CP224" i="25"/>
  <c r="CO224" i="25"/>
  <c r="CN224" i="25"/>
  <c r="CM224" i="25"/>
  <c r="CL224" i="25"/>
  <c r="CK224" i="25"/>
  <c r="CJ224" i="25"/>
  <c r="CI224" i="25"/>
  <c r="CH224" i="25"/>
  <c r="CG224" i="25"/>
  <c r="CF224" i="25"/>
  <c r="CE224" i="25"/>
  <c r="CD224" i="25"/>
  <c r="CC224" i="25"/>
  <c r="CB224" i="25"/>
  <c r="CA224" i="25"/>
  <c r="BZ224" i="25"/>
  <c r="BY224" i="25"/>
  <c r="BX224" i="25"/>
  <c r="BW224" i="25"/>
  <c r="BV224" i="25"/>
  <c r="BU224" i="25"/>
  <c r="DV223" i="25"/>
  <c r="DU223" i="25"/>
  <c r="DT223" i="25"/>
  <c r="DS223" i="25"/>
  <c r="DR223" i="25"/>
  <c r="DQ223" i="25"/>
  <c r="DP223" i="25"/>
  <c r="DO223" i="25"/>
  <c r="DN223" i="25"/>
  <c r="DM223" i="25"/>
  <c r="DL223" i="25"/>
  <c r="DK223" i="25"/>
  <c r="DJ223" i="25"/>
  <c r="DI223" i="25"/>
  <c r="DH223" i="25"/>
  <c r="DG223" i="25"/>
  <c r="DF223" i="25"/>
  <c r="DE223" i="25"/>
  <c r="DD223" i="25"/>
  <c r="DC223" i="25"/>
  <c r="DB223" i="25"/>
  <c r="DA223" i="25"/>
  <c r="CZ223" i="25"/>
  <c r="CY223" i="25"/>
  <c r="CX223" i="25"/>
  <c r="CW223" i="25"/>
  <c r="CV223" i="25"/>
  <c r="CU223" i="25"/>
  <c r="CT223" i="25"/>
  <c r="CS223" i="25"/>
  <c r="CR223" i="25"/>
  <c r="CQ223" i="25"/>
  <c r="CP223" i="25"/>
  <c r="CO223" i="25"/>
  <c r="CN223" i="25"/>
  <c r="CM223" i="25"/>
  <c r="CL223" i="25"/>
  <c r="CK223" i="25"/>
  <c r="CJ223" i="25"/>
  <c r="CI223" i="25"/>
  <c r="CH223" i="25"/>
  <c r="CG223" i="25"/>
  <c r="CF223" i="25"/>
  <c r="CE223" i="25"/>
  <c r="CD223" i="25"/>
  <c r="CC223" i="25"/>
  <c r="CB223" i="25"/>
  <c r="CA223" i="25"/>
  <c r="BZ223" i="25"/>
  <c r="BY223" i="25"/>
  <c r="BX223" i="25"/>
  <c r="BW223" i="25"/>
  <c r="BV223" i="25"/>
  <c r="BU223" i="25"/>
  <c r="DV222" i="25"/>
  <c r="DU222" i="25"/>
  <c r="DT222" i="25"/>
  <c r="DS222" i="25"/>
  <c r="DR222" i="25"/>
  <c r="DQ222" i="25"/>
  <c r="DP222" i="25"/>
  <c r="DO222" i="25"/>
  <c r="DN222" i="25"/>
  <c r="DM222" i="25"/>
  <c r="DL222" i="25"/>
  <c r="DK222" i="25"/>
  <c r="DJ222" i="25"/>
  <c r="DI222" i="25"/>
  <c r="DH222" i="25"/>
  <c r="DG222" i="25"/>
  <c r="DF222" i="25"/>
  <c r="DE222" i="25"/>
  <c r="DD222" i="25"/>
  <c r="DC222" i="25"/>
  <c r="DB222" i="25"/>
  <c r="DA222" i="25"/>
  <c r="CZ222" i="25"/>
  <c r="CY222" i="25"/>
  <c r="CX222" i="25"/>
  <c r="CW222" i="25"/>
  <c r="CV222" i="25"/>
  <c r="CU222" i="25"/>
  <c r="CT222" i="25"/>
  <c r="CS222" i="25"/>
  <c r="CR222" i="25"/>
  <c r="CQ222" i="25"/>
  <c r="CP222" i="25"/>
  <c r="CO222" i="25"/>
  <c r="CN222" i="25"/>
  <c r="CM222" i="25"/>
  <c r="CL222" i="25"/>
  <c r="CK222" i="25"/>
  <c r="CJ222" i="25"/>
  <c r="CI222" i="25"/>
  <c r="CH222" i="25"/>
  <c r="CG222" i="25"/>
  <c r="CF222" i="25"/>
  <c r="CE222" i="25"/>
  <c r="CD222" i="25"/>
  <c r="CC222" i="25"/>
  <c r="CB222" i="25"/>
  <c r="CA222" i="25"/>
  <c r="BZ222" i="25"/>
  <c r="BY222" i="25"/>
  <c r="BX222" i="25"/>
  <c r="BW222" i="25"/>
  <c r="BV222" i="25"/>
  <c r="BU222" i="25"/>
  <c r="DV221" i="25"/>
  <c r="DU221" i="25"/>
  <c r="DT221" i="25"/>
  <c r="DS221" i="25"/>
  <c r="DR221" i="25"/>
  <c r="DQ221" i="25"/>
  <c r="DP221" i="25"/>
  <c r="DO221" i="25"/>
  <c r="DN221" i="25"/>
  <c r="DM221" i="25"/>
  <c r="DL221" i="25"/>
  <c r="DK221" i="25"/>
  <c r="DJ221" i="25"/>
  <c r="DI221" i="25"/>
  <c r="DH221" i="25"/>
  <c r="DG221" i="25"/>
  <c r="DF221" i="25"/>
  <c r="DE221" i="25"/>
  <c r="DD221" i="25"/>
  <c r="DC221" i="25"/>
  <c r="DB221" i="25"/>
  <c r="DA221" i="25"/>
  <c r="CZ221" i="25"/>
  <c r="CY221" i="25"/>
  <c r="CX221" i="25"/>
  <c r="CW221" i="25"/>
  <c r="CV221" i="25"/>
  <c r="CU221" i="25"/>
  <c r="CT221" i="25"/>
  <c r="CS221" i="25"/>
  <c r="CR221" i="25"/>
  <c r="CQ221" i="25"/>
  <c r="CP221" i="25"/>
  <c r="CO221" i="25"/>
  <c r="CN221" i="25"/>
  <c r="CM221" i="25"/>
  <c r="CL221" i="25"/>
  <c r="CK221" i="25"/>
  <c r="CJ221" i="25"/>
  <c r="CI221" i="25"/>
  <c r="CH221" i="25"/>
  <c r="CG221" i="25"/>
  <c r="CF221" i="25"/>
  <c r="CE221" i="25"/>
  <c r="CD221" i="25"/>
  <c r="CC221" i="25"/>
  <c r="CB221" i="25"/>
  <c r="CA221" i="25"/>
  <c r="BZ221" i="25"/>
  <c r="BY221" i="25"/>
  <c r="BX221" i="25"/>
  <c r="BW221" i="25"/>
  <c r="BV221" i="25"/>
  <c r="BU221" i="25"/>
  <c r="DV220" i="25"/>
  <c r="DU220" i="25"/>
  <c r="DT220" i="25"/>
  <c r="DS220" i="25"/>
  <c r="DR220" i="25"/>
  <c r="DQ220" i="25"/>
  <c r="DP220" i="25"/>
  <c r="DO220" i="25"/>
  <c r="DN220" i="25"/>
  <c r="DM220" i="25"/>
  <c r="DL220" i="25"/>
  <c r="DK220" i="25"/>
  <c r="DJ220" i="25"/>
  <c r="DI220" i="25"/>
  <c r="DH220" i="25"/>
  <c r="DG220" i="25"/>
  <c r="DF220" i="25"/>
  <c r="DE220" i="25"/>
  <c r="DD220" i="25"/>
  <c r="DC220" i="25"/>
  <c r="DB220" i="25"/>
  <c r="DA220" i="25"/>
  <c r="CZ220" i="25"/>
  <c r="CY220" i="25"/>
  <c r="CX220" i="25"/>
  <c r="CW220" i="25"/>
  <c r="CV220" i="25"/>
  <c r="CU220" i="25"/>
  <c r="CT220" i="25"/>
  <c r="CS220" i="25"/>
  <c r="CR220" i="25"/>
  <c r="CQ220" i="25"/>
  <c r="CP220" i="25"/>
  <c r="CO220" i="25"/>
  <c r="CN220" i="25"/>
  <c r="CM220" i="25"/>
  <c r="CL220" i="25"/>
  <c r="CK220" i="25"/>
  <c r="CJ220" i="25"/>
  <c r="CI220" i="25"/>
  <c r="CH220" i="25"/>
  <c r="CG220" i="25"/>
  <c r="CF220" i="25"/>
  <c r="CE220" i="25"/>
  <c r="CD220" i="25"/>
  <c r="CC220" i="25"/>
  <c r="CB220" i="25"/>
  <c r="CA220" i="25"/>
  <c r="BZ220" i="25"/>
  <c r="BY220" i="25"/>
  <c r="BX220" i="25"/>
  <c r="BW220" i="25"/>
  <c r="BV220" i="25"/>
  <c r="BU220" i="25"/>
  <c r="DV219" i="25"/>
  <c r="DU219" i="25"/>
  <c r="DT219" i="25"/>
  <c r="DS219" i="25"/>
  <c r="DR219" i="25"/>
  <c r="DQ219" i="25"/>
  <c r="DP219" i="25"/>
  <c r="DO219" i="25"/>
  <c r="DN219" i="25"/>
  <c r="DM219" i="25"/>
  <c r="DL219" i="25"/>
  <c r="DK219" i="25"/>
  <c r="DJ219" i="25"/>
  <c r="DI219" i="25"/>
  <c r="DH219" i="25"/>
  <c r="DG219" i="25"/>
  <c r="DF219" i="25"/>
  <c r="DE219" i="25"/>
  <c r="DD219" i="25"/>
  <c r="DC219" i="25"/>
  <c r="DB219" i="25"/>
  <c r="DA219" i="25"/>
  <c r="CZ219" i="25"/>
  <c r="CY219" i="25"/>
  <c r="CX219" i="25"/>
  <c r="CW219" i="25"/>
  <c r="CV219" i="25"/>
  <c r="CU219" i="25"/>
  <c r="CT219" i="25"/>
  <c r="CS219" i="25"/>
  <c r="CR219" i="25"/>
  <c r="CQ219" i="25"/>
  <c r="CP219" i="25"/>
  <c r="CO219" i="25"/>
  <c r="CN219" i="25"/>
  <c r="CM219" i="25"/>
  <c r="CL219" i="25"/>
  <c r="CK219" i="25"/>
  <c r="CJ219" i="25"/>
  <c r="CI219" i="25"/>
  <c r="CH219" i="25"/>
  <c r="CG219" i="25"/>
  <c r="CF219" i="25"/>
  <c r="CE219" i="25"/>
  <c r="CD219" i="25"/>
  <c r="CC219" i="25"/>
  <c r="CB219" i="25"/>
  <c r="CA219" i="25"/>
  <c r="BZ219" i="25"/>
  <c r="BY219" i="25"/>
  <c r="BX219" i="25"/>
  <c r="BW219" i="25"/>
  <c r="BV219" i="25"/>
  <c r="BU219" i="25"/>
  <c r="DV218" i="25"/>
  <c r="DU218" i="25"/>
  <c r="DT218" i="25"/>
  <c r="DS218" i="25"/>
  <c r="DR218" i="25"/>
  <c r="DQ218" i="25"/>
  <c r="DP218" i="25"/>
  <c r="DO218" i="25"/>
  <c r="DN218" i="25"/>
  <c r="DM218" i="25"/>
  <c r="DL218" i="25"/>
  <c r="DK218" i="25"/>
  <c r="DJ218" i="25"/>
  <c r="DI218" i="25"/>
  <c r="DH218" i="25"/>
  <c r="DG218" i="25"/>
  <c r="DF218" i="25"/>
  <c r="DE218" i="25"/>
  <c r="DD218" i="25"/>
  <c r="DC218" i="25"/>
  <c r="DB218" i="25"/>
  <c r="DA218" i="25"/>
  <c r="CZ218" i="25"/>
  <c r="CY218" i="25"/>
  <c r="CX218" i="25"/>
  <c r="CW218" i="25"/>
  <c r="CV218" i="25"/>
  <c r="CU218" i="25"/>
  <c r="CT218" i="25"/>
  <c r="CS218" i="25"/>
  <c r="CR218" i="25"/>
  <c r="CQ218" i="25"/>
  <c r="CP218" i="25"/>
  <c r="CO218" i="25"/>
  <c r="CN218" i="25"/>
  <c r="CM218" i="25"/>
  <c r="CL218" i="25"/>
  <c r="CK218" i="25"/>
  <c r="CJ218" i="25"/>
  <c r="CI218" i="25"/>
  <c r="CH218" i="25"/>
  <c r="CG218" i="25"/>
  <c r="CF218" i="25"/>
  <c r="CE218" i="25"/>
  <c r="CD218" i="25"/>
  <c r="CC218" i="25"/>
  <c r="CB218" i="25"/>
  <c r="CA218" i="25"/>
  <c r="BZ218" i="25"/>
  <c r="BY218" i="25"/>
  <c r="BX218" i="25"/>
  <c r="BW218" i="25"/>
  <c r="BV218" i="25"/>
  <c r="BU218" i="25"/>
  <c r="DV217" i="25"/>
  <c r="DU217" i="25"/>
  <c r="DT217" i="25"/>
  <c r="DS217" i="25"/>
  <c r="DR217" i="25"/>
  <c r="DQ217" i="25"/>
  <c r="DP217" i="25"/>
  <c r="DO217" i="25"/>
  <c r="DN217" i="25"/>
  <c r="DM217" i="25"/>
  <c r="DL217" i="25"/>
  <c r="DK217" i="25"/>
  <c r="DJ217" i="25"/>
  <c r="DI217" i="25"/>
  <c r="DH217" i="25"/>
  <c r="DG217" i="25"/>
  <c r="DF217" i="25"/>
  <c r="DE217" i="25"/>
  <c r="DD217" i="25"/>
  <c r="DC217" i="25"/>
  <c r="DB217" i="25"/>
  <c r="DA217" i="25"/>
  <c r="CZ217" i="25"/>
  <c r="CY217" i="25"/>
  <c r="CX217" i="25"/>
  <c r="CW217" i="25"/>
  <c r="CV217" i="25"/>
  <c r="CU217" i="25"/>
  <c r="CT217" i="25"/>
  <c r="CS217" i="25"/>
  <c r="CR217" i="25"/>
  <c r="CQ217" i="25"/>
  <c r="CP217" i="25"/>
  <c r="CO217" i="25"/>
  <c r="CN217" i="25"/>
  <c r="CM217" i="25"/>
  <c r="CL217" i="25"/>
  <c r="CK217" i="25"/>
  <c r="CJ217" i="25"/>
  <c r="CI217" i="25"/>
  <c r="CH217" i="25"/>
  <c r="CG217" i="25"/>
  <c r="CF217" i="25"/>
  <c r="CE217" i="25"/>
  <c r="CD217" i="25"/>
  <c r="CC217" i="25"/>
  <c r="CB217" i="25"/>
  <c r="CA217" i="25"/>
  <c r="BZ217" i="25"/>
  <c r="BY217" i="25"/>
  <c r="BX217" i="25"/>
  <c r="BW217" i="25"/>
  <c r="BV217" i="25"/>
  <c r="BU217" i="25"/>
  <c r="DV216" i="25"/>
  <c r="DU216" i="25"/>
  <c r="DT216" i="25"/>
  <c r="DS216" i="25"/>
  <c r="DR216" i="25"/>
  <c r="DQ216" i="25"/>
  <c r="DP216" i="25"/>
  <c r="DO216" i="25"/>
  <c r="DN216" i="25"/>
  <c r="DM216" i="25"/>
  <c r="DL216" i="25"/>
  <c r="DK216" i="25"/>
  <c r="DJ216" i="25"/>
  <c r="DI216" i="25"/>
  <c r="DH216" i="25"/>
  <c r="DG216" i="25"/>
  <c r="DF216" i="25"/>
  <c r="DE216" i="25"/>
  <c r="DD216" i="25"/>
  <c r="DC216" i="25"/>
  <c r="DB216" i="25"/>
  <c r="DA216" i="25"/>
  <c r="CZ216" i="25"/>
  <c r="CY216" i="25"/>
  <c r="CX216" i="25"/>
  <c r="CW216" i="25"/>
  <c r="CV216" i="25"/>
  <c r="CU216" i="25"/>
  <c r="CT216" i="25"/>
  <c r="CS216" i="25"/>
  <c r="CR216" i="25"/>
  <c r="CQ216" i="25"/>
  <c r="CP216" i="25"/>
  <c r="CO216" i="25"/>
  <c r="CN216" i="25"/>
  <c r="CM216" i="25"/>
  <c r="CL216" i="25"/>
  <c r="CK216" i="25"/>
  <c r="CJ216" i="25"/>
  <c r="CI216" i="25"/>
  <c r="CH216" i="25"/>
  <c r="CG216" i="25"/>
  <c r="CF216" i="25"/>
  <c r="CE216" i="25"/>
  <c r="CD216" i="25"/>
  <c r="CC216" i="25"/>
  <c r="CB216" i="25"/>
  <c r="CA216" i="25"/>
  <c r="BZ216" i="25"/>
  <c r="BY216" i="25"/>
  <c r="BX216" i="25"/>
  <c r="BW216" i="25"/>
  <c r="BV216" i="25"/>
  <c r="BU216" i="25"/>
  <c r="DV215" i="25"/>
  <c r="DU215" i="25"/>
  <c r="DT215" i="25"/>
  <c r="DS215" i="25"/>
  <c r="DR215" i="25"/>
  <c r="DQ215" i="25"/>
  <c r="DP215" i="25"/>
  <c r="DO215" i="25"/>
  <c r="DN215" i="25"/>
  <c r="DM215" i="25"/>
  <c r="DL215" i="25"/>
  <c r="DK215" i="25"/>
  <c r="DJ215" i="25"/>
  <c r="DI215" i="25"/>
  <c r="DH215" i="25"/>
  <c r="DG215" i="25"/>
  <c r="DF215" i="25"/>
  <c r="DE215" i="25"/>
  <c r="DD215" i="25"/>
  <c r="DC215" i="25"/>
  <c r="DB215" i="25"/>
  <c r="DA215" i="25"/>
  <c r="CZ215" i="25"/>
  <c r="CY215" i="25"/>
  <c r="CX215" i="25"/>
  <c r="CW215" i="25"/>
  <c r="CV215" i="25"/>
  <c r="CU215" i="25"/>
  <c r="CT215" i="25"/>
  <c r="CS215" i="25"/>
  <c r="CR215" i="25"/>
  <c r="CQ215" i="25"/>
  <c r="CP215" i="25"/>
  <c r="CO215" i="25"/>
  <c r="CN215" i="25"/>
  <c r="CM215" i="25"/>
  <c r="CL215" i="25"/>
  <c r="CK215" i="25"/>
  <c r="CJ215" i="25"/>
  <c r="CI215" i="25"/>
  <c r="CH215" i="25"/>
  <c r="CG215" i="25"/>
  <c r="CF215" i="25"/>
  <c r="CE215" i="25"/>
  <c r="CD215" i="25"/>
  <c r="CC215" i="25"/>
  <c r="CB215" i="25"/>
  <c r="CA215" i="25"/>
  <c r="BZ215" i="25"/>
  <c r="BY215" i="25"/>
  <c r="BX215" i="25"/>
  <c r="BW215" i="25"/>
  <c r="BV215" i="25"/>
  <c r="BU215" i="25"/>
  <c r="DV214" i="25"/>
  <c r="DU214" i="25"/>
  <c r="DT214" i="25"/>
  <c r="DS214" i="25"/>
  <c r="DR214" i="25"/>
  <c r="DQ214" i="25"/>
  <c r="DP214" i="25"/>
  <c r="DO214" i="25"/>
  <c r="DN214" i="25"/>
  <c r="DM214" i="25"/>
  <c r="DL214" i="25"/>
  <c r="DK214" i="25"/>
  <c r="DJ214" i="25"/>
  <c r="DI214" i="25"/>
  <c r="DH214" i="25"/>
  <c r="DG214" i="25"/>
  <c r="DF214" i="25"/>
  <c r="DE214" i="25"/>
  <c r="DD214" i="25"/>
  <c r="DC214" i="25"/>
  <c r="DB214" i="25"/>
  <c r="DA214" i="25"/>
  <c r="CZ214" i="25"/>
  <c r="CY214" i="25"/>
  <c r="CX214" i="25"/>
  <c r="CW214" i="25"/>
  <c r="CV214" i="25"/>
  <c r="CU214" i="25"/>
  <c r="CT214" i="25"/>
  <c r="CS214" i="25"/>
  <c r="CR214" i="25"/>
  <c r="CQ214" i="25"/>
  <c r="CP214" i="25"/>
  <c r="CO214" i="25"/>
  <c r="CN214" i="25"/>
  <c r="CM214" i="25"/>
  <c r="CL214" i="25"/>
  <c r="CK214" i="25"/>
  <c r="CJ214" i="25"/>
  <c r="CI214" i="25"/>
  <c r="CH214" i="25"/>
  <c r="CG214" i="25"/>
  <c r="CF214" i="25"/>
  <c r="CE214" i="25"/>
  <c r="CD214" i="25"/>
  <c r="CC214" i="25"/>
  <c r="CB214" i="25"/>
  <c r="CA214" i="25"/>
  <c r="BZ214" i="25"/>
  <c r="BY214" i="25"/>
  <c r="BX214" i="25"/>
  <c r="BW214" i="25"/>
  <c r="BV214" i="25"/>
  <c r="BU214" i="25"/>
  <c r="DV213" i="25"/>
  <c r="DU213" i="25"/>
  <c r="DT213" i="25"/>
  <c r="DS213" i="25"/>
  <c r="DR213" i="25"/>
  <c r="DQ213" i="25"/>
  <c r="DP213" i="25"/>
  <c r="DO213" i="25"/>
  <c r="DN213" i="25"/>
  <c r="DM213" i="25"/>
  <c r="DL213" i="25"/>
  <c r="DK213" i="25"/>
  <c r="DJ213" i="25"/>
  <c r="DI213" i="25"/>
  <c r="DH213" i="25"/>
  <c r="DG213" i="25"/>
  <c r="DF213" i="25"/>
  <c r="DE213" i="25"/>
  <c r="DD213" i="25"/>
  <c r="DC213" i="25"/>
  <c r="DB213" i="25"/>
  <c r="DA213" i="25"/>
  <c r="CZ213" i="25"/>
  <c r="CY213" i="25"/>
  <c r="CX213" i="25"/>
  <c r="CW213" i="25"/>
  <c r="CV213" i="25"/>
  <c r="CU213" i="25"/>
  <c r="CT213" i="25"/>
  <c r="CS213" i="25"/>
  <c r="CR213" i="25"/>
  <c r="CQ213" i="25"/>
  <c r="CP213" i="25"/>
  <c r="CO213" i="25"/>
  <c r="CN213" i="25"/>
  <c r="CM213" i="25"/>
  <c r="CL213" i="25"/>
  <c r="CK213" i="25"/>
  <c r="CJ213" i="25"/>
  <c r="CI213" i="25"/>
  <c r="CH213" i="25"/>
  <c r="CG213" i="25"/>
  <c r="CF213" i="25"/>
  <c r="CE213" i="25"/>
  <c r="CD213" i="25"/>
  <c r="CC213" i="25"/>
  <c r="CB213" i="25"/>
  <c r="CA213" i="25"/>
  <c r="BZ213" i="25"/>
  <c r="BY213" i="25"/>
  <c r="BX213" i="25"/>
  <c r="BW213" i="25"/>
  <c r="BV213" i="25"/>
  <c r="BU213" i="25"/>
  <c r="DV212" i="25"/>
  <c r="DU212" i="25"/>
  <c r="DT212" i="25"/>
  <c r="DS212" i="25"/>
  <c r="DR212" i="25"/>
  <c r="DQ212" i="25"/>
  <c r="DP212" i="25"/>
  <c r="DO212" i="25"/>
  <c r="DN212" i="25"/>
  <c r="DM212" i="25"/>
  <c r="DL212" i="25"/>
  <c r="DK212" i="25"/>
  <c r="DJ212" i="25"/>
  <c r="DI212" i="25"/>
  <c r="DH212" i="25"/>
  <c r="DG212" i="25"/>
  <c r="DF212" i="25"/>
  <c r="DE212" i="25"/>
  <c r="DD212" i="25"/>
  <c r="DC212" i="25"/>
  <c r="DB212" i="25"/>
  <c r="DA212" i="25"/>
  <c r="CZ212" i="25"/>
  <c r="CY212" i="25"/>
  <c r="CX212" i="25"/>
  <c r="CW212" i="25"/>
  <c r="CV212" i="25"/>
  <c r="CU212" i="25"/>
  <c r="CT212" i="25"/>
  <c r="CS212" i="25"/>
  <c r="CR212" i="25"/>
  <c r="CQ212" i="25"/>
  <c r="CP212" i="25"/>
  <c r="CO212" i="25"/>
  <c r="CN212" i="25"/>
  <c r="CM212" i="25"/>
  <c r="CL212" i="25"/>
  <c r="CK212" i="25"/>
  <c r="CJ212" i="25"/>
  <c r="CI212" i="25"/>
  <c r="CH212" i="25"/>
  <c r="CG212" i="25"/>
  <c r="CF212" i="25"/>
  <c r="CE212" i="25"/>
  <c r="CD212" i="25"/>
  <c r="CC212" i="25"/>
  <c r="CB212" i="25"/>
  <c r="CA212" i="25"/>
  <c r="BZ212" i="25"/>
  <c r="BY212" i="25"/>
  <c r="BX212" i="25"/>
  <c r="BW212" i="25"/>
  <c r="BV212" i="25"/>
  <c r="BU212" i="25"/>
  <c r="DV211" i="25"/>
  <c r="DU211" i="25"/>
  <c r="DT211" i="25"/>
  <c r="DS211" i="25"/>
  <c r="DR211" i="25"/>
  <c r="DQ211" i="25"/>
  <c r="DP211" i="25"/>
  <c r="DO211" i="25"/>
  <c r="DN211" i="25"/>
  <c r="DM211" i="25"/>
  <c r="DL211" i="25"/>
  <c r="DK211" i="25"/>
  <c r="DJ211" i="25"/>
  <c r="DI211" i="25"/>
  <c r="DH211" i="25"/>
  <c r="DG211" i="25"/>
  <c r="DF211" i="25"/>
  <c r="DE211" i="25"/>
  <c r="DD211" i="25"/>
  <c r="DC211" i="25"/>
  <c r="DB211" i="25"/>
  <c r="DA211" i="25"/>
  <c r="CZ211" i="25"/>
  <c r="CY211" i="25"/>
  <c r="CX211" i="25"/>
  <c r="CW211" i="25"/>
  <c r="CV211" i="25"/>
  <c r="CU211" i="25"/>
  <c r="CT211" i="25"/>
  <c r="CS211" i="25"/>
  <c r="CR211" i="25"/>
  <c r="CQ211" i="25"/>
  <c r="CP211" i="25"/>
  <c r="CO211" i="25"/>
  <c r="CN211" i="25"/>
  <c r="CM211" i="25"/>
  <c r="CL211" i="25"/>
  <c r="CK211" i="25"/>
  <c r="CJ211" i="25"/>
  <c r="CI211" i="25"/>
  <c r="CH211" i="25"/>
  <c r="CG211" i="25"/>
  <c r="CF211" i="25"/>
  <c r="CE211" i="25"/>
  <c r="CD211" i="25"/>
  <c r="CC211" i="25"/>
  <c r="CB211" i="25"/>
  <c r="CA211" i="25"/>
  <c r="BZ211" i="25"/>
  <c r="BY211" i="25"/>
  <c r="BX211" i="25"/>
  <c r="BW211" i="25"/>
  <c r="BV211" i="25"/>
  <c r="BU211" i="25"/>
  <c r="DV210" i="25"/>
  <c r="DU210" i="25"/>
  <c r="DT210" i="25"/>
  <c r="DS210" i="25"/>
  <c r="DR210" i="25"/>
  <c r="DQ210" i="25"/>
  <c r="DP210" i="25"/>
  <c r="DO210" i="25"/>
  <c r="DN210" i="25"/>
  <c r="DM210" i="25"/>
  <c r="DL210" i="25"/>
  <c r="DK210" i="25"/>
  <c r="DJ210" i="25"/>
  <c r="DI210" i="25"/>
  <c r="DH210" i="25"/>
  <c r="DG210" i="25"/>
  <c r="DF210" i="25"/>
  <c r="DE210" i="25"/>
  <c r="DD210" i="25"/>
  <c r="DC210" i="25"/>
  <c r="DB210" i="25"/>
  <c r="DA210" i="25"/>
  <c r="CZ210" i="25"/>
  <c r="CY210" i="25"/>
  <c r="CX210" i="25"/>
  <c r="CW210" i="25"/>
  <c r="CV210" i="25"/>
  <c r="CU210" i="25"/>
  <c r="CT210" i="25"/>
  <c r="CS210" i="25"/>
  <c r="CR210" i="25"/>
  <c r="CQ210" i="25"/>
  <c r="CP210" i="25"/>
  <c r="CO210" i="25"/>
  <c r="CN210" i="25"/>
  <c r="CM210" i="25"/>
  <c r="CL210" i="25"/>
  <c r="CK210" i="25"/>
  <c r="CJ210" i="25"/>
  <c r="CI210" i="25"/>
  <c r="CH210" i="25"/>
  <c r="CG210" i="25"/>
  <c r="CF210" i="25"/>
  <c r="CE210" i="25"/>
  <c r="CD210" i="25"/>
  <c r="CC210" i="25"/>
  <c r="CB210" i="25"/>
  <c r="CA210" i="25"/>
  <c r="BZ210" i="25"/>
  <c r="BY210" i="25"/>
  <c r="BX210" i="25"/>
  <c r="BW210" i="25"/>
  <c r="BV210" i="25"/>
  <c r="BU210" i="25"/>
  <c r="DV209" i="25"/>
  <c r="DU209" i="25"/>
  <c r="DT209" i="25"/>
  <c r="DS209" i="25"/>
  <c r="DR209" i="25"/>
  <c r="DQ209" i="25"/>
  <c r="DP209" i="25"/>
  <c r="DO209" i="25"/>
  <c r="DN209" i="25"/>
  <c r="DM209" i="25"/>
  <c r="DL209" i="25"/>
  <c r="DK209" i="25"/>
  <c r="DJ209" i="25"/>
  <c r="DI209" i="25"/>
  <c r="DH209" i="25"/>
  <c r="DG209" i="25"/>
  <c r="DF209" i="25"/>
  <c r="DE209" i="25"/>
  <c r="DD209" i="25"/>
  <c r="DC209" i="25"/>
  <c r="DB209" i="25"/>
  <c r="DA209" i="25"/>
  <c r="CZ209" i="25"/>
  <c r="CY209" i="25"/>
  <c r="CX209" i="25"/>
  <c r="CW209" i="25"/>
  <c r="CV209" i="25"/>
  <c r="CU209" i="25"/>
  <c r="CT209" i="25"/>
  <c r="CS209" i="25"/>
  <c r="CR209" i="25"/>
  <c r="CQ209" i="25"/>
  <c r="CP209" i="25"/>
  <c r="CO209" i="25"/>
  <c r="CN209" i="25"/>
  <c r="CM209" i="25"/>
  <c r="CL209" i="25"/>
  <c r="CK209" i="25"/>
  <c r="CJ209" i="25"/>
  <c r="CI209" i="25"/>
  <c r="CH209" i="25"/>
  <c r="CG209" i="25"/>
  <c r="CF209" i="25"/>
  <c r="CE209" i="25"/>
  <c r="CD209" i="25"/>
  <c r="CC209" i="25"/>
  <c r="CB209" i="25"/>
  <c r="CA209" i="25"/>
  <c r="BZ209" i="25"/>
  <c r="BY209" i="25"/>
  <c r="BX209" i="25"/>
  <c r="BW209" i="25"/>
  <c r="BV209" i="25"/>
  <c r="BU209" i="25"/>
  <c r="DV208" i="25"/>
  <c r="DU208" i="25"/>
  <c r="DT208" i="25"/>
  <c r="DS208" i="25"/>
  <c r="DR208" i="25"/>
  <c r="DQ208" i="25"/>
  <c r="DP208" i="25"/>
  <c r="DO208" i="25"/>
  <c r="DN208" i="25"/>
  <c r="DM208" i="25"/>
  <c r="DL208" i="25"/>
  <c r="DK208" i="25"/>
  <c r="DJ208" i="25"/>
  <c r="DI208" i="25"/>
  <c r="DH208" i="25"/>
  <c r="DG208" i="25"/>
  <c r="DF208" i="25"/>
  <c r="DE208" i="25"/>
  <c r="DD208" i="25"/>
  <c r="DC208" i="25"/>
  <c r="DB208" i="25"/>
  <c r="DA208" i="25"/>
  <c r="CZ208" i="25"/>
  <c r="CY208" i="25"/>
  <c r="CX208" i="25"/>
  <c r="CW208" i="25"/>
  <c r="CV208" i="25"/>
  <c r="CU208" i="25"/>
  <c r="CT208" i="25"/>
  <c r="CS208" i="25"/>
  <c r="CR208" i="25"/>
  <c r="CQ208" i="25"/>
  <c r="CP208" i="25"/>
  <c r="CO208" i="25"/>
  <c r="CN208" i="25"/>
  <c r="CM208" i="25"/>
  <c r="CL208" i="25"/>
  <c r="CK208" i="25"/>
  <c r="CJ208" i="25"/>
  <c r="CI208" i="25"/>
  <c r="CH208" i="25"/>
  <c r="CG208" i="25"/>
  <c r="CF208" i="25"/>
  <c r="CE208" i="25"/>
  <c r="CD208" i="25"/>
  <c r="CC208" i="25"/>
  <c r="CB208" i="25"/>
  <c r="CA208" i="25"/>
  <c r="BZ208" i="25"/>
  <c r="BY208" i="25"/>
  <c r="BX208" i="25"/>
  <c r="BW208" i="25"/>
  <c r="BV208" i="25"/>
  <c r="BU208" i="25"/>
  <c r="DV207" i="25"/>
  <c r="DU207" i="25"/>
  <c r="DT207" i="25"/>
  <c r="DS207" i="25"/>
  <c r="DR207" i="25"/>
  <c r="DQ207" i="25"/>
  <c r="DP207" i="25"/>
  <c r="DO207" i="25"/>
  <c r="DN207" i="25"/>
  <c r="DM207" i="25"/>
  <c r="DL207" i="25"/>
  <c r="DK207" i="25"/>
  <c r="DJ207" i="25"/>
  <c r="DI207" i="25"/>
  <c r="DH207" i="25"/>
  <c r="DG207" i="25"/>
  <c r="DF207" i="25"/>
  <c r="DE207" i="25"/>
  <c r="DD207" i="25"/>
  <c r="DC207" i="25"/>
  <c r="DB207" i="25"/>
  <c r="DA207" i="25"/>
  <c r="CZ207" i="25"/>
  <c r="CY207" i="25"/>
  <c r="CX207" i="25"/>
  <c r="CW207" i="25"/>
  <c r="CV207" i="25"/>
  <c r="CU207" i="25"/>
  <c r="CT207" i="25"/>
  <c r="CS207" i="25"/>
  <c r="CR207" i="25"/>
  <c r="CQ207" i="25"/>
  <c r="CP207" i="25"/>
  <c r="CO207" i="25"/>
  <c r="CN207" i="25"/>
  <c r="CM207" i="25"/>
  <c r="CL207" i="25"/>
  <c r="CK207" i="25"/>
  <c r="CJ207" i="25"/>
  <c r="CI207" i="25"/>
  <c r="CH207" i="25"/>
  <c r="CG207" i="25"/>
  <c r="CF207" i="25"/>
  <c r="CE207" i="25"/>
  <c r="CD207" i="25"/>
  <c r="CC207" i="25"/>
  <c r="CB207" i="25"/>
  <c r="CA207" i="25"/>
  <c r="BZ207" i="25"/>
  <c r="BY207" i="25"/>
  <c r="BX207" i="25"/>
  <c r="BW207" i="25"/>
  <c r="BV207" i="25"/>
  <c r="BU207" i="25"/>
  <c r="DV206" i="25"/>
  <c r="DU206" i="25"/>
  <c r="DT206" i="25"/>
  <c r="DS206" i="25"/>
  <c r="DR206" i="25"/>
  <c r="DQ206" i="25"/>
  <c r="DP206" i="25"/>
  <c r="DO206" i="25"/>
  <c r="DN206" i="25"/>
  <c r="DM206" i="25"/>
  <c r="DL206" i="25"/>
  <c r="DK206" i="25"/>
  <c r="DJ206" i="25"/>
  <c r="DI206" i="25"/>
  <c r="DH206" i="25"/>
  <c r="DG206" i="25"/>
  <c r="DF206" i="25"/>
  <c r="DE206" i="25"/>
  <c r="DD206" i="25"/>
  <c r="DC206" i="25"/>
  <c r="DB206" i="25"/>
  <c r="DA206" i="25"/>
  <c r="CZ206" i="25"/>
  <c r="CY206" i="25"/>
  <c r="CX206" i="25"/>
  <c r="CW206" i="25"/>
  <c r="CV206" i="25"/>
  <c r="CU206" i="25"/>
  <c r="CT206" i="25"/>
  <c r="CS206" i="25"/>
  <c r="CR206" i="25"/>
  <c r="CQ206" i="25"/>
  <c r="CP206" i="25"/>
  <c r="CO206" i="25"/>
  <c r="CN206" i="25"/>
  <c r="CM206" i="25"/>
  <c r="CL206" i="25"/>
  <c r="CK206" i="25"/>
  <c r="CJ206" i="25"/>
  <c r="CI206" i="25"/>
  <c r="CH206" i="25"/>
  <c r="CG206" i="25"/>
  <c r="CF206" i="25"/>
  <c r="CE206" i="25"/>
  <c r="CD206" i="25"/>
  <c r="CC206" i="25"/>
  <c r="CB206" i="25"/>
  <c r="CA206" i="25"/>
  <c r="BZ206" i="25"/>
  <c r="BY206" i="25"/>
  <c r="BX206" i="25"/>
  <c r="BW206" i="25"/>
  <c r="BV206" i="25"/>
  <c r="BU206" i="25"/>
  <c r="DV205" i="25"/>
  <c r="DU205" i="25"/>
  <c r="DT205" i="25"/>
  <c r="DS205" i="25"/>
  <c r="DR205" i="25"/>
  <c r="DQ205" i="25"/>
  <c r="DP205" i="25"/>
  <c r="DO205" i="25"/>
  <c r="DN205" i="25"/>
  <c r="DM205" i="25"/>
  <c r="DL205" i="25"/>
  <c r="DK205" i="25"/>
  <c r="DJ205" i="25"/>
  <c r="DI205" i="25"/>
  <c r="DH205" i="25"/>
  <c r="DG205" i="25"/>
  <c r="DF205" i="25"/>
  <c r="DE205" i="25"/>
  <c r="DD205" i="25"/>
  <c r="DC205" i="25"/>
  <c r="DB205" i="25"/>
  <c r="DA205" i="25"/>
  <c r="CZ205" i="25"/>
  <c r="CY205" i="25"/>
  <c r="CX205" i="25"/>
  <c r="CW205" i="25"/>
  <c r="CV205" i="25"/>
  <c r="CU205" i="25"/>
  <c r="CT205" i="25"/>
  <c r="CS205" i="25"/>
  <c r="CR205" i="25"/>
  <c r="CQ205" i="25"/>
  <c r="CP205" i="25"/>
  <c r="CO205" i="25"/>
  <c r="CN205" i="25"/>
  <c r="CM205" i="25"/>
  <c r="CL205" i="25"/>
  <c r="CK205" i="25"/>
  <c r="CJ205" i="25"/>
  <c r="CI205" i="25"/>
  <c r="CH205" i="25"/>
  <c r="CG205" i="25"/>
  <c r="CF205" i="25"/>
  <c r="CE205" i="25"/>
  <c r="CD205" i="25"/>
  <c r="CC205" i="25"/>
  <c r="CB205" i="25"/>
  <c r="CA205" i="25"/>
  <c r="BZ205" i="25"/>
  <c r="BY205" i="25"/>
  <c r="BX205" i="25"/>
  <c r="BW205" i="25"/>
  <c r="BV205" i="25"/>
  <c r="BU205" i="25"/>
  <c r="DV204" i="25"/>
  <c r="DU204" i="25"/>
  <c r="DT204" i="25"/>
  <c r="DS204" i="25"/>
  <c r="DR204" i="25"/>
  <c r="DQ204" i="25"/>
  <c r="DP204" i="25"/>
  <c r="DO204" i="25"/>
  <c r="DN204" i="25"/>
  <c r="DM204" i="25"/>
  <c r="DL204" i="25"/>
  <c r="DK204" i="25"/>
  <c r="DJ204" i="25"/>
  <c r="DI204" i="25"/>
  <c r="DH204" i="25"/>
  <c r="DG204" i="25"/>
  <c r="DF204" i="25"/>
  <c r="DE204" i="25"/>
  <c r="DD204" i="25"/>
  <c r="DC204" i="25"/>
  <c r="DB204" i="25"/>
  <c r="DA204" i="25"/>
  <c r="CZ204" i="25"/>
  <c r="CY204" i="25"/>
  <c r="CX204" i="25"/>
  <c r="CW204" i="25"/>
  <c r="CV204" i="25"/>
  <c r="CU204" i="25"/>
  <c r="CT204" i="25"/>
  <c r="CS204" i="25"/>
  <c r="CR204" i="25"/>
  <c r="CQ204" i="25"/>
  <c r="CP204" i="25"/>
  <c r="CO204" i="25"/>
  <c r="CN204" i="25"/>
  <c r="CM204" i="25"/>
  <c r="CL204" i="25"/>
  <c r="CK204" i="25"/>
  <c r="CJ204" i="25"/>
  <c r="CI204" i="25"/>
  <c r="CH204" i="25"/>
  <c r="CG204" i="25"/>
  <c r="CF204" i="25"/>
  <c r="CE204" i="25"/>
  <c r="CD204" i="25"/>
  <c r="CC204" i="25"/>
  <c r="CB204" i="25"/>
  <c r="CA204" i="25"/>
  <c r="BZ204" i="25"/>
  <c r="BY204" i="25"/>
  <c r="BX204" i="25"/>
  <c r="BW204" i="25"/>
  <c r="BV204" i="25"/>
  <c r="BU204" i="25"/>
  <c r="DV203" i="25"/>
  <c r="DU203" i="25"/>
  <c r="DT203" i="25"/>
  <c r="DS203" i="25"/>
  <c r="DR203" i="25"/>
  <c r="DQ203" i="25"/>
  <c r="DP203" i="25"/>
  <c r="DO203" i="25"/>
  <c r="DN203" i="25"/>
  <c r="DM203" i="25"/>
  <c r="DL203" i="25"/>
  <c r="DK203" i="25"/>
  <c r="DJ203" i="25"/>
  <c r="DI203" i="25"/>
  <c r="DH203" i="25"/>
  <c r="DG203" i="25"/>
  <c r="DF203" i="25"/>
  <c r="DE203" i="25"/>
  <c r="DD203" i="25"/>
  <c r="DC203" i="25"/>
  <c r="DB203" i="25"/>
  <c r="DA203" i="25"/>
  <c r="CZ203" i="25"/>
  <c r="CY203" i="25"/>
  <c r="CX203" i="25"/>
  <c r="CW203" i="25"/>
  <c r="CV203" i="25"/>
  <c r="CU203" i="25"/>
  <c r="CT203" i="25"/>
  <c r="CS203" i="25"/>
  <c r="CR203" i="25"/>
  <c r="CQ203" i="25"/>
  <c r="CP203" i="25"/>
  <c r="CO203" i="25"/>
  <c r="CN203" i="25"/>
  <c r="CM203" i="25"/>
  <c r="CL203" i="25"/>
  <c r="CK203" i="25"/>
  <c r="CJ203" i="25"/>
  <c r="CI203" i="25"/>
  <c r="CH203" i="25"/>
  <c r="CG203" i="25"/>
  <c r="CF203" i="25"/>
  <c r="CE203" i="25"/>
  <c r="CD203" i="25"/>
  <c r="CC203" i="25"/>
  <c r="CB203" i="25"/>
  <c r="CA203" i="25"/>
  <c r="BZ203" i="25"/>
  <c r="BY203" i="25"/>
  <c r="BX203" i="25"/>
  <c r="BW203" i="25"/>
  <c r="BV203" i="25"/>
  <c r="BU203" i="25"/>
  <c r="DV202" i="25"/>
  <c r="DU202" i="25"/>
  <c r="DT202" i="25"/>
  <c r="DS202" i="25"/>
  <c r="DR202" i="25"/>
  <c r="DQ202" i="25"/>
  <c r="DP202" i="25"/>
  <c r="DO202" i="25"/>
  <c r="DN202" i="25"/>
  <c r="DM202" i="25"/>
  <c r="DL202" i="25"/>
  <c r="DK202" i="25"/>
  <c r="DJ202" i="25"/>
  <c r="DI202" i="25"/>
  <c r="DH202" i="25"/>
  <c r="DG202" i="25"/>
  <c r="DF202" i="25"/>
  <c r="DE202" i="25"/>
  <c r="DD202" i="25"/>
  <c r="DC202" i="25"/>
  <c r="DB202" i="25"/>
  <c r="DA202" i="25"/>
  <c r="CZ202" i="25"/>
  <c r="CY202" i="25"/>
  <c r="CX202" i="25"/>
  <c r="CW202" i="25"/>
  <c r="CV202" i="25"/>
  <c r="CU202" i="25"/>
  <c r="CT202" i="25"/>
  <c r="CS202" i="25"/>
  <c r="CR202" i="25"/>
  <c r="CQ202" i="25"/>
  <c r="CP202" i="25"/>
  <c r="CO202" i="25"/>
  <c r="CN202" i="25"/>
  <c r="CM202" i="25"/>
  <c r="CL202" i="25"/>
  <c r="CK202" i="25"/>
  <c r="CJ202" i="25"/>
  <c r="CI202" i="25"/>
  <c r="CH202" i="25"/>
  <c r="CG202" i="25"/>
  <c r="CF202" i="25"/>
  <c r="CE202" i="25"/>
  <c r="CD202" i="25"/>
  <c r="CC202" i="25"/>
  <c r="CB202" i="25"/>
  <c r="CA202" i="25"/>
  <c r="BZ202" i="25"/>
  <c r="BY202" i="25"/>
  <c r="BX202" i="25"/>
  <c r="BW202" i="25"/>
  <c r="BV202" i="25"/>
  <c r="BU202" i="25"/>
  <c r="DV201" i="25"/>
  <c r="DU201" i="25"/>
  <c r="DT201" i="25"/>
  <c r="DS201" i="25"/>
  <c r="DR201" i="25"/>
  <c r="DQ201" i="25"/>
  <c r="DP201" i="25"/>
  <c r="DO201" i="25"/>
  <c r="DN201" i="25"/>
  <c r="DM201" i="25"/>
  <c r="DL201" i="25"/>
  <c r="DK201" i="25"/>
  <c r="DJ201" i="25"/>
  <c r="DI201" i="25"/>
  <c r="DH201" i="25"/>
  <c r="DG201" i="25"/>
  <c r="DF201" i="25"/>
  <c r="DE201" i="25"/>
  <c r="DD201" i="25"/>
  <c r="DC201" i="25"/>
  <c r="DB201" i="25"/>
  <c r="DA201" i="25"/>
  <c r="CZ201" i="25"/>
  <c r="CY201" i="25"/>
  <c r="CX201" i="25"/>
  <c r="CW201" i="25"/>
  <c r="CV201" i="25"/>
  <c r="CU201" i="25"/>
  <c r="CT201" i="25"/>
  <c r="CS201" i="25"/>
  <c r="CR201" i="25"/>
  <c r="CQ201" i="25"/>
  <c r="CP201" i="25"/>
  <c r="CO201" i="25"/>
  <c r="CN201" i="25"/>
  <c r="CM201" i="25"/>
  <c r="CL201" i="25"/>
  <c r="CK201" i="25"/>
  <c r="CJ201" i="25"/>
  <c r="CI201" i="25"/>
  <c r="CH201" i="25"/>
  <c r="CG201" i="25"/>
  <c r="CF201" i="25"/>
  <c r="CE201" i="25"/>
  <c r="CD201" i="25"/>
  <c r="CC201" i="25"/>
  <c r="CB201" i="25"/>
  <c r="CA201" i="25"/>
  <c r="BZ201" i="25"/>
  <c r="BY201" i="25"/>
  <c r="BX201" i="25"/>
  <c r="BW201" i="25"/>
  <c r="BV201" i="25"/>
  <c r="BU201" i="25"/>
  <c r="DV200" i="25"/>
  <c r="DU200" i="25"/>
  <c r="DT200" i="25"/>
  <c r="DS200" i="25"/>
  <c r="DR200" i="25"/>
  <c r="DQ200" i="25"/>
  <c r="DP200" i="25"/>
  <c r="DO200" i="25"/>
  <c r="DN200" i="25"/>
  <c r="DM200" i="25"/>
  <c r="DL200" i="25"/>
  <c r="DK200" i="25"/>
  <c r="DJ200" i="25"/>
  <c r="DI200" i="25"/>
  <c r="DH200" i="25"/>
  <c r="DG200" i="25"/>
  <c r="DF200" i="25"/>
  <c r="DE200" i="25"/>
  <c r="DD200" i="25"/>
  <c r="DC200" i="25"/>
  <c r="DB200" i="25"/>
  <c r="DA200" i="25"/>
  <c r="CZ200" i="25"/>
  <c r="CY200" i="25"/>
  <c r="CX200" i="25"/>
  <c r="CW200" i="25"/>
  <c r="CV200" i="25"/>
  <c r="CU200" i="25"/>
  <c r="CT200" i="25"/>
  <c r="CS200" i="25"/>
  <c r="CR200" i="25"/>
  <c r="CQ200" i="25"/>
  <c r="CP200" i="25"/>
  <c r="CO200" i="25"/>
  <c r="CN200" i="25"/>
  <c r="CM200" i="25"/>
  <c r="CL200" i="25"/>
  <c r="CK200" i="25"/>
  <c r="CJ200" i="25"/>
  <c r="CI200" i="25"/>
  <c r="CH200" i="25"/>
  <c r="CG200" i="25"/>
  <c r="CF200" i="25"/>
  <c r="CE200" i="25"/>
  <c r="CD200" i="25"/>
  <c r="CC200" i="25"/>
  <c r="CB200" i="25"/>
  <c r="CA200" i="25"/>
  <c r="BZ200" i="25"/>
  <c r="BY200" i="25"/>
  <c r="BX200" i="25"/>
  <c r="BW200" i="25"/>
  <c r="BV200" i="25"/>
  <c r="BU200" i="25"/>
  <c r="DV199" i="25"/>
  <c r="DU199" i="25"/>
  <c r="DT199" i="25"/>
  <c r="DS199" i="25"/>
  <c r="DR199" i="25"/>
  <c r="DQ199" i="25"/>
  <c r="DP199" i="25"/>
  <c r="DO199" i="25"/>
  <c r="DN199" i="25"/>
  <c r="DM199" i="25"/>
  <c r="DL199" i="25"/>
  <c r="DK199" i="25"/>
  <c r="DJ199" i="25"/>
  <c r="DI199" i="25"/>
  <c r="DH199" i="25"/>
  <c r="DG199" i="25"/>
  <c r="DF199" i="25"/>
  <c r="DE199" i="25"/>
  <c r="DD199" i="25"/>
  <c r="DC199" i="25"/>
  <c r="DB199" i="25"/>
  <c r="DA199" i="25"/>
  <c r="CZ199" i="25"/>
  <c r="CY199" i="25"/>
  <c r="CX199" i="25"/>
  <c r="CW199" i="25"/>
  <c r="CV199" i="25"/>
  <c r="CU199" i="25"/>
  <c r="CT199" i="25"/>
  <c r="CS199" i="25"/>
  <c r="CR199" i="25"/>
  <c r="CQ199" i="25"/>
  <c r="CP199" i="25"/>
  <c r="CO199" i="25"/>
  <c r="CN199" i="25"/>
  <c r="CM199" i="25"/>
  <c r="CL199" i="25"/>
  <c r="CK199" i="25"/>
  <c r="CJ199" i="25"/>
  <c r="CI199" i="25"/>
  <c r="CH199" i="25"/>
  <c r="CG199" i="25"/>
  <c r="CF199" i="25"/>
  <c r="CE199" i="25"/>
  <c r="CD199" i="25"/>
  <c r="CC199" i="25"/>
  <c r="CB199" i="25"/>
  <c r="CA199" i="25"/>
  <c r="BZ199" i="25"/>
  <c r="BY199" i="25"/>
  <c r="BX199" i="25"/>
  <c r="BW199" i="25"/>
  <c r="BV199" i="25"/>
  <c r="BU199" i="25"/>
  <c r="DV198" i="25"/>
  <c r="DU198" i="25"/>
  <c r="DT198" i="25"/>
  <c r="DS198" i="25"/>
  <c r="DR198" i="25"/>
  <c r="DQ198" i="25"/>
  <c r="DP198" i="25"/>
  <c r="DO198" i="25"/>
  <c r="DN198" i="25"/>
  <c r="DM198" i="25"/>
  <c r="DL198" i="25"/>
  <c r="DK198" i="25"/>
  <c r="DJ198" i="25"/>
  <c r="DI198" i="25"/>
  <c r="DH198" i="25"/>
  <c r="DG198" i="25"/>
  <c r="DF198" i="25"/>
  <c r="DE198" i="25"/>
  <c r="DD198" i="25"/>
  <c r="DC198" i="25"/>
  <c r="DB198" i="25"/>
  <c r="DA198" i="25"/>
  <c r="CZ198" i="25"/>
  <c r="CY198" i="25"/>
  <c r="CX198" i="25"/>
  <c r="CW198" i="25"/>
  <c r="CV198" i="25"/>
  <c r="CU198" i="25"/>
  <c r="CT198" i="25"/>
  <c r="CS198" i="25"/>
  <c r="CR198" i="25"/>
  <c r="CQ198" i="25"/>
  <c r="CP198" i="25"/>
  <c r="CO198" i="25"/>
  <c r="CN198" i="25"/>
  <c r="CM198" i="25"/>
  <c r="CL198" i="25"/>
  <c r="CK198" i="25"/>
  <c r="CJ198" i="25"/>
  <c r="CI198" i="25"/>
  <c r="CH198" i="25"/>
  <c r="CG198" i="25"/>
  <c r="CF198" i="25"/>
  <c r="CE198" i="25"/>
  <c r="CD198" i="25"/>
  <c r="CC198" i="25"/>
  <c r="CB198" i="25"/>
  <c r="CA198" i="25"/>
  <c r="BZ198" i="25"/>
  <c r="BY198" i="25"/>
  <c r="BX198" i="25"/>
  <c r="BW198" i="25"/>
  <c r="BV198" i="25"/>
  <c r="BU198" i="25"/>
  <c r="DV197" i="25"/>
  <c r="DU197" i="25"/>
  <c r="DT197" i="25"/>
  <c r="DS197" i="25"/>
  <c r="DR197" i="25"/>
  <c r="DQ197" i="25"/>
  <c r="DP197" i="25"/>
  <c r="DO197" i="25"/>
  <c r="DN197" i="25"/>
  <c r="DM197" i="25"/>
  <c r="DL197" i="25"/>
  <c r="DK197" i="25"/>
  <c r="DJ197" i="25"/>
  <c r="DI197" i="25"/>
  <c r="DH197" i="25"/>
  <c r="DG197" i="25"/>
  <c r="DF197" i="25"/>
  <c r="DE197" i="25"/>
  <c r="DD197" i="25"/>
  <c r="DC197" i="25"/>
  <c r="DB197" i="25"/>
  <c r="DA197" i="25"/>
  <c r="CZ197" i="25"/>
  <c r="CY197" i="25"/>
  <c r="CX197" i="25"/>
  <c r="CW197" i="25"/>
  <c r="CV197" i="25"/>
  <c r="CU197" i="25"/>
  <c r="CT197" i="25"/>
  <c r="CS197" i="25"/>
  <c r="CR197" i="25"/>
  <c r="CQ197" i="25"/>
  <c r="CP197" i="25"/>
  <c r="CO197" i="25"/>
  <c r="CN197" i="25"/>
  <c r="CM197" i="25"/>
  <c r="CL197" i="25"/>
  <c r="CK197" i="25"/>
  <c r="CJ197" i="25"/>
  <c r="CI197" i="25"/>
  <c r="CH197" i="25"/>
  <c r="CG197" i="25"/>
  <c r="CF197" i="25"/>
  <c r="CE197" i="25"/>
  <c r="CD197" i="25"/>
  <c r="CC197" i="25"/>
  <c r="CB197" i="25"/>
  <c r="CA197" i="25"/>
  <c r="BZ197" i="25"/>
  <c r="BY197" i="25"/>
  <c r="BX197" i="25"/>
  <c r="BW197" i="25"/>
  <c r="BV197" i="25"/>
  <c r="BU197" i="25"/>
  <c r="DV196" i="25"/>
  <c r="DU196" i="25"/>
  <c r="DT196" i="25"/>
  <c r="DS196" i="25"/>
  <c r="DR196" i="25"/>
  <c r="DQ196" i="25"/>
  <c r="DP196" i="25"/>
  <c r="DO196" i="25"/>
  <c r="DN196" i="25"/>
  <c r="DM196" i="25"/>
  <c r="DL196" i="25"/>
  <c r="DK196" i="25"/>
  <c r="DJ196" i="25"/>
  <c r="DI196" i="25"/>
  <c r="DH196" i="25"/>
  <c r="DG196" i="25"/>
  <c r="DF196" i="25"/>
  <c r="DE196" i="25"/>
  <c r="DD196" i="25"/>
  <c r="DC196" i="25"/>
  <c r="DB196" i="25"/>
  <c r="DA196" i="25"/>
  <c r="CZ196" i="25"/>
  <c r="CY196" i="25"/>
  <c r="CX196" i="25"/>
  <c r="CW196" i="25"/>
  <c r="CV196" i="25"/>
  <c r="CU196" i="25"/>
  <c r="CT196" i="25"/>
  <c r="CS196" i="25"/>
  <c r="CR196" i="25"/>
  <c r="CQ196" i="25"/>
  <c r="CP196" i="25"/>
  <c r="CO196" i="25"/>
  <c r="CN196" i="25"/>
  <c r="CM196" i="25"/>
  <c r="CL196" i="25"/>
  <c r="CK196" i="25"/>
  <c r="CJ196" i="25"/>
  <c r="CI196" i="25"/>
  <c r="CH196" i="25"/>
  <c r="CG196" i="25"/>
  <c r="CF196" i="25"/>
  <c r="CE196" i="25"/>
  <c r="CD196" i="25"/>
  <c r="CC196" i="25"/>
  <c r="CB196" i="25"/>
  <c r="CA196" i="25"/>
  <c r="BZ196" i="25"/>
  <c r="BY196" i="25"/>
  <c r="BX196" i="25"/>
  <c r="BW196" i="25"/>
  <c r="BV196" i="25"/>
  <c r="BU196" i="25"/>
  <c r="DV195" i="25"/>
  <c r="DU195" i="25"/>
  <c r="DT195" i="25"/>
  <c r="DS195" i="25"/>
  <c r="DR195" i="25"/>
  <c r="DQ195" i="25"/>
  <c r="DP195" i="25"/>
  <c r="DO195" i="25"/>
  <c r="DN195" i="25"/>
  <c r="DM195" i="25"/>
  <c r="DL195" i="25"/>
  <c r="DK195" i="25"/>
  <c r="DJ195" i="25"/>
  <c r="DI195" i="25"/>
  <c r="DH195" i="25"/>
  <c r="DG195" i="25"/>
  <c r="DF195" i="25"/>
  <c r="DE195" i="25"/>
  <c r="DD195" i="25"/>
  <c r="DC195" i="25"/>
  <c r="DB195" i="25"/>
  <c r="DA195" i="25"/>
  <c r="CZ195" i="25"/>
  <c r="CY195" i="25"/>
  <c r="CX195" i="25"/>
  <c r="CW195" i="25"/>
  <c r="CV195" i="25"/>
  <c r="CU195" i="25"/>
  <c r="CT195" i="25"/>
  <c r="CS195" i="25"/>
  <c r="CR195" i="25"/>
  <c r="CQ195" i="25"/>
  <c r="CP195" i="25"/>
  <c r="CO195" i="25"/>
  <c r="CN195" i="25"/>
  <c r="CM195" i="25"/>
  <c r="CL195" i="25"/>
  <c r="CK195" i="25"/>
  <c r="CJ195" i="25"/>
  <c r="CI195" i="25"/>
  <c r="CH195" i="25"/>
  <c r="CG195" i="25"/>
  <c r="CF195" i="25"/>
  <c r="CE195" i="25"/>
  <c r="CD195" i="25"/>
  <c r="CC195" i="25"/>
  <c r="CB195" i="25"/>
  <c r="CA195" i="25"/>
  <c r="BZ195" i="25"/>
  <c r="BY195" i="25"/>
  <c r="BX195" i="25"/>
  <c r="BW195" i="25"/>
  <c r="BV195" i="25"/>
  <c r="BU195" i="25"/>
  <c r="DV194" i="25"/>
  <c r="DU194" i="25"/>
  <c r="DT194" i="25"/>
  <c r="DS194" i="25"/>
  <c r="DR194" i="25"/>
  <c r="DQ194" i="25"/>
  <c r="DP194" i="25"/>
  <c r="DO194" i="25"/>
  <c r="DN194" i="25"/>
  <c r="DM194" i="25"/>
  <c r="DL194" i="25"/>
  <c r="DK194" i="25"/>
  <c r="DJ194" i="25"/>
  <c r="DI194" i="25"/>
  <c r="DH194" i="25"/>
  <c r="DG194" i="25"/>
  <c r="DF194" i="25"/>
  <c r="DE194" i="25"/>
  <c r="DD194" i="25"/>
  <c r="DC194" i="25"/>
  <c r="DB194" i="25"/>
  <c r="DA194" i="25"/>
  <c r="CZ194" i="25"/>
  <c r="CY194" i="25"/>
  <c r="CX194" i="25"/>
  <c r="CW194" i="25"/>
  <c r="CV194" i="25"/>
  <c r="CU194" i="25"/>
  <c r="CT194" i="25"/>
  <c r="CS194" i="25"/>
  <c r="CR194" i="25"/>
  <c r="CQ194" i="25"/>
  <c r="CP194" i="25"/>
  <c r="CO194" i="25"/>
  <c r="CN194" i="25"/>
  <c r="CM194" i="25"/>
  <c r="CL194" i="25"/>
  <c r="CK194" i="25"/>
  <c r="CJ194" i="25"/>
  <c r="CI194" i="25"/>
  <c r="CH194" i="25"/>
  <c r="CG194" i="25"/>
  <c r="CF194" i="25"/>
  <c r="CE194" i="25"/>
  <c r="CD194" i="25"/>
  <c r="CC194" i="25"/>
  <c r="CB194" i="25"/>
  <c r="CA194" i="25"/>
  <c r="BZ194" i="25"/>
  <c r="BY194" i="25"/>
  <c r="BX194" i="25"/>
  <c r="BW194" i="25"/>
  <c r="BV194" i="25"/>
  <c r="BU194" i="25"/>
  <c r="DV193" i="25"/>
  <c r="DU193" i="25"/>
  <c r="DT193" i="25"/>
  <c r="DS193" i="25"/>
  <c r="DR193" i="25"/>
  <c r="DQ193" i="25"/>
  <c r="DP193" i="25"/>
  <c r="DO193" i="25"/>
  <c r="DN193" i="25"/>
  <c r="DM193" i="25"/>
  <c r="DL193" i="25"/>
  <c r="DK193" i="25"/>
  <c r="DJ193" i="25"/>
  <c r="DI193" i="25"/>
  <c r="DH193" i="25"/>
  <c r="DG193" i="25"/>
  <c r="DF193" i="25"/>
  <c r="DE193" i="25"/>
  <c r="DD193" i="25"/>
  <c r="DC193" i="25"/>
  <c r="DB193" i="25"/>
  <c r="DA193" i="25"/>
  <c r="CZ193" i="25"/>
  <c r="CY193" i="25"/>
  <c r="CX193" i="25"/>
  <c r="CW193" i="25"/>
  <c r="CV193" i="25"/>
  <c r="CU193" i="25"/>
  <c r="CT193" i="25"/>
  <c r="CS193" i="25"/>
  <c r="CR193" i="25"/>
  <c r="CQ193" i="25"/>
  <c r="CP193" i="25"/>
  <c r="CO193" i="25"/>
  <c r="CN193" i="25"/>
  <c r="CM193" i="25"/>
  <c r="CL193" i="25"/>
  <c r="CK193" i="25"/>
  <c r="CJ193" i="25"/>
  <c r="CI193" i="25"/>
  <c r="CH193" i="25"/>
  <c r="CG193" i="25"/>
  <c r="CF193" i="25"/>
  <c r="CE193" i="25"/>
  <c r="CD193" i="25"/>
  <c r="CC193" i="25"/>
  <c r="CB193" i="25"/>
  <c r="CA193" i="25"/>
  <c r="BZ193" i="25"/>
  <c r="BY193" i="25"/>
  <c r="BX193" i="25"/>
  <c r="BW193" i="25"/>
  <c r="BV193" i="25"/>
  <c r="BU193" i="25"/>
  <c r="DV192" i="25"/>
  <c r="DU192" i="25"/>
  <c r="DT192" i="25"/>
  <c r="DS192" i="25"/>
  <c r="DR192" i="25"/>
  <c r="DQ192" i="25"/>
  <c r="DP192" i="25"/>
  <c r="DO192" i="25"/>
  <c r="DN192" i="25"/>
  <c r="DM192" i="25"/>
  <c r="DL192" i="25"/>
  <c r="DK192" i="25"/>
  <c r="DJ192" i="25"/>
  <c r="DI192" i="25"/>
  <c r="DH192" i="25"/>
  <c r="DG192" i="25"/>
  <c r="DF192" i="25"/>
  <c r="DE192" i="25"/>
  <c r="DD192" i="25"/>
  <c r="DC192" i="25"/>
  <c r="DB192" i="25"/>
  <c r="DA192" i="25"/>
  <c r="CZ192" i="25"/>
  <c r="CY192" i="25"/>
  <c r="CX192" i="25"/>
  <c r="CW192" i="25"/>
  <c r="CV192" i="25"/>
  <c r="CU192" i="25"/>
  <c r="CT192" i="25"/>
  <c r="CS192" i="25"/>
  <c r="CR192" i="25"/>
  <c r="CQ192" i="25"/>
  <c r="CP192" i="25"/>
  <c r="CO192" i="25"/>
  <c r="CN192" i="25"/>
  <c r="CM192" i="25"/>
  <c r="CL192" i="25"/>
  <c r="CK192" i="25"/>
  <c r="CJ192" i="25"/>
  <c r="CI192" i="25"/>
  <c r="CH192" i="25"/>
  <c r="CG192" i="25"/>
  <c r="CF192" i="25"/>
  <c r="CE192" i="25"/>
  <c r="CD192" i="25"/>
  <c r="CC192" i="25"/>
  <c r="CB192" i="25"/>
  <c r="CA192" i="25"/>
  <c r="BZ192" i="25"/>
  <c r="BY192" i="25"/>
  <c r="BX192" i="25"/>
  <c r="BW192" i="25"/>
  <c r="BV192" i="25"/>
  <c r="BU192" i="25"/>
  <c r="DV191" i="25"/>
  <c r="DU191" i="25"/>
  <c r="DT191" i="25"/>
  <c r="DS191" i="25"/>
  <c r="DR191" i="25"/>
  <c r="DQ191" i="25"/>
  <c r="DP191" i="25"/>
  <c r="DO191" i="25"/>
  <c r="DN191" i="25"/>
  <c r="DM191" i="25"/>
  <c r="DL191" i="25"/>
  <c r="DK191" i="25"/>
  <c r="DJ191" i="25"/>
  <c r="DI191" i="25"/>
  <c r="DH191" i="25"/>
  <c r="DG191" i="25"/>
  <c r="DF191" i="25"/>
  <c r="DE191" i="25"/>
  <c r="DD191" i="25"/>
  <c r="DC191" i="25"/>
  <c r="DB191" i="25"/>
  <c r="DA191" i="25"/>
  <c r="CZ191" i="25"/>
  <c r="CY191" i="25"/>
  <c r="CX191" i="25"/>
  <c r="CW191" i="25"/>
  <c r="CV191" i="25"/>
  <c r="CU191" i="25"/>
  <c r="CT191" i="25"/>
  <c r="CS191" i="25"/>
  <c r="CR191" i="25"/>
  <c r="CQ191" i="25"/>
  <c r="CP191" i="25"/>
  <c r="CO191" i="25"/>
  <c r="CN191" i="25"/>
  <c r="CM191" i="25"/>
  <c r="CL191" i="25"/>
  <c r="CK191" i="25"/>
  <c r="CJ191" i="25"/>
  <c r="CI191" i="25"/>
  <c r="CH191" i="25"/>
  <c r="CG191" i="25"/>
  <c r="CF191" i="25"/>
  <c r="CE191" i="25"/>
  <c r="CD191" i="25"/>
  <c r="CC191" i="25"/>
  <c r="CB191" i="25"/>
  <c r="CA191" i="25"/>
  <c r="BZ191" i="25"/>
  <c r="BY191" i="25"/>
  <c r="BX191" i="25"/>
  <c r="BW191" i="25"/>
  <c r="BV191" i="25"/>
  <c r="BU191" i="25"/>
  <c r="DV190" i="25"/>
  <c r="DU190" i="25"/>
  <c r="DT190" i="25"/>
  <c r="DS190" i="25"/>
  <c r="DR190" i="25"/>
  <c r="DQ190" i="25"/>
  <c r="DP190" i="25"/>
  <c r="DO190" i="25"/>
  <c r="DN190" i="25"/>
  <c r="DM190" i="25"/>
  <c r="DL190" i="25"/>
  <c r="DK190" i="25"/>
  <c r="DJ190" i="25"/>
  <c r="DI190" i="25"/>
  <c r="DH190" i="25"/>
  <c r="DG190" i="25"/>
  <c r="DF190" i="25"/>
  <c r="DE190" i="25"/>
  <c r="DD190" i="25"/>
  <c r="DC190" i="25"/>
  <c r="DB190" i="25"/>
  <c r="DA190" i="25"/>
  <c r="CZ190" i="25"/>
  <c r="CY190" i="25"/>
  <c r="CX190" i="25"/>
  <c r="CW190" i="25"/>
  <c r="CV190" i="25"/>
  <c r="CU190" i="25"/>
  <c r="CT190" i="25"/>
  <c r="CS190" i="25"/>
  <c r="CR190" i="25"/>
  <c r="CQ190" i="25"/>
  <c r="CP190" i="25"/>
  <c r="CO190" i="25"/>
  <c r="CN190" i="25"/>
  <c r="CM190" i="25"/>
  <c r="CL190" i="25"/>
  <c r="CK190" i="25"/>
  <c r="CJ190" i="25"/>
  <c r="CI190" i="25"/>
  <c r="CH190" i="25"/>
  <c r="CG190" i="25"/>
  <c r="CF190" i="25"/>
  <c r="CE190" i="25"/>
  <c r="CD190" i="25"/>
  <c r="CC190" i="25"/>
  <c r="CB190" i="25"/>
  <c r="CA190" i="25"/>
  <c r="BZ190" i="25"/>
  <c r="BY190" i="25"/>
  <c r="BX190" i="25"/>
  <c r="BW190" i="25"/>
  <c r="BV190" i="25"/>
  <c r="BU190" i="25"/>
  <c r="DV189" i="25"/>
  <c r="DU189" i="25"/>
  <c r="DT189" i="25"/>
  <c r="DS189" i="25"/>
  <c r="DR189" i="25"/>
  <c r="DQ189" i="25"/>
  <c r="DP189" i="25"/>
  <c r="DO189" i="25"/>
  <c r="DN189" i="25"/>
  <c r="DM189" i="25"/>
  <c r="DL189" i="25"/>
  <c r="DK189" i="25"/>
  <c r="DJ189" i="25"/>
  <c r="DI189" i="25"/>
  <c r="DH189" i="25"/>
  <c r="DG189" i="25"/>
  <c r="DF189" i="25"/>
  <c r="DE189" i="25"/>
  <c r="DD189" i="25"/>
  <c r="DC189" i="25"/>
  <c r="DB189" i="25"/>
  <c r="DA189" i="25"/>
  <c r="CZ189" i="25"/>
  <c r="CY189" i="25"/>
  <c r="CX189" i="25"/>
  <c r="CW189" i="25"/>
  <c r="CV189" i="25"/>
  <c r="CU189" i="25"/>
  <c r="CT189" i="25"/>
  <c r="CS189" i="25"/>
  <c r="CR189" i="25"/>
  <c r="CQ189" i="25"/>
  <c r="CP189" i="25"/>
  <c r="CO189" i="25"/>
  <c r="CN189" i="25"/>
  <c r="CM189" i="25"/>
  <c r="CL189" i="25"/>
  <c r="CK189" i="25"/>
  <c r="CJ189" i="25"/>
  <c r="CI189" i="25"/>
  <c r="CH189" i="25"/>
  <c r="CG189" i="25"/>
  <c r="CF189" i="25"/>
  <c r="CE189" i="25"/>
  <c r="CD189" i="25"/>
  <c r="CC189" i="25"/>
  <c r="CB189" i="25"/>
  <c r="CA189" i="25"/>
  <c r="BZ189" i="25"/>
  <c r="BY189" i="25"/>
  <c r="BX189" i="25"/>
  <c r="BW189" i="25"/>
  <c r="BV189" i="25"/>
  <c r="BU189" i="25"/>
  <c r="DV188" i="25"/>
  <c r="DU188" i="25"/>
  <c r="DT188" i="25"/>
  <c r="DS188" i="25"/>
  <c r="DR188" i="25"/>
  <c r="DQ188" i="25"/>
  <c r="DP188" i="25"/>
  <c r="DO188" i="25"/>
  <c r="DN188" i="25"/>
  <c r="DM188" i="25"/>
  <c r="DL188" i="25"/>
  <c r="DK188" i="25"/>
  <c r="DJ188" i="25"/>
  <c r="DI188" i="25"/>
  <c r="DH188" i="25"/>
  <c r="DG188" i="25"/>
  <c r="DF188" i="25"/>
  <c r="DE188" i="25"/>
  <c r="DD188" i="25"/>
  <c r="DC188" i="25"/>
  <c r="DB188" i="25"/>
  <c r="DA188" i="25"/>
  <c r="CZ188" i="25"/>
  <c r="CY188" i="25"/>
  <c r="CX188" i="25"/>
  <c r="CW188" i="25"/>
  <c r="CV188" i="25"/>
  <c r="CU188" i="25"/>
  <c r="CT188" i="25"/>
  <c r="CS188" i="25"/>
  <c r="CR188" i="25"/>
  <c r="CQ188" i="25"/>
  <c r="CP188" i="25"/>
  <c r="CO188" i="25"/>
  <c r="CN188" i="25"/>
  <c r="CM188" i="25"/>
  <c r="CL188" i="25"/>
  <c r="CK188" i="25"/>
  <c r="CJ188" i="25"/>
  <c r="CI188" i="25"/>
  <c r="CH188" i="25"/>
  <c r="CG188" i="25"/>
  <c r="CF188" i="25"/>
  <c r="CE188" i="25"/>
  <c r="CD188" i="25"/>
  <c r="CC188" i="25"/>
  <c r="CB188" i="25"/>
  <c r="CA188" i="25"/>
  <c r="BZ188" i="25"/>
  <c r="BY188" i="25"/>
  <c r="BX188" i="25"/>
  <c r="BW188" i="25"/>
  <c r="BV188" i="25"/>
  <c r="BU188" i="25"/>
  <c r="DV187" i="25"/>
  <c r="DU187" i="25"/>
  <c r="DT187" i="25"/>
  <c r="DS187" i="25"/>
  <c r="DR187" i="25"/>
  <c r="DQ187" i="25"/>
  <c r="DP187" i="25"/>
  <c r="DO187" i="25"/>
  <c r="DN187" i="25"/>
  <c r="DM187" i="25"/>
  <c r="DL187" i="25"/>
  <c r="DK187" i="25"/>
  <c r="DJ187" i="25"/>
  <c r="DI187" i="25"/>
  <c r="DH187" i="25"/>
  <c r="DG187" i="25"/>
  <c r="DF187" i="25"/>
  <c r="DE187" i="25"/>
  <c r="DD187" i="25"/>
  <c r="DC187" i="25"/>
  <c r="DB187" i="25"/>
  <c r="DA187" i="25"/>
  <c r="CZ187" i="25"/>
  <c r="CY187" i="25"/>
  <c r="CX187" i="25"/>
  <c r="CW187" i="25"/>
  <c r="CV187" i="25"/>
  <c r="CU187" i="25"/>
  <c r="CT187" i="25"/>
  <c r="CS187" i="25"/>
  <c r="CR187" i="25"/>
  <c r="CQ187" i="25"/>
  <c r="CP187" i="25"/>
  <c r="CO187" i="25"/>
  <c r="CN187" i="25"/>
  <c r="CM187" i="25"/>
  <c r="CL187" i="25"/>
  <c r="CK187" i="25"/>
  <c r="CJ187" i="25"/>
  <c r="CI187" i="25"/>
  <c r="CH187" i="25"/>
  <c r="CG187" i="25"/>
  <c r="CF187" i="25"/>
  <c r="CE187" i="25"/>
  <c r="CD187" i="25"/>
  <c r="CC187" i="25"/>
  <c r="CB187" i="25"/>
  <c r="CA187" i="25"/>
  <c r="BZ187" i="25"/>
  <c r="BY187" i="25"/>
  <c r="BX187" i="25"/>
  <c r="BW187" i="25"/>
  <c r="BV187" i="25"/>
  <c r="BU187" i="25"/>
  <c r="DV186" i="25"/>
  <c r="DU186" i="25"/>
  <c r="DT186" i="25"/>
  <c r="DS186" i="25"/>
  <c r="DR186" i="25"/>
  <c r="DQ186" i="25"/>
  <c r="DP186" i="25"/>
  <c r="DO186" i="25"/>
  <c r="DN186" i="25"/>
  <c r="DM186" i="25"/>
  <c r="DL186" i="25"/>
  <c r="DK186" i="25"/>
  <c r="DJ186" i="25"/>
  <c r="DI186" i="25"/>
  <c r="DH186" i="25"/>
  <c r="DG186" i="25"/>
  <c r="DF186" i="25"/>
  <c r="DE186" i="25"/>
  <c r="DD186" i="25"/>
  <c r="DC186" i="25"/>
  <c r="DB186" i="25"/>
  <c r="DA186" i="25"/>
  <c r="CZ186" i="25"/>
  <c r="CY186" i="25"/>
  <c r="CX186" i="25"/>
  <c r="CW186" i="25"/>
  <c r="CV186" i="25"/>
  <c r="CU186" i="25"/>
  <c r="CT186" i="25"/>
  <c r="CS186" i="25"/>
  <c r="CR186" i="25"/>
  <c r="CQ186" i="25"/>
  <c r="CP186" i="25"/>
  <c r="CO186" i="25"/>
  <c r="CN186" i="25"/>
  <c r="CM186" i="25"/>
  <c r="CL186" i="25"/>
  <c r="CK186" i="25"/>
  <c r="CJ186" i="25"/>
  <c r="CI186" i="25"/>
  <c r="CH186" i="25"/>
  <c r="CG186" i="25"/>
  <c r="CF186" i="25"/>
  <c r="CE186" i="25"/>
  <c r="CD186" i="25"/>
  <c r="CC186" i="25"/>
  <c r="CB186" i="25"/>
  <c r="CA186" i="25"/>
  <c r="BZ186" i="25"/>
  <c r="BY186" i="25"/>
  <c r="BX186" i="25"/>
  <c r="BW186" i="25"/>
  <c r="BV186" i="25"/>
  <c r="BU186" i="25"/>
  <c r="DV185" i="25"/>
  <c r="DU185" i="25"/>
  <c r="DT185" i="25"/>
  <c r="DS185" i="25"/>
  <c r="DR185" i="25"/>
  <c r="DQ185" i="25"/>
  <c r="DP185" i="25"/>
  <c r="DO185" i="25"/>
  <c r="DN185" i="25"/>
  <c r="DM185" i="25"/>
  <c r="DL185" i="25"/>
  <c r="DK185" i="25"/>
  <c r="DJ185" i="25"/>
  <c r="DI185" i="25"/>
  <c r="DH185" i="25"/>
  <c r="DG185" i="25"/>
  <c r="DF185" i="25"/>
  <c r="DE185" i="25"/>
  <c r="DD185" i="25"/>
  <c r="DC185" i="25"/>
  <c r="DB185" i="25"/>
  <c r="DA185" i="25"/>
  <c r="CZ185" i="25"/>
  <c r="CY185" i="25"/>
  <c r="CX185" i="25"/>
  <c r="CW185" i="25"/>
  <c r="CV185" i="25"/>
  <c r="CU185" i="25"/>
  <c r="CT185" i="25"/>
  <c r="CS185" i="25"/>
  <c r="CR185" i="25"/>
  <c r="CQ185" i="25"/>
  <c r="CP185" i="25"/>
  <c r="CO185" i="25"/>
  <c r="CN185" i="25"/>
  <c r="CM185" i="25"/>
  <c r="CL185" i="25"/>
  <c r="CK185" i="25"/>
  <c r="CJ185" i="25"/>
  <c r="CI185" i="25"/>
  <c r="CH185" i="25"/>
  <c r="CG185" i="25"/>
  <c r="CF185" i="25"/>
  <c r="CE185" i="25"/>
  <c r="CD185" i="25"/>
  <c r="CC185" i="25"/>
  <c r="CB185" i="25"/>
  <c r="CA185" i="25"/>
  <c r="BZ185" i="25"/>
  <c r="BY185" i="25"/>
  <c r="BX185" i="25"/>
  <c r="BW185" i="25"/>
  <c r="BV185" i="25"/>
  <c r="BU185" i="25"/>
  <c r="DV184" i="25"/>
  <c r="DU184" i="25"/>
  <c r="DT184" i="25"/>
  <c r="DS184" i="25"/>
  <c r="DR184" i="25"/>
  <c r="DQ184" i="25"/>
  <c r="DP184" i="25"/>
  <c r="DO184" i="25"/>
  <c r="DN184" i="25"/>
  <c r="DM184" i="25"/>
  <c r="DL184" i="25"/>
  <c r="DK184" i="25"/>
  <c r="DJ184" i="25"/>
  <c r="DI184" i="25"/>
  <c r="DH184" i="25"/>
  <c r="DG184" i="25"/>
  <c r="DF184" i="25"/>
  <c r="DE184" i="25"/>
  <c r="DD184" i="25"/>
  <c r="DC184" i="25"/>
  <c r="DB184" i="25"/>
  <c r="DA184" i="25"/>
  <c r="CZ184" i="25"/>
  <c r="CY184" i="25"/>
  <c r="CX184" i="25"/>
  <c r="CW184" i="25"/>
  <c r="CV184" i="25"/>
  <c r="CU184" i="25"/>
  <c r="CT184" i="25"/>
  <c r="CS184" i="25"/>
  <c r="CR184" i="25"/>
  <c r="CQ184" i="25"/>
  <c r="CP184" i="25"/>
  <c r="CO184" i="25"/>
  <c r="CN184" i="25"/>
  <c r="CM184" i="25"/>
  <c r="CL184" i="25"/>
  <c r="CK184" i="25"/>
  <c r="CJ184" i="25"/>
  <c r="CI184" i="25"/>
  <c r="CH184" i="25"/>
  <c r="CG184" i="25"/>
  <c r="CF184" i="25"/>
  <c r="CE184" i="25"/>
  <c r="CD184" i="25"/>
  <c r="CC184" i="25"/>
  <c r="CB184" i="25"/>
  <c r="CA184" i="25"/>
  <c r="BZ184" i="25"/>
  <c r="BY184" i="25"/>
  <c r="BX184" i="25"/>
  <c r="BW184" i="25"/>
  <c r="BV184" i="25"/>
  <c r="BU184" i="25"/>
  <c r="DV183" i="25"/>
  <c r="DU183" i="25"/>
  <c r="DT183" i="25"/>
  <c r="DS183" i="25"/>
  <c r="DR183" i="25"/>
  <c r="DQ183" i="25"/>
  <c r="DP183" i="25"/>
  <c r="DO183" i="25"/>
  <c r="DN183" i="25"/>
  <c r="DM183" i="25"/>
  <c r="DL183" i="25"/>
  <c r="DK183" i="25"/>
  <c r="DJ183" i="25"/>
  <c r="DI183" i="25"/>
  <c r="DH183" i="25"/>
  <c r="DG183" i="25"/>
  <c r="DF183" i="25"/>
  <c r="DE183" i="25"/>
  <c r="DD183" i="25"/>
  <c r="DC183" i="25"/>
  <c r="DB183" i="25"/>
  <c r="DA183" i="25"/>
  <c r="CZ183" i="25"/>
  <c r="CY183" i="25"/>
  <c r="CX183" i="25"/>
  <c r="CW183" i="25"/>
  <c r="CV183" i="25"/>
  <c r="CU183" i="25"/>
  <c r="CT183" i="25"/>
  <c r="CS183" i="25"/>
  <c r="CR183" i="25"/>
  <c r="CQ183" i="25"/>
  <c r="CP183" i="25"/>
  <c r="CO183" i="25"/>
  <c r="CN183" i="25"/>
  <c r="CM183" i="25"/>
  <c r="CL183" i="25"/>
  <c r="CK183" i="25"/>
  <c r="CJ183" i="25"/>
  <c r="CI183" i="25"/>
  <c r="CH183" i="25"/>
  <c r="CG183" i="25"/>
  <c r="CF183" i="25"/>
  <c r="CE183" i="25"/>
  <c r="CD183" i="25"/>
  <c r="CC183" i="25"/>
  <c r="CB183" i="25"/>
  <c r="CA183" i="25"/>
  <c r="BZ183" i="25"/>
  <c r="BY183" i="25"/>
  <c r="BX183" i="25"/>
  <c r="BW183" i="25"/>
  <c r="BV183" i="25"/>
  <c r="BU183" i="25"/>
  <c r="DV182" i="25"/>
  <c r="DU182" i="25"/>
  <c r="DT182" i="25"/>
  <c r="DS182" i="25"/>
  <c r="DR182" i="25"/>
  <c r="DQ182" i="25"/>
  <c r="DP182" i="25"/>
  <c r="DO182" i="25"/>
  <c r="DN182" i="25"/>
  <c r="DM182" i="25"/>
  <c r="DL182" i="25"/>
  <c r="DK182" i="25"/>
  <c r="DJ182" i="25"/>
  <c r="DI182" i="25"/>
  <c r="DH182" i="25"/>
  <c r="DG182" i="25"/>
  <c r="DF182" i="25"/>
  <c r="DE182" i="25"/>
  <c r="DD182" i="25"/>
  <c r="DC182" i="25"/>
  <c r="DB182" i="25"/>
  <c r="DA182" i="25"/>
  <c r="CZ182" i="25"/>
  <c r="CY182" i="25"/>
  <c r="CX182" i="25"/>
  <c r="CW182" i="25"/>
  <c r="CV182" i="25"/>
  <c r="CU182" i="25"/>
  <c r="CT182" i="25"/>
  <c r="CS182" i="25"/>
  <c r="CR182" i="25"/>
  <c r="CQ182" i="25"/>
  <c r="CP182" i="25"/>
  <c r="CO182" i="25"/>
  <c r="CN182" i="25"/>
  <c r="CM182" i="25"/>
  <c r="CL182" i="25"/>
  <c r="CK182" i="25"/>
  <c r="CJ182" i="25"/>
  <c r="CI182" i="25"/>
  <c r="CH182" i="25"/>
  <c r="CG182" i="25"/>
  <c r="CF182" i="25"/>
  <c r="CE182" i="25"/>
  <c r="CD182" i="25"/>
  <c r="CC182" i="25"/>
  <c r="CB182" i="25"/>
  <c r="CA182" i="25"/>
  <c r="BZ182" i="25"/>
  <c r="BY182" i="25"/>
  <c r="BX182" i="25"/>
  <c r="BW182" i="25"/>
  <c r="BV182" i="25"/>
  <c r="BU182" i="25"/>
  <c r="DV181" i="25"/>
  <c r="DU181" i="25"/>
  <c r="DT181" i="25"/>
  <c r="DS181" i="25"/>
  <c r="DR181" i="25"/>
  <c r="DQ181" i="25"/>
  <c r="DP181" i="25"/>
  <c r="DO181" i="25"/>
  <c r="DN181" i="25"/>
  <c r="DM181" i="25"/>
  <c r="DL181" i="25"/>
  <c r="DK181" i="25"/>
  <c r="DJ181" i="25"/>
  <c r="DI181" i="25"/>
  <c r="DH181" i="25"/>
  <c r="DG181" i="25"/>
  <c r="DF181" i="25"/>
  <c r="DE181" i="25"/>
  <c r="DD181" i="25"/>
  <c r="DC181" i="25"/>
  <c r="DB181" i="25"/>
  <c r="DA181" i="25"/>
  <c r="CZ181" i="25"/>
  <c r="CY181" i="25"/>
  <c r="CX181" i="25"/>
  <c r="CW181" i="25"/>
  <c r="CV181" i="25"/>
  <c r="CU181" i="25"/>
  <c r="CT181" i="25"/>
  <c r="CS181" i="25"/>
  <c r="CR181" i="25"/>
  <c r="CQ181" i="25"/>
  <c r="CP181" i="25"/>
  <c r="CO181" i="25"/>
  <c r="CN181" i="25"/>
  <c r="CM181" i="25"/>
  <c r="CL181" i="25"/>
  <c r="CK181" i="25"/>
  <c r="CJ181" i="25"/>
  <c r="CI181" i="25"/>
  <c r="CH181" i="25"/>
  <c r="CG181" i="25"/>
  <c r="CF181" i="25"/>
  <c r="CE181" i="25"/>
  <c r="CD181" i="25"/>
  <c r="CC181" i="25"/>
  <c r="CB181" i="25"/>
  <c r="CA181" i="25"/>
  <c r="BZ181" i="25"/>
  <c r="BY181" i="25"/>
  <c r="BX181" i="25"/>
  <c r="BW181" i="25"/>
  <c r="BV181" i="25"/>
  <c r="BU181" i="25"/>
  <c r="DV180" i="25"/>
  <c r="DU180" i="25"/>
  <c r="DT180" i="25"/>
  <c r="DS180" i="25"/>
  <c r="DR180" i="25"/>
  <c r="DQ180" i="25"/>
  <c r="DP180" i="25"/>
  <c r="DO180" i="25"/>
  <c r="DN180" i="25"/>
  <c r="DM180" i="25"/>
  <c r="DL180" i="25"/>
  <c r="DK180" i="25"/>
  <c r="DJ180" i="25"/>
  <c r="DI180" i="25"/>
  <c r="DH180" i="25"/>
  <c r="DG180" i="25"/>
  <c r="DF180" i="25"/>
  <c r="DE180" i="25"/>
  <c r="DD180" i="25"/>
  <c r="DC180" i="25"/>
  <c r="DB180" i="25"/>
  <c r="DA180" i="25"/>
  <c r="CZ180" i="25"/>
  <c r="CY180" i="25"/>
  <c r="CX180" i="25"/>
  <c r="CW180" i="25"/>
  <c r="CV180" i="25"/>
  <c r="CU180" i="25"/>
  <c r="CT180" i="25"/>
  <c r="CS180" i="25"/>
  <c r="CR180" i="25"/>
  <c r="CQ180" i="25"/>
  <c r="CP180" i="25"/>
  <c r="CO180" i="25"/>
  <c r="CN180" i="25"/>
  <c r="CM180" i="25"/>
  <c r="CL180" i="25"/>
  <c r="CK180" i="25"/>
  <c r="CJ180" i="25"/>
  <c r="CI180" i="25"/>
  <c r="CH180" i="25"/>
  <c r="CG180" i="25"/>
  <c r="CF180" i="25"/>
  <c r="CE180" i="25"/>
  <c r="CD180" i="25"/>
  <c r="CC180" i="25"/>
  <c r="CB180" i="25"/>
  <c r="CA180" i="25"/>
  <c r="BZ180" i="25"/>
  <c r="BY180" i="25"/>
  <c r="BX180" i="25"/>
  <c r="BW180" i="25"/>
  <c r="BV180" i="25"/>
  <c r="BU180" i="25"/>
  <c r="DV179" i="25"/>
  <c r="DU179" i="25"/>
  <c r="DT179" i="25"/>
  <c r="DS179" i="25"/>
  <c r="DR179" i="25"/>
  <c r="DQ179" i="25"/>
  <c r="DP179" i="25"/>
  <c r="DO179" i="25"/>
  <c r="DN179" i="25"/>
  <c r="DM179" i="25"/>
  <c r="DL179" i="25"/>
  <c r="DK179" i="25"/>
  <c r="DJ179" i="25"/>
  <c r="DI179" i="25"/>
  <c r="DH179" i="25"/>
  <c r="DG179" i="25"/>
  <c r="DF179" i="25"/>
  <c r="DE179" i="25"/>
  <c r="DD179" i="25"/>
  <c r="DC179" i="25"/>
  <c r="DB179" i="25"/>
  <c r="DA179" i="25"/>
  <c r="CZ179" i="25"/>
  <c r="CY179" i="25"/>
  <c r="CX179" i="25"/>
  <c r="CW179" i="25"/>
  <c r="CV179" i="25"/>
  <c r="CU179" i="25"/>
  <c r="CT179" i="25"/>
  <c r="CS179" i="25"/>
  <c r="CR179" i="25"/>
  <c r="CQ179" i="25"/>
  <c r="CP179" i="25"/>
  <c r="CO179" i="25"/>
  <c r="CN179" i="25"/>
  <c r="CM179" i="25"/>
  <c r="CL179" i="25"/>
  <c r="CK179" i="25"/>
  <c r="CJ179" i="25"/>
  <c r="CI179" i="25"/>
  <c r="CH179" i="25"/>
  <c r="CG179" i="25"/>
  <c r="CF179" i="25"/>
  <c r="CE179" i="25"/>
  <c r="CD179" i="25"/>
  <c r="CC179" i="25"/>
  <c r="CB179" i="25"/>
  <c r="CA179" i="25"/>
  <c r="BZ179" i="25"/>
  <c r="BY179" i="25"/>
  <c r="BX179" i="25"/>
  <c r="BW179" i="25"/>
  <c r="BV179" i="25"/>
  <c r="BU179" i="25"/>
  <c r="DV178" i="25"/>
  <c r="DU178" i="25"/>
  <c r="DT178" i="25"/>
  <c r="DS178" i="25"/>
  <c r="DR178" i="25"/>
  <c r="DQ178" i="25"/>
  <c r="DP178" i="25"/>
  <c r="DO178" i="25"/>
  <c r="DN178" i="25"/>
  <c r="DM178" i="25"/>
  <c r="DL178" i="25"/>
  <c r="DK178" i="25"/>
  <c r="DJ178" i="25"/>
  <c r="DI178" i="25"/>
  <c r="DH178" i="25"/>
  <c r="DG178" i="25"/>
  <c r="DF178" i="25"/>
  <c r="DE178" i="25"/>
  <c r="DD178" i="25"/>
  <c r="DC178" i="25"/>
  <c r="DB178" i="25"/>
  <c r="DA178" i="25"/>
  <c r="CZ178" i="25"/>
  <c r="CY178" i="25"/>
  <c r="CX178" i="25"/>
  <c r="CW178" i="25"/>
  <c r="CV178" i="25"/>
  <c r="CU178" i="25"/>
  <c r="CT178" i="25"/>
  <c r="CS178" i="25"/>
  <c r="CR178" i="25"/>
  <c r="CQ178" i="25"/>
  <c r="CP178" i="25"/>
  <c r="CO178" i="25"/>
  <c r="CN178" i="25"/>
  <c r="CM178" i="25"/>
  <c r="CL178" i="25"/>
  <c r="CK178" i="25"/>
  <c r="CJ178" i="25"/>
  <c r="CI178" i="25"/>
  <c r="CH178" i="25"/>
  <c r="CG178" i="25"/>
  <c r="CF178" i="25"/>
  <c r="CE178" i="25"/>
  <c r="CD178" i="25"/>
  <c r="CC178" i="25"/>
  <c r="CB178" i="25"/>
  <c r="CA178" i="25"/>
  <c r="BZ178" i="25"/>
  <c r="BY178" i="25"/>
  <c r="BX178" i="25"/>
  <c r="BW178" i="25"/>
  <c r="BV178" i="25"/>
  <c r="BU178" i="25"/>
  <c r="DV177" i="25"/>
  <c r="DU177" i="25"/>
  <c r="DT177" i="25"/>
  <c r="DS177" i="25"/>
  <c r="DR177" i="25"/>
  <c r="DQ177" i="25"/>
  <c r="DP177" i="25"/>
  <c r="DO177" i="25"/>
  <c r="DN177" i="25"/>
  <c r="DM177" i="25"/>
  <c r="DL177" i="25"/>
  <c r="DK177" i="25"/>
  <c r="DJ177" i="25"/>
  <c r="DI177" i="25"/>
  <c r="DH177" i="25"/>
  <c r="DG177" i="25"/>
  <c r="DF177" i="25"/>
  <c r="DE177" i="25"/>
  <c r="DD177" i="25"/>
  <c r="DC177" i="25"/>
  <c r="DB177" i="25"/>
  <c r="DA177" i="25"/>
  <c r="CZ177" i="25"/>
  <c r="CY177" i="25"/>
  <c r="CX177" i="25"/>
  <c r="CW177" i="25"/>
  <c r="CV177" i="25"/>
  <c r="CU177" i="25"/>
  <c r="CT177" i="25"/>
  <c r="CS177" i="25"/>
  <c r="CR177" i="25"/>
  <c r="CQ177" i="25"/>
  <c r="CP177" i="25"/>
  <c r="CO177" i="25"/>
  <c r="CN177" i="25"/>
  <c r="CM177" i="25"/>
  <c r="CL177" i="25"/>
  <c r="CK177" i="25"/>
  <c r="CJ177" i="25"/>
  <c r="CI177" i="25"/>
  <c r="CH177" i="25"/>
  <c r="CG177" i="25"/>
  <c r="CF177" i="25"/>
  <c r="CE177" i="25"/>
  <c r="CD177" i="25"/>
  <c r="CC177" i="25"/>
  <c r="CB177" i="25"/>
  <c r="CA177" i="25"/>
  <c r="BZ177" i="25"/>
  <c r="BY177" i="25"/>
  <c r="BX177" i="25"/>
  <c r="BW177" i="25"/>
  <c r="BV177" i="25"/>
  <c r="BU177" i="25"/>
  <c r="DV176" i="25"/>
  <c r="DU176" i="25"/>
  <c r="DT176" i="25"/>
  <c r="DS176" i="25"/>
  <c r="DR176" i="25"/>
  <c r="DQ176" i="25"/>
  <c r="DP176" i="25"/>
  <c r="DO176" i="25"/>
  <c r="DN176" i="25"/>
  <c r="DM176" i="25"/>
  <c r="DL176" i="25"/>
  <c r="DK176" i="25"/>
  <c r="DJ176" i="25"/>
  <c r="DI176" i="25"/>
  <c r="DH176" i="25"/>
  <c r="DG176" i="25"/>
  <c r="DF176" i="25"/>
  <c r="DE176" i="25"/>
  <c r="DD176" i="25"/>
  <c r="DC176" i="25"/>
  <c r="DB176" i="25"/>
  <c r="DA176" i="25"/>
  <c r="CZ176" i="25"/>
  <c r="CY176" i="25"/>
  <c r="CX176" i="25"/>
  <c r="CW176" i="25"/>
  <c r="CV176" i="25"/>
  <c r="CU176" i="25"/>
  <c r="CT176" i="25"/>
  <c r="CS176" i="25"/>
  <c r="CR176" i="25"/>
  <c r="CQ176" i="25"/>
  <c r="CP176" i="25"/>
  <c r="CO176" i="25"/>
  <c r="CN176" i="25"/>
  <c r="CM176" i="25"/>
  <c r="CL176" i="25"/>
  <c r="CK176" i="25"/>
  <c r="CJ176" i="25"/>
  <c r="CI176" i="25"/>
  <c r="CH176" i="25"/>
  <c r="CG176" i="25"/>
  <c r="CF176" i="25"/>
  <c r="CE176" i="25"/>
  <c r="CD176" i="25"/>
  <c r="CC176" i="25"/>
  <c r="CB176" i="25"/>
  <c r="CA176" i="25"/>
  <c r="BZ176" i="25"/>
  <c r="BY176" i="25"/>
  <c r="BX176" i="25"/>
  <c r="BW176" i="25"/>
  <c r="BV176" i="25"/>
  <c r="BU176" i="25"/>
  <c r="DV175" i="25"/>
  <c r="DU175" i="25"/>
  <c r="DT175" i="25"/>
  <c r="DS175" i="25"/>
  <c r="DR175" i="25"/>
  <c r="DQ175" i="25"/>
  <c r="DP175" i="25"/>
  <c r="DO175" i="25"/>
  <c r="DN175" i="25"/>
  <c r="DM175" i="25"/>
  <c r="DL175" i="25"/>
  <c r="DK175" i="25"/>
  <c r="DJ175" i="25"/>
  <c r="DI175" i="25"/>
  <c r="DH175" i="25"/>
  <c r="DG175" i="25"/>
  <c r="DF175" i="25"/>
  <c r="DE175" i="25"/>
  <c r="DD175" i="25"/>
  <c r="DC175" i="25"/>
  <c r="DB175" i="25"/>
  <c r="DA175" i="25"/>
  <c r="CZ175" i="25"/>
  <c r="CY175" i="25"/>
  <c r="CX175" i="25"/>
  <c r="CW175" i="25"/>
  <c r="CV175" i="25"/>
  <c r="CU175" i="25"/>
  <c r="CT175" i="25"/>
  <c r="CS175" i="25"/>
  <c r="CR175" i="25"/>
  <c r="CQ175" i="25"/>
  <c r="CP175" i="25"/>
  <c r="CO175" i="25"/>
  <c r="CN175" i="25"/>
  <c r="CM175" i="25"/>
  <c r="CL175" i="25"/>
  <c r="CK175" i="25"/>
  <c r="CJ175" i="25"/>
  <c r="CI175" i="25"/>
  <c r="CH175" i="25"/>
  <c r="CG175" i="25"/>
  <c r="CF175" i="25"/>
  <c r="CE175" i="25"/>
  <c r="CD175" i="25"/>
  <c r="CC175" i="25"/>
  <c r="CB175" i="25"/>
  <c r="CA175" i="25"/>
  <c r="BZ175" i="25"/>
  <c r="BY175" i="25"/>
  <c r="BX175" i="25"/>
  <c r="BW175" i="25"/>
  <c r="BV175" i="25"/>
  <c r="BU175" i="25"/>
  <c r="DV174" i="25"/>
  <c r="DU174" i="25"/>
  <c r="DT174" i="25"/>
  <c r="DS174" i="25"/>
  <c r="DR174" i="25"/>
  <c r="DQ174" i="25"/>
  <c r="DP174" i="25"/>
  <c r="DO174" i="25"/>
  <c r="DN174" i="25"/>
  <c r="DM174" i="25"/>
  <c r="DL174" i="25"/>
  <c r="DK174" i="25"/>
  <c r="DJ174" i="25"/>
  <c r="DI174" i="25"/>
  <c r="DH174" i="25"/>
  <c r="DG174" i="25"/>
  <c r="DF174" i="25"/>
  <c r="DE174" i="25"/>
  <c r="DD174" i="25"/>
  <c r="DC174" i="25"/>
  <c r="DB174" i="25"/>
  <c r="DA174" i="25"/>
  <c r="CZ174" i="25"/>
  <c r="CY174" i="25"/>
  <c r="CX174" i="25"/>
  <c r="CW174" i="25"/>
  <c r="CV174" i="25"/>
  <c r="CU174" i="25"/>
  <c r="CT174" i="25"/>
  <c r="CS174" i="25"/>
  <c r="CR174" i="25"/>
  <c r="CQ174" i="25"/>
  <c r="CP174" i="25"/>
  <c r="CO174" i="25"/>
  <c r="CN174" i="25"/>
  <c r="CM174" i="25"/>
  <c r="CL174" i="25"/>
  <c r="CK174" i="25"/>
  <c r="CJ174" i="25"/>
  <c r="CI174" i="25"/>
  <c r="CH174" i="25"/>
  <c r="CG174" i="25"/>
  <c r="CF174" i="25"/>
  <c r="CE174" i="25"/>
  <c r="CD174" i="25"/>
  <c r="CC174" i="25"/>
  <c r="CB174" i="25"/>
  <c r="CA174" i="25"/>
  <c r="BZ174" i="25"/>
  <c r="BY174" i="25"/>
  <c r="BX174" i="25"/>
  <c r="BW174" i="25"/>
  <c r="BV174" i="25"/>
  <c r="BU174" i="25"/>
  <c r="DV173" i="25"/>
  <c r="DU173" i="25"/>
  <c r="DT173" i="25"/>
  <c r="DS173" i="25"/>
  <c r="DR173" i="25"/>
  <c r="DQ173" i="25"/>
  <c r="DP173" i="25"/>
  <c r="DO173" i="25"/>
  <c r="DN173" i="25"/>
  <c r="DM173" i="25"/>
  <c r="DL173" i="25"/>
  <c r="DK173" i="25"/>
  <c r="DJ173" i="25"/>
  <c r="DI173" i="25"/>
  <c r="DH173" i="25"/>
  <c r="DG173" i="25"/>
  <c r="DF173" i="25"/>
  <c r="DE173" i="25"/>
  <c r="DD173" i="25"/>
  <c r="DC173" i="25"/>
  <c r="DB173" i="25"/>
  <c r="DA173" i="25"/>
  <c r="CZ173" i="25"/>
  <c r="CY173" i="25"/>
  <c r="CX173" i="25"/>
  <c r="CW173" i="25"/>
  <c r="CV173" i="25"/>
  <c r="CU173" i="25"/>
  <c r="CT173" i="25"/>
  <c r="CS173" i="25"/>
  <c r="CR173" i="25"/>
  <c r="CQ173" i="25"/>
  <c r="CP173" i="25"/>
  <c r="CO173" i="25"/>
  <c r="CN173" i="25"/>
  <c r="CM173" i="25"/>
  <c r="CL173" i="25"/>
  <c r="CK173" i="25"/>
  <c r="CJ173" i="25"/>
  <c r="CI173" i="25"/>
  <c r="CH173" i="25"/>
  <c r="CG173" i="25"/>
  <c r="CF173" i="25"/>
  <c r="CE173" i="25"/>
  <c r="CD173" i="25"/>
  <c r="CC173" i="25"/>
  <c r="CB173" i="25"/>
  <c r="CA173" i="25"/>
  <c r="BZ173" i="25"/>
  <c r="BY173" i="25"/>
  <c r="BX173" i="25"/>
  <c r="BW173" i="25"/>
  <c r="BV173" i="25"/>
  <c r="BU173" i="25"/>
  <c r="DV172" i="25"/>
  <c r="DU172" i="25"/>
  <c r="DT172" i="25"/>
  <c r="DS172" i="25"/>
  <c r="DR172" i="25"/>
  <c r="DQ172" i="25"/>
  <c r="DP172" i="25"/>
  <c r="DO172" i="25"/>
  <c r="DN172" i="25"/>
  <c r="DM172" i="25"/>
  <c r="DL172" i="25"/>
  <c r="DK172" i="25"/>
  <c r="DJ172" i="25"/>
  <c r="DI172" i="25"/>
  <c r="DH172" i="25"/>
  <c r="DG172" i="25"/>
  <c r="DF172" i="25"/>
  <c r="DE172" i="25"/>
  <c r="DD172" i="25"/>
  <c r="DC172" i="25"/>
  <c r="DB172" i="25"/>
  <c r="DA172" i="25"/>
  <c r="CZ172" i="25"/>
  <c r="CY172" i="25"/>
  <c r="CX172" i="25"/>
  <c r="CW172" i="25"/>
  <c r="CV172" i="25"/>
  <c r="CU172" i="25"/>
  <c r="CT172" i="25"/>
  <c r="CS172" i="25"/>
  <c r="CR172" i="25"/>
  <c r="CQ172" i="25"/>
  <c r="CP172" i="25"/>
  <c r="CO172" i="25"/>
  <c r="CN172" i="25"/>
  <c r="CM172" i="25"/>
  <c r="CL172" i="25"/>
  <c r="CK172" i="25"/>
  <c r="CJ172" i="25"/>
  <c r="CI172" i="25"/>
  <c r="CH172" i="25"/>
  <c r="CG172" i="25"/>
  <c r="CF172" i="25"/>
  <c r="CE172" i="25"/>
  <c r="CD172" i="25"/>
  <c r="CC172" i="25"/>
  <c r="CB172" i="25"/>
  <c r="CA172" i="25"/>
  <c r="BZ172" i="25"/>
  <c r="BY172" i="25"/>
  <c r="BX172" i="25"/>
  <c r="BW172" i="25"/>
  <c r="BV172" i="25"/>
  <c r="BU172" i="25"/>
  <c r="DV171" i="25"/>
  <c r="DU171" i="25"/>
  <c r="DT171" i="25"/>
  <c r="DS171" i="25"/>
  <c r="DR171" i="25"/>
  <c r="DQ171" i="25"/>
  <c r="DP171" i="25"/>
  <c r="DO171" i="25"/>
  <c r="DN171" i="25"/>
  <c r="DM171" i="25"/>
  <c r="DL171" i="25"/>
  <c r="DK171" i="25"/>
  <c r="DJ171" i="25"/>
  <c r="DI171" i="25"/>
  <c r="DH171" i="25"/>
  <c r="DG171" i="25"/>
  <c r="DF171" i="25"/>
  <c r="DE171" i="25"/>
  <c r="DD171" i="25"/>
  <c r="DC171" i="25"/>
  <c r="DB171" i="25"/>
  <c r="DA171" i="25"/>
  <c r="CZ171" i="25"/>
  <c r="CY171" i="25"/>
  <c r="CX171" i="25"/>
  <c r="CW171" i="25"/>
  <c r="CV171" i="25"/>
  <c r="CU171" i="25"/>
  <c r="CT171" i="25"/>
  <c r="CS171" i="25"/>
  <c r="CR171" i="25"/>
  <c r="CQ171" i="25"/>
  <c r="CP171" i="25"/>
  <c r="CO171" i="25"/>
  <c r="CN171" i="25"/>
  <c r="CM171" i="25"/>
  <c r="CL171" i="25"/>
  <c r="CK171" i="25"/>
  <c r="CJ171" i="25"/>
  <c r="CI171" i="25"/>
  <c r="CH171" i="25"/>
  <c r="CG171" i="25"/>
  <c r="CF171" i="25"/>
  <c r="CE171" i="25"/>
  <c r="CD171" i="25"/>
  <c r="CC171" i="25"/>
  <c r="CB171" i="25"/>
  <c r="CA171" i="25"/>
  <c r="BZ171" i="25"/>
  <c r="BY171" i="25"/>
  <c r="BX171" i="25"/>
  <c r="BW171" i="25"/>
  <c r="BV171" i="25"/>
  <c r="BU171" i="25"/>
  <c r="DV170" i="25"/>
  <c r="DU170" i="25"/>
  <c r="DT170" i="25"/>
  <c r="DS170" i="25"/>
  <c r="DR170" i="25"/>
  <c r="DQ170" i="25"/>
  <c r="DP170" i="25"/>
  <c r="DO170" i="25"/>
  <c r="DN170" i="25"/>
  <c r="DM170" i="25"/>
  <c r="DL170" i="25"/>
  <c r="DK170" i="25"/>
  <c r="DJ170" i="25"/>
  <c r="DI170" i="25"/>
  <c r="DH170" i="25"/>
  <c r="DG170" i="25"/>
  <c r="DF170" i="25"/>
  <c r="DE170" i="25"/>
  <c r="DD170" i="25"/>
  <c r="DC170" i="25"/>
  <c r="DB170" i="25"/>
  <c r="DA170" i="25"/>
  <c r="CZ170" i="25"/>
  <c r="CY170" i="25"/>
  <c r="CX170" i="25"/>
  <c r="CW170" i="25"/>
  <c r="CV170" i="25"/>
  <c r="CU170" i="25"/>
  <c r="CT170" i="25"/>
  <c r="CS170" i="25"/>
  <c r="CR170" i="25"/>
  <c r="CQ170" i="25"/>
  <c r="CP170" i="25"/>
  <c r="CO170" i="25"/>
  <c r="CN170" i="25"/>
  <c r="CM170" i="25"/>
  <c r="CL170" i="25"/>
  <c r="CK170" i="25"/>
  <c r="CJ170" i="25"/>
  <c r="CI170" i="25"/>
  <c r="CH170" i="25"/>
  <c r="CG170" i="25"/>
  <c r="CF170" i="25"/>
  <c r="CE170" i="25"/>
  <c r="CD170" i="25"/>
  <c r="CC170" i="25"/>
  <c r="CB170" i="25"/>
  <c r="CA170" i="25"/>
  <c r="BZ170" i="25"/>
  <c r="BY170" i="25"/>
  <c r="BX170" i="25"/>
  <c r="BW170" i="25"/>
  <c r="BV170" i="25"/>
  <c r="BU170" i="25"/>
  <c r="DV169" i="25"/>
  <c r="DU169" i="25"/>
  <c r="DT169" i="25"/>
  <c r="DS169" i="25"/>
  <c r="DR169" i="25"/>
  <c r="DQ169" i="25"/>
  <c r="DP169" i="25"/>
  <c r="DO169" i="25"/>
  <c r="DN169" i="25"/>
  <c r="DM169" i="25"/>
  <c r="DL169" i="25"/>
  <c r="DK169" i="25"/>
  <c r="DJ169" i="25"/>
  <c r="DI169" i="25"/>
  <c r="DH169" i="25"/>
  <c r="DG169" i="25"/>
  <c r="DF169" i="25"/>
  <c r="DE169" i="25"/>
  <c r="DD169" i="25"/>
  <c r="DC169" i="25"/>
  <c r="DB169" i="25"/>
  <c r="DA169" i="25"/>
  <c r="CZ169" i="25"/>
  <c r="CY169" i="25"/>
  <c r="CX169" i="25"/>
  <c r="CW169" i="25"/>
  <c r="CV169" i="25"/>
  <c r="CU169" i="25"/>
  <c r="CT169" i="25"/>
  <c r="CS169" i="25"/>
  <c r="CR169" i="25"/>
  <c r="CQ169" i="25"/>
  <c r="CP169" i="25"/>
  <c r="CO169" i="25"/>
  <c r="CN169" i="25"/>
  <c r="CM169" i="25"/>
  <c r="CL169" i="25"/>
  <c r="CK169" i="25"/>
  <c r="CJ169" i="25"/>
  <c r="CI169" i="25"/>
  <c r="CH169" i="25"/>
  <c r="CG169" i="25"/>
  <c r="CF169" i="25"/>
  <c r="CE169" i="25"/>
  <c r="CD169" i="25"/>
  <c r="CC169" i="25"/>
  <c r="CB169" i="25"/>
  <c r="CA169" i="25"/>
  <c r="BZ169" i="25"/>
  <c r="BY169" i="25"/>
  <c r="BX169" i="25"/>
  <c r="BW169" i="25"/>
  <c r="BV169" i="25"/>
  <c r="BU169" i="25"/>
  <c r="DV168" i="25"/>
  <c r="DU168" i="25"/>
  <c r="DT168" i="25"/>
  <c r="DS168" i="25"/>
  <c r="DR168" i="25"/>
  <c r="DQ168" i="25"/>
  <c r="DP168" i="25"/>
  <c r="DO168" i="25"/>
  <c r="DN168" i="25"/>
  <c r="DM168" i="25"/>
  <c r="DL168" i="25"/>
  <c r="DK168" i="25"/>
  <c r="DJ168" i="25"/>
  <c r="DI168" i="25"/>
  <c r="DH168" i="25"/>
  <c r="DG168" i="25"/>
  <c r="DF168" i="25"/>
  <c r="DE168" i="25"/>
  <c r="DD168" i="25"/>
  <c r="DC168" i="25"/>
  <c r="DB168" i="25"/>
  <c r="DA168" i="25"/>
  <c r="CZ168" i="25"/>
  <c r="CY168" i="25"/>
  <c r="CX168" i="25"/>
  <c r="CW168" i="25"/>
  <c r="CV168" i="25"/>
  <c r="CU168" i="25"/>
  <c r="CT168" i="25"/>
  <c r="CS168" i="25"/>
  <c r="CR168" i="25"/>
  <c r="CQ168" i="25"/>
  <c r="CP168" i="25"/>
  <c r="CO168" i="25"/>
  <c r="CN168" i="25"/>
  <c r="CM168" i="25"/>
  <c r="CL168" i="25"/>
  <c r="CK168" i="25"/>
  <c r="CJ168" i="25"/>
  <c r="CI168" i="25"/>
  <c r="CH168" i="25"/>
  <c r="CG168" i="25"/>
  <c r="CF168" i="25"/>
  <c r="CE168" i="25"/>
  <c r="CD168" i="25"/>
  <c r="CC168" i="25"/>
  <c r="CB168" i="25"/>
  <c r="CA168" i="25"/>
  <c r="BZ168" i="25"/>
  <c r="BY168" i="25"/>
  <c r="BX168" i="25"/>
  <c r="BW168" i="25"/>
  <c r="BV168" i="25"/>
  <c r="BU168" i="25"/>
  <c r="DV167" i="25"/>
  <c r="DU167" i="25"/>
  <c r="DT167" i="25"/>
  <c r="DS167" i="25"/>
  <c r="DR167" i="25"/>
  <c r="DQ167" i="25"/>
  <c r="DP167" i="25"/>
  <c r="DO167" i="25"/>
  <c r="DN167" i="25"/>
  <c r="DM167" i="25"/>
  <c r="DL167" i="25"/>
  <c r="DK167" i="25"/>
  <c r="DJ167" i="25"/>
  <c r="DI167" i="25"/>
  <c r="DH167" i="25"/>
  <c r="DG167" i="25"/>
  <c r="DF167" i="25"/>
  <c r="DE167" i="25"/>
  <c r="DD167" i="25"/>
  <c r="DC167" i="25"/>
  <c r="DB167" i="25"/>
  <c r="DA167" i="25"/>
  <c r="CZ167" i="25"/>
  <c r="CY167" i="25"/>
  <c r="CX167" i="25"/>
  <c r="CW167" i="25"/>
  <c r="CV167" i="25"/>
  <c r="CU167" i="25"/>
  <c r="CT167" i="25"/>
  <c r="CS167" i="25"/>
  <c r="CR167" i="25"/>
  <c r="CQ167" i="25"/>
  <c r="CP167" i="25"/>
  <c r="CO167" i="25"/>
  <c r="CN167" i="25"/>
  <c r="CM167" i="25"/>
  <c r="CL167" i="25"/>
  <c r="CK167" i="25"/>
  <c r="CJ167" i="25"/>
  <c r="CI167" i="25"/>
  <c r="CH167" i="25"/>
  <c r="CG167" i="25"/>
  <c r="CF167" i="25"/>
  <c r="CE167" i="25"/>
  <c r="CD167" i="25"/>
  <c r="CC167" i="25"/>
  <c r="CB167" i="25"/>
  <c r="CA167" i="25"/>
  <c r="BZ167" i="25"/>
  <c r="BY167" i="25"/>
  <c r="BX167" i="25"/>
  <c r="BW167" i="25"/>
  <c r="BV167" i="25"/>
  <c r="BU167" i="25"/>
  <c r="DV166" i="25"/>
  <c r="DU166" i="25"/>
  <c r="DT166" i="25"/>
  <c r="DS166" i="25"/>
  <c r="DR166" i="25"/>
  <c r="DQ166" i="25"/>
  <c r="DP166" i="25"/>
  <c r="DO166" i="25"/>
  <c r="DN166" i="25"/>
  <c r="DM166" i="25"/>
  <c r="DL166" i="25"/>
  <c r="DK166" i="25"/>
  <c r="DJ166" i="25"/>
  <c r="DI166" i="25"/>
  <c r="DH166" i="25"/>
  <c r="DG166" i="25"/>
  <c r="DF166" i="25"/>
  <c r="DE166" i="25"/>
  <c r="DD166" i="25"/>
  <c r="DC166" i="25"/>
  <c r="DB166" i="25"/>
  <c r="DA166" i="25"/>
  <c r="CZ166" i="25"/>
  <c r="CY166" i="25"/>
  <c r="CX166" i="25"/>
  <c r="CW166" i="25"/>
  <c r="CV166" i="25"/>
  <c r="CU166" i="25"/>
  <c r="CT166" i="25"/>
  <c r="CS166" i="25"/>
  <c r="CR166" i="25"/>
  <c r="CQ166" i="25"/>
  <c r="CP166" i="25"/>
  <c r="CO166" i="25"/>
  <c r="CN166" i="25"/>
  <c r="CM166" i="25"/>
  <c r="CL166" i="25"/>
  <c r="CK166" i="25"/>
  <c r="CJ166" i="25"/>
  <c r="CI166" i="25"/>
  <c r="CH166" i="25"/>
  <c r="CG166" i="25"/>
  <c r="CF166" i="25"/>
  <c r="CE166" i="25"/>
  <c r="CD166" i="25"/>
  <c r="CC166" i="25"/>
  <c r="CB166" i="25"/>
  <c r="CA166" i="25"/>
  <c r="BZ166" i="25"/>
  <c r="BY166" i="25"/>
  <c r="BX166" i="25"/>
  <c r="BW166" i="25"/>
  <c r="BV166" i="25"/>
  <c r="BU166" i="25"/>
  <c r="DV165" i="25"/>
  <c r="DU165" i="25"/>
  <c r="DT165" i="25"/>
  <c r="DS165" i="25"/>
  <c r="DR165" i="25"/>
  <c r="DQ165" i="25"/>
  <c r="DP165" i="25"/>
  <c r="DO165" i="25"/>
  <c r="DN165" i="25"/>
  <c r="DM165" i="25"/>
  <c r="DL165" i="25"/>
  <c r="DK165" i="25"/>
  <c r="DJ165" i="25"/>
  <c r="DI165" i="25"/>
  <c r="DH165" i="25"/>
  <c r="DG165" i="25"/>
  <c r="DF165" i="25"/>
  <c r="DE165" i="25"/>
  <c r="DD165" i="25"/>
  <c r="DC165" i="25"/>
  <c r="DB165" i="25"/>
  <c r="DA165" i="25"/>
  <c r="CZ165" i="25"/>
  <c r="CY165" i="25"/>
  <c r="CX165" i="25"/>
  <c r="CW165" i="25"/>
  <c r="CV165" i="25"/>
  <c r="CU165" i="25"/>
  <c r="CT165" i="25"/>
  <c r="CS165" i="25"/>
  <c r="CR165" i="25"/>
  <c r="CQ165" i="25"/>
  <c r="CP165" i="25"/>
  <c r="CO165" i="25"/>
  <c r="CN165" i="25"/>
  <c r="CM165" i="25"/>
  <c r="CL165" i="25"/>
  <c r="CK165" i="25"/>
  <c r="CJ165" i="25"/>
  <c r="CI165" i="25"/>
  <c r="CH165" i="25"/>
  <c r="CG165" i="25"/>
  <c r="CF165" i="25"/>
  <c r="CE165" i="25"/>
  <c r="CD165" i="25"/>
  <c r="CC165" i="25"/>
  <c r="CB165" i="25"/>
  <c r="CA165" i="25"/>
  <c r="BZ165" i="25"/>
  <c r="BY165" i="25"/>
  <c r="BX165" i="25"/>
  <c r="BW165" i="25"/>
  <c r="BV165" i="25"/>
  <c r="BU165" i="25"/>
  <c r="DV164" i="25"/>
  <c r="DU164" i="25"/>
  <c r="DT164" i="25"/>
  <c r="DS164" i="25"/>
  <c r="DR164" i="25"/>
  <c r="DQ164" i="25"/>
  <c r="DP164" i="25"/>
  <c r="DO164" i="25"/>
  <c r="DN164" i="25"/>
  <c r="DM164" i="25"/>
  <c r="DL164" i="25"/>
  <c r="DK164" i="25"/>
  <c r="DJ164" i="25"/>
  <c r="DI164" i="25"/>
  <c r="DH164" i="25"/>
  <c r="DG164" i="25"/>
  <c r="DF164" i="25"/>
  <c r="DE164" i="25"/>
  <c r="DD164" i="25"/>
  <c r="DC164" i="25"/>
  <c r="DB164" i="25"/>
  <c r="DA164" i="25"/>
  <c r="CZ164" i="25"/>
  <c r="CY164" i="25"/>
  <c r="CX164" i="25"/>
  <c r="CW164" i="25"/>
  <c r="CV164" i="25"/>
  <c r="CU164" i="25"/>
  <c r="CT164" i="25"/>
  <c r="CS164" i="25"/>
  <c r="CR164" i="25"/>
  <c r="CQ164" i="25"/>
  <c r="CP164" i="25"/>
  <c r="CO164" i="25"/>
  <c r="CN164" i="25"/>
  <c r="CM164" i="25"/>
  <c r="CL164" i="25"/>
  <c r="CK164" i="25"/>
  <c r="CJ164" i="25"/>
  <c r="CI164" i="25"/>
  <c r="CH164" i="25"/>
  <c r="CG164" i="25"/>
  <c r="CF164" i="25"/>
  <c r="CE164" i="25"/>
  <c r="CD164" i="25"/>
  <c r="CC164" i="25"/>
  <c r="CB164" i="25"/>
  <c r="CA164" i="25"/>
  <c r="BZ164" i="25"/>
  <c r="BY164" i="25"/>
  <c r="BX164" i="25"/>
  <c r="BW164" i="25"/>
  <c r="BV164" i="25"/>
  <c r="BU164" i="25"/>
  <c r="DV163" i="25"/>
  <c r="DU163" i="25"/>
  <c r="DT163" i="25"/>
  <c r="DS163" i="25"/>
  <c r="DR163" i="25"/>
  <c r="DQ163" i="25"/>
  <c r="DP163" i="25"/>
  <c r="DO163" i="25"/>
  <c r="DN163" i="25"/>
  <c r="DM163" i="25"/>
  <c r="DL163" i="25"/>
  <c r="DK163" i="25"/>
  <c r="DJ163" i="25"/>
  <c r="DI163" i="25"/>
  <c r="DH163" i="25"/>
  <c r="DG163" i="25"/>
  <c r="DF163" i="25"/>
  <c r="DE163" i="25"/>
  <c r="DD163" i="25"/>
  <c r="DC163" i="25"/>
  <c r="DB163" i="25"/>
  <c r="DA163" i="25"/>
  <c r="CZ163" i="25"/>
  <c r="CY163" i="25"/>
  <c r="CX163" i="25"/>
  <c r="CW163" i="25"/>
  <c r="CV163" i="25"/>
  <c r="CU163" i="25"/>
  <c r="CT163" i="25"/>
  <c r="CS163" i="25"/>
  <c r="CR163" i="25"/>
  <c r="CQ163" i="25"/>
  <c r="CP163" i="25"/>
  <c r="CO163" i="25"/>
  <c r="CN163" i="25"/>
  <c r="CM163" i="25"/>
  <c r="CL163" i="25"/>
  <c r="CK163" i="25"/>
  <c r="CJ163" i="25"/>
  <c r="CI163" i="25"/>
  <c r="CH163" i="25"/>
  <c r="CG163" i="25"/>
  <c r="CF163" i="25"/>
  <c r="CE163" i="25"/>
  <c r="CD163" i="25"/>
  <c r="CC163" i="25"/>
  <c r="CB163" i="25"/>
  <c r="CA163" i="25"/>
  <c r="BZ163" i="25"/>
  <c r="BY163" i="25"/>
  <c r="BX163" i="25"/>
  <c r="BW163" i="25"/>
  <c r="BV163" i="25"/>
  <c r="BU163" i="25"/>
  <c r="DV162" i="25"/>
  <c r="DU162" i="25"/>
  <c r="DT162" i="25"/>
  <c r="DS162" i="25"/>
  <c r="DR162" i="25"/>
  <c r="DQ162" i="25"/>
  <c r="DP162" i="25"/>
  <c r="DO162" i="25"/>
  <c r="DN162" i="25"/>
  <c r="DM162" i="25"/>
  <c r="DL162" i="25"/>
  <c r="DK162" i="25"/>
  <c r="DJ162" i="25"/>
  <c r="DI162" i="25"/>
  <c r="DH162" i="25"/>
  <c r="DG162" i="25"/>
  <c r="DF162" i="25"/>
  <c r="DE162" i="25"/>
  <c r="DD162" i="25"/>
  <c r="DC162" i="25"/>
  <c r="DB162" i="25"/>
  <c r="DA162" i="25"/>
  <c r="CZ162" i="25"/>
  <c r="CY162" i="25"/>
  <c r="CX162" i="25"/>
  <c r="CW162" i="25"/>
  <c r="CV162" i="25"/>
  <c r="CU162" i="25"/>
  <c r="CT162" i="25"/>
  <c r="CS162" i="25"/>
  <c r="CR162" i="25"/>
  <c r="CQ162" i="25"/>
  <c r="CP162" i="25"/>
  <c r="CO162" i="25"/>
  <c r="CN162" i="25"/>
  <c r="CM162" i="25"/>
  <c r="CL162" i="25"/>
  <c r="CK162" i="25"/>
  <c r="CJ162" i="25"/>
  <c r="CI162" i="25"/>
  <c r="CH162" i="25"/>
  <c r="CG162" i="25"/>
  <c r="CF162" i="25"/>
  <c r="CE162" i="25"/>
  <c r="CD162" i="25"/>
  <c r="CC162" i="25"/>
  <c r="CB162" i="25"/>
  <c r="CA162" i="25"/>
  <c r="BZ162" i="25"/>
  <c r="BY162" i="25"/>
  <c r="BX162" i="25"/>
  <c r="BW162" i="25"/>
  <c r="BV162" i="25"/>
  <c r="BU162" i="25"/>
  <c r="DV161" i="25"/>
  <c r="DU161" i="25"/>
  <c r="DT161" i="25"/>
  <c r="DS161" i="25"/>
  <c r="DR161" i="25"/>
  <c r="DQ161" i="25"/>
  <c r="DP161" i="25"/>
  <c r="DO161" i="25"/>
  <c r="DN161" i="25"/>
  <c r="DM161" i="25"/>
  <c r="DL161" i="25"/>
  <c r="DK161" i="25"/>
  <c r="DJ161" i="25"/>
  <c r="DI161" i="25"/>
  <c r="DH161" i="25"/>
  <c r="DG161" i="25"/>
  <c r="DF161" i="25"/>
  <c r="DE161" i="25"/>
  <c r="DD161" i="25"/>
  <c r="DC161" i="25"/>
  <c r="DB161" i="25"/>
  <c r="DA161" i="25"/>
  <c r="CZ161" i="25"/>
  <c r="CY161" i="25"/>
  <c r="CX161" i="25"/>
  <c r="CW161" i="25"/>
  <c r="CV161" i="25"/>
  <c r="CU161" i="25"/>
  <c r="CT161" i="25"/>
  <c r="CS161" i="25"/>
  <c r="CR161" i="25"/>
  <c r="CQ161" i="25"/>
  <c r="CP161" i="25"/>
  <c r="CO161" i="25"/>
  <c r="CN161" i="25"/>
  <c r="CM161" i="25"/>
  <c r="CL161" i="25"/>
  <c r="CK161" i="25"/>
  <c r="CJ161" i="25"/>
  <c r="CI161" i="25"/>
  <c r="CH161" i="25"/>
  <c r="CG161" i="25"/>
  <c r="CF161" i="25"/>
  <c r="CE161" i="25"/>
  <c r="CD161" i="25"/>
  <c r="CC161" i="25"/>
  <c r="CB161" i="25"/>
  <c r="CA161" i="25"/>
  <c r="BZ161" i="25"/>
  <c r="BY161" i="25"/>
  <c r="BX161" i="25"/>
  <c r="BW161" i="25"/>
  <c r="BV161" i="25"/>
  <c r="BU161" i="25"/>
  <c r="DV160" i="25"/>
  <c r="DU160" i="25"/>
  <c r="DT160" i="25"/>
  <c r="DS160" i="25"/>
  <c r="DR160" i="25"/>
  <c r="DQ160" i="25"/>
  <c r="DP160" i="25"/>
  <c r="DO160" i="25"/>
  <c r="DN160" i="25"/>
  <c r="DM160" i="25"/>
  <c r="DL160" i="25"/>
  <c r="DK160" i="25"/>
  <c r="DJ160" i="25"/>
  <c r="DI160" i="25"/>
  <c r="DH160" i="25"/>
  <c r="DG160" i="25"/>
  <c r="DF160" i="25"/>
  <c r="DE160" i="25"/>
  <c r="DD160" i="25"/>
  <c r="DC160" i="25"/>
  <c r="DB160" i="25"/>
  <c r="DA160" i="25"/>
  <c r="CZ160" i="25"/>
  <c r="CY160" i="25"/>
  <c r="CX160" i="25"/>
  <c r="CW160" i="25"/>
  <c r="CV160" i="25"/>
  <c r="CU160" i="25"/>
  <c r="CT160" i="25"/>
  <c r="CS160" i="25"/>
  <c r="CR160" i="25"/>
  <c r="CQ160" i="25"/>
  <c r="CP160" i="25"/>
  <c r="CO160" i="25"/>
  <c r="CN160" i="25"/>
  <c r="CM160" i="25"/>
  <c r="CL160" i="25"/>
  <c r="CK160" i="25"/>
  <c r="CJ160" i="25"/>
  <c r="CI160" i="25"/>
  <c r="CH160" i="25"/>
  <c r="CG160" i="25"/>
  <c r="CF160" i="25"/>
  <c r="CE160" i="25"/>
  <c r="CD160" i="25"/>
  <c r="CC160" i="25"/>
  <c r="CB160" i="25"/>
  <c r="CA160" i="25"/>
  <c r="BZ160" i="25"/>
  <c r="BY160" i="25"/>
  <c r="BX160" i="25"/>
  <c r="BW160" i="25"/>
  <c r="BV160" i="25"/>
  <c r="BU160" i="25"/>
  <c r="DV159" i="25"/>
  <c r="DU159" i="25"/>
  <c r="DT159" i="25"/>
  <c r="DS159" i="25"/>
  <c r="DR159" i="25"/>
  <c r="DQ159" i="25"/>
  <c r="DP159" i="25"/>
  <c r="DO159" i="25"/>
  <c r="DN159" i="25"/>
  <c r="DM159" i="25"/>
  <c r="DL159" i="25"/>
  <c r="DK159" i="25"/>
  <c r="DJ159" i="25"/>
  <c r="DI159" i="25"/>
  <c r="DH159" i="25"/>
  <c r="DG159" i="25"/>
  <c r="DF159" i="25"/>
  <c r="DE159" i="25"/>
  <c r="DD159" i="25"/>
  <c r="DC159" i="25"/>
  <c r="DB159" i="25"/>
  <c r="DA159" i="25"/>
  <c r="CZ159" i="25"/>
  <c r="CY159" i="25"/>
  <c r="CX159" i="25"/>
  <c r="CW159" i="25"/>
  <c r="CV159" i="25"/>
  <c r="CU159" i="25"/>
  <c r="CT159" i="25"/>
  <c r="CS159" i="25"/>
  <c r="CR159" i="25"/>
  <c r="CQ159" i="25"/>
  <c r="CP159" i="25"/>
  <c r="CO159" i="25"/>
  <c r="CN159" i="25"/>
  <c r="CM159" i="25"/>
  <c r="CL159" i="25"/>
  <c r="CK159" i="25"/>
  <c r="CJ159" i="25"/>
  <c r="CI159" i="25"/>
  <c r="CH159" i="25"/>
  <c r="CG159" i="25"/>
  <c r="CF159" i="25"/>
  <c r="CE159" i="25"/>
  <c r="CD159" i="25"/>
  <c r="CC159" i="25"/>
  <c r="CB159" i="25"/>
  <c r="CA159" i="25"/>
  <c r="BZ159" i="25"/>
  <c r="BY159" i="25"/>
  <c r="BX159" i="25"/>
  <c r="BW159" i="25"/>
  <c r="BV159" i="25"/>
  <c r="BU159" i="25"/>
  <c r="DV158" i="25"/>
  <c r="DU158" i="25"/>
  <c r="DT158" i="25"/>
  <c r="DS158" i="25"/>
  <c r="DR158" i="25"/>
  <c r="DQ158" i="25"/>
  <c r="DP158" i="25"/>
  <c r="DO158" i="25"/>
  <c r="DN158" i="25"/>
  <c r="DM158" i="25"/>
  <c r="DL158" i="25"/>
  <c r="DK158" i="25"/>
  <c r="DJ158" i="25"/>
  <c r="DI158" i="25"/>
  <c r="DH158" i="25"/>
  <c r="DG158" i="25"/>
  <c r="DF158" i="25"/>
  <c r="DE158" i="25"/>
  <c r="DD158" i="25"/>
  <c r="DC158" i="25"/>
  <c r="DB158" i="25"/>
  <c r="DA158" i="25"/>
  <c r="CZ158" i="25"/>
  <c r="CY158" i="25"/>
  <c r="CX158" i="25"/>
  <c r="CW158" i="25"/>
  <c r="CV158" i="25"/>
  <c r="CU158" i="25"/>
  <c r="CT158" i="25"/>
  <c r="CS158" i="25"/>
  <c r="CR158" i="25"/>
  <c r="CQ158" i="25"/>
  <c r="CP158" i="25"/>
  <c r="CO158" i="25"/>
  <c r="CN158" i="25"/>
  <c r="CM158" i="25"/>
  <c r="CL158" i="25"/>
  <c r="CK158" i="25"/>
  <c r="CJ158" i="25"/>
  <c r="CI158" i="25"/>
  <c r="CH158" i="25"/>
  <c r="CG158" i="25"/>
  <c r="CF158" i="25"/>
  <c r="CE158" i="25"/>
  <c r="CD158" i="25"/>
  <c r="CC158" i="25"/>
  <c r="CB158" i="25"/>
  <c r="CA158" i="25"/>
  <c r="BZ158" i="25"/>
  <c r="BY158" i="25"/>
  <c r="BX158" i="25"/>
  <c r="BW158" i="25"/>
  <c r="BV158" i="25"/>
  <c r="BU158" i="25"/>
  <c r="DV157" i="25"/>
  <c r="DU157" i="25"/>
  <c r="DT157" i="25"/>
  <c r="DS157" i="25"/>
  <c r="DR157" i="25"/>
  <c r="DQ157" i="25"/>
  <c r="DP157" i="25"/>
  <c r="DO157" i="25"/>
  <c r="DN157" i="25"/>
  <c r="DM157" i="25"/>
  <c r="DL157" i="25"/>
  <c r="DK157" i="25"/>
  <c r="DJ157" i="25"/>
  <c r="DI157" i="25"/>
  <c r="DH157" i="25"/>
  <c r="DG157" i="25"/>
  <c r="DF157" i="25"/>
  <c r="DE157" i="25"/>
  <c r="DD157" i="25"/>
  <c r="DC157" i="25"/>
  <c r="DB157" i="25"/>
  <c r="DA157" i="25"/>
  <c r="CZ157" i="25"/>
  <c r="CY157" i="25"/>
  <c r="CX157" i="25"/>
  <c r="CW157" i="25"/>
  <c r="CV157" i="25"/>
  <c r="CU157" i="25"/>
  <c r="CT157" i="25"/>
  <c r="CS157" i="25"/>
  <c r="CR157" i="25"/>
  <c r="CQ157" i="25"/>
  <c r="CP157" i="25"/>
  <c r="CO157" i="25"/>
  <c r="CN157" i="25"/>
  <c r="CM157" i="25"/>
  <c r="CL157" i="25"/>
  <c r="CK157" i="25"/>
  <c r="CJ157" i="25"/>
  <c r="CI157" i="25"/>
  <c r="CH157" i="25"/>
  <c r="CG157" i="25"/>
  <c r="CF157" i="25"/>
  <c r="CE157" i="25"/>
  <c r="CD157" i="25"/>
  <c r="CC157" i="25"/>
  <c r="CB157" i="25"/>
  <c r="CA157" i="25"/>
  <c r="BZ157" i="25"/>
  <c r="BY157" i="25"/>
  <c r="BX157" i="25"/>
  <c r="BW157" i="25"/>
  <c r="BV157" i="25"/>
  <c r="BU157" i="25"/>
  <c r="DV156" i="25"/>
  <c r="DU156" i="25"/>
  <c r="DT156" i="25"/>
  <c r="DS156" i="25"/>
  <c r="DR156" i="25"/>
  <c r="DQ156" i="25"/>
  <c r="DP156" i="25"/>
  <c r="DO156" i="25"/>
  <c r="DN156" i="25"/>
  <c r="DM156" i="25"/>
  <c r="DL156" i="25"/>
  <c r="DK156" i="25"/>
  <c r="DJ156" i="25"/>
  <c r="DI156" i="25"/>
  <c r="DH156" i="25"/>
  <c r="DG156" i="25"/>
  <c r="DF156" i="25"/>
  <c r="DE156" i="25"/>
  <c r="DD156" i="25"/>
  <c r="DC156" i="25"/>
  <c r="DB156" i="25"/>
  <c r="DA156" i="25"/>
  <c r="CZ156" i="25"/>
  <c r="CY156" i="25"/>
  <c r="CX156" i="25"/>
  <c r="CW156" i="25"/>
  <c r="CV156" i="25"/>
  <c r="CU156" i="25"/>
  <c r="CT156" i="25"/>
  <c r="CS156" i="25"/>
  <c r="CR156" i="25"/>
  <c r="CQ156" i="25"/>
  <c r="CP156" i="25"/>
  <c r="CO156" i="25"/>
  <c r="CN156" i="25"/>
  <c r="CM156" i="25"/>
  <c r="CL156" i="25"/>
  <c r="CK156" i="25"/>
  <c r="CJ156" i="25"/>
  <c r="CI156" i="25"/>
  <c r="CH156" i="25"/>
  <c r="CG156" i="25"/>
  <c r="CF156" i="25"/>
  <c r="CE156" i="25"/>
  <c r="CD156" i="25"/>
  <c r="CC156" i="25"/>
  <c r="CB156" i="25"/>
  <c r="CA156" i="25"/>
  <c r="BZ156" i="25"/>
  <c r="BY156" i="25"/>
  <c r="BX156" i="25"/>
  <c r="BW156" i="25"/>
  <c r="BV156" i="25"/>
  <c r="BU156" i="25"/>
  <c r="DV155" i="25"/>
  <c r="DU155" i="25"/>
  <c r="DT155" i="25"/>
  <c r="DS155" i="25"/>
  <c r="DR155" i="25"/>
  <c r="DQ155" i="25"/>
  <c r="DP155" i="25"/>
  <c r="DO155" i="25"/>
  <c r="DN155" i="25"/>
  <c r="DM155" i="25"/>
  <c r="DL155" i="25"/>
  <c r="DK155" i="25"/>
  <c r="DJ155" i="25"/>
  <c r="DI155" i="25"/>
  <c r="DH155" i="25"/>
  <c r="DG155" i="25"/>
  <c r="DF155" i="25"/>
  <c r="DE155" i="25"/>
  <c r="DD155" i="25"/>
  <c r="DC155" i="25"/>
  <c r="DB155" i="25"/>
  <c r="DA155" i="25"/>
  <c r="CZ155" i="25"/>
  <c r="CY155" i="25"/>
  <c r="CX155" i="25"/>
  <c r="CW155" i="25"/>
  <c r="CV155" i="25"/>
  <c r="CU155" i="25"/>
  <c r="CT155" i="25"/>
  <c r="CS155" i="25"/>
  <c r="CR155" i="25"/>
  <c r="CQ155" i="25"/>
  <c r="CP155" i="25"/>
  <c r="CO155" i="25"/>
  <c r="CN155" i="25"/>
  <c r="CM155" i="25"/>
  <c r="CL155" i="25"/>
  <c r="CK155" i="25"/>
  <c r="CJ155" i="25"/>
  <c r="CI155" i="25"/>
  <c r="CH155" i="25"/>
  <c r="CG155" i="25"/>
  <c r="CF155" i="25"/>
  <c r="CE155" i="25"/>
  <c r="CD155" i="25"/>
  <c r="CC155" i="25"/>
  <c r="CB155" i="25"/>
  <c r="CA155" i="25"/>
  <c r="BZ155" i="25"/>
  <c r="BY155" i="25"/>
  <c r="BX155" i="25"/>
  <c r="BW155" i="25"/>
  <c r="BV155" i="25"/>
  <c r="BU155" i="25"/>
  <c r="DV154" i="25"/>
  <c r="DU154" i="25"/>
  <c r="DT154" i="25"/>
  <c r="DS154" i="25"/>
  <c r="DR154" i="25"/>
  <c r="DQ154" i="25"/>
  <c r="DP154" i="25"/>
  <c r="DO154" i="25"/>
  <c r="DN154" i="25"/>
  <c r="DM154" i="25"/>
  <c r="DL154" i="25"/>
  <c r="DK154" i="25"/>
  <c r="DJ154" i="25"/>
  <c r="DI154" i="25"/>
  <c r="DH154" i="25"/>
  <c r="DG154" i="25"/>
  <c r="DF154" i="25"/>
  <c r="DE154" i="25"/>
  <c r="DD154" i="25"/>
  <c r="DC154" i="25"/>
  <c r="DB154" i="25"/>
  <c r="DA154" i="25"/>
  <c r="CZ154" i="25"/>
  <c r="CY154" i="25"/>
  <c r="CX154" i="25"/>
  <c r="CW154" i="25"/>
  <c r="CV154" i="25"/>
  <c r="CU154" i="25"/>
  <c r="CT154" i="25"/>
  <c r="CS154" i="25"/>
  <c r="CR154" i="25"/>
  <c r="CQ154" i="25"/>
  <c r="CP154" i="25"/>
  <c r="CO154" i="25"/>
  <c r="CN154" i="25"/>
  <c r="CM154" i="25"/>
  <c r="CL154" i="25"/>
  <c r="CK154" i="25"/>
  <c r="CJ154" i="25"/>
  <c r="CI154" i="25"/>
  <c r="CH154" i="25"/>
  <c r="CG154" i="25"/>
  <c r="CF154" i="25"/>
  <c r="CE154" i="25"/>
  <c r="CD154" i="25"/>
  <c r="CC154" i="25"/>
  <c r="CB154" i="25"/>
  <c r="CA154" i="25"/>
  <c r="BZ154" i="25"/>
  <c r="BY154" i="25"/>
  <c r="BX154" i="25"/>
  <c r="BW154" i="25"/>
  <c r="BV154" i="25"/>
  <c r="BU154" i="25"/>
  <c r="DV153" i="25"/>
  <c r="DU153" i="25"/>
  <c r="DT153" i="25"/>
  <c r="DS153" i="25"/>
  <c r="DR153" i="25"/>
  <c r="DQ153" i="25"/>
  <c r="DP153" i="25"/>
  <c r="DO153" i="25"/>
  <c r="DN153" i="25"/>
  <c r="DM153" i="25"/>
  <c r="DL153" i="25"/>
  <c r="DK153" i="25"/>
  <c r="DJ153" i="25"/>
  <c r="DI153" i="25"/>
  <c r="DH153" i="25"/>
  <c r="DG153" i="25"/>
  <c r="DF153" i="25"/>
  <c r="DE153" i="25"/>
  <c r="DD153" i="25"/>
  <c r="DC153" i="25"/>
  <c r="DB153" i="25"/>
  <c r="DA153" i="25"/>
  <c r="CZ153" i="25"/>
  <c r="CY153" i="25"/>
  <c r="CX153" i="25"/>
  <c r="CW153" i="25"/>
  <c r="CV153" i="25"/>
  <c r="CU153" i="25"/>
  <c r="CT153" i="25"/>
  <c r="CS153" i="25"/>
  <c r="CR153" i="25"/>
  <c r="CQ153" i="25"/>
  <c r="CP153" i="25"/>
  <c r="CO153" i="25"/>
  <c r="CN153" i="25"/>
  <c r="CM153" i="25"/>
  <c r="CL153" i="25"/>
  <c r="CK153" i="25"/>
  <c r="CJ153" i="25"/>
  <c r="CI153" i="25"/>
  <c r="CH153" i="25"/>
  <c r="CG153" i="25"/>
  <c r="CF153" i="25"/>
  <c r="CE153" i="25"/>
  <c r="CD153" i="25"/>
  <c r="CC153" i="25"/>
  <c r="CB153" i="25"/>
  <c r="CA153" i="25"/>
  <c r="BZ153" i="25"/>
  <c r="BY153" i="25"/>
  <c r="BX153" i="25"/>
  <c r="BW153" i="25"/>
  <c r="BV153" i="25"/>
  <c r="BU153" i="25"/>
  <c r="DV152" i="25"/>
  <c r="DU152" i="25"/>
  <c r="DT152" i="25"/>
  <c r="DS152" i="25"/>
  <c r="DR152" i="25"/>
  <c r="DQ152" i="25"/>
  <c r="DP152" i="25"/>
  <c r="DO152" i="25"/>
  <c r="DN152" i="25"/>
  <c r="DM152" i="25"/>
  <c r="DL152" i="25"/>
  <c r="DK152" i="25"/>
  <c r="DJ152" i="25"/>
  <c r="DI152" i="25"/>
  <c r="DH152" i="25"/>
  <c r="DG152" i="25"/>
  <c r="DF152" i="25"/>
  <c r="DE152" i="25"/>
  <c r="DD152" i="25"/>
  <c r="DC152" i="25"/>
  <c r="DB152" i="25"/>
  <c r="DA152" i="25"/>
  <c r="CZ152" i="25"/>
  <c r="CY152" i="25"/>
  <c r="CX152" i="25"/>
  <c r="CW152" i="25"/>
  <c r="CV152" i="25"/>
  <c r="CU152" i="25"/>
  <c r="CT152" i="25"/>
  <c r="CS152" i="25"/>
  <c r="CR152" i="25"/>
  <c r="CQ152" i="25"/>
  <c r="CP152" i="25"/>
  <c r="CO152" i="25"/>
  <c r="CN152" i="25"/>
  <c r="CM152" i="25"/>
  <c r="CL152" i="25"/>
  <c r="CK152" i="25"/>
  <c r="CJ152" i="25"/>
  <c r="CI152" i="25"/>
  <c r="CH152" i="25"/>
  <c r="CG152" i="25"/>
  <c r="CF152" i="25"/>
  <c r="CE152" i="25"/>
  <c r="CD152" i="25"/>
  <c r="CC152" i="25"/>
  <c r="CB152" i="25"/>
  <c r="CA152" i="25"/>
  <c r="BZ152" i="25"/>
  <c r="BY152" i="25"/>
  <c r="BX152" i="25"/>
  <c r="BW152" i="25"/>
  <c r="BV152" i="25"/>
  <c r="BU152" i="25"/>
  <c r="DV151" i="25"/>
  <c r="DU151" i="25"/>
  <c r="DT151" i="25"/>
  <c r="DS151" i="25"/>
  <c r="DR151" i="25"/>
  <c r="DQ151" i="25"/>
  <c r="DP151" i="25"/>
  <c r="DO151" i="25"/>
  <c r="DN151" i="25"/>
  <c r="DM151" i="25"/>
  <c r="DL151" i="25"/>
  <c r="DK151" i="25"/>
  <c r="DJ151" i="25"/>
  <c r="DI151" i="25"/>
  <c r="DH151" i="25"/>
  <c r="DG151" i="25"/>
  <c r="DF151" i="25"/>
  <c r="DE151" i="25"/>
  <c r="DD151" i="25"/>
  <c r="DC151" i="25"/>
  <c r="DB151" i="25"/>
  <c r="DA151" i="25"/>
  <c r="CZ151" i="25"/>
  <c r="CY151" i="25"/>
  <c r="CX151" i="25"/>
  <c r="CW151" i="25"/>
  <c r="CV151" i="25"/>
  <c r="CU151" i="25"/>
  <c r="CT151" i="25"/>
  <c r="CS151" i="25"/>
  <c r="CR151" i="25"/>
  <c r="CQ151" i="25"/>
  <c r="CP151" i="25"/>
  <c r="CO151" i="25"/>
  <c r="CN151" i="25"/>
  <c r="CM151" i="25"/>
  <c r="CL151" i="25"/>
  <c r="CK151" i="25"/>
  <c r="CJ151" i="25"/>
  <c r="CI151" i="25"/>
  <c r="CH151" i="25"/>
  <c r="CG151" i="25"/>
  <c r="CF151" i="25"/>
  <c r="CE151" i="25"/>
  <c r="CD151" i="25"/>
  <c r="CC151" i="25"/>
  <c r="CB151" i="25"/>
  <c r="CA151" i="25"/>
  <c r="BZ151" i="25"/>
  <c r="BY151" i="25"/>
  <c r="BX151" i="25"/>
  <c r="BW151" i="25"/>
  <c r="BV151" i="25"/>
  <c r="BU151" i="25"/>
  <c r="DV150" i="25"/>
  <c r="DU150" i="25"/>
  <c r="DT150" i="25"/>
  <c r="DS150" i="25"/>
  <c r="DR150" i="25"/>
  <c r="DQ150" i="25"/>
  <c r="DP150" i="25"/>
  <c r="DO150" i="25"/>
  <c r="DN150" i="25"/>
  <c r="DM150" i="25"/>
  <c r="DL150" i="25"/>
  <c r="DK150" i="25"/>
  <c r="DJ150" i="25"/>
  <c r="DI150" i="25"/>
  <c r="DH150" i="25"/>
  <c r="DG150" i="25"/>
  <c r="DF150" i="25"/>
  <c r="DE150" i="25"/>
  <c r="DD150" i="25"/>
  <c r="DC150" i="25"/>
  <c r="DB150" i="25"/>
  <c r="DA150" i="25"/>
  <c r="CZ150" i="25"/>
  <c r="CY150" i="25"/>
  <c r="CX150" i="25"/>
  <c r="CW150" i="25"/>
  <c r="CV150" i="25"/>
  <c r="CU150" i="25"/>
  <c r="CT150" i="25"/>
  <c r="CS150" i="25"/>
  <c r="CR150" i="25"/>
  <c r="CQ150" i="25"/>
  <c r="CP150" i="25"/>
  <c r="CO150" i="25"/>
  <c r="CN150" i="25"/>
  <c r="CM150" i="25"/>
  <c r="CL150" i="25"/>
  <c r="CK150" i="25"/>
  <c r="CJ150" i="25"/>
  <c r="CI150" i="25"/>
  <c r="CH150" i="25"/>
  <c r="CG150" i="25"/>
  <c r="CF150" i="25"/>
  <c r="CE150" i="25"/>
  <c r="CD150" i="25"/>
  <c r="CC150" i="25"/>
  <c r="CB150" i="25"/>
  <c r="CA150" i="25"/>
  <c r="BZ150" i="25"/>
  <c r="BY150" i="25"/>
  <c r="BX150" i="25"/>
  <c r="BW150" i="25"/>
  <c r="BV150" i="25"/>
  <c r="BU150" i="25"/>
  <c r="DV149" i="25"/>
  <c r="DU149" i="25"/>
  <c r="DT149" i="25"/>
  <c r="DS149" i="25"/>
  <c r="DR149" i="25"/>
  <c r="DQ149" i="25"/>
  <c r="DP149" i="25"/>
  <c r="DO149" i="25"/>
  <c r="DN149" i="25"/>
  <c r="DM149" i="25"/>
  <c r="DL149" i="25"/>
  <c r="DK149" i="25"/>
  <c r="DJ149" i="25"/>
  <c r="DI149" i="25"/>
  <c r="DH149" i="25"/>
  <c r="DG149" i="25"/>
  <c r="DF149" i="25"/>
  <c r="DE149" i="25"/>
  <c r="DD149" i="25"/>
  <c r="DC149" i="25"/>
  <c r="DB149" i="25"/>
  <c r="DA149" i="25"/>
  <c r="CZ149" i="25"/>
  <c r="CY149" i="25"/>
  <c r="CX149" i="25"/>
  <c r="CW149" i="25"/>
  <c r="CV149" i="25"/>
  <c r="CU149" i="25"/>
  <c r="CT149" i="25"/>
  <c r="CS149" i="25"/>
  <c r="CR149" i="25"/>
  <c r="CQ149" i="25"/>
  <c r="CP149" i="25"/>
  <c r="CO149" i="25"/>
  <c r="CN149" i="25"/>
  <c r="CM149" i="25"/>
  <c r="CL149" i="25"/>
  <c r="CK149" i="25"/>
  <c r="CJ149" i="25"/>
  <c r="CI149" i="25"/>
  <c r="CH149" i="25"/>
  <c r="CG149" i="25"/>
  <c r="CF149" i="25"/>
  <c r="CE149" i="25"/>
  <c r="CD149" i="25"/>
  <c r="CC149" i="25"/>
  <c r="CB149" i="25"/>
  <c r="CA149" i="25"/>
  <c r="BZ149" i="25"/>
  <c r="BY149" i="25"/>
  <c r="BX149" i="25"/>
  <c r="BW149" i="25"/>
  <c r="BV149" i="25"/>
  <c r="BU149" i="25"/>
  <c r="DV148" i="25"/>
  <c r="DU148" i="25"/>
  <c r="DT148" i="25"/>
  <c r="DS148" i="25"/>
  <c r="DR148" i="25"/>
  <c r="DQ148" i="25"/>
  <c r="DP148" i="25"/>
  <c r="DO148" i="25"/>
  <c r="DN148" i="25"/>
  <c r="DM148" i="25"/>
  <c r="DL148" i="25"/>
  <c r="DK148" i="25"/>
  <c r="DJ148" i="25"/>
  <c r="DI148" i="25"/>
  <c r="DH148" i="25"/>
  <c r="DG148" i="25"/>
  <c r="DF148" i="25"/>
  <c r="DE148" i="25"/>
  <c r="DD148" i="25"/>
  <c r="DC148" i="25"/>
  <c r="DB148" i="25"/>
  <c r="DA148" i="25"/>
  <c r="CZ148" i="25"/>
  <c r="CY148" i="25"/>
  <c r="CX148" i="25"/>
  <c r="CW148" i="25"/>
  <c r="CV148" i="25"/>
  <c r="CU148" i="25"/>
  <c r="CT148" i="25"/>
  <c r="CS148" i="25"/>
  <c r="CR148" i="25"/>
  <c r="CQ148" i="25"/>
  <c r="CP148" i="25"/>
  <c r="CO148" i="25"/>
  <c r="CN148" i="25"/>
  <c r="CM148" i="25"/>
  <c r="CL148" i="25"/>
  <c r="CK148" i="25"/>
  <c r="CJ148" i="25"/>
  <c r="CI148" i="25"/>
  <c r="CH148" i="25"/>
  <c r="CG148" i="25"/>
  <c r="CF148" i="25"/>
  <c r="CE148" i="25"/>
  <c r="CD148" i="25"/>
  <c r="CC148" i="25"/>
  <c r="CB148" i="25"/>
  <c r="CA148" i="25"/>
  <c r="BZ148" i="25"/>
  <c r="BY148" i="25"/>
  <c r="BX148" i="25"/>
  <c r="BW148" i="25"/>
  <c r="BV148" i="25"/>
  <c r="BU148" i="25"/>
  <c r="DV147" i="25"/>
  <c r="DU147" i="25"/>
  <c r="DT147" i="25"/>
  <c r="DS147" i="25"/>
  <c r="DR147" i="25"/>
  <c r="DQ147" i="25"/>
  <c r="DP147" i="25"/>
  <c r="DO147" i="25"/>
  <c r="DN147" i="25"/>
  <c r="DM147" i="25"/>
  <c r="DL147" i="25"/>
  <c r="DK147" i="25"/>
  <c r="DJ147" i="25"/>
  <c r="DI147" i="25"/>
  <c r="DH147" i="25"/>
  <c r="DG147" i="25"/>
  <c r="DF147" i="25"/>
  <c r="DE147" i="25"/>
  <c r="DD147" i="25"/>
  <c r="DC147" i="25"/>
  <c r="DB147" i="25"/>
  <c r="DA147" i="25"/>
  <c r="CZ147" i="25"/>
  <c r="CY147" i="25"/>
  <c r="CX147" i="25"/>
  <c r="CW147" i="25"/>
  <c r="CV147" i="25"/>
  <c r="CU147" i="25"/>
  <c r="CT147" i="25"/>
  <c r="CS147" i="25"/>
  <c r="CR147" i="25"/>
  <c r="CQ147" i="25"/>
  <c r="CP147" i="25"/>
  <c r="CO147" i="25"/>
  <c r="CN147" i="25"/>
  <c r="CM147" i="25"/>
  <c r="CL147" i="25"/>
  <c r="CK147" i="25"/>
  <c r="CJ147" i="25"/>
  <c r="CI147" i="25"/>
  <c r="CH147" i="25"/>
  <c r="CG147" i="25"/>
  <c r="CF147" i="25"/>
  <c r="CE147" i="25"/>
  <c r="CD147" i="25"/>
  <c r="CC147" i="25"/>
  <c r="CB147" i="25"/>
  <c r="CA147" i="25"/>
  <c r="BZ147" i="25"/>
  <c r="BY147" i="25"/>
  <c r="BX147" i="25"/>
  <c r="BW147" i="25"/>
  <c r="BV147" i="25"/>
  <c r="BU147" i="25"/>
  <c r="DV146" i="25"/>
  <c r="DU146" i="25"/>
  <c r="DT146" i="25"/>
  <c r="DS146" i="25"/>
  <c r="DR146" i="25"/>
  <c r="DQ146" i="25"/>
  <c r="DP146" i="25"/>
  <c r="DO146" i="25"/>
  <c r="DN146" i="25"/>
  <c r="DM146" i="25"/>
  <c r="DL146" i="25"/>
  <c r="DK146" i="25"/>
  <c r="DJ146" i="25"/>
  <c r="DI146" i="25"/>
  <c r="DH146" i="25"/>
  <c r="DG146" i="25"/>
  <c r="DF146" i="25"/>
  <c r="DE146" i="25"/>
  <c r="DD146" i="25"/>
  <c r="DC146" i="25"/>
  <c r="DB146" i="25"/>
  <c r="DA146" i="25"/>
  <c r="CZ146" i="25"/>
  <c r="CY146" i="25"/>
  <c r="CX146" i="25"/>
  <c r="CW146" i="25"/>
  <c r="CV146" i="25"/>
  <c r="CU146" i="25"/>
  <c r="CT146" i="25"/>
  <c r="CS146" i="25"/>
  <c r="CR146" i="25"/>
  <c r="CQ146" i="25"/>
  <c r="CP146" i="25"/>
  <c r="CO146" i="25"/>
  <c r="CN146" i="25"/>
  <c r="CM146" i="25"/>
  <c r="CL146" i="25"/>
  <c r="CK146" i="25"/>
  <c r="CJ146" i="25"/>
  <c r="CI146" i="25"/>
  <c r="CH146" i="25"/>
  <c r="CG146" i="25"/>
  <c r="CF146" i="25"/>
  <c r="CE146" i="25"/>
  <c r="CD146" i="25"/>
  <c r="CC146" i="25"/>
  <c r="CB146" i="25"/>
  <c r="CA146" i="25"/>
  <c r="BZ146" i="25"/>
  <c r="BY146" i="25"/>
  <c r="BX146" i="25"/>
  <c r="BW146" i="25"/>
  <c r="BV146" i="25"/>
  <c r="BU146" i="25"/>
  <c r="DV145" i="25"/>
  <c r="DU145" i="25"/>
  <c r="DT145" i="25"/>
  <c r="DS145" i="25"/>
  <c r="DR145" i="25"/>
  <c r="DQ145" i="25"/>
  <c r="DP145" i="25"/>
  <c r="DO145" i="25"/>
  <c r="DN145" i="25"/>
  <c r="DM145" i="25"/>
  <c r="DL145" i="25"/>
  <c r="DK145" i="25"/>
  <c r="DJ145" i="25"/>
  <c r="DI145" i="25"/>
  <c r="DH145" i="25"/>
  <c r="DG145" i="25"/>
  <c r="DF145" i="25"/>
  <c r="DE145" i="25"/>
  <c r="DD145" i="25"/>
  <c r="DC145" i="25"/>
  <c r="DB145" i="25"/>
  <c r="DA145" i="25"/>
  <c r="CZ145" i="25"/>
  <c r="CY145" i="25"/>
  <c r="CX145" i="25"/>
  <c r="CW145" i="25"/>
  <c r="CV145" i="25"/>
  <c r="CU145" i="25"/>
  <c r="CT145" i="25"/>
  <c r="CS145" i="25"/>
  <c r="CR145" i="25"/>
  <c r="CQ145" i="25"/>
  <c r="CP145" i="25"/>
  <c r="CO145" i="25"/>
  <c r="CN145" i="25"/>
  <c r="CM145" i="25"/>
  <c r="CL145" i="25"/>
  <c r="CK145" i="25"/>
  <c r="CJ145" i="25"/>
  <c r="CI145" i="25"/>
  <c r="CH145" i="25"/>
  <c r="CG145" i="25"/>
  <c r="CF145" i="25"/>
  <c r="CE145" i="25"/>
  <c r="CD145" i="25"/>
  <c r="CC145" i="25"/>
  <c r="CB145" i="25"/>
  <c r="CA145" i="25"/>
  <c r="BZ145" i="25"/>
  <c r="BY145" i="25"/>
  <c r="BX145" i="25"/>
  <c r="BW145" i="25"/>
  <c r="BV145" i="25"/>
  <c r="BU145" i="25"/>
  <c r="DV144" i="25"/>
  <c r="DU144" i="25"/>
  <c r="DT144" i="25"/>
  <c r="DS144" i="25"/>
  <c r="DR144" i="25"/>
  <c r="DQ144" i="25"/>
  <c r="DP144" i="25"/>
  <c r="DO144" i="25"/>
  <c r="DN144" i="25"/>
  <c r="DM144" i="25"/>
  <c r="DL144" i="25"/>
  <c r="DK144" i="25"/>
  <c r="DJ144" i="25"/>
  <c r="DI144" i="25"/>
  <c r="DH144" i="25"/>
  <c r="DG144" i="25"/>
  <c r="DF144" i="25"/>
  <c r="DE144" i="25"/>
  <c r="DD144" i="25"/>
  <c r="DC144" i="25"/>
  <c r="DB144" i="25"/>
  <c r="DA144" i="25"/>
  <c r="CZ144" i="25"/>
  <c r="CY144" i="25"/>
  <c r="CX144" i="25"/>
  <c r="CW144" i="25"/>
  <c r="CV144" i="25"/>
  <c r="CU144" i="25"/>
  <c r="CT144" i="25"/>
  <c r="CS144" i="25"/>
  <c r="CR144" i="25"/>
  <c r="CQ144" i="25"/>
  <c r="CP144" i="25"/>
  <c r="CO144" i="25"/>
  <c r="CN144" i="25"/>
  <c r="CM144" i="25"/>
  <c r="CL144" i="25"/>
  <c r="CK144" i="25"/>
  <c r="CJ144" i="25"/>
  <c r="CI144" i="25"/>
  <c r="CH144" i="25"/>
  <c r="CG144" i="25"/>
  <c r="CF144" i="25"/>
  <c r="CE144" i="25"/>
  <c r="CD144" i="25"/>
  <c r="CC144" i="25"/>
  <c r="CB144" i="25"/>
  <c r="CA144" i="25"/>
  <c r="BZ144" i="25"/>
  <c r="BY144" i="25"/>
  <c r="BX144" i="25"/>
  <c r="BW144" i="25"/>
  <c r="BV144" i="25"/>
  <c r="BU144" i="25"/>
  <c r="DV143" i="25"/>
  <c r="DU143" i="25"/>
  <c r="DT143" i="25"/>
  <c r="DS143" i="25"/>
  <c r="DR143" i="25"/>
  <c r="DQ143" i="25"/>
  <c r="DP143" i="25"/>
  <c r="DO143" i="25"/>
  <c r="DN143" i="25"/>
  <c r="DM143" i="25"/>
  <c r="DL143" i="25"/>
  <c r="DK143" i="25"/>
  <c r="DJ143" i="25"/>
  <c r="DI143" i="25"/>
  <c r="DH143" i="25"/>
  <c r="DG143" i="25"/>
  <c r="DF143" i="25"/>
  <c r="DE143" i="25"/>
  <c r="DD143" i="25"/>
  <c r="DC143" i="25"/>
  <c r="DB143" i="25"/>
  <c r="DA143" i="25"/>
  <c r="CZ143" i="25"/>
  <c r="CY143" i="25"/>
  <c r="CX143" i="25"/>
  <c r="CW143" i="25"/>
  <c r="CV143" i="25"/>
  <c r="CU143" i="25"/>
  <c r="CT143" i="25"/>
  <c r="CS143" i="25"/>
  <c r="CR143" i="25"/>
  <c r="CQ143" i="25"/>
  <c r="CP143" i="25"/>
  <c r="CO143" i="25"/>
  <c r="CN143" i="25"/>
  <c r="CM143" i="25"/>
  <c r="CL143" i="25"/>
  <c r="CK143" i="25"/>
  <c r="CJ143" i="25"/>
  <c r="CI143" i="25"/>
  <c r="CH143" i="25"/>
  <c r="CG143" i="25"/>
  <c r="CF143" i="25"/>
  <c r="CE143" i="25"/>
  <c r="CD143" i="25"/>
  <c r="CC143" i="25"/>
  <c r="CB143" i="25"/>
  <c r="CA143" i="25"/>
  <c r="BZ143" i="25"/>
  <c r="BY143" i="25"/>
  <c r="BX143" i="25"/>
  <c r="BW143" i="25"/>
  <c r="BV143" i="25"/>
  <c r="BU143" i="25"/>
  <c r="DV142" i="25"/>
  <c r="DU142" i="25"/>
  <c r="DT142" i="25"/>
  <c r="DS142" i="25"/>
  <c r="DR142" i="25"/>
  <c r="DQ142" i="25"/>
  <c r="DP142" i="25"/>
  <c r="DO142" i="25"/>
  <c r="DN142" i="25"/>
  <c r="DM142" i="25"/>
  <c r="DL142" i="25"/>
  <c r="DK142" i="25"/>
  <c r="DJ142" i="25"/>
  <c r="DI142" i="25"/>
  <c r="DH142" i="25"/>
  <c r="DG142" i="25"/>
  <c r="DF142" i="25"/>
  <c r="DE142" i="25"/>
  <c r="DD142" i="25"/>
  <c r="DC142" i="25"/>
  <c r="DB142" i="25"/>
  <c r="DA142" i="25"/>
  <c r="CZ142" i="25"/>
  <c r="CY142" i="25"/>
  <c r="CX142" i="25"/>
  <c r="CW142" i="25"/>
  <c r="CV142" i="25"/>
  <c r="CU142" i="25"/>
  <c r="CT142" i="25"/>
  <c r="CS142" i="25"/>
  <c r="CR142" i="25"/>
  <c r="CQ142" i="25"/>
  <c r="CP142" i="25"/>
  <c r="CO142" i="25"/>
  <c r="CN142" i="25"/>
  <c r="CM142" i="25"/>
  <c r="CL142" i="25"/>
  <c r="CK142" i="25"/>
  <c r="CJ142" i="25"/>
  <c r="CI142" i="25"/>
  <c r="CH142" i="25"/>
  <c r="CG142" i="25"/>
  <c r="CF142" i="25"/>
  <c r="CE142" i="25"/>
  <c r="CD142" i="25"/>
  <c r="CC142" i="25"/>
  <c r="CB142" i="25"/>
  <c r="CA142" i="25"/>
  <c r="BZ142" i="25"/>
  <c r="BY142" i="25"/>
  <c r="BX142" i="25"/>
  <c r="BW142" i="25"/>
  <c r="BV142" i="25"/>
  <c r="BU142" i="25"/>
  <c r="DV141" i="25"/>
  <c r="DU141" i="25"/>
  <c r="DT141" i="25"/>
  <c r="DS141" i="25"/>
  <c r="DR141" i="25"/>
  <c r="DQ141" i="25"/>
  <c r="DP141" i="25"/>
  <c r="DO141" i="25"/>
  <c r="DN141" i="25"/>
  <c r="DM141" i="25"/>
  <c r="DL141" i="25"/>
  <c r="DK141" i="25"/>
  <c r="DJ141" i="25"/>
  <c r="DI141" i="25"/>
  <c r="DH141" i="25"/>
  <c r="DG141" i="25"/>
  <c r="DF141" i="25"/>
  <c r="DE141" i="25"/>
  <c r="DD141" i="25"/>
  <c r="DC141" i="25"/>
  <c r="DB141" i="25"/>
  <c r="DA141" i="25"/>
  <c r="CZ141" i="25"/>
  <c r="CY141" i="25"/>
  <c r="CX141" i="25"/>
  <c r="CW141" i="25"/>
  <c r="CV141" i="25"/>
  <c r="CU141" i="25"/>
  <c r="CT141" i="25"/>
  <c r="CS141" i="25"/>
  <c r="CR141" i="25"/>
  <c r="CQ141" i="25"/>
  <c r="CP141" i="25"/>
  <c r="CO141" i="25"/>
  <c r="CN141" i="25"/>
  <c r="CM141" i="25"/>
  <c r="CL141" i="25"/>
  <c r="CK141" i="25"/>
  <c r="CJ141" i="25"/>
  <c r="CI141" i="25"/>
  <c r="CH141" i="25"/>
  <c r="CG141" i="25"/>
  <c r="CF141" i="25"/>
  <c r="CE141" i="25"/>
  <c r="CD141" i="25"/>
  <c r="CC141" i="25"/>
  <c r="CB141" i="25"/>
  <c r="CA141" i="25"/>
  <c r="BZ141" i="25"/>
  <c r="BY141" i="25"/>
  <c r="BX141" i="25"/>
  <c r="BW141" i="25"/>
  <c r="BV141" i="25"/>
  <c r="BU141" i="25"/>
  <c r="DV140" i="25"/>
  <c r="DU140" i="25"/>
  <c r="DT140" i="25"/>
  <c r="DS140" i="25"/>
  <c r="DR140" i="25"/>
  <c r="DQ140" i="25"/>
  <c r="DP140" i="25"/>
  <c r="DO140" i="25"/>
  <c r="DN140" i="25"/>
  <c r="DM140" i="25"/>
  <c r="DL140" i="25"/>
  <c r="DK140" i="25"/>
  <c r="DJ140" i="25"/>
  <c r="DI140" i="25"/>
  <c r="DH140" i="25"/>
  <c r="DG140" i="25"/>
  <c r="DF140" i="25"/>
  <c r="DE140" i="25"/>
  <c r="DD140" i="25"/>
  <c r="DC140" i="25"/>
  <c r="DB140" i="25"/>
  <c r="DA140" i="25"/>
  <c r="CZ140" i="25"/>
  <c r="CY140" i="25"/>
  <c r="CX140" i="25"/>
  <c r="CW140" i="25"/>
  <c r="CV140" i="25"/>
  <c r="CU140" i="25"/>
  <c r="CT140" i="25"/>
  <c r="CS140" i="25"/>
  <c r="CR140" i="25"/>
  <c r="CQ140" i="25"/>
  <c r="CP140" i="25"/>
  <c r="CO140" i="25"/>
  <c r="CN140" i="25"/>
  <c r="CM140" i="25"/>
  <c r="CL140" i="25"/>
  <c r="CK140" i="25"/>
  <c r="CJ140" i="25"/>
  <c r="CI140" i="25"/>
  <c r="CH140" i="25"/>
  <c r="CG140" i="25"/>
  <c r="CF140" i="25"/>
  <c r="CE140" i="25"/>
  <c r="CD140" i="25"/>
  <c r="CC140" i="25"/>
  <c r="CB140" i="25"/>
  <c r="CA140" i="25"/>
  <c r="BZ140" i="25"/>
  <c r="BY140" i="25"/>
  <c r="BX140" i="25"/>
  <c r="BW140" i="25"/>
  <c r="BV140" i="25"/>
  <c r="BU140" i="25"/>
  <c r="DV139" i="25"/>
  <c r="DU139" i="25"/>
  <c r="DT139" i="25"/>
  <c r="DS139" i="25"/>
  <c r="DR139" i="25"/>
  <c r="DQ139" i="25"/>
  <c r="DP139" i="25"/>
  <c r="DO139" i="25"/>
  <c r="DN139" i="25"/>
  <c r="DM139" i="25"/>
  <c r="DL139" i="25"/>
  <c r="DK139" i="25"/>
  <c r="DJ139" i="25"/>
  <c r="DI139" i="25"/>
  <c r="DH139" i="25"/>
  <c r="DG139" i="25"/>
  <c r="DF139" i="25"/>
  <c r="DE139" i="25"/>
  <c r="DD139" i="25"/>
  <c r="DC139" i="25"/>
  <c r="DB139" i="25"/>
  <c r="DA139" i="25"/>
  <c r="CZ139" i="25"/>
  <c r="CY139" i="25"/>
  <c r="CX139" i="25"/>
  <c r="CW139" i="25"/>
  <c r="CV139" i="25"/>
  <c r="CU139" i="25"/>
  <c r="CT139" i="25"/>
  <c r="CS139" i="25"/>
  <c r="CR139" i="25"/>
  <c r="CQ139" i="25"/>
  <c r="CP139" i="25"/>
  <c r="CO139" i="25"/>
  <c r="CN139" i="25"/>
  <c r="CM139" i="25"/>
  <c r="CL139" i="25"/>
  <c r="CK139" i="25"/>
  <c r="CJ139" i="25"/>
  <c r="CI139" i="25"/>
  <c r="CH139" i="25"/>
  <c r="CG139" i="25"/>
  <c r="CF139" i="25"/>
  <c r="CE139" i="25"/>
  <c r="CD139" i="25"/>
  <c r="CC139" i="25"/>
  <c r="CB139" i="25"/>
  <c r="CA139" i="25"/>
  <c r="BZ139" i="25"/>
  <c r="BY139" i="25"/>
  <c r="BX139" i="25"/>
  <c r="BW139" i="25"/>
  <c r="BV139" i="25"/>
  <c r="BU139" i="25"/>
  <c r="DV138" i="25"/>
  <c r="DU138" i="25"/>
  <c r="DT138" i="25"/>
  <c r="DS138" i="25"/>
  <c r="DR138" i="25"/>
  <c r="DQ138" i="25"/>
  <c r="DP138" i="25"/>
  <c r="DO138" i="25"/>
  <c r="DN138" i="25"/>
  <c r="DM138" i="25"/>
  <c r="DL138" i="25"/>
  <c r="DK138" i="25"/>
  <c r="DJ138" i="25"/>
  <c r="DI138" i="25"/>
  <c r="DH138" i="25"/>
  <c r="DG138" i="25"/>
  <c r="DF138" i="25"/>
  <c r="DE138" i="25"/>
  <c r="DD138" i="25"/>
  <c r="DC138" i="25"/>
  <c r="DB138" i="25"/>
  <c r="DA138" i="25"/>
  <c r="CZ138" i="25"/>
  <c r="CY138" i="25"/>
  <c r="CX138" i="25"/>
  <c r="CW138" i="25"/>
  <c r="CV138" i="25"/>
  <c r="CU138" i="25"/>
  <c r="CT138" i="25"/>
  <c r="CS138" i="25"/>
  <c r="CR138" i="25"/>
  <c r="CQ138" i="25"/>
  <c r="CP138" i="25"/>
  <c r="CO138" i="25"/>
  <c r="CN138" i="25"/>
  <c r="CM138" i="25"/>
  <c r="CL138" i="25"/>
  <c r="CK138" i="25"/>
  <c r="CJ138" i="25"/>
  <c r="CI138" i="25"/>
  <c r="CH138" i="25"/>
  <c r="CG138" i="25"/>
  <c r="CF138" i="25"/>
  <c r="CE138" i="25"/>
  <c r="CD138" i="25"/>
  <c r="CC138" i="25"/>
  <c r="CB138" i="25"/>
  <c r="CA138" i="25"/>
  <c r="BZ138" i="25"/>
  <c r="BY138" i="25"/>
  <c r="BX138" i="25"/>
  <c r="BW138" i="25"/>
  <c r="BV138" i="25"/>
  <c r="BU138" i="25"/>
  <c r="DV137" i="25"/>
  <c r="DU137" i="25"/>
  <c r="DT137" i="25"/>
  <c r="DS137" i="25"/>
  <c r="DR137" i="25"/>
  <c r="DQ137" i="25"/>
  <c r="DP137" i="25"/>
  <c r="DO137" i="25"/>
  <c r="DN137" i="25"/>
  <c r="DM137" i="25"/>
  <c r="DL137" i="25"/>
  <c r="DK137" i="25"/>
  <c r="DJ137" i="25"/>
  <c r="DI137" i="25"/>
  <c r="DH137" i="25"/>
  <c r="DG137" i="25"/>
  <c r="DF137" i="25"/>
  <c r="DE137" i="25"/>
  <c r="DD137" i="25"/>
  <c r="DC137" i="25"/>
  <c r="DB137" i="25"/>
  <c r="DA137" i="25"/>
  <c r="CZ137" i="25"/>
  <c r="CY137" i="25"/>
  <c r="CX137" i="25"/>
  <c r="CW137" i="25"/>
  <c r="CV137" i="25"/>
  <c r="CU137" i="25"/>
  <c r="CT137" i="25"/>
  <c r="CS137" i="25"/>
  <c r="CR137" i="25"/>
  <c r="CQ137" i="25"/>
  <c r="CP137" i="25"/>
  <c r="CO137" i="25"/>
  <c r="CN137" i="25"/>
  <c r="CM137" i="25"/>
  <c r="CL137" i="25"/>
  <c r="CK137" i="25"/>
  <c r="CJ137" i="25"/>
  <c r="CI137" i="25"/>
  <c r="CH137" i="25"/>
  <c r="CG137" i="25"/>
  <c r="CF137" i="25"/>
  <c r="CE137" i="25"/>
  <c r="CD137" i="25"/>
  <c r="CC137" i="25"/>
  <c r="CB137" i="25"/>
  <c r="CA137" i="25"/>
  <c r="BZ137" i="25"/>
  <c r="BY137" i="25"/>
  <c r="BX137" i="25"/>
  <c r="BW137" i="25"/>
  <c r="BV137" i="25"/>
  <c r="BU137" i="25"/>
  <c r="DV136" i="25"/>
  <c r="DU136" i="25"/>
  <c r="DT136" i="25"/>
  <c r="DS136" i="25"/>
  <c r="DR136" i="25"/>
  <c r="DQ136" i="25"/>
  <c r="DP136" i="25"/>
  <c r="DO136" i="25"/>
  <c r="DN136" i="25"/>
  <c r="DM136" i="25"/>
  <c r="DL136" i="25"/>
  <c r="DK136" i="25"/>
  <c r="DJ136" i="25"/>
  <c r="DI136" i="25"/>
  <c r="DH136" i="25"/>
  <c r="DG136" i="25"/>
  <c r="DF136" i="25"/>
  <c r="DE136" i="25"/>
  <c r="DD136" i="25"/>
  <c r="DC136" i="25"/>
  <c r="DB136" i="25"/>
  <c r="DA136" i="25"/>
  <c r="CZ136" i="25"/>
  <c r="CY136" i="25"/>
  <c r="CX136" i="25"/>
  <c r="CW136" i="25"/>
  <c r="CV136" i="25"/>
  <c r="CU136" i="25"/>
  <c r="CT136" i="25"/>
  <c r="CS136" i="25"/>
  <c r="CR136" i="25"/>
  <c r="CQ136" i="25"/>
  <c r="CP136" i="25"/>
  <c r="CO136" i="25"/>
  <c r="CN136" i="25"/>
  <c r="CM136" i="25"/>
  <c r="CL136" i="25"/>
  <c r="CK136" i="25"/>
  <c r="CJ136" i="25"/>
  <c r="CI136" i="25"/>
  <c r="CH136" i="25"/>
  <c r="CG136" i="25"/>
  <c r="CF136" i="25"/>
  <c r="CE136" i="25"/>
  <c r="CD136" i="25"/>
  <c r="CC136" i="25"/>
  <c r="CB136" i="25"/>
  <c r="CA136" i="25"/>
  <c r="BZ136" i="25"/>
  <c r="BY136" i="25"/>
  <c r="BX136" i="25"/>
  <c r="BW136" i="25"/>
  <c r="BV136" i="25"/>
  <c r="BU136" i="25"/>
  <c r="DV135" i="25"/>
  <c r="DU135" i="25"/>
  <c r="DT135" i="25"/>
  <c r="DS135" i="25"/>
  <c r="DR135" i="25"/>
  <c r="DQ135" i="25"/>
  <c r="DP135" i="25"/>
  <c r="DO135" i="25"/>
  <c r="DN135" i="25"/>
  <c r="DM135" i="25"/>
  <c r="DL135" i="25"/>
  <c r="DK135" i="25"/>
  <c r="DJ135" i="25"/>
  <c r="DI135" i="25"/>
  <c r="DH135" i="25"/>
  <c r="DG135" i="25"/>
  <c r="DF135" i="25"/>
  <c r="DE135" i="25"/>
  <c r="DD135" i="25"/>
  <c r="DC135" i="25"/>
  <c r="DB135" i="25"/>
  <c r="DA135" i="25"/>
  <c r="CZ135" i="25"/>
  <c r="CY135" i="25"/>
  <c r="CX135" i="25"/>
  <c r="CW135" i="25"/>
  <c r="CV135" i="25"/>
  <c r="CU135" i="25"/>
  <c r="CT135" i="25"/>
  <c r="CS135" i="25"/>
  <c r="CR135" i="25"/>
  <c r="CQ135" i="25"/>
  <c r="CP135" i="25"/>
  <c r="CO135" i="25"/>
  <c r="CN135" i="25"/>
  <c r="CM135" i="25"/>
  <c r="CL135" i="25"/>
  <c r="CK135" i="25"/>
  <c r="CJ135" i="25"/>
  <c r="CI135" i="25"/>
  <c r="CH135" i="25"/>
  <c r="CG135" i="25"/>
  <c r="CF135" i="25"/>
  <c r="CE135" i="25"/>
  <c r="CD135" i="25"/>
  <c r="CC135" i="25"/>
  <c r="CB135" i="25"/>
  <c r="CA135" i="25"/>
  <c r="BZ135" i="25"/>
  <c r="BY135" i="25"/>
  <c r="BX135" i="25"/>
  <c r="BW135" i="25"/>
  <c r="BV135" i="25"/>
  <c r="BU135" i="25"/>
  <c r="DV134" i="25"/>
  <c r="DU134" i="25"/>
  <c r="DT134" i="25"/>
  <c r="DS134" i="25"/>
  <c r="DR134" i="25"/>
  <c r="DQ134" i="25"/>
  <c r="DP134" i="25"/>
  <c r="DO134" i="25"/>
  <c r="DN134" i="25"/>
  <c r="DM134" i="25"/>
  <c r="DL134" i="25"/>
  <c r="DK134" i="25"/>
  <c r="DJ134" i="25"/>
  <c r="DI134" i="25"/>
  <c r="DH134" i="25"/>
  <c r="DG134" i="25"/>
  <c r="DF134" i="25"/>
  <c r="DE134" i="25"/>
  <c r="DD134" i="25"/>
  <c r="DC134" i="25"/>
  <c r="DB134" i="25"/>
  <c r="DA134" i="25"/>
  <c r="CZ134" i="25"/>
  <c r="CY134" i="25"/>
  <c r="CX134" i="25"/>
  <c r="CW134" i="25"/>
  <c r="CV134" i="25"/>
  <c r="CU134" i="25"/>
  <c r="CT134" i="25"/>
  <c r="CS134" i="25"/>
  <c r="CR134" i="25"/>
  <c r="CQ134" i="25"/>
  <c r="CP134" i="25"/>
  <c r="CO134" i="25"/>
  <c r="CN134" i="25"/>
  <c r="CM134" i="25"/>
  <c r="CL134" i="25"/>
  <c r="CK134" i="25"/>
  <c r="CJ134" i="25"/>
  <c r="CI134" i="25"/>
  <c r="CH134" i="25"/>
  <c r="CG134" i="25"/>
  <c r="CF134" i="25"/>
  <c r="CE134" i="25"/>
  <c r="CD134" i="25"/>
  <c r="CC134" i="25"/>
  <c r="CB134" i="25"/>
  <c r="CA134" i="25"/>
  <c r="BZ134" i="25"/>
  <c r="BY134" i="25"/>
  <c r="BX134" i="25"/>
  <c r="BW134" i="25"/>
  <c r="BV134" i="25"/>
  <c r="BU134" i="25"/>
  <c r="DV133" i="25"/>
  <c r="DU133" i="25"/>
  <c r="DT133" i="25"/>
  <c r="DS133" i="25"/>
  <c r="DR133" i="25"/>
  <c r="DQ133" i="25"/>
  <c r="DP133" i="25"/>
  <c r="DO133" i="25"/>
  <c r="DN133" i="25"/>
  <c r="DM133" i="25"/>
  <c r="DL133" i="25"/>
  <c r="DK133" i="25"/>
  <c r="DJ133" i="25"/>
  <c r="DI133" i="25"/>
  <c r="DH133" i="25"/>
  <c r="DG133" i="25"/>
  <c r="DF133" i="25"/>
  <c r="DE133" i="25"/>
  <c r="DD133" i="25"/>
  <c r="DC133" i="25"/>
  <c r="DB133" i="25"/>
  <c r="DA133" i="25"/>
  <c r="CZ133" i="25"/>
  <c r="CY133" i="25"/>
  <c r="CX133" i="25"/>
  <c r="CW133" i="25"/>
  <c r="CV133" i="25"/>
  <c r="CU133" i="25"/>
  <c r="CT133" i="25"/>
  <c r="CS133" i="25"/>
  <c r="CR133" i="25"/>
  <c r="CQ133" i="25"/>
  <c r="CP133" i="25"/>
  <c r="CO133" i="25"/>
  <c r="CN133" i="25"/>
  <c r="CM133" i="25"/>
  <c r="CL133" i="25"/>
  <c r="CK133" i="25"/>
  <c r="CJ133" i="25"/>
  <c r="CI133" i="25"/>
  <c r="CH133" i="25"/>
  <c r="CG133" i="25"/>
  <c r="CF133" i="25"/>
  <c r="CE133" i="25"/>
  <c r="CD133" i="25"/>
  <c r="CC133" i="25"/>
  <c r="CB133" i="25"/>
  <c r="CA133" i="25"/>
  <c r="BZ133" i="25"/>
  <c r="BY133" i="25"/>
  <c r="BX133" i="25"/>
  <c r="BW133" i="25"/>
  <c r="BV133" i="25"/>
  <c r="BU133" i="25"/>
  <c r="DV132" i="25"/>
  <c r="DU132" i="25"/>
  <c r="DT132" i="25"/>
  <c r="DS132" i="25"/>
  <c r="DR132" i="25"/>
  <c r="DQ132" i="25"/>
  <c r="DP132" i="25"/>
  <c r="DO132" i="25"/>
  <c r="DN132" i="25"/>
  <c r="DM132" i="25"/>
  <c r="DL132" i="25"/>
  <c r="DK132" i="25"/>
  <c r="DJ132" i="25"/>
  <c r="DI132" i="25"/>
  <c r="DH132" i="25"/>
  <c r="DG132" i="25"/>
  <c r="DF132" i="25"/>
  <c r="DE132" i="25"/>
  <c r="DD132" i="25"/>
  <c r="DC132" i="25"/>
  <c r="DB132" i="25"/>
  <c r="DA132" i="25"/>
  <c r="CZ132" i="25"/>
  <c r="CY132" i="25"/>
  <c r="CX132" i="25"/>
  <c r="CW132" i="25"/>
  <c r="CV132" i="25"/>
  <c r="CU132" i="25"/>
  <c r="CT132" i="25"/>
  <c r="CS132" i="25"/>
  <c r="CR132" i="25"/>
  <c r="CQ132" i="25"/>
  <c r="CP132" i="25"/>
  <c r="CO132" i="25"/>
  <c r="CN132" i="25"/>
  <c r="CM132" i="25"/>
  <c r="CL132" i="25"/>
  <c r="CK132" i="25"/>
  <c r="CJ132" i="25"/>
  <c r="CI132" i="25"/>
  <c r="CH132" i="25"/>
  <c r="CG132" i="25"/>
  <c r="CF132" i="25"/>
  <c r="CE132" i="25"/>
  <c r="CD132" i="25"/>
  <c r="CC132" i="25"/>
  <c r="CB132" i="25"/>
  <c r="CA132" i="25"/>
  <c r="BZ132" i="25"/>
  <c r="BY132" i="25"/>
  <c r="BX132" i="25"/>
  <c r="BW132" i="25"/>
  <c r="BV132" i="25"/>
  <c r="BU132" i="25"/>
  <c r="DV131" i="25"/>
  <c r="DU131" i="25"/>
  <c r="DT131" i="25"/>
  <c r="DS131" i="25"/>
  <c r="DR131" i="25"/>
  <c r="DQ131" i="25"/>
  <c r="DP131" i="25"/>
  <c r="DO131" i="25"/>
  <c r="DN131" i="25"/>
  <c r="DM131" i="25"/>
  <c r="DL131" i="25"/>
  <c r="DK131" i="25"/>
  <c r="DJ131" i="25"/>
  <c r="DI131" i="25"/>
  <c r="DH131" i="25"/>
  <c r="DG131" i="25"/>
  <c r="DF131" i="25"/>
  <c r="DE131" i="25"/>
  <c r="DD131" i="25"/>
  <c r="DC131" i="25"/>
  <c r="DB131" i="25"/>
  <c r="DA131" i="25"/>
  <c r="CZ131" i="25"/>
  <c r="CY131" i="25"/>
  <c r="CX131" i="25"/>
  <c r="CW131" i="25"/>
  <c r="CV131" i="25"/>
  <c r="CU131" i="25"/>
  <c r="CT131" i="25"/>
  <c r="CS131" i="25"/>
  <c r="CR131" i="25"/>
  <c r="CQ131" i="25"/>
  <c r="CP131" i="25"/>
  <c r="CO131" i="25"/>
  <c r="CN131" i="25"/>
  <c r="CM131" i="25"/>
  <c r="CL131" i="25"/>
  <c r="CK131" i="25"/>
  <c r="CJ131" i="25"/>
  <c r="CI131" i="25"/>
  <c r="CH131" i="25"/>
  <c r="CG131" i="25"/>
  <c r="CF131" i="25"/>
  <c r="CE131" i="25"/>
  <c r="CD131" i="25"/>
  <c r="CC131" i="25"/>
  <c r="CB131" i="25"/>
  <c r="CA131" i="25"/>
  <c r="BZ131" i="25"/>
  <c r="BY131" i="25"/>
  <c r="BX131" i="25"/>
  <c r="BW131" i="25"/>
  <c r="BV131" i="25"/>
  <c r="BU131" i="25"/>
  <c r="DV130" i="25"/>
  <c r="DU130" i="25"/>
  <c r="DT130" i="25"/>
  <c r="DS130" i="25"/>
  <c r="DR130" i="25"/>
  <c r="DQ130" i="25"/>
  <c r="DP130" i="25"/>
  <c r="DO130" i="25"/>
  <c r="DN130" i="25"/>
  <c r="DM130" i="25"/>
  <c r="DL130" i="25"/>
  <c r="DK130" i="25"/>
  <c r="DJ130" i="25"/>
  <c r="DI130" i="25"/>
  <c r="DH130" i="25"/>
  <c r="DG130" i="25"/>
  <c r="DF130" i="25"/>
  <c r="DE130" i="25"/>
  <c r="DD130" i="25"/>
  <c r="DC130" i="25"/>
  <c r="DB130" i="25"/>
  <c r="DA130" i="25"/>
  <c r="CZ130" i="25"/>
  <c r="CY130" i="25"/>
  <c r="CX130" i="25"/>
  <c r="CW130" i="25"/>
  <c r="CV130" i="25"/>
  <c r="CU130" i="25"/>
  <c r="CT130" i="25"/>
  <c r="CS130" i="25"/>
  <c r="CR130" i="25"/>
  <c r="CQ130" i="25"/>
  <c r="CP130" i="25"/>
  <c r="CO130" i="25"/>
  <c r="CN130" i="25"/>
  <c r="CM130" i="25"/>
  <c r="CL130" i="25"/>
  <c r="CK130" i="25"/>
  <c r="CJ130" i="25"/>
  <c r="CI130" i="25"/>
  <c r="CH130" i="25"/>
  <c r="CG130" i="25"/>
  <c r="CF130" i="25"/>
  <c r="CE130" i="25"/>
  <c r="CD130" i="25"/>
  <c r="CC130" i="25"/>
  <c r="CB130" i="25"/>
  <c r="CA130" i="25"/>
  <c r="BZ130" i="25"/>
  <c r="BY130" i="25"/>
  <c r="BX130" i="25"/>
  <c r="BW130" i="25"/>
  <c r="BV130" i="25"/>
  <c r="BU130" i="25"/>
  <c r="DV129" i="25"/>
  <c r="DU129" i="25"/>
  <c r="DT129" i="25"/>
  <c r="DS129" i="25"/>
  <c r="DR129" i="25"/>
  <c r="DQ129" i="25"/>
  <c r="DP129" i="25"/>
  <c r="DO129" i="25"/>
  <c r="DN129" i="25"/>
  <c r="DM129" i="25"/>
  <c r="DL129" i="25"/>
  <c r="DK129" i="25"/>
  <c r="DJ129" i="25"/>
  <c r="DI129" i="25"/>
  <c r="DH129" i="25"/>
  <c r="DG129" i="25"/>
  <c r="DF129" i="25"/>
  <c r="DE129" i="25"/>
  <c r="DD129" i="25"/>
  <c r="DC129" i="25"/>
  <c r="DB129" i="25"/>
  <c r="DA129" i="25"/>
  <c r="CZ129" i="25"/>
  <c r="CY129" i="25"/>
  <c r="CX129" i="25"/>
  <c r="CW129" i="25"/>
  <c r="CV129" i="25"/>
  <c r="CU129" i="25"/>
  <c r="CT129" i="25"/>
  <c r="CS129" i="25"/>
  <c r="CR129" i="25"/>
  <c r="CQ129" i="25"/>
  <c r="CP129" i="25"/>
  <c r="CO129" i="25"/>
  <c r="CN129" i="25"/>
  <c r="CM129" i="25"/>
  <c r="CL129" i="25"/>
  <c r="CK129" i="25"/>
  <c r="CJ129" i="25"/>
  <c r="CI129" i="25"/>
  <c r="CH129" i="25"/>
  <c r="CG129" i="25"/>
  <c r="CF129" i="25"/>
  <c r="CE129" i="25"/>
  <c r="CD129" i="25"/>
  <c r="CC129" i="25"/>
  <c r="CB129" i="25"/>
  <c r="CA129" i="25"/>
  <c r="BZ129" i="25"/>
  <c r="BY129" i="25"/>
  <c r="BX129" i="25"/>
  <c r="BW129" i="25"/>
  <c r="BV129" i="25"/>
  <c r="BU129" i="25"/>
  <c r="DV128" i="25"/>
  <c r="DU128" i="25"/>
  <c r="DT128" i="25"/>
  <c r="DS128" i="25"/>
  <c r="DR128" i="25"/>
  <c r="DQ128" i="25"/>
  <c r="DP128" i="25"/>
  <c r="DO128" i="25"/>
  <c r="DN128" i="25"/>
  <c r="DM128" i="25"/>
  <c r="DL128" i="25"/>
  <c r="DK128" i="25"/>
  <c r="DJ128" i="25"/>
  <c r="DI128" i="25"/>
  <c r="DH128" i="25"/>
  <c r="DG128" i="25"/>
  <c r="DF128" i="25"/>
  <c r="DE128" i="25"/>
  <c r="DD128" i="25"/>
  <c r="DC128" i="25"/>
  <c r="DB128" i="25"/>
  <c r="DA128" i="25"/>
  <c r="CZ128" i="25"/>
  <c r="CY128" i="25"/>
  <c r="CX128" i="25"/>
  <c r="CW128" i="25"/>
  <c r="CV128" i="25"/>
  <c r="CU128" i="25"/>
  <c r="CT128" i="25"/>
  <c r="CS128" i="25"/>
  <c r="CR128" i="25"/>
  <c r="CQ128" i="25"/>
  <c r="CP128" i="25"/>
  <c r="CO128" i="25"/>
  <c r="CN128" i="25"/>
  <c r="CM128" i="25"/>
  <c r="CL128" i="25"/>
  <c r="CK128" i="25"/>
  <c r="CJ128" i="25"/>
  <c r="CI128" i="25"/>
  <c r="CH128" i="25"/>
  <c r="CG128" i="25"/>
  <c r="CF128" i="25"/>
  <c r="CE128" i="25"/>
  <c r="CD128" i="25"/>
  <c r="CC128" i="25"/>
  <c r="CB128" i="25"/>
  <c r="CA128" i="25"/>
  <c r="BZ128" i="25"/>
  <c r="BY128" i="25"/>
  <c r="BX128" i="25"/>
  <c r="BW128" i="25"/>
  <c r="BV128" i="25"/>
  <c r="BU128" i="25"/>
  <c r="DV127" i="25"/>
  <c r="DU127" i="25"/>
  <c r="DT127" i="25"/>
  <c r="DS127" i="25"/>
  <c r="DR127" i="25"/>
  <c r="DQ127" i="25"/>
  <c r="DP127" i="25"/>
  <c r="DO127" i="25"/>
  <c r="DN127" i="25"/>
  <c r="DM127" i="25"/>
  <c r="DL127" i="25"/>
  <c r="DK127" i="25"/>
  <c r="DJ127" i="25"/>
  <c r="DI127" i="25"/>
  <c r="DH127" i="25"/>
  <c r="DG127" i="25"/>
  <c r="DF127" i="25"/>
  <c r="DE127" i="25"/>
  <c r="DD127" i="25"/>
  <c r="DC127" i="25"/>
  <c r="DB127" i="25"/>
  <c r="DA127" i="25"/>
  <c r="CZ127" i="25"/>
  <c r="CY127" i="25"/>
  <c r="CX127" i="25"/>
  <c r="CW127" i="25"/>
  <c r="CV127" i="25"/>
  <c r="CU127" i="25"/>
  <c r="CT127" i="25"/>
  <c r="CS127" i="25"/>
  <c r="CR127" i="25"/>
  <c r="CQ127" i="25"/>
  <c r="CP127" i="25"/>
  <c r="CO127" i="25"/>
  <c r="CN127" i="25"/>
  <c r="CM127" i="25"/>
  <c r="CL127" i="25"/>
  <c r="CK127" i="25"/>
  <c r="CJ127" i="25"/>
  <c r="CI127" i="25"/>
  <c r="CH127" i="25"/>
  <c r="CG127" i="25"/>
  <c r="CF127" i="25"/>
  <c r="CE127" i="25"/>
  <c r="CD127" i="25"/>
  <c r="CC127" i="25"/>
  <c r="CB127" i="25"/>
  <c r="CA127" i="25"/>
  <c r="BZ127" i="25"/>
  <c r="BY127" i="25"/>
  <c r="BX127" i="25"/>
  <c r="BW127" i="25"/>
  <c r="BV127" i="25"/>
  <c r="BU127" i="25"/>
  <c r="DV126" i="25"/>
  <c r="DU126" i="25"/>
  <c r="DT126" i="25"/>
  <c r="DS126" i="25"/>
  <c r="DR126" i="25"/>
  <c r="DQ126" i="25"/>
  <c r="DP126" i="25"/>
  <c r="DO126" i="25"/>
  <c r="DN126" i="25"/>
  <c r="DM126" i="25"/>
  <c r="DL126" i="25"/>
  <c r="DK126" i="25"/>
  <c r="DJ126" i="25"/>
  <c r="DI126" i="25"/>
  <c r="DH126" i="25"/>
  <c r="DG126" i="25"/>
  <c r="DF126" i="25"/>
  <c r="DE126" i="25"/>
  <c r="DD126" i="25"/>
  <c r="DC126" i="25"/>
  <c r="DB126" i="25"/>
  <c r="DA126" i="25"/>
  <c r="CZ126" i="25"/>
  <c r="CY126" i="25"/>
  <c r="CX126" i="25"/>
  <c r="CW126" i="25"/>
  <c r="CV126" i="25"/>
  <c r="CU126" i="25"/>
  <c r="CT126" i="25"/>
  <c r="CS126" i="25"/>
  <c r="CR126" i="25"/>
  <c r="CQ126" i="25"/>
  <c r="CP126" i="25"/>
  <c r="CO126" i="25"/>
  <c r="CN126" i="25"/>
  <c r="CM126" i="25"/>
  <c r="CL126" i="25"/>
  <c r="CK126" i="25"/>
  <c r="CJ126" i="25"/>
  <c r="CI126" i="25"/>
  <c r="CH126" i="25"/>
  <c r="CG126" i="25"/>
  <c r="CF126" i="25"/>
  <c r="CE126" i="25"/>
  <c r="CD126" i="25"/>
  <c r="CC126" i="25"/>
  <c r="CB126" i="25"/>
  <c r="CA126" i="25"/>
  <c r="BZ126" i="25"/>
  <c r="BY126" i="25"/>
  <c r="BX126" i="25"/>
  <c r="BW126" i="25"/>
  <c r="BV126" i="25"/>
  <c r="BU126" i="25"/>
  <c r="DV125" i="25"/>
  <c r="DU125" i="25"/>
  <c r="DT125" i="25"/>
  <c r="DS125" i="25"/>
  <c r="DR125" i="25"/>
  <c r="DQ125" i="25"/>
  <c r="DP125" i="25"/>
  <c r="DO125" i="25"/>
  <c r="DN125" i="25"/>
  <c r="DM125" i="25"/>
  <c r="DL125" i="25"/>
  <c r="DK125" i="25"/>
  <c r="DJ125" i="25"/>
  <c r="DI125" i="25"/>
  <c r="DH125" i="25"/>
  <c r="DG125" i="25"/>
  <c r="DF125" i="25"/>
  <c r="DE125" i="25"/>
  <c r="DD125" i="25"/>
  <c r="DC125" i="25"/>
  <c r="DB125" i="25"/>
  <c r="DA125" i="25"/>
  <c r="CZ125" i="25"/>
  <c r="CY125" i="25"/>
  <c r="CX125" i="25"/>
  <c r="CW125" i="25"/>
  <c r="CV125" i="25"/>
  <c r="CU125" i="25"/>
  <c r="CT125" i="25"/>
  <c r="CS125" i="25"/>
  <c r="CR125" i="25"/>
  <c r="CQ125" i="25"/>
  <c r="CP125" i="25"/>
  <c r="CO125" i="25"/>
  <c r="CN125" i="25"/>
  <c r="CM125" i="25"/>
  <c r="CL125" i="25"/>
  <c r="CK125" i="25"/>
  <c r="CJ125" i="25"/>
  <c r="CI125" i="25"/>
  <c r="CH125" i="25"/>
  <c r="CG125" i="25"/>
  <c r="CF125" i="25"/>
  <c r="CE125" i="25"/>
  <c r="CD125" i="25"/>
  <c r="CC125" i="25"/>
  <c r="CB125" i="25"/>
  <c r="CA125" i="25"/>
  <c r="BZ125" i="25"/>
  <c r="BY125" i="25"/>
  <c r="BX125" i="25"/>
  <c r="BW125" i="25"/>
  <c r="BV125" i="25"/>
  <c r="BU125" i="25"/>
  <c r="DV124" i="25"/>
  <c r="DU124" i="25"/>
  <c r="DT124" i="25"/>
  <c r="DS124" i="25"/>
  <c r="DR124" i="25"/>
  <c r="DQ124" i="25"/>
  <c r="DP124" i="25"/>
  <c r="DO124" i="25"/>
  <c r="DN124" i="25"/>
  <c r="DM124" i="25"/>
  <c r="DL124" i="25"/>
  <c r="DK124" i="25"/>
  <c r="DJ124" i="25"/>
  <c r="DI124" i="25"/>
  <c r="DH124" i="25"/>
  <c r="DG124" i="25"/>
  <c r="DF124" i="25"/>
  <c r="DE124" i="25"/>
  <c r="DD124" i="25"/>
  <c r="DC124" i="25"/>
  <c r="DB124" i="25"/>
  <c r="DA124" i="25"/>
  <c r="CZ124" i="25"/>
  <c r="CY124" i="25"/>
  <c r="CX124" i="25"/>
  <c r="CW124" i="25"/>
  <c r="CV124" i="25"/>
  <c r="CU124" i="25"/>
  <c r="CT124" i="25"/>
  <c r="CS124" i="25"/>
  <c r="CR124" i="25"/>
  <c r="CQ124" i="25"/>
  <c r="CP124" i="25"/>
  <c r="CO124" i="25"/>
  <c r="CN124" i="25"/>
  <c r="CM124" i="25"/>
  <c r="CL124" i="25"/>
  <c r="CK124" i="25"/>
  <c r="CJ124" i="25"/>
  <c r="CI124" i="25"/>
  <c r="CH124" i="25"/>
  <c r="CG124" i="25"/>
  <c r="CF124" i="25"/>
  <c r="CE124" i="25"/>
  <c r="CD124" i="25"/>
  <c r="CC124" i="25"/>
  <c r="CB124" i="25"/>
  <c r="CA124" i="25"/>
  <c r="BZ124" i="25"/>
  <c r="BY124" i="25"/>
  <c r="BX124" i="25"/>
  <c r="BW124" i="25"/>
  <c r="BV124" i="25"/>
  <c r="BU124" i="25"/>
  <c r="DV123" i="25"/>
  <c r="DU123" i="25"/>
  <c r="DT123" i="25"/>
  <c r="DS123" i="25"/>
  <c r="DR123" i="25"/>
  <c r="DQ123" i="25"/>
  <c r="DP123" i="25"/>
  <c r="DO123" i="25"/>
  <c r="DN123" i="25"/>
  <c r="DM123" i="25"/>
  <c r="DL123" i="25"/>
  <c r="DK123" i="25"/>
  <c r="DJ123" i="25"/>
  <c r="DI123" i="25"/>
  <c r="DH123" i="25"/>
  <c r="DG123" i="25"/>
  <c r="DF123" i="25"/>
  <c r="DE123" i="25"/>
  <c r="DD123" i="25"/>
  <c r="DC123" i="25"/>
  <c r="DB123" i="25"/>
  <c r="DA123" i="25"/>
  <c r="CZ123" i="25"/>
  <c r="CY123" i="25"/>
  <c r="CX123" i="25"/>
  <c r="CW123" i="25"/>
  <c r="CV123" i="25"/>
  <c r="CU123" i="25"/>
  <c r="CT123" i="25"/>
  <c r="CS123" i="25"/>
  <c r="CR123" i="25"/>
  <c r="CQ123" i="25"/>
  <c r="CP123" i="25"/>
  <c r="CO123" i="25"/>
  <c r="CN123" i="25"/>
  <c r="CM123" i="25"/>
  <c r="CL123" i="25"/>
  <c r="CK123" i="25"/>
  <c r="CJ123" i="25"/>
  <c r="CI123" i="25"/>
  <c r="CH123" i="25"/>
  <c r="CG123" i="25"/>
  <c r="CF123" i="25"/>
  <c r="CE123" i="25"/>
  <c r="CD123" i="25"/>
  <c r="CC123" i="25"/>
  <c r="CB123" i="25"/>
  <c r="CA123" i="25"/>
  <c r="BZ123" i="25"/>
  <c r="BY123" i="25"/>
  <c r="BX123" i="25"/>
  <c r="BW123" i="25"/>
  <c r="BV123" i="25"/>
  <c r="BU123" i="25"/>
  <c r="DV122" i="25"/>
  <c r="DU122" i="25"/>
  <c r="DT122" i="25"/>
  <c r="DS122" i="25"/>
  <c r="DR122" i="25"/>
  <c r="DQ122" i="25"/>
  <c r="DP122" i="25"/>
  <c r="DO122" i="25"/>
  <c r="DN122" i="25"/>
  <c r="DM122" i="25"/>
  <c r="DL122" i="25"/>
  <c r="DK122" i="25"/>
  <c r="DJ122" i="25"/>
  <c r="DI122" i="25"/>
  <c r="DH122" i="25"/>
  <c r="DG122" i="25"/>
  <c r="DF122" i="25"/>
  <c r="DE122" i="25"/>
  <c r="DD122" i="25"/>
  <c r="DC122" i="25"/>
  <c r="DB122" i="25"/>
  <c r="DA122" i="25"/>
  <c r="CZ122" i="25"/>
  <c r="CY122" i="25"/>
  <c r="CX122" i="25"/>
  <c r="CW122" i="25"/>
  <c r="CV122" i="25"/>
  <c r="CU122" i="25"/>
  <c r="CT122" i="25"/>
  <c r="CS122" i="25"/>
  <c r="CR122" i="25"/>
  <c r="CQ122" i="25"/>
  <c r="CP122" i="25"/>
  <c r="CO122" i="25"/>
  <c r="CN122" i="25"/>
  <c r="CM122" i="25"/>
  <c r="CL122" i="25"/>
  <c r="CK122" i="25"/>
  <c r="CJ122" i="25"/>
  <c r="CI122" i="25"/>
  <c r="CH122" i="25"/>
  <c r="CG122" i="25"/>
  <c r="CF122" i="25"/>
  <c r="CE122" i="25"/>
  <c r="CD122" i="25"/>
  <c r="CC122" i="25"/>
  <c r="CB122" i="25"/>
  <c r="CA122" i="25"/>
  <c r="BZ122" i="25"/>
  <c r="BY122" i="25"/>
  <c r="BX122" i="25"/>
  <c r="BW122" i="25"/>
  <c r="BV122" i="25"/>
  <c r="BU122" i="25"/>
  <c r="DV121" i="25"/>
  <c r="DU121" i="25"/>
  <c r="DT121" i="25"/>
  <c r="DS121" i="25"/>
  <c r="DR121" i="25"/>
  <c r="DQ121" i="25"/>
  <c r="DP121" i="25"/>
  <c r="DO121" i="25"/>
  <c r="DN121" i="25"/>
  <c r="DM121" i="25"/>
  <c r="DL121" i="25"/>
  <c r="DK121" i="25"/>
  <c r="DJ121" i="25"/>
  <c r="DI121" i="25"/>
  <c r="DH121" i="25"/>
  <c r="DG121" i="25"/>
  <c r="DF121" i="25"/>
  <c r="DE121" i="25"/>
  <c r="DD121" i="25"/>
  <c r="DC121" i="25"/>
  <c r="DB121" i="25"/>
  <c r="DA121" i="25"/>
  <c r="CZ121" i="25"/>
  <c r="CY121" i="25"/>
  <c r="CX121" i="25"/>
  <c r="CW121" i="25"/>
  <c r="CV121" i="25"/>
  <c r="CU121" i="25"/>
  <c r="CT121" i="25"/>
  <c r="CS121" i="25"/>
  <c r="CR121" i="25"/>
  <c r="CQ121" i="25"/>
  <c r="CP121" i="25"/>
  <c r="CO121" i="25"/>
  <c r="CN121" i="25"/>
  <c r="CM121" i="25"/>
  <c r="CL121" i="25"/>
  <c r="CK121" i="25"/>
  <c r="CJ121" i="25"/>
  <c r="CI121" i="25"/>
  <c r="CH121" i="25"/>
  <c r="CG121" i="25"/>
  <c r="CF121" i="25"/>
  <c r="CE121" i="25"/>
  <c r="CD121" i="25"/>
  <c r="CC121" i="25"/>
  <c r="CB121" i="25"/>
  <c r="CA121" i="25"/>
  <c r="BZ121" i="25"/>
  <c r="BY121" i="25"/>
  <c r="BX121" i="25"/>
  <c r="BW121" i="25"/>
  <c r="BV121" i="25"/>
  <c r="BU121" i="25"/>
  <c r="DV120" i="25"/>
  <c r="DU120" i="25"/>
  <c r="DT120" i="25"/>
  <c r="DS120" i="25"/>
  <c r="DR120" i="25"/>
  <c r="DQ120" i="25"/>
  <c r="DP120" i="25"/>
  <c r="DO120" i="25"/>
  <c r="DN120" i="25"/>
  <c r="DM120" i="25"/>
  <c r="DL120" i="25"/>
  <c r="DK120" i="25"/>
  <c r="DJ120" i="25"/>
  <c r="DI120" i="25"/>
  <c r="DH120" i="25"/>
  <c r="DG120" i="25"/>
  <c r="DF120" i="25"/>
  <c r="DE120" i="25"/>
  <c r="DD120" i="25"/>
  <c r="DC120" i="25"/>
  <c r="DB120" i="25"/>
  <c r="DA120" i="25"/>
  <c r="CZ120" i="25"/>
  <c r="CY120" i="25"/>
  <c r="CX120" i="25"/>
  <c r="CW120" i="25"/>
  <c r="CV120" i="25"/>
  <c r="CU120" i="25"/>
  <c r="CT120" i="25"/>
  <c r="CS120" i="25"/>
  <c r="CR120" i="25"/>
  <c r="CQ120" i="25"/>
  <c r="CP120" i="25"/>
  <c r="CO120" i="25"/>
  <c r="CN120" i="25"/>
  <c r="CM120" i="25"/>
  <c r="CL120" i="25"/>
  <c r="CK120" i="25"/>
  <c r="CJ120" i="25"/>
  <c r="CI120" i="25"/>
  <c r="CH120" i="25"/>
  <c r="CG120" i="25"/>
  <c r="CF120" i="25"/>
  <c r="CE120" i="25"/>
  <c r="CD120" i="25"/>
  <c r="CC120" i="25"/>
  <c r="CB120" i="25"/>
  <c r="CA120" i="25"/>
  <c r="BZ120" i="25"/>
  <c r="BY120" i="25"/>
  <c r="BX120" i="25"/>
  <c r="BW120" i="25"/>
  <c r="BV120" i="25"/>
  <c r="BU120" i="25"/>
  <c r="DV119" i="25"/>
  <c r="DU119" i="25"/>
  <c r="DT119" i="25"/>
  <c r="DS119" i="25"/>
  <c r="DR119" i="25"/>
  <c r="DQ119" i="25"/>
  <c r="DP119" i="25"/>
  <c r="DO119" i="25"/>
  <c r="DN119" i="25"/>
  <c r="DM119" i="25"/>
  <c r="DL119" i="25"/>
  <c r="DK119" i="25"/>
  <c r="DJ119" i="25"/>
  <c r="DI119" i="25"/>
  <c r="DH119" i="25"/>
  <c r="DG119" i="25"/>
  <c r="DF119" i="25"/>
  <c r="DE119" i="25"/>
  <c r="DD119" i="25"/>
  <c r="DC119" i="25"/>
  <c r="DB119" i="25"/>
  <c r="DA119" i="25"/>
  <c r="CZ119" i="25"/>
  <c r="CY119" i="25"/>
  <c r="CX119" i="25"/>
  <c r="CW119" i="25"/>
  <c r="CV119" i="25"/>
  <c r="CU119" i="25"/>
  <c r="CT119" i="25"/>
  <c r="CS119" i="25"/>
  <c r="CR119" i="25"/>
  <c r="CQ119" i="25"/>
  <c r="CP119" i="25"/>
  <c r="CO119" i="25"/>
  <c r="CN119" i="25"/>
  <c r="CM119" i="25"/>
  <c r="CL119" i="25"/>
  <c r="CK119" i="25"/>
  <c r="CJ119" i="25"/>
  <c r="CI119" i="25"/>
  <c r="CH119" i="25"/>
  <c r="CG119" i="25"/>
  <c r="CF119" i="25"/>
  <c r="CE119" i="25"/>
  <c r="CD119" i="25"/>
  <c r="CC119" i="25"/>
  <c r="CB119" i="25"/>
  <c r="CA119" i="25"/>
  <c r="BZ119" i="25"/>
  <c r="BY119" i="25"/>
  <c r="BX119" i="25"/>
  <c r="BW119" i="25"/>
  <c r="BV119" i="25"/>
  <c r="BU119" i="25"/>
  <c r="DV118" i="25"/>
  <c r="DU118" i="25"/>
  <c r="DT118" i="25"/>
  <c r="DS118" i="25"/>
  <c r="DR118" i="25"/>
  <c r="DQ118" i="25"/>
  <c r="DP118" i="25"/>
  <c r="DO118" i="25"/>
  <c r="DN118" i="25"/>
  <c r="DM118" i="25"/>
  <c r="DL118" i="25"/>
  <c r="DK118" i="25"/>
  <c r="DJ118" i="25"/>
  <c r="DI118" i="25"/>
  <c r="DH118" i="25"/>
  <c r="DG118" i="25"/>
  <c r="DF118" i="25"/>
  <c r="DE118" i="25"/>
  <c r="DD118" i="25"/>
  <c r="DC118" i="25"/>
  <c r="DB118" i="25"/>
  <c r="DA118" i="25"/>
  <c r="CZ118" i="25"/>
  <c r="CY118" i="25"/>
  <c r="CX118" i="25"/>
  <c r="CW118" i="25"/>
  <c r="CV118" i="25"/>
  <c r="CU118" i="25"/>
  <c r="CT118" i="25"/>
  <c r="CS118" i="25"/>
  <c r="CR118" i="25"/>
  <c r="CQ118" i="25"/>
  <c r="CP118" i="25"/>
  <c r="CO118" i="25"/>
  <c r="CN118" i="25"/>
  <c r="CM118" i="25"/>
  <c r="CL118" i="25"/>
  <c r="CK118" i="25"/>
  <c r="CJ118" i="25"/>
  <c r="CI118" i="25"/>
  <c r="CH118" i="25"/>
  <c r="CG118" i="25"/>
  <c r="CF118" i="25"/>
  <c r="CE118" i="25"/>
  <c r="CD118" i="25"/>
  <c r="CC118" i="25"/>
  <c r="CB118" i="25"/>
  <c r="CA118" i="25"/>
  <c r="BZ118" i="25"/>
  <c r="BY118" i="25"/>
  <c r="BX118" i="25"/>
  <c r="BW118" i="25"/>
  <c r="BV118" i="25"/>
  <c r="BU118" i="25"/>
  <c r="DV117" i="25"/>
  <c r="DU117" i="25"/>
  <c r="DT117" i="25"/>
  <c r="DS117" i="25"/>
  <c r="DR117" i="25"/>
  <c r="DQ117" i="25"/>
  <c r="DP117" i="25"/>
  <c r="DO117" i="25"/>
  <c r="DN117" i="25"/>
  <c r="DM117" i="25"/>
  <c r="DL117" i="25"/>
  <c r="DK117" i="25"/>
  <c r="DJ117" i="25"/>
  <c r="DI117" i="25"/>
  <c r="DH117" i="25"/>
  <c r="DG117" i="25"/>
  <c r="DF117" i="25"/>
  <c r="DE117" i="25"/>
  <c r="DD117" i="25"/>
  <c r="DC117" i="25"/>
  <c r="DB117" i="25"/>
  <c r="DA117" i="25"/>
  <c r="CZ117" i="25"/>
  <c r="CY117" i="25"/>
  <c r="CX117" i="25"/>
  <c r="CW117" i="25"/>
  <c r="CV117" i="25"/>
  <c r="CU117" i="25"/>
  <c r="CT117" i="25"/>
  <c r="CS117" i="25"/>
  <c r="CR117" i="25"/>
  <c r="CQ117" i="25"/>
  <c r="CP117" i="25"/>
  <c r="CO117" i="25"/>
  <c r="CN117" i="25"/>
  <c r="CM117" i="25"/>
  <c r="CL117" i="25"/>
  <c r="CK117" i="25"/>
  <c r="CJ117" i="25"/>
  <c r="CI117" i="25"/>
  <c r="CH117" i="25"/>
  <c r="CG117" i="25"/>
  <c r="CF117" i="25"/>
  <c r="CE117" i="25"/>
  <c r="CD117" i="25"/>
  <c r="CC117" i="25"/>
  <c r="CB117" i="25"/>
  <c r="CA117" i="25"/>
  <c r="BZ117" i="25"/>
  <c r="BY117" i="25"/>
  <c r="BX117" i="25"/>
  <c r="BW117" i="25"/>
  <c r="BV117" i="25"/>
  <c r="BU117" i="25"/>
  <c r="DV116" i="25"/>
  <c r="DU116" i="25"/>
  <c r="DT116" i="25"/>
  <c r="DS116" i="25"/>
  <c r="DR116" i="25"/>
  <c r="DQ116" i="25"/>
  <c r="DP116" i="25"/>
  <c r="DO116" i="25"/>
  <c r="DN116" i="25"/>
  <c r="DM116" i="25"/>
  <c r="DL116" i="25"/>
  <c r="DK116" i="25"/>
  <c r="DJ116" i="25"/>
  <c r="DI116" i="25"/>
  <c r="DH116" i="25"/>
  <c r="DG116" i="25"/>
  <c r="DF116" i="25"/>
  <c r="DE116" i="25"/>
  <c r="DD116" i="25"/>
  <c r="DC116" i="25"/>
  <c r="DB116" i="25"/>
  <c r="DA116" i="25"/>
  <c r="CZ116" i="25"/>
  <c r="CY116" i="25"/>
  <c r="CX116" i="25"/>
  <c r="CW116" i="25"/>
  <c r="CV116" i="25"/>
  <c r="CU116" i="25"/>
  <c r="CT116" i="25"/>
  <c r="CS116" i="25"/>
  <c r="CR116" i="25"/>
  <c r="CQ116" i="25"/>
  <c r="CP116" i="25"/>
  <c r="CO116" i="25"/>
  <c r="CN116" i="25"/>
  <c r="CM116" i="25"/>
  <c r="CL116" i="25"/>
  <c r="CK116" i="25"/>
  <c r="CJ116" i="25"/>
  <c r="CI116" i="25"/>
  <c r="CH116" i="25"/>
  <c r="CG116" i="25"/>
  <c r="CF116" i="25"/>
  <c r="CE116" i="25"/>
  <c r="CD116" i="25"/>
  <c r="CC116" i="25"/>
  <c r="CB116" i="25"/>
  <c r="CA116" i="25"/>
  <c r="BZ116" i="25"/>
  <c r="BY116" i="25"/>
  <c r="BX116" i="25"/>
  <c r="BW116" i="25"/>
  <c r="BV116" i="25"/>
  <c r="BU116" i="25"/>
  <c r="DV115" i="25"/>
  <c r="DU115" i="25"/>
  <c r="DT115" i="25"/>
  <c r="DS115" i="25"/>
  <c r="DR115" i="25"/>
  <c r="DQ115" i="25"/>
  <c r="DP115" i="25"/>
  <c r="DO115" i="25"/>
  <c r="DN115" i="25"/>
  <c r="DM115" i="25"/>
  <c r="DL115" i="25"/>
  <c r="DK115" i="25"/>
  <c r="DJ115" i="25"/>
  <c r="DI115" i="25"/>
  <c r="DH115" i="25"/>
  <c r="DG115" i="25"/>
  <c r="DF115" i="25"/>
  <c r="DE115" i="25"/>
  <c r="DD115" i="25"/>
  <c r="DC115" i="25"/>
  <c r="DB115" i="25"/>
  <c r="DA115" i="25"/>
  <c r="CZ115" i="25"/>
  <c r="CY115" i="25"/>
  <c r="CX115" i="25"/>
  <c r="CW115" i="25"/>
  <c r="CV115" i="25"/>
  <c r="CU115" i="25"/>
  <c r="CT115" i="25"/>
  <c r="CS115" i="25"/>
  <c r="CR115" i="25"/>
  <c r="CQ115" i="25"/>
  <c r="CP115" i="25"/>
  <c r="CO115" i="25"/>
  <c r="CN115" i="25"/>
  <c r="CM115" i="25"/>
  <c r="CL115" i="25"/>
  <c r="CK115" i="25"/>
  <c r="CJ115" i="25"/>
  <c r="CI115" i="25"/>
  <c r="CH115" i="25"/>
  <c r="CG115" i="25"/>
  <c r="CF115" i="25"/>
  <c r="CE115" i="25"/>
  <c r="CD115" i="25"/>
  <c r="CC115" i="25"/>
  <c r="CB115" i="25"/>
  <c r="CA115" i="25"/>
  <c r="BZ115" i="25"/>
  <c r="BY115" i="25"/>
  <c r="BX115" i="25"/>
  <c r="BW115" i="25"/>
  <c r="BV115" i="25"/>
  <c r="BU115" i="25"/>
  <c r="DV114" i="25"/>
  <c r="DU114" i="25"/>
  <c r="DT114" i="25"/>
  <c r="DS114" i="25"/>
  <c r="DR114" i="25"/>
  <c r="DQ114" i="25"/>
  <c r="DP114" i="25"/>
  <c r="DO114" i="25"/>
  <c r="DN114" i="25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DV113" i="25"/>
  <c r="DU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DV112" i="25"/>
  <c r="DU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DV111" i="25"/>
  <c r="DU111" i="25"/>
  <c r="DT111" i="25"/>
  <c r="DS111" i="25"/>
  <c r="DR111" i="25"/>
  <c r="DQ111" i="25"/>
  <c r="DP111" i="25"/>
  <c r="DO111" i="25"/>
  <c r="DN111" i="25"/>
  <c r="DM111" i="25"/>
  <c r="DL111" i="25"/>
  <c r="DK111" i="25"/>
  <c r="DJ111" i="25"/>
  <c r="DI111" i="25"/>
  <c r="DH111" i="25"/>
  <c r="DG111" i="25"/>
  <c r="DF111" i="25"/>
  <c r="DE111" i="25"/>
  <c r="DD111" i="25"/>
  <c r="DC111" i="25"/>
  <c r="DB111" i="25"/>
  <c r="DA111" i="25"/>
  <c r="CZ111" i="25"/>
  <c r="CY111" i="25"/>
  <c r="CX111" i="25"/>
  <c r="CW111" i="25"/>
  <c r="CV111" i="25"/>
  <c r="CU111" i="25"/>
  <c r="CT111" i="25"/>
  <c r="CS111" i="25"/>
  <c r="CR111" i="25"/>
  <c r="CQ111" i="25"/>
  <c r="CP111" i="25"/>
  <c r="CO111" i="25"/>
  <c r="CN111" i="25"/>
  <c r="CM111" i="25"/>
  <c r="CL111" i="25"/>
  <c r="CK111" i="25"/>
  <c r="CJ111" i="25"/>
  <c r="CI111" i="25"/>
  <c r="CH111" i="25"/>
  <c r="CG111" i="25"/>
  <c r="CF111" i="25"/>
  <c r="CE111" i="25"/>
  <c r="CD111" i="25"/>
  <c r="CC111" i="25"/>
  <c r="CB111" i="25"/>
  <c r="CA111" i="25"/>
  <c r="BZ111" i="25"/>
  <c r="BY111" i="25"/>
  <c r="BX111" i="25"/>
  <c r="BW111" i="25"/>
  <c r="BV111" i="25"/>
  <c r="BU111" i="25"/>
  <c r="DV110" i="25"/>
  <c r="DU110" i="25"/>
  <c r="DT110" i="25"/>
  <c r="DS110" i="25"/>
  <c r="DR110" i="25"/>
  <c r="DQ110" i="25"/>
  <c r="DP110" i="25"/>
  <c r="DO110" i="25"/>
  <c r="DN110" i="25"/>
  <c r="DM110" i="25"/>
  <c r="DL110" i="25"/>
  <c r="DK110" i="25"/>
  <c r="DJ110" i="25"/>
  <c r="DI110" i="25"/>
  <c r="DH110" i="25"/>
  <c r="DG110" i="25"/>
  <c r="DF110" i="25"/>
  <c r="DE110" i="25"/>
  <c r="DD110" i="25"/>
  <c r="DC110" i="25"/>
  <c r="DB110" i="25"/>
  <c r="DA110" i="25"/>
  <c r="CZ110" i="25"/>
  <c r="CY110" i="25"/>
  <c r="CX110" i="25"/>
  <c r="CW110" i="25"/>
  <c r="CV110" i="25"/>
  <c r="CU110" i="25"/>
  <c r="CT110" i="25"/>
  <c r="CS110" i="25"/>
  <c r="CR110" i="25"/>
  <c r="CQ110" i="25"/>
  <c r="CP110" i="25"/>
  <c r="CO110" i="25"/>
  <c r="CN110" i="25"/>
  <c r="CM110" i="25"/>
  <c r="CL110" i="25"/>
  <c r="CK110" i="25"/>
  <c r="CJ110" i="25"/>
  <c r="CI110" i="25"/>
  <c r="CH110" i="25"/>
  <c r="CG110" i="25"/>
  <c r="CF110" i="25"/>
  <c r="CE110" i="25"/>
  <c r="CD110" i="25"/>
  <c r="CC110" i="25"/>
  <c r="CB110" i="25"/>
  <c r="CA110" i="25"/>
  <c r="BZ110" i="25"/>
  <c r="BY110" i="25"/>
  <c r="BX110" i="25"/>
  <c r="BW110" i="25"/>
  <c r="BV110" i="25"/>
  <c r="BU110" i="25"/>
  <c r="DV109" i="25"/>
  <c r="DU109" i="25"/>
  <c r="DT109" i="25"/>
  <c r="DS109" i="25"/>
  <c r="DR109" i="25"/>
  <c r="DQ109" i="25"/>
  <c r="DP109" i="25"/>
  <c r="DO109" i="25"/>
  <c r="DN109" i="25"/>
  <c r="DM109" i="25"/>
  <c r="DL109" i="25"/>
  <c r="DK109" i="25"/>
  <c r="DJ109" i="25"/>
  <c r="DI109" i="25"/>
  <c r="DH109" i="25"/>
  <c r="DG109" i="25"/>
  <c r="DF109" i="25"/>
  <c r="DE109" i="25"/>
  <c r="DD109" i="25"/>
  <c r="DC109" i="25"/>
  <c r="DB109" i="25"/>
  <c r="DA109" i="25"/>
  <c r="CZ109" i="25"/>
  <c r="CY109" i="25"/>
  <c r="CX109" i="25"/>
  <c r="CW109" i="25"/>
  <c r="CV109" i="25"/>
  <c r="CU109" i="25"/>
  <c r="CT109" i="25"/>
  <c r="CS109" i="25"/>
  <c r="CR109" i="25"/>
  <c r="CQ109" i="25"/>
  <c r="CP109" i="25"/>
  <c r="CO109" i="25"/>
  <c r="CN109" i="25"/>
  <c r="CM109" i="25"/>
  <c r="CL109" i="25"/>
  <c r="CK109" i="25"/>
  <c r="CJ109" i="25"/>
  <c r="CI109" i="25"/>
  <c r="CH109" i="25"/>
  <c r="CG109" i="25"/>
  <c r="CF109" i="25"/>
  <c r="CE109" i="25"/>
  <c r="CD109" i="25"/>
  <c r="CC109" i="25"/>
  <c r="CB109" i="25"/>
  <c r="CA109" i="25"/>
  <c r="BZ109" i="25"/>
  <c r="BY109" i="25"/>
  <c r="BX109" i="25"/>
  <c r="BW109" i="25"/>
  <c r="BV109" i="25"/>
  <c r="BU109" i="25"/>
  <c r="DV108" i="25"/>
  <c r="DU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DV107" i="25"/>
  <c r="DU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DV106" i="25"/>
  <c r="DU106" i="25"/>
  <c r="DT106" i="25"/>
  <c r="DS106" i="25"/>
  <c r="DR106" i="25"/>
  <c r="DQ106" i="25"/>
  <c r="DP106" i="25"/>
  <c r="DO106" i="25"/>
  <c r="DN106" i="25"/>
  <c r="DM106" i="25"/>
  <c r="DL106" i="25"/>
  <c r="DK106" i="25"/>
  <c r="DJ106" i="25"/>
  <c r="DI106" i="25"/>
  <c r="DH106" i="25"/>
  <c r="DG106" i="25"/>
  <c r="DF106" i="25"/>
  <c r="DE106" i="25"/>
  <c r="DD106" i="25"/>
  <c r="DC106" i="25"/>
  <c r="DB106" i="25"/>
  <c r="DA106" i="25"/>
  <c r="CZ106" i="25"/>
  <c r="CY106" i="25"/>
  <c r="CX106" i="25"/>
  <c r="CW106" i="25"/>
  <c r="CV106" i="25"/>
  <c r="CU106" i="25"/>
  <c r="CT106" i="25"/>
  <c r="CS106" i="25"/>
  <c r="CR106" i="25"/>
  <c r="CQ106" i="25"/>
  <c r="CP106" i="25"/>
  <c r="CO106" i="25"/>
  <c r="CN106" i="25"/>
  <c r="CM106" i="25"/>
  <c r="CL106" i="25"/>
  <c r="CK106" i="25"/>
  <c r="CJ106" i="25"/>
  <c r="CI106" i="25"/>
  <c r="CH106" i="25"/>
  <c r="CG106" i="25"/>
  <c r="CF106" i="25"/>
  <c r="CE106" i="25"/>
  <c r="CD106" i="25"/>
  <c r="CC106" i="25"/>
  <c r="CB106" i="25"/>
  <c r="CA106" i="25"/>
  <c r="BZ106" i="25"/>
  <c r="BY106" i="25"/>
  <c r="BX106" i="25"/>
  <c r="BW106" i="25"/>
  <c r="BV106" i="25"/>
  <c r="BU106" i="25"/>
  <c r="DV105" i="25"/>
  <c r="DU105" i="25"/>
  <c r="DT105" i="25"/>
  <c r="DS105" i="25"/>
  <c r="DR105" i="25"/>
  <c r="DQ105" i="25"/>
  <c r="DP105" i="25"/>
  <c r="DO105" i="25"/>
  <c r="DN105" i="25"/>
  <c r="DM105" i="25"/>
  <c r="DL105" i="25"/>
  <c r="DK105" i="25"/>
  <c r="DJ105" i="25"/>
  <c r="DI105" i="25"/>
  <c r="DH105" i="25"/>
  <c r="DG105" i="25"/>
  <c r="DF105" i="25"/>
  <c r="DE105" i="25"/>
  <c r="DD105" i="25"/>
  <c r="DC105" i="25"/>
  <c r="DB105" i="25"/>
  <c r="DA105" i="25"/>
  <c r="CZ105" i="25"/>
  <c r="CY105" i="25"/>
  <c r="CX105" i="25"/>
  <c r="CW105" i="25"/>
  <c r="CV105" i="25"/>
  <c r="CU105" i="25"/>
  <c r="CT105" i="25"/>
  <c r="CS105" i="25"/>
  <c r="CR105" i="25"/>
  <c r="CQ105" i="25"/>
  <c r="CP105" i="25"/>
  <c r="CO105" i="25"/>
  <c r="CN105" i="25"/>
  <c r="CM105" i="25"/>
  <c r="CL105" i="25"/>
  <c r="CK105" i="25"/>
  <c r="CJ105" i="25"/>
  <c r="CI105" i="25"/>
  <c r="CH105" i="25"/>
  <c r="CG105" i="25"/>
  <c r="CF105" i="25"/>
  <c r="CE105" i="25"/>
  <c r="CD105" i="25"/>
  <c r="CC105" i="25"/>
  <c r="CB105" i="25"/>
  <c r="CA105" i="25"/>
  <c r="BZ105" i="25"/>
  <c r="BY105" i="25"/>
  <c r="BX105" i="25"/>
  <c r="BW105" i="25"/>
  <c r="BV105" i="25"/>
  <c r="BU105" i="25"/>
  <c r="DV104" i="25"/>
  <c r="DU104" i="25"/>
  <c r="DT104" i="25"/>
  <c r="DS104" i="25"/>
  <c r="DR104" i="25"/>
  <c r="DQ104" i="25"/>
  <c r="DP104" i="25"/>
  <c r="DO104" i="25"/>
  <c r="DN104" i="25"/>
  <c r="DM104" i="25"/>
  <c r="DL104" i="25"/>
  <c r="DK104" i="25"/>
  <c r="DJ104" i="25"/>
  <c r="DI104" i="25"/>
  <c r="DH104" i="25"/>
  <c r="DG104" i="25"/>
  <c r="DF104" i="25"/>
  <c r="DE104" i="25"/>
  <c r="DD104" i="25"/>
  <c r="DC104" i="25"/>
  <c r="DB104" i="25"/>
  <c r="DA104" i="25"/>
  <c r="CZ104" i="25"/>
  <c r="CY104" i="25"/>
  <c r="CX104" i="25"/>
  <c r="CW104" i="25"/>
  <c r="CV104" i="25"/>
  <c r="CU104" i="25"/>
  <c r="CT104" i="25"/>
  <c r="CS104" i="25"/>
  <c r="CR104" i="25"/>
  <c r="CQ104" i="25"/>
  <c r="CP104" i="25"/>
  <c r="CO104" i="25"/>
  <c r="CN104" i="25"/>
  <c r="CM104" i="25"/>
  <c r="CL104" i="25"/>
  <c r="CK104" i="25"/>
  <c r="CJ104" i="25"/>
  <c r="CI104" i="25"/>
  <c r="CH104" i="25"/>
  <c r="CG104" i="25"/>
  <c r="CF104" i="25"/>
  <c r="CE104" i="25"/>
  <c r="CD104" i="25"/>
  <c r="CC104" i="25"/>
  <c r="CB104" i="25"/>
  <c r="CA104" i="25"/>
  <c r="BZ104" i="25"/>
  <c r="BY104" i="25"/>
  <c r="BX104" i="25"/>
  <c r="BW104" i="25"/>
  <c r="BV104" i="25"/>
  <c r="BU104" i="25"/>
  <c r="DV103" i="25"/>
  <c r="DU103" i="25"/>
  <c r="DT103" i="25"/>
  <c r="DS103" i="25"/>
  <c r="DR103" i="25"/>
  <c r="DQ103" i="25"/>
  <c r="DP103" i="25"/>
  <c r="DO103" i="25"/>
  <c r="DN103" i="25"/>
  <c r="DM103" i="25"/>
  <c r="DL103" i="25"/>
  <c r="DK103" i="25"/>
  <c r="DJ103" i="25"/>
  <c r="DI103" i="25"/>
  <c r="DH103" i="25"/>
  <c r="DG103" i="25"/>
  <c r="DF103" i="25"/>
  <c r="DE103" i="25"/>
  <c r="DD103" i="25"/>
  <c r="DC103" i="25"/>
  <c r="DB103" i="25"/>
  <c r="DA103" i="25"/>
  <c r="CZ103" i="25"/>
  <c r="CY103" i="25"/>
  <c r="CX103" i="25"/>
  <c r="CW103" i="25"/>
  <c r="CV103" i="25"/>
  <c r="CU103" i="25"/>
  <c r="CT103" i="25"/>
  <c r="CS103" i="25"/>
  <c r="CR103" i="25"/>
  <c r="CQ103" i="25"/>
  <c r="CP103" i="25"/>
  <c r="CO103" i="25"/>
  <c r="CN103" i="25"/>
  <c r="CM103" i="25"/>
  <c r="CL103" i="25"/>
  <c r="CK103" i="25"/>
  <c r="CJ103" i="25"/>
  <c r="CI103" i="25"/>
  <c r="CH103" i="25"/>
  <c r="CG103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DV102" i="25"/>
  <c r="DU102" i="25"/>
  <c r="DT102" i="25"/>
  <c r="DS102" i="25"/>
  <c r="DR102" i="25"/>
  <c r="DQ102" i="25"/>
  <c r="DP102" i="25"/>
  <c r="DO102" i="25"/>
  <c r="DN102" i="25"/>
  <c r="DM102" i="25"/>
  <c r="DL102" i="25"/>
  <c r="DK102" i="25"/>
  <c r="DJ102" i="25"/>
  <c r="DI102" i="25"/>
  <c r="DH102" i="25"/>
  <c r="DG102" i="25"/>
  <c r="DF102" i="25"/>
  <c r="DE102" i="25"/>
  <c r="DD102" i="25"/>
  <c r="DC102" i="25"/>
  <c r="DB102" i="25"/>
  <c r="DA102" i="25"/>
  <c r="CZ102" i="25"/>
  <c r="CY102" i="25"/>
  <c r="CX102" i="25"/>
  <c r="CW102" i="25"/>
  <c r="CV102" i="25"/>
  <c r="CU102" i="25"/>
  <c r="CT102" i="25"/>
  <c r="CS102" i="25"/>
  <c r="CR102" i="25"/>
  <c r="CQ102" i="25"/>
  <c r="CP102" i="25"/>
  <c r="CO102" i="25"/>
  <c r="CN102" i="25"/>
  <c r="CM102" i="25"/>
  <c r="CL102" i="25"/>
  <c r="CK102" i="25"/>
  <c r="CJ102" i="25"/>
  <c r="CI102" i="25"/>
  <c r="CH102" i="25"/>
  <c r="CG102" i="25"/>
  <c r="CF102" i="25"/>
  <c r="CE102" i="25"/>
  <c r="CD102" i="25"/>
  <c r="CC102" i="25"/>
  <c r="CB102" i="25"/>
  <c r="CA102" i="25"/>
  <c r="BZ102" i="25"/>
  <c r="BY102" i="25"/>
  <c r="BX102" i="25"/>
  <c r="BW102" i="25"/>
  <c r="BV102" i="25"/>
  <c r="BU102" i="25"/>
  <c r="DV101" i="25"/>
  <c r="DU101" i="25"/>
  <c r="DT101" i="25"/>
  <c r="DS101" i="25"/>
  <c r="DR101" i="25"/>
  <c r="DQ101" i="25"/>
  <c r="DP101" i="25"/>
  <c r="DO101" i="25"/>
  <c r="DN101" i="25"/>
  <c r="DM101" i="25"/>
  <c r="DL101" i="25"/>
  <c r="DK101" i="25"/>
  <c r="DJ101" i="25"/>
  <c r="DI101" i="25"/>
  <c r="DH101" i="25"/>
  <c r="DG101" i="25"/>
  <c r="DF101" i="25"/>
  <c r="DE101" i="25"/>
  <c r="DD101" i="25"/>
  <c r="DC101" i="25"/>
  <c r="DB101" i="25"/>
  <c r="DA101" i="25"/>
  <c r="CZ101" i="25"/>
  <c r="CY101" i="25"/>
  <c r="CX101" i="25"/>
  <c r="CW101" i="25"/>
  <c r="CV101" i="25"/>
  <c r="CU101" i="25"/>
  <c r="CT101" i="25"/>
  <c r="CS101" i="25"/>
  <c r="CR101" i="25"/>
  <c r="CQ101" i="25"/>
  <c r="CP101" i="25"/>
  <c r="CO101" i="25"/>
  <c r="CN101" i="25"/>
  <c r="CM101" i="25"/>
  <c r="CL101" i="25"/>
  <c r="CK101" i="25"/>
  <c r="CJ101" i="25"/>
  <c r="CI101" i="25"/>
  <c r="CH101" i="25"/>
  <c r="CG101" i="25"/>
  <c r="CF101" i="25"/>
  <c r="CE101" i="25"/>
  <c r="CD101" i="25"/>
  <c r="CC101" i="25"/>
  <c r="CB101" i="25"/>
  <c r="CA101" i="25"/>
  <c r="BZ101" i="25"/>
  <c r="BY101" i="25"/>
  <c r="BX101" i="25"/>
  <c r="BW101" i="25"/>
  <c r="BV101" i="25"/>
  <c r="BU101" i="25"/>
  <c r="DV100" i="25"/>
  <c r="DU100" i="25"/>
  <c r="DT100" i="25"/>
  <c r="DS100" i="25"/>
  <c r="DR100" i="25"/>
  <c r="DQ100" i="25"/>
  <c r="DP100" i="25"/>
  <c r="DO100" i="25"/>
  <c r="DN100" i="25"/>
  <c r="DM100" i="25"/>
  <c r="DL100" i="25"/>
  <c r="DK100" i="25"/>
  <c r="DJ100" i="25"/>
  <c r="DI100" i="25"/>
  <c r="DH100" i="25"/>
  <c r="DG100" i="25"/>
  <c r="DF100" i="25"/>
  <c r="DE100" i="25"/>
  <c r="DD100" i="25"/>
  <c r="DC100" i="25"/>
  <c r="DB100" i="25"/>
  <c r="DA100" i="25"/>
  <c r="CZ100" i="25"/>
  <c r="CY100" i="25"/>
  <c r="CX100" i="25"/>
  <c r="CW100" i="25"/>
  <c r="CV100" i="25"/>
  <c r="CU100" i="25"/>
  <c r="CT100" i="25"/>
  <c r="CS100" i="25"/>
  <c r="CR100" i="25"/>
  <c r="CQ100" i="25"/>
  <c r="CP100" i="25"/>
  <c r="CO100" i="25"/>
  <c r="CN100" i="25"/>
  <c r="CM100" i="25"/>
  <c r="CL100" i="25"/>
  <c r="CK100" i="25"/>
  <c r="CJ100" i="25"/>
  <c r="CI100" i="25"/>
  <c r="CH100" i="25"/>
  <c r="CG100" i="25"/>
  <c r="CF100" i="25"/>
  <c r="CE100" i="25"/>
  <c r="CD100" i="25"/>
  <c r="CC100" i="25"/>
  <c r="CB100" i="25"/>
  <c r="CA100" i="25"/>
  <c r="BZ100" i="25"/>
  <c r="BY100" i="25"/>
  <c r="BX100" i="25"/>
  <c r="BW100" i="25"/>
  <c r="BV100" i="25"/>
  <c r="BU100" i="25"/>
  <c r="DV99" i="25"/>
  <c r="DU99" i="25"/>
  <c r="DT99" i="25"/>
  <c r="DS99" i="25"/>
  <c r="DR99" i="25"/>
  <c r="DQ99" i="25"/>
  <c r="DP99" i="25"/>
  <c r="DO99" i="25"/>
  <c r="DN99" i="25"/>
  <c r="DM99" i="25"/>
  <c r="DL99" i="25"/>
  <c r="DK99" i="25"/>
  <c r="DJ99" i="25"/>
  <c r="DI99" i="25"/>
  <c r="DH99" i="25"/>
  <c r="DG99" i="25"/>
  <c r="DF99" i="25"/>
  <c r="DE99" i="25"/>
  <c r="DD99" i="25"/>
  <c r="DC99" i="25"/>
  <c r="DB99" i="25"/>
  <c r="DA99" i="25"/>
  <c r="CZ99" i="25"/>
  <c r="CY99" i="25"/>
  <c r="CX99" i="25"/>
  <c r="CW99" i="25"/>
  <c r="CV99" i="25"/>
  <c r="CU99" i="25"/>
  <c r="CT99" i="25"/>
  <c r="CS99" i="25"/>
  <c r="CR99" i="25"/>
  <c r="CQ99" i="25"/>
  <c r="CP99" i="25"/>
  <c r="CO99" i="25"/>
  <c r="CN99" i="25"/>
  <c r="CM99" i="25"/>
  <c r="CL99" i="25"/>
  <c r="CK99" i="25"/>
  <c r="CJ99" i="25"/>
  <c r="CI99" i="25"/>
  <c r="CH99" i="25"/>
  <c r="CG99" i="25"/>
  <c r="CF99" i="25"/>
  <c r="CE99" i="25"/>
  <c r="CD99" i="25"/>
  <c r="CC99" i="25"/>
  <c r="CB99" i="25"/>
  <c r="CA99" i="25"/>
  <c r="BZ99" i="25"/>
  <c r="BY99" i="25"/>
  <c r="BX99" i="25"/>
  <c r="BW99" i="25"/>
  <c r="BV99" i="25"/>
  <c r="BU99" i="25"/>
  <c r="DV98" i="25"/>
  <c r="DU98" i="25"/>
  <c r="DT98" i="25"/>
  <c r="DS98" i="25"/>
  <c r="DR98" i="25"/>
  <c r="DQ98" i="25"/>
  <c r="DP98" i="25"/>
  <c r="DO98" i="25"/>
  <c r="DN98" i="25"/>
  <c r="DM98" i="25"/>
  <c r="DL98" i="25"/>
  <c r="DK98" i="25"/>
  <c r="DJ98" i="25"/>
  <c r="DI98" i="25"/>
  <c r="DH98" i="25"/>
  <c r="DG98" i="25"/>
  <c r="DF98" i="25"/>
  <c r="DE98" i="25"/>
  <c r="DD98" i="25"/>
  <c r="DC98" i="25"/>
  <c r="DB98" i="25"/>
  <c r="DA98" i="25"/>
  <c r="CZ98" i="25"/>
  <c r="CY98" i="25"/>
  <c r="CX98" i="25"/>
  <c r="CW98" i="25"/>
  <c r="CV98" i="25"/>
  <c r="CU98" i="25"/>
  <c r="CT98" i="25"/>
  <c r="CS98" i="25"/>
  <c r="CR98" i="25"/>
  <c r="CQ98" i="25"/>
  <c r="CP98" i="25"/>
  <c r="CO98" i="25"/>
  <c r="CN98" i="25"/>
  <c r="CM98" i="25"/>
  <c r="CL98" i="25"/>
  <c r="CK98" i="25"/>
  <c r="CJ98" i="25"/>
  <c r="CI98" i="25"/>
  <c r="CH98" i="25"/>
  <c r="CG98" i="25"/>
  <c r="CF98" i="25"/>
  <c r="CE98" i="25"/>
  <c r="CD98" i="25"/>
  <c r="CC98" i="25"/>
  <c r="CB98" i="25"/>
  <c r="CA98" i="25"/>
  <c r="BZ98" i="25"/>
  <c r="BY98" i="25"/>
  <c r="BX98" i="25"/>
  <c r="BW98" i="25"/>
  <c r="BV98" i="25"/>
  <c r="BU98" i="25"/>
  <c r="DV97" i="25"/>
  <c r="DU97" i="25"/>
  <c r="DT97" i="25"/>
  <c r="DS97" i="25"/>
  <c r="DR97" i="25"/>
  <c r="DQ97" i="25"/>
  <c r="DP97" i="25"/>
  <c r="DO97" i="25"/>
  <c r="DN97" i="25"/>
  <c r="DM97" i="25"/>
  <c r="DL97" i="25"/>
  <c r="DK97" i="25"/>
  <c r="DJ97" i="25"/>
  <c r="DI97" i="25"/>
  <c r="DH97" i="25"/>
  <c r="DG97" i="25"/>
  <c r="DF97" i="25"/>
  <c r="DE97" i="25"/>
  <c r="DD97" i="25"/>
  <c r="DC97" i="25"/>
  <c r="DB97" i="25"/>
  <c r="DA97" i="25"/>
  <c r="CZ97" i="25"/>
  <c r="CY97" i="25"/>
  <c r="CX97" i="25"/>
  <c r="CW97" i="25"/>
  <c r="CV97" i="25"/>
  <c r="CU97" i="25"/>
  <c r="CT97" i="25"/>
  <c r="CS97" i="25"/>
  <c r="CR97" i="25"/>
  <c r="CQ97" i="25"/>
  <c r="CP97" i="25"/>
  <c r="CO97" i="25"/>
  <c r="CN97" i="25"/>
  <c r="CM97" i="25"/>
  <c r="CL97" i="25"/>
  <c r="CK97" i="25"/>
  <c r="CJ97" i="25"/>
  <c r="CI97" i="25"/>
  <c r="CH97" i="25"/>
  <c r="CG97" i="25"/>
  <c r="CF97" i="25"/>
  <c r="CE97" i="25"/>
  <c r="CD97" i="25"/>
  <c r="CC97" i="25"/>
  <c r="CB97" i="25"/>
  <c r="CA97" i="25"/>
  <c r="BZ97" i="25"/>
  <c r="BY97" i="25"/>
  <c r="BX97" i="25"/>
  <c r="BW97" i="25"/>
  <c r="BV97" i="25"/>
  <c r="BU97" i="25"/>
  <c r="DV96" i="25"/>
  <c r="DU96" i="25"/>
  <c r="DT96" i="25"/>
  <c r="DS96" i="25"/>
  <c r="DR96" i="25"/>
  <c r="DQ96" i="25"/>
  <c r="DP96" i="25"/>
  <c r="DO96" i="25"/>
  <c r="DN96" i="25"/>
  <c r="DM96" i="25"/>
  <c r="DL96" i="25"/>
  <c r="DK96" i="25"/>
  <c r="DJ96" i="25"/>
  <c r="DI96" i="25"/>
  <c r="DH96" i="25"/>
  <c r="DG96" i="25"/>
  <c r="DF96" i="25"/>
  <c r="DE96" i="25"/>
  <c r="DD96" i="25"/>
  <c r="DC96" i="25"/>
  <c r="DB96" i="25"/>
  <c r="DA96" i="25"/>
  <c r="CZ96" i="25"/>
  <c r="CY96" i="25"/>
  <c r="CX96" i="25"/>
  <c r="CW96" i="25"/>
  <c r="CV96" i="25"/>
  <c r="CU96" i="25"/>
  <c r="CT96" i="25"/>
  <c r="CS96" i="25"/>
  <c r="CR96" i="25"/>
  <c r="CQ96" i="25"/>
  <c r="CP96" i="25"/>
  <c r="CO96" i="25"/>
  <c r="CN96" i="25"/>
  <c r="CM96" i="25"/>
  <c r="CL96" i="25"/>
  <c r="CK96" i="25"/>
  <c r="CJ96" i="25"/>
  <c r="CI96" i="25"/>
  <c r="CH96" i="25"/>
  <c r="CG96" i="25"/>
  <c r="CF96" i="25"/>
  <c r="CE96" i="25"/>
  <c r="CD96" i="25"/>
  <c r="CC96" i="25"/>
  <c r="CB96" i="25"/>
  <c r="CA96" i="25"/>
  <c r="BZ96" i="25"/>
  <c r="BY96" i="25"/>
  <c r="BX96" i="25"/>
  <c r="BW96" i="25"/>
  <c r="BV96" i="25"/>
  <c r="BU96" i="25"/>
  <c r="DV95" i="25"/>
  <c r="DU95" i="25"/>
  <c r="DT95" i="25"/>
  <c r="DS95" i="25"/>
  <c r="DR95" i="25"/>
  <c r="DQ95" i="25"/>
  <c r="DP95" i="25"/>
  <c r="DO95" i="25"/>
  <c r="DN95" i="25"/>
  <c r="DM95" i="25"/>
  <c r="DL95" i="25"/>
  <c r="DK95" i="25"/>
  <c r="DJ95" i="25"/>
  <c r="DI95" i="25"/>
  <c r="DH95" i="25"/>
  <c r="DG95" i="25"/>
  <c r="DF95" i="25"/>
  <c r="DE95" i="25"/>
  <c r="DD95" i="25"/>
  <c r="DC95" i="25"/>
  <c r="DB95" i="25"/>
  <c r="DA95" i="25"/>
  <c r="CZ95" i="25"/>
  <c r="CY95" i="25"/>
  <c r="CX95" i="25"/>
  <c r="CW95" i="25"/>
  <c r="CV95" i="25"/>
  <c r="CU95" i="25"/>
  <c r="CT95" i="25"/>
  <c r="CS95" i="25"/>
  <c r="CR95" i="25"/>
  <c r="CQ95" i="25"/>
  <c r="CP95" i="25"/>
  <c r="CO95" i="25"/>
  <c r="CN95" i="25"/>
  <c r="CM95" i="25"/>
  <c r="CL95" i="25"/>
  <c r="CK95" i="25"/>
  <c r="CJ95" i="25"/>
  <c r="CI95" i="25"/>
  <c r="CH95" i="25"/>
  <c r="CG95" i="25"/>
  <c r="CF95" i="25"/>
  <c r="CE95" i="25"/>
  <c r="CD95" i="25"/>
  <c r="CC95" i="25"/>
  <c r="CB95" i="25"/>
  <c r="CA95" i="25"/>
  <c r="BZ95" i="25"/>
  <c r="BY95" i="25"/>
  <c r="BX95" i="25"/>
  <c r="BW95" i="25"/>
  <c r="BV95" i="25"/>
  <c r="BU95" i="25"/>
  <c r="DV94" i="25"/>
  <c r="DU94" i="25"/>
  <c r="DT94" i="25"/>
  <c r="DS94" i="25"/>
  <c r="DR94" i="25"/>
  <c r="DQ94" i="25"/>
  <c r="DP94" i="25"/>
  <c r="DO94" i="25"/>
  <c r="DN94" i="25"/>
  <c r="DM94" i="25"/>
  <c r="DL94" i="25"/>
  <c r="DK94" i="25"/>
  <c r="DJ94" i="25"/>
  <c r="DI94" i="25"/>
  <c r="DH94" i="25"/>
  <c r="DG94" i="25"/>
  <c r="DF94" i="25"/>
  <c r="DE94" i="25"/>
  <c r="DD94" i="25"/>
  <c r="DC94" i="25"/>
  <c r="DB94" i="25"/>
  <c r="DA94" i="25"/>
  <c r="CZ94" i="25"/>
  <c r="CY94" i="25"/>
  <c r="CX94" i="25"/>
  <c r="CW94" i="25"/>
  <c r="CV94" i="25"/>
  <c r="CU94" i="25"/>
  <c r="CT94" i="25"/>
  <c r="CS94" i="25"/>
  <c r="CR94" i="25"/>
  <c r="CQ94" i="25"/>
  <c r="CP94" i="25"/>
  <c r="CO94" i="25"/>
  <c r="CN94" i="25"/>
  <c r="CM94" i="25"/>
  <c r="CL94" i="25"/>
  <c r="CK94" i="25"/>
  <c r="CJ94" i="25"/>
  <c r="CI94" i="25"/>
  <c r="CH94" i="25"/>
  <c r="CG94" i="25"/>
  <c r="CF94" i="25"/>
  <c r="CE94" i="25"/>
  <c r="CD94" i="25"/>
  <c r="CC94" i="25"/>
  <c r="CB94" i="25"/>
  <c r="CA94" i="25"/>
  <c r="BZ94" i="25"/>
  <c r="BY94" i="25"/>
  <c r="BX94" i="25"/>
  <c r="BW94" i="25"/>
  <c r="BV94" i="25"/>
  <c r="BU94" i="25"/>
  <c r="DV93" i="25"/>
  <c r="DU93" i="25"/>
  <c r="DT93" i="25"/>
  <c r="DS93" i="25"/>
  <c r="DR93" i="25"/>
  <c r="DQ93" i="25"/>
  <c r="DP93" i="25"/>
  <c r="DO93" i="25"/>
  <c r="DN93" i="25"/>
  <c r="DM93" i="25"/>
  <c r="DL93" i="25"/>
  <c r="DK93" i="25"/>
  <c r="DJ93" i="25"/>
  <c r="DI93" i="25"/>
  <c r="DH93" i="25"/>
  <c r="DG93" i="25"/>
  <c r="DF93" i="25"/>
  <c r="DE93" i="25"/>
  <c r="DD93" i="25"/>
  <c r="DC93" i="25"/>
  <c r="DB93" i="25"/>
  <c r="DA93" i="25"/>
  <c r="CZ93" i="25"/>
  <c r="CY93" i="25"/>
  <c r="CX93" i="25"/>
  <c r="CW93" i="25"/>
  <c r="CV93" i="25"/>
  <c r="CU93" i="25"/>
  <c r="CT93" i="25"/>
  <c r="CS93" i="25"/>
  <c r="CR93" i="25"/>
  <c r="CQ93" i="25"/>
  <c r="CP93" i="25"/>
  <c r="CO93" i="25"/>
  <c r="CN93" i="25"/>
  <c r="CM93" i="25"/>
  <c r="CL93" i="25"/>
  <c r="CK93" i="25"/>
  <c r="CJ93" i="25"/>
  <c r="CI93" i="25"/>
  <c r="CH93" i="25"/>
  <c r="CG93" i="25"/>
  <c r="CF93" i="25"/>
  <c r="CE93" i="25"/>
  <c r="CD93" i="25"/>
  <c r="CC93" i="25"/>
  <c r="CB93" i="25"/>
  <c r="CA93" i="25"/>
  <c r="BZ93" i="25"/>
  <c r="BY93" i="25"/>
  <c r="BX93" i="25"/>
  <c r="BW93" i="25"/>
  <c r="BV93" i="25"/>
  <c r="BU93" i="25"/>
  <c r="DV92" i="25"/>
  <c r="DU92" i="25"/>
  <c r="DT92" i="25"/>
  <c r="DS92" i="25"/>
  <c r="DR92" i="25"/>
  <c r="DQ92" i="25"/>
  <c r="DP92" i="25"/>
  <c r="DO92" i="25"/>
  <c r="DN92" i="25"/>
  <c r="DM92" i="25"/>
  <c r="DL92" i="25"/>
  <c r="DK92" i="25"/>
  <c r="DJ92" i="25"/>
  <c r="DI92" i="25"/>
  <c r="DH92" i="25"/>
  <c r="DG92" i="25"/>
  <c r="DF92" i="25"/>
  <c r="DE92" i="25"/>
  <c r="DD92" i="25"/>
  <c r="DC92" i="25"/>
  <c r="DB92" i="25"/>
  <c r="DA92" i="25"/>
  <c r="CZ92" i="25"/>
  <c r="CY92" i="25"/>
  <c r="CX92" i="25"/>
  <c r="CW92" i="25"/>
  <c r="CV92" i="25"/>
  <c r="CU92" i="25"/>
  <c r="CT92" i="25"/>
  <c r="CS92" i="25"/>
  <c r="CR92" i="25"/>
  <c r="CQ92" i="25"/>
  <c r="CP92" i="25"/>
  <c r="CO92" i="25"/>
  <c r="CN92" i="25"/>
  <c r="CM92" i="25"/>
  <c r="CL92" i="25"/>
  <c r="CK92" i="25"/>
  <c r="CJ92" i="25"/>
  <c r="CI92" i="25"/>
  <c r="CH92" i="25"/>
  <c r="CG92" i="25"/>
  <c r="CF92" i="25"/>
  <c r="CE92" i="25"/>
  <c r="CD92" i="25"/>
  <c r="CC92" i="25"/>
  <c r="CB92" i="25"/>
  <c r="CA92" i="25"/>
  <c r="BZ92" i="25"/>
  <c r="BY92" i="25"/>
  <c r="BX92" i="25"/>
  <c r="BW92" i="25"/>
  <c r="BV92" i="25"/>
  <c r="BU92" i="25"/>
  <c r="DV91" i="25"/>
  <c r="DU91" i="25"/>
  <c r="DT91" i="25"/>
  <c r="DS91" i="25"/>
  <c r="DR91" i="25"/>
  <c r="DQ91" i="25"/>
  <c r="DP91" i="25"/>
  <c r="DO91" i="25"/>
  <c r="DN91" i="25"/>
  <c r="DM91" i="25"/>
  <c r="DL91" i="25"/>
  <c r="DK91" i="25"/>
  <c r="DJ91" i="25"/>
  <c r="DI91" i="25"/>
  <c r="DH91" i="25"/>
  <c r="DG91" i="25"/>
  <c r="DF91" i="25"/>
  <c r="DE91" i="25"/>
  <c r="DD91" i="25"/>
  <c r="DC91" i="25"/>
  <c r="DB91" i="25"/>
  <c r="DA91" i="25"/>
  <c r="CZ91" i="25"/>
  <c r="CY91" i="25"/>
  <c r="CX91" i="25"/>
  <c r="CW91" i="25"/>
  <c r="CV91" i="25"/>
  <c r="CU91" i="25"/>
  <c r="CT91" i="25"/>
  <c r="CS91" i="25"/>
  <c r="CR91" i="25"/>
  <c r="CQ91" i="25"/>
  <c r="CP91" i="25"/>
  <c r="CO91" i="25"/>
  <c r="CN91" i="25"/>
  <c r="CM91" i="25"/>
  <c r="CL91" i="25"/>
  <c r="CK91" i="25"/>
  <c r="CJ91" i="25"/>
  <c r="CI91" i="25"/>
  <c r="CH91" i="25"/>
  <c r="CG91" i="25"/>
  <c r="CF91" i="25"/>
  <c r="CE91" i="25"/>
  <c r="CD91" i="25"/>
  <c r="CC91" i="25"/>
  <c r="CB91" i="25"/>
  <c r="CA91" i="25"/>
  <c r="BZ91" i="25"/>
  <c r="BY91" i="25"/>
  <c r="BX91" i="25"/>
  <c r="BW91" i="25"/>
  <c r="BV91" i="25"/>
  <c r="BU91" i="25"/>
  <c r="DV90" i="25"/>
  <c r="DU90" i="25"/>
  <c r="DT90" i="25"/>
  <c r="DS90" i="25"/>
  <c r="DR90" i="25"/>
  <c r="DQ90" i="25"/>
  <c r="DP90" i="25"/>
  <c r="DO90" i="25"/>
  <c r="DN90" i="25"/>
  <c r="DM90" i="25"/>
  <c r="DL90" i="25"/>
  <c r="DK90" i="25"/>
  <c r="DJ90" i="25"/>
  <c r="DI90" i="25"/>
  <c r="DH90" i="25"/>
  <c r="DG90" i="25"/>
  <c r="DF90" i="25"/>
  <c r="DE90" i="25"/>
  <c r="DD90" i="25"/>
  <c r="DC90" i="25"/>
  <c r="DB90" i="25"/>
  <c r="DA90" i="25"/>
  <c r="CZ90" i="25"/>
  <c r="CY90" i="25"/>
  <c r="CX90" i="25"/>
  <c r="CW90" i="25"/>
  <c r="CV90" i="25"/>
  <c r="CU90" i="25"/>
  <c r="CT90" i="25"/>
  <c r="CS90" i="25"/>
  <c r="CR90" i="25"/>
  <c r="CQ90" i="25"/>
  <c r="CP90" i="25"/>
  <c r="CO90" i="25"/>
  <c r="CN90" i="25"/>
  <c r="CM90" i="25"/>
  <c r="CL90" i="25"/>
  <c r="CK90" i="25"/>
  <c r="CJ90" i="25"/>
  <c r="CI90" i="25"/>
  <c r="CH90" i="25"/>
  <c r="CG90" i="25"/>
  <c r="CF90" i="25"/>
  <c r="CE90" i="25"/>
  <c r="CD90" i="25"/>
  <c r="CC90" i="25"/>
  <c r="CB90" i="25"/>
  <c r="CA90" i="25"/>
  <c r="BZ90" i="25"/>
  <c r="BY90" i="25"/>
  <c r="BX90" i="25"/>
  <c r="BW90" i="25"/>
  <c r="BV90" i="25"/>
  <c r="BU90" i="25"/>
  <c r="DV89" i="25"/>
  <c r="DU89" i="25"/>
  <c r="DT89" i="25"/>
  <c r="DS89" i="25"/>
  <c r="DR89" i="25"/>
  <c r="DQ89" i="25"/>
  <c r="DP89" i="25"/>
  <c r="DO89" i="25"/>
  <c r="DN89" i="25"/>
  <c r="DM89" i="25"/>
  <c r="DL89" i="25"/>
  <c r="DK89" i="25"/>
  <c r="DJ89" i="25"/>
  <c r="DI89" i="25"/>
  <c r="DH89" i="25"/>
  <c r="DG89" i="25"/>
  <c r="DF89" i="25"/>
  <c r="DE89" i="25"/>
  <c r="DD89" i="25"/>
  <c r="DC89" i="25"/>
  <c r="DB89" i="25"/>
  <c r="DA89" i="25"/>
  <c r="CZ89" i="25"/>
  <c r="CY89" i="25"/>
  <c r="CX89" i="25"/>
  <c r="CW89" i="25"/>
  <c r="CV89" i="25"/>
  <c r="CU89" i="25"/>
  <c r="CT89" i="25"/>
  <c r="CS89" i="25"/>
  <c r="CR89" i="25"/>
  <c r="CQ89" i="25"/>
  <c r="CP89" i="25"/>
  <c r="CO89" i="25"/>
  <c r="CN89" i="25"/>
  <c r="CM89" i="25"/>
  <c r="CL89" i="25"/>
  <c r="CK89" i="25"/>
  <c r="CJ89" i="25"/>
  <c r="CI89" i="25"/>
  <c r="CH89" i="25"/>
  <c r="CG89" i="25"/>
  <c r="CF89" i="25"/>
  <c r="CE89" i="25"/>
  <c r="CD89" i="25"/>
  <c r="CC89" i="25"/>
  <c r="CB89" i="25"/>
  <c r="CA89" i="25"/>
  <c r="BZ89" i="25"/>
  <c r="BY89" i="25"/>
  <c r="BX89" i="25"/>
  <c r="BW89" i="25"/>
  <c r="BV89" i="25"/>
  <c r="BU89" i="25"/>
  <c r="DV88" i="25"/>
  <c r="DU88" i="25"/>
  <c r="DT88" i="25"/>
  <c r="DS88" i="25"/>
  <c r="DR88" i="25"/>
  <c r="DQ88" i="25"/>
  <c r="DP88" i="25"/>
  <c r="DO88" i="25"/>
  <c r="DN88" i="25"/>
  <c r="DM88" i="25"/>
  <c r="DL88" i="25"/>
  <c r="DK88" i="25"/>
  <c r="DJ88" i="25"/>
  <c r="DI88" i="25"/>
  <c r="DH88" i="25"/>
  <c r="DG88" i="25"/>
  <c r="DF88" i="25"/>
  <c r="DE88" i="25"/>
  <c r="DD88" i="25"/>
  <c r="DC88" i="25"/>
  <c r="DB88" i="25"/>
  <c r="DA88" i="25"/>
  <c r="CZ88" i="25"/>
  <c r="CY88" i="25"/>
  <c r="CX88" i="25"/>
  <c r="CW88" i="25"/>
  <c r="CV88" i="25"/>
  <c r="CU88" i="25"/>
  <c r="CT88" i="25"/>
  <c r="CS88" i="25"/>
  <c r="CR88" i="25"/>
  <c r="CQ88" i="25"/>
  <c r="CP88" i="25"/>
  <c r="CO88" i="25"/>
  <c r="CN88" i="25"/>
  <c r="CM88" i="25"/>
  <c r="CL88" i="25"/>
  <c r="CK88" i="25"/>
  <c r="CJ88" i="25"/>
  <c r="CI88" i="25"/>
  <c r="CH88" i="25"/>
  <c r="CG88" i="25"/>
  <c r="CF88" i="25"/>
  <c r="CE88" i="25"/>
  <c r="CD88" i="25"/>
  <c r="CC88" i="25"/>
  <c r="CB88" i="25"/>
  <c r="CA88" i="25"/>
  <c r="BZ88" i="25"/>
  <c r="BY88" i="25"/>
  <c r="BX88" i="25"/>
  <c r="BW88" i="25"/>
  <c r="BV88" i="25"/>
  <c r="BU88" i="25"/>
  <c r="DV87" i="25"/>
  <c r="DU87" i="25"/>
  <c r="DT87" i="25"/>
  <c r="DS87" i="25"/>
  <c r="DR87" i="25"/>
  <c r="DQ87" i="25"/>
  <c r="DP87" i="25"/>
  <c r="DO87" i="25"/>
  <c r="DN87" i="25"/>
  <c r="DM87" i="25"/>
  <c r="DL87" i="25"/>
  <c r="DK87" i="25"/>
  <c r="DJ87" i="25"/>
  <c r="DI87" i="25"/>
  <c r="DH87" i="25"/>
  <c r="DG87" i="25"/>
  <c r="DF87" i="25"/>
  <c r="DE87" i="25"/>
  <c r="DD87" i="25"/>
  <c r="DC87" i="25"/>
  <c r="DB87" i="25"/>
  <c r="DA87" i="25"/>
  <c r="CZ87" i="25"/>
  <c r="CY87" i="25"/>
  <c r="CX87" i="25"/>
  <c r="CW87" i="25"/>
  <c r="CV87" i="25"/>
  <c r="CU87" i="25"/>
  <c r="CT87" i="25"/>
  <c r="CS87" i="25"/>
  <c r="CR87" i="25"/>
  <c r="CQ87" i="25"/>
  <c r="CP87" i="25"/>
  <c r="CO87" i="25"/>
  <c r="CN87" i="25"/>
  <c r="CM87" i="25"/>
  <c r="CL87" i="25"/>
  <c r="CK87" i="25"/>
  <c r="CJ87" i="25"/>
  <c r="CI87" i="25"/>
  <c r="CH87" i="25"/>
  <c r="CG87" i="25"/>
  <c r="CF87" i="25"/>
  <c r="CE87" i="25"/>
  <c r="CD87" i="25"/>
  <c r="CC87" i="25"/>
  <c r="CB87" i="25"/>
  <c r="CA87" i="25"/>
  <c r="BZ87" i="25"/>
  <c r="BY87" i="25"/>
  <c r="BX87" i="25"/>
  <c r="BW87" i="25"/>
  <c r="BV87" i="25"/>
  <c r="BU87" i="25"/>
  <c r="DV86" i="25"/>
  <c r="DU86" i="25"/>
  <c r="DT86" i="25"/>
  <c r="DS86" i="25"/>
  <c r="DR86" i="25"/>
  <c r="DQ86" i="25"/>
  <c r="DP86" i="25"/>
  <c r="DO86" i="25"/>
  <c r="DN86" i="25"/>
  <c r="DM86" i="25"/>
  <c r="DL86" i="25"/>
  <c r="DK86" i="25"/>
  <c r="DJ86" i="25"/>
  <c r="DI86" i="25"/>
  <c r="DH86" i="25"/>
  <c r="DG86" i="25"/>
  <c r="DF86" i="25"/>
  <c r="DE86" i="25"/>
  <c r="DD86" i="25"/>
  <c r="DC86" i="25"/>
  <c r="DB86" i="25"/>
  <c r="DA86" i="25"/>
  <c r="CZ86" i="25"/>
  <c r="CY86" i="25"/>
  <c r="CX86" i="25"/>
  <c r="CW86" i="25"/>
  <c r="CV86" i="25"/>
  <c r="CU86" i="25"/>
  <c r="CT86" i="25"/>
  <c r="CS86" i="25"/>
  <c r="CR86" i="25"/>
  <c r="CQ86" i="25"/>
  <c r="CP86" i="25"/>
  <c r="CO86" i="25"/>
  <c r="CN86" i="25"/>
  <c r="CM86" i="25"/>
  <c r="CL86" i="25"/>
  <c r="CK86" i="25"/>
  <c r="CJ86" i="25"/>
  <c r="CI86" i="25"/>
  <c r="CH86" i="25"/>
  <c r="CG86" i="25"/>
  <c r="CF86" i="25"/>
  <c r="CE86" i="25"/>
  <c r="CD86" i="25"/>
  <c r="CC86" i="25"/>
  <c r="CB86" i="25"/>
  <c r="CA86" i="25"/>
  <c r="BZ86" i="25"/>
  <c r="BY86" i="25"/>
  <c r="BX86" i="25"/>
  <c r="BW86" i="25"/>
  <c r="BV86" i="25"/>
  <c r="BU86" i="25"/>
  <c r="DV85" i="25"/>
  <c r="DU85" i="25"/>
  <c r="DT85" i="25"/>
  <c r="DS85" i="25"/>
  <c r="DR85" i="25"/>
  <c r="DQ85" i="25"/>
  <c r="DP85" i="25"/>
  <c r="DO85" i="25"/>
  <c r="DN85" i="25"/>
  <c r="DM85" i="25"/>
  <c r="DL85" i="25"/>
  <c r="DK85" i="25"/>
  <c r="DJ85" i="25"/>
  <c r="DI85" i="25"/>
  <c r="DH85" i="25"/>
  <c r="DG85" i="25"/>
  <c r="DF85" i="25"/>
  <c r="DE85" i="25"/>
  <c r="DD85" i="25"/>
  <c r="DC85" i="25"/>
  <c r="DB85" i="25"/>
  <c r="DA85" i="25"/>
  <c r="CZ85" i="25"/>
  <c r="CY85" i="25"/>
  <c r="CX85" i="25"/>
  <c r="CW85" i="25"/>
  <c r="CV85" i="25"/>
  <c r="CU85" i="25"/>
  <c r="CT85" i="25"/>
  <c r="CS85" i="25"/>
  <c r="CR85" i="25"/>
  <c r="CQ85" i="25"/>
  <c r="CP85" i="25"/>
  <c r="CO85" i="25"/>
  <c r="CN85" i="25"/>
  <c r="CM85" i="25"/>
  <c r="CL85" i="25"/>
  <c r="CK85" i="25"/>
  <c r="CJ85" i="25"/>
  <c r="CI85" i="25"/>
  <c r="CH85" i="25"/>
  <c r="CG85" i="25"/>
  <c r="CF85" i="25"/>
  <c r="CE85" i="25"/>
  <c r="CD85" i="25"/>
  <c r="CC85" i="25"/>
  <c r="CB85" i="25"/>
  <c r="CA85" i="25"/>
  <c r="BZ85" i="25"/>
  <c r="BY85" i="25"/>
  <c r="BX85" i="25"/>
  <c r="BW85" i="25"/>
  <c r="BV85" i="25"/>
  <c r="BU85" i="25"/>
  <c r="DV84" i="25"/>
  <c r="DU84" i="25"/>
  <c r="DT84" i="25"/>
  <c r="DS84" i="25"/>
  <c r="DR84" i="25"/>
  <c r="DQ84" i="25"/>
  <c r="DP84" i="25"/>
  <c r="DO84" i="25"/>
  <c r="DN84" i="25"/>
  <c r="DM84" i="25"/>
  <c r="DL84" i="25"/>
  <c r="DK84" i="25"/>
  <c r="DJ84" i="25"/>
  <c r="DI84" i="25"/>
  <c r="DH84" i="25"/>
  <c r="DG84" i="25"/>
  <c r="DF84" i="25"/>
  <c r="DE84" i="25"/>
  <c r="DD84" i="25"/>
  <c r="DC84" i="25"/>
  <c r="DB84" i="25"/>
  <c r="DA84" i="25"/>
  <c r="CZ84" i="25"/>
  <c r="CY84" i="25"/>
  <c r="CX84" i="25"/>
  <c r="CW84" i="25"/>
  <c r="CV84" i="25"/>
  <c r="CU84" i="25"/>
  <c r="CT84" i="25"/>
  <c r="CS84" i="25"/>
  <c r="CR84" i="25"/>
  <c r="CQ84" i="25"/>
  <c r="CP84" i="25"/>
  <c r="CO84" i="25"/>
  <c r="CN84" i="25"/>
  <c r="CM84" i="25"/>
  <c r="CL84" i="25"/>
  <c r="CK84" i="25"/>
  <c r="CJ84" i="25"/>
  <c r="CI84" i="25"/>
  <c r="CH84" i="25"/>
  <c r="CG84" i="25"/>
  <c r="CF84" i="25"/>
  <c r="CE84" i="25"/>
  <c r="CD84" i="25"/>
  <c r="CC84" i="25"/>
  <c r="CB84" i="25"/>
  <c r="CA84" i="25"/>
  <c r="BZ84" i="25"/>
  <c r="BY84" i="25"/>
  <c r="BX84" i="25"/>
  <c r="BW84" i="25"/>
  <c r="BV84" i="25"/>
  <c r="BU84" i="25"/>
  <c r="DV83" i="25"/>
  <c r="DU83" i="25"/>
  <c r="DT83" i="25"/>
  <c r="DS83" i="25"/>
  <c r="DR83" i="25"/>
  <c r="DQ83" i="25"/>
  <c r="DP83" i="25"/>
  <c r="DO83" i="25"/>
  <c r="DN83" i="25"/>
  <c r="DM83" i="25"/>
  <c r="DL83" i="25"/>
  <c r="DK83" i="25"/>
  <c r="DJ83" i="25"/>
  <c r="DI83" i="25"/>
  <c r="DH83" i="25"/>
  <c r="DG83" i="25"/>
  <c r="DF83" i="25"/>
  <c r="DE83" i="25"/>
  <c r="DD83" i="25"/>
  <c r="DC83" i="25"/>
  <c r="DB83" i="25"/>
  <c r="DA83" i="25"/>
  <c r="CZ83" i="25"/>
  <c r="CY83" i="25"/>
  <c r="CX83" i="25"/>
  <c r="CW83" i="25"/>
  <c r="CV83" i="25"/>
  <c r="CU83" i="25"/>
  <c r="CT83" i="25"/>
  <c r="CS83" i="25"/>
  <c r="CR83" i="25"/>
  <c r="CQ83" i="25"/>
  <c r="CP83" i="25"/>
  <c r="CO83" i="25"/>
  <c r="CN83" i="25"/>
  <c r="CM83" i="25"/>
  <c r="CL83" i="25"/>
  <c r="CK83" i="25"/>
  <c r="CJ83" i="25"/>
  <c r="CI83" i="25"/>
  <c r="CH83" i="25"/>
  <c r="CG83" i="25"/>
  <c r="CF83" i="25"/>
  <c r="CE83" i="25"/>
  <c r="CD83" i="25"/>
  <c r="CC83" i="25"/>
  <c r="CB83" i="25"/>
  <c r="CA83" i="25"/>
  <c r="BZ83" i="25"/>
  <c r="BY83" i="25"/>
  <c r="BX83" i="25"/>
  <c r="BW83" i="25"/>
  <c r="BV83" i="25"/>
  <c r="BU83" i="25"/>
  <c r="DV82" i="25"/>
  <c r="DU82" i="25"/>
  <c r="DT82" i="25"/>
  <c r="DS82" i="25"/>
  <c r="DR82" i="25"/>
  <c r="DQ82" i="25"/>
  <c r="DP82" i="25"/>
  <c r="DO82" i="25"/>
  <c r="DN82" i="25"/>
  <c r="DM82" i="25"/>
  <c r="DL82" i="25"/>
  <c r="DK82" i="25"/>
  <c r="DJ82" i="25"/>
  <c r="DI82" i="25"/>
  <c r="DH82" i="25"/>
  <c r="DG82" i="25"/>
  <c r="DF82" i="25"/>
  <c r="DE82" i="25"/>
  <c r="DD82" i="25"/>
  <c r="DC82" i="25"/>
  <c r="DB82" i="25"/>
  <c r="DA82" i="25"/>
  <c r="CZ82" i="25"/>
  <c r="CY82" i="25"/>
  <c r="CX82" i="25"/>
  <c r="CW82" i="25"/>
  <c r="CV82" i="25"/>
  <c r="CU82" i="25"/>
  <c r="CT82" i="25"/>
  <c r="CS82" i="25"/>
  <c r="CR82" i="25"/>
  <c r="CQ82" i="25"/>
  <c r="CP82" i="25"/>
  <c r="CO82" i="25"/>
  <c r="CN82" i="25"/>
  <c r="CM82" i="25"/>
  <c r="CL82" i="25"/>
  <c r="CK82" i="25"/>
  <c r="CJ82" i="25"/>
  <c r="CI82" i="25"/>
  <c r="CH82" i="25"/>
  <c r="CG82" i="25"/>
  <c r="CF82" i="25"/>
  <c r="CE82" i="25"/>
  <c r="CD82" i="25"/>
  <c r="CC82" i="25"/>
  <c r="CB82" i="25"/>
  <c r="CA82" i="25"/>
  <c r="BZ82" i="25"/>
  <c r="BY82" i="25"/>
  <c r="BX82" i="25"/>
  <c r="BW82" i="25"/>
  <c r="BV82" i="25"/>
  <c r="BU82" i="25"/>
  <c r="DV81" i="25"/>
  <c r="DU81" i="25"/>
  <c r="DT81" i="25"/>
  <c r="DS81" i="25"/>
  <c r="DR81" i="25"/>
  <c r="DQ81" i="25"/>
  <c r="DP81" i="25"/>
  <c r="DO81" i="25"/>
  <c r="DN81" i="25"/>
  <c r="DM81" i="25"/>
  <c r="DL81" i="25"/>
  <c r="DK81" i="25"/>
  <c r="DJ81" i="25"/>
  <c r="DI81" i="25"/>
  <c r="DH81" i="25"/>
  <c r="DG81" i="25"/>
  <c r="DF81" i="25"/>
  <c r="DE81" i="25"/>
  <c r="DD81" i="25"/>
  <c r="DC81" i="25"/>
  <c r="DB81" i="25"/>
  <c r="DA81" i="25"/>
  <c r="CZ81" i="25"/>
  <c r="CY81" i="25"/>
  <c r="CX81" i="25"/>
  <c r="CW81" i="25"/>
  <c r="CV81" i="25"/>
  <c r="CU81" i="25"/>
  <c r="CT81" i="25"/>
  <c r="CS81" i="25"/>
  <c r="CR81" i="25"/>
  <c r="CQ81" i="25"/>
  <c r="CP81" i="25"/>
  <c r="CO81" i="25"/>
  <c r="CN81" i="25"/>
  <c r="CM81" i="25"/>
  <c r="CL81" i="25"/>
  <c r="CK81" i="25"/>
  <c r="CJ81" i="25"/>
  <c r="CI81" i="25"/>
  <c r="CH81" i="25"/>
  <c r="CG81" i="25"/>
  <c r="CF81" i="25"/>
  <c r="CE81" i="25"/>
  <c r="CD81" i="25"/>
  <c r="CC81" i="25"/>
  <c r="CB81" i="25"/>
  <c r="CA81" i="25"/>
  <c r="BZ81" i="25"/>
  <c r="BY81" i="25"/>
  <c r="BX81" i="25"/>
  <c r="BW81" i="25"/>
  <c r="BV81" i="25"/>
  <c r="BU81" i="25"/>
  <c r="Q81" i="25"/>
  <c r="R81" i="25" s="1"/>
  <c r="DV80" i="25"/>
  <c r="DU80" i="25"/>
  <c r="DT80" i="25"/>
  <c r="DS80" i="25"/>
  <c r="DR80" i="25"/>
  <c r="DQ80" i="25"/>
  <c r="DP80" i="25"/>
  <c r="DO80" i="25"/>
  <c r="DN80" i="25"/>
  <c r="DM80" i="25"/>
  <c r="DL80" i="25"/>
  <c r="DK80" i="25"/>
  <c r="DJ80" i="25"/>
  <c r="DI80" i="25"/>
  <c r="DH80" i="25"/>
  <c r="DG80" i="25"/>
  <c r="DF80" i="25"/>
  <c r="DE80" i="25"/>
  <c r="DD80" i="25"/>
  <c r="DC80" i="25"/>
  <c r="DB80" i="25"/>
  <c r="DA80" i="25"/>
  <c r="CZ80" i="25"/>
  <c r="CY80" i="25"/>
  <c r="CX80" i="25"/>
  <c r="CW80" i="25"/>
  <c r="CV80" i="25"/>
  <c r="CU80" i="25"/>
  <c r="CT80" i="25"/>
  <c r="CS80" i="25"/>
  <c r="CR80" i="25"/>
  <c r="CQ80" i="25"/>
  <c r="CP80" i="25"/>
  <c r="CO80" i="25"/>
  <c r="CN80" i="25"/>
  <c r="CM80" i="25"/>
  <c r="CL80" i="25"/>
  <c r="CK80" i="25"/>
  <c r="CJ80" i="25"/>
  <c r="CI80" i="25"/>
  <c r="CH80" i="25"/>
  <c r="CG80" i="25"/>
  <c r="CF80" i="25"/>
  <c r="CE80" i="25"/>
  <c r="CD80" i="25"/>
  <c r="CC80" i="25"/>
  <c r="CB80" i="25"/>
  <c r="CA80" i="25"/>
  <c r="BZ80" i="25"/>
  <c r="BY80" i="25"/>
  <c r="BX80" i="25"/>
  <c r="BW80" i="25"/>
  <c r="BV80" i="25"/>
  <c r="BU80" i="25"/>
  <c r="Q80" i="25"/>
  <c r="R80" i="25" s="1"/>
  <c r="DV79" i="25"/>
  <c r="DU79" i="25"/>
  <c r="DT79" i="25"/>
  <c r="DS79" i="25"/>
  <c r="DR79" i="25"/>
  <c r="DQ79" i="25"/>
  <c r="DP79" i="25"/>
  <c r="DO79" i="25"/>
  <c r="DN79" i="25"/>
  <c r="DM79" i="25"/>
  <c r="DL79" i="25"/>
  <c r="DK79" i="25"/>
  <c r="DJ79" i="25"/>
  <c r="DI79" i="25"/>
  <c r="DH79" i="25"/>
  <c r="DG79" i="25"/>
  <c r="DF79" i="25"/>
  <c r="DE79" i="25"/>
  <c r="DD79" i="25"/>
  <c r="DC79" i="25"/>
  <c r="DB79" i="25"/>
  <c r="DA79" i="25"/>
  <c r="CZ79" i="25"/>
  <c r="CY79" i="25"/>
  <c r="CX79" i="25"/>
  <c r="CW79" i="25"/>
  <c r="CV79" i="25"/>
  <c r="CU79" i="25"/>
  <c r="CT79" i="25"/>
  <c r="CS79" i="25"/>
  <c r="CR79" i="25"/>
  <c r="CQ79" i="25"/>
  <c r="CP79" i="25"/>
  <c r="CO79" i="25"/>
  <c r="CN79" i="25"/>
  <c r="CM79" i="25"/>
  <c r="CL79" i="25"/>
  <c r="CK79" i="25"/>
  <c r="CJ79" i="25"/>
  <c r="CI79" i="25"/>
  <c r="CH79" i="25"/>
  <c r="CG79" i="25"/>
  <c r="CF79" i="25"/>
  <c r="CE79" i="25"/>
  <c r="CD79" i="25"/>
  <c r="CC79" i="25"/>
  <c r="CB79" i="25"/>
  <c r="CA79" i="25"/>
  <c r="BZ79" i="25"/>
  <c r="BY79" i="25"/>
  <c r="BX79" i="25"/>
  <c r="BW79" i="25"/>
  <c r="BV79" i="25"/>
  <c r="BU79" i="25"/>
  <c r="R79" i="25"/>
  <c r="DV78" i="25"/>
  <c r="DU78" i="25"/>
  <c r="DT78" i="25"/>
  <c r="DS78" i="25"/>
  <c r="DR78" i="25"/>
  <c r="DQ78" i="25"/>
  <c r="DP78" i="25"/>
  <c r="DO78" i="25"/>
  <c r="DN78" i="25"/>
  <c r="DM78" i="25"/>
  <c r="DL78" i="25"/>
  <c r="DK78" i="25"/>
  <c r="DJ78" i="25"/>
  <c r="DI78" i="25"/>
  <c r="DH78" i="25"/>
  <c r="DG78" i="25"/>
  <c r="DF78" i="25"/>
  <c r="DE78" i="25"/>
  <c r="DD78" i="25"/>
  <c r="DC78" i="25"/>
  <c r="DB78" i="25"/>
  <c r="DA78" i="25"/>
  <c r="CZ78" i="25"/>
  <c r="CY78" i="25"/>
  <c r="CX78" i="25"/>
  <c r="CW78" i="25"/>
  <c r="CV78" i="25"/>
  <c r="CU78" i="25"/>
  <c r="CT78" i="25"/>
  <c r="CS78" i="25"/>
  <c r="CR78" i="25"/>
  <c r="CQ78" i="25"/>
  <c r="CP78" i="25"/>
  <c r="CO78" i="25"/>
  <c r="CN78" i="25"/>
  <c r="CM78" i="25"/>
  <c r="CL78" i="25"/>
  <c r="CK78" i="25"/>
  <c r="CJ78" i="25"/>
  <c r="CI78" i="25"/>
  <c r="CH78" i="25"/>
  <c r="CG78" i="25"/>
  <c r="CF78" i="25"/>
  <c r="CE78" i="25"/>
  <c r="CD78" i="25"/>
  <c r="CC78" i="25"/>
  <c r="CB78" i="25"/>
  <c r="CA78" i="25"/>
  <c r="BZ78" i="25"/>
  <c r="BY78" i="25"/>
  <c r="BX78" i="25"/>
  <c r="BW78" i="25"/>
  <c r="BV78" i="25"/>
  <c r="BU78" i="25"/>
  <c r="R78" i="25"/>
  <c r="DV77" i="25"/>
  <c r="DU77" i="25"/>
  <c r="DT77" i="25"/>
  <c r="DS77" i="25"/>
  <c r="DR77" i="25"/>
  <c r="DQ77" i="25"/>
  <c r="DP77" i="25"/>
  <c r="DO77" i="25"/>
  <c r="DN77" i="25"/>
  <c r="DM77" i="25"/>
  <c r="DL77" i="25"/>
  <c r="DK77" i="25"/>
  <c r="DJ77" i="25"/>
  <c r="DI77" i="25"/>
  <c r="DH77" i="25"/>
  <c r="DG77" i="25"/>
  <c r="DF77" i="25"/>
  <c r="DE77" i="25"/>
  <c r="DD77" i="25"/>
  <c r="DC77" i="25"/>
  <c r="DB77" i="25"/>
  <c r="DA77" i="25"/>
  <c r="CZ77" i="25"/>
  <c r="CY77" i="25"/>
  <c r="CX77" i="25"/>
  <c r="CW77" i="25"/>
  <c r="CV77" i="25"/>
  <c r="CU77" i="25"/>
  <c r="CT77" i="25"/>
  <c r="CS77" i="25"/>
  <c r="CR77" i="25"/>
  <c r="CQ77" i="25"/>
  <c r="CP77" i="25"/>
  <c r="CO77" i="25"/>
  <c r="CN77" i="25"/>
  <c r="CM77" i="25"/>
  <c r="CL77" i="25"/>
  <c r="CK77" i="25"/>
  <c r="CJ77" i="25"/>
  <c r="CI77" i="25"/>
  <c r="CH77" i="25"/>
  <c r="CG77" i="25"/>
  <c r="CF77" i="25"/>
  <c r="CE77" i="25"/>
  <c r="CD77" i="25"/>
  <c r="CC77" i="25"/>
  <c r="CB77" i="25"/>
  <c r="CA77" i="25"/>
  <c r="BZ77" i="25"/>
  <c r="BY77" i="25"/>
  <c r="BX77" i="25"/>
  <c r="BW77" i="25"/>
  <c r="BV77" i="25"/>
  <c r="BU77" i="25"/>
  <c r="Q77" i="25"/>
  <c r="P77" i="25"/>
  <c r="DV76" i="25"/>
  <c r="DU76" i="25"/>
  <c r="DT76" i="25"/>
  <c r="DS76" i="25"/>
  <c r="DR76" i="25"/>
  <c r="DQ76" i="25"/>
  <c r="DP76" i="25"/>
  <c r="DO76" i="25"/>
  <c r="DN76" i="25"/>
  <c r="DM76" i="25"/>
  <c r="DL76" i="25"/>
  <c r="DK76" i="25"/>
  <c r="DJ76" i="25"/>
  <c r="DI76" i="25"/>
  <c r="DH76" i="25"/>
  <c r="DG76" i="25"/>
  <c r="DF76" i="25"/>
  <c r="DE76" i="25"/>
  <c r="DD76" i="25"/>
  <c r="DC76" i="25"/>
  <c r="DB76" i="25"/>
  <c r="DA76" i="25"/>
  <c r="CZ76" i="25"/>
  <c r="CY76" i="25"/>
  <c r="CX76" i="25"/>
  <c r="CW76" i="25"/>
  <c r="CV76" i="25"/>
  <c r="CU76" i="25"/>
  <c r="CT76" i="25"/>
  <c r="CS76" i="25"/>
  <c r="CR76" i="25"/>
  <c r="CQ76" i="25"/>
  <c r="CP76" i="25"/>
  <c r="CO76" i="25"/>
  <c r="CN76" i="25"/>
  <c r="CM76" i="25"/>
  <c r="CL76" i="25"/>
  <c r="CK76" i="25"/>
  <c r="CJ76" i="25"/>
  <c r="CI76" i="25"/>
  <c r="CH76" i="25"/>
  <c r="CG76" i="25"/>
  <c r="CF76" i="25"/>
  <c r="CE76" i="25"/>
  <c r="CD76" i="25"/>
  <c r="CC76" i="25"/>
  <c r="CB76" i="25"/>
  <c r="CA76" i="25"/>
  <c r="BZ76" i="25"/>
  <c r="BY76" i="25"/>
  <c r="BX76" i="25"/>
  <c r="BW76" i="25"/>
  <c r="BV76" i="25"/>
  <c r="BU76" i="25"/>
  <c r="Q76" i="25"/>
  <c r="R76" i="25" s="1"/>
  <c r="DV75" i="25"/>
  <c r="DU75" i="25"/>
  <c r="DT75" i="25"/>
  <c r="DS75" i="25"/>
  <c r="DR75" i="25"/>
  <c r="DQ75" i="25"/>
  <c r="DP75" i="25"/>
  <c r="DO75" i="25"/>
  <c r="DN75" i="25"/>
  <c r="DM75" i="25"/>
  <c r="DL75" i="25"/>
  <c r="DK75" i="25"/>
  <c r="DJ75" i="25"/>
  <c r="DI75" i="25"/>
  <c r="DH75" i="25"/>
  <c r="DG75" i="25"/>
  <c r="DF75" i="25"/>
  <c r="DE75" i="25"/>
  <c r="DD75" i="25"/>
  <c r="DC75" i="25"/>
  <c r="DB75" i="25"/>
  <c r="DA75" i="25"/>
  <c r="CZ75" i="25"/>
  <c r="CY75" i="25"/>
  <c r="CX75" i="25"/>
  <c r="CW75" i="25"/>
  <c r="CV75" i="25"/>
  <c r="CU75" i="25"/>
  <c r="CT75" i="25"/>
  <c r="CS75" i="25"/>
  <c r="CR75" i="25"/>
  <c r="CQ75" i="25"/>
  <c r="CP75" i="25"/>
  <c r="CO75" i="25"/>
  <c r="CN75" i="25"/>
  <c r="CM75" i="25"/>
  <c r="CL75" i="25"/>
  <c r="CK75" i="25"/>
  <c r="CJ75" i="25"/>
  <c r="CI75" i="25"/>
  <c r="CH75" i="25"/>
  <c r="CG75" i="25"/>
  <c r="CF75" i="25"/>
  <c r="CE75" i="25"/>
  <c r="CD75" i="25"/>
  <c r="CC75" i="25"/>
  <c r="CB75" i="25"/>
  <c r="CA75" i="25"/>
  <c r="BZ75" i="25"/>
  <c r="BY75" i="25"/>
  <c r="BX75" i="25"/>
  <c r="BW75" i="25"/>
  <c r="BV75" i="25"/>
  <c r="BU75" i="25"/>
  <c r="Q75" i="25"/>
  <c r="R75" i="25" s="1"/>
  <c r="DV74" i="25"/>
  <c r="DU74" i="25"/>
  <c r="DT74" i="25"/>
  <c r="DS74" i="25"/>
  <c r="DR74" i="25"/>
  <c r="DQ74" i="25"/>
  <c r="DP74" i="25"/>
  <c r="DO74" i="25"/>
  <c r="DN74" i="25"/>
  <c r="DM74" i="25"/>
  <c r="DL74" i="25"/>
  <c r="DK74" i="25"/>
  <c r="DJ74" i="25"/>
  <c r="DI74" i="25"/>
  <c r="DH74" i="25"/>
  <c r="DG74" i="25"/>
  <c r="DF74" i="25"/>
  <c r="DE74" i="25"/>
  <c r="DD74" i="25"/>
  <c r="DC74" i="25"/>
  <c r="DB74" i="25"/>
  <c r="DA74" i="25"/>
  <c r="CZ74" i="25"/>
  <c r="CY74" i="25"/>
  <c r="CX74" i="25"/>
  <c r="CW74" i="25"/>
  <c r="CV74" i="25"/>
  <c r="CU74" i="25"/>
  <c r="CT74" i="25"/>
  <c r="CS74" i="25"/>
  <c r="CR74" i="25"/>
  <c r="CQ74" i="25"/>
  <c r="CP74" i="25"/>
  <c r="CO74" i="25"/>
  <c r="CN74" i="25"/>
  <c r="CM74" i="25"/>
  <c r="CL74" i="25"/>
  <c r="CK74" i="25"/>
  <c r="CJ74" i="25"/>
  <c r="CI74" i="25"/>
  <c r="CH74" i="25"/>
  <c r="CG74" i="25"/>
  <c r="CF74" i="25"/>
  <c r="CE74" i="25"/>
  <c r="CD74" i="25"/>
  <c r="CC74" i="25"/>
  <c r="CB74" i="25"/>
  <c r="CA74" i="25"/>
  <c r="BZ74" i="25"/>
  <c r="BY74" i="25"/>
  <c r="BX74" i="25"/>
  <c r="BW74" i="25"/>
  <c r="BV74" i="25"/>
  <c r="BU74" i="25"/>
  <c r="DV73" i="25"/>
  <c r="DU73" i="25"/>
  <c r="DT73" i="25"/>
  <c r="DS73" i="25"/>
  <c r="DR73" i="25"/>
  <c r="DQ73" i="25"/>
  <c r="DP73" i="25"/>
  <c r="DO73" i="25"/>
  <c r="DN73" i="25"/>
  <c r="DM73" i="25"/>
  <c r="DL73" i="25"/>
  <c r="DK73" i="25"/>
  <c r="DJ73" i="25"/>
  <c r="DI73" i="25"/>
  <c r="DH73" i="25"/>
  <c r="DG73" i="25"/>
  <c r="DF73" i="25"/>
  <c r="DE73" i="25"/>
  <c r="DD73" i="25"/>
  <c r="DC73" i="25"/>
  <c r="DB73" i="25"/>
  <c r="DA73" i="25"/>
  <c r="CZ73" i="25"/>
  <c r="CY73" i="25"/>
  <c r="CX73" i="25"/>
  <c r="CW73" i="25"/>
  <c r="CV73" i="25"/>
  <c r="CU73" i="25"/>
  <c r="CT73" i="25"/>
  <c r="CS73" i="25"/>
  <c r="CR73" i="25"/>
  <c r="CQ73" i="25"/>
  <c r="CP73" i="25"/>
  <c r="CO73" i="25"/>
  <c r="CN73" i="25"/>
  <c r="CM73" i="25"/>
  <c r="CL73" i="25"/>
  <c r="CK73" i="25"/>
  <c r="CJ73" i="25"/>
  <c r="CI73" i="25"/>
  <c r="CH73" i="25"/>
  <c r="CG73" i="25"/>
  <c r="CF73" i="25"/>
  <c r="CE73" i="25"/>
  <c r="CD73" i="25"/>
  <c r="CC73" i="25"/>
  <c r="CB73" i="25"/>
  <c r="CA73" i="25"/>
  <c r="BZ73" i="25"/>
  <c r="BY73" i="25"/>
  <c r="BX73" i="25"/>
  <c r="BW73" i="25"/>
  <c r="BV73" i="25"/>
  <c r="BU73" i="25"/>
  <c r="DV72" i="25"/>
  <c r="DU72" i="25"/>
  <c r="DT72" i="25"/>
  <c r="DS72" i="25"/>
  <c r="DR72" i="25"/>
  <c r="DQ72" i="25"/>
  <c r="DP72" i="25"/>
  <c r="DO72" i="25"/>
  <c r="DN72" i="25"/>
  <c r="DM72" i="25"/>
  <c r="DL72" i="25"/>
  <c r="DK72" i="25"/>
  <c r="DJ72" i="25"/>
  <c r="DI72" i="25"/>
  <c r="DH72" i="25"/>
  <c r="DG72" i="25"/>
  <c r="DF72" i="25"/>
  <c r="DE72" i="25"/>
  <c r="DD72" i="25"/>
  <c r="DC72" i="25"/>
  <c r="DB72" i="25"/>
  <c r="DA72" i="25"/>
  <c r="CZ72" i="25"/>
  <c r="CY72" i="25"/>
  <c r="CX72" i="25"/>
  <c r="CW72" i="25"/>
  <c r="CV72" i="25"/>
  <c r="CU72" i="25"/>
  <c r="CT72" i="25"/>
  <c r="CS72" i="25"/>
  <c r="CR72" i="25"/>
  <c r="CQ72" i="25"/>
  <c r="CP72" i="25"/>
  <c r="CO72" i="25"/>
  <c r="CN72" i="25"/>
  <c r="CM72" i="25"/>
  <c r="CL72" i="25"/>
  <c r="CK72" i="25"/>
  <c r="CJ72" i="25"/>
  <c r="CI72" i="25"/>
  <c r="CH72" i="25"/>
  <c r="CG72" i="25"/>
  <c r="CF72" i="25"/>
  <c r="CE72" i="25"/>
  <c r="CD72" i="25"/>
  <c r="CC72" i="25"/>
  <c r="CB72" i="25"/>
  <c r="CA72" i="25"/>
  <c r="BZ72" i="25"/>
  <c r="BY72" i="25"/>
  <c r="BX72" i="25"/>
  <c r="BW72" i="25"/>
  <c r="BV72" i="25"/>
  <c r="BU72" i="25"/>
  <c r="DV71" i="25"/>
  <c r="DU71" i="25"/>
  <c r="DT71" i="25"/>
  <c r="DS71" i="25"/>
  <c r="DR71" i="25"/>
  <c r="DQ71" i="25"/>
  <c r="DP71" i="25"/>
  <c r="DO71" i="25"/>
  <c r="DN71" i="25"/>
  <c r="DM71" i="25"/>
  <c r="DL71" i="25"/>
  <c r="DK71" i="25"/>
  <c r="DJ71" i="25"/>
  <c r="DI71" i="25"/>
  <c r="DH71" i="25"/>
  <c r="DG71" i="25"/>
  <c r="DF71" i="25"/>
  <c r="DE71" i="25"/>
  <c r="DD71" i="25"/>
  <c r="DC71" i="25"/>
  <c r="DB71" i="25"/>
  <c r="DA71" i="25"/>
  <c r="CZ71" i="25"/>
  <c r="CY71" i="25"/>
  <c r="CX71" i="25"/>
  <c r="CW71" i="25"/>
  <c r="CV71" i="25"/>
  <c r="CU71" i="25"/>
  <c r="CT71" i="25"/>
  <c r="CS71" i="25"/>
  <c r="CR71" i="25"/>
  <c r="CQ71" i="25"/>
  <c r="CP71" i="25"/>
  <c r="CO71" i="25"/>
  <c r="CN71" i="25"/>
  <c r="CM71" i="25"/>
  <c r="CL71" i="25"/>
  <c r="CK71" i="25"/>
  <c r="CJ71" i="25"/>
  <c r="CI71" i="25"/>
  <c r="CH71" i="25"/>
  <c r="CG71" i="25"/>
  <c r="CF71" i="25"/>
  <c r="CE71" i="25"/>
  <c r="CD71" i="25"/>
  <c r="CC71" i="25"/>
  <c r="CB71" i="25"/>
  <c r="CA71" i="25"/>
  <c r="BZ71" i="25"/>
  <c r="BY71" i="25"/>
  <c r="BX71" i="25"/>
  <c r="BW71" i="25"/>
  <c r="BV71" i="25"/>
  <c r="BU71" i="25"/>
  <c r="DV70" i="25"/>
  <c r="DU70" i="25"/>
  <c r="DT70" i="25"/>
  <c r="DS70" i="25"/>
  <c r="DR70" i="25"/>
  <c r="DQ70" i="25"/>
  <c r="DP70" i="25"/>
  <c r="DO70" i="25"/>
  <c r="DN70" i="25"/>
  <c r="DM70" i="25"/>
  <c r="DL70" i="25"/>
  <c r="DK70" i="25"/>
  <c r="DJ70" i="25"/>
  <c r="DI70" i="25"/>
  <c r="DH70" i="25"/>
  <c r="DG70" i="25"/>
  <c r="DF70" i="25"/>
  <c r="DE70" i="25"/>
  <c r="DD70" i="25"/>
  <c r="DC70" i="25"/>
  <c r="DB70" i="25"/>
  <c r="DA70" i="25"/>
  <c r="CZ70" i="25"/>
  <c r="CY70" i="25"/>
  <c r="CX70" i="25"/>
  <c r="CW70" i="25"/>
  <c r="CV70" i="25"/>
  <c r="CU70" i="25"/>
  <c r="CT70" i="25"/>
  <c r="CS70" i="25"/>
  <c r="CR70" i="25"/>
  <c r="CQ70" i="25"/>
  <c r="CP70" i="25"/>
  <c r="CO70" i="25"/>
  <c r="CN70" i="25"/>
  <c r="CM70" i="25"/>
  <c r="CL70" i="25"/>
  <c r="CK70" i="25"/>
  <c r="CJ70" i="25"/>
  <c r="CI70" i="25"/>
  <c r="CH70" i="25"/>
  <c r="CG70" i="25"/>
  <c r="CF70" i="25"/>
  <c r="CE70" i="25"/>
  <c r="CD70" i="25"/>
  <c r="CC70" i="25"/>
  <c r="CB70" i="25"/>
  <c r="CA70" i="25"/>
  <c r="BZ70" i="25"/>
  <c r="BY70" i="25"/>
  <c r="BX70" i="25"/>
  <c r="BW70" i="25"/>
  <c r="BV70" i="25"/>
  <c r="BU70" i="25"/>
  <c r="DV69" i="25"/>
  <c r="DU69" i="25"/>
  <c r="DT69" i="25"/>
  <c r="DS69" i="25"/>
  <c r="DR69" i="25"/>
  <c r="DQ69" i="25"/>
  <c r="DP69" i="25"/>
  <c r="DO69" i="25"/>
  <c r="DN69" i="25"/>
  <c r="DM69" i="25"/>
  <c r="DL69" i="25"/>
  <c r="DK69" i="25"/>
  <c r="DJ69" i="25"/>
  <c r="DI69" i="25"/>
  <c r="DH69" i="25"/>
  <c r="DG69" i="25"/>
  <c r="DF69" i="25"/>
  <c r="DE69" i="25"/>
  <c r="DD69" i="25"/>
  <c r="DC69" i="25"/>
  <c r="DB69" i="25"/>
  <c r="DA69" i="25"/>
  <c r="CZ69" i="25"/>
  <c r="CY69" i="25"/>
  <c r="CX69" i="25"/>
  <c r="CW69" i="25"/>
  <c r="CV69" i="25"/>
  <c r="CU69" i="25"/>
  <c r="CT69" i="25"/>
  <c r="CS69" i="25"/>
  <c r="CR69" i="25"/>
  <c r="CQ69" i="25"/>
  <c r="CP69" i="25"/>
  <c r="CO69" i="25"/>
  <c r="CN69" i="25"/>
  <c r="CM69" i="25"/>
  <c r="CL69" i="25"/>
  <c r="CK69" i="25"/>
  <c r="CJ69" i="25"/>
  <c r="CI69" i="25"/>
  <c r="CH69" i="25"/>
  <c r="CG69" i="25"/>
  <c r="CF69" i="25"/>
  <c r="CE69" i="25"/>
  <c r="CD69" i="25"/>
  <c r="CC69" i="25"/>
  <c r="CB69" i="25"/>
  <c r="CA69" i="25"/>
  <c r="BZ69" i="25"/>
  <c r="BY69" i="25"/>
  <c r="BX69" i="25"/>
  <c r="BW69" i="25"/>
  <c r="BV69" i="25"/>
  <c r="BU69" i="25"/>
  <c r="DV68" i="25"/>
  <c r="DU68" i="25"/>
  <c r="DT68" i="25"/>
  <c r="DS68" i="25"/>
  <c r="DR68" i="25"/>
  <c r="DQ68" i="25"/>
  <c r="DP68" i="25"/>
  <c r="DO68" i="25"/>
  <c r="DN68" i="25"/>
  <c r="DM68" i="25"/>
  <c r="DL68" i="25"/>
  <c r="DK68" i="25"/>
  <c r="DJ68" i="25"/>
  <c r="DI68" i="25"/>
  <c r="DH68" i="25"/>
  <c r="DG68" i="25"/>
  <c r="DF68" i="25"/>
  <c r="DE68" i="25"/>
  <c r="DD68" i="25"/>
  <c r="DC68" i="25"/>
  <c r="DB68" i="25"/>
  <c r="DA68" i="25"/>
  <c r="CZ68" i="25"/>
  <c r="CY68" i="25"/>
  <c r="CX68" i="25"/>
  <c r="CW68" i="25"/>
  <c r="CV68" i="25"/>
  <c r="CU68" i="25"/>
  <c r="CT68" i="25"/>
  <c r="CS68" i="25"/>
  <c r="CR68" i="25"/>
  <c r="CQ68" i="25"/>
  <c r="CP68" i="25"/>
  <c r="CO68" i="25"/>
  <c r="CN68" i="25"/>
  <c r="CM68" i="25"/>
  <c r="CL68" i="25"/>
  <c r="CK68" i="25"/>
  <c r="CJ68" i="25"/>
  <c r="CI68" i="25"/>
  <c r="CH68" i="25"/>
  <c r="CG68" i="25"/>
  <c r="CF68" i="25"/>
  <c r="CE68" i="25"/>
  <c r="CD68" i="25"/>
  <c r="CC68" i="25"/>
  <c r="CB68" i="25"/>
  <c r="CA68" i="25"/>
  <c r="BZ68" i="25"/>
  <c r="BY68" i="25"/>
  <c r="BX68" i="25"/>
  <c r="BW68" i="25"/>
  <c r="BV68" i="25"/>
  <c r="BU68" i="25"/>
  <c r="DV67" i="25"/>
  <c r="DU67" i="25"/>
  <c r="DT67" i="25"/>
  <c r="DS67" i="25"/>
  <c r="DR67" i="25"/>
  <c r="DQ67" i="25"/>
  <c r="DP67" i="25"/>
  <c r="DO67" i="25"/>
  <c r="DN67" i="25"/>
  <c r="DM67" i="25"/>
  <c r="DL67" i="25"/>
  <c r="DK67" i="25"/>
  <c r="DJ67" i="25"/>
  <c r="DI67" i="25"/>
  <c r="DH67" i="25"/>
  <c r="DG67" i="25"/>
  <c r="DF67" i="25"/>
  <c r="DE67" i="25"/>
  <c r="DD67" i="25"/>
  <c r="DC67" i="25"/>
  <c r="DB67" i="25"/>
  <c r="DA67" i="25"/>
  <c r="CZ67" i="25"/>
  <c r="CY67" i="25"/>
  <c r="CX67" i="25"/>
  <c r="CW67" i="25"/>
  <c r="CV67" i="25"/>
  <c r="CU67" i="25"/>
  <c r="CT67" i="25"/>
  <c r="CS67" i="25"/>
  <c r="CR67" i="25"/>
  <c r="CQ67" i="25"/>
  <c r="CP67" i="25"/>
  <c r="CO67" i="25"/>
  <c r="CN67" i="25"/>
  <c r="CM67" i="25"/>
  <c r="CL67" i="25"/>
  <c r="CK67" i="25"/>
  <c r="CJ67" i="25"/>
  <c r="CI67" i="25"/>
  <c r="CH67" i="25"/>
  <c r="CG67" i="25"/>
  <c r="CF67" i="25"/>
  <c r="CE67" i="25"/>
  <c r="CD67" i="25"/>
  <c r="CC67" i="25"/>
  <c r="CB67" i="25"/>
  <c r="CA67" i="25"/>
  <c r="BZ67" i="25"/>
  <c r="BY67" i="25"/>
  <c r="BX67" i="25"/>
  <c r="BW67" i="25"/>
  <c r="BV67" i="25"/>
  <c r="BU67" i="25"/>
  <c r="DV66" i="25"/>
  <c r="DU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DB66" i="25"/>
  <c r="DA66" i="25"/>
  <c r="CZ66" i="25"/>
  <c r="CY66" i="25"/>
  <c r="CX66" i="25"/>
  <c r="CW66" i="25"/>
  <c r="CV66" i="25"/>
  <c r="CU66" i="25"/>
  <c r="CT66" i="25"/>
  <c r="CS66" i="25"/>
  <c r="CR66" i="25"/>
  <c r="CQ66" i="25"/>
  <c r="CP66" i="25"/>
  <c r="CO66" i="25"/>
  <c r="CN66" i="25"/>
  <c r="CM66" i="25"/>
  <c r="CL66" i="25"/>
  <c r="CK66" i="25"/>
  <c r="CJ66" i="25"/>
  <c r="CI66" i="25"/>
  <c r="CH66" i="25"/>
  <c r="CG66" i="25"/>
  <c r="CF66" i="25"/>
  <c r="CE66" i="25"/>
  <c r="CD66" i="25"/>
  <c r="CC66" i="25"/>
  <c r="CB66" i="25"/>
  <c r="CA66" i="25"/>
  <c r="BZ66" i="25"/>
  <c r="BY66" i="25"/>
  <c r="BX66" i="25"/>
  <c r="BW66" i="25"/>
  <c r="BV66" i="25"/>
  <c r="BU66" i="25"/>
  <c r="DV65" i="25"/>
  <c r="DU65" i="25"/>
  <c r="DT65" i="25"/>
  <c r="DS65" i="25"/>
  <c r="DR65" i="25"/>
  <c r="DQ65" i="25"/>
  <c r="DP65" i="25"/>
  <c r="DO65" i="25"/>
  <c r="DN65" i="25"/>
  <c r="DM65" i="25"/>
  <c r="DL65" i="25"/>
  <c r="DK65" i="25"/>
  <c r="DJ65" i="25"/>
  <c r="DI65" i="25"/>
  <c r="DH65" i="25"/>
  <c r="DG65" i="25"/>
  <c r="DF65" i="25"/>
  <c r="DE65" i="25"/>
  <c r="DD65" i="25"/>
  <c r="DC65" i="25"/>
  <c r="DB65" i="25"/>
  <c r="DA65" i="25"/>
  <c r="CZ65" i="25"/>
  <c r="CY65" i="25"/>
  <c r="CX65" i="25"/>
  <c r="CW65" i="25"/>
  <c r="CV65" i="25"/>
  <c r="CU65" i="25"/>
  <c r="CT65" i="25"/>
  <c r="CS65" i="25"/>
  <c r="CR65" i="25"/>
  <c r="CQ65" i="25"/>
  <c r="CP65" i="25"/>
  <c r="CO65" i="25"/>
  <c r="CN65" i="25"/>
  <c r="CM65" i="25"/>
  <c r="CL65" i="25"/>
  <c r="CK65" i="25"/>
  <c r="CJ65" i="25"/>
  <c r="CI65" i="25"/>
  <c r="CH65" i="25"/>
  <c r="CG65" i="25"/>
  <c r="CF65" i="25"/>
  <c r="CE65" i="25"/>
  <c r="CD65" i="25"/>
  <c r="CC65" i="25"/>
  <c r="CB65" i="25"/>
  <c r="CA65" i="25"/>
  <c r="BZ65" i="25"/>
  <c r="BY65" i="25"/>
  <c r="BX65" i="25"/>
  <c r="BW65" i="25"/>
  <c r="BV65" i="25"/>
  <c r="BU65" i="25"/>
  <c r="DV64" i="25"/>
  <c r="DU64" i="25"/>
  <c r="DT64" i="25"/>
  <c r="DS64" i="25"/>
  <c r="DR64" i="25"/>
  <c r="DQ64" i="25"/>
  <c r="DP64" i="25"/>
  <c r="DO64" i="25"/>
  <c r="DN64" i="25"/>
  <c r="DM64" i="25"/>
  <c r="DL64" i="25"/>
  <c r="DK64" i="25"/>
  <c r="DJ64" i="25"/>
  <c r="DI64" i="25"/>
  <c r="DH64" i="25"/>
  <c r="DG64" i="25"/>
  <c r="DF64" i="25"/>
  <c r="DE64" i="25"/>
  <c r="DD64" i="25"/>
  <c r="DC64" i="25"/>
  <c r="DB64" i="25"/>
  <c r="DA64" i="25"/>
  <c r="CZ64" i="25"/>
  <c r="CY64" i="25"/>
  <c r="CX64" i="25"/>
  <c r="CW64" i="25"/>
  <c r="CV64" i="25"/>
  <c r="CU64" i="25"/>
  <c r="CT64" i="25"/>
  <c r="CS64" i="25"/>
  <c r="CR64" i="25"/>
  <c r="CQ64" i="25"/>
  <c r="CP64" i="25"/>
  <c r="CO64" i="25"/>
  <c r="CN64" i="25"/>
  <c r="CM64" i="25"/>
  <c r="CL64" i="25"/>
  <c r="CK64" i="25"/>
  <c r="CJ64" i="25"/>
  <c r="CI64" i="25"/>
  <c r="CH64" i="25"/>
  <c r="CG64" i="25"/>
  <c r="CF64" i="25"/>
  <c r="CE64" i="25"/>
  <c r="CD64" i="25"/>
  <c r="CC64" i="25"/>
  <c r="CB64" i="25"/>
  <c r="CA64" i="25"/>
  <c r="BZ64" i="25"/>
  <c r="BY64" i="25"/>
  <c r="BX64" i="25"/>
  <c r="BW64" i="25"/>
  <c r="BV64" i="25"/>
  <c r="BU64" i="25"/>
  <c r="DV63" i="25"/>
  <c r="DU63" i="25"/>
  <c r="DT63" i="25"/>
  <c r="DS63" i="25"/>
  <c r="DR63" i="25"/>
  <c r="DQ63" i="25"/>
  <c r="DP63" i="25"/>
  <c r="DO63" i="25"/>
  <c r="DN63" i="25"/>
  <c r="DM63" i="25"/>
  <c r="DL63" i="25"/>
  <c r="DK63" i="25"/>
  <c r="DJ63" i="25"/>
  <c r="DI63" i="25"/>
  <c r="DH63" i="25"/>
  <c r="DG63" i="25"/>
  <c r="DF63" i="25"/>
  <c r="DE63" i="25"/>
  <c r="DD63" i="25"/>
  <c r="DC63" i="25"/>
  <c r="DB63" i="25"/>
  <c r="DA63" i="25"/>
  <c r="CZ63" i="25"/>
  <c r="CY63" i="25"/>
  <c r="CX63" i="25"/>
  <c r="CW63" i="25"/>
  <c r="CV63" i="25"/>
  <c r="CU63" i="25"/>
  <c r="CT63" i="25"/>
  <c r="CS63" i="25"/>
  <c r="CR63" i="25"/>
  <c r="CQ63" i="25"/>
  <c r="CP63" i="25"/>
  <c r="CO63" i="25"/>
  <c r="CN63" i="25"/>
  <c r="CM63" i="25"/>
  <c r="CL63" i="25"/>
  <c r="CK63" i="25"/>
  <c r="CJ63" i="25"/>
  <c r="CI63" i="25"/>
  <c r="CH63" i="25"/>
  <c r="CG63" i="25"/>
  <c r="CF63" i="25"/>
  <c r="CE63" i="25"/>
  <c r="CD63" i="25"/>
  <c r="CC63" i="25"/>
  <c r="CB63" i="25"/>
  <c r="CA63" i="25"/>
  <c r="BZ63" i="25"/>
  <c r="BY63" i="25"/>
  <c r="BX63" i="25"/>
  <c r="BW63" i="25"/>
  <c r="BV63" i="25"/>
  <c r="BU63" i="25"/>
  <c r="DV62" i="25"/>
  <c r="DU62" i="25"/>
  <c r="DT62" i="25"/>
  <c r="DS62" i="25"/>
  <c r="DR62" i="25"/>
  <c r="DQ62" i="25"/>
  <c r="DP62" i="25"/>
  <c r="DO62" i="25"/>
  <c r="DN62" i="25"/>
  <c r="DM62" i="25"/>
  <c r="DL62" i="25"/>
  <c r="DK62" i="25"/>
  <c r="DJ62" i="25"/>
  <c r="DI62" i="25"/>
  <c r="DH62" i="25"/>
  <c r="DG62" i="25"/>
  <c r="DF62" i="25"/>
  <c r="DE62" i="25"/>
  <c r="DD62" i="25"/>
  <c r="DC62" i="25"/>
  <c r="DB62" i="25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DV61" i="25"/>
  <c r="DU61" i="25"/>
  <c r="DT61" i="25"/>
  <c r="DS61" i="25"/>
  <c r="DR61" i="25"/>
  <c r="DQ61" i="25"/>
  <c r="DP61" i="25"/>
  <c r="DO61" i="25"/>
  <c r="DN61" i="25"/>
  <c r="DM61" i="25"/>
  <c r="DL61" i="25"/>
  <c r="DK61" i="25"/>
  <c r="DJ61" i="25"/>
  <c r="DI61" i="25"/>
  <c r="DH61" i="25"/>
  <c r="DG61" i="25"/>
  <c r="DF61" i="25"/>
  <c r="DE61" i="25"/>
  <c r="DD61" i="25"/>
  <c r="DC61" i="25"/>
  <c r="DB61" i="25"/>
  <c r="DA61" i="25"/>
  <c r="CZ61" i="25"/>
  <c r="CY61" i="25"/>
  <c r="CX61" i="25"/>
  <c r="CW61" i="25"/>
  <c r="CV61" i="25"/>
  <c r="CU61" i="25"/>
  <c r="CT61" i="25"/>
  <c r="CS61" i="25"/>
  <c r="CR61" i="25"/>
  <c r="CQ61" i="25"/>
  <c r="CP61" i="25"/>
  <c r="CO61" i="25"/>
  <c r="CN61" i="25"/>
  <c r="CM61" i="25"/>
  <c r="CL61" i="25"/>
  <c r="CK61" i="25"/>
  <c r="CJ61" i="25"/>
  <c r="CI61" i="25"/>
  <c r="CH61" i="25"/>
  <c r="CG61" i="25"/>
  <c r="CF61" i="25"/>
  <c r="CE61" i="25"/>
  <c r="CD61" i="25"/>
  <c r="CC61" i="25"/>
  <c r="CB61" i="25"/>
  <c r="CA61" i="25"/>
  <c r="BZ61" i="25"/>
  <c r="BY61" i="25"/>
  <c r="BX61" i="25"/>
  <c r="BW61" i="25"/>
  <c r="BV61" i="25"/>
  <c r="BU61" i="25"/>
  <c r="DV60" i="25"/>
  <c r="DU60" i="25"/>
  <c r="DT60" i="25"/>
  <c r="DS60" i="25"/>
  <c r="DR60" i="25"/>
  <c r="DQ60" i="25"/>
  <c r="DP60" i="25"/>
  <c r="DO60" i="25"/>
  <c r="DN60" i="25"/>
  <c r="DM60" i="25"/>
  <c r="DL60" i="25"/>
  <c r="DK60" i="25"/>
  <c r="DJ60" i="25"/>
  <c r="DI60" i="25"/>
  <c r="DH60" i="25"/>
  <c r="DG60" i="25"/>
  <c r="DF60" i="25"/>
  <c r="DE60" i="25"/>
  <c r="DD60" i="25"/>
  <c r="DC60" i="25"/>
  <c r="DB60" i="25"/>
  <c r="DA60" i="25"/>
  <c r="CZ60" i="25"/>
  <c r="CY60" i="25"/>
  <c r="CX60" i="25"/>
  <c r="CW60" i="25"/>
  <c r="CV60" i="25"/>
  <c r="CU60" i="25"/>
  <c r="CT60" i="25"/>
  <c r="CS60" i="25"/>
  <c r="CR60" i="25"/>
  <c r="CQ60" i="25"/>
  <c r="CP60" i="25"/>
  <c r="CO60" i="25"/>
  <c r="CN60" i="25"/>
  <c r="CM60" i="25"/>
  <c r="CL60" i="25"/>
  <c r="CK60" i="25"/>
  <c r="CJ60" i="25"/>
  <c r="CI60" i="25"/>
  <c r="CH60" i="25"/>
  <c r="CG60" i="25"/>
  <c r="CF60" i="25"/>
  <c r="CE60" i="25"/>
  <c r="CD60" i="25"/>
  <c r="CC60" i="25"/>
  <c r="CB60" i="25"/>
  <c r="CA60" i="25"/>
  <c r="BZ60" i="25"/>
  <c r="BY60" i="25"/>
  <c r="BX60" i="25"/>
  <c r="BW60" i="25"/>
  <c r="BV60" i="25"/>
  <c r="BU60" i="25"/>
  <c r="DV59" i="25"/>
  <c r="DU59" i="25"/>
  <c r="DT59" i="25"/>
  <c r="DS59" i="25"/>
  <c r="DR59" i="25"/>
  <c r="DQ59" i="25"/>
  <c r="DP59" i="25"/>
  <c r="DO59" i="25"/>
  <c r="DN59" i="25"/>
  <c r="DM59" i="25"/>
  <c r="DL59" i="25"/>
  <c r="DK59" i="25"/>
  <c r="DJ59" i="25"/>
  <c r="DI59" i="25"/>
  <c r="DH59" i="25"/>
  <c r="DG59" i="25"/>
  <c r="DF59" i="25"/>
  <c r="DE59" i="25"/>
  <c r="DD59" i="25"/>
  <c r="DC59" i="25"/>
  <c r="DB59" i="25"/>
  <c r="DA59" i="25"/>
  <c r="CZ59" i="25"/>
  <c r="CY59" i="25"/>
  <c r="CX59" i="25"/>
  <c r="CW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CC59" i="25"/>
  <c r="CB59" i="25"/>
  <c r="CA59" i="25"/>
  <c r="BZ59" i="25"/>
  <c r="BY59" i="25"/>
  <c r="BX59" i="25"/>
  <c r="BW59" i="25"/>
  <c r="BV59" i="25"/>
  <c r="BU59" i="25"/>
  <c r="DV58" i="25"/>
  <c r="DU58" i="25"/>
  <c r="DT58" i="25"/>
  <c r="DS58" i="25"/>
  <c r="DR58" i="25"/>
  <c r="DQ58" i="25"/>
  <c r="DP58" i="25"/>
  <c r="DO58" i="25"/>
  <c r="DN58" i="25"/>
  <c r="DM58" i="25"/>
  <c r="DL58" i="25"/>
  <c r="DK58" i="25"/>
  <c r="DJ58" i="25"/>
  <c r="DI58" i="25"/>
  <c r="DH58" i="25"/>
  <c r="DG58" i="25"/>
  <c r="DF58" i="25"/>
  <c r="DE58" i="25"/>
  <c r="DD58" i="25"/>
  <c r="DC58" i="25"/>
  <c r="DB58" i="25"/>
  <c r="DA58" i="25"/>
  <c r="CZ58" i="25"/>
  <c r="CY58" i="25"/>
  <c r="CX58" i="25"/>
  <c r="CW58" i="25"/>
  <c r="CV58" i="25"/>
  <c r="CU58" i="25"/>
  <c r="CT58" i="25"/>
  <c r="CS58" i="25"/>
  <c r="CR58" i="25"/>
  <c r="CQ58" i="25"/>
  <c r="CP58" i="25"/>
  <c r="CO58" i="25"/>
  <c r="CN58" i="25"/>
  <c r="CM58" i="25"/>
  <c r="CL58" i="25"/>
  <c r="CK58" i="25"/>
  <c r="CJ58" i="25"/>
  <c r="CI58" i="25"/>
  <c r="CH58" i="25"/>
  <c r="CG58" i="25"/>
  <c r="CF58" i="25"/>
  <c r="CE58" i="25"/>
  <c r="CD58" i="25"/>
  <c r="CC58" i="25"/>
  <c r="CB58" i="25"/>
  <c r="CA58" i="25"/>
  <c r="BZ58" i="25"/>
  <c r="BY58" i="25"/>
  <c r="BX58" i="25"/>
  <c r="BW58" i="25"/>
  <c r="BV58" i="25"/>
  <c r="BU58" i="25"/>
  <c r="DV57" i="25"/>
  <c r="DU57" i="25"/>
  <c r="DT57" i="25"/>
  <c r="DS57" i="25"/>
  <c r="DR57" i="25"/>
  <c r="DQ57" i="25"/>
  <c r="DP57" i="25"/>
  <c r="DO57" i="25"/>
  <c r="DN57" i="25"/>
  <c r="DM57" i="25"/>
  <c r="DL57" i="25"/>
  <c r="DK57" i="25"/>
  <c r="DJ57" i="25"/>
  <c r="DI57" i="25"/>
  <c r="DH57" i="25"/>
  <c r="DG57" i="25"/>
  <c r="DF57" i="25"/>
  <c r="DE57" i="25"/>
  <c r="DD57" i="25"/>
  <c r="DC57" i="25"/>
  <c r="DB57" i="25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DV56" i="25"/>
  <c r="DU56" i="25"/>
  <c r="DT56" i="25"/>
  <c r="DS56" i="25"/>
  <c r="DR56" i="25"/>
  <c r="DQ56" i="25"/>
  <c r="DP56" i="25"/>
  <c r="DO56" i="25"/>
  <c r="DN56" i="25"/>
  <c r="DM56" i="25"/>
  <c r="DL56" i="25"/>
  <c r="DK56" i="25"/>
  <c r="DJ56" i="25"/>
  <c r="DI56" i="25"/>
  <c r="DH56" i="25"/>
  <c r="DG56" i="25"/>
  <c r="DF56" i="25"/>
  <c r="DE56" i="25"/>
  <c r="DD56" i="25"/>
  <c r="DC56" i="25"/>
  <c r="DB56" i="25"/>
  <c r="DA56" i="25"/>
  <c r="CZ56" i="25"/>
  <c r="CY56" i="25"/>
  <c r="CX56" i="25"/>
  <c r="CW56" i="25"/>
  <c r="CV56" i="25"/>
  <c r="CU56" i="25"/>
  <c r="CT56" i="25"/>
  <c r="CS56" i="25"/>
  <c r="CR56" i="25"/>
  <c r="CQ56" i="25"/>
  <c r="CP56" i="25"/>
  <c r="CO56" i="25"/>
  <c r="CN56" i="25"/>
  <c r="CM56" i="25"/>
  <c r="CL56" i="25"/>
  <c r="CK56" i="25"/>
  <c r="CJ56" i="25"/>
  <c r="CI56" i="25"/>
  <c r="CH56" i="25"/>
  <c r="CG56" i="25"/>
  <c r="CF56" i="25"/>
  <c r="CE56" i="25"/>
  <c r="CD56" i="25"/>
  <c r="CC56" i="25"/>
  <c r="CB56" i="25"/>
  <c r="CA56" i="25"/>
  <c r="BZ56" i="25"/>
  <c r="BY56" i="25"/>
  <c r="BX56" i="25"/>
  <c r="BW56" i="25"/>
  <c r="BV56" i="25"/>
  <c r="BU56" i="25"/>
  <c r="DV55" i="25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CU55" i="25"/>
  <c r="CT55" i="25"/>
  <c r="CS55" i="25"/>
  <c r="CR55" i="25"/>
  <c r="CQ55" i="25"/>
  <c r="CP55" i="25"/>
  <c r="CO55" i="25"/>
  <c r="CN55" i="25"/>
  <c r="CM55" i="25"/>
  <c r="CL55" i="25"/>
  <c r="CK55" i="25"/>
  <c r="CJ55" i="25"/>
  <c r="CI55" i="25"/>
  <c r="CH55" i="25"/>
  <c r="CG55" i="25"/>
  <c r="CF55" i="25"/>
  <c r="CE55" i="25"/>
  <c r="CD55" i="25"/>
  <c r="CC55" i="25"/>
  <c r="CB55" i="25"/>
  <c r="CA55" i="25"/>
  <c r="BZ55" i="25"/>
  <c r="BY55" i="25"/>
  <c r="BX55" i="25"/>
  <c r="BW55" i="25"/>
  <c r="BV55" i="25"/>
  <c r="BU55" i="25"/>
  <c r="DV54" i="25"/>
  <c r="DU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DB54" i="25"/>
  <c r="DA54" i="25"/>
  <c r="CZ54" i="25"/>
  <c r="CY54" i="25"/>
  <c r="CX54" i="25"/>
  <c r="CW54" i="25"/>
  <c r="CV54" i="25"/>
  <c r="CU54" i="25"/>
  <c r="CT54" i="25"/>
  <c r="CS54" i="25"/>
  <c r="CR54" i="25"/>
  <c r="CQ54" i="25"/>
  <c r="CP54" i="25"/>
  <c r="CO54" i="25"/>
  <c r="CN54" i="25"/>
  <c r="CM54" i="25"/>
  <c r="CL54" i="25"/>
  <c r="CK54" i="25"/>
  <c r="CJ54" i="25"/>
  <c r="CI54" i="25"/>
  <c r="CH54" i="25"/>
  <c r="CG54" i="25"/>
  <c r="CF54" i="25"/>
  <c r="CE54" i="25"/>
  <c r="CD54" i="25"/>
  <c r="CC54" i="25"/>
  <c r="CB54" i="25"/>
  <c r="CA54" i="25"/>
  <c r="BZ54" i="25"/>
  <c r="BY54" i="25"/>
  <c r="BX54" i="25"/>
  <c r="BW54" i="25"/>
  <c r="BV54" i="25"/>
  <c r="BU54" i="25"/>
  <c r="DV53" i="25"/>
  <c r="DU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CU53" i="25"/>
  <c r="CT53" i="25"/>
  <c r="CS53" i="25"/>
  <c r="CR53" i="25"/>
  <c r="CQ53" i="25"/>
  <c r="CP53" i="25"/>
  <c r="CO53" i="25"/>
  <c r="CN53" i="25"/>
  <c r="CM53" i="25"/>
  <c r="CL53" i="25"/>
  <c r="CK53" i="25"/>
  <c r="CJ53" i="25"/>
  <c r="CI53" i="25"/>
  <c r="CH53" i="25"/>
  <c r="CG53" i="25"/>
  <c r="CF53" i="25"/>
  <c r="CE53" i="25"/>
  <c r="CD53" i="25"/>
  <c r="CC53" i="25"/>
  <c r="CB53" i="25"/>
  <c r="CA53" i="25"/>
  <c r="BZ53" i="25"/>
  <c r="BY53" i="25"/>
  <c r="BX53" i="25"/>
  <c r="BW53" i="25"/>
  <c r="BV53" i="25"/>
  <c r="BU53" i="25"/>
  <c r="DV52" i="25"/>
  <c r="DU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DB52" i="25"/>
  <c r="DA52" i="25"/>
  <c r="CZ52" i="25"/>
  <c r="CY52" i="25"/>
  <c r="CX52" i="25"/>
  <c r="CW52" i="25"/>
  <c r="CV52" i="25"/>
  <c r="CU52" i="25"/>
  <c r="CT52" i="25"/>
  <c r="CS52" i="25"/>
  <c r="CR52" i="25"/>
  <c r="CQ52" i="25"/>
  <c r="CP52" i="25"/>
  <c r="CO52" i="25"/>
  <c r="CN52" i="25"/>
  <c r="CM52" i="25"/>
  <c r="CL52" i="25"/>
  <c r="CK52" i="25"/>
  <c r="CJ52" i="25"/>
  <c r="CI52" i="25"/>
  <c r="CH52" i="25"/>
  <c r="CG52" i="25"/>
  <c r="CF52" i="25"/>
  <c r="CE52" i="25"/>
  <c r="CD52" i="25"/>
  <c r="CC52" i="25"/>
  <c r="CB52" i="25"/>
  <c r="CA52" i="25"/>
  <c r="BZ52" i="25"/>
  <c r="BY52" i="25"/>
  <c r="BX52" i="25"/>
  <c r="BW52" i="25"/>
  <c r="BV52" i="25"/>
  <c r="BU52" i="25"/>
  <c r="DV51" i="25"/>
  <c r="DU51" i="25"/>
  <c r="DT51" i="25"/>
  <c r="DS51" i="25"/>
  <c r="DR51" i="25"/>
  <c r="DQ51" i="25"/>
  <c r="DP51" i="25"/>
  <c r="DO51" i="25"/>
  <c r="DN51" i="25"/>
  <c r="DM51" i="25"/>
  <c r="DL51" i="25"/>
  <c r="DK51" i="25"/>
  <c r="DJ51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CV51" i="25"/>
  <c r="CU51" i="25"/>
  <c r="CT51" i="25"/>
  <c r="CS51" i="25"/>
  <c r="CR51" i="25"/>
  <c r="CQ51" i="25"/>
  <c r="CP51" i="25"/>
  <c r="CO51" i="25"/>
  <c r="CN51" i="25"/>
  <c r="CM51" i="25"/>
  <c r="CL51" i="25"/>
  <c r="CK51" i="25"/>
  <c r="CJ51" i="25"/>
  <c r="CI51" i="25"/>
  <c r="CH51" i="25"/>
  <c r="CG51" i="25"/>
  <c r="CF51" i="25"/>
  <c r="CE51" i="25"/>
  <c r="CD51" i="25"/>
  <c r="CC51" i="25"/>
  <c r="CB51" i="25"/>
  <c r="CA51" i="25"/>
  <c r="BZ51" i="25"/>
  <c r="BY51" i="25"/>
  <c r="BX51" i="25"/>
  <c r="BW51" i="25"/>
  <c r="BV51" i="25"/>
  <c r="BU51" i="25"/>
  <c r="DV50" i="25"/>
  <c r="DU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DB50" i="25"/>
  <c r="DA50" i="25"/>
  <c r="CZ50" i="25"/>
  <c r="CY50" i="25"/>
  <c r="CX50" i="25"/>
  <c r="CW50" i="25"/>
  <c r="CV50" i="25"/>
  <c r="CU50" i="25"/>
  <c r="CT50" i="25"/>
  <c r="CS50" i="25"/>
  <c r="CR50" i="25"/>
  <c r="CQ50" i="25"/>
  <c r="CP50" i="25"/>
  <c r="CO50" i="25"/>
  <c r="CN50" i="25"/>
  <c r="CM50" i="25"/>
  <c r="CL50" i="25"/>
  <c r="CK50" i="25"/>
  <c r="CJ50" i="25"/>
  <c r="CI50" i="25"/>
  <c r="CH50" i="25"/>
  <c r="CG50" i="25"/>
  <c r="CF50" i="25"/>
  <c r="CE50" i="25"/>
  <c r="CD50" i="25"/>
  <c r="CC50" i="25"/>
  <c r="CB50" i="25"/>
  <c r="CA50" i="25"/>
  <c r="BZ50" i="25"/>
  <c r="BY50" i="25"/>
  <c r="BX50" i="25"/>
  <c r="BW50" i="25"/>
  <c r="BV50" i="25"/>
  <c r="BU50" i="25"/>
  <c r="DV49" i="25"/>
  <c r="DU49" i="25"/>
  <c r="DT49" i="25"/>
  <c r="DS49" i="25"/>
  <c r="DR49" i="25"/>
  <c r="DQ49" i="25"/>
  <c r="DP49" i="25"/>
  <c r="DO49" i="25"/>
  <c r="DN49" i="25"/>
  <c r="DM49" i="25"/>
  <c r="DL49" i="25"/>
  <c r="DK49" i="25"/>
  <c r="DJ49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CU49" i="25"/>
  <c r="CT49" i="25"/>
  <c r="CS49" i="25"/>
  <c r="CR49" i="25"/>
  <c r="CQ49" i="25"/>
  <c r="CP49" i="25"/>
  <c r="CO49" i="25"/>
  <c r="CN49" i="25"/>
  <c r="CM49" i="25"/>
  <c r="CL49" i="25"/>
  <c r="CK49" i="25"/>
  <c r="CJ49" i="25"/>
  <c r="CI49" i="25"/>
  <c r="CH49" i="25"/>
  <c r="CG49" i="25"/>
  <c r="CF49" i="25"/>
  <c r="CE49" i="25"/>
  <c r="CD49" i="25"/>
  <c r="CC49" i="25"/>
  <c r="CB49" i="25"/>
  <c r="CA49" i="25"/>
  <c r="BZ49" i="25"/>
  <c r="BY49" i="25"/>
  <c r="BX49" i="25"/>
  <c r="BW49" i="25"/>
  <c r="BV49" i="25"/>
  <c r="BU49" i="25"/>
  <c r="DV48" i="25"/>
  <c r="DU48" i="25"/>
  <c r="DT48" i="25"/>
  <c r="DS48" i="25"/>
  <c r="DR48" i="25"/>
  <c r="DQ48" i="25"/>
  <c r="DP48" i="25"/>
  <c r="DO48" i="25"/>
  <c r="DN48" i="25"/>
  <c r="DM48" i="25"/>
  <c r="DL48" i="25"/>
  <c r="DK48" i="25"/>
  <c r="DJ48" i="25"/>
  <c r="DI48" i="25"/>
  <c r="DH48" i="25"/>
  <c r="DG48" i="25"/>
  <c r="DF48" i="25"/>
  <c r="DE48" i="25"/>
  <c r="DD48" i="25"/>
  <c r="DC48" i="25"/>
  <c r="DB48" i="25"/>
  <c r="DA48" i="25"/>
  <c r="CZ48" i="25"/>
  <c r="CY48" i="25"/>
  <c r="CX48" i="25"/>
  <c r="CW48" i="25"/>
  <c r="CV48" i="25"/>
  <c r="CU48" i="25"/>
  <c r="CT48" i="25"/>
  <c r="CS48" i="25"/>
  <c r="CR48" i="25"/>
  <c r="CQ48" i="25"/>
  <c r="CP48" i="25"/>
  <c r="CO48" i="25"/>
  <c r="CN48" i="25"/>
  <c r="CM48" i="25"/>
  <c r="CL48" i="25"/>
  <c r="CK48" i="25"/>
  <c r="CJ48" i="25"/>
  <c r="CI48" i="25"/>
  <c r="CH48" i="25"/>
  <c r="CG48" i="25"/>
  <c r="CF48" i="25"/>
  <c r="CE48" i="25"/>
  <c r="CD48" i="25"/>
  <c r="CC48" i="25"/>
  <c r="CB48" i="25"/>
  <c r="CA48" i="25"/>
  <c r="BZ48" i="25"/>
  <c r="BY48" i="25"/>
  <c r="BX48" i="25"/>
  <c r="BW48" i="25"/>
  <c r="BV48" i="25"/>
  <c r="BU48" i="25"/>
  <c r="DV47" i="25"/>
  <c r="DU47" i="25"/>
  <c r="DT47" i="25"/>
  <c r="DS47" i="25"/>
  <c r="DR47" i="25"/>
  <c r="DQ47" i="25"/>
  <c r="DP47" i="25"/>
  <c r="DO47" i="25"/>
  <c r="DN47" i="25"/>
  <c r="DM47" i="25"/>
  <c r="DL47" i="25"/>
  <c r="DK47" i="25"/>
  <c r="DJ47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CU47" i="25"/>
  <c r="CT47" i="25"/>
  <c r="CS47" i="25"/>
  <c r="CR47" i="25"/>
  <c r="CQ47" i="25"/>
  <c r="CP47" i="25"/>
  <c r="CO47" i="25"/>
  <c r="CN47" i="25"/>
  <c r="CM47" i="25"/>
  <c r="CL47" i="25"/>
  <c r="CK47" i="25"/>
  <c r="CJ47" i="25"/>
  <c r="CI47" i="25"/>
  <c r="CH47" i="25"/>
  <c r="CG47" i="25"/>
  <c r="CF47" i="25"/>
  <c r="CE47" i="25"/>
  <c r="CD47" i="25"/>
  <c r="CC47" i="25"/>
  <c r="CB47" i="25"/>
  <c r="CA47" i="25"/>
  <c r="BZ47" i="25"/>
  <c r="BY47" i="25"/>
  <c r="BX47" i="25"/>
  <c r="BW47" i="25"/>
  <c r="BV47" i="25"/>
  <c r="BU47" i="25"/>
  <c r="DV46" i="25"/>
  <c r="DU46" i="25"/>
  <c r="DT46" i="25"/>
  <c r="DS46" i="25"/>
  <c r="DR46" i="25"/>
  <c r="DQ46" i="25"/>
  <c r="DP46" i="25"/>
  <c r="DO46" i="25"/>
  <c r="DN46" i="25"/>
  <c r="DM46" i="25"/>
  <c r="DL46" i="25"/>
  <c r="DK46" i="25"/>
  <c r="DJ46" i="25"/>
  <c r="DI46" i="25"/>
  <c r="DH46" i="25"/>
  <c r="DG46" i="25"/>
  <c r="DF46" i="25"/>
  <c r="DE46" i="25"/>
  <c r="DD46" i="25"/>
  <c r="DC46" i="25"/>
  <c r="DB46" i="25"/>
  <c r="DA46" i="25"/>
  <c r="CZ46" i="25"/>
  <c r="CY46" i="25"/>
  <c r="CX46" i="25"/>
  <c r="CW46" i="25"/>
  <c r="CV46" i="25"/>
  <c r="CU46" i="25"/>
  <c r="CT46" i="25"/>
  <c r="CS46" i="25"/>
  <c r="CR46" i="25"/>
  <c r="CQ46" i="25"/>
  <c r="CP46" i="25"/>
  <c r="CO46" i="25"/>
  <c r="CN46" i="25"/>
  <c r="CM46" i="25"/>
  <c r="CL46" i="25"/>
  <c r="CK46" i="25"/>
  <c r="CJ46" i="25"/>
  <c r="CI46" i="25"/>
  <c r="CH46" i="25"/>
  <c r="CG46" i="25"/>
  <c r="CF46" i="25"/>
  <c r="CE46" i="25"/>
  <c r="CD46" i="25"/>
  <c r="CC46" i="25"/>
  <c r="CB46" i="25"/>
  <c r="CA46" i="25"/>
  <c r="BZ46" i="25"/>
  <c r="BY46" i="25"/>
  <c r="BX46" i="25"/>
  <c r="BW46" i="25"/>
  <c r="BV46" i="25"/>
  <c r="BU46" i="25"/>
  <c r="DV45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CU45" i="25"/>
  <c r="CT45" i="25"/>
  <c r="CS45" i="25"/>
  <c r="CR45" i="25"/>
  <c r="CQ45" i="25"/>
  <c r="CP45" i="25"/>
  <c r="CO45" i="25"/>
  <c r="CN45" i="25"/>
  <c r="CM45" i="25"/>
  <c r="CL45" i="25"/>
  <c r="CK45" i="25"/>
  <c r="CJ45" i="25"/>
  <c r="CI45" i="25"/>
  <c r="CH45" i="25"/>
  <c r="CG45" i="25"/>
  <c r="CF45" i="25"/>
  <c r="CE45" i="25"/>
  <c r="CD45" i="25"/>
  <c r="CC45" i="25"/>
  <c r="CB45" i="25"/>
  <c r="CA45" i="25"/>
  <c r="BZ45" i="25"/>
  <c r="BY45" i="25"/>
  <c r="BX45" i="25"/>
  <c r="BW45" i="25"/>
  <c r="BV45" i="25"/>
  <c r="BU45" i="25"/>
  <c r="DV44" i="25"/>
  <c r="DU44" i="25"/>
  <c r="DT44" i="25"/>
  <c r="DS44" i="25"/>
  <c r="DR44" i="25"/>
  <c r="DQ44" i="25"/>
  <c r="DP44" i="25"/>
  <c r="DO44" i="25"/>
  <c r="DN44" i="25"/>
  <c r="DM44" i="25"/>
  <c r="DL44" i="25"/>
  <c r="DK44" i="25"/>
  <c r="DJ44" i="25"/>
  <c r="DI44" i="25"/>
  <c r="DH44" i="25"/>
  <c r="DG44" i="25"/>
  <c r="DF44" i="25"/>
  <c r="DE44" i="25"/>
  <c r="DD44" i="25"/>
  <c r="DC44" i="25"/>
  <c r="DB44" i="25"/>
  <c r="DA44" i="25"/>
  <c r="CZ44" i="25"/>
  <c r="CY44" i="25"/>
  <c r="CX44" i="25"/>
  <c r="CW44" i="25"/>
  <c r="CV44" i="25"/>
  <c r="CU44" i="25"/>
  <c r="CT44" i="25"/>
  <c r="CS44" i="25"/>
  <c r="CR44" i="25"/>
  <c r="CQ44" i="25"/>
  <c r="CP44" i="25"/>
  <c r="CO44" i="25"/>
  <c r="CN44" i="25"/>
  <c r="CM44" i="25"/>
  <c r="CL44" i="25"/>
  <c r="CK44" i="25"/>
  <c r="CJ44" i="25"/>
  <c r="CI44" i="25"/>
  <c r="CH44" i="25"/>
  <c r="CG44" i="25"/>
  <c r="CF44" i="25"/>
  <c r="CE44" i="25"/>
  <c r="CD44" i="25"/>
  <c r="CC44" i="25"/>
  <c r="CB44" i="25"/>
  <c r="CA44" i="25"/>
  <c r="BZ44" i="25"/>
  <c r="BY44" i="25"/>
  <c r="BX44" i="25"/>
  <c r="BW44" i="25"/>
  <c r="BV44" i="25"/>
  <c r="BU44" i="25"/>
  <c r="DV43" i="25"/>
  <c r="DU43" i="25"/>
  <c r="DT43" i="25"/>
  <c r="DS43" i="25"/>
  <c r="DR43" i="25"/>
  <c r="DQ43" i="25"/>
  <c r="DP43" i="25"/>
  <c r="DO43" i="25"/>
  <c r="DN43" i="25"/>
  <c r="DM43" i="25"/>
  <c r="DL43" i="25"/>
  <c r="DK43" i="25"/>
  <c r="DJ43" i="25"/>
  <c r="DI43" i="25"/>
  <c r="DH43" i="25"/>
  <c r="DG43" i="25"/>
  <c r="DF43" i="25"/>
  <c r="DE43" i="25"/>
  <c r="DD43" i="25"/>
  <c r="DC43" i="25"/>
  <c r="DB43" i="25"/>
  <c r="DA43" i="25"/>
  <c r="CZ43" i="25"/>
  <c r="CY43" i="25"/>
  <c r="CX43" i="25"/>
  <c r="CW43" i="25"/>
  <c r="CV43" i="25"/>
  <c r="CU43" i="25"/>
  <c r="CT43" i="25"/>
  <c r="CS43" i="25"/>
  <c r="CR43" i="25"/>
  <c r="CQ43" i="25"/>
  <c r="CP43" i="25"/>
  <c r="CO43" i="25"/>
  <c r="CN43" i="25"/>
  <c r="CM43" i="25"/>
  <c r="CL43" i="25"/>
  <c r="CK43" i="25"/>
  <c r="CJ43" i="25"/>
  <c r="CI43" i="25"/>
  <c r="CH43" i="25"/>
  <c r="CG43" i="25"/>
  <c r="CF43" i="25"/>
  <c r="CE43" i="25"/>
  <c r="CD43" i="25"/>
  <c r="CC43" i="25"/>
  <c r="CB43" i="25"/>
  <c r="CA43" i="25"/>
  <c r="BZ43" i="25"/>
  <c r="BY43" i="25"/>
  <c r="BX43" i="25"/>
  <c r="BW43" i="25"/>
  <c r="BV43" i="25"/>
  <c r="BU43" i="25"/>
  <c r="DV42" i="25"/>
  <c r="DU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DB42" i="25"/>
  <c r="DA42" i="25"/>
  <c r="CZ42" i="25"/>
  <c r="CY42" i="25"/>
  <c r="CX42" i="25"/>
  <c r="CW42" i="25"/>
  <c r="CV42" i="25"/>
  <c r="CU42" i="25"/>
  <c r="CT42" i="25"/>
  <c r="CS42" i="25"/>
  <c r="CR42" i="25"/>
  <c r="CQ42" i="25"/>
  <c r="CP42" i="25"/>
  <c r="CO42" i="25"/>
  <c r="CN42" i="25"/>
  <c r="CM42" i="25"/>
  <c r="CL42" i="25"/>
  <c r="CK42" i="25"/>
  <c r="CJ42" i="25"/>
  <c r="CI42" i="25"/>
  <c r="CH42" i="25"/>
  <c r="CG42" i="25"/>
  <c r="CF42" i="25"/>
  <c r="CE42" i="25"/>
  <c r="CD42" i="25"/>
  <c r="CC42" i="25"/>
  <c r="CB42" i="25"/>
  <c r="CA42" i="25"/>
  <c r="BZ42" i="25"/>
  <c r="BY42" i="25"/>
  <c r="BX42" i="25"/>
  <c r="BW42" i="25"/>
  <c r="BV42" i="25"/>
  <c r="BU42" i="25"/>
  <c r="DV41" i="25"/>
  <c r="DU41" i="25"/>
  <c r="DT41" i="25"/>
  <c r="DS41" i="25"/>
  <c r="DR41" i="25"/>
  <c r="DQ41" i="25"/>
  <c r="DP41" i="25"/>
  <c r="DO41" i="25"/>
  <c r="DN41" i="25"/>
  <c r="DM41" i="25"/>
  <c r="DL41" i="25"/>
  <c r="DK41" i="25"/>
  <c r="DJ41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CU41" i="25"/>
  <c r="CT41" i="25"/>
  <c r="CS41" i="25"/>
  <c r="CR41" i="25"/>
  <c r="CQ41" i="25"/>
  <c r="CP41" i="25"/>
  <c r="CO41" i="25"/>
  <c r="CN41" i="25"/>
  <c r="CM41" i="25"/>
  <c r="CL41" i="25"/>
  <c r="CK41" i="25"/>
  <c r="CJ41" i="25"/>
  <c r="CI41" i="25"/>
  <c r="CH41" i="25"/>
  <c r="CG41" i="25"/>
  <c r="CF41" i="25"/>
  <c r="CE41" i="25"/>
  <c r="CD41" i="25"/>
  <c r="CC41" i="25"/>
  <c r="CB41" i="25"/>
  <c r="CA41" i="25"/>
  <c r="BZ41" i="25"/>
  <c r="BY41" i="25"/>
  <c r="BX41" i="25"/>
  <c r="BW41" i="25"/>
  <c r="BV41" i="25"/>
  <c r="BU41" i="25"/>
  <c r="DV40" i="25"/>
  <c r="DU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DB40" i="25"/>
  <c r="DA40" i="25"/>
  <c r="CZ40" i="25"/>
  <c r="CY40" i="25"/>
  <c r="CX40" i="25"/>
  <c r="CW40" i="25"/>
  <c r="CV40" i="25"/>
  <c r="CU40" i="25"/>
  <c r="CT40" i="25"/>
  <c r="CS40" i="25"/>
  <c r="CR40" i="25"/>
  <c r="CQ40" i="25"/>
  <c r="CP40" i="25"/>
  <c r="CO40" i="25"/>
  <c r="CN40" i="25"/>
  <c r="CM40" i="25"/>
  <c r="CL40" i="25"/>
  <c r="CK40" i="25"/>
  <c r="CJ40" i="25"/>
  <c r="CI40" i="25"/>
  <c r="CH40" i="25"/>
  <c r="CG40" i="25"/>
  <c r="CF40" i="25"/>
  <c r="CE40" i="25"/>
  <c r="CD40" i="25"/>
  <c r="CC40" i="25"/>
  <c r="CB40" i="25"/>
  <c r="CA40" i="25"/>
  <c r="BZ40" i="25"/>
  <c r="BY40" i="25"/>
  <c r="BX40" i="25"/>
  <c r="BW40" i="25"/>
  <c r="BV40" i="25"/>
  <c r="BU40" i="25"/>
  <c r="DV39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CU39" i="25"/>
  <c r="CT39" i="25"/>
  <c r="CS39" i="25"/>
  <c r="CR39" i="25"/>
  <c r="CQ39" i="25"/>
  <c r="CP39" i="25"/>
  <c r="CO39" i="25"/>
  <c r="CN39" i="25"/>
  <c r="CM39" i="25"/>
  <c r="CL39" i="25"/>
  <c r="CK39" i="25"/>
  <c r="CJ39" i="25"/>
  <c r="CI39" i="25"/>
  <c r="CH39" i="25"/>
  <c r="CG39" i="25"/>
  <c r="CF39" i="25"/>
  <c r="CE39" i="25"/>
  <c r="CD39" i="25"/>
  <c r="CC39" i="25"/>
  <c r="CB39" i="25"/>
  <c r="CA39" i="25"/>
  <c r="BZ39" i="25"/>
  <c r="BY39" i="25"/>
  <c r="BX39" i="25"/>
  <c r="BW39" i="25"/>
  <c r="BV39" i="25"/>
  <c r="BU39" i="25"/>
  <c r="DV38" i="25"/>
  <c r="DU38" i="25"/>
  <c r="DT38" i="25"/>
  <c r="DS38" i="25"/>
  <c r="DR38" i="25"/>
  <c r="DQ38" i="25"/>
  <c r="DP38" i="25"/>
  <c r="DO38" i="25"/>
  <c r="DN38" i="25"/>
  <c r="DM38" i="25"/>
  <c r="DL38" i="25"/>
  <c r="DK38" i="25"/>
  <c r="DJ38" i="25"/>
  <c r="DI38" i="25"/>
  <c r="DH38" i="25"/>
  <c r="DG38" i="25"/>
  <c r="DF38" i="25"/>
  <c r="DE38" i="25"/>
  <c r="DD38" i="25"/>
  <c r="DC38" i="25"/>
  <c r="DB38" i="25"/>
  <c r="DA38" i="25"/>
  <c r="CZ38" i="25"/>
  <c r="CY38" i="25"/>
  <c r="CX38" i="25"/>
  <c r="CW38" i="25"/>
  <c r="CV38" i="25"/>
  <c r="CU38" i="25"/>
  <c r="CT38" i="25"/>
  <c r="CS38" i="25"/>
  <c r="CR38" i="25"/>
  <c r="CQ38" i="25"/>
  <c r="CP38" i="25"/>
  <c r="CO38" i="25"/>
  <c r="CN38" i="25"/>
  <c r="CM38" i="25"/>
  <c r="CL38" i="25"/>
  <c r="CK38" i="25"/>
  <c r="CJ38" i="25"/>
  <c r="CI38" i="25"/>
  <c r="CH38" i="25"/>
  <c r="CG38" i="25"/>
  <c r="CF38" i="25"/>
  <c r="CE38" i="25"/>
  <c r="CD38" i="25"/>
  <c r="CC38" i="25"/>
  <c r="CB38" i="25"/>
  <c r="CA38" i="25"/>
  <c r="BZ38" i="25"/>
  <c r="BY38" i="25"/>
  <c r="BX38" i="25"/>
  <c r="BW38" i="25"/>
  <c r="BV38" i="25"/>
  <c r="BU38" i="25"/>
  <c r="DV37" i="25"/>
  <c r="DU37" i="25"/>
  <c r="DT37" i="25"/>
  <c r="DS37" i="25"/>
  <c r="DR37" i="25"/>
  <c r="DQ37" i="25"/>
  <c r="DP37" i="25"/>
  <c r="DO37" i="25"/>
  <c r="DN37" i="25"/>
  <c r="DM37" i="25"/>
  <c r="DL37" i="25"/>
  <c r="DK37" i="25"/>
  <c r="DJ37" i="25"/>
  <c r="DI37" i="25"/>
  <c r="DH37" i="25"/>
  <c r="DG37" i="25"/>
  <c r="DF37" i="25"/>
  <c r="DE37" i="25"/>
  <c r="DD37" i="25"/>
  <c r="DC37" i="25"/>
  <c r="DB37" i="25"/>
  <c r="DA37" i="25"/>
  <c r="CZ37" i="25"/>
  <c r="CY37" i="25"/>
  <c r="CX37" i="25"/>
  <c r="CW37" i="25"/>
  <c r="CV37" i="25"/>
  <c r="CU37" i="25"/>
  <c r="CT37" i="25"/>
  <c r="CS37" i="25"/>
  <c r="CR37" i="25"/>
  <c r="CQ37" i="25"/>
  <c r="CP37" i="25"/>
  <c r="CO37" i="25"/>
  <c r="CN37" i="25"/>
  <c r="CM37" i="25"/>
  <c r="CL37" i="25"/>
  <c r="CK37" i="25"/>
  <c r="CJ37" i="25"/>
  <c r="CI37" i="25"/>
  <c r="CH37" i="25"/>
  <c r="CG37" i="25"/>
  <c r="CF37" i="25"/>
  <c r="CE37" i="25"/>
  <c r="CD37" i="25"/>
  <c r="CC37" i="25"/>
  <c r="CB37" i="25"/>
  <c r="CA37" i="25"/>
  <c r="BZ37" i="25"/>
  <c r="BY37" i="25"/>
  <c r="BX37" i="25"/>
  <c r="BW37" i="25"/>
  <c r="BV37" i="25"/>
  <c r="BU37" i="25"/>
  <c r="DV36" i="25"/>
  <c r="DU36" i="25"/>
  <c r="DT36" i="25"/>
  <c r="DS36" i="25"/>
  <c r="DR36" i="25"/>
  <c r="DQ36" i="25"/>
  <c r="DP36" i="25"/>
  <c r="DO36" i="25"/>
  <c r="DN36" i="25"/>
  <c r="DM36" i="25"/>
  <c r="DL36" i="25"/>
  <c r="DK36" i="25"/>
  <c r="DJ36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CU36" i="25"/>
  <c r="CT36" i="25"/>
  <c r="CS36" i="25"/>
  <c r="CR36" i="25"/>
  <c r="CQ36" i="25"/>
  <c r="CP36" i="25"/>
  <c r="CO36" i="25"/>
  <c r="CN36" i="25"/>
  <c r="CM36" i="25"/>
  <c r="CL36" i="25"/>
  <c r="CK36" i="25"/>
  <c r="CJ36" i="25"/>
  <c r="CI36" i="25"/>
  <c r="CH36" i="25"/>
  <c r="CG36" i="25"/>
  <c r="CF36" i="25"/>
  <c r="CE36" i="25"/>
  <c r="CD36" i="25"/>
  <c r="CC36" i="25"/>
  <c r="CB36" i="25"/>
  <c r="CA36" i="25"/>
  <c r="BZ36" i="25"/>
  <c r="BY36" i="25"/>
  <c r="BX36" i="25"/>
  <c r="BW36" i="25"/>
  <c r="BV36" i="25"/>
  <c r="BU36" i="25"/>
  <c r="DV35" i="25"/>
  <c r="DU35" i="25"/>
  <c r="DT35" i="25"/>
  <c r="DS35" i="25"/>
  <c r="DR35" i="25"/>
  <c r="DQ35" i="25"/>
  <c r="DP35" i="25"/>
  <c r="DO35" i="25"/>
  <c r="DN35" i="25"/>
  <c r="DM35" i="25"/>
  <c r="DL35" i="25"/>
  <c r="DK35" i="25"/>
  <c r="DJ35" i="25"/>
  <c r="DI35" i="25"/>
  <c r="DH35" i="25"/>
  <c r="DG35" i="25"/>
  <c r="DF35" i="25"/>
  <c r="DE35" i="25"/>
  <c r="DD35" i="25"/>
  <c r="DC35" i="25"/>
  <c r="DB35" i="25"/>
  <c r="DA35" i="25"/>
  <c r="CZ35" i="25"/>
  <c r="CY35" i="25"/>
  <c r="CX35" i="25"/>
  <c r="CW35" i="25"/>
  <c r="CV35" i="25"/>
  <c r="CU35" i="25"/>
  <c r="CT35" i="25"/>
  <c r="CS35" i="25"/>
  <c r="CR35" i="25"/>
  <c r="CQ35" i="25"/>
  <c r="CP35" i="25"/>
  <c r="CO35" i="25"/>
  <c r="CN35" i="25"/>
  <c r="CM35" i="25"/>
  <c r="CL35" i="25"/>
  <c r="CK35" i="25"/>
  <c r="CJ35" i="25"/>
  <c r="CI35" i="25"/>
  <c r="CH35" i="25"/>
  <c r="CG35" i="25"/>
  <c r="CF35" i="25"/>
  <c r="CE35" i="25"/>
  <c r="CD35" i="25"/>
  <c r="CC35" i="25"/>
  <c r="CB35" i="25"/>
  <c r="CA35" i="25"/>
  <c r="BZ35" i="25"/>
  <c r="BY35" i="25"/>
  <c r="BX35" i="25"/>
  <c r="BW35" i="25"/>
  <c r="BV35" i="25"/>
  <c r="BU35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CP34" i="25"/>
  <c r="CO34" i="25"/>
  <c r="CN34" i="25"/>
  <c r="CM34" i="25"/>
  <c r="CL34" i="25"/>
  <c r="CK34" i="25"/>
  <c r="CJ34" i="25"/>
  <c r="CI34" i="25"/>
  <c r="CH34" i="25"/>
  <c r="CG34" i="25"/>
  <c r="CF34" i="25"/>
  <c r="CE34" i="25"/>
  <c r="CD34" i="25"/>
  <c r="CC34" i="25"/>
  <c r="CB34" i="25"/>
  <c r="CA34" i="25"/>
  <c r="BZ34" i="25"/>
  <c r="BY34" i="25"/>
  <c r="BX34" i="25"/>
  <c r="BW34" i="25"/>
  <c r="BV34" i="25"/>
  <c r="BU34" i="25"/>
  <c r="DV33" i="25"/>
  <c r="DU33" i="25"/>
  <c r="DT33" i="25"/>
  <c r="DS33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CP33" i="25"/>
  <c r="CO33" i="25"/>
  <c r="CN33" i="25"/>
  <c r="CM33" i="25"/>
  <c r="CL33" i="25"/>
  <c r="CK33" i="25"/>
  <c r="CJ33" i="25"/>
  <c r="CI33" i="25"/>
  <c r="CH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DV32" i="25"/>
  <c r="DU32" i="25"/>
  <c r="DT32" i="25"/>
  <c r="DS32" i="25"/>
  <c r="DR32" i="25"/>
  <c r="DQ32" i="25"/>
  <c r="DP32" i="25"/>
  <c r="DO32" i="25"/>
  <c r="DN32" i="25"/>
  <c r="DM32" i="25"/>
  <c r="DL32" i="25"/>
  <c r="DK32" i="25"/>
  <c r="DJ32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CU32" i="25"/>
  <c r="CT32" i="25"/>
  <c r="CS32" i="25"/>
  <c r="CR32" i="25"/>
  <c r="CQ32" i="25"/>
  <c r="CP32" i="25"/>
  <c r="CO32" i="25"/>
  <c r="CN32" i="25"/>
  <c r="CM32" i="25"/>
  <c r="CL32" i="25"/>
  <c r="CK32" i="25"/>
  <c r="CJ32" i="25"/>
  <c r="CI32" i="25"/>
  <c r="CH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DV30" i="25"/>
  <c r="DU30" i="25"/>
  <c r="DT30" i="25"/>
  <c r="DS30" i="25"/>
  <c r="DR30" i="25"/>
  <c r="DQ30" i="25"/>
  <c r="DP30" i="25"/>
  <c r="DO30" i="25"/>
  <c r="DN30" i="25"/>
  <c r="DM30" i="25"/>
  <c r="DL30" i="25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CP30" i="25"/>
  <c r="CO30" i="25"/>
  <c r="CN30" i="25"/>
  <c r="CM30" i="25"/>
  <c r="CL30" i="25"/>
  <c r="CK30" i="25"/>
  <c r="CJ30" i="25"/>
  <c r="CI30" i="25"/>
  <c r="CH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CP29" i="25"/>
  <c r="CO29" i="25"/>
  <c r="CN29" i="25"/>
  <c r="CM29" i="25"/>
  <c r="CL29" i="25"/>
  <c r="CK29" i="25"/>
  <c r="CJ29" i="25"/>
  <c r="CI29" i="25"/>
  <c r="CH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DV28" i="25"/>
  <c r="DU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CP28" i="25"/>
  <c r="CO28" i="25"/>
  <c r="CN28" i="25"/>
  <c r="CM28" i="25"/>
  <c r="CL28" i="25"/>
  <c r="CK28" i="25"/>
  <c r="CJ28" i="25"/>
  <c r="CI28" i="25"/>
  <c r="CH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DV27" i="25"/>
  <c r="DU27" i="25"/>
  <c r="DT27" i="25"/>
  <c r="DS27" i="25"/>
  <c r="DR27" i="25"/>
  <c r="DQ27" i="25"/>
  <c r="DP27" i="25"/>
  <c r="DO27" i="25"/>
  <c r="DN27" i="25"/>
  <c r="DM27" i="25"/>
  <c r="DL27" i="25"/>
  <c r="DK27" i="25"/>
  <c r="DJ27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CU27" i="25"/>
  <c r="CT27" i="25"/>
  <c r="CS27" i="25"/>
  <c r="CR27" i="25"/>
  <c r="CQ27" i="25"/>
  <c r="CP27" i="25"/>
  <c r="CO27" i="25"/>
  <c r="CN27" i="25"/>
  <c r="CM27" i="25"/>
  <c r="CL27" i="25"/>
  <c r="CK27" i="25"/>
  <c r="CJ27" i="25"/>
  <c r="CI27" i="25"/>
  <c r="CH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DV26" i="25"/>
  <c r="DU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CU26" i="25"/>
  <c r="CT26" i="25"/>
  <c r="CS26" i="25"/>
  <c r="CR26" i="25"/>
  <c r="CQ26" i="25"/>
  <c r="CP26" i="25"/>
  <c r="CO26" i="25"/>
  <c r="CN26" i="25"/>
  <c r="CM26" i="25"/>
  <c r="CL26" i="25"/>
  <c r="CK26" i="25"/>
  <c r="CJ26" i="25"/>
  <c r="CI26" i="25"/>
  <c r="CH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DV25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CU25" i="25"/>
  <c r="CT25" i="25"/>
  <c r="CS25" i="25"/>
  <c r="CR25" i="25"/>
  <c r="CQ25" i="25"/>
  <c r="CP25" i="25"/>
  <c r="CO25" i="25"/>
  <c r="CN25" i="25"/>
  <c r="CM25" i="25"/>
  <c r="CL25" i="25"/>
  <c r="CK25" i="25"/>
  <c r="CJ25" i="25"/>
  <c r="CI25" i="25"/>
  <c r="CH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DV23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CU23" i="25"/>
  <c r="CT23" i="25"/>
  <c r="CS23" i="25"/>
  <c r="CR23" i="25"/>
  <c r="CQ23" i="25"/>
  <c r="CP23" i="25"/>
  <c r="CO23" i="25"/>
  <c r="CN23" i="25"/>
  <c r="CM23" i="25"/>
  <c r="CL23" i="25"/>
  <c r="CK23" i="25"/>
  <c r="CJ23" i="25"/>
  <c r="CI23" i="25"/>
  <c r="CH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DV22" i="25"/>
  <c r="DU22" i="25"/>
  <c r="DT22" i="25"/>
  <c r="DS22" i="25"/>
  <c r="DR22" i="25"/>
  <c r="DQ22" i="25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R22" i="25"/>
  <c r="CQ22" i="25"/>
  <c r="CP22" i="25"/>
  <c r="CO22" i="25"/>
  <c r="CN22" i="25"/>
  <c r="CM22" i="25"/>
  <c r="CL22" i="25"/>
  <c r="CK22" i="25"/>
  <c r="CJ22" i="25"/>
  <c r="CI22" i="25"/>
  <c r="CH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DV21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CU21" i="25"/>
  <c r="CT21" i="25"/>
  <c r="CS21" i="25"/>
  <c r="CR21" i="25"/>
  <c r="CQ21" i="25"/>
  <c r="CP21" i="25"/>
  <c r="CO21" i="25"/>
  <c r="CN21" i="25"/>
  <c r="CM21" i="25"/>
  <c r="CL21" i="25"/>
  <c r="CK21" i="25"/>
  <c r="CJ21" i="25"/>
  <c r="CI21" i="25"/>
  <c r="CH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CP20" i="25"/>
  <c r="CO20" i="25"/>
  <c r="CN20" i="25"/>
  <c r="CM20" i="25"/>
  <c r="CL20" i="25"/>
  <c r="CK20" i="25"/>
  <c r="CJ20" i="25"/>
  <c r="CI20" i="25"/>
  <c r="CH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DV19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CU19" i="25"/>
  <c r="CT19" i="25"/>
  <c r="CS19" i="25"/>
  <c r="CR19" i="25"/>
  <c r="CQ19" i="25"/>
  <c r="CP19" i="25"/>
  <c r="CO19" i="25"/>
  <c r="CN19" i="25"/>
  <c r="CM19" i="25"/>
  <c r="CL19" i="25"/>
  <c r="CK19" i="25"/>
  <c r="CJ19" i="25"/>
  <c r="CI19" i="25"/>
  <c r="CH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DV18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CU18" i="25"/>
  <c r="CT18" i="25"/>
  <c r="CS18" i="25"/>
  <c r="CR18" i="25"/>
  <c r="CQ18" i="25"/>
  <c r="CP18" i="25"/>
  <c r="CO18" i="25"/>
  <c r="CN18" i="25"/>
  <c r="CM18" i="25"/>
  <c r="CL18" i="25"/>
  <c r="CK18" i="25"/>
  <c r="CJ18" i="25"/>
  <c r="CI18" i="25"/>
  <c r="CH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DV17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CU17" i="25"/>
  <c r="CT17" i="25"/>
  <c r="CS17" i="25"/>
  <c r="CR17" i="25"/>
  <c r="CQ17" i="25"/>
  <c r="CP17" i="25"/>
  <c r="CO17" i="25"/>
  <c r="CN17" i="25"/>
  <c r="CM17" i="25"/>
  <c r="CL17" i="25"/>
  <c r="CK17" i="25"/>
  <c r="CJ17" i="25"/>
  <c r="CI17" i="25"/>
  <c r="CH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DV16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CU16" i="25"/>
  <c r="CT16" i="25"/>
  <c r="CS16" i="25"/>
  <c r="CR16" i="25"/>
  <c r="CQ16" i="25"/>
  <c r="CP16" i="25"/>
  <c r="CO16" i="25"/>
  <c r="CN16" i="25"/>
  <c r="CM16" i="25"/>
  <c r="CL16" i="25"/>
  <c r="CK16" i="25"/>
  <c r="CJ16" i="25"/>
  <c r="CI16" i="25"/>
  <c r="CH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DV15" i="25"/>
  <c r="DU15" i="25"/>
  <c r="DT15" i="25"/>
  <c r="DS15" i="25"/>
  <c r="DR15" i="25"/>
  <c r="DQ15" i="25"/>
  <c r="DP15" i="25"/>
  <c r="DO15" i="25"/>
  <c r="DN15" i="25"/>
  <c r="DM15" i="25"/>
  <c r="DL15" i="25"/>
  <c r="DK15" i="25"/>
  <c r="DJ15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CU15" i="25"/>
  <c r="CT15" i="25"/>
  <c r="CS15" i="25"/>
  <c r="CR15" i="25"/>
  <c r="CQ15" i="25"/>
  <c r="CP15" i="25"/>
  <c r="CO15" i="25"/>
  <c r="CN15" i="25"/>
  <c r="CM15" i="25"/>
  <c r="CL15" i="25"/>
  <c r="CK15" i="25"/>
  <c r="CJ15" i="25"/>
  <c r="CI15" i="25"/>
  <c r="CH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DV14" i="25"/>
  <c r="DU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CP14" i="25"/>
  <c r="CO14" i="25"/>
  <c r="CN14" i="25"/>
  <c r="CM14" i="25"/>
  <c r="CL14" i="25"/>
  <c r="CK14" i="25"/>
  <c r="CJ14" i="25"/>
  <c r="CI14" i="25"/>
  <c r="CH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DV13" i="25"/>
  <c r="DU13" i="25"/>
  <c r="DT13" i="25"/>
  <c r="DS13" i="25"/>
  <c r="DR13" i="25"/>
  <c r="DQ13" i="25"/>
  <c r="DP13" i="25"/>
  <c r="DO13" i="25"/>
  <c r="DN13" i="25"/>
  <c r="DM13" i="25"/>
  <c r="DL13" i="25"/>
  <c r="DK13" i="25"/>
  <c r="DJ13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CU13" i="25"/>
  <c r="CT13" i="25"/>
  <c r="CS13" i="25"/>
  <c r="CR13" i="25"/>
  <c r="CQ13" i="25"/>
  <c r="CP13" i="25"/>
  <c r="CO13" i="25"/>
  <c r="CN13" i="25"/>
  <c r="CM13" i="25"/>
  <c r="CL13" i="25"/>
  <c r="CK13" i="25"/>
  <c r="CJ13" i="25"/>
  <c r="CI13" i="25"/>
  <c r="CH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CP12" i="25"/>
  <c r="CO12" i="25"/>
  <c r="CN12" i="25"/>
  <c r="CM12" i="25"/>
  <c r="CL12" i="25"/>
  <c r="CK12" i="25"/>
  <c r="CJ12" i="25"/>
  <c r="CI12" i="25"/>
  <c r="CH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CP11" i="25"/>
  <c r="CO11" i="25"/>
  <c r="CN11" i="25"/>
  <c r="CM11" i="25"/>
  <c r="CL11" i="25"/>
  <c r="CK11" i="25"/>
  <c r="CJ11" i="25"/>
  <c r="CI11" i="25"/>
  <c r="CH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DV10" i="25"/>
  <c r="DU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CP10" i="25"/>
  <c r="CO10" i="25"/>
  <c r="CN10" i="25"/>
  <c r="CM10" i="25"/>
  <c r="CL10" i="25"/>
  <c r="CK10" i="25"/>
  <c r="CJ10" i="25"/>
  <c r="CI10" i="25"/>
  <c r="CH10" i="25"/>
  <c r="CG10" i="25"/>
  <c r="CF10" i="25"/>
  <c r="CE10" i="25"/>
  <c r="CD10" i="25"/>
  <c r="CC10" i="25"/>
  <c r="CB10" i="25"/>
  <c r="CA10" i="25"/>
  <c r="BZ10" i="25"/>
  <c r="BY10" i="25"/>
  <c r="BX10" i="25"/>
  <c r="BW10" i="25"/>
  <c r="BV10" i="25"/>
  <c r="BU10" i="25"/>
  <c r="DV9" i="25"/>
  <c r="DU9" i="25"/>
  <c r="DT9" i="25"/>
  <c r="DS9" i="25"/>
  <c r="DR9" i="25"/>
  <c r="DQ9" i="25"/>
  <c r="DP9" i="25"/>
  <c r="DO9" i="25"/>
  <c r="DN9" i="25"/>
  <c r="DM9" i="25"/>
  <c r="DL9" i="25"/>
  <c r="DK9" i="25"/>
  <c r="DJ9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CU9" i="25"/>
  <c r="CT9" i="25"/>
  <c r="CS9" i="25"/>
  <c r="CR9" i="25"/>
  <c r="CQ9" i="25"/>
  <c r="CP9" i="25"/>
  <c r="CO9" i="25"/>
  <c r="CN9" i="25"/>
  <c r="CM9" i="25"/>
  <c r="CL9" i="25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DV8" i="25"/>
  <c r="DU8" i="25"/>
  <c r="DT8" i="25"/>
  <c r="DS8" i="25"/>
  <c r="DR8" i="25"/>
  <c r="DQ8" i="25"/>
  <c r="DP8" i="25"/>
  <c r="DO8" i="25"/>
  <c r="DN8" i="25"/>
  <c r="DM8" i="25"/>
  <c r="DL8" i="25"/>
  <c r="DK8" i="25"/>
  <c r="DJ8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CU8" i="25"/>
  <c r="CT8" i="25"/>
  <c r="CS8" i="25"/>
  <c r="CR8" i="25"/>
  <c r="CQ8" i="25"/>
  <c r="CP8" i="25"/>
  <c r="CO8" i="25"/>
  <c r="CN8" i="25"/>
  <c r="CM8" i="25"/>
  <c r="CL8" i="25"/>
  <c r="CK8" i="25"/>
  <c r="CJ8" i="25"/>
  <c r="CI8" i="25"/>
  <c r="CH8" i="25"/>
  <c r="CG8" i="25"/>
  <c r="CF8" i="25"/>
  <c r="CE8" i="25"/>
  <c r="CD8" i="25"/>
  <c r="CC8" i="25"/>
  <c r="CB8" i="25"/>
  <c r="CA8" i="25"/>
  <c r="BZ8" i="25"/>
  <c r="BY8" i="25"/>
  <c r="BX8" i="25"/>
  <c r="BW8" i="25"/>
  <c r="BV8" i="25"/>
  <c r="BU8" i="25"/>
  <c r="DV7" i="25"/>
  <c r="DU7" i="25"/>
  <c r="DT7" i="25"/>
  <c r="DS7" i="25"/>
  <c r="DR7" i="25"/>
  <c r="DQ7" i="25"/>
  <c r="DP7" i="25"/>
  <c r="DO7" i="25"/>
  <c r="DN7" i="25"/>
  <c r="DM7" i="25"/>
  <c r="DL7" i="25"/>
  <c r="DK7" i="25"/>
  <c r="DJ7" i="25"/>
  <c r="DI7" i="25"/>
  <c r="DH7" i="25"/>
  <c r="DG7" i="25"/>
  <c r="DF7" i="25"/>
  <c r="DE7" i="25"/>
  <c r="DD7" i="25"/>
  <c r="DC7" i="25"/>
  <c r="DB7" i="25"/>
  <c r="DA7" i="25"/>
  <c r="CZ7" i="25"/>
  <c r="CY7" i="25"/>
  <c r="CX7" i="25"/>
  <c r="CW7" i="25"/>
  <c r="CV7" i="25"/>
  <c r="CU7" i="25"/>
  <c r="CT7" i="25"/>
  <c r="CS7" i="25"/>
  <c r="CR7" i="25"/>
  <c r="CQ7" i="25"/>
  <c r="CP7" i="25"/>
  <c r="CO7" i="25"/>
  <c r="CN7" i="25"/>
  <c r="CM7" i="25"/>
  <c r="CL7" i="25"/>
  <c r="CK7" i="25"/>
  <c r="CJ7" i="25"/>
  <c r="CI7" i="25"/>
  <c r="CH7" i="25"/>
  <c r="CG7" i="25"/>
  <c r="CF7" i="25"/>
  <c r="CE7" i="25"/>
  <c r="CD7" i="25"/>
  <c r="CC7" i="25"/>
  <c r="CB7" i="25"/>
  <c r="CA7" i="25"/>
  <c r="BZ7" i="25"/>
  <c r="BY7" i="25"/>
  <c r="BX7" i="25"/>
  <c r="BW7" i="25"/>
  <c r="BV7" i="25"/>
  <c r="BU7" i="25"/>
  <c r="DV6" i="25"/>
  <c r="DU6" i="25"/>
  <c r="DT6" i="25"/>
  <c r="DS6" i="25"/>
  <c r="DR6" i="25"/>
  <c r="DQ6" i="25"/>
  <c r="DP6" i="25"/>
  <c r="DO6" i="25"/>
  <c r="DN6" i="25"/>
  <c r="DM6" i="25"/>
  <c r="DL6" i="25"/>
  <c r="DK6" i="25"/>
  <c r="DJ6" i="25"/>
  <c r="DI6" i="25"/>
  <c r="DH6" i="25"/>
  <c r="DG6" i="25"/>
  <c r="DF6" i="25"/>
  <c r="DE6" i="25"/>
  <c r="DD6" i="25"/>
  <c r="DC6" i="25"/>
  <c r="DB6" i="25"/>
  <c r="DA6" i="25"/>
  <c r="CZ6" i="25"/>
  <c r="CY6" i="25"/>
  <c r="CX6" i="25"/>
  <c r="CW6" i="25"/>
  <c r="CV6" i="25"/>
  <c r="CU6" i="25"/>
  <c r="CT6" i="25"/>
  <c r="CS6" i="25"/>
  <c r="CR6" i="25"/>
  <c r="CQ6" i="25"/>
  <c r="CP6" i="25"/>
  <c r="CO6" i="25"/>
  <c r="CN6" i="25"/>
  <c r="CM6" i="25"/>
  <c r="CL6" i="25"/>
  <c r="CK6" i="25"/>
  <c r="CJ6" i="25"/>
  <c r="CI6" i="25"/>
  <c r="CH6" i="25"/>
  <c r="CG6" i="25"/>
  <c r="CF6" i="25"/>
  <c r="CE6" i="25"/>
  <c r="CD6" i="25"/>
  <c r="CC6" i="25"/>
  <c r="CB6" i="25"/>
  <c r="CA6" i="25"/>
  <c r="BZ6" i="25"/>
  <c r="BY6" i="25"/>
  <c r="BX6" i="25"/>
  <c r="BW6" i="25"/>
  <c r="BV6" i="25"/>
  <c r="BU6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DV4" i="25"/>
  <c r="DU4" i="25"/>
  <c r="DT4" i="25"/>
  <c r="DS4" i="25"/>
  <c r="DR4" i="25"/>
  <c r="DQ4" i="25"/>
  <c r="DP4" i="25"/>
  <c r="DO4" i="25"/>
  <c r="DN4" i="25"/>
  <c r="DM4" i="25"/>
  <c r="DL4" i="25"/>
  <c r="DK4" i="25"/>
  <c r="DJ4" i="25"/>
  <c r="DI4" i="25"/>
  <c r="DH4" i="25"/>
  <c r="DG4" i="25"/>
  <c r="DF4" i="25"/>
  <c r="DE4" i="25"/>
  <c r="DD4" i="25"/>
  <c r="DC4" i="25"/>
  <c r="DB4" i="25"/>
  <c r="DA4" i="25"/>
  <c r="CZ4" i="25"/>
  <c r="CY4" i="25"/>
  <c r="CX4" i="25"/>
  <c r="CW4" i="25"/>
  <c r="CV4" i="25"/>
  <c r="CU4" i="25"/>
  <c r="CT4" i="25"/>
  <c r="CS4" i="25"/>
  <c r="CR4" i="25"/>
  <c r="CQ4" i="25"/>
  <c r="CP4" i="25"/>
  <c r="CO4" i="25"/>
  <c r="CN4" i="25"/>
  <c r="CM4" i="25"/>
  <c r="CL4" i="25"/>
  <c r="CK4" i="25"/>
  <c r="CJ4" i="25"/>
  <c r="CI4" i="25"/>
  <c r="CH4" i="25"/>
  <c r="CG4" i="25"/>
  <c r="CF4" i="25"/>
  <c r="CE4" i="25"/>
  <c r="CD4" i="25"/>
  <c r="CC4" i="25"/>
  <c r="CB4" i="25"/>
  <c r="CA4" i="25"/>
  <c r="BZ4" i="25"/>
  <c r="BY4" i="25"/>
  <c r="BX4" i="25"/>
  <c r="BW4" i="25"/>
  <c r="BV4" i="25"/>
  <c r="BU4" i="25"/>
  <c r="DV3" i="25"/>
  <c r="DU3" i="25"/>
  <c r="DT3" i="25"/>
  <c r="DS3" i="25"/>
  <c r="DR3" i="25"/>
  <c r="DQ3" i="25"/>
  <c r="DP3" i="25"/>
  <c r="DO3" i="25"/>
  <c r="DN3" i="25"/>
  <c r="DM3" i="25"/>
  <c r="DL3" i="25"/>
  <c r="DK3" i="25"/>
  <c r="DJ3" i="25"/>
  <c r="DI3" i="25"/>
  <c r="DH3" i="25"/>
  <c r="DG3" i="25"/>
  <c r="DF3" i="25"/>
  <c r="DE3" i="25"/>
  <c r="DD3" i="25"/>
  <c r="DC3" i="25"/>
  <c r="DB3" i="25"/>
  <c r="DA3" i="25"/>
  <c r="CZ3" i="25"/>
  <c r="CY3" i="25"/>
  <c r="CX3" i="25"/>
  <c r="CW3" i="25"/>
  <c r="CV3" i="25"/>
  <c r="CU3" i="25"/>
  <c r="CT3" i="25"/>
  <c r="CS3" i="25"/>
  <c r="CR3" i="25"/>
  <c r="CQ3" i="25"/>
  <c r="CP3" i="25"/>
  <c r="CO3" i="25"/>
  <c r="CN3" i="25"/>
  <c r="CM3" i="25"/>
  <c r="CL3" i="25"/>
  <c r="CK3" i="25"/>
  <c r="CJ3" i="25"/>
  <c r="CI3" i="25"/>
  <c r="CH3" i="25"/>
  <c r="CG3" i="25"/>
  <c r="CF3" i="25"/>
  <c r="CE3" i="25"/>
  <c r="CD3" i="25"/>
  <c r="CC3" i="25"/>
  <c r="CB3" i="25"/>
  <c r="CA3" i="25"/>
  <c r="BZ3" i="25"/>
  <c r="BY3" i="25"/>
  <c r="BX3" i="25"/>
  <c r="BW3" i="25"/>
  <c r="BV3" i="25"/>
  <c r="BU3" i="25"/>
  <c r="DV2" i="25"/>
  <c r="DU2" i="25"/>
  <c r="DT2" i="25"/>
  <c r="DS2" i="25"/>
  <c r="DR2" i="25"/>
  <c r="DQ2" i="25"/>
  <c r="DP2" i="25"/>
  <c r="DO2" i="25"/>
  <c r="DN2" i="25"/>
  <c r="DM2" i="25"/>
  <c r="DL2" i="25"/>
  <c r="DK2" i="25"/>
  <c r="DJ2" i="25"/>
  <c r="DI2" i="25"/>
  <c r="DH2" i="25"/>
  <c r="DG2" i="25"/>
  <c r="DF2" i="25"/>
  <c r="DE2" i="25"/>
  <c r="DD2" i="25"/>
  <c r="DC2" i="25"/>
  <c r="DB2" i="25"/>
  <c r="DA2" i="25"/>
  <c r="CZ2" i="25"/>
  <c r="CY2" i="25"/>
  <c r="CX2" i="25"/>
  <c r="CW2" i="25"/>
  <c r="CV2" i="25"/>
  <c r="CU2" i="25"/>
  <c r="CT2" i="25"/>
  <c r="CS2" i="25"/>
  <c r="CR2" i="25"/>
  <c r="CQ2" i="25"/>
  <c r="CP2" i="25"/>
  <c r="CO2" i="25"/>
  <c r="CN2" i="25"/>
  <c r="CM2" i="25"/>
  <c r="CL2" i="25"/>
  <c r="CK2" i="25"/>
  <c r="CJ2" i="25"/>
  <c r="CI2" i="25"/>
  <c r="CH2" i="25"/>
  <c r="CG2" i="25"/>
  <c r="CF2" i="25"/>
  <c r="CE2" i="25"/>
  <c r="CD2" i="25"/>
  <c r="CC2" i="25"/>
  <c r="CB2" i="25"/>
  <c r="CA2" i="25"/>
  <c r="BZ2" i="25"/>
  <c r="BY2" i="25"/>
  <c r="BX2" i="25"/>
  <c r="BW2" i="25"/>
  <c r="BV2" i="25"/>
  <c r="BU2" i="25"/>
  <c r="R2" i="25"/>
  <c r="B7" i="14"/>
  <c r="B3" i="14"/>
  <c r="R269" i="25" l="1"/>
  <c r="R874" i="25"/>
  <c r="R875" i="25"/>
  <c r="R948" i="25"/>
  <c r="R949" i="25"/>
  <c r="M554" i="25"/>
  <c r="M747" i="25"/>
  <c r="M1160" i="25"/>
  <c r="M1165" i="25"/>
  <c r="M1167" i="25"/>
  <c r="M1168" i="25"/>
  <c r="R77" i="25"/>
  <c r="R273" i="25"/>
  <c r="R876" i="25"/>
  <c r="R950" i="25"/>
  <c r="R952" i="25"/>
  <c r="M474" i="25"/>
  <c r="M478" i="25"/>
  <c r="M910" i="25"/>
  <c r="M1066" i="25"/>
  <c r="M1082" i="25"/>
  <c r="M1084" i="25"/>
  <c r="M1012" i="25"/>
  <c r="M1020" i="25"/>
  <c r="M1036" i="25"/>
  <c r="M97" i="25"/>
  <c r="M233" i="25"/>
  <c r="M338" i="25"/>
  <c r="M592" i="25"/>
  <c r="M942" i="25"/>
  <c r="M20" i="25"/>
  <c r="M161" i="25"/>
  <c r="M282" i="25"/>
  <c r="M287" i="25"/>
  <c r="M811" i="25"/>
  <c r="M840" i="25"/>
  <c r="M886" i="25"/>
  <c r="M1130" i="25"/>
  <c r="M209" i="25"/>
  <c r="M214" i="25"/>
  <c r="M520" i="25"/>
  <c r="M656" i="25"/>
  <c r="M707" i="25"/>
  <c r="M723" i="25"/>
  <c r="M739" i="25"/>
  <c r="M744" i="25"/>
  <c r="M129" i="25"/>
  <c r="M442" i="25"/>
  <c r="M688" i="25"/>
  <c r="M410" i="25"/>
  <c r="M619" i="25"/>
  <c r="M454" i="25"/>
  <c r="M456" i="25"/>
  <c r="M464" i="25"/>
  <c r="M465" i="25"/>
  <c r="M481" i="25"/>
  <c r="M485" i="25"/>
  <c r="M486" i="25"/>
  <c r="M538" i="25"/>
  <c r="M542" i="25"/>
  <c r="M570" i="25"/>
  <c r="M616" i="25"/>
  <c r="M683" i="25"/>
  <c r="M803" i="25"/>
  <c r="M808" i="25"/>
  <c r="M884" i="25"/>
  <c r="M934" i="25"/>
  <c r="M983" i="25"/>
  <c r="M987" i="25"/>
  <c r="M1075" i="25"/>
  <c r="M1148" i="25"/>
  <c r="M193" i="25"/>
  <c r="M28" i="25"/>
  <c r="M187" i="25"/>
  <c r="M265" i="25"/>
  <c r="M290" i="25"/>
  <c r="M418" i="25"/>
  <c r="M419" i="25"/>
  <c r="M452" i="25"/>
  <c r="M529" i="25"/>
  <c r="M533" i="25"/>
  <c r="M606" i="25"/>
  <c r="M680" i="25"/>
  <c r="M730" i="25"/>
  <c r="M731" i="25"/>
  <c r="M736" i="25"/>
  <c r="M873" i="25"/>
  <c r="M932" i="25"/>
  <c r="M1058" i="25"/>
  <c r="M1062" i="25"/>
  <c r="M1063" i="25"/>
  <c r="M1072" i="25"/>
  <c r="M1139" i="25"/>
  <c r="M945" i="25"/>
  <c r="M322" i="25"/>
  <c r="M330" i="25"/>
  <c r="M4" i="25"/>
  <c r="M12" i="25"/>
  <c r="M19" i="25"/>
  <c r="M105" i="25"/>
  <c r="M106" i="25"/>
  <c r="M259" i="25"/>
  <c r="M260" i="25"/>
  <c r="M263" i="25"/>
  <c r="M354" i="25"/>
  <c r="M362" i="25"/>
  <c r="M386" i="25"/>
  <c r="M402" i="25"/>
  <c r="M512" i="25"/>
  <c r="M516" i="25"/>
  <c r="M557" i="25"/>
  <c r="M588" i="25"/>
  <c r="M597" i="25"/>
  <c r="M670" i="25"/>
  <c r="M673" i="25"/>
  <c r="M795" i="25"/>
  <c r="M800" i="25"/>
  <c r="M868" i="25"/>
  <c r="M891" i="25"/>
  <c r="M926" i="25"/>
  <c r="M928" i="25"/>
  <c r="M967" i="25"/>
  <c r="M972" i="25"/>
  <c r="M1050" i="25"/>
  <c r="M1074" i="25"/>
  <c r="M1090" i="25"/>
  <c r="M1106" i="25"/>
  <c r="M1122" i="25"/>
  <c r="M1127" i="25"/>
  <c r="M1136" i="25"/>
  <c r="M38" i="25"/>
  <c r="M346" i="25"/>
  <c r="M298" i="25"/>
  <c r="M8" i="25"/>
  <c r="M10" i="25"/>
  <c r="M36" i="25"/>
  <c r="M44" i="25"/>
  <c r="M60" i="25"/>
  <c r="M89" i="25"/>
  <c r="M169" i="25"/>
  <c r="M170" i="25"/>
  <c r="M270" i="25"/>
  <c r="M280" i="25"/>
  <c r="M314" i="25"/>
  <c r="M319" i="25"/>
  <c r="M394" i="25"/>
  <c r="M434" i="25"/>
  <c r="M496" i="25"/>
  <c r="M528" i="25"/>
  <c r="M600" i="25"/>
  <c r="M624" i="25"/>
  <c r="M648" i="25"/>
  <c r="M652" i="25"/>
  <c r="M721" i="25"/>
  <c r="M779" i="25"/>
  <c r="M786" i="25"/>
  <c r="M791" i="25"/>
  <c r="M849" i="25"/>
  <c r="M851" i="25"/>
  <c r="M856" i="25"/>
  <c r="M859" i="25"/>
  <c r="M919" i="25"/>
  <c r="M959" i="25"/>
  <c r="M963" i="25"/>
  <c r="M1039" i="25"/>
  <c r="M1045" i="25"/>
  <c r="M1049" i="25"/>
  <c r="M1098" i="25"/>
  <c r="M1114" i="25"/>
  <c r="M1118" i="25"/>
  <c r="M347" i="25"/>
  <c r="M68" i="25"/>
  <c r="M74" i="25"/>
  <c r="M87" i="25"/>
  <c r="M113" i="25"/>
  <c r="M121" i="25"/>
  <c r="M137" i="25"/>
  <c r="M153" i="25"/>
  <c r="M157" i="25"/>
  <c r="M158" i="25"/>
  <c r="M160" i="25"/>
  <c r="M166" i="25"/>
  <c r="M241" i="25"/>
  <c r="M242" i="25"/>
  <c r="M306" i="25"/>
  <c r="M310" i="25"/>
  <c r="M313" i="25"/>
  <c r="M391" i="25"/>
  <c r="M573" i="25"/>
  <c r="M578" i="25"/>
  <c r="M715" i="25"/>
  <c r="M843" i="25"/>
  <c r="M847" i="25"/>
  <c r="M877" i="25"/>
  <c r="M894" i="25"/>
  <c r="M899" i="25"/>
  <c r="M951" i="25"/>
  <c r="M957" i="25"/>
  <c r="M1030" i="25"/>
  <c r="M1109" i="25"/>
  <c r="M1113" i="25"/>
  <c r="M123" i="25"/>
  <c r="M63" i="25"/>
  <c r="M67" i="25"/>
  <c r="M145" i="25"/>
  <c r="M151" i="25"/>
  <c r="M177" i="25"/>
  <c r="M185" i="25"/>
  <c r="M201" i="25"/>
  <c r="M225" i="25"/>
  <c r="M304" i="25"/>
  <c r="M370" i="25"/>
  <c r="M378" i="25"/>
  <c r="M381" i="25"/>
  <c r="M382" i="25"/>
  <c r="M385" i="25"/>
  <c r="M562" i="25"/>
  <c r="M632" i="25"/>
  <c r="M712" i="25"/>
  <c r="M771" i="25"/>
  <c r="M841" i="25"/>
  <c r="M898" i="25"/>
  <c r="M953" i="25"/>
  <c r="M1021" i="25"/>
  <c r="M1026" i="25"/>
  <c r="M29" i="25"/>
  <c r="M52" i="25"/>
  <c r="M140" i="25"/>
  <c r="M217" i="25"/>
  <c r="M249" i="25"/>
  <c r="M257" i="25"/>
  <c r="M292" i="25"/>
  <c r="M364" i="25"/>
  <c r="M368" i="25"/>
  <c r="M372" i="25"/>
  <c r="M376" i="25"/>
  <c r="M498" i="25"/>
  <c r="M499" i="25"/>
  <c r="M696" i="25"/>
  <c r="M752" i="25"/>
  <c r="M756" i="25"/>
  <c r="M835" i="25"/>
  <c r="M947" i="25"/>
  <c r="M956" i="25"/>
  <c r="M1000" i="25"/>
  <c r="M1008" i="25"/>
  <c r="M1017" i="25"/>
  <c r="M1146" i="25"/>
  <c r="M18" i="25"/>
  <c r="M27" i="25"/>
  <c r="M37" i="25"/>
  <c r="M267" i="25"/>
  <c r="M273" i="25"/>
  <c r="M321" i="25"/>
  <c r="M536" i="25"/>
  <c r="M975" i="25"/>
  <c r="M999" i="25"/>
  <c r="M1028" i="25"/>
  <c r="M174" i="25"/>
  <c r="M216" i="25"/>
  <c r="M222" i="25"/>
  <c r="M268" i="25"/>
  <c r="M286" i="25"/>
  <c r="M291" i="25"/>
  <c r="M300" i="25"/>
  <c r="M327" i="25"/>
  <c r="M15" i="25"/>
  <c r="M24" i="25"/>
  <c r="M26" i="25"/>
  <c r="M35" i="25"/>
  <c r="M45" i="25"/>
  <c r="M49" i="25"/>
  <c r="M54" i="25"/>
  <c r="M72" i="25"/>
  <c r="M78" i="25"/>
  <c r="M85" i="25"/>
  <c r="M94" i="25"/>
  <c r="M96" i="25"/>
  <c r="M122" i="25"/>
  <c r="M131" i="25"/>
  <c r="M156" i="25"/>
  <c r="M167" i="25"/>
  <c r="M173" i="25"/>
  <c r="M186" i="25"/>
  <c r="M204" i="25"/>
  <c r="M212" i="25"/>
  <c r="M215" i="25"/>
  <c r="M221" i="25"/>
  <c r="M224" i="25"/>
  <c r="M230" i="25"/>
  <c r="M258" i="25"/>
  <c r="M269" i="25"/>
  <c r="M271" i="25"/>
  <c r="M281" i="25"/>
  <c r="M299" i="25"/>
  <c r="M308" i="25"/>
  <c r="M316" i="25"/>
  <c r="M317" i="25"/>
  <c r="M320" i="25"/>
  <c r="M325" i="25"/>
  <c r="M326" i="25"/>
  <c r="M329" i="25"/>
  <c r="M335" i="25"/>
  <c r="M363" i="25"/>
  <c r="M380" i="25"/>
  <c r="M384" i="25"/>
  <c r="M389" i="25"/>
  <c r="M390" i="25"/>
  <c r="M393" i="25"/>
  <c r="M397" i="25"/>
  <c r="M399" i="25"/>
  <c r="M426" i="25"/>
  <c r="M443" i="25"/>
  <c r="M447" i="25"/>
  <c r="M451" i="25"/>
  <c r="M460" i="25"/>
  <c r="M827" i="25"/>
  <c r="M33" i="25"/>
  <c r="M16" i="25"/>
  <c r="M195" i="25"/>
  <c r="M199" i="25"/>
  <c r="M312" i="25"/>
  <c r="M318" i="25"/>
  <c r="M355" i="25"/>
  <c r="M23" i="25"/>
  <c r="M32" i="25"/>
  <c r="M34" i="25"/>
  <c r="M43" i="25"/>
  <c r="M53" i="25"/>
  <c r="M62" i="25"/>
  <c r="M70" i="25"/>
  <c r="M71" i="25"/>
  <c r="M77" i="25"/>
  <c r="M84" i="25"/>
  <c r="M92" i="25"/>
  <c r="M93" i="25"/>
  <c r="M100" i="25"/>
  <c r="M101" i="25"/>
  <c r="M102" i="25"/>
  <c r="M130" i="25"/>
  <c r="M134" i="25"/>
  <c r="M139" i="25"/>
  <c r="M148" i="25"/>
  <c r="M164" i="25"/>
  <c r="M168" i="25"/>
  <c r="M175" i="25"/>
  <c r="M181" i="25"/>
  <c r="M194" i="25"/>
  <c r="M211" i="25"/>
  <c r="M220" i="25"/>
  <c r="M223" i="25"/>
  <c r="M229" i="25"/>
  <c r="M232" i="25"/>
  <c r="M238" i="25"/>
  <c r="M266" i="25"/>
  <c r="M272" i="25"/>
  <c r="M307" i="25"/>
  <c r="M324" i="25"/>
  <c r="M328" i="25"/>
  <c r="M333" i="25"/>
  <c r="M334" i="25"/>
  <c r="M337" i="25"/>
  <c r="M343" i="25"/>
  <c r="M371" i="25"/>
  <c r="M406" i="25"/>
  <c r="M409" i="25"/>
  <c r="M413" i="25"/>
  <c r="M415" i="25"/>
  <c r="M463" i="25"/>
  <c r="M467" i="25"/>
  <c r="M480" i="25"/>
  <c r="M488" i="25"/>
  <c r="M504" i="25"/>
  <c r="M584" i="25"/>
  <c r="M79" i="25"/>
  <c r="M208" i="25"/>
  <c r="M250" i="25"/>
  <c r="M31" i="25"/>
  <c r="M42" i="25"/>
  <c r="M83" i="25"/>
  <c r="M202" i="25"/>
  <c r="M228" i="25"/>
  <c r="M231" i="25"/>
  <c r="M237" i="25"/>
  <c r="M240" i="25"/>
  <c r="M246" i="25"/>
  <c r="M315" i="25"/>
  <c r="M332" i="25"/>
  <c r="M336" i="25"/>
  <c r="M341" i="25"/>
  <c r="M342" i="25"/>
  <c r="M345" i="25"/>
  <c r="M351" i="25"/>
  <c r="M379" i="25"/>
  <c r="M400" i="25"/>
  <c r="M408" i="25"/>
  <c r="M414" i="25"/>
  <c r="M417" i="25"/>
  <c r="M421" i="25"/>
  <c r="M423" i="25"/>
  <c r="M446" i="25"/>
  <c r="M544" i="25"/>
  <c r="M931" i="25"/>
  <c r="M939" i="25"/>
  <c r="M1138" i="25"/>
  <c r="M7" i="25"/>
  <c r="M159" i="25"/>
  <c r="M6" i="25"/>
  <c r="M40" i="25"/>
  <c r="M61" i="25"/>
  <c r="M91" i="25"/>
  <c r="M104" i="25"/>
  <c r="M176" i="25"/>
  <c r="M189" i="25"/>
  <c r="M206" i="25"/>
  <c r="M5" i="25"/>
  <c r="M9" i="25"/>
  <c r="M14" i="25"/>
  <c r="M39" i="25"/>
  <c r="M48" i="25"/>
  <c r="M50" i="25"/>
  <c r="M57" i="25"/>
  <c r="M59" i="25"/>
  <c r="M69" i="25"/>
  <c r="M76" i="25"/>
  <c r="M82" i="25"/>
  <c r="M86" i="25"/>
  <c r="M99" i="25"/>
  <c r="M103" i="25"/>
  <c r="M109" i="25"/>
  <c r="M118" i="25"/>
  <c r="M120" i="25"/>
  <c r="M127" i="25"/>
  <c r="M133" i="25"/>
  <c r="M142" i="25"/>
  <c r="M146" i="25"/>
  <c r="M155" i="25"/>
  <c r="M180" i="25"/>
  <c r="M182" i="25"/>
  <c r="M184" i="25"/>
  <c r="M190" i="25"/>
  <c r="M191" i="25"/>
  <c r="M197" i="25"/>
  <c r="M218" i="25"/>
  <c r="M227" i="25"/>
  <c r="M235" i="25"/>
  <c r="M236" i="25"/>
  <c r="M239" i="25"/>
  <c r="M245" i="25"/>
  <c r="M248" i="25"/>
  <c r="M254" i="25"/>
  <c r="M277" i="25"/>
  <c r="M289" i="25"/>
  <c r="M293" i="25"/>
  <c r="M295" i="25"/>
  <c r="M323" i="25"/>
  <c r="M340" i="25"/>
  <c r="M344" i="25"/>
  <c r="M349" i="25"/>
  <c r="M350" i="25"/>
  <c r="M353" i="25"/>
  <c r="M359" i="25"/>
  <c r="M387" i="25"/>
  <c r="M396" i="25"/>
  <c r="M430" i="25"/>
  <c r="M433" i="25"/>
  <c r="M437" i="25"/>
  <c r="M462" i="25"/>
  <c r="M470" i="25"/>
  <c r="M503" i="25"/>
  <c r="M587" i="25"/>
  <c r="M664" i="25"/>
  <c r="M41" i="25"/>
  <c r="M46" i="25"/>
  <c r="M73" i="25"/>
  <c r="M88" i="25"/>
  <c r="M95" i="25"/>
  <c r="M114" i="25"/>
  <c r="M152" i="25"/>
  <c r="M165" i="25"/>
  <c r="M178" i="25"/>
  <c r="M110" i="25"/>
  <c r="M138" i="25"/>
  <c r="M147" i="25"/>
  <c r="M3" i="25"/>
  <c r="M13" i="25"/>
  <c r="M17" i="25"/>
  <c r="M22" i="25"/>
  <c r="M47" i="25"/>
  <c r="M56" i="25"/>
  <c r="M58" i="25"/>
  <c r="M65" i="25"/>
  <c r="M75" i="25"/>
  <c r="M90" i="25"/>
  <c r="M107" i="25"/>
  <c r="M111" i="25"/>
  <c r="M116" i="25"/>
  <c r="M117" i="25"/>
  <c r="M124" i="25"/>
  <c r="M126" i="25"/>
  <c r="M128" i="25"/>
  <c r="M135" i="25"/>
  <c r="M141" i="25"/>
  <c r="M144" i="25"/>
  <c r="M150" i="25"/>
  <c r="M154" i="25"/>
  <c r="M163" i="25"/>
  <c r="M188" i="25"/>
  <c r="M192" i="25"/>
  <c r="M198" i="25"/>
  <c r="M226" i="25"/>
  <c r="M243" i="25"/>
  <c r="M244" i="25"/>
  <c r="M247" i="25"/>
  <c r="M253" i="25"/>
  <c r="M256" i="25"/>
  <c r="M262" i="25"/>
  <c r="M276" i="25"/>
  <c r="M279" i="25"/>
  <c r="M285" i="25"/>
  <c r="M288" i="25"/>
  <c r="M294" i="25"/>
  <c r="M297" i="25"/>
  <c r="M301" i="25"/>
  <c r="M303" i="25"/>
  <c r="M331" i="25"/>
  <c r="M348" i="25"/>
  <c r="M352" i="25"/>
  <c r="M357" i="25"/>
  <c r="M358" i="25"/>
  <c r="M361" i="25"/>
  <c r="M367" i="25"/>
  <c r="M395" i="25"/>
  <c r="M403" i="25"/>
  <c r="M412" i="25"/>
  <c r="M424" i="25"/>
  <c r="M651" i="25"/>
  <c r="M720" i="25"/>
  <c r="M728" i="25"/>
  <c r="M918" i="25"/>
  <c r="M205" i="25"/>
  <c r="M213" i="25"/>
  <c r="M51" i="25"/>
  <c r="M108" i="25"/>
  <c r="M112" i="25"/>
  <c r="M172" i="25"/>
  <c r="M183" i="25"/>
  <c r="M219" i="25"/>
  <c r="M2" i="25"/>
  <c r="M11" i="25"/>
  <c r="M21" i="25"/>
  <c r="M25" i="25"/>
  <c r="M30" i="25"/>
  <c r="M55" i="25"/>
  <c r="M64" i="25"/>
  <c r="M66" i="25"/>
  <c r="M80" i="25"/>
  <c r="M81" i="25"/>
  <c r="M98" i="25"/>
  <c r="M115" i="25"/>
  <c r="M119" i="25"/>
  <c r="M125" i="25"/>
  <c r="M132" i="25"/>
  <c r="M136" i="25"/>
  <c r="M143" i="25"/>
  <c r="M149" i="25"/>
  <c r="M162" i="25"/>
  <c r="M171" i="25"/>
  <c r="M179" i="25"/>
  <c r="M196" i="25"/>
  <c r="M200" i="25"/>
  <c r="M234" i="25"/>
  <c r="M251" i="25"/>
  <c r="M252" i="25"/>
  <c r="M255" i="25"/>
  <c r="M261" i="25"/>
  <c r="M264" i="25"/>
  <c r="M274" i="25"/>
  <c r="M275" i="25"/>
  <c r="M278" i="25"/>
  <c r="M283" i="25"/>
  <c r="M284" i="25"/>
  <c r="M296" i="25"/>
  <c r="M302" i="25"/>
  <c r="M305" i="25"/>
  <c r="M309" i="25"/>
  <c r="M311" i="25"/>
  <c r="M339" i="25"/>
  <c r="M356" i="25"/>
  <c r="M360" i="25"/>
  <c r="M365" i="25"/>
  <c r="M366" i="25"/>
  <c r="M369" i="25"/>
  <c r="M375" i="25"/>
  <c r="M482" i="25"/>
  <c r="M483" i="25"/>
  <c r="M776" i="25"/>
  <c r="M964" i="25"/>
  <c r="M988" i="25"/>
  <c r="M404" i="25"/>
  <c r="M416" i="25"/>
  <c r="M422" i="25"/>
  <c r="M425" i="25"/>
  <c r="M429" i="25"/>
  <c r="M431" i="25"/>
  <c r="M455" i="25"/>
  <c r="M459" i="25"/>
  <c r="M468" i="25"/>
  <c r="M472" i="25"/>
  <c r="M473" i="25"/>
  <c r="M477" i="25"/>
  <c r="M490" i="25"/>
  <c r="M491" i="25"/>
  <c r="M511" i="25"/>
  <c r="M524" i="25"/>
  <c r="M537" i="25"/>
  <c r="M541" i="25"/>
  <c r="M546" i="25"/>
  <c r="M550" i="25"/>
  <c r="M563" i="25"/>
  <c r="M577" i="25"/>
  <c r="M596" i="25"/>
  <c r="M627" i="25"/>
  <c r="M639" i="25"/>
  <c r="M660" i="25"/>
  <c r="M691" i="25"/>
  <c r="M735" i="25"/>
  <c r="M751" i="25"/>
  <c r="M772" i="25"/>
  <c r="M785" i="25"/>
  <c r="M836" i="25"/>
  <c r="M850" i="25"/>
  <c r="M854" i="25"/>
  <c r="M874" i="25"/>
  <c r="M875" i="25"/>
  <c r="M880" i="25"/>
  <c r="M893" i="25"/>
  <c r="M897" i="25"/>
  <c r="M906" i="25"/>
  <c r="M927" i="25"/>
  <c r="M941" i="25"/>
  <c r="M966" i="25"/>
  <c r="M971" i="25"/>
  <c r="M974" i="25"/>
  <c r="M980" i="25"/>
  <c r="M995" i="25"/>
  <c r="M1016" i="25"/>
  <c r="M1025" i="25"/>
  <c r="M1029" i="25"/>
  <c r="M1034" i="25"/>
  <c r="M1038" i="25"/>
  <c r="M1044" i="25"/>
  <c r="M1053" i="25"/>
  <c r="M1057" i="25"/>
  <c r="M1070" i="25"/>
  <c r="M1071" i="25"/>
  <c r="M1080" i="25"/>
  <c r="M1083" i="25"/>
  <c r="M1092" i="25"/>
  <c r="M1117" i="25"/>
  <c r="M1121" i="25"/>
  <c r="M1126" i="25"/>
  <c r="M1135" i="25"/>
  <c r="M1144" i="25"/>
  <c r="M1147" i="25"/>
  <c r="M1155" i="25"/>
  <c r="M1164" i="25"/>
  <c r="M519" i="25"/>
  <c r="M532" i="25"/>
  <c r="M545" i="25"/>
  <c r="M549" i="25"/>
  <c r="M558" i="25"/>
  <c r="M567" i="25"/>
  <c r="M575" i="25"/>
  <c r="M612" i="25"/>
  <c r="M626" i="25"/>
  <c r="M634" i="25"/>
  <c r="M635" i="25"/>
  <c r="M640" i="25"/>
  <c r="M643" i="25"/>
  <c r="M646" i="25"/>
  <c r="M655" i="25"/>
  <c r="M676" i="25"/>
  <c r="M686" i="25"/>
  <c r="M690" i="25"/>
  <c r="M699" i="25"/>
  <c r="M704" i="25"/>
  <c r="M725" i="25"/>
  <c r="M729" i="25"/>
  <c r="M733" i="25"/>
  <c r="M734" i="25"/>
  <c r="M737" i="25"/>
  <c r="M789" i="25"/>
  <c r="M797" i="25"/>
  <c r="M798" i="25"/>
  <c r="M801" i="25"/>
  <c r="M845" i="25"/>
  <c r="M879" i="25"/>
  <c r="M888" i="25"/>
  <c r="M892" i="25"/>
  <c r="M902" i="25"/>
  <c r="M905" i="25"/>
  <c r="M907" i="25"/>
  <c r="M914" i="25"/>
  <c r="M936" i="25"/>
  <c r="M940" i="25"/>
  <c r="M961" i="25"/>
  <c r="M965" i="25"/>
  <c r="M970" i="25"/>
  <c r="M973" i="25"/>
  <c r="M982" i="25"/>
  <c r="M1003" i="25"/>
  <c r="M1011" i="25"/>
  <c r="M1024" i="25"/>
  <c r="M1033" i="25"/>
  <c r="M1037" i="25"/>
  <c r="M1043" i="25"/>
  <c r="M1061" i="25"/>
  <c r="M1065" i="25"/>
  <c r="M1078" i="25"/>
  <c r="M1079" i="25"/>
  <c r="M1088" i="25"/>
  <c r="M1091" i="25"/>
  <c r="M1100" i="25"/>
  <c r="M1125" i="25"/>
  <c r="M1129" i="25"/>
  <c r="M1134" i="25"/>
  <c r="M1143" i="25"/>
  <c r="M1163" i="25"/>
  <c r="M373" i="25"/>
  <c r="M374" i="25"/>
  <c r="M377" i="25"/>
  <c r="M383" i="25"/>
  <c r="M411" i="25"/>
  <c r="M420" i="25"/>
  <c r="M432" i="25"/>
  <c r="M438" i="25"/>
  <c r="M441" i="25"/>
  <c r="M445" i="25"/>
  <c r="M471" i="25"/>
  <c r="M476" i="25"/>
  <c r="M489" i="25"/>
  <c r="M493" i="25"/>
  <c r="M494" i="25"/>
  <c r="M502" i="25"/>
  <c r="M507" i="25"/>
  <c r="M523" i="25"/>
  <c r="M527" i="25"/>
  <c r="M540" i="25"/>
  <c r="M566" i="25"/>
  <c r="M625" i="25"/>
  <c r="M629" i="25"/>
  <c r="M630" i="25"/>
  <c r="M689" i="25"/>
  <c r="M698" i="25"/>
  <c r="M719" i="25"/>
  <c r="M724" i="25"/>
  <c r="M780" i="25"/>
  <c r="M788" i="25"/>
  <c r="M816" i="25"/>
  <c r="M819" i="25"/>
  <c r="M822" i="25"/>
  <c r="M824" i="25"/>
  <c r="M844" i="25"/>
  <c r="M853" i="25"/>
  <c r="M887" i="25"/>
  <c r="M901" i="25"/>
  <c r="M909" i="25"/>
  <c r="M913" i="25"/>
  <c r="M915" i="25"/>
  <c r="M922" i="25"/>
  <c r="M930" i="25"/>
  <c r="M935" i="25"/>
  <c r="M944" i="25"/>
  <c r="M960" i="25"/>
  <c r="M969" i="25"/>
  <c r="M978" i="25"/>
  <c r="M981" i="25"/>
  <c r="M991" i="25"/>
  <c r="M996" i="25"/>
  <c r="M1019" i="25"/>
  <c r="M1032" i="25"/>
  <c r="M1042" i="25"/>
  <c r="M1069" i="25"/>
  <c r="M1073" i="25"/>
  <c r="M1087" i="25"/>
  <c r="M1096" i="25"/>
  <c r="M1099" i="25"/>
  <c r="M1108" i="25"/>
  <c r="M1133" i="25"/>
  <c r="M1137" i="25"/>
  <c r="M1142" i="25"/>
  <c r="M1154" i="25"/>
  <c r="M428" i="25"/>
  <c r="M440" i="25"/>
  <c r="M453" i="25"/>
  <c r="M466" i="25"/>
  <c r="M484" i="25"/>
  <c r="M497" i="25"/>
  <c r="M501" i="25"/>
  <c r="M506" i="25"/>
  <c r="M515" i="25"/>
  <c r="M531" i="25"/>
  <c r="M535" i="25"/>
  <c r="M552" i="25"/>
  <c r="M620" i="25"/>
  <c r="M671" i="25"/>
  <c r="M684" i="25"/>
  <c r="M693" i="25"/>
  <c r="M701" i="25"/>
  <c r="M702" i="25"/>
  <c r="M705" i="25"/>
  <c r="M755" i="25"/>
  <c r="M760" i="25"/>
  <c r="M762" i="25"/>
  <c r="M763" i="25"/>
  <c r="M768" i="25"/>
  <c r="M809" i="25"/>
  <c r="M815" i="25"/>
  <c r="M832" i="25"/>
  <c r="M869" i="25"/>
  <c r="M876" i="25"/>
  <c r="M878" i="25"/>
  <c r="M896" i="25"/>
  <c r="M900" i="25"/>
  <c r="M908" i="25"/>
  <c r="M917" i="25"/>
  <c r="M921" i="25"/>
  <c r="M923" i="25"/>
  <c r="M943" i="25"/>
  <c r="M968" i="25"/>
  <c r="M977" i="25"/>
  <c r="M986" i="25"/>
  <c r="M990" i="25"/>
  <c r="M998" i="25"/>
  <c r="M1004" i="25"/>
  <c r="M1007" i="25"/>
  <c r="M1027" i="25"/>
  <c r="M1041" i="25"/>
  <c r="M1052" i="25"/>
  <c r="M1077" i="25"/>
  <c r="M1081" i="25"/>
  <c r="M1086" i="25"/>
  <c r="M1095" i="25"/>
  <c r="M1104" i="25"/>
  <c r="M1107" i="25"/>
  <c r="M1116" i="25"/>
  <c r="M1141" i="25"/>
  <c r="M1145" i="25"/>
  <c r="M1152" i="25"/>
  <c r="M1162" i="25"/>
  <c r="M427" i="25"/>
  <c r="M436" i="25"/>
  <c r="M449" i="25"/>
  <c r="M450" i="25"/>
  <c r="M458" i="25"/>
  <c r="M461" i="25"/>
  <c r="M479" i="25"/>
  <c r="M492" i="25"/>
  <c r="M505" i="25"/>
  <c r="M509" i="25"/>
  <c r="M510" i="25"/>
  <c r="M514" i="25"/>
  <c r="M518" i="25"/>
  <c r="M539" i="25"/>
  <c r="M543" i="25"/>
  <c r="M548" i="25"/>
  <c r="M595" i="25"/>
  <c r="M628" i="25"/>
  <c r="M659" i="25"/>
  <c r="M662" i="25"/>
  <c r="M692" i="25"/>
  <c r="M740" i="25"/>
  <c r="M750" i="25"/>
  <c r="M759" i="25"/>
  <c r="M767" i="25"/>
  <c r="M783" i="25"/>
  <c r="M804" i="25"/>
  <c r="M817" i="25"/>
  <c r="M825" i="25"/>
  <c r="M830" i="25"/>
  <c r="M882" i="25"/>
  <c r="M895" i="25"/>
  <c r="M904" i="25"/>
  <c r="M916" i="25"/>
  <c r="M925" i="25"/>
  <c r="M929" i="25"/>
  <c r="M938" i="25"/>
  <c r="M948" i="25"/>
  <c r="M949" i="25"/>
  <c r="M976" i="25"/>
  <c r="M985" i="25"/>
  <c r="M989" i="25"/>
  <c r="M994" i="25"/>
  <c r="M997" i="25"/>
  <c r="M1006" i="25"/>
  <c r="M1015" i="25"/>
  <c r="M1035" i="25"/>
  <c r="M1040" i="25"/>
  <c r="M1048" i="25"/>
  <c r="M1051" i="25"/>
  <c r="M1060" i="25"/>
  <c r="M1085" i="25"/>
  <c r="M1089" i="25"/>
  <c r="M1094" i="25"/>
  <c r="M1102" i="25"/>
  <c r="M1103" i="25"/>
  <c r="M1112" i="25"/>
  <c r="M1115" i="25"/>
  <c r="M1124" i="25"/>
  <c r="M1149" i="25"/>
  <c r="M1151" i="25"/>
  <c r="M1153" i="25"/>
  <c r="M388" i="25"/>
  <c r="M392" i="25"/>
  <c r="M398" i="25"/>
  <c r="M401" i="25"/>
  <c r="M405" i="25"/>
  <c r="M407" i="25"/>
  <c r="M435" i="25"/>
  <c r="M439" i="25"/>
  <c r="M444" i="25"/>
  <c r="M448" i="25"/>
  <c r="M457" i="25"/>
  <c r="M469" i="25"/>
  <c r="M487" i="25"/>
  <c r="M500" i="25"/>
  <c r="M513" i="25"/>
  <c r="M517" i="25"/>
  <c r="M522" i="25"/>
  <c r="M526" i="25"/>
  <c r="M547" i="25"/>
  <c r="M551" i="25"/>
  <c r="M594" i="25"/>
  <c r="M603" i="25"/>
  <c r="M608" i="25"/>
  <c r="M611" i="25"/>
  <c r="M614" i="25"/>
  <c r="M623" i="25"/>
  <c r="M644" i="25"/>
  <c r="M666" i="25"/>
  <c r="M667" i="25"/>
  <c r="M672" i="25"/>
  <c r="M675" i="25"/>
  <c r="M687" i="25"/>
  <c r="M753" i="25"/>
  <c r="M758" i="25"/>
  <c r="M833" i="25"/>
  <c r="M872" i="25"/>
  <c r="M881" i="25"/>
  <c r="M883" i="25"/>
  <c r="M890" i="25"/>
  <c r="M903" i="25"/>
  <c r="M912" i="25"/>
  <c r="M924" i="25"/>
  <c r="M950" i="25"/>
  <c r="M954" i="25"/>
  <c r="M955" i="25"/>
  <c r="M984" i="25"/>
  <c r="M993" i="25"/>
  <c r="M1002" i="25"/>
  <c r="M1005" i="25"/>
  <c r="M1010" i="25"/>
  <c r="M1014" i="25"/>
  <c r="M1023" i="25"/>
  <c r="M1046" i="25"/>
  <c r="M1047" i="25"/>
  <c r="M1056" i="25"/>
  <c r="M1059" i="25"/>
  <c r="M1068" i="25"/>
  <c r="M1093" i="25"/>
  <c r="M1097" i="25"/>
  <c r="M1111" i="25"/>
  <c r="M1120" i="25"/>
  <c r="M1123" i="25"/>
  <c r="M1132" i="25"/>
  <c r="M1150" i="25"/>
  <c r="M1158" i="25"/>
  <c r="M1161" i="25"/>
  <c r="M1170" i="25"/>
  <c r="M475" i="25"/>
  <c r="M495" i="25"/>
  <c r="M508" i="25"/>
  <c r="M521" i="25"/>
  <c r="M525" i="25"/>
  <c r="M530" i="25"/>
  <c r="M534" i="25"/>
  <c r="M565" i="25"/>
  <c r="M593" i="25"/>
  <c r="M602" i="25"/>
  <c r="M607" i="25"/>
  <c r="M610" i="25"/>
  <c r="M657" i="25"/>
  <c r="M674" i="25"/>
  <c r="M708" i="25"/>
  <c r="M718" i="25"/>
  <c r="M748" i="25"/>
  <c r="M757" i="25"/>
  <c r="M784" i="25"/>
  <c r="M787" i="25"/>
  <c r="M792" i="25"/>
  <c r="M812" i="25"/>
  <c r="M852" i="25"/>
  <c r="M857" i="25"/>
  <c r="M860" i="25"/>
  <c r="M865" i="25"/>
  <c r="M885" i="25"/>
  <c r="M889" i="25"/>
  <c r="M911" i="25"/>
  <c r="M920" i="25"/>
  <c r="M933" i="25"/>
  <c r="M937" i="25"/>
  <c r="M946" i="25"/>
  <c r="M952" i="25"/>
  <c r="M958" i="25"/>
  <c r="M962" i="25"/>
  <c r="M979" i="25"/>
  <c r="M992" i="25"/>
  <c r="M1001" i="25"/>
  <c r="M1009" i="25"/>
  <c r="M1013" i="25"/>
  <c r="M1018" i="25"/>
  <c r="M1022" i="25"/>
  <c r="M1031" i="25"/>
  <c r="M1054" i="25"/>
  <c r="M1055" i="25"/>
  <c r="M1064" i="25"/>
  <c r="M1067" i="25"/>
  <c r="M1076" i="25"/>
  <c r="M1101" i="25"/>
  <c r="M1105" i="25"/>
  <c r="M1110" i="25"/>
  <c r="M1119" i="25"/>
  <c r="M1128" i="25"/>
  <c r="M1131" i="25"/>
  <c r="M1140" i="25"/>
  <c r="M1156" i="25"/>
  <c r="M1157" i="25"/>
  <c r="M1159" i="25"/>
  <c r="M1166" i="25"/>
  <c r="M1169" i="25"/>
  <c r="M207" i="25"/>
  <c r="M210" i="25"/>
  <c r="M203" i="25"/>
  <c r="M553" i="25"/>
  <c r="M586" i="25"/>
  <c r="M605" i="25"/>
  <c r="M609" i="25"/>
  <c r="M615" i="25"/>
  <c r="M637" i="25"/>
  <c r="M641" i="25"/>
  <c r="M650" i="25"/>
  <c r="M669" i="25"/>
  <c r="M714" i="25"/>
  <c r="M746" i="25"/>
  <c r="M769" i="25"/>
  <c r="M775" i="25"/>
  <c r="M778" i="25"/>
  <c r="M807" i="25"/>
  <c r="M839" i="25"/>
  <c r="M842" i="25"/>
  <c r="M861" i="25"/>
  <c r="M556" i="25"/>
  <c r="M560" i="25"/>
  <c r="M574" i="25"/>
  <c r="M582" i="25"/>
  <c r="M591" i="25"/>
  <c r="M604" i="25"/>
  <c r="M613" i="25"/>
  <c r="M618" i="25"/>
  <c r="M622" i="25"/>
  <c r="M636" i="25"/>
  <c r="M654" i="25"/>
  <c r="M668" i="25"/>
  <c r="M677" i="25"/>
  <c r="M678" i="25"/>
  <c r="M682" i="25"/>
  <c r="M695" i="25"/>
  <c r="M700" i="25"/>
  <c r="M710" i="25"/>
  <c r="M727" i="25"/>
  <c r="M732" i="25"/>
  <c r="M764" i="25"/>
  <c r="M773" i="25"/>
  <c r="M782" i="25"/>
  <c r="M796" i="25"/>
  <c r="M805" i="25"/>
  <c r="M810" i="25"/>
  <c r="M814" i="25"/>
  <c r="M828" i="25"/>
  <c r="M837" i="25"/>
  <c r="M846" i="25"/>
  <c r="M870" i="25"/>
  <c r="M555" i="25"/>
  <c r="M561" i="25"/>
  <c r="M564" i="25"/>
  <c r="M580" i="25"/>
  <c r="M581" i="25"/>
  <c r="M585" i="25"/>
  <c r="M590" i="25"/>
  <c r="M617" i="25"/>
  <c r="M645" i="25"/>
  <c r="M649" i="25"/>
  <c r="M658" i="25"/>
  <c r="M681" i="25"/>
  <c r="M709" i="25"/>
  <c r="M713" i="25"/>
  <c r="M741" i="25"/>
  <c r="M745" i="25"/>
  <c r="M754" i="25"/>
  <c r="M777" i="25"/>
  <c r="M818" i="25"/>
  <c r="M855" i="25"/>
  <c r="M864" i="25"/>
  <c r="M559" i="25"/>
  <c r="M568" i="25"/>
  <c r="M589" i="25"/>
  <c r="M598" i="25"/>
  <c r="M663" i="25"/>
  <c r="M685" i="25"/>
  <c r="M703" i="25"/>
  <c r="M722" i="25"/>
  <c r="M749" i="25"/>
  <c r="M781" i="25"/>
  <c r="M790" i="25"/>
  <c r="M813" i="25"/>
  <c r="M823" i="25"/>
  <c r="M831" i="25"/>
  <c r="M569" i="25"/>
  <c r="M572" i="25"/>
  <c r="M579" i="25"/>
  <c r="M599" i="25"/>
  <c r="M621" i="25"/>
  <c r="M631" i="25"/>
  <c r="M653" i="25"/>
  <c r="M717" i="25"/>
  <c r="M794" i="25"/>
  <c r="M863" i="25"/>
  <c r="M583" i="25"/>
  <c r="M638" i="25"/>
  <c r="M647" i="25"/>
  <c r="M661" i="25"/>
  <c r="M679" i="25"/>
  <c r="M694" i="25"/>
  <c r="M711" i="25"/>
  <c r="M716" i="25"/>
  <c r="M726" i="25"/>
  <c r="M743" i="25"/>
  <c r="M766" i="25"/>
  <c r="M799" i="25"/>
  <c r="M821" i="25"/>
  <c r="M826" i="25"/>
  <c r="M858" i="25"/>
  <c r="M571" i="25"/>
  <c r="M576" i="25"/>
  <c r="M601" i="25"/>
  <c r="M633" i="25"/>
  <c r="M642" i="25"/>
  <c r="M665" i="25"/>
  <c r="M697" i="25"/>
  <c r="M761" i="25"/>
  <c r="M793" i="25"/>
  <c r="M802" i="25"/>
  <c r="M867" i="25"/>
  <c r="M871" i="25"/>
  <c r="M706" i="25"/>
  <c r="M738" i="25"/>
  <c r="M742" i="25"/>
  <c r="M765" i="25"/>
  <c r="M770" i="25"/>
  <c r="M774" i="25"/>
  <c r="M806" i="25"/>
  <c r="M820" i="25"/>
  <c r="M829" i="25"/>
  <c r="M834" i="25"/>
  <c r="M838" i="25"/>
  <c r="M848" i="25"/>
  <c r="M862" i="25"/>
  <c r="M866" i="25"/>
  <c r="G3" i="24"/>
  <c r="F14" i="24"/>
  <c r="G11" i="24"/>
  <c r="G4" i="24"/>
  <c r="H5" i="24"/>
  <c r="I8" i="24"/>
  <c r="J15" i="24"/>
  <c r="J9" i="24"/>
  <c r="K11" i="24"/>
  <c r="K4" i="24"/>
  <c r="L12" i="24"/>
  <c r="L6" i="24"/>
  <c r="M8" i="24"/>
  <c r="N15" i="24"/>
  <c r="N9" i="24"/>
  <c r="O11" i="24"/>
  <c r="O4" i="24"/>
  <c r="P12" i="24"/>
  <c r="P6" i="24"/>
  <c r="Q8" i="24"/>
  <c r="R15" i="24"/>
  <c r="R9" i="24"/>
  <c r="S11" i="24"/>
  <c r="S4" i="24"/>
  <c r="T12" i="24"/>
  <c r="T6" i="24"/>
  <c r="U8" i="24"/>
  <c r="V15" i="24"/>
  <c r="V9" i="24"/>
  <c r="W11" i="24"/>
  <c r="W4" i="24"/>
  <c r="X12" i="24"/>
  <c r="X6" i="24"/>
  <c r="Y8" i="24"/>
  <c r="F8" i="24"/>
  <c r="G10" i="24"/>
  <c r="H11" i="24"/>
  <c r="H4" i="24"/>
  <c r="I13" i="24"/>
  <c r="I7" i="24"/>
  <c r="J14" i="24"/>
  <c r="K10" i="24"/>
  <c r="L3" i="24"/>
  <c r="L5" i="24"/>
  <c r="M13" i="24"/>
  <c r="M7" i="24"/>
  <c r="N14" i="24"/>
  <c r="O10" i="24"/>
  <c r="P3" i="24"/>
  <c r="P5" i="24"/>
  <c r="Q13" i="24"/>
  <c r="Q7" i="24"/>
  <c r="R14" i="24"/>
  <c r="S10" i="24"/>
  <c r="T3" i="24"/>
  <c r="T5" i="24"/>
  <c r="U13" i="24"/>
  <c r="U7" i="24"/>
  <c r="V14" i="24"/>
  <c r="W10" i="24"/>
  <c r="X3" i="24"/>
  <c r="X5" i="24"/>
  <c r="Y13" i="24"/>
  <c r="Y7" i="24"/>
  <c r="F13" i="24"/>
  <c r="F7" i="24"/>
  <c r="G15" i="24"/>
  <c r="G9" i="24"/>
  <c r="H10" i="24"/>
  <c r="H3" i="24"/>
  <c r="I12" i="24"/>
  <c r="I6" i="24"/>
  <c r="J8" i="24"/>
  <c r="K15" i="24"/>
  <c r="K9" i="24"/>
  <c r="L11" i="24"/>
  <c r="L4" i="24"/>
  <c r="M12" i="24"/>
  <c r="M6" i="24"/>
  <c r="N8" i="24"/>
  <c r="O15" i="24"/>
  <c r="O9" i="24"/>
  <c r="P11" i="24"/>
  <c r="P4" i="24"/>
  <c r="Q12" i="24"/>
  <c r="Q6" i="24"/>
  <c r="R8" i="24"/>
  <c r="S15" i="24"/>
  <c r="S9" i="24"/>
  <c r="T11" i="24"/>
  <c r="T4" i="24"/>
  <c r="U12" i="24"/>
  <c r="U6" i="24"/>
  <c r="V8" i="24"/>
  <c r="W15" i="24"/>
  <c r="W9" i="24"/>
  <c r="X11" i="24"/>
  <c r="X4" i="24"/>
  <c r="Y12" i="24"/>
  <c r="Y6" i="24"/>
  <c r="F12" i="24"/>
  <c r="F6" i="24"/>
  <c r="G14" i="24"/>
  <c r="H15" i="24"/>
  <c r="H9" i="24"/>
  <c r="I3" i="24"/>
  <c r="I5" i="24"/>
  <c r="J13" i="24"/>
  <c r="J7" i="24"/>
  <c r="K14" i="24"/>
  <c r="L10" i="24"/>
  <c r="M3" i="24"/>
  <c r="M5" i="24"/>
  <c r="N13" i="24"/>
  <c r="N7" i="24"/>
  <c r="O14" i="24"/>
  <c r="P10" i="24"/>
  <c r="Q3" i="24"/>
  <c r="Q5" i="24"/>
  <c r="R13" i="24"/>
  <c r="R7" i="24"/>
  <c r="S14" i="24"/>
  <c r="T10" i="24"/>
  <c r="U3" i="24"/>
  <c r="U5" i="24"/>
  <c r="V13" i="24"/>
  <c r="V7" i="24"/>
  <c r="W14" i="24"/>
  <c r="X10" i="24"/>
  <c r="Y3" i="24"/>
  <c r="Y5" i="24"/>
  <c r="F5" i="24"/>
  <c r="G8" i="24"/>
  <c r="H14" i="24"/>
  <c r="I11" i="24"/>
  <c r="I4" i="24"/>
  <c r="J12" i="24"/>
  <c r="J6" i="24"/>
  <c r="K8" i="24"/>
  <c r="L15" i="24"/>
  <c r="L9" i="24"/>
  <c r="M11" i="24"/>
  <c r="M4" i="24"/>
  <c r="N12" i="24"/>
  <c r="N6" i="24"/>
  <c r="O8" i="24"/>
  <c r="P15" i="24"/>
  <c r="P9" i="24"/>
  <c r="Q11" i="24"/>
  <c r="Q4" i="24"/>
  <c r="R12" i="24"/>
  <c r="R6" i="24"/>
  <c r="S8" i="24"/>
  <c r="T15" i="24"/>
  <c r="T9" i="24"/>
  <c r="U11" i="24"/>
  <c r="U4" i="24"/>
  <c r="V12" i="24"/>
  <c r="V6" i="24"/>
  <c r="W8" i="24"/>
  <c r="X15" i="24"/>
  <c r="X9" i="24"/>
  <c r="Y11" i="24"/>
  <c r="Y4" i="24"/>
  <c r="F11" i="24"/>
  <c r="F4" i="24"/>
  <c r="G13" i="24"/>
  <c r="G7" i="24"/>
  <c r="H8" i="24"/>
  <c r="I10" i="24"/>
  <c r="J3" i="24"/>
  <c r="J5" i="24"/>
  <c r="K13" i="24"/>
  <c r="K7" i="24"/>
  <c r="L14" i="24"/>
  <c r="M10" i="24"/>
  <c r="N3" i="24"/>
  <c r="N5" i="24"/>
  <c r="O13" i="24"/>
  <c r="O7" i="24"/>
  <c r="P14" i="24"/>
  <c r="Q10" i="24"/>
  <c r="R3" i="24"/>
  <c r="R5" i="24"/>
  <c r="S13" i="24"/>
  <c r="S7" i="24"/>
  <c r="T14" i="24"/>
  <c r="U10" i="24"/>
  <c r="V3" i="24"/>
  <c r="V5" i="24"/>
  <c r="W13" i="24"/>
  <c r="W7" i="24"/>
  <c r="X14" i="24"/>
  <c r="Y10" i="24"/>
  <c r="F10" i="24"/>
  <c r="G12" i="24"/>
  <c r="G6" i="24"/>
  <c r="H13" i="24"/>
  <c r="H7" i="24"/>
  <c r="I15" i="24"/>
  <c r="I9" i="24"/>
  <c r="J11" i="24"/>
  <c r="J4" i="24"/>
  <c r="K12" i="24"/>
  <c r="K6" i="24"/>
  <c r="L8" i="24"/>
  <c r="M15" i="24"/>
  <c r="M9" i="24"/>
  <c r="N11" i="24"/>
  <c r="N4" i="24"/>
  <c r="O12" i="24"/>
  <c r="O6" i="24"/>
  <c r="P8" i="24"/>
  <c r="Q15" i="24"/>
  <c r="Q9" i="24"/>
  <c r="R11" i="24"/>
  <c r="R4" i="24"/>
  <c r="S12" i="24"/>
  <c r="S6" i="24"/>
  <c r="T8" i="24"/>
  <c r="U15" i="24"/>
  <c r="U9" i="24"/>
  <c r="V11" i="24"/>
  <c r="V4" i="24"/>
  <c r="W12" i="24"/>
  <c r="W6" i="24"/>
  <c r="X8" i="24"/>
  <c r="Y15" i="24"/>
  <c r="Y9" i="24"/>
  <c r="F15" i="24"/>
  <c r="F9" i="24"/>
  <c r="F3" i="24"/>
  <c r="G5" i="24"/>
  <c r="H12" i="24"/>
  <c r="H6" i="24"/>
  <c r="I14" i="24"/>
  <c r="J10" i="24"/>
  <c r="K3" i="24"/>
  <c r="K5" i="24"/>
  <c r="L13" i="24"/>
  <c r="L7" i="24"/>
  <c r="M14" i="24"/>
  <c r="N10" i="24"/>
  <c r="O3" i="24"/>
  <c r="O5" i="24"/>
  <c r="P13" i="24"/>
  <c r="P7" i="24"/>
  <c r="Q14" i="24"/>
  <c r="R10" i="24"/>
  <c r="S3" i="24"/>
  <c r="S5" i="24"/>
  <c r="T13" i="24"/>
  <c r="T7" i="24"/>
  <c r="U14" i="24"/>
  <c r="V10" i="24"/>
  <c r="W3" i="24"/>
  <c r="W5" i="24"/>
  <c r="X13" i="24"/>
  <c r="X7" i="24"/>
  <c r="Y14" i="24"/>
  <c r="E16" i="24" l="1"/>
  <c r="F16" i="24"/>
  <c r="O16" i="24"/>
  <c r="G16" i="24"/>
  <c r="M16" i="24"/>
  <c r="K16" i="24"/>
  <c r="V16" i="24"/>
  <c r="I16" i="24"/>
  <c r="X16" i="24"/>
  <c r="R16" i="24"/>
  <c r="T16" i="24"/>
  <c r="N16" i="24"/>
  <c r="P16" i="24"/>
  <c r="J16" i="24"/>
  <c r="L16" i="24"/>
  <c r="Y16" i="24"/>
  <c r="W16" i="24"/>
  <c r="U16" i="24"/>
  <c r="H16" i="24"/>
  <c r="S16" i="24"/>
  <c r="Q16" i="24"/>
  <c r="B20" i="14" l="1"/>
  <c r="N37" i="18" a="1"/>
  <c r="N37" i="18" s="1"/>
  <c r="P37" i="18" s="1"/>
  <c r="M37" i="18" a="1"/>
  <c r="M37" i="18" s="1"/>
  <c r="O37" i="18" s="1"/>
  <c r="N38" i="18" a="1"/>
  <c r="N38" i="18" s="1"/>
  <c r="P38" i="18" s="1"/>
  <c r="M38" i="18" a="1"/>
  <c r="M38" i="18" s="1"/>
  <c r="O38" i="18" s="1"/>
  <c r="N39" i="18" a="1"/>
  <c r="N39" i="18" s="1"/>
  <c r="P39" i="18" s="1"/>
  <c r="M39" i="18" a="1"/>
  <c r="M39" i="18" s="1"/>
  <c r="O39" i="18" s="1"/>
  <c r="N40" i="18" a="1"/>
  <c r="N40" i="18" s="1"/>
  <c r="P40" i="18" s="1"/>
  <c r="M40" i="18" a="1"/>
  <c r="M40" i="18" s="1"/>
  <c r="O40" i="18" s="1"/>
  <c r="N41" i="18" a="1"/>
  <c r="N41" i="18" s="1"/>
  <c r="P41" i="18" s="1"/>
  <c r="M41" i="18" a="1"/>
  <c r="M41" i="18" s="1"/>
  <c r="O41" i="18" s="1"/>
  <c r="N42" i="18" a="1"/>
  <c r="N42" i="18" s="1"/>
  <c r="P42" i="18" s="1"/>
  <c r="M42" i="18" a="1"/>
  <c r="M42" i="18" s="1"/>
  <c r="O42" i="18" s="1"/>
  <c r="N47" i="18" a="1"/>
  <c r="N47" i="18" s="1"/>
  <c r="P47" i="18" s="1"/>
  <c r="M47" i="18" a="1"/>
  <c r="M47" i="18" s="1"/>
  <c r="O47" i="18" s="1"/>
  <c r="N46" i="18" a="1"/>
  <c r="N46" i="18" s="1"/>
  <c r="P46" i="18" s="1"/>
  <c r="M46" i="18" a="1"/>
  <c r="M46" i="18" s="1"/>
  <c r="O46" i="18" s="1"/>
  <c r="N45" i="18" a="1"/>
  <c r="N45" i="18" s="1"/>
  <c r="P45" i="18" s="1"/>
  <c r="M45" i="18" a="1"/>
  <c r="M45" i="18" s="1"/>
  <c r="O45" i="18" s="1"/>
  <c r="M35" i="18" a="1"/>
  <c r="M35" i="18" s="1"/>
  <c r="O35" i="18" s="1"/>
  <c r="N35" i="18" a="1"/>
  <c r="N35" i="18" s="1"/>
  <c r="P35" i="18" s="1"/>
  <c r="N34" i="18" a="1"/>
  <c r="N34" i="18" s="1"/>
  <c r="P34" i="18" s="1"/>
  <c r="M34" i="18" a="1"/>
  <c r="M34" i="18" s="1"/>
  <c r="O34" i="18" s="1"/>
  <c r="N43" i="18" a="1"/>
  <c r="N43" i="18" s="1"/>
  <c r="P43" i="18" s="1"/>
  <c r="M43" i="18" a="1"/>
  <c r="M43" i="18" s="1"/>
  <c r="O43" i="18" s="1"/>
  <c r="N44" i="18" a="1"/>
  <c r="N44" i="18" s="1"/>
  <c r="P44" i="18" s="1"/>
  <c r="M44" i="18" a="1"/>
  <c r="M44" i="18" s="1"/>
  <c r="O44" i="18" s="1"/>
  <c r="N36" i="18" a="1"/>
  <c r="N36" i="18" s="1"/>
  <c r="P36" i="18" s="1"/>
  <c r="M36" i="18" a="1"/>
  <c r="M36" i="18" s="1"/>
  <c r="O36" i="18" s="1"/>
  <c r="N33" i="18" a="1"/>
  <c r="N33" i="18" s="1"/>
  <c r="P33" i="18" s="1"/>
  <c r="M33" i="18" a="1"/>
  <c r="M33" i="18" s="1"/>
  <c r="O33" i="18" s="1"/>
  <c r="N32" i="18" a="1"/>
  <c r="N32" i="18" s="1"/>
  <c r="P32" i="18" s="1"/>
  <c r="M32" i="18" a="1"/>
  <c r="M32" i="18" s="1"/>
  <c r="O32" i="18" s="1"/>
  <c r="N31" i="18" a="1"/>
  <c r="N31" i="18" s="1"/>
  <c r="P31" i="18" s="1"/>
  <c r="M31" i="18" a="1"/>
  <c r="M31" i="18" s="1"/>
  <c r="O31" i="18" s="1"/>
  <c r="N30" i="18" a="1"/>
  <c r="N30" i="18" s="1"/>
  <c r="P30" i="18" s="1"/>
  <c r="M30" i="18" a="1"/>
  <c r="M30" i="18" s="1"/>
  <c r="O30" i="18" s="1"/>
  <c r="N29" i="18" a="1"/>
  <c r="N29" i="18" s="1"/>
  <c r="P29" i="18" s="1"/>
  <c r="M29" i="18" a="1"/>
  <c r="M29" i="18" s="1"/>
  <c r="O29" i="18" s="1"/>
  <c r="N28" i="18" a="1"/>
  <c r="N28" i="18" s="1"/>
  <c r="P28" i="18" s="1"/>
  <c r="M28" i="18" a="1"/>
  <c r="M28" i="18" s="1"/>
  <c r="O28" i="18" s="1"/>
  <c r="N27" i="18" a="1"/>
  <c r="N27" i="18" s="1"/>
  <c r="P27" i="18" s="1"/>
  <c r="M27" i="18" a="1"/>
  <c r="M27" i="18" s="1"/>
  <c r="O27" i="18" s="1"/>
  <c r="N26" i="18" a="1"/>
  <c r="N26" i="18" s="1"/>
  <c r="P26" i="18" s="1"/>
  <c r="M26" i="18" a="1"/>
  <c r="M26" i="18" s="1"/>
  <c r="O26" i="18" s="1"/>
  <c r="M25" i="18" a="1"/>
  <c r="M25" i="18" s="1"/>
  <c r="O25" i="18" s="1"/>
  <c r="N25" i="18" a="1"/>
  <c r="N25" i="18" s="1"/>
  <c r="P25" i="18" s="1"/>
  <c r="N24" i="18" a="1"/>
  <c r="N24" i="18" s="1"/>
  <c r="P24" i="18" s="1"/>
  <c r="M24" i="18" a="1"/>
  <c r="M24" i="18" s="1"/>
  <c r="O24" i="18" s="1"/>
  <c r="N23" i="18" a="1"/>
  <c r="N23" i="18" s="1"/>
  <c r="P23" i="18" s="1"/>
  <c r="M23" i="18" a="1"/>
  <c r="M23" i="18" s="1"/>
  <c r="O23" i="18" s="1"/>
  <c r="N22" i="18" a="1"/>
  <c r="N22" i="18" s="1"/>
  <c r="P22" i="18" s="1"/>
  <c r="M22" i="18" a="1"/>
  <c r="M22" i="18" s="1"/>
  <c r="O22" i="18" s="1"/>
  <c r="M21" i="18" a="1"/>
  <c r="M21" i="18" s="1"/>
  <c r="O21" i="18" s="1"/>
  <c r="N21" i="18" a="1"/>
  <c r="N21" i="18" s="1"/>
  <c r="P21" i="18" s="1"/>
  <c r="N20" i="18" a="1"/>
  <c r="N20" i="18" s="1"/>
  <c r="P20" i="18" s="1"/>
  <c r="M20" i="18" a="1"/>
  <c r="M20" i="18" s="1"/>
  <c r="O20" i="18" s="1"/>
  <c r="N19" i="18" a="1"/>
  <c r="N19" i="18" s="1"/>
  <c r="P19" i="18" s="1"/>
  <c r="M19" i="18" a="1"/>
  <c r="M19" i="18" s="1"/>
  <c r="O19" i="18" s="1"/>
  <c r="M48" i="18" a="1"/>
  <c r="M48" i="18" s="1"/>
  <c r="O48" i="18" s="1"/>
  <c r="N48" i="18" a="1"/>
  <c r="N48" i="18" s="1"/>
  <c r="P48" i="18" s="1"/>
  <c r="N49" i="18" a="1"/>
  <c r="N49" i="18" s="1"/>
  <c r="P49" i="18" s="1"/>
  <c r="M49" i="18" a="1"/>
  <c r="M49" i="18" s="1"/>
  <c r="O49" i="18" s="1"/>
  <c r="N18" i="18" a="1"/>
  <c r="N18" i="18" s="1"/>
  <c r="P18" i="18" s="1"/>
  <c r="M18" i="18" a="1"/>
  <c r="M18" i="18" s="1"/>
  <c r="O18" i="18" s="1"/>
  <c r="N17" i="18" a="1"/>
  <c r="N17" i="18" s="1"/>
  <c r="P17" i="18" s="1"/>
  <c r="M17" i="18" a="1"/>
  <c r="M17" i="18" s="1"/>
  <c r="O17" i="18" s="1"/>
  <c r="M16" i="18" a="1"/>
  <c r="M16" i="18" s="1"/>
  <c r="O16" i="18" s="1"/>
  <c r="N16" i="18" a="1"/>
  <c r="N16" i="18" s="1"/>
  <c r="P16" i="18" s="1"/>
  <c r="N15" i="18" a="1"/>
  <c r="N15" i="18" s="1"/>
  <c r="P15" i="18" s="1"/>
  <c r="M15" i="18" a="1"/>
  <c r="M15" i="18" s="1"/>
  <c r="O15" i="18" s="1"/>
  <c r="N14" i="18" a="1"/>
  <c r="N14" i="18" s="1"/>
  <c r="P14" i="18" s="1"/>
  <c r="M14" i="18" a="1"/>
  <c r="M14" i="18" s="1"/>
  <c r="O14" i="18" s="1"/>
  <c r="N13" i="18" a="1"/>
  <c r="N13" i="18" s="1"/>
  <c r="P13" i="18" s="1"/>
  <c r="N12" i="18" a="1"/>
  <c r="N12" i="18" s="1"/>
  <c r="P12" i="18" s="1"/>
  <c r="M13" i="18" a="1"/>
  <c r="M13" i="18" s="1"/>
  <c r="O13" i="18" s="1"/>
  <c r="M12" i="18" a="1"/>
  <c r="M12" i="18" s="1"/>
  <c r="O12" i="18" s="1"/>
  <c r="N11" i="18" a="1"/>
  <c r="N11" i="18" s="1"/>
  <c r="P11" i="18" s="1"/>
  <c r="M11" i="18" a="1"/>
  <c r="M11" i="18" s="1"/>
  <c r="O11" i="18" s="1"/>
  <c r="N9" i="18" a="1"/>
  <c r="N9" i="18" s="1"/>
  <c r="P9" i="18" s="1"/>
  <c r="M9" i="18" a="1"/>
  <c r="M9" i="18" s="1"/>
  <c r="O9" i="18" s="1"/>
  <c r="N8" i="18" a="1"/>
  <c r="N8" i="18" s="1"/>
  <c r="P8" i="18" s="1"/>
  <c r="M8" i="18" a="1"/>
  <c r="M8" i="18" s="1"/>
  <c r="O8" i="18" s="1"/>
  <c r="N7" i="18" a="1"/>
  <c r="N7" i="18" s="1"/>
  <c r="P7" i="18" s="1"/>
  <c r="N6" i="18" a="1"/>
  <c r="N6" i="18" s="1"/>
  <c r="P6" i="18" s="1"/>
  <c r="M7" i="18" a="1"/>
  <c r="M7" i="18" s="1"/>
  <c r="O7" i="18" s="1"/>
  <c r="M6" i="18" a="1"/>
  <c r="M6" i="18" s="1"/>
  <c r="O6" i="18" s="1"/>
  <c r="N5" i="18" a="1"/>
  <c r="N5" i="18" s="1"/>
  <c r="P5" i="18" s="1"/>
  <c r="M5" i="18" a="1"/>
  <c r="M5" i="18" s="1"/>
  <c r="O5" i="18" s="1"/>
  <c r="N4" i="18" a="1"/>
  <c r="N4" i="18" s="1"/>
  <c r="P4" i="18" s="1"/>
  <c r="M4" i="18" a="1"/>
  <c r="M4" i="18" s="1"/>
  <c r="O4" i="18" s="1"/>
  <c r="N3" i="18" a="1"/>
  <c r="N3" i="18" s="1"/>
  <c r="P3" i="18" s="1"/>
  <c r="M3" i="18" a="1"/>
  <c r="M3" i="18" s="1"/>
  <c r="O3" i="18" s="1"/>
  <c r="N2" i="18" a="1"/>
  <c r="N2" i="18" s="1"/>
  <c r="P2" i="18" s="1"/>
  <c r="M2" i="18" a="1"/>
  <c r="M2" i="18" s="1"/>
  <c r="O2" i="18" s="1"/>
  <c r="N10" i="18" a="1"/>
  <c r="N10" i="18" s="1"/>
  <c r="P10" i="18" s="1"/>
  <c r="M10" i="18" a="1"/>
  <c r="M10" i="18" s="1"/>
  <c r="O10" i="18" s="1"/>
  <c r="AR96" i="17"/>
  <c r="AR97" i="17"/>
  <c r="AR98" i="17"/>
  <c r="AR99" i="17"/>
  <c r="AR100" i="17"/>
  <c r="AR101" i="17"/>
  <c r="AR102" i="17"/>
  <c r="AR103" i="17"/>
  <c r="AR104" i="17"/>
  <c r="AR105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28" i="17"/>
  <c r="AR29" i="17"/>
  <c r="AR30" i="17"/>
  <c r="AR31" i="17"/>
  <c r="AR32" i="17"/>
  <c r="AR33" i="17"/>
  <c r="AR34" i="17"/>
  <c r="AR35" i="17"/>
  <c r="AR36" i="17"/>
  <c r="AR37" i="17"/>
  <c r="AR38" i="17"/>
  <c r="AR3" i="17"/>
  <c r="AR4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B3" i="24" l="1" a="1"/>
  <c r="AB3" i="24" s="1"/>
  <c r="Z3" i="24" a="1"/>
  <c r="Z3" i="24" s="1"/>
  <c r="AC5" i="24" a="1"/>
  <c r="AC5" i="24" s="1"/>
  <c r="AA3" i="24" a="1"/>
  <c r="AA3" i="24" s="1"/>
  <c r="AC15" i="24" a="1"/>
  <c r="AC15" i="24" s="1"/>
  <c r="Z15" i="24" a="1"/>
  <c r="Z15" i="24" s="1"/>
  <c r="AA15" i="24" a="1"/>
  <c r="AA15" i="24" s="1"/>
  <c r="AB15" i="24" a="1"/>
  <c r="AB15" i="24" s="1"/>
  <c r="AA5" i="24" a="1"/>
  <c r="AA5" i="24" s="1"/>
  <c r="AB5" i="24" a="1"/>
  <c r="AB5" i="24" s="1"/>
  <c r="AB7" i="24" a="1"/>
  <c r="AB7" i="24" s="1"/>
  <c r="Z4" i="24" a="1"/>
  <c r="Z4" i="24" s="1"/>
  <c r="AA4" i="24" a="1"/>
  <c r="AA4" i="24" s="1"/>
  <c r="AB4" i="24" a="1"/>
  <c r="AB4" i="24" s="1"/>
  <c r="AC4" i="24" a="1"/>
  <c r="AC4" i="24" s="1"/>
  <c r="Z5" i="24" a="1"/>
  <c r="Z5" i="24" s="1"/>
  <c r="AA7" i="24" a="1"/>
  <c r="AA7" i="24" s="1"/>
  <c r="Z6" i="24" a="1"/>
  <c r="Z6" i="24" s="1"/>
  <c r="AA6" i="24" a="1"/>
  <c r="AA6" i="24" s="1"/>
  <c r="AB6" i="24" a="1"/>
  <c r="AB6" i="24" s="1"/>
  <c r="AC6" i="24" a="1"/>
  <c r="AC6" i="24" s="1"/>
  <c r="Z7" i="24" a="1"/>
  <c r="Z7" i="24" s="1"/>
  <c r="Z10" i="24" a="1"/>
  <c r="Z10" i="24" s="1"/>
  <c r="AB10" i="24" a="1"/>
  <c r="AB10" i="24" s="1"/>
  <c r="AC7" i="24" a="1"/>
  <c r="AC7" i="24" s="1"/>
  <c r="Z8" i="24" a="1"/>
  <c r="Z8" i="24" s="1"/>
  <c r="AA8" i="24" a="1"/>
  <c r="AA8" i="24" s="1"/>
  <c r="AB8" i="24" a="1"/>
  <c r="AB8" i="24" s="1"/>
  <c r="AC8" i="24" a="1"/>
  <c r="AC8" i="24" s="1"/>
  <c r="AA10" i="24" a="1"/>
  <c r="AA10" i="24" s="1"/>
  <c r="Z9" i="24" a="1"/>
  <c r="Z9" i="24" s="1"/>
  <c r="AA9" i="24" a="1"/>
  <c r="AA9" i="24" s="1"/>
  <c r="AB9" i="24" a="1"/>
  <c r="AB9" i="24" s="1"/>
  <c r="AC9" i="24" a="1"/>
  <c r="AC9" i="24" s="1"/>
  <c r="Z13" i="24" a="1"/>
  <c r="Z13" i="24" s="1"/>
  <c r="AB13" i="24" a="1"/>
  <c r="AB13" i="24" s="1"/>
  <c r="AC10" i="24" a="1"/>
  <c r="AC10" i="24" s="1"/>
  <c r="Z11" i="24" a="1"/>
  <c r="Z11" i="24" s="1"/>
  <c r="AA11" i="24" a="1"/>
  <c r="AA11" i="24" s="1"/>
  <c r="AB11" i="24" a="1"/>
  <c r="AB11" i="24" s="1"/>
  <c r="AC11" i="24" a="1"/>
  <c r="AC11" i="24" s="1"/>
  <c r="Z14" i="24" a="1"/>
  <c r="Z14" i="24" s="1"/>
  <c r="AA13" i="24" a="1"/>
  <c r="AA13" i="24" s="1"/>
  <c r="AB14" i="24" a="1"/>
  <c r="AB14" i="24" s="1"/>
  <c r="Z12" i="24" a="1"/>
  <c r="Z12" i="24" s="1"/>
  <c r="AA12" i="24" a="1"/>
  <c r="AA12" i="24" s="1"/>
  <c r="AB12" i="24" a="1"/>
  <c r="AB12" i="24" s="1"/>
  <c r="AC12" i="24" a="1"/>
  <c r="AC12" i="24" s="1"/>
  <c r="AC3" i="24" a="1"/>
  <c r="AC3" i="24" s="1"/>
  <c r="AA14" i="24" a="1"/>
  <c r="AA14" i="24" s="1"/>
  <c r="AC14" i="24" a="1"/>
  <c r="AC14" i="24" s="1"/>
  <c r="AC13" i="24" a="1"/>
  <c r="AC13" i="24" s="1"/>
  <c r="V1187" i="20"/>
  <c r="V1186" i="20"/>
  <c r="V1185" i="20"/>
  <c r="V1184" i="20"/>
  <c r="V1183" i="20"/>
  <c r="V1182" i="20"/>
  <c r="V1181" i="20"/>
  <c r="V1180" i="20"/>
  <c r="V1179" i="20"/>
  <c r="V1178" i="20"/>
  <c r="V1177" i="20"/>
  <c r="V1176" i="20"/>
  <c r="V1175" i="20"/>
  <c r="V1174" i="20"/>
  <c r="V1173" i="20"/>
  <c r="V1172" i="20"/>
  <c r="V1171" i="20"/>
  <c r="V1170" i="20"/>
  <c r="V1169" i="20"/>
  <c r="V1168" i="20"/>
  <c r="V1167" i="20"/>
  <c r="V1166" i="20"/>
  <c r="V1165" i="20"/>
  <c r="V1164" i="20"/>
  <c r="V1163" i="20"/>
  <c r="V1162" i="20"/>
  <c r="V1161" i="20"/>
  <c r="V1160" i="20"/>
  <c r="V1159" i="20"/>
  <c r="V1158" i="20"/>
  <c r="V1157" i="20"/>
  <c r="V1156" i="20"/>
  <c r="V1155" i="20"/>
  <c r="V1154" i="20"/>
  <c r="V1153" i="20"/>
  <c r="V1152" i="20"/>
  <c r="V1151" i="20"/>
  <c r="V1150" i="20"/>
  <c r="V1149" i="20"/>
  <c r="V1148" i="20"/>
  <c r="V1147" i="20"/>
  <c r="V1146" i="20"/>
  <c r="V1145" i="20"/>
  <c r="V1144" i="20"/>
  <c r="V1143" i="20"/>
  <c r="V1142" i="20"/>
  <c r="V1141" i="20"/>
  <c r="V1140" i="20"/>
  <c r="V1139" i="20"/>
  <c r="V1138" i="20"/>
  <c r="V1137" i="20"/>
  <c r="V1136" i="20"/>
  <c r="V1135" i="20"/>
  <c r="V1134" i="20"/>
  <c r="V1133" i="20"/>
  <c r="V1132" i="20"/>
  <c r="V1131" i="20"/>
  <c r="V1130" i="20"/>
  <c r="V1129" i="20"/>
  <c r="V1128" i="20"/>
  <c r="V1127" i="20"/>
  <c r="V1126" i="20"/>
  <c r="V1125" i="20"/>
  <c r="V1124" i="20"/>
  <c r="V1123" i="20"/>
  <c r="V1122" i="20"/>
  <c r="V1121" i="20"/>
  <c r="V1120" i="20"/>
  <c r="V1119" i="20"/>
  <c r="V1118" i="20"/>
  <c r="V1116" i="20"/>
  <c r="V1115" i="20"/>
  <c r="V1114" i="20"/>
  <c r="V1113" i="20"/>
  <c r="V1112" i="20"/>
  <c r="V1111" i="20"/>
  <c r="V1110" i="20"/>
  <c r="V1109" i="20"/>
  <c r="V1108" i="20"/>
  <c r="V1107" i="20"/>
  <c r="V1106" i="20"/>
  <c r="V1105" i="20"/>
  <c r="V1104" i="20"/>
  <c r="V1103" i="20"/>
  <c r="V1102" i="20"/>
  <c r="V1101" i="20"/>
  <c r="V1100" i="20"/>
  <c r="V1099" i="20"/>
  <c r="V1098" i="20"/>
  <c r="V1097" i="20"/>
  <c r="V1096" i="20"/>
  <c r="V1095" i="20"/>
  <c r="V1094" i="20"/>
  <c r="V1093" i="20"/>
  <c r="V1092" i="20"/>
  <c r="V1091" i="20"/>
  <c r="V1090" i="20"/>
  <c r="V1089" i="20"/>
  <c r="V1088" i="20"/>
  <c r="V1087" i="20"/>
  <c r="V1086" i="20"/>
  <c r="V1085" i="20"/>
  <c r="V1084" i="20"/>
  <c r="V1083" i="20"/>
  <c r="V1082" i="20"/>
  <c r="V1081" i="20"/>
  <c r="V1080" i="20"/>
  <c r="V1079" i="20"/>
  <c r="V1078" i="20"/>
  <c r="V1077" i="20"/>
  <c r="V1076" i="20"/>
  <c r="V1075" i="20"/>
  <c r="V1074" i="20"/>
  <c r="V1073" i="20"/>
  <c r="V1072" i="20"/>
  <c r="V1071" i="20"/>
  <c r="V1070" i="20"/>
  <c r="V1069" i="20"/>
  <c r="V1068" i="20"/>
  <c r="V1067" i="20"/>
  <c r="V1066" i="20"/>
  <c r="V1065" i="20"/>
  <c r="V1064" i="20"/>
  <c r="V1063" i="20"/>
  <c r="V1062" i="20"/>
  <c r="V1061" i="20"/>
  <c r="V1060" i="20"/>
  <c r="V1059" i="20"/>
  <c r="V1058" i="20"/>
  <c r="V1057" i="20"/>
  <c r="V1056" i="20"/>
  <c r="V1055" i="20"/>
  <c r="V1054" i="20"/>
  <c r="V1053" i="20"/>
  <c r="V1052" i="20"/>
  <c r="V1051" i="20"/>
  <c r="V1050" i="20"/>
  <c r="V1049" i="20"/>
  <c r="V1048" i="20"/>
  <c r="V1047" i="20"/>
  <c r="V1046" i="20"/>
  <c r="V1045" i="20"/>
  <c r="V1044" i="20"/>
  <c r="V1043" i="20"/>
  <c r="V1040" i="20"/>
  <c r="V1039" i="20"/>
  <c r="V1038" i="20"/>
  <c r="V1037" i="20"/>
  <c r="V1036" i="20"/>
  <c r="V1035" i="20"/>
  <c r="V1034" i="20"/>
  <c r="V1033" i="20"/>
  <c r="V1032" i="20"/>
  <c r="V1031" i="20"/>
  <c r="V1030" i="20"/>
  <c r="V1029" i="20"/>
  <c r="V1028" i="20"/>
  <c r="V1027" i="20"/>
  <c r="V1026" i="20"/>
  <c r="V1025" i="20"/>
  <c r="V1024" i="20"/>
  <c r="V1023" i="20"/>
  <c r="V1022" i="20"/>
  <c r="V1021" i="20"/>
  <c r="V1020" i="20"/>
  <c r="V1019" i="20"/>
  <c r="V1018" i="20"/>
  <c r="V1017" i="20"/>
  <c r="V1016" i="20"/>
  <c r="V1015" i="20"/>
  <c r="V1014" i="20"/>
  <c r="V1013" i="20"/>
  <c r="V1012" i="20"/>
  <c r="V1011" i="20"/>
  <c r="V1010" i="20"/>
  <c r="V1009" i="20"/>
  <c r="V1008" i="20"/>
  <c r="V1007" i="20"/>
  <c r="V1006" i="20"/>
  <c r="V1005" i="20"/>
  <c r="V1004" i="20"/>
  <c r="V1003" i="20"/>
  <c r="V1002" i="20"/>
  <c r="V1001" i="20"/>
  <c r="V1000" i="20"/>
  <c r="V999" i="20"/>
  <c r="V998" i="20"/>
  <c r="V997" i="20"/>
  <c r="V996" i="20"/>
  <c r="V995" i="20"/>
  <c r="V994" i="20"/>
  <c r="V993" i="20"/>
  <c r="V992" i="20"/>
  <c r="V991" i="20"/>
  <c r="V990" i="20"/>
  <c r="V989" i="20"/>
  <c r="V988" i="20"/>
  <c r="V985" i="20"/>
  <c r="V984" i="20"/>
  <c r="V983" i="20"/>
  <c r="V982" i="20"/>
  <c r="V981" i="20"/>
  <c r="V980" i="20"/>
  <c r="V979" i="20"/>
  <c r="V978" i="20"/>
  <c r="V977" i="20"/>
  <c r="V976" i="20"/>
  <c r="V975" i="20"/>
  <c r="V974" i="20"/>
  <c r="V973" i="20"/>
  <c r="V972" i="20"/>
  <c r="V971" i="20"/>
  <c r="V970" i="20"/>
  <c r="V969" i="20"/>
  <c r="V968" i="20"/>
  <c r="V967" i="20"/>
  <c r="V966" i="20"/>
  <c r="V965" i="20"/>
  <c r="V964" i="20"/>
  <c r="V963" i="20"/>
  <c r="V962" i="20"/>
  <c r="V961" i="20"/>
  <c r="V960" i="20"/>
  <c r="V959" i="20"/>
  <c r="V958" i="20"/>
  <c r="V957" i="20"/>
  <c r="V956" i="20"/>
  <c r="V955" i="20"/>
  <c r="V954" i="20"/>
  <c r="V953" i="20"/>
  <c r="V952" i="20"/>
  <c r="V951" i="20"/>
  <c r="V950" i="20"/>
  <c r="V949" i="20"/>
  <c r="V948" i="20"/>
  <c r="V947" i="20"/>
  <c r="V946" i="20"/>
  <c r="V945" i="20"/>
  <c r="V944" i="20"/>
  <c r="V943" i="20"/>
  <c r="V942" i="20"/>
  <c r="V941" i="20"/>
  <c r="V940" i="20"/>
  <c r="V939" i="20"/>
  <c r="V938" i="20"/>
  <c r="V937" i="20"/>
  <c r="V936" i="20"/>
  <c r="V935" i="20"/>
  <c r="V933" i="20"/>
  <c r="V932" i="20"/>
  <c r="V931" i="20"/>
  <c r="V930" i="20"/>
  <c r="V929" i="20"/>
  <c r="V928" i="20"/>
  <c r="V927" i="20"/>
  <c r="V926" i="20"/>
  <c r="V925" i="20"/>
  <c r="V924" i="20"/>
  <c r="V923" i="20"/>
  <c r="V922" i="20"/>
  <c r="V921" i="20"/>
  <c r="V920" i="20"/>
  <c r="V919" i="20"/>
  <c r="V918" i="20"/>
  <c r="V917" i="20"/>
  <c r="V916" i="20"/>
  <c r="V915" i="20"/>
  <c r="V914" i="20"/>
  <c r="V913" i="20"/>
  <c r="V912" i="20"/>
  <c r="V911" i="20"/>
  <c r="V910" i="20"/>
  <c r="V909" i="20"/>
  <c r="V908" i="20"/>
  <c r="V907" i="20"/>
  <c r="V906" i="20"/>
  <c r="V905" i="20"/>
  <c r="V904" i="20"/>
  <c r="V903" i="20"/>
  <c r="V902" i="20"/>
  <c r="V901" i="20"/>
  <c r="V900" i="20"/>
  <c r="V899" i="20"/>
  <c r="V898" i="20"/>
  <c r="V896" i="20"/>
  <c r="V895" i="20"/>
  <c r="V894" i="20"/>
  <c r="V893" i="20"/>
  <c r="V892" i="20"/>
  <c r="V891" i="20"/>
  <c r="V890" i="20"/>
  <c r="V889" i="20"/>
  <c r="V888" i="20"/>
  <c r="V887" i="20"/>
  <c r="V886" i="20"/>
  <c r="V885" i="20"/>
  <c r="V884" i="20"/>
  <c r="V883" i="20"/>
  <c r="V882" i="20"/>
  <c r="V881" i="20"/>
  <c r="V880" i="20"/>
  <c r="V879" i="20"/>
  <c r="V878" i="20"/>
  <c r="V877" i="20"/>
  <c r="V876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57" i="20"/>
  <c r="V856" i="20"/>
  <c r="V855" i="20"/>
  <c r="V854" i="20"/>
  <c r="V853" i="20"/>
  <c r="V852" i="20"/>
  <c r="V851" i="20"/>
  <c r="V850" i="20"/>
  <c r="V849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831" i="20"/>
  <c r="V830" i="20"/>
  <c r="V829" i="20"/>
  <c r="V828" i="20"/>
  <c r="V827" i="20"/>
  <c r="V826" i="20"/>
  <c r="V825" i="20"/>
  <c r="V824" i="20"/>
  <c r="V823" i="20"/>
  <c r="V822" i="20"/>
  <c r="V821" i="20"/>
  <c r="V820" i="20"/>
  <c r="V819" i="20"/>
  <c r="V818" i="20"/>
  <c r="V817" i="20"/>
  <c r="V816" i="20"/>
  <c r="V815" i="20"/>
  <c r="V814" i="20"/>
  <c r="V813" i="20"/>
  <c r="V812" i="20"/>
  <c r="V811" i="20"/>
  <c r="V810" i="20"/>
  <c r="V809" i="20"/>
  <c r="V808" i="20"/>
  <c r="V807" i="20"/>
  <c r="V806" i="20"/>
  <c r="V805" i="20"/>
  <c r="V804" i="20"/>
  <c r="V803" i="20"/>
  <c r="V802" i="20"/>
  <c r="V801" i="20"/>
  <c r="V800" i="20"/>
  <c r="V799" i="20"/>
  <c r="V798" i="20"/>
  <c r="V797" i="20"/>
  <c r="V796" i="20"/>
  <c r="V795" i="20"/>
  <c r="V794" i="20"/>
  <c r="V793" i="20"/>
  <c r="V792" i="20"/>
  <c r="V791" i="20"/>
  <c r="V790" i="20"/>
  <c r="V789" i="20"/>
  <c r="V788" i="20"/>
  <c r="V787" i="20"/>
  <c r="V786" i="20"/>
  <c r="V785" i="20"/>
  <c r="V784" i="20"/>
  <c r="V783" i="20"/>
  <c r="V782" i="20"/>
  <c r="V781" i="20"/>
  <c r="V780" i="20"/>
  <c r="V779" i="20"/>
  <c r="V778" i="20"/>
  <c r="V777" i="20"/>
  <c r="V776" i="20"/>
  <c r="V775" i="20"/>
  <c r="V774" i="20"/>
  <c r="V773" i="20"/>
  <c r="V772" i="20"/>
  <c r="V771" i="20"/>
  <c r="V770" i="20"/>
  <c r="V769" i="20"/>
  <c r="V768" i="20"/>
  <c r="V767" i="20"/>
  <c r="V766" i="20"/>
  <c r="V765" i="20"/>
  <c r="V764" i="20"/>
  <c r="V763" i="20"/>
  <c r="V762" i="20"/>
  <c r="V761" i="20"/>
  <c r="V760" i="20"/>
  <c r="V759" i="20"/>
  <c r="V758" i="20"/>
  <c r="V757" i="20"/>
  <c r="V756" i="20"/>
  <c r="V755" i="20"/>
  <c r="V754" i="20"/>
  <c r="V753" i="20"/>
  <c r="V752" i="20"/>
  <c r="V751" i="20"/>
  <c r="V750" i="20"/>
  <c r="V749" i="20"/>
  <c r="V748" i="20"/>
  <c r="V747" i="20"/>
  <c r="V746" i="20"/>
  <c r="V745" i="20"/>
  <c r="V744" i="20"/>
  <c r="V743" i="20"/>
  <c r="V742" i="20"/>
  <c r="V741" i="20"/>
  <c r="V740" i="20"/>
  <c r="V739" i="20"/>
  <c r="V738" i="20"/>
  <c r="V737" i="20"/>
  <c r="V736" i="20"/>
  <c r="V735" i="20"/>
  <c r="V734" i="20"/>
  <c r="V733" i="20"/>
  <c r="V732" i="20"/>
  <c r="V731" i="20"/>
  <c r="V730" i="20"/>
  <c r="V729" i="20"/>
  <c r="V728" i="20"/>
  <c r="V727" i="20"/>
  <c r="V726" i="20"/>
  <c r="V725" i="20"/>
  <c r="V724" i="20"/>
  <c r="V723" i="20"/>
  <c r="V722" i="20"/>
  <c r="V721" i="20"/>
  <c r="V720" i="20"/>
  <c r="V719" i="20"/>
  <c r="V718" i="20"/>
  <c r="V717" i="20"/>
  <c r="V716" i="20"/>
  <c r="V715" i="20"/>
  <c r="V714" i="20"/>
  <c r="V713" i="20"/>
  <c r="V712" i="20"/>
  <c r="V711" i="20"/>
  <c r="V710" i="20"/>
  <c r="V709" i="20"/>
  <c r="V708" i="20"/>
  <c r="V707" i="20"/>
  <c r="V706" i="20"/>
  <c r="V705" i="20"/>
  <c r="V704" i="20"/>
  <c r="V703" i="20"/>
  <c r="V702" i="20"/>
  <c r="V701" i="20"/>
  <c r="V700" i="20"/>
  <c r="V699" i="20"/>
  <c r="V698" i="20"/>
  <c r="V697" i="20"/>
  <c r="V696" i="20"/>
  <c r="V695" i="20"/>
  <c r="V694" i="20"/>
  <c r="V693" i="20"/>
  <c r="V692" i="20"/>
  <c r="V691" i="20"/>
  <c r="V690" i="20"/>
  <c r="V689" i="20"/>
  <c r="V688" i="20"/>
  <c r="V687" i="20"/>
  <c r="V686" i="20"/>
  <c r="V685" i="20"/>
  <c r="V684" i="20"/>
  <c r="V683" i="20"/>
  <c r="V682" i="20"/>
  <c r="V681" i="20"/>
  <c r="V680" i="20"/>
  <c r="V679" i="20"/>
  <c r="V678" i="20"/>
  <c r="V677" i="20"/>
  <c r="V676" i="20"/>
  <c r="V675" i="20"/>
  <c r="V674" i="20"/>
  <c r="V673" i="20"/>
  <c r="V672" i="20"/>
  <c r="V671" i="20"/>
  <c r="V670" i="20"/>
  <c r="V669" i="20"/>
  <c r="V668" i="20"/>
  <c r="V667" i="20"/>
  <c r="V666" i="20"/>
  <c r="V665" i="20"/>
  <c r="V664" i="20"/>
  <c r="V663" i="20"/>
  <c r="V662" i="20"/>
  <c r="V661" i="20"/>
  <c r="V660" i="20"/>
  <c r="V659" i="20"/>
  <c r="V658" i="20"/>
  <c r="V657" i="20"/>
  <c r="V656" i="20"/>
  <c r="V655" i="20"/>
  <c r="V654" i="20"/>
  <c r="V653" i="20"/>
  <c r="V652" i="20"/>
  <c r="V651" i="20"/>
  <c r="V650" i="20"/>
  <c r="V649" i="20"/>
  <c r="V648" i="20"/>
  <c r="V647" i="20"/>
  <c r="V646" i="20"/>
  <c r="V645" i="20"/>
  <c r="V644" i="20"/>
  <c r="V643" i="20"/>
  <c r="V642" i="20"/>
  <c r="V641" i="20"/>
  <c r="V640" i="20"/>
  <c r="V639" i="20"/>
  <c r="V638" i="20"/>
  <c r="V637" i="20"/>
  <c r="V636" i="20"/>
  <c r="V635" i="20"/>
  <c r="V634" i="20"/>
  <c r="V633" i="20"/>
  <c r="V632" i="20"/>
  <c r="V631" i="20"/>
  <c r="V630" i="20"/>
  <c r="V629" i="20"/>
  <c r="V628" i="20"/>
  <c r="V627" i="20"/>
  <c r="V626" i="20"/>
  <c r="V625" i="20"/>
  <c r="V624" i="20"/>
  <c r="V623" i="20"/>
  <c r="V622" i="20"/>
  <c r="V621" i="20"/>
  <c r="V620" i="20"/>
  <c r="V619" i="20"/>
  <c r="V618" i="20"/>
  <c r="V617" i="20"/>
  <c r="V616" i="20"/>
  <c r="V615" i="20"/>
  <c r="V614" i="20"/>
  <c r="V613" i="20"/>
  <c r="V612" i="20"/>
  <c r="V611" i="20"/>
  <c r="V610" i="20"/>
  <c r="V606" i="20"/>
  <c r="V605" i="20"/>
  <c r="V604" i="20"/>
  <c r="V603" i="20"/>
  <c r="V602" i="20"/>
  <c r="V601" i="20"/>
  <c r="V600" i="20"/>
  <c r="V599" i="20"/>
  <c r="V598" i="20"/>
  <c r="V597" i="20"/>
  <c r="V596" i="20"/>
  <c r="V595" i="20"/>
  <c r="V594" i="20"/>
  <c r="V593" i="20"/>
  <c r="V592" i="20"/>
  <c r="V591" i="20"/>
  <c r="V590" i="20"/>
  <c r="V589" i="20"/>
  <c r="V588" i="20"/>
  <c r="V587" i="20"/>
  <c r="V586" i="20"/>
  <c r="V585" i="20"/>
  <c r="V584" i="20"/>
  <c r="V583" i="20"/>
  <c r="V582" i="20"/>
  <c r="V581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565" i="20"/>
  <c r="V564" i="20"/>
  <c r="V563" i="20"/>
  <c r="V562" i="20"/>
  <c r="V561" i="20"/>
  <c r="V560" i="20"/>
  <c r="V559" i="20"/>
  <c r="V558" i="20"/>
  <c r="V557" i="20"/>
  <c r="V556" i="20"/>
  <c r="V555" i="20"/>
  <c r="V554" i="20"/>
  <c r="V553" i="20"/>
  <c r="V551" i="20"/>
  <c r="V550" i="20"/>
  <c r="V549" i="20"/>
  <c r="V548" i="20"/>
  <c r="V547" i="20"/>
  <c r="V546" i="20"/>
  <c r="V545" i="20"/>
  <c r="V544" i="20"/>
  <c r="V543" i="20"/>
  <c r="V542" i="20"/>
  <c r="V541" i="20"/>
  <c r="V540" i="20"/>
  <c r="V539" i="20"/>
  <c r="V538" i="20"/>
  <c r="V537" i="20"/>
  <c r="V536" i="20"/>
  <c r="V535" i="20"/>
  <c r="V534" i="20"/>
  <c r="V533" i="20"/>
  <c r="V532" i="20"/>
  <c r="V531" i="20"/>
  <c r="V530" i="20"/>
  <c r="V529" i="20"/>
  <c r="V528" i="20"/>
  <c r="V527" i="20"/>
  <c r="V526" i="20"/>
  <c r="V525" i="20"/>
  <c r="V524" i="20"/>
  <c r="V523" i="20"/>
  <c r="V522" i="20"/>
  <c r="V521" i="20"/>
  <c r="V520" i="20"/>
  <c r="V519" i="20"/>
  <c r="V518" i="20"/>
  <c r="V517" i="20"/>
  <c r="V516" i="20"/>
  <c r="V515" i="20"/>
  <c r="V514" i="20"/>
  <c r="V513" i="20"/>
  <c r="V510" i="20"/>
  <c r="V509" i="20"/>
  <c r="V508" i="20"/>
  <c r="V507" i="20"/>
  <c r="V506" i="20"/>
  <c r="V505" i="20"/>
  <c r="V504" i="20"/>
  <c r="V503" i="20"/>
  <c r="V502" i="20"/>
  <c r="V501" i="20"/>
  <c r="V500" i="20"/>
  <c r="V499" i="20"/>
  <c r="V498" i="20"/>
  <c r="V497" i="20"/>
  <c r="V496" i="20"/>
  <c r="V495" i="20"/>
  <c r="V494" i="20"/>
  <c r="V493" i="20"/>
  <c r="V492" i="20"/>
  <c r="V491" i="20"/>
  <c r="V490" i="20"/>
  <c r="V489" i="20"/>
  <c r="V488" i="20"/>
  <c r="V487" i="20"/>
  <c r="V486" i="20"/>
  <c r="V485" i="20"/>
  <c r="V484" i="20"/>
  <c r="V483" i="20"/>
  <c r="V482" i="20"/>
  <c r="V481" i="20"/>
  <c r="V480" i="20"/>
  <c r="V479" i="20"/>
  <c r="V478" i="20"/>
  <c r="V477" i="20"/>
  <c r="V476" i="20"/>
  <c r="V475" i="20"/>
  <c r="V474" i="20"/>
  <c r="V473" i="20"/>
  <c r="V472" i="20"/>
  <c r="V471" i="20"/>
  <c r="V470" i="20"/>
  <c r="V469" i="20"/>
  <c r="V468" i="20"/>
  <c r="V467" i="20"/>
  <c r="V466" i="20"/>
  <c r="V465" i="20"/>
  <c r="V464" i="20"/>
  <c r="V463" i="20"/>
  <c r="V462" i="20"/>
  <c r="V461" i="20"/>
  <c r="V460" i="20"/>
  <c r="V459" i="20"/>
  <c r="V458" i="20"/>
  <c r="V457" i="20"/>
  <c r="V456" i="20"/>
  <c r="V455" i="20"/>
  <c r="V454" i="20"/>
  <c r="V453" i="20"/>
  <c r="V452" i="20"/>
  <c r="V451" i="20"/>
  <c r="V450" i="20"/>
  <c r="V449" i="20"/>
  <c r="V448" i="20"/>
  <c r="V447" i="20"/>
  <c r="V446" i="20"/>
  <c r="V445" i="20"/>
  <c r="V444" i="20"/>
  <c r="V443" i="20"/>
  <c r="V442" i="20"/>
  <c r="V441" i="20"/>
  <c r="V440" i="20"/>
  <c r="V439" i="20"/>
  <c r="V438" i="20"/>
  <c r="V437" i="20"/>
  <c r="V436" i="20"/>
  <c r="V435" i="20"/>
  <c r="V434" i="20"/>
  <c r="V433" i="20"/>
  <c r="V432" i="20"/>
  <c r="V431" i="20"/>
  <c r="V430" i="20"/>
  <c r="V429" i="20"/>
  <c r="V428" i="20"/>
  <c r="V427" i="20"/>
  <c r="V426" i="20"/>
  <c r="V425" i="20"/>
  <c r="V424" i="20"/>
  <c r="V423" i="20"/>
  <c r="V422" i="20"/>
  <c r="V421" i="20"/>
  <c r="V420" i="20"/>
  <c r="V419" i="20"/>
  <c r="V418" i="20"/>
  <c r="V417" i="20"/>
  <c r="V416" i="20"/>
  <c r="V415" i="20"/>
  <c r="V414" i="20"/>
  <c r="V413" i="20"/>
  <c r="V412" i="20"/>
  <c r="V411" i="20"/>
  <c r="V410" i="20"/>
  <c r="V409" i="20"/>
  <c r="V408" i="20"/>
  <c r="V407" i="20"/>
  <c r="V406" i="20"/>
  <c r="V405" i="20"/>
  <c r="V404" i="20"/>
  <c r="V403" i="20"/>
  <c r="V402" i="20"/>
  <c r="V401" i="20"/>
  <c r="V400" i="20"/>
  <c r="V399" i="20"/>
  <c r="V398" i="20"/>
  <c r="V397" i="20"/>
  <c r="V396" i="20"/>
  <c r="V395" i="20"/>
  <c r="V394" i="20"/>
  <c r="V393" i="20"/>
  <c r="V392" i="20"/>
  <c r="V391" i="20"/>
  <c r="V390" i="20"/>
  <c r="V389" i="20"/>
  <c r="V388" i="20"/>
  <c r="V387" i="20"/>
  <c r="V386" i="20"/>
  <c r="V385" i="20"/>
  <c r="V384" i="20"/>
  <c r="V383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5" i="20"/>
  <c r="V344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30" i="20"/>
  <c r="V329" i="20"/>
  <c r="V328" i="20"/>
  <c r="V327" i="20"/>
  <c r="V326" i="20"/>
  <c r="V325" i="20"/>
  <c r="V324" i="20"/>
  <c r="V323" i="20"/>
  <c r="V322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5" i="20"/>
  <c r="V284" i="20"/>
  <c r="V283" i="20"/>
  <c r="V282" i="20"/>
  <c r="V281" i="20"/>
  <c r="V280" i="20"/>
  <c r="V279" i="20"/>
  <c r="V278" i="20"/>
  <c r="V277" i="20"/>
  <c r="V276" i="20"/>
  <c r="V275" i="20"/>
  <c r="V274" i="20"/>
  <c r="V273" i="20"/>
  <c r="V272" i="20"/>
  <c r="V271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218" i="20"/>
  <c r="V217" i="20"/>
  <c r="V216" i="20"/>
  <c r="V215" i="20"/>
  <c r="V214" i="20"/>
  <c r="V213" i="20"/>
  <c r="V212" i="20"/>
  <c r="V211" i="20"/>
  <c r="V210" i="20"/>
  <c r="V209" i="20"/>
  <c r="V208" i="20"/>
  <c r="V207" i="20"/>
  <c r="V206" i="20"/>
  <c r="V205" i="20"/>
  <c r="V204" i="20"/>
  <c r="V203" i="20"/>
  <c r="V202" i="20"/>
  <c r="V201" i="20"/>
  <c r="V200" i="20"/>
  <c r="V199" i="20"/>
  <c r="V198" i="20"/>
  <c r="V197" i="20"/>
  <c r="V196" i="20"/>
  <c r="V195" i="20"/>
  <c r="V194" i="20"/>
  <c r="V193" i="20"/>
  <c r="V192" i="20"/>
  <c r="V191" i="20"/>
  <c r="V190" i="20"/>
  <c r="V189" i="20"/>
  <c r="V188" i="20"/>
  <c r="V187" i="20"/>
  <c r="V186" i="20"/>
  <c r="V185" i="20"/>
  <c r="V184" i="20"/>
  <c r="V183" i="20"/>
  <c r="V182" i="20"/>
  <c r="V181" i="20"/>
  <c r="V180" i="20"/>
  <c r="V179" i="20"/>
  <c r="V178" i="20"/>
  <c r="V177" i="20"/>
  <c r="V176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60" i="20"/>
  <c r="V159" i="20"/>
  <c r="V158" i="20"/>
  <c r="V157" i="20"/>
  <c r="V156" i="20"/>
  <c r="V155" i="20"/>
  <c r="V154" i="20"/>
  <c r="V153" i="20"/>
  <c r="V152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21" i="20"/>
  <c r="V120" i="20"/>
  <c r="V119" i="20"/>
  <c r="V118" i="20"/>
  <c r="V117" i="20"/>
  <c r="V116" i="20"/>
  <c r="V115" i="20"/>
  <c r="V114" i="20"/>
  <c r="V113" i="20"/>
  <c r="V112" i="20"/>
  <c r="V111" i="20"/>
  <c r="V110" i="20"/>
  <c r="V109" i="20"/>
  <c r="V108" i="20"/>
  <c r="V107" i="20"/>
  <c r="V106" i="20"/>
  <c r="V105" i="20"/>
  <c r="V104" i="20"/>
  <c r="V103" i="20"/>
  <c r="V102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68" i="20"/>
  <c r="V67" i="20"/>
  <c r="V66" i="20"/>
  <c r="V65" i="20"/>
  <c r="V64" i="20"/>
  <c r="V63" i="20"/>
  <c r="V62" i="20"/>
  <c r="V61" i="20"/>
  <c r="V60" i="20"/>
  <c r="V59" i="20"/>
  <c r="V58" i="20"/>
  <c r="V57" i="20"/>
  <c r="V56" i="20"/>
  <c r="V55" i="20"/>
  <c r="V54" i="20"/>
  <c r="V53" i="20"/>
  <c r="V52" i="20"/>
  <c r="V45" i="20"/>
  <c r="V44" i="20"/>
  <c r="V51" i="20"/>
  <c r="V50" i="20"/>
  <c r="V43" i="20"/>
  <c r="V42" i="20"/>
  <c r="V41" i="20"/>
  <c r="V40" i="20"/>
  <c r="V49" i="20"/>
  <c r="V39" i="20"/>
  <c r="V38" i="20"/>
  <c r="V48" i="20"/>
  <c r="V47" i="20"/>
  <c r="V37" i="20"/>
  <c r="V36" i="20"/>
  <c r="V46" i="20"/>
  <c r="V35" i="20"/>
  <c r="V34" i="20"/>
  <c r="V33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15" i="20"/>
  <c r="V14" i="20"/>
  <c r="V13" i="20"/>
  <c r="V12" i="20"/>
  <c r="V11" i="20"/>
  <c r="V10" i="20"/>
  <c r="V9" i="20"/>
  <c r="V8" i="20"/>
  <c r="V7" i="20"/>
  <c r="V6" i="20"/>
  <c r="V5" i="20"/>
  <c r="V4" i="20"/>
  <c r="V3" i="20"/>
  <c r="V2" i="20"/>
  <c r="G21" i="14" l="1"/>
  <c r="F21" i="14"/>
  <c r="M21" i="14" s="1"/>
  <c r="E21" i="14"/>
  <c r="L21" i="14" s="1"/>
  <c r="D21" i="14"/>
  <c r="C21" i="14"/>
  <c r="J21" i="14" s="1"/>
  <c r="B21" i="14"/>
  <c r="I21" i="14" s="1"/>
  <c r="G20" i="14"/>
  <c r="N20" i="14" s="1"/>
  <c r="F20" i="14"/>
  <c r="M20" i="14" s="1"/>
  <c r="E20" i="14"/>
  <c r="L20" i="14" s="1"/>
  <c r="D20" i="14"/>
  <c r="K20" i="14" s="1"/>
  <c r="C20" i="14"/>
  <c r="J20" i="14" s="1"/>
  <c r="G19" i="14"/>
  <c r="N19" i="14" s="1"/>
  <c r="F19" i="14"/>
  <c r="M19" i="14" s="1"/>
  <c r="E19" i="14"/>
  <c r="L19" i="14" s="1"/>
  <c r="D19" i="14"/>
  <c r="K19" i="14" s="1"/>
  <c r="C19" i="14"/>
  <c r="J19" i="14" s="1"/>
  <c r="B19" i="14"/>
  <c r="I19" i="14" s="1"/>
  <c r="G18" i="14"/>
  <c r="N18" i="14" s="1"/>
  <c r="F18" i="14"/>
  <c r="M18" i="14" s="1"/>
  <c r="E18" i="14"/>
  <c r="L18" i="14" s="1"/>
  <c r="D18" i="14"/>
  <c r="K18" i="14" s="1"/>
  <c r="C18" i="14"/>
  <c r="J18" i="14" s="1"/>
  <c r="B18" i="14"/>
  <c r="I18" i="14" s="1"/>
  <c r="G17" i="14"/>
  <c r="N17" i="14" s="1"/>
  <c r="F17" i="14"/>
  <c r="M17" i="14" s="1"/>
  <c r="E17" i="14"/>
  <c r="D17" i="14"/>
  <c r="K17" i="14" s="1"/>
  <c r="C17" i="14"/>
  <c r="J17" i="14" s="1"/>
  <c r="B17" i="14"/>
  <c r="I17" i="14" s="1"/>
  <c r="G16" i="14"/>
  <c r="N16" i="14" s="1"/>
  <c r="F16" i="14"/>
  <c r="M16" i="14" s="1"/>
  <c r="E16" i="14"/>
  <c r="L16" i="14" s="1"/>
  <c r="D16" i="14"/>
  <c r="K16" i="14" s="1"/>
  <c r="C16" i="14"/>
  <c r="J16" i="14" s="1"/>
  <c r="B16" i="14"/>
  <c r="I16" i="14" s="1"/>
  <c r="G15" i="14"/>
  <c r="N15" i="14" s="1"/>
  <c r="F15" i="14"/>
  <c r="M15" i="14" s="1"/>
  <c r="E15" i="14"/>
  <c r="L15" i="14" s="1"/>
  <c r="D15" i="14"/>
  <c r="K15" i="14" s="1"/>
  <c r="C15" i="14"/>
  <c r="J15" i="14" s="1"/>
  <c r="B15" i="14"/>
  <c r="I15" i="14" s="1"/>
  <c r="G14" i="14"/>
  <c r="N14" i="14" s="1"/>
  <c r="F14" i="14"/>
  <c r="M14" i="14" s="1"/>
  <c r="E14" i="14"/>
  <c r="L14" i="14" s="1"/>
  <c r="D14" i="14"/>
  <c r="K14" i="14" s="1"/>
  <c r="C14" i="14"/>
  <c r="J14" i="14" s="1"/>
  <c r="B14" i="14"/>
  <c r="I14" i="14" s="1"/>
  <c r="G13" i="14"/>
  <c r="N13" i="14" s="1"/>
  <c r="F13" i="14"/>
  <c r="M13" i="14" s="1"/>
  <c r="E13" i="14"/>
  <c r="D13" i="14"/>
  <c r="K13" i="14" s="1"/>
  <c r="C13" i="14"/>
  <c r="J13" i="14" s="1"/>
  <c r="B13" i="14"/>
  <c r="I13" i="14" s="1"/>
  <c r="G12" i="14"/>
  <c r="N12" i="14" s="1"/>
  <c r="F12" i="14"/>
  <c r="M12" i="14" s="1"/>
  <c r="E12" i="14"/>
  <c r="L12" i="14" s="1"/>
  <c r="D12" i="14"/>
  <c r="K12" i="14" s="1"/>
  <c r="C12" i="14"/>
  <c r="J12" i="14" s="1"/>
  <c r="B12" i="14"/>
  <c r="I12" i="14" s="1"/>
  <c r="G11" i="14"/>
  <c r="N11" i="14" s="1"/>
  <c r="F11" i="14"/>
  <c r="M11" i="14" s="1"/>
  <c r="E11" i="14"/>
  <c r="L11" i="14" s="1"/>
  <c r="D11" i="14"/>
  <c r="K11" i="14" s="1"/>
  <c r="C11" i="14"/>
  <c r="J11" i="14" s="1"/>
  <c r="B11" i="14"/>
  <c r="I11" i="14" s="1"/>
  <c r="G10" i="14"/>
  <c r="N10" i="14" s="1"/>
  <c r="F10" i="14"/>
  <c r="M10" i="14" s="1"/>
  <c r="E10" i="14"/>
  <c r="L10" i="14" s="1"/>
  <c r="D10" i="14"/>
  <c r="K10" i="14" s="1"/>
  <c r="C10" i="14"/>
  <c r="J10" i="14" s="1"/>
  <c r="B10" i="14"/>
  <c r="I10" i="14" s="1"/>
  <c r="G9" i="14"/>
  <c r="N9" i="14" s="1"/>
  <c r="F9" i="14"/>
  <c r="M9" i="14" s="1"/>
  <c r="E9" i="14"/>
  <c r="L9" i="14" s="1"/>
  <c r="D9" i="14"/>
  <c r="K9" i="14" s="1"/>
  <c r="C9" i="14"/>
  <c r="J9" i="14" s="1"/>
  <c r="B9" i="14"/>
  <c r="I9" i="14" s="1"/>
  <c r="G8" i="14"/>
  <c r="N8" i="14" s="1"/>
  <c r="F8" i="14"/>
  <c r="M8" i="14" s="1"/>
  <c r="E8" i="14"/>
  <c r="L8" i="14" s="1"/>
  <c r="D8" i="14"/>
  <c r="K8" i="14" s="1"/>
  <c r="C8" i="14"/>
  <c r="J8" i="14" s="1"/>
  <c r="B8" i="14"/>
  <c r="I8" i="14" s="1"/>
  <c r="G7" i="14"/>
  <c r="N7" i="14" s="1"/>
  <c r="F7" i="14"/>
  <c r="M7" i="14" s="1"/>
  <c r="E7" i="14"/>
  <c r="L7" i="14" s="1"/>
  <c r="D7" i="14"/>
  <c r="K7" i="14" s="1"/>
  <c r="C7" i="14"/>
  <c r="J7" i="14" s="1"/>
  <c r="I7" i="14"/>
  <c r="G6" i="14"/>
  <c r="N6" i="14" s="1"/>
  <c r="F6" i="14"/>
  <c r="M6" i="14" s="1"/>
  <c r="E6" i="14"/>
  <c r="L6" i="14" s="1"/>
  <c r="D6" i="14"/>
  <c r="K6" i="14" s="1"/>
  <c r="C6" i="14"/>
  <c r="J6" i="14" s="1"/>
  <c r="B6" i="14"/>
  <c r="I6" i="14" s="1"/>
  <c r="G5" i="14"/>
  <c r="N5" i="14" s="1"/>
  <c r="F5" i="14"/>
  <c r="M5" i="14" s="1"/>
  <c r="E5" i="14"/>
  <c r="L5" i="14" s="1"/>
  <c r="D5" i="14"/>
  <c r="K5" i="14" s="1"/>
  <c r="C5" i="14"/>
  <c r="J5" i="14" s="1"/>
  <c r="B5" i="14"/>
  <c r="I5" i="14" s="1"/>
  <c r="G4" i="14"/>
  <c r="N4" i="14" s="1"/>
  <c r="F4" i="14"/>
  <c r="M4" i="14" s="1"/>
  <c r="E4" i="14"/>
  <c r="L4" i="14" s="1"/>
  <c r="D4" i="14"/>
  <c r="K4" i="14" s="1"/>
  <c r="C4" i="14"/>
  <c r="J4" i="14" s="1"/>
  <c r="B4" i="14"/>
  <c r="I4" i="14" s="1"/>
  <c r="G3" i="14"/>
  <c r="N3" i="14" s="1"/>
  <c r="F3" i="14"/>
  <c r="M3" i="14" s="1"/>
  <c r="E3" i="14"/>
  <c r="L3" i="14" s="1"/>
  <c r="D3" i="14"/>
  <c r="K3" i="14" s="1"/>
  <c r="C3" i="14"/>
  <c r="J3" i="14" s="1"/>
  <c r="I3" i="14"/>
  <c r="L13" i="14"/>
  <c r="L17" i="14"/>
  <c r="K21" i="14"/>
  <c r="N21" i="14"/>
  <c r="I20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<sst xmlns="http://schemas.openxmlformats.org/spreadsheetml/2006/main" count="68441" uniqueCount="1488">
  <si>
    <t xml:space="preserve">Land Releases for 1,3-Butadiene  </t>
  </si>
  <si>
    <t>CASRN 106-99-0</t>
  </si>
  <si>
    <t>December 2025</t>
  </si>
  <si>
    <t>TRI subuse info of on-site use and not for sale or distribution.</t>
  </si>
  <si>
    <t>Description of this spreadsheet</t>
  </si>
  <si>
    <t>This spreadsheet contains a summary of land releases for 1,3-butadiene.</t>
  </si>
  <si>
    <t>TRI data in this spreadsheet are for the 2016-2021 reporting years from basic plus data files downloaded from EPA's webpage.</t>
  </si>
  <si>
    <t>Worksheet</t>
  </si>
  <si>
    <t>Description</t>
  </si>
  <si>
    <t>OES Summary</t>
  </si>
  <si>
    <t>This tab summarizes the number of sites by OES reporting land releases by TRI land release category.</t>
  </si>
  <si>
    <t>Overall Release Summary</t>
  </si>
  <si>
    <t>This tab contains a summary of the total on- and off-site land releases per year in lb/yr and kg/yr.</t>
  </si>
  <si>
    <t>2016-2021 TRI_Nonzero Unique</t>
  </si>
  <si>
    <t>This worksheet contains 2016-2021 TRI data for facilities that reported non-zero land releases of 1,3-butadiene (without off-site transfer locations).</t>
  </si>
  <si>
    <t>Facility Summary</t>
  </si>
  <si>
    <t>This worksheet contains a summary of unique facilities that reported land releases of 1,3-butadiene, with median and maximum values reported from 2016-2021.</t>
  </si>
  <si>
    <t>2016-2021 TRI Data All</t>
  </si>
  <si>
    <t>This worksheet contains 2016-2021 TRI data for facilities that reported land releases of 1,3-butadiene.</t>
  </si>
  <si>
    <t>2016-2021 BD OES Data Pull_rev</t>
  </si>
  <si>
    <t>This worksheet contains revised EPA's mapping of each 2016-2021 TRI facility to an OES and EPA's rationale.</t>
  </si>
  <si>
    <t>Annual Release Range across Sites (kg/yr)</t>
  </si>
  <si>
    <t>Daily Release Range across Sites (kg/day)</t>
  </si>
  <si>
    <t>OES</t>
  </si>
  <si>
    <t>Release duration</t>
  </si>
  <si>
    <t>Release Days</t>
  </si>
  <si>
    <t>Release pattern</t>
  </si>
  <si>
    <t># of Unique Facilities with Land Releases (TRI)</t>
  </si>
  <si>
    <t>Count of Facilities by Land Release Category (TRI)*</t>
  </si>
  <si>
    <t>178 TOTAL ON-SITE UGRND INJ TO CL I WELLS</t>
  </si>
  <si>
    <t>182 TOTAL ON-SITE UGRND INJ TO CL II-V WELLS</t>
  </si>
  <si>
    <t>191 TOTAL ON-SITE RCRA SUBTITLE C LANDFILLS</t>
  </si>
  <si>
    <t>195 TOTAL OTHER ON-SITE LANDFILLS</t>
  </si>
  <si>
    <t>199 TOTAL ON-SITE LAND TREATMENT</t>
  </si>
  <si>
    <t>207 TOTAL RCRA C SURFACE IMPOUNDMENTS</t>
  </si>
  <si>
    <t>211 TOTAL OTHER SURFACE IMPOUNDMENTS</t>
  </si>
  <si>
    <t>215 TOTAL OTHER DISPOSAL</t>
  </si>
  <si>
    <t>220 WASTE ROCK QUANTITY</t>
  </si>
  <si>
    <t>230 OFF-SITE – UNDERGROUND INJECTION - CLASS 1 WELLS</t>
  </si>
  <si>
    <t>231 OFF-SITE – UNDERGROUND INJECTION - CLASS II-V WELLS</t>
  </si>
  <si>
    <t>234 OFF-SITE - RCRA SUBTITLE C SURFACE IMPOUNDMENTS</t>
  </si>
  <si>
    <t>235 OFF-SITE - OTHER SURFACE IMPOUNDMENTS</t>
  </si>
  <si>
    <t>236 OFF-SITE - OTHER LANDFILLS</t>
  </si>
  <si>
    <t>237 OFF-SITE - RCRA SUBTITLE C LANDFILLS</t>
  </si>
  <si>
    <t>238 OFF-SITE - DISPOSAL - LAND TREATMENT</t>
  </si>
  <si>
    <t>239 OFF-SITE - DISPOSAL - OTHER LAND DISPOSAL</t>
  </si>
  <si>
    <t>241 OFF-SITE - DISPOSAL - TRANSFER TO WASTE BROKER</t>
  </si>
  <si>
    <t>254 OFF-SITE - SOLIDIFICATION/STABILIZATION TREATMENT– NON META</t>
  </si>
  <si>
    <t>50th Percentile</t>
  </si>
  <si>
    <t>95th Percentile</t>
  </si>
  <si>
    <t>Notes</t>
  </si>
  <si>
    <t>Actual Unique Site Count</t>
  </si>
  <si>
    <t>Dups to Remove</t>
  </si>
  <si>
    <t>Manufacturing</t>
  </si>
  <si>
    <t>unknown</t>
  </si>
  <si>
    <t>unknown - see notes for number of release days</t>
  </si>
  <si>
    <t>Assumes facility operates 7 days/week and 50 weeks/yr (with two weeks down for turnaround) and that the facility is producing and releasing the chemical daily during operation.</t>
  </si>
  <si>
    <t>4 sites, 5 count in column F</t>
  </si>
  <si>
    <t>Repackaging</t>
  </si>
  <si>
    <t>Assumes repackaging occurs 7 days/week and 50 weeks/yr (with two weeks down for turnaround).</t>
  </si>
  <si>
    <t>2 sites, 3 count in column F</t>
  </si>
  <si>
    <t>Processing as a Reactant</t>
  </si>
  <si>
    <t>13 sites, 15 count in column F</t>
  </si>
  <si>
    <t>Processing - Incorporation into formulation, mixture, or reaction product</t>
  </si>
  <si>
    <t>The ESD on Formulation of Radiation Curable Coatings, Inks and Adhesives estimates 250 operating days/yr {OECD, 2010, 3840003}.</t>
  </si>
  <si>
    <t>8 sites, 11 count in column F</t>
  </si>
  <si>
    <t>Plastics and Rubber Polymerization</t>
  </si>
  <si>
    <t xml:space="preserve">The ESD on Plastic Additives references European technical guidance, which estimates up to 300 operating days/yr for the polymers industry {OECD, 2009, 5079084}. </t>
  </si>
  <si>
    <t>8 sites, 10 count in column F</t>
  </si>
  <si>
    <t>Plastics and Rubber Compounding and Converting</t>
  </si>
  <si>
    <t>-</t>
  </si>
  <si>
    <t>Use of Laboratory Chemicals</t>
  </si>
  <si>
    <t>Assumes operation 5 days/week for 50 weeks/yr.</t>
  </si>
  <si>
    <t>Application of Paints, Coatings, Adhesives, and Sealants</t>
  </si>
  <si>
    <t xml:space="preserve">The ESD on the Application of Radiation Curable Coatings, Inks, and Adhesives provides an estimate of 250 operating days/yr {OECD, 2011, 6568745}. </t>
  </si>
  <si>
    <t>Use of Lubricants and Greases</t>
  </si>
  <si>
    <r>
      <t>The ESD on Chemical Additives in Automotive Lubricants provides an estimate of 256 operating days/yr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{OECD, 2020, 6385735}.</t>
    </r>
  </si>
  <si>
    <t>Use in Fuels and Related Products</t>
  </si>
  <si>
    <t>Use of Plastics and Rubber Products</t>
  </si>
  <si>
    <t xml:space="preserve">Assumes facility operates 7 days/week and 50 weeks/yr (with two weeks down for turnaround) </t>
  </si>
  <si>
    <t>Recycling</t>
  </si>
  <si>
    <t>Waste Handling, Disposal, Treatment, and Recycling</t>
  </si>
  <si>
    <t># of Mapped Facilities</t>
  </si>
  <si>
    <t xml:space="preserve">* Some facilities are counted more than once based on releases to more than one Land Release Category  </t>
  </si>
  <si>
    <t>TRI Annual Releases (lb/yr)</t>
  </si>
  <si>
    <t>TRI Annual Releases (kg/yr)</t>
  </si>
  <si>
    <t>Land Release Category</t>
  </si>
  <si>
    <t>178 TOTAL ON-SITE UGRND INJ TO CL I WELLS – POUNDS</t>
  </si>
  <si>
    <t>182 TOTAL ON-SITE UGRND INJ TO CL II-V WELLS – POUNDS</t>
  </si>
  <si>
    <t>77 TRI CHEMICAL ID</t>
  </si>
  <si>
    <t>78 CHEMICAL NAME</t>
  </si>
  <si>
    <t>COU Determination</t>
  </si>
  <si>
    <t>1 FORM TYPE</t>
  </si>
  <si>
    <t>2 REPORTING YEAR</t>
  </si>
  <si>
    <t>9 TRIFD</t>
  </si>
  <si>
    <t>74 FRS FACILITY ID</t>
  </si>
  <si>
    <t>51 RCRA NR A</t>
  </si>
  <si>
    <t>10 FACILITY NAME</t>
  </si>
  <si>
    <t>11 FACILITY STREET</t>
  </si>
  <si>
    <t>12 FACILITY CITY</t>
  </si>
  <si>
    <t>13 FACILITY COUNTY</t>
  </si>
  <si>
    <t>14 FACILITY STATE</t>
  </si>
  <si>
    <t>15 FACILITY ZIP CODE</t>
  </si>
  <si>
    <t>47 LATITUDE</t>
  </si>
  <si>
    <t>48 LONGITUDE</t>
  </si>
  <si>
    <t>75 DOCUMENT CONTROL NUMBER</t>
  </si>
  <si>
    <t>106 MAXIMUM AMOUNT ON SITE</t>
  </si>
  <si>
    <t>Code Expansion</t>
  </si>
  <si>
    <t>73 STANDARDIZED PARENT COMPANY NAME</t>
  </si>
  <si>
    <t>34 PRIMARY SIC CODE</t>
  </si>
  <si>
    <t>SIC Desc</t>
  </si>
  <si>
    <t>41 PRIMARY NAICS CODE</t>
  </si>
  <si>
    <t>2012 NAICS Desc</t>
  </si>
  <si>
    <t>Land Release</t>
  </si>
  <si>
    <t>1,3-Butadiene</t>
  </si>
  <si>
    <t>R</t>
  </si>
  <si>
    <t>36505MTCHMHWY43</t>
  </si>
  <si>
    <t>ALD000827154</t>
  </si>
  <si>
    <t>ARKEMA INC</t>
  </si>
  <si>
    <t>13755 HWY 43 N</t>
  </si>
  <si>
    <t>AXIS</t>
  </si>
  <si>
    <t>MOBILE</t>
  </si>
  <si>
    <t>AL</t>
  </si>
  <si>
    <t>100,000 to 999,999</t>
  </si>
  <si>
    <t>ARKEMA DELAWARE INC</t>
  </si>
  <si>
    <t>98248RCCHR4519G</t>
  </si>
  <si>
    <t>WAD069548154</t>
  </si>
  <si>
    <t>BP CHERRY POINT REFINERY</t>
  </si>
  <si>
    <t>4519 GRANDVIEW RD</t>
  </si>
  <si>
    <t>BLAINE</t>
  </si>
  <si>
    <t>WHATCOM</t>
  </si>
  <si>
    <t>WA</t>
  </si>
  <si>
    <t>0 to 99</t>
  </si>
  <si>
    <t>41114CTLTTPOBOX</t>
  </si>
  <si>
    <t>KYD041376138</t>
  </si>
  <si>
    <t>CATLETTSBURG REFINING LLC</t>
  </si>
  <si>
    <t>11631 US RT 23</t>
  </si>
  <si>
    <t>CATLETTSBURG</t>
  </si>
  <si>
    <t>BOYD</t>
  </si>
  <si>
    <t>KY</t>
  </si>
  <si>
    <t>1,000,000 to 9,999,999</t>
  </si>
  <si>
    <t>MARATHON PETROLEUM CORP</t>
  </si>
  <si>
    <t>77640CHVRN2001S</t>
  </si>
  <si>
    <t>TXR000004390</t>
  </si>
  <si>
    <t>CHEVRON PHILLIPS CHEMICAL CO</t>
  </si>
  <si>
    <t>2001 S GULFWAY DR</t>
  </si>
  <si>
    <t>PORT ARTHUR</t>
  </si>
  <si>
    <t>JEFFERSON</t>
  </si>
  <si>
    <t>TX</t>
  </si>
  <si>
    <t>94802CHVRN841ST</t>
  </si>
  <si>
    <t>CAT080014376</t>
  </si>
  <si>
    <t>CHEVRON PRODUCTS CO RICHMOND REFINERY</t>
  </si>
  <si>
    <t>841 CHEVRON WAY</t>
  </si>
  <si>
    <t>RICHMOND</t>
  </si>
  <si>
    <t>CONTRA COSTA</t>
  </si>
  <si>
    <t>CA</t>
  </si>
  <si>
    <t>CHEVRON CORP</t>
  </si>
  <si>
    <t>82007FRNTR2700E</t>
  </si>
  <si>
    <t>WYD051843613</t>
  </si>
  <si>
    <t>CHEYENNE RENEWABLE DIESEL CO LLC</t>
  </si>
  <si>
    <t>2700 E. 5TH STREET</t>
  </si>
  <si>
    <t>CHEYENNE</t>
  </si>
  <si>
    <t>LARAMIE</t>
  </si>
  <si>
    <t>WY</t>
  </si>
  <si>
    <t>10,000 to 99,999</t>
  </si>
  <si>
    <t>79086DMNDSSTARR</t>
  </si>
  <si>
    <t>TXD059685339</t>
  </si>
  <si>
    <t>DIAMOND SHAMROCK REFINING CO LP</t>
  </si>
  <si>
    <t>6701 FM 119</t>
  </si>
  <si>
    <t>SUNRAY</t>
  </si>
  <si>
    <t>MOORE</t>
  </si>
  <si>
    <t>1,000 to 9,999</t>
  </si>
  <si>
    <t>VALERO ENERGY CORP</t>
  </si>
  <si>
    <t>77541THDWCBUILD</t>
  </si>
  <si>
    <t>TXR000017855</t>
  </si>
  <si>
    <t>DOW CHEMICAL CO FREEPORT FACILITY</t>
  </si>
  <si>
    <t>2301 N BRAZOSPORT BLVD</t>
  </si>
  <si>
    <t>FREEPORT</t>
  </si>
  <si>
    <t>BRAZORIA</t>
  </si>
  <si>
    <t>100,000,000 to 99,999,999</t>
  </si>
  <si>
    <t>DOW INC</t>
  </si>
  <si>
    <t>75607TXSSTOFFHI</t>
  </si>
  <si>
    <t>TXR000036301</t>
  </si>
  <si>
    <t>EASTMAN CHEMICAL CO TEXAS OPERATIONS</t>
  </si>
  <si>
    <t>300 KODAK BLVD</t>
  </si>
  <si>
    <t>LONGVIEW</t>
  </si>
  <si>
    <t>HARRISON</t>
  </si>
  <si>
    <t>EASTMAN CHEMICAL CO</t>
  </si>
  <si>
    <t>52732QNTMCUSHWY</t>
  </si>
  <si>
    <t>IAD045372836</t>
  </si>
  <si>
    <t>EQUISTAR CHEMICALS CLINTON PLANT</t>
  </si>
  <si>
    <t>3400 ANAMOSA RD HWY 30 W</t>
  </si>
  <si>
    <t>CLINTON</t>
  </si>
  <si>
    <t>IA</t>
  </si>
  <si>
    <t>LYONDELLBASELL INDUSTRIES</t>
  </si>
  <si>
    <t>78410CCPCC1501M</t>
  </si>
  <si>
    <t>TXD000836445</t>
  </si>
  <si>
    <t>EQUISTAR CHEMICALS LP</t>
  </si>
  <si>
    <t>1501 MCKINZIE RD</t>
  </si>
  <si>
    <t>CORPUS CHRISTI</t>
  </si>
  <si>
    <t>NUECES</t>
  </si>
  <si>
    <t>26050RGNWSSTATE</t>
  </si>
  <si>
    <t>WVR000010058</t>
  </si>
  <si>
    <t>ERGON WEST VIRGINIA INC</t>
  </si>
  <si>
    <t>9995 OHIO RIVER BLVD</t>
  </si>
  <si>
    <t>NEWELL</t>
  </si>
  <si>
    <t>HANCOCK</t>
  </si>
  <si>
    <t>WV</t>
  </si>
  <si>
    <t>100 to 999</t>
  </si>
  <si>
    <t>ERGON INC</t>
  </si>
  <si>
    <t>70767XXNPR2230H</t>
  </si>
  <si>
    <t>LAD000778365</t>
  </si>
  <si>
    <t>EXXONMOBIL ANCHORAGE TANK FARM</t>
  </si>
  <si>
    <t>1420 LAFITON LN</t>
  </si>
  <si>
    <t>PORT ALLEN</t>
  </si>
  <si>
    <t>WEST BATON ROUGE PARISH</t>
  </si>
  <si>
    <t>LA</t>
  </si>
  <si>
    <t>10,000,000 to 49,999,999</t>
  </si>
  <si>
    <t>EXXON MOBIL CORP</t>
  </si>
  <si>
    <t>70805XXNCH4999S</t>
  </si>
  <si>
    <t>LAR000069294</t>
  </si>
  <si>
    <t>EXXONMOBIL BATON ROUGE CHEMICAL PLANT (PART)</t>
  </si>
  <si>
    <t>4999 SCENIC HWY</t>
  </si>
  <si>
    <t>BATON ROUGE</t>
  </si>
  <si>
    <t>EAST BATON ROUGE PARISH</t>
  </si>
  <si>
    <t>70602FRSTNLA108</t>
  </si>
  <si>
    <t>LAD008073439</t>
  </si>
  <si>
    <t>FIRESTONE POLYMERS LLC</t>
  </si>
  <si>
    <t>1801 E LA HWY 108</t>
  </si>
  <si>
    <t>SULPHUR</t>
  </si>
  <si>
    <t>CALCASIEU PARISH</t>
  </si>
  <si>
    <t>BRIDGESTONE AMERICAS INC</t>
  </si>
  <si>
    <t>77720THGDYINTER</t>
  </si>
  <si>
    <t>TXD008077190</t>
  </si>
  <si>
    <t>GOODYEAR TIRE &amp; RUBBER CO</t>
  </si>
  <si>
    <t>11241 INTERSTATE HWY 10</t>
  </si>
  <si>
    <t>BEAUMONT</t>
  </si>
  <si>
    <t>THE GOODYEAR TIRE &amp; RUBBER CO</t>
  </si>
  <si>
    <t>77630NVSTS355AF</t>
  </si>
  <si>
    <t>TXR000057752</t>
  </si>
  <si>
    <t>INV NYLON CHEMICALS AMERICAS ORANGE SITE</t>
  </si>
  <si>
    <t>3055A FM 1006</t>
  </si>
  <si>
    <t>ORANGE</t>
  </si>
  <si>
    <t>KOCH INDUSTRIES INC</t>
  </si>
  <si>
    <t>45804SHLCM1150S</t>
  </si>
  <si>
    <t>OHR000032151</t>
  </si>
  <si>
    <t>LIMA REFINING CO</t>
  </si>
  <si>
    <t>1150 S METCALF ST</t>
  </si>
  <si>
    <t>LIMA</t>
  </si>
  <si>
    <t>ALLEN</t>
  </si>
  <si>
    <t>OH</t>
  </si>
  <si>
    <t>44306NTWRK1353E</t>
  </si>
  <si>
    <t>OHR000009712</t>
  </si>
  <si>
    <t>LYONDELLBASELL ADVANCED POLYMERS INC.</t>
  </si>
  <si>
    <t>1353 EXETER RD</t>
  </si>
  <si>
    <t>AKRON</t>
  </si>
  <si>
    <t>SUMMIT</t>
  </si>
  <si>
    <t>44711SHLND2408G</t>
  </si>
  <si>
    <t>OHD048107049</t>
  </si>
  <si>
    <t>MARATHON PETROLEUM CO LP OHIO REFINING DIV</t>
  </si>
  <si>
    <t>2408 GAMBRINUS AVE SW</t>
  </si>
  <si>
    <t>CANTON</t>
  </si>
  <si>
    <t>STARK</t>
  </si>
  <si>
    <t>78359CCDNTHWY36</t>
  </si>
  <si>
    <t>TXD982286932</t>
  </si>
  <si>
    <t>OCCIDENTAL CHEMICAL CORP</t>
  </si>
  <si>
    <t>4133 HWY 361</t>
  </si>
  <si>
    <t>GREGORY</t>
  </si>
  <si>
    <t>SAN PATRICIO</t>
  </si>
  <si>
    <t>OCCIDENTAL CHEMICAL HOLDING CORP</t>
  </si>
  <si>
    <t>44260DVRST165SC</t>
  </si>
  <si>
    <t>OHD085763555</t>
  </si>
  <si>
    <t>OMNOVA SOLUTIONS INC-MOGADORE PLANT</t>
  </si>
  <si>
    <t>165 S CLEVELAND AVE</t>
  </si>
  <si>
    <t>MOGADORE</t>
  </si>
  <si>
    <t>PORTAGE</t>
  </si>
  <si>
    <t>54313GNCRP1701C</t>
  </si>
  <si>
    <t>WID988621348</t>
  </si>
  <si>
    <t>OMNOVA SOLUTIONS PERFORMANCE CHEMICALS GREEN BAY FACILITY</t>
  </si>
  <si>
    <t>1701 CORNELL RD</t>
  </si>
  <si>
    <t>GREEN BAY</t>
  </si>
  <si>
    <t>BROWN</t>
  </si>
  <si>
    <t>WI</t>
  </si>
  <si>
    <t>OMNOVA SOLUTIONS INC</t>
  </si>
  <si>
    <t>69001DYCPR400SO</t>
  </si>
  <si>
    <t>NED055074892</t>
  </si>
  <si>
    <t>PARKER HANNIFIN</t>
  </si>
  <si>
    <t>400 S ST</t>
  </si>
  <si>
    <t>MC COOK</t>
  </si>
  <si>
    <t>RED WILLOW</t>
  </si>
  <si>
    <t>NE</t>
  </si>
  <si>
    <t>PARKER HANNIFIN CORP</t>
  </si>
  <si>
    <t>77506CRWNC111RE</t>
  </si>
  <si>
    <t>TXD008091290</t>
  </si>
  <si>
    <t>PASADENA REFINING SYSTEM INC</t>
  </si>
  <si>
    <t>111 RED BLUFF RD</t>
  </si>
  <si>
    <t>PASADENA</t>
  </si>
  <si>
    <t>HARRIS</t>
  </si>
  <si>
    <t>CHEVRON USA INC (CUSA)</t>
  </si>
  <si>
    <t>59101CNCBL401SO</t>
  </si>
  <si>
    <t>MTD986069599</t>
  </si>
  <si>
    <t>PHILLIPS 66 CO BILLINGS REFINERY</t>
  </si>
  <si>
    <t>401 S 23RD ST</t>
  </si>
  <si>
    <t>BILLINGS</t>
  </si>
  <si>
    <t>YELLOWSTONE</t>
  </si>
  <si>
    <t>MT</t>
  </si>
  <si>
    <t>PHILLIPS 66 CO</t>
  </si>
  <si>
    <t>61350BRGWRCANAL</t>
  </si>
  <si>
    <t>ILD079135133</t>
  </si>
  <si>
    <t>SABIC INNOVATIVE PLASTICS US LLC</t>
  </si>
  <si>
    <t>2148 N 2753RD RD</t>
  </si>
  <si>
    <t>OTTAWA</t>
  </si>
  <si>
    <t>LASALLE</t>
  </si>
  <si>
    <t>IL</t>
  </si>
  <si>
    <t>SABIC US HOLDINGS LP</t>
  </si>
  <si>
    <t>98134QLNST25551</t>
  </si>
  <si>
    <t>WAD001684588</t>
  </si>
  <si>
    <t>SHELL SEATTLE DISTRIBUTION TERMINAL</t>
  </si>
  <si>
    <t>2555 13TH AVE SW</t>
  </si>
  <si>
    <t>SEATTLE</t>
  </si>
  <si>
    <t>KING</t>
  </si>
  <si>
    <t>SHELL PETROLEUM INC</t>
  </si>
  <si>
    <t>70057NNCRBHWY31</t>
  </si>
  <si>
    <t>LAD041581422</t>
  </si>
  <si>
    <t>ST CHARLES OPERATIONS (TAFT/STAR) UNION CARBIDE CORP</t>
  </si>
  <si>
    <t>355 LA HWY 3142 (GATE 1)</t>
  </si>
  <si>
    <t>HAHNVILLE</t>
  </si>
  <si>
    <t>ST. CHARLES PARISH</t>
  </si>
  <si>
    <t>84103MCLCM474WE</t>
  </si>
  <si>
    <t>UTD000826362</t>
  </si>
  <si>
    <t>TESORO REFINING &amp; MARKETING COMPANY LLC - SLC</t>
  </si>
  <si>
    <t>474 W 900 N</t>
  </si>
  <si>
    <t>SALT LAKE CITY</t>
  </si>
  <si>
    <t>SALT LAKE</t>
  </si>
  <si>
    <t>UT</t>
  </si>
  <si>
    <t>77536DSPSL2525B</t>
  </si>
  <si>
    <t>TXD987986734</t>
  </si>
  <si>
    <t>TM DEER PARK SERVICES LP</t>
  </si>
  <si>
    <t>2525 BATTLEGROUND RD</t>
  </si>
  <si>
    <t>DEER PARK</t>
  </si>
  <si>
    <t>TEXAS MOLECULAR LP</t>
  </si>
  <si>
    <t>89003SCLGYHWY95</t>
  </si>
  <si>
    <t>NVT330010000</t>
  </si>
  <si>
    <t>US ECOLOGY NEVADA INC.</t>
  </si>
  <si>
    <t>12 MILES S OF BEATTY ON HWY 95</t>
  </si>
  <si>
    <t>BEATTY</t>
  </si>
  <si>
    <t>NYE</t>
  </si>
  <si>
    <t>NV</t>
  </si>
  <si>
    <t>US ECOLOGY INC</t>
  </si>
  <si>
    <t>70047TRNSM14902</t>
  </si>
  <si>
    <t>LAR000085498</t>
  </si>
  <si>
    <t>VALERO REFINING - NEW ORLEANS LLC</t>
  </si>
  <si>
    <t>14902 RIVER RD</t>
  </si>
  <si>
    <t>NORCO</t>
  </si>
  <si>
    <t>77592TXSCTLOOP1</t>
  </si>
  <si>
    <t>TXD000792937</t>
  </si>
  <si>
    <t>VALERO REFINING-TEXAS LP</t>
  </si>
  <si>
    <t>1301 LOOP 197 S</t>
  </si>
  <si>
    <t>TEXAS CITY</t>
  </si>
  <si>
    <t>GALVESTON</t>
  </si>
  <si>
    <t>78071DMNDS301LE</t>
  </si>
  <si>
    <t>TXD990709966</t>
  </si>
  <si>
    <t>VALERO THREE RIVERS REFINERY</t>
  </si>
  <si>
    <t>301 LEROY ST</t>
  </si>
  <si>
    <t>THREE RIVERS</t>
  </si>
  <si>
    <t>LIVE OAK</t>
  </si>
  <si>
    <t>79905LPSRF6500T</t>
  </si>
  <si>
    <t>TXR000083723</t>
  </si>
  <si>
    <t>WESTERN EL PASO REFINERY</t>
  </si>
  <si>
    <t>6500 TROWBRIDGE DR</t>
  </si>
  <si>
    <t>EL PASO</t>
  </si>
  <si>
    <t>87301GNTRFROUTE</t>
  </si>
  <si>
    <t>NMD000333211</t>
  </si>
  <si>
    <t>WESTERN REFINING SOUTHWEST INC-GALLUP REFINERY</t>
  </si>
  <si>
    <t>92 GIANT CROSSING ROAD</t>
  </si>
  <si>
    <t>GALLUP</t>
  </si>
  <si>
    <t>MCKINLEY</t>
  </si>
  <si>
    <t>NM</t>
  </si>
  <si>
    <t>73126XRXCR100NM</t>
  </si>
  <si>
    <t>OKD079986568</t>
  </si>
  <si>
    <t>XEROX CORP OKLAHOMA CITY</t>
  </si>
  <si>
    <t>100 N MUSTANG RD</t>
  </si>
  <si>
    <t>YUKON</t>
  </si>
  <si>
    <t>CANADIAN</t>
  </si>
  <si>
    <t>OK</t>
  </si>
  <si>
    <t>XEROX CORP</t>
  </si>
  <si>
    <t>40211ZNCHM4100B</t>
  </si>
  <si>
    <t>KYD985087014</t>
  </si>
  <si>
    <t>ZEON CHEMICALS LP</t>
  </si>
  <si>
    <t>4100 BELLS LN</t>
  </si>
  <si>
    <t>LOUISVILLE</t>
  </si>
  <si>
    <t>Median Release (lb/yr)</t>
  </si>
  <si>
    <t>Maximum Release (lb/yr)</t>
  </si>
  <si>
    <t>Median Release (kg/yr)</t>
  </si>
  <si>
    <t>Maximum Release (kg/yr)</t>
  </si>
  <si>
    <t>1. FORM TYPE</t>
  </si>
  <si>
    <t>2. REPORTING YEAR</t>
  </si>
  <si>
    <t>9. TRIFD</t>
  </si>
  <si>
    <t>10. FACILITY NAME</t>
  </si>
  <si>
    <t>11. FACILITY STREET</t>
  </si>
  <si>
    <t>12. FACILITY CITY</t>
  </si>
  <si>
    <t>14. FACILITY STATE</t>
  </si>
  <si>
    <t>15. FACILITY ZIP CODE</t>
  </si>
  <si>
    <t>41. PRIMARY NAICS CODE</t>
  </si>
  <si>
    <t>218. TOTAL ON-SITE RELEASES</t>
  </si>
  <si>
    <t>116. DISCHARGES TO STREAM A - STREAM NAME</t>
  </si>
  <si>
    <t>119. TOTAL DISCHARGES TO STREAM A</t>
  </si>
  <si>
    <t>120. DISCHARGES TO STREAM A – BASIS OF ESTIMATE</t>
  </si>
  <si>
    <t>122. DISCHARGES TO STREAM B – STREAM NAME</t>
  </si>
  <si>
    <t>125. TOTAL DISCHARGES TO STREAM B</t>
  </si>
  <si>
    <t>126. DISCHARGES TO STREAM B – BASIS OF ESTIMATE</t>
  </si>
  <si>
    <t>170. TOTAL NUMBER OF RECEIVING STREAMS</t>
  </si>
  <si>
    <t>171. TOTAL SURFACE WATER DISCHARGE</t>
  </si>
  <si>
    <t>263. TOTAL POTW TRANSFER</t>
  </si>
  <si>
    <t>257. OFF-SITE - WASTEWATER TREATMENT (EXCLUDING POTWs) – NON-METALS ONLY</t>
  </si>
  <si>
    <t>Total Water Releases</t>
  </si>
  <si>
    <t>178. TOTAL ON-SITE UGRND INJ TO CL I WELLS – POUNDS</t>
  </si>
  <si>
    <t>182. TOTAL ON-SITE UGRND INJ TO CL II-V WELLS – POUNDS</t>
  </si>
  <si>
    <t>191. TOTAL ON-SITE RCRA SUBTITLE C LANDFILLS</t>
  </si>
  <si>
    <t>195. TOTAL OTHER ON-SITE LANDFILLS</t>
  </si>
  <si>
    <t>199. TOTAL ON-SITE LAND TREATMENT</t>
  </si>
  <si>
    <t>207. TOTAL RCRA C SURFACE IMPOUNDMENTS</t>
  </si>
  <si>
    <t>211. TOTAL OTHER SURFACE IMPOUNDMENTS</t>
  </si>
  <si>
    <t>215. TOTAL OTHER DISPOSAL</t>
  </si>
  <si>
    <t>220. WASTE ROCK QUANTITY</t>
  </si>
  <si>
    <t>230. OFF-SITE – UNDERGROUND INJECTION - CLASS 1 WELLS</t>
  </si>
  <si>
    <t>231. OFF-SITE – UNDERGROUND INJECTION - CLASS II-V WELLS</t>
  </si>
  <si>
    <t>234. OFF-SITE - RCRA SUBTITLE C SURFACE IMPOUNDMENTS</t>
  </si>
  <si>
    <t>235. OFF-SITE - OTHER SURFACE IMPOUNDMENTS</t>
  </si>
  <si>
    <t>236. OFF-SITE - OTHER LANDFILLS</t>
  </si>
  <si>
    <t>237. OFF-SITE - RCRA SUBTITLE C LANDFILLS</t>
  </si>
  <si>
    <t>238. OFF-SITE - DISPOSAL - LAND TREATMENT</t>
  </si>
  <si>
    <t>239. OFF-SITE - DISPOSAL - OTHER LAND DISPOSAL</t>
  </si>
  <si>
    <t>241. OFF-SITE - DISPOSAL - TRANSFER TO WASTE BROKER</t>
  </si>
  <si>
    <t>254. OFF-SITE - SOLIDIFICATION/STABILIZATION TREATMENT– NON METALS</t>
  </si>
  <si>
    <t>262. TOTAL TRANSFERRED OFF SITE FOR FURTHER WASTE MANAGEMENT</t>
  </si>
  <si>
    <t>78. POTW NAME</t>
  </si>
  <si>
    <t>79. POTW ADDRESS</t>
  </si>
  <si>
    <t>80. POTW CITY</t>
  </si>
  <si>
    <t>81. POTW STATE</t>
  </si>
  <si>
    <t>82. POTW COUNTY</t>
  </si>
  <si>
    <t>83. POTW ZIP</t>
  </si>
  <si>
    <t>84. POTW REGISTRY ID</t>
  </si>
  <si>
    <t>93. SLUDGE TO DISPOSAL</t>
  </si>
  <si>
    <t>97. SLUDGE TO AGRICULTURAL APPLICATIONS</t>
  </si>
  <si>
    <t>97. OFFSITE NAME</t>
  </si>
  <si>
    <t>98. OFFSITE STREET ADDRESS</t>
  </si>
  <si>
    <t>99. OFFSITE CITY</t>
  </si>
  <si>
    <t>100. OFFSITE COUNTY</t>
  </si>
  <si>
    <t>101. OFFSITE STATE</t>
  </si>
  <si>
    <t>102. OFFSITE PROVINCE</t>
  </si>
  <si>
    <t>103. OFFSITE ZIPCODE</t>
  </si>
  <si>
    <t>95. OFFSITE RCRA ID NR</t>
  </si>
  <si>
    <t>106. FRS ID – TRANSFER LOCATION</t>
  </si>
  <si>
    <t>A</t>
  </si>
  <si>
    <t>98203KHKKS14078</t>
  </si>
  <si>
    <t>ACHILLES USA INC</t>
  </si>
  <si>
    <t>1407 80TH ST SW</t>
  </si>
  <si>
    <t>EVERETT</t>
  </si>
  <si>
    <t>7101WDCRBN21RED</t>
  </si>
  <si>
    <t>ADA CARBON SOLUTIONS (RED RIVER) LLC</t>
  </si>
  <si>
    <t>201 RED RIVER MINE RD</t>
  </si>
  <si>
    <t>COUSHATTA</t>
  </si>
  <si>
    <t>NA</t>
  </si>
  <si>
    <t>79721FNLNDIS20E</t>
  </si>
  <si>
    <t>ALON USA-BIG SPRING REFINERY</t>
  </si>
  <si>
    <t>IH 20 AT REFINERY RD</t>
  </si>
  <si>
    <t>BIG SPRING</t>
  </si>
  <si>
    <t>LAMBTON (SARNIA) LANDFILL FACILITY)</t>
  </si>
  <si>
    <t>4090 TELFER ROAD, RURAL ROUTE #1</t>
  </si>
  <si>
    <t>CORUNNA</t>
  </si>
  <si>
    <t>ON</t>
  </si>
  <si>
    <t>NON 1</t>
  </si>
  <si>
    <t>40216MRCNS4500C</t>
  </si>
  <si>
    <t>AMERICAN SYNTHETIC RUBBER CO</t>
  </si>
  <si>
    <t>4500 CAMPGROUND RD</t>
  </si>
  <si>
    <t>OHIO RIVER</t>
  </si>
  <si>
    <t xml:space="preserve">O </t>
  </si>
  <si>
    <t>QUALA TANKWASH RAIL &amp; SPECIALTY FACILITY</t>
  </si>
  <si>
    <t>5100 UNDERWOOD RD</t>
  </si>
  <si>
    <t>TXR000047035</t>
  </si>
  <si>
    <t>77631PLYSRFM100</t>
  </si>
  <si>
    <t>ARLANXEO</t>
  </si>
  <si>
    <t>4647 FM 1006</t>
  </si>
  <si>
    <t>COW BAYOU</t>
  </si>
  <si>
    <t>M2</t>
  </si>
  <si>
    <t>CLEAN HARBORS EL DORADO, LLC</t>
  </si>
  <si>
    <t>309 AMERICAN CIRCLE</t>
  </si>
  <si>
    <t>EL DORADO</t>
  </si>
  <si>
    <t>UNION</t>
  </si>
  <si>
    <t>AR</t>
  </si>
  <si>
    <t>ARD069748192</t>
  </si>
  <si>
    <t>37406PLYSR3805A</t>
  </si>
  <si>
    <t>BASF CORP</t>
  </si>
  <si>
    <t>32 LOST MOUND DRIVE</t>
  </si>
  <si>
    <t>CHATTANOOGA</t>
  </si>
  <si>
    <t>TN</t>
  </si>
  <si>
    <t>37421PLYSR2200P</t>
  </si>
  <si>
    <t>2120 POLYMER DR</t>
  </si>
  <si>
    <t>CLEAN HARBORS DEER PARK</t>
  </si>
  <si>
    <t>2027 INDEPENDENCE PKWY S</t>
  </si>
  <si>
    <t>TXD055141378</t>
  </si>
  <si>
    <t>SANIATRY DISTRICT OF HAMMOND</t>
  </si>
  <si>
    <t>5143 COLUMBIA AVENUE</t>
  </si>
  <si>
    <t>HAMMOND</t>
  </si>
  <si>
    <t>IN</t>
  </si>
  <si>
    <t>LAKE</t>
  </si>
  <si>
    <t>15061PLYSR370FR</t>
  </si>
  <si>
    <t>370 FRANKFORT RD</t>
  </si>
  <si>
    <t>MONACA</t>
  </si>
  <si>
    <t>PA</t>
  </si>
  <si>
    <t>RACCOON CREEK</t>
  </si>
  <si>
    <t xml:space="preserve">C </t>
  </si>
  <si>
    <t>CLEAN HARBORS LAPORTE</t>
  </si>
  <si>
    <t>500 500 INDEPENDENCE PKWY S</t>
  </si>
  <si>
    <t>LA PORTE</t>
  </si>
  <si>
    <t>TXD982290140</t>
  </si>
  <si>
    <t>77643BSFFNNEOFI</t>
  </si>
  <si>
    <t>BASF TOTAL PETROCHEMICALS LLC</t>
  </si>
  <si>
    <t>NE OF INTERSECTION OF HWY 73 &amp; HWY 366</t>
  </si>
  <si>
    <t>7764WBYPRT7632N</t>
  </si>
  <si>
    <t>BAYPORT POLYMERS LLC</t>
  </si>
  <si>
    <t>7600 32ND ST</t>
  </si>
  <si>
    <t>7759WBLNCH2415T</t>
  </si>
  <si>
    <t>BLANCHARD REFINING CO LLC</t>
  </si>
  <si>
    <t>2401 5TH AVE S</t>
  </si>
  <si>
    <t>28214TRNSM7401O</t>
  </si>
  <si>
    <t>BLANCHARD TERMINAL CO - CHARLOTTE EAST NC TERMINAL</t>
  </si>
  <si>
    <t>7401 OLD MT HOLLY RD</t>
  </si>
  <si>
    <t>CHARLOTTE</t>
  </si>
  <si>
    <t>NC</t>
  </si>
  <si>
    <t>PAW CREEK</t>
  </si>
  <si>
    <t>37209BPXPL14095</t>
  </si>
  <si>
    <t>BLANCHARD TERMINAL CO - NASHVILLE 51 AVE TN TERMINAL</t>
  </si>
  <si>
    <t>1409 51ST AVE N</t>
  </si>
  <si>
    <t>NASHVILLE</t>
  </si>
  <si>
    <t>CHEATHAM RESERVOIR</t>
  </si>
  <si>
    <t>2757WBPPRD377BU</t>
  </si>
  <si>
    <t>BLANCHARD TERMINAL CO - SELMA BUFFALO NC TERMINAL</t>
  </si>
  <si>
    <t>3707 BUFFALO ROAD</t>
  </si>
  <si>
    <t>SELMA</t>
  </si>
  <si>
    <t>UNNAMED TRIBUTARY OF MILL CREEK WITHIN THE NEUSE RIVER BASIN</t>
  </si>
  <si>
    <t>STRAIT OF GEORGIA</t>
  </si>
  <si>
    <t>TERRELL CREEK</t>
  </si>
  <si>
    <t>46394MCLCX2815I</t>
  </si>
  <si>
    <t>BP PRODUCTS NA WHITING BUSINESS UNIT</t>
  </si>
  <si>
    <t>2815 INDIANAPOLIS BLVD</t>
  </si>
  <si>
    <t>WHITING</t>
  </si>
  <si>
    <t>SHIP CHANNEL</t>
  </si>
  <si>
    <t>LAKE MICHIGAN</t>
  </si>
  <si>
    <t>43616SHLCM4001C</t>
  </si>
  <si>
    <t>BP-HUSKY REFINING LLC</t>
  </si>
  <si>
    <t>4001 CEDAR POINT RD</t>
  </si>
  <si>
    <t>OREGON</t>
  </si>
  <si>
    <t>MAUMEE BAY</t>
  </si>
  <si>
    <t>59414MNTNR19001</t>
  </si>
  <si>
    <t>CALUMET MONTANA REFINING LLC.</t>
  </si>
  <si>
    <t>1900 10TH ST NE</t>
  </si>
  <si>
    <t>GREAT FALLS</t>
  </si>
  <si>
    <t>BIG SANDY RIVER</t>
  </si>
  <si>
    <t>24124HCHSTRT460</t>
  </si>
  <si>
    <t>CELANESE ACETATE LLC - CELCO PLANT</t>
  </si>
  <si>
    <t>3520 VIRGINIA AVE</t>
  </si>
  <si>
    <t>NARROWS</t>
  </si>
  <si>
    <t>VA</t>
  </si>
  <si>
    <t>70143TNNCL500WE</t>
  </si>
  <si>
    <t>CHALMETTE REFINING LLC</t>
  </si>
  <si>
    <t>500 W ST BERNARD HWY</t>
  </si>
  <si>
    <t>CHALMETTE</t>
  </si>
  <si>
    <t>MISSISSIPPI RIVER</t>
  </si>
  <si>
    <t>77522CHVRN9500I</t>
  </si>
  <si>
    <t>CHEVRON PHILLIPS CHEMICAL CO LP</t>
  </si>
  <si>
    <t>9500 IH-10 E</t>
  </si>
  <si>
    <t>BAYTOWN</t>
  </si>
  <si>
    <t>79008PHLLP2MILE</t>
  </si>
  <si>
    <t>CHEVRON PHILLIPS CHEMICAL CO LP BORGER PLANT</t>
  </si>
  <si>
    <t>SPUR 119 E</t>
  </si>
  <si>
    <t>BORGER</t>
  </si>
  <si>
    <t>77465CHVRNSTATE</t>
  </si>
  <si>
    <t>CHEVRON PHILLIPS CHEMICAL CO LP SWEENY COMPLEX</t>
  </si>
  <si>
    <t>21441 LOOP 419</t>
  </si>
  <si>
    <t>SWEENY</t>
  </si>
  <si>
    <t>84116CHVRN2351N</t>
  </si>
  <si>
    <t>CHEVRON PRODUCTS CO - SALT LAKE REFINERY</t>
  </si>
  <si>
    <t>2351 NORTH 1100 WEST</t>
  </si>
  <si>
    <t>39567CHVRNPOBOX</t>
  </si>
  <si>
    <t>CHEVRON PRODUCTS CO PASCAGOULA REFINERY</t>
  </si>
  <si>
    <t>250 INDUSTRIAL RD</t>
  </si>
  <si>
    <t>PASCAGOULA</t>
  </si>
  <si>
    <t>MS</t>
  </si>
  <si>
    <t>MISSISSIPPI SOUND</t>
  </si>
  <si>
    <t>HERITAGE ENVIRONMENTAL SERVICES LLC</t>
  </si>
  <si>
    <t>7901 W MORRIS ST</t>
  </si>
  <si>
    <t>INDIANAPOLIS</t>
  </si>
  <si>
    <t>MARION</t>
  </si>
  <si>
    <t>IND093219012</t>
  </si>
  <si>
    <t>90245CHVRN324WE</t>
  </si>
  <si>
    <t>CHEVRON PRODUCTS CO. DIV OF CHEVRON USA INC.</t>
  </si>
  <si>
    <t>324 W EL SEGUNDO BLVD</t>
  </si>
  <si>
    <t>EL SEGUNDO</t>
  </si>
  <si>
    <t>94802CHVRN576ST</t>
  </si>
  <si>
    <t>CHEVRON RICHMOND TECHNOLOGY CENTER</t>
  </si>
  <si>
    <t>100 CHEVRON WAY - RM10-3114</t>
  </si>
  <si>
    <t>CROW CREEK</t>
  </si>
  <si>
    <t>59044CNXRF803HI</t>
  </si>
  <si>
    <t>CHS INC.  LAUREL REFINERY</t>
  </si>
  <si>
    <t>803 HWY 212 S</t>
  </si>
  <si>
    <t>LAUREL</t>
  </si>
  <si>
    <t>67460NTNLC2000M</t>
  </si>
  <si>
    <t>CHS MCPHERSON REFINERY - SRU</t>
  </si>
  <si>
    <t>2000 S MAIN ST</t>
  </si>
  <si>
    <t>MCPHERSON</t>
  </si>
  <si>
    <t>KS</t>
  </si>
  <si>
    <t>BULL CREEK</t>
  </si>
  <si>
    <t>70602CTGPTHIGHW</t>
  </si>
  <si>
    <t>CITGO PETROLEUM CORP</t>
  </si>
  <si>
    <t>1601 HWY 108 E</t>
  </si>
  <si>
    <t>60439NCLCR135TH</t>
  </si>
  <si>
    <t>CITGO PETROLEUM CORP LEMONT REFINERY</t>
  </si>
  <si>
    <t>135TH ST &amp; NEW AVE</t>
  </si>
  <si>
    <t>LEMONT</t>
  </si>
  <si>
    <t>78408CHMPL1801N</t>
  </si>
  <si>
    <t>CITGO REFINING &amp; CHEMICALS CO LP EAST PLANT</t>
  </si>
  <si>
    <t>1801 NUECES BAY BLVD</t>
  </si>
  <si>
    <t>INDORAMA VENTURES OXIDES PORT NECHES</t>
  </si>
  <si>
    <t>6001 HIGHWAY 366</t>
  </si>
  <si>
    <t>PORT NECHES</t>
  </si>
  <si>
    <t>TXD008076846</t>
  </si>
  <si>
    <t>78409CHMPL7350I</t>
  </si>
  <si>
    <t>CITGO REFINING &amp; CHEMICALS CO LP-WEST PLANT</t>
  </si>
  <si>
    <t>7350 INTERSTATE HWY 37</t>
  </si>
  <si>
    <t>84029SFTYK11600</t>
  </si>
  <si>
    <t>CLEAN HARBORS ARAGONITE LLC</t>
  </si>
  <si>
    <t>11600 NORTH APTUS ROAD</t>
  </si>
  <si>
    <t>GRANTSVILLE</t>
  </si>
  <si>
    <t>77536SFTYK2027B</t>
  </si>
  <si>
    <t>CLEAN HARBORS DEER PARK LLC</t>
  </si>
  <si>
    <t>2027 INDEPENDENCE PARKWAY SOUTH</t>
  </si>
  <si>
    <t>71730NVRNM309AM</t>
  </si>
  <si>
    <t>CLEAN HARBORS EL DORADO LLC</t>
  </si>
  <si>
    <t>309 AMERICAN CIR UNION</t>
  </si>
  <si>
    <t>46304BTHLHBURNS</t>
  </si>
  <si>
    <t>CLEVELAND-CLIFFS BURNS HARBOR LLC</t>
  </si>
  <si>
    <t>250 W US HWY 12</t>
  </si>
  <si>
    <t>BURNS HARBOR</t>
  </si>
  <si>
    <t>JAMES R DILORIO WATER RECLAMATION FACILITY</t>
  </si>
  <si>
    <t>1300 S QUEENS AVE</t>
  </si>
  <si>
    <t>PUEBLO</t>
  </si>
  <si>
    <t>CO</t>
  </si>
  <si>
    <t>70723TXCRFFOOTO</t>
  </si>
  <si>
    <t>CONVENT REFINERY</t>
  </si>
  <si>
    <t>FOOT OF SUNSHINE BRIDGE- LA HW Y 44</t>
  </si>
  <si>
    <t>CONVENT</t>
  </si>
  <si>
    <t>RIVERSIDE PARK WATER RECLAMATION FACILITY</t>
  </si>
  <si>
    <t>4401 N AUBREY L WHITE PKWY</t>
  </si>
  <si>
    <t>SPOKANE</t>
  </si>
  <si>
    <t>4864WDDPSP34SSA</t>
  </si>
  <si>
    <t>DDP SPECIALTY ELECTRONIC MATERIALS US LLC</t>
  </si>
  <si>
    <t>3400 S SAGINAW RD - UNIT 96</t>
  </si>
  <si>
    <t>MIDLAND</t>
  </si>
  <si>
    <t>MI</t>
  </si>
  <si>
    <t>CLEAN HARBORS ENVIRONMENTAL SERVICES</t>
  </si>
  <si>
    <t>2300 SHORT HILLSBORO</t>
  </si>
  <si>
    <t>ARD069743110</t>
  </si>
  <si>
    <t>AKRON WATER RECLAMATION SERVICES FACILITY</t>
  </si>
  <si>
    <t>2460 AKRON-PENINSULA ROAD</t>
  </si>
  <si>
    <t>77536DRPRK5900H</t>
  </si>
  <si>
    <t>DEER PARK REFINING LP</t>
  </si>
  <si>
    <t>5900 HWY 225 EAST</t>
  </si>
  <si>
    <t>BUFFALO BAYOU</t>
  </si>
  <si>
    <t>PATRICK BAYOU</t>
  </si>
  <si>
    <t>19706TXCDL2000W</t>
  </si>
  <si>
    <t>DELAWARE CITY REFINERY</t>
  </si>
  <si>
    <t>4550 WRANGLE HILL RD</t>
  </si>
  <si>
    <t>DELAWARE CITY</t>
  </si>
  <si>
    <t>DE</t>
  </si>
  <si>
    <t>SHELL NORCO CHEMICAL PLANT - WEST SITE</t>
  </si>
  <si>
    <t>16122 RIVER ROAD</t>
  </si>
  <si>
    <t>LAR000042226</t>
  </si>
  <si>
    <t>75702LGLRL1702E</t>
  </si>
  <si>
    <t>DELEK TYLER REFINERY</t>
  </si>
  <si>
    <t>1702 E COMMERCE ST</t>
  </si>
  <si>
    <t>TYLER</t>
  </si>
  <si>
    <t>7006WDNKPR56HIG</t>
  </si>
  <si>
    <t>DENKA PERFORMANCE ELASTOMER LLC</t>
  </si>
  <si>
    <t>560 HIGHWAY 44</t>
  </si>
  <si>
    <t>LA PLACE</t>
  </si>
  <si>
    <t>7007WDMNDG14891</t>
  </si>
  <si>
    <t>DIAMOND GREEN DIESEL LLC</t>
  </si>
  <si>
    <t>14891 AIRLINE DR</t>
  </si>
  <si>
    <t>SOUTH PALO DURO CREEK</t>
  </si>
  <si>
    <t>W.R. GRACE - SHAC PLANT</t>
  </si>
  <si>
    <t>LAR000004598</t>
  </si>
  <si>
    <t>77507DXCHM10701</t>
  </si>
  <si>
    <t>DIXIE CHEMICAL CO INC</t>
  </si>
  <si>
    <t>10601 BAY AREA BLVD</t>
  </si>
  <si>
    <t>UNNAMED WATER BODY</t>
  </si>
  <si>
    <t>VEOLIA ES TECHNICAL SOLUTIONS</t>
  </si>
  <si>
    <t>7665 7665 HWY 73</t>
  </si>
  <si>
    <t>TXD000838896</t>
  </si>
  <si>
    <t>BRAZOS RIVER TIDAL SEGMENT NO. 1201 OF THE BRAZOS RIVER BASIN</t>
  </si>
  <si>
    <t>COLUMBIA BOULEVARD STP</t>
  </si>
  <si>
    <t>5001 N COLUMBIA BLVD</t>
  </si>
  <si>
    <t>PORTLAND</t>
  </si>
  <si>
    <t>OR</t>
  </si>
  <si>
    <t>MULTNOMAH</t>
  </si>
  <si>
    <t>CLEAN HARBORS ENVIRONMENTAL SERVICES, INC.</t>
  </si>
  <si>
    <t>2247 S. HWY 71</t>
  </si>
  <si>
    <t>KIMBALL</t>
  </si>
  <si>
    <t>NED981723513</t>
  </si>
  <si>
    <t>35217BCCKDRAILR</t>
  </si>
  <si>
    <t>DRUMMOND CO INC ABC COKE DIV</t>
  </si>
  <si>
    <t>ONE RAILROAD AVE</t>
  </si>
  <si>
    <t>TARRANT</t>
  </si>
  <si>
    <t>FIVE MILE CREEK</t>
  </si>
  <si>
    <t>PSC ENVIRONMENTAL SERVICES LLC TACOMA</t>
  </si>
  <si>
    <t>1701 E ALEXANDER AVE</t>
  </si>
  <si>
    <t>TACOMA</t>
  </si>
  <si>
    <t>PIERCE</t>
  </si>
  <si>
    <t>WAD020257945</t>
  </si>
  <si>
    <t>7051WDHNBR818SU</t>
  </si>
  <si>
    <t>DUHON BROTHERS OIL CO INC</t>
  </si>
  <si>
    <t>818 SOUTH HENRY STREET</t>
  </si>
  <si>
    <t>ABBEVILLE</t>
  </si>
  <si>
    <t>70669PPGNDCOLUM</t>
  </si>
  <si>
    <t>EAGLE US 2 LLC</t>
  </si>
  <si>
    <t>1300 PPG DR</t>
  </si>
  <si>
    <t>WESTLAKE</t>
  </si>
  <si>
    <t>CALCASIEU RIVER</t>
  </si>
  <si>
    <t>37662TNNSSEASTM</t>
  </si>
  <si>
    <t>EASTMAN CHEMICAL CO TENNESSEE OPERATIONS</t>
  </si>
  <si>
    <t>100 EASTMAN RD</t>
  </si>
  <si>
    <t>KINGSPORT</t>
  </si>
  <si>
    <t>77580NTRPR10207</t>
  </si>
  <si>
    <t>ENTERPRISE PRODUCTS OPERATING LLC</t>
  </si>
  <si>
    <t>10207 FM 1942</t>
  </si>
  <si>
    <t>MONT BELVIEU</t>
  </si>
  <si>
    <t>77571QNTMC1515M</t>
  </si>
  <si>
    <t>1515 MILLER CUT OFF RD</t>
  </si>
  <si>
    <t>60450QNTMC8805N</t>
  </si>
  <si>
    <t>8805 NORTH TABLER RD</t>
  </si>
  <si>
    <t>MORRIS</t>
  </si>
  <si>
    <t>CORPUS CHRISTI INNER HARBOR</t>
  </si>
  <si>
    <t>GLWA WATER RESOURCE RECOVERY FACILITY</t>
  </si>
  <si>
    <t>9300 WEST JEFFERSON AVENUE</t>
  </si>
  <si>
    <t>DETROIT</t>
  </si>
  <si>
    <t>WAYNE</t>
  </si>
  <si>
    <t>INTERCOASTAL CANAL</t>
  </si>
  <si>
    <t>INTRACOASTAL WATERWAY</t>
  </si>
  <si>
    <t>BROUSSARD BAYOU</t>
  </si>
  <si>
    <t>DELCORA-WESTERN REGIONAL TREATMENT PLANT</t>
  </si>
  <si>
    <t>3201 WEST FRONT STREET</t>
  </si>
  <si>
    <t>CHESTER</t>
  </si>
  <si>
    <t>DELAWARE</t>
  </si>
  <si>
    <t>MONTE SANO BAYOU</t>
  </si>
  <si>
    <t>70821CPLYM5955S</t>
  </si>
  <si>
    <t>EXXONMOBIL BATON ROUGE CHEMICAL PLANT NORTH</t>
  </si>
  <si>
    <t>1836 SHADA AVE</t>
  </si>
  <si>
    <t>70805XXNBT4050S</t>
  </si>
  <si>
    <t>EXXONMOBIL BATON ROUGE REFINERY (PART)</t>
  </si>
  <si>
    <t>4045 SCENIC HWY</t>
  </si>
  <si>
    <t>77522XXNCH5000B</t>
  </si>
  <si>
    <t>EXXONMOBIL BAYTOWN CHEMICAL PLANT (PART)</t>
  </si>
  <si>
    <t>5000 BAYWAY DR</t>
  </si>
  <si>
    <t>HOUSTON SHIP CHANNEL</t>
  </si>
  <si>
    <t>SCOTT'S BAY</t>
  </si>
  <si>
    <t>TABBS BAY SEGMENT NO. 2426</t>
  </si>
  <si>
    <t>CLEAN HARBORS - EL DORADO_AR</t>
  </si>
  <si>
    <t>59101XXNBL700EX</t>
  </si>
  <si>
    <t>EXXONMOBIL BILLINGS REFINERY</t>
  </si>
  <si>
    <t>700 EXXONMOBIL RD</t>
  </si>
  <si>
    <t>YELLOWSTONE RIVER</t>
  </si>
  <si>
    <t>CLEAN HARBORS DEER PARK LP - LA PORTE_TX</t>
  </si>
  <si>
    <t>2027 INDEPENDENCE PARKWAY SOUT</t>
  </si>
  <si>
    <t>77522XXNCH3525D</t>
  </si>
  <si>
    <t>EXXONMOBIL CHEMICAL CO BAYTOWN OLEFINS PLANT (PART)</t>
  </si>
  <si>
    <t>3525 DECKER DR</t>
  </si>
  <si>
    <t>77701BMNTREASTE</t>
  </si>
  <si>
    <t>EXXONMOBIL OIL BEAUMONT REFINERY (PART)</t>
  </si>
  <si>
    <t>E END OF BURT ST</t>
  </si>
  <si>
    <t>NECHES RIVER</t>
  </si>
  <si>
    <t>77704MBLCHGULFS</t>
  </si>
  <si>
    <t>EXXONMOBIL OIL CORP CHEMICAL PLANT (PART)</t>
  </si>
  <si>
    <t>2775 GULF STATES RD</t>
  </si>
  <si>
    <t>60434MBLJLINTER</t>
  </si>
  <si>
    <t>EXXONMOBIL OIL CORP JOLIET REFINERY</t>
  </si>
  <si>
    <t>25915 S FRONTAGE RD</t>
  </si>
  <si>
    <t>CHANNAHON</t>
  </si>
  <si>
    <t>DES PLAINES RIVER</t>
  </si>
  <si>
    <t>77522XXNBY2800D</t>
  </si>
  <si>
    <t>EXXONMOBIL REFINING &amp; SUPPLY BAYTOWN REFINERY (PART)</t>
  </si>
  <si>
    <t>2800 DECKER DR</t>
  </si>
  <si>
    <t>44319FRSTN381WE</t>
  </si>
  <si>
    <t>381 W WILBETH RD</t>
  </si>
  <si>
    <t>78408STHWS1700N</t>
  </si>
  <si>
    <t>FLINT HILLS RESOURCES CORPUS CHRISTI LLC - EAST PLANT</t>
  </si>
  <si>
    <t>1700 NUECES BAY BLVD</t>
  </si>
  <si>
    <t>78410KCHRFSUNTI</t>
  </si>
  <si>
    <t>FLINT HILLS RESOURCES CORPUS CHRISTI LLC - WEST PLANT</t>
  </si>
  <si>
    <t>2825 SUNTIDE RD</t>
  </si>
  <si>
    <t>NUECES RIVER</t>
  </si>
  <si>
    <t>55164KCHRFPOBOX</t>
  </si>
  <si>
    <t>FLINT HILLS RESOURCES PINE BEND LLC</t>
  </si>
  <si>
    <t>13775 CLARK RD</t>
  </si>
  <si>
    <t>ROSEMOUNT</t>
  </si>
  <si>
    <t>MN</t>
  </si>
  <si>
    <t>77978FRMSPPOBOX</t>
  </si>
  <si>
    <t>FORMOSA PLASTICS CORP TEXAS</t>
  </si>
  <si>
    <t>201 FORMOSA DR</t>
  </si>
  <si>
    <t>POINT COMFORT</t>
  </si>
  <si>
    <t>LAVACA BAY</t>
  </si>
  <si>
    <t>M1</t>
  </si>
  <si>
    <t>7754WBLCBP231NB</t>
  </si>
  <si>
    <t>FREEPORT_OLIN BC</t>
  </si>
  <si>
    <t>7665 HWY 73</t>
  </si>
  <si>
    <t>81001BFGDR50WIL</t>
  </si>
  <si>
    <t>GOODRICH CARBON OPERATIONS</t>
  </si>
  <si>
    <t>50 WILLIAM WHITE BLVD</t>
  </si>
  <si>
    <t>99224GDRCH11135</t>
  </si>
  <si>
    <t>GOODRICH LANDING SYSTEMS CARBON OPERATIONS</t>
  </si>
  <si>
    <t>11135 W WESTBOW BLVD</t>
  </si>
  <si>
    <t>44306THGDY1452E</t>
  </si>
  <si>
    <t>GOODYEAR AKRON PLANT 5</t>
  </si>
  <si>
    <t>1452 E ARCHWOOD AVE</t>
  </si>
  <si>
    <t>44316GDYRC1485E</t>
  </si>
  <si>
    <t>GOODYEAR CHEMICAL R&amp;D</t>
  </si>
  <si>
    <t>1485 E ARCHWOOD AVE</t>
  </si>
  <si>
    <t>7839WGLFCSSUTHF</t>
  </si>
  <si>
    <t>GULF COAST GROWTH VENTURES LLC</t>
  </si>
  <si>
    <t>4589 FM 2986</t>
  </si>
  <si>
    <t>77011HBFLL6107I</t>
  </si>
  <si>
    <t>H.B. FULLER CONSTRUCTION PRODUCTS INC.</t>
  </si>
  <si>
    <t>6107 INDUSTRIAL WAY</t>
  </si>
  <si>
    <t>HOUSTON</t>
  </si>
  <si>
    <t>SANITARY DISTRICT OF HAMMOND</t>
  </si>
  <si>
    <t>67042TXCRF1401S</t>
  </si>
  <si>
    <t>HOLLYFRONTIER EL DORADO REFINING LLC</t>
  </si>
  <si>
    <t>1401 S DOUGLAS RD</t>
  </si>
  <si>
    <t>98221PGTSN600ST</t>
  </si>
  <si>
    <t>HOLLYFRONTIER PUGET SOUND REFINING LLC</t>
  </si>
  <si>
    <t>8505 SOUTH TEXAS RD</t>
  </si>
  <si>
    <t>ANACORTES</t>
  </si>
  <si>
    <t>SALT LAKE CITY WATER RECLAMATION PLANT</t>
  </si>
  <si>
    <t>1365 WEST 2300 NORTH</t>
  </si>
  <si>
    <t>74107SNRFN1700S</t>
  </si>
  <si>
    <t>HOLLYFRONTIER TULSA REFINING WEST FACILITY</t>
  </si>
  <si>
    <t>1700 S UNION</t>
  </si>
  <si>
    <t>TULSA</t>
  </si>
  <si>
    <t>ARKANSAS RIVER</t>
  </si>
  <si>
    <t>84087PHLLP393SO</t>
  </si>
  <si>
    <t>HOLLYFRONTIER WOODS CROSS REFINING LLC</t>
  </si>
  <si>
    <t>393 S 800 W</t>
  </si>
  <si>
    <t>WOODS CROSS</t>
  </si>
  <si>
    <t>77017LYNDL12000</t>
  </si>
  <si>
    <t>HOUSTON REFINING LP</t>
  </si>
  <si>
    <t>12000 LAWNDALE ST</t>
  </si>
  <si>
    <t>44301BFGDR240WE</t>
  </si>
  <si>
    <t>HUNTSMAN ADVANCED MATERIALS AMERICAS LLC</t>
  </si>
  <si>
    <t>240 W EMERLING AVE</t>
  </si>
  <si>
    <t>77651TXCCHHWY36</t>
  </si>
  <si>
    <t>HUNTSMAN PETROCHEMICAL LLC PORT NECHES FACILITY</t>
  </si>
  <si>
    <t>6001 HWY 366</t>
  </si>
  <si>
    <t>96707CHVRN91480</t>
  </si>
  <si>
    <t>IES DOWNSTREAM LLC - KAPOLEI TERMINAL</t>
  </si>
  <si>
    <t>91-480 MALAKOLE ST</t>
  </si>
  <si>
    <t>KAPOLEI</t>
  </si>
  <si>
    <t>HI</t>
  </si>
  <si>
    <t>35601MCCHMFINLE</t>
  </si>
  <si>
    <t>INDORAMA VENTURES</t>
  </si>
  <si>
    <t>1401 FINLEY ISLAND RD</t>
  </si>
  <si>
    <t>DECATUR</t>
  </si>
  <si>
    <t>70663CCDNTHIGHW</t>
  </si>
  <si>
    <t>INDORAMA VENTURES OLEFINS LLC</t>
  </si>
  <si>
    <t>4300 HIGHWAY 108</t>
  </si>
  <si>
    <t>45805BPCHMFORTA</t>
  </si>
  <si>
    <t>INEOS NITRILES USA LLC</t>
  </si>
  <si>
    <t>1900 FORT AMANDA RD</t>
  </si>
  <si>
    <t>77507HNTSM12222</t>
  </si>
  <si>
    <t>INEOS STYROLUTION AMERICA LLC</t>
  </si>
  <si>
    <t>12222 PORT RD</t>
  </si>
  <si>
    <t>45001MNSNT356TH</t>
  </si>
  <si>
    <t>INEOS USA LLC</t>
  </si>
  <si>
    <t>356 THREE RIVERS PKWY</t>
  </si>
  <si>
    <t>ADDYSTON</t>
  </si>
  <si>
    <t>77511MCCHM2MISO</t>
  </si>
  <si>
    <t>INEOS USA LLC - CHOCOLATE BAYOU PLANT</t>
  </si>
  <si>
    <t>2 MILES S OF INTERSECTION FM2004 &amp; FM2917</t>
  </si>
  <si>
    <t>ALVIN</t>
  </si>
  <si>
    <t>CHOCOLATE BAYOU</t>
  </si>
  <si>
    <t>SABINE RIVER</t>
  </si>
  <si>
    <t>77905NVSTS2695L</t>
  </si>
  <si>
    <t>INV NYLON CHEMICALS AMERICAS VICTORIA SITE</t>
  </si>
  <si>
    <t>2695 OLD BLOOMINGTON RD NORTH</t>
  </si>
  <si>
    <t>VICTORIA</t>
  </si>
  <si>
    <t>GUADALUPE RIVER</t>
  </si>
  <si>
    <t>VICTORIA BARGE CANAL</t>
  </si>
  <si>
    <t>77017MBLCH9822L</t>
  </si>
  <si>
    <t>INVISTA HOUSTON</t>
  </si>
  <si>
    <t>9822 LA PORTE FWY</t>
  </si>
  <si>
    <t>79008CNCPHSTATE</t>
  </si>
  <si>
    <t>JOHNSON TANK FARM</t>
  </si>
  <si>
    <t>STATE HWY SPUR 119 N</t>
  </si>
  <si>
    <t>CANADIAN RIVER</t>
  </si>
  <si>
    <t>77507NSSKC10500</t>
  </si>
  <si>
    <t>JX NIPPON CHEMICAL TEXAS INC</t>
  </si>
  <si>
    <t>10500 BAY AREA BLVD</t>
  </si>
  <si>
    <t>77507KNKTX6161U</t>
  </si>
  <si>
    <t>KANEKA NORTH AMERICA LLC</t>
  </si>
  <si>
    <t>6161 UNDERWOOD RD</t>
  </si>
  <si>
    <t>7754WKNDRM47CLI</t>
  </si>
  <si>
    <t>KINDER MORGAN CRUDE &amp; CONDENSATE LLC</t>
  </si>
  <si>
    <t>407 CLINTON DR</t>
  </si>
  <si>
    <t>GALENA PARK</t>
  </si>
  <si>
    <t>45714SHLLC2982W</t>
  </si>
  <si>
    <t>KRATON POLYMERS US LLC</t>
  </si>
  <si>
    <t>2419 STATE RT 618</t>
  </si>
  <si>
    <t>BELPRE</t>
  </si>
  <si>
    <t>DAVIS CREEK</t>
  </si>
  <si>
    <t>77530KSLVL17LAK</t>
  </si>
  <si>
    <t>K-SOLV CHEMICALS LLC</t>
  </si>
  <si>
    <t>1007 LAKESIDE DR</t>
  </si>
  <si>
    <t>CHANNELVIEW</t>
  </si>
  <si>
    <t>77507SPTNC11414</t>
  </si>
  <si>
    <t>KURARAY AMERICA INC SEPTON BU</t>
  </si>
  <si>
    <t>11414 CHOATE RD</t>
  </si>
  <si>
    <t>77571LNDGS11603</t>
  </si>
  <si>
    <t>LA PORTE SYNGAS PLANT</t>
  </si>
  <si>
    <t>11603 STRANG RD</t>
  </si>
  <si>
    <t>7066WLCCLL22BAY</t>
  </si>
  <si>
    <t>LACC LLC US/LOTTE CHEMICAL LOUISIANA LLC</t>
  </si>
  <si>
    <t>2200 BAYOU D'INDE</t>
  </si>
  <si>
    <t>77521NCHML4803D</t>
  </si>
  <si>
    <t>LCY ELASTOMERS LP</t>
  </si>
  <si>
    <t>4803 DECKER DR</t>
  </si>
  <si>
    <t>HARRIS COUNTY FLOOD CONTROL DITCH 0111</t>
  </si>
  <si>
    <t>OTTAWA RIVER</t>
  </si>
  <si>
    <t>00851HSSLVLIMET</t>
  </si>
  <si>
    <t>LIMETREE BAY REFINING LLC &amp; LIMETREE BAY TERMINALS LLC</t>
  </si>
  <si>
    <t>1 ESTATE HOPE</t>
  </si>
  <si>
    <t>CHRISTIANSTED</t>
  </si>
  <si>
    <t>VI</t>
  </si>
  <si>
    <t>LIMETREE BAY, CARIBBEAN SEA</t>
  </si>
  <si>
    <t>29201LNDCH750GR</t>
  </si>
  <si>
    <t>LINDAU CHEMICALS INC.</t>
  </si>
  <si>
    <t>750 GRANBY LN</t>
  </si>
  <si>
    <t>COLUMBIA</t>
  </si>
  <si>
    <t>SC</t>
  </si>
  <si>
    <t>VEOLIA ES TECHNICAL SOLUTIONS LLC - PORT ARTHUR_TX</t>
  </si>
  <si>
    <t>7665 HIGHWAY 73</t>
  </si>
  <si>
    <t>77651SPSYN1615M</t>
  </si>
  <si>
    <t>LION ELASTOMERS LLC</t>
  </si>
  <si>
    <t>1615 MAIN ST</t>
  </si>
  <si>
    <t>77630FRSTNFARMR</t>
  </si>
  <si>
    <t>LION ELASTOMERS ORANGE LLC</t>
  </si>
  <si>
    <t>5713 FM 1006</t>
  </si>
  <si>
    <t>71730LNLRF1000M</t>
  </si>
  <si>
    <t>LION OIL CO</t>
  </si>
  <si>
    <t>1000 MCHENRY AVE</t>
  </si>
  <si>
    <t>7066WLSNNT221LD</t>
  </si>
  <si>
    <t>LOUISIANA INTEGRATED POLYETHYLENE JV LLC</t>
  </si>
  <si>
    <t>2201 OLD SPANISH TRL</t>
  </si>
  <si>
    <t>BAYOU VERDINE</t>
  </si>
  <si>
    <t>77536LBRZL41TID</t>
  </si>
  <si>
    <t>LUBRIZOL CORP DEER PARK FACILITY</t>
  </si>
  <si>
    <t>41 TIDAL RD</t>
  </si>
  <si>
    <t>77530RCCHM2502S</t>
  </si>
  <si>
    <t>LYONDELL CHEMICAL CO</t>
  </si>
  <si>
    <t>2502 SHELDON RD</t>
  </si>
  <si>
    <t>77571QNTMC11603</t>
  </si>
  <si>
    <t>LYONDELLBASELL ACETYLS LLC</t>
  </si>
  <si>
    <t>1350 MILLER CUT OFF RD</t>
  </si>
  <si>
    <t>28213NCLCH14700</t>
  </si>
  <si>
    <t>MALLARD CREEK POLYMERS</t>
  </si>
  <si>
    <t>2800 MOREHEAD RD</t>
  </si>
  <si>
    <t>5860WDKTPR38151</t>
  </si>
  <si>
    <t>MARATHON DICKINSON REFINERY</t>
  </si>
  <si>
    <t>3815 116TH AVE SW</t>
  </si>
  <si>
    <t>DICKINSON</t>
  </si>
  <si>
    <t>ND</t>
  </si>
  <si>
    <t>58554MCLCMNORTH</t>
  </si>
  <si>
    <t>MARATHON MANDAN REFINERY</t>
  </si>
  <si>
    <t>900 OLD RED TRL NE</t>
  </si>
  <si>
    <t>MANDAN</t>
  </si>
  <si>
    <t>PREMCOR REFINING GROUP INC PORT ARTHUR</t>
  </si>
  <si>
    <t>1801 S GULFWAY DR.</t>
  </si>
  <si>
    <t>70051MRTHNHWY61</t>
  </si>
  <si>
    <t>MARATHON PETROLEUM CO LP</t>
  </si>
  <si>
    <t>4663 W AIRLINE HWY</t>
  </si>
  <si>
    <t>GARYVILLE</t>
  </si>
  <si>
    <t>CHEMTRON CORPORATION</t>
  </si>
  <si>
    <t>35850 SCHNEIDER CT</t>
  </si>
  <si>
    <t>AVON</t>
  </si>
  <si>
    <t>LORAIN</t>
  </si>
  <si>
    <t>OHD066060609</t>
  </si>
  <si>
    <t>48217MRTHN1300S</t>
  </si>
  <si>
    <t>MARATHON PETROLEUM CO LP - MICHIGAN REFINING DIV</t>
  </si>
  <si>
    <t>1300 S FORT ST HES DEPT</t>
  </si>
  <si>
    <t>AES ASSET ACQUISITION CORP, DBA CLEAN EARTH OF CALVERT CITY</t>
  </si>
  <si>
    <t>1689 SHAR-CAL ROAD</t>
  </si>
  <si>
    <t>CALVERT CITY</t>
  </si>
  <si>
    <t>MARSHALL</t>
  </si>
  <si>
    <t>KYD985073196</t>
  </si>
  <si>
    <t>77590MRTHNFOOTO</t>
  </si>
  <si>
    <t>MARATHON PETROLEUM CO LP (PART)</t>
  </si>
  <si>
    <t>502 10TH ST S</t>
  </si>
  <si>
    <t>TEXAS CITY CHANNEL</t>
  </si>
  <si>
    <t>UNIVAR SOLUTIONS USA INC</t>
  </si>
  <si>
    <t>2854 SPRINGBORO W RD</t>
  </si>
  <si>
    <t>MORAINE</t>
  </si>
  <si>
    <t>MONTGOMERY</t>
  </si>
  <si>
    <t>OHD074700311</t>
  </si>
  <si>
    <t>62454MRTHNMARAT</t>
  </si>
  <si>
    <t>MARATHON PETROLEUM CO LP ILLINOIS REFINING DIV</t>
  </si>
  <si>
    <t>100 S MARATHON AVE</t>
  </si>
  <si>
    <t>ROBINSON</t>
  </si>
  <si>
    <t>94553SHLLL3485P</t>
  </si>
  <si>
    <t>MARTINEZ REFINING CO LLC</t>
  </si>
  <si>
    <t>3485 PACHECO BLVD</t>
  </si>
  <si>
    <t>MARTINEZ</t>
  </si>
  <si>
    <t>CARQUINEZ STRAIT</t>
  </si>
  <si>
    <t>19061BPLCMPOSTR</t>
  </si>
  <si>
    <t>MONROE ENERGY LLC-TRAINER REFINERY</t>
  </si>
  <si>
    <t>4101 POST RD</t>
  </si>
  <si>
    <t>TRAINER</t>
  </si>
  <si>
    <t>DELAWARE RIVER</t>
  </si>
  <si>
    <t>77641KMCNC2450S</t>
  </si>
  <si>
    <t>MONUMENT CHEMICAL PORT ARTHUR LLC</t>
  </si>
  <si>
    <t>2450 S GULFWAY DR</t>
  </si>
  <si>
    <t>77641TXCCHGATE2</t>
  </si>
  <si>
    <t>MOTIVA CHEMICALS LLC</t>
  </si>
  <si>
    <t>4241 SAVANNAH AVE</t>
  </si>
  <si>
    <t>77640TXCRFNORTH</t>
  </si>
  <si>
    <t>MOTIVA-PORT ARTHUR REFINERY</t>
  </si>
  <si>
    <t>2555 SAVANNAH AVE</t>
  </si>
  <si>
    <t>7007WPNKTR46HIG</t>
  </si>
  <si>
    <t>MT. AIRY TERMINAL LLC</t>
  </si>
  <si>
    <t>4006 HIGHWAY 44</t>
  </si>
  <si>
    <t>MOUNT AIRY</t>
  </si>
  <si>
    <t>7610WMSKTF2189G</t>
  </si>
  <si>
    <t>MUSKET FT WORTH BULK PLANT</t>
  </si>
  <si>
    <t>5101 LONE STAR BLVD</t>
  </si>
  <si>
    <t>FORT WORTH</t>
  </si>
  <si>
    <t>70734NNTXSLAHWY</t>
  </si>
  <si>
    <t>NOVA CHEMICALS OLEFINS LLC</t>
  </si>
  <si>
    <t>5205 HWY 3115</t>
  </si>
  <si>
    <t>GEISMAR</t>
  </si>
  <si>
    <t>LA QUINTA CHANNEL</t>
  </si>
  <si>
    <t>30701THGDY1601H</t>
  </si>
  <si>
    <t>1601 HWY 41 SW</t>
  </si>
  <si>
    <t>CALHOUN</t>
  </si>
  <si>
    <t>GA</t>
  </si>
  <si>
    <t>OOTHKALOOGA CREEK</t>
  </si>
  <si>
    <t>WINGFOOT LAKE OUTLET</t>
  </si>
  <si>
    <t>MOTIVA ENTERPRISES PORT ARTHUR REFINERY</t>
  </si>
  <si>
    <t>2100 HOUSTON AVE</t>
  </si>
  <si>
    <t>TXD008097529</t>
  </si>
  <si>
    <t>08066MBLLCBILLI</t>
  </si>
  <si>
    <t>PAULSBORO REFINING CO LLC</t>
  </si>
  <si>
    <t>800 BILLINGSPORT RD</t>
  </si>
  <si>
    <t>PAULSBORO</t>
  </si>
  <si>
    <t>NJ</t>
  </si>
  <si>
    <t>77631DPNTSFARMR</t>
  </si>
  <si>
    <t>PERFORMANCE MATERIALS NA INC</t>
  </si>
  <si>
    <t>FARM RD 1006</t>
  </si>
  <si>
    <t>70037LLNCRHIGHW</t>
  </si>
  <si>
    <t>PHILLIPS 66  - ALLIANCE REFINERY</t>
  </si>
  <si>
    <t>15551 HIGHWAY 23</t>
  </si>
  <si>
    <t>BELLE CHASSE</t>
  </si>
  <si>
    <t>PHILLIPS 66 SWEENY REFINERY</t>
  </si>
  <si>
    <t>8189 OLD FM 524</t>
  </si>
  <si>
    <t>OLD OCEAN</t>
  </si>
  <si>
    <t>TXD048210645</t>
  </si>
  <si>
    <t>77480PHLLPSH35A</t>
  </si>
  <si>
    <t>PHILLIPS 66 CO SWEENY REFINERY COMPLEX</t>
  </si>
  <si>
    <t>07036XXNXX1400P</t>
  </si>
  <si>
    <t>PHILLIPS 66 CO-BAYWAY REFINERY</t>
  </si>
  <si>
    <t>1400 PARK AVE</t>
  </si>
  <si>
    <t>LINDEN</t>
  </si>
  <si>
    <t>THE DOW CHEMICAL COMPANY</t>
  </si>
  <si>
    <t>1790 BUILDING</t>
  </si>
  <si>
    <t>MID000724724</t>
  </si>
  <si>
    <t>93420NCLSN2555W</t>
  </si>
  <si>
    <t>PHILLIPS 66 CO-SANTA MARIA REFINERY</t>
  </si>
  <si>
    <t>2555 WILLOW RD</t>
  </si>
  <si>
    <t>ARROYO GRANDE</t>
  </si>
  <si>
    <t>CLEAN HARBORS</t>
  </si>
  <si>
    <t>4090 TELFER RD</t>
  </si>
  <si>
    <t>ONTARIO</t>
  </si>
  <si>
    <t>98248MBLLC3901U</t>
  </si>
  <si>
    <t>PHILLIPS 66 FERNDALE REFINERY</t>
  </si>
  <si>
    <t>3901 UNICK RD</t>
  </si>
  <si>
    <t>FERNDALE</t>
  </si>
  <si>
    <t>70669CNCLKOLDSP</t>
  </si>
  <si>
    <t>PHILLIPS 66 LAKE CHARLES REFINERY</t>
  </si>
  <si>
    <t>2200 OLD SPANISH TRAIL</t>
  </si>
  <si>
    <t>90745NCLCR1520E</t>
  </si>
  <si>
    <t>PHILLIPS 66 LOS ANGELES REFINERY CARSON PLANT</t>
  </si>
  <si>
    <t>1520 E SEPULVEDA BLVD</t>
  </si>
  <si>
    <t>CARSON</t>
  </si>
  <si>
    <t>90748NCLLS1660W</t>
  </si>
  <si>
    <t>PHILLIPS 66 LOS ANGELES REFINERY WILMINGTON PLANT</t>
  </si>
  <si>
    <t>1660 W ANAHEIM ST</t>
  </si>
  <si>
    <t>WILMINGTON</t>
  </si>
  <si>
    <t>77627NNLCMHWY36</t>
  </si>
  <si>
    <t>PHILLIPS 66 PIPELINE LLC-BEAUMONT TERMINAL</t>
  </si>
  <si>
    <t>HWY 366 1/2 MILE E OF INTERSECTION W HWY 347</t>
  </si>
  <si>
    <t>NEDERLAND</t>
  </si>
  <si>
    <t>NECHES RIVER TIDAL</t>
  </si>
  <si>
    <t>74603CNCPN1000S</t>
  </si>
  <si>
    <t>PHILLIPS 66 PONCA CITY SITE</t>
  </si>
  <si>
    <t>1000 S PINE ST</t>
  </si>
  <si>
    <t>PONCA CITY</t>
  </si>
  <si>
    <t>94572NCLSNOLDHI</t>
  </si>
  <si>
    <t>PHILLIPS 66 SAN FRANCISCO REFINERY</t>
  </si>
  <si>
    <t>1380 SAN PABLO AVE</t>
  </si>
  <si>
    <t>RODEO</t>
  </si>
  <si>
    <t>79008PHLLPSTATE</t>
  </si>
  <si>
    <t>PHILLLIPS 66 CO BORGER REFINERY</t>
  </si>
  <si>
    <t>DIXON CREEK</t>
  </si>
  <si>
    <t>70767PLCDR1940L</t>
  </si>
  <si>
    <t>PLACID REFINING CO LLC</t>
  </si>
  <si>
    <t>1940 LOUISIANA HWY 1 N</t>
  </si>
  <si>
    <t>77640CLRKR1801S</t>
  </si>
  <si>
    <t>1801 S GULFWAY DR</t>
  </si>
  <si>
    <t>77503MCCHM1500N</t>
  </si>
  <si>
    <t>PURITY ISOBUTYLENE PLANT</t>
  </si>
  <si>
    <t>1500 N S ST</t>
  </si>
  <si>
    <t>ILLINOIS RIVER</t>
  </si>
  <si>
    <t>70669VSTCHOLDSP</t>
  </si>
  <si>
    <t>SASOL CHEMICALS (USA) LLC-LAKE CHARLES CHEMICAL COMPLEX</t>
  </si>
  <si>
    <t>2201 OLD SPANISH TRAIL</t>
  </si>
  <si>
    <t>35221BRMNG2601W</t>
  </si>
  <si>
    <t>SHELL BIRMINGHAM TERMINAL</t>
  </si>
  <si>
    <t>2601 WILSON RD SW</t>
  </si>
  <si>
    <t>BIRMINGHAM</t>
  </si>
  <si>
    <t>NABORS BRANCH</t>
  </si>
  <si>
    <t>77536SHLLLHIGHW</t>
  </si>
  <si>
    <t>SHELL CHEMICAL LP</t>
  </si>
  <si>
    <t>70062MTVNT143FI</t>
  </si>
  <si>
    <t>SHELL KENNER TERMINAL</t>
  </si>
  <si>
    <t>143 FIREHOUSE DR</t>
  </si>
  <si>
    <t>KENNER</t>
  </si>
  <si>
    <t>CANAL NO. 17 TO LAKE PONTCHARTRAIN</t>
  </si>
  <si>
    <t>37209NSHVL17176</t>
  </si>
  <si>
    <t>SHELL NASHVILLE TERMINAL</t>
  </si>
  <si>
    <t>1717 61ST AVE N</t>
  </si>
  <si>
    <t>RICHLAND CREEK</t>
  </si>
  <si>
    <t>70079SHLLL1205R</t>
  </si>
  <si>
    <t>SHELL NORCO CHEMICAL PLANT</t>
  </si>
  <si>
    <t>15536 RIVER RD</t>
  </si>
  <si>
    <t>CHEMICAL WASTE MANAGEMENT OF THE NW</t>
  </si>
  <si>
    <t>17629 CEDAR SPRINGS LN</t>
  </si>
  <si>
    <t>ARLINGTON</t>
  </si>
  <si>
    <t>GILLIAM</t>
  </si>
  <si>
    <t>97812-6570</t>
  </si>
  <si>
    <t>ORD089452353</t>
  </si>
  <si>
    <t>70079SHLLL265RI</t>
  </si>
  <si>
    <t>SHELL NORCO CHEMICAL PLANT WEST SITE</t>
  </si>
  <si>
    <t>16122 RIVER RD</t>
  </si>
  <si>
    <t>97210QLNPR3800N</t>
  </si>
  <si>
    <t>SHELL PORTLAND DISTRIBUTION TERMINAL</t>
  </si>
  <si>
    <t>3800 NW SAINT HELENS RD</t>
  </si>
  <si>
    <t>WILLAMETTE RIVER</t>
  </si>
  <si>
    <t>DUWAMISH WATERWAY</t>
  </si>
  <si>
    <t>70764LLMNXHWY40</t>
  </si>
  <si>
    <t>SHINTECH PLAQUEMINE PLANT</t>
  </si>
  <si>
    <t>26270 HWY 405</t>
  </si>
  <si>
    <t>PLAQUEMINE</t>
  </si>
  <si>
    <t>77520TXSPT464WB</t>
  </si>
  <si>
    <t>SI GROUP BAYTOWN</t>
  </si>
  <si>
    <t>4604 W BAKER RD</t>
  </si>
  <si>
    <t>HARRIS COUNTY FLOOD CONTROL DISTRICT DITCH #G101-00-00</t>
  </si>
  <si>
    <t>KURARAY</t>
  </si>
  <si>
    <t>3200 EAST EIGHT MILE ROAD - BUILDING ONE</t>
  </si>
  <si>
    <t>STOCKTON</t>
  </si>
  <si>
    <t>SAN JOAQUIN</t>
  </si>
  <si>
    <t>CAP000316992</t>
  </si>
  <si>
    <t>82609LTTLM5700E</t>
  </si>
  <si>
    <t>SINCLAIR CASPER REFINING CO</t>
  </si>
  <si>
    <t>5700 E HWY 20/26</t>
  </si>
  <si>
    <t>CASPER</t>
  </si>
  <si>
    <t>CALGON CARBON CORP. (STOCKTON) (C)</t>
  </si>
  <si>
    <t>3200 EAST 8 MILE RD.</t>
  </si>
  <si>
    <t>HERITAGE THERMAL OF TEXAS</t>
  </si>
  <si>
    <t>2735 FM 1006 # B4000</t>
  </si>
  <si>
    <t>TXR000085254</t>
  </si>
  <si>
    <t>82334SNCLREASTL</t>
  </si>
  <si>
    <t>SINCLAIR WYOMING REFINING CO</t>
  </si>
  <si>
    <t>100 E LINCOLN AVE</t>
  </si>
  <si>
    <t>SINCLAIR</t>
  </si>
  <si>
    <t>77562STHWS18310</t>
  </si>
  <si>
    <t>SOUTHWEST SHIPYARD L.P.</t>
  </si>
  <si>
    <t>18310 MARKET ST</t>
  </si>
  <si>
    <t>55071SHLND100WT</t>
  </si>
  <si>
    <t>ST PAUL PARK REFINING CO LLC</t>
  </si>
  <si>
    <t>301 ST PAUL PARK RD</t>
  </si>
  <si>
    <t>SAINT PAUL PARK</t>
  </si>
  <si>
    <t>80022CNCDN5801B</t>
  </si>
  <si>
    <t>SUNCOR ENERGY COMMERCE CITY REFINERY</t>
  </si>
  <si>
    <t>5801 BRIGHTON BLVD</t>
  </si>
  <si>
    <t>COMMERCE CITY</t>
  </si>
  <si>
    <t>77547DYNGY12801</t>
  </si>
  <si>
    <t>TARGA DOWNSTREAM LLC - GALENA PARK MARINE TERMINAL</t>
  </si>
  <si>
    <t>12510 AMERICAN PETROLEUM RD</t>
  </si>
  <si>
    <t>HUNTING BAYOU</t>
  </si>
  <si>
    <t>90749RCPRD1801E</t>
  </si>
  <si>
    <t>TESORO LOS ANGELES REFINERY-CARSON OPERATIONS</t>
  </si>
  <si>
    <t>24696 S WILMINGTON AVE</t>
  </si>
  <si>
    <t>DOMINGUEZ CHANNEL</t>
  </si>
  <si>
    <t>94553TSCCRAVONR</t>
  </si>
  <si>
    <t>TESORO REFINING &amp; MARKETING CO LLC</t>
  </si>
  <si>
    <t>150 SOLANO WAY</t>
  </si>
  <si>
    <t>98221SHLLLWESTM</t>
  </si>
  <si>
    <t>W MARCH POINT RD</t>
  </si>
  <si>
    <t>FIDALGO BAY</t>
  </si>
  <si>
    <t>CHEMICAL WASTE MANAGEMENT</t>
  </si>
  <si>
    <t>7170 JOHN BRANNON ROAD</t>
  </si>
  <si>
    <t>LAD000777201</t>
  </si>
  <si>
    <t>48667THDWCMICHI</t>
  </si>
  <si>
    <t>THE DOW CHEMICAL CO</t>
  </si>
  <si>
    <t>TITTABAWASSEE RIVER</t>
  </si>
  <si>
    <t>70765THDWCHIGHW</t>
  </si>
  <si>
    <t>THE DOW CHEMICAL CO - LOUISIANA OPERATIONS</t>
  </si>
  <si>
    <t>21255 LA HWY 1 S</t>
  </si>
  <si>
    <t>77262GDYRT2000G</t>
  </si>
  <si>
    <t>2000 GOODYEAR DR</t>
  </si>
  <si>
    <t>SIMS BAYOU</t>
  </si>
  <si>
    <t>TUCKER BAYOU</t>
  </si>
  <si>
    <t>43616SNRFN1819W</t>
  </si>
  <si>
    <t>TOLEDO REFINING CO LLC</t>
  </si>
  <si>
    <t>1819 WOODVILLE RD</t>
  </si>
  <si>
    <t>90509MBLLC3700W</t>
  </si>
  <si>
    <t>TORRANCE REFINING CO LLC</t>
  </si>
  <si>
    <t>3700 W 190TH ST</t>
  </si>
  <si>
    <t>TORRANCE</t>
  </si>
  <si>
    <t>81503CLRDC56924</t>
  </si>
  <si>
    <t>TOTALENERGIES PETROCHEMICALS &amp; REFINING USA INC (TOTAL CRAY</t>
  </si>
  <si>
    <t>569  24 1/4  RD</t>
  </si>
  <si>
    <t>GRAND JUNCTION</t>
  </si>
  <si>
    <t>77640FNLNDHIGHW</t>
  </si>
  <si>
    <t>TOTALENERGIES PETROCHEMICALS &amp; REFINING USA INC-PORT ARTHUR</t>
  </si>
  <si>
    <t>77651TXSPT212SP</t>
  </si>
  <si>
    <t>TPC GROUP</t>
  </si>
  <si>
    <t>2102 SPUR 136</t>
  </si>
  <si>
    <t>77017TXSPT8600P</t>
  </si>
  <si>
    <t>TPC GROUP LLC</t>
  </si>
  <si>
    <t>8600 PARK PL BLVD</t>
  </si>
  <si>
    <t>3072WSTYRN1468P</t>
  </si>
  <si>
    <t>TRINSEO</t>
  </si>
  <si>
    <t>1468 PROSSER DR SE</t>
  </si>
  <si>
    <t>DALTON</t>
  </si>
  <si>
    <t>CONASAUGA RIVER</t>
  </si>
  <si>
    <t>4866WSTYRN164BU</t>
  </si>
  <si>
    <t>TRINSEO LLC-MI OPERATIONS</t>
  </si>
  <si>
    <t>1604 BUILDING</t>
  </si>
  <si>
    <t>ROBERTO R BUSTAMANTE WWTP</t>
  </si>
  <si>
    <t>10001 SOUTHSIDE RD</t>
  </si>
  <si>
    <t>7076WDXCPL21255</t>
  </si>
  <si>
    <t>TSRC SPECIALTY MATERIALS LLC</t>
  </si>
  <si>
    <t>21255 LA HWY 1</t>
  </si>
  <si>
    <t>90748NNPCF2402E</t>
  </si>
  <si>
    <t>ULTRAMAR INC WILMINGTON REFINERY</t>
  </si>
  <si>
    <t>2402 E. ANAHEIM STREET</t>
  </si>
  <si>
    <t>16365NTDRFPOBOX</t>
  </si>
  <si>
    <t>UNITED REFINING CO</t>
  </si>
  <si>
    <t>15 BRADLEY ST</t>
  </si>
  <si>
    <t>WARREN</t>
  </si>
  <si>
    <t>7701WVLRNR971MA</t>
  </si>
  <si>
    <t>VALERO ENERGY PARTNERS LP</t>
  </si>
  <si>
    <t>9701 MANCHESTER - TANK FARM</t>
  </si>
  <si>
    <t>7007WVLRPR1492R</t>
  </si>
  <si>
    <t>VALERO PARTNERS LA LLC- TERMINAL</t>
  </si>
  <si>
    <t>70075MRPHY2500E</t>
  </si>
  <si>
    <t>VALERO REFINING - MERAUX LLC MERAUX REFINERY</t>
  </si>
  <si>
    <t>2500 E ST BERNARD HWY</t>
  </si>
  <si>
    <t>MERAUX</t>
  </si>
  <si>
    <t>77012HLLPT9701M</t>
  </si>
  <si>
    <t>VALERO REFINING - TEXAS L.P. HOUSTON REFINERY</t>
  </si>
  <si>
    <t>9701 MANCHESTER</t>
  </si>
  <si>
    <t>38109MPCPT543WE</t>
  </si>
  <si>
    <t>VALERO REFINING CO - TENNESSEE L.L.C.</t>
  </si>
  <si>
    <t>2385 RIVERPORT ROAD</t>
  </si>
  <si>
    <t>MEMPHIS</t>
  </si>
  <si>
    <t>73401TTLPTHIGHW</t>
  </si>
  <si>
    <t>VALERO REFINING CO -OKLAHOMA VALERO ARDMORE REFINERY</t>
  </si>
  <si>
    <t>ONE VALERO WAY</t>
  </si>
  <si>
    <t>ARDMORE</t>
  </si>
  <si>
    <t>WASHITA RIVER</t>
  </si>
  <si>
    <t>E2</t>
  </si>
  <si>
    <t>94510XXNCS3400E</t>
  </si>
  <si>
    <t>VALERO REFINING CO-CALI FORNIA BENICIA REFINERY</t>
  </si>
  <si>
    <t>3400 E SECOND ST</t>
  </si>
  <si>
    <t>BENICIA</t>
  </si>
  <si>
    <t>SUISUN BAY</t>
  </si>
  <si>
    <t>78403CSTLR1300C</t>
  </si>
  <si>
    <t>VALERO REFINING TEXAS LP CORPUS CHRISTI EAST PLANT</t>
  </si>
  <si>
    <t>1300 CANTWELL LN</t>
  </si>
  <si>
    <t>TEXAS CITY INDUSTRIAL SHIP CHANNEL</t>
  </si>
  <si>
    <t>78469VLRRF5900U</t>
  </si>
  <si>
    <t>VALERO REFINING-TEXAS LP CORPUS CHRISTI WEST PLANT</t>
  </si>
  <si>
    <t>5900 UP RIVER RD</t>
  </si>
  <si>
    <t>77643WSTMNHWY73</t>
  </si>
  <si>
    <t>VEOLIA ES TECHNICAL SOLUTIONS LLC PORT ARTHUR FACILITY</t>
  </si>
  <si>
    <t>85007WSTRN450SO</t>
  </si>
  <si>
    <t>WESTERN STATES PETROLEUM</t>
  </si>
  <si>
    <t>450 S 15TH AVE</t>
  </si>
  <si>
    <t>PHOENIX</t>
  </si>
  <si>
    <t>AZ</t>
  </si>
  <si>
    <t>70663WSTLK900HA</t>
  </si>
  <si>
    <t>WESTLAKE PETROCHEMICALS ETHYLENE</t>
  </si>
  <si>
    <t>900 E HIGHWAY 108</t>
  </si>
  <si>
    <t>42029WSTLK2468I</t>
  </si>
  <si>
    <t>WESTLAKE VINYLS INC</t>
  </si>
  <si>
    <t>2468 IND US TRIAL PKWY</t>
  </si>
  <si>
    <t>62084SHLLLRTE11</t>
  </si>
  <si>
    <t>WOOD RIVER REFINERY</t>
  </si>
  <si>
    <t>900 S CENTRAL AVE</t>
  </si>
  <si>
    <t>ROXANA</t>
  </si>
  <si>
    <t>73098KRRMC906SO</t>
  </si>
  <si>
    <t>WYNNEWOOD REFINING CO</t>
  </si>
  <si>
    <t>906 S POWELL AVE</t>
  </si>
  <si>
    <t>WYNNEWOOD</t>
  </si>
  <si>
    <t>82701WYMNG740WE</t>
  </si>
  <si>
    <t>WYOMING REFINING CO</t>
  </si>
  <si>
    <t>10 STAMPEDE ST</t>
  </si>
  <si>
    <t>NEWCASTLE</t>
  </si>
  <si>
    <t>LUBRIZOL ADVANCED MATERIALS, INC.</t>
  </si>
  <si>
    <t>4200 BELLS LANE</t>
  </si>
  <si>
    <t>KYD006371314</t>
  </si>
  <si>
    <t>TRADEBE TREATMENT &amp; RECYCLING LLC</t>
  </si>
  <si>
    <t>4343 KENNEDY AVE</t>
  </si>
  <si>
    <t>EAST CHICAGO</t>
  </si>
  <si>
    <t>IND000646943</t>
  </si>
  <si>
    <t>Form</t>
  </si>
  <si>
    <t>Reporting Year</t>
  </si>
  <si>
    <t>Chemical Name</t>
  </si>
  <si>
    <t>TRI Chemical ID</t>
  </si>
  <si>
    <t>Document Control Number</t>
  </si>
  <si>
    <t>TRI Facility ID</t>
  </si>
  <si>
    <t>Primary NAICS</t>
  </si>
  <si>
    <t>Facility Name</t>
  </si>
  <si>
    <t>Street Address</t>
  </si>
  <si>
    <t>City</t>
  </si>
  <si>
    <t>State</t>
  </si>
  <si>
    <t>Zip</t>
  </si>
  <si>
    <t>TRI Use</t>
  </si>
  <si>
    <t>Rationale</t>
  </si>
  <si>
    <t>Fugitive Air Release (lb)</t>
  </si>
  <si>
    <t>Stack Air Release (lb)</t>
  </si>
  <si>
    <t>Total air release (lb)</t>
  </si>
  <si>
    <t>89. PRODUCE THE CHEMICAL</t>
  </si>
  <si>
    <t>90. IMPORT THE CHEMICAL</t>
  </si>
  <si>
    <t>91. ON-SITE USE OF THE CHEMICAL</t>
  </si>
  <si>
    <t>92. SALE OR DISTRIBUTION OF THE CHEMICAL</t>
  </si>
  <si>
    <t>93. AS A BYPRODUCT</t>
  </si>
  <si>
    <t>94. AS A MANUFACTURED IMPURITY</t>
  </si>
  <si>
    <t>95. USED AS A REACTANT</t>
  </si>
  <si>
    <t>96. P101  FEEDSTOCKS</t>
  </si>
  <si>
    <t>97. P102  RAW MATERIALS</t>
  </si>
  <si>
    <t>98. P103  INTERMEDIATES</t>
  </si>
  <si>
    <t>99. P104  INITIATORS</t>
  </si>
  <si>
    <t>100. P199  OTHER</t>
  </si>
  <si>
    <t>101. ADDED AS A FORMULATION COMPONENT</t>
  </si>
  <si>
    <t>102. P201  ADDITIVES</t>
  </si>
  <si>
    <t>103. P202  DYES</t>
  </si>
  <si>
    <t>104. P203  REACTION DILUENTS</t>
  </si>
  <si>
    <t>105. P204  INITIATORS</t>
  </si>
  <si>
    <t>106. P205  SOLVENTS</t>
  </si>
  <si>
    <t>107. P206  INHIBITORS</t>
  </si>
  <si>
    <t>108. P207  EMULSIFIERS</t>
  </si>
  <si>
    <t>109. P208  SURFACTANTS</t>
  </si>
  <si>
    <t>110. P209  LUBRICANTS</t>
  </si>
  <si>
    <t>111. P210  FLAME RETARDANTS</t>
  </si>
  <si>
    <t>112. P211  RHEOLOGICAL MODIFIERS</t>
  </si>
  <si>
    <t>113. P299  OTHER</t>
  </si>
  <si>
    <t>114. USED AS AN ARTICLE COMPONENT</t>
  </si>
  <si>
    <t>115. REPACKAGING</t>
  </si>
  <si>
    <t>116. AS A PROCESS IMPURITY</t>
  </si>
  <si>
    <t>117. PROCESSED / RECYCLING</t>
  </si>
  <si>
    <t>118. USED AS A CHEMICAL PROCESSING AID</t>
  </si>
  <si>
    <t>119. Z101  PROCESS SOLVENTS</t>
  </si>
  <si>
    <t>120. Z102  CATALYSTS</t>
  </si>
  <si>
    <t>121. Z103  INHIBITORS</t>
  </si>
  <si>
    <t>122. Z104  INITIATORS</t>
  </si>
  <si>
    <t>123. Z105  REACTION TERMINATORS</t>
  </si>
  <si>
    <t>124. Z106  SOLUTION BUFFERS</t>
  </si>
  <si>
    <t>125. Z199  OTHER</t>
  </si>
  <si>
    <t>126. USED AS A MANUFACTURING AID</t>
  </si>
  <si>
    <t>127. Z201  PROCESS LUBRICANTS</t>
  </si>
  <si>
    <t>128. Z202  METALWORKING FLUIDS</t>
  </si>
  <si>
    <t>129. Z203  COOLANTS</t>
  </si>
  <si>
    <t>130. Z204  REFRIGERANTS</t>
  </si>
  <si>
    <t>131. Z205  HYDRAULIC FLUIDS</t>
  </si>
  <si>
    <t>132. Z299  OTHER</t>
  </si>
  <si>
    <t>133. ANCILLARY OR OTHER USE</t>
  </si>
  <si>
    <t>134. Z301  CLEANER</t>
  </si>
  <si>
    <t>135. Z302  DEGREASER</t>
  </si>
  <si>
    <t>136. Z303  LUBRICANT</t>
  </si>
  <si>
    <t>137. Z304  FUEL</t>
  </si>
  <si>
    <t>138. Z305  FLAME RETARDANT</t>
  </si>
  <si>
    <t>139. Z306  WASTE TREATMENT</t>
  </si>
  <si>
    <t>140. Z307  WATER TREATMENT</t>
  </si>
  <si>
    <t>141. Z308  CONSTRUCTION MATERIALS</t>
  </si>
  <si>
    <t>142. Z399  OTHER</t>
  </si>
  <si>
    <t>Based on NAICS code (plastics firm and sheet) manufacturing and company website information</t>
  </si>
  <si>
    <t>No</t>
  </si>
  <si>
    <t>TRI use says on-site use but does not specify the use.</t>
  </si>
  <si>
    <t>Yes</t>
  </si>
  <si>
    <t>TRI use info, although subuse indicates the chemical may be unintentionally manufactured</t>
  </si>
  <si>
    <t>TRI subuse Info</t>
  </si>
  <si>
    <t>TRI use info</t>
  </si>
  <si>
    <t>TRI use and subuse info</t>
  </si>
  <si>
    <t>TRI use info and company information</t>
  </si>
  <si>
    <t>Note: site address is different in CDR but city/state is the same. No mention of CDR address on company website. Assuming same site as in CDR.</t>
  </si>
  <si>
    <t>Company website (https://www.baystar.com/products/)</t>
  </si>
  <si>
    <t>While several uses are provided, TRI indicates produce the chemical for sale or distribution. Manufacturing assumed.</t>
  </si>
  <si>
    <t>Based on NAICS Code for Petroleum Bulk Stations and Terminals; TRI use info</t>
  </si>
  <si>
    <t>Based on NAICS Code for Petroleum Bulk Stations and Terminals</t>
  </si>
  <si>
    <t>TRI use, although subuse indicates manufacture of the chemical may be unintentional</t>
  </si>
  <si>
    <t>Processing as a reactant</t>
  </si>
  <si>
    <t>TRI subuse Info. This site also appears to produce the chemical.</t>
  </si>
  <si>
    <t>TRI subuse info; subuse indicates unintentional manufacturing as a byproduct not for on-site use or sale or distribution</t>
  </si>
  <si>
    <t xml:space="preserve">TRI use info. </t>
  </si>
  <si>
    <t>Based on company website</t>
  </si>
  <si>
    <t>TRI subuse Info.</t>
  </si>
  <si>
    <t>CHEVRON PRODUCTS CO DIV OF CHEVRON USA INC.</t>
  </si>
  <si>
    <t>Hierarchy states if the majority of years marked 'Yes' to (produce the chemical and sale and distribution of the chemical),  Manufacturing is chosen</t>
  </si>
  <si>
    <t>TRI use, although subuse indicates manufacture of the chemical may be unintentional. Not sold or distributed.</t>
  </si>
  <si>
    <t>2020 reporting of same site indicates manufacture as a byproduct</t>
  </si>
  <si>
    <t>TRI use indicates manufacture of a byproduct</t>
  </si>
  <si>
    <t>Based on 2020 mapping of same site</t>
  </si>
  <si>
    <t>NAICS code and TRI use info</t>
  </si>
  <si>
    <t>NAICS Code and TRI use info</t>
  </si>
  <si>
    <t>Processing - incorporation into formulation, mixture, or reaction product</t>
  </si>
  <si>
    <t>TRI use info; although company website indicates this is a steelmaking facility.</t>
  </si>
  <si>
    <t>Hierarchy states if the majority of years marked 'Yes' to (produce the chemical, and as a byproduct or as a manufactured impurity) an no majority years indicating manufacturing or processing as a reactant,  Processing - Incorporation into formulation, mixture, or reaction product is chosen</t>
  </si>
  <si>
    <t>Same address as Shell Chemical LP in CDR (manufacturer)</t>
  </si>
  <si>
    <t>TRI subuse Info and Company information</t>
  </si>
  <si>
    <t>TRI use and subuse info as impurity</t>
  </si>
  <si>
    <t>TRI use and subuse Info</t>
  </si>
  <si>
    <t>Based on NAICS Code for Petroleum Bulk Stations and Terminals. The company website indicates they transport/deliver fuel and lubricants to customers.</t>
  </si>
  <si>
    <t>TRI use</t>
  </si>
  <si>
    <t>NAICS Code and site information</t>
  </si>
  <si>
    <t>TRI use info as an impurity</t>
  </si>
  <si>
    <t>Company information</t>
  </si>
  <si>
    <t xml:space="preserve">TRI use and company information of products; appears butadiene manufactured as an impurity. Products do not indicate butadiene separation at the site or sold for commercial purposes. </t>
  </si>
  <si>
    <t>Hierarchy states if the marked 'Yes' to (use as a reactant) in half or more of the years reported, processing as a reactant is chosen</t>
  </si>
  <si>
    <t>OES assigned to match that of other reporting years.</t>
  </si>
  <si>
    <t>TRI subsue info of on-site use and not for sale or distribution.</t>
  </si>
  <si>
    <t>Based on CDR and TRI use info</t>
  </si>
  <si>
    <t>TRI subuse info from subsequent years</t>
  </si>
  <si>
    <t>TRI subuse info</t>
  </si>
  <si>
    <t>TRI subuse info. Produce the chemical for sale or distribution and no on-site use.</t>
  </si>
  <si>
    <t>Classified as manufacturing based on other years' information for this site</t>
  </si>
  <si>
    <t>TRI subuse information indicates manufacture of the chemical may be unintentional. Not sold or distributed. Only one year indicates on-site use.</t>
  </si>
  <si>
    <t>TRI subuse Info and on-site use</t>
  </si>
  <si>
    <t>NAICS Code and Company information</t>
  </si>
  <si>
    <t>Based on 2016 mapping of same site</t>
  </si>
  <si>
    <t>TRI subuse information indicates not manufactured for sale or distribution or used on-site. Assumed downstream use may be in fuels.</t>
  </si>
  <si>
    <t>Based on Site/Name (Terminal)</t>
  </si>
  <si>
    <t>Based on company information indicating styrene-butadiene copolymers and ABS.</t>
  </si>
  <si>
    <t>Based on CDR</t>
  </si>
  <si>
    <t>TRI subuse information indicates not manufactured for sale or distribution or used on-site.</t>
  </si>
  <si>
    <t>TRI subuse information indicates not manufactured for sale or distribution or used on-site. Assumed downstream use may be as a reactant.</t>
  </si>
  <si>
    <t>Based on Site/Name (Tank Farm)</t>
  </si>
  <si>
    <t>Company website indicates the facility transport petroleum products</t>
  </si>
  <si>
    <t>Based on 2021 mapping of same site</t>
  </si>
  <si>
    <t>NAICS and Current company information</t>
  </si>
  <si>
    <t>TRI subuse Info, NAICS and Company information</t>
  </si>
  <si>
    <t>TRI subuse and NAICS Code</t>
  </si>
  <si>
    <t>Engineering judgement based on company information for site.</t>
  </si>
  <si>
    <t>TRI use info, although subuse indicates the chemical may be unintentionally manufactured. Not sold or distributed but listed as added as a formulation.</t>
  </si>
  <si>
    <t>TRI use info, although subuse indicates the chemical may be unintentionally manufactured. Not sold or distributed but listed as process impurity.</t>
  </si>
  <si>
    <t>Manufactured as impurity not for sale/distribution</t>
  </si>
  <si>
    <t>TRI use and company website</t>
  </si>
  <si>
    <t>Based on 2020-2021 mapping of same site</t>
  </si>
  <si>
    <t>Based on other years information/OES classification</t>
  </si>
  <si>
    <t>TRI use and subuse info - not used on site so assumed incorporated into formulation, mixture or reaction product</t>
  </si>
  <si>
    <t>Based on 2016 CDR Reporting</t>
  </si>
  <si>
    <t>TRI use and NAICS code</t>
  </si>
  <si>
    <t>TRI use info producing the chemical for sale or distribution and not used on-site.</t>
  </si>
  <si>
    <t>TRI use, although subuse indicates manufacture of the chemical may be unintentional. No sold for commercial purposes or used onsite.</t>
  </si>
  <si>
    <t>TRI subuse information indicates not manufactured for sale or distribution and based on 2018-2021 OES classification.</t>
  </si>
  <si>
    <t>TRI use and subuse info and no onsite use of the chemical.</t>
  </si>
  <si>
    <t>NAICS Code</t>
  </si>
  <si>
    <t>TRI use, although subuse indicates manufacture of the chemical may be unintentional. Not sold or distributed</t>
  </si>
  <si>
    <t>TRI use info and not for sale or distribution.</t>
  </si>
  <si>
    <t>TRI use codes producing chemical for sale or distribution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</si>
</sst>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_(* #,##0.000_);_(* \(#,##0.000\);_(* &quot;-&quot;??_);_(@_)"/>
    <numFmt numFmtId="168" formatCode="_(* #,##0.0000_);_(* \(#,##0.0000\);_(* &quot;-&quot;??_);_(@_)"/>
    <numFmt numFmtId="169" formatCode="0.0E+00"/>
  </numFmts>
  <fonts count="1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rgb="FF000000"/>
      <name val="Calibri"/>
      <family val="2"/>
      <scheme val="minor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6"/>
      <color theme="1"/>
      <name val="Times New Roman"/>
      <family val="1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0" fontId="7" fillId="0" borderId="0"/>
    <xf numFmtId="43" fontId="10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10">
    <xf numFmtId="0" fontId="0" fillId="0" borderId="0" xfId="0"/>
    <xf numFmtId="0" fontId="3" fillId="0" borderId="0" xfId="0" applyFont="1"/>
    <xf numFmtId="0" fontId="3" fillId="2" borderId="0" xfId="0" applyFont="1" applyFill="1"/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/>
    </xf>
    <xf numFmtId="0" fontId="5" fillId="0" borderId="4" xfId="0" applyFont="1" applyBorder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wrapText="1"/>
    </xf>
    <xf numFmtId="9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" fillId="3" borderId="0" xfId="0" applyFont="1" applyFill="1"/>
    <xf numFmtId="0" fontId="8" fillId="5" borderId="5" xfId="1" applyFont="1" applyFill="1" applyBorder="1" applyAlignment="1">
      <alignment horizontal="center"/>
    </xf>
    <xf numFmtId="0" fontId="8" fillId="0" borderId="6" xfId="1" applyFont="1" applyBorder="1" applyAlignment="1">
      <alignment wrapText="1"/>
    </xf>
    <xf numFmtId="0" fontId="8" fillId="0" borderId="6" xfId="1" applyFont="1" applyBorder="1" applyAlignment="1">
      <alignment horizontal="right" wrapText="1"/>
    </xf>
    <xf numFmtId="0" fontId="8" fillId="0" borderId="6" xfId="2" applyFont="1" applyBorder="1" applyAlignment="1">
      <alignment wrapText="1"/>
    </xf>
    <xf numFmtId="0" fontId="8" fillId="0" borderId="6" xfId="2" applyFont="1" applyBorder="1" applyAlignment="1">
      <alignment horizontal="right" wrapText="1"/>
    </xf>
    <xf numFmtId="0" fontId="9" fillId="0" borderId="7" xfId="2" applyFont="1" applyBorder="1" applyAlignment="1">
      <alignment wrapText="1"/>
    </xf>
    <xf numFmtId="0" fontId="0" fillId="0" borderId="0" xfId="0" applyAlignment="1">
      <alignment horizontal="left"/>
    </xf>
    <xf numFmtId="0" fontId="8" fillId="0" borderId="8" xfId="1" applyFont="1" applyBorder="1" applyAlignment="1">
      <alignment horizontal="left"/>
    </xf>
    <xf numFmtId="164" fontId="0" fillId="0" borderId="1" xfId="0" applyNumberFormat="1" applyBorder="1"/>
    <xf numFmtId="0" fontId="8" fillId="0" borderId="9" xfId="1" applyFont="1" applyBorder="1" applyAlignment="1">
      <alignment horizontal="left"/>
    </xf>
    <xf numFmtId="0" fontId="3" fillId="0" borderId="1" xfId="0" applyFont="1" applyBorder="1"/>
    <xf numFmtId="0" fontId="8" fillId="5" borderId="10" xfId="1" applyFont="1" applyFill="1" applyBorder="1" applyAlignment="1">
      <alignment horizontal="center"/>
    </xf>
    <xf numFmtId="1" fontId="0" fillId="0" borderId="0" xfId="0" applyNumberFormat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4" borderId="0" xfId="0" applyFill="1"/>
    <xf numFmtId="0" fontId="0" fillId="9" borderId="0" xfId="0" applyFill="1"/>
    <xf numFmtId="0" fontId="0" fillId="10" borderId="0" xfId="0" applyFill="1"/>
    <xf numFmtId="0" fontId="0" fillId="0" borderId="0" xfId="0" applyAlignment="1">
      <alignment horizontal="left" wrapText="1"/>
    </xf>
    <xf numFmtId="0" fontId="0" fillId="6" borderId="0" xfId="0" applyFill="1" applyAlignment="1">
      <alignment wrapText="1"/>
    </xf>
    <xf numFmtId="0" fontId="0" fillId="0" borderId="6" xfId="0" applyBorder="1"/>
    <xf numFmtId="0" fontId="8" fillId="0" borderId="0" xfId="2" applyFont="1" applyAlignment="1">
      <alignment wrapText="1"/>
    </xf>
    <xf numFmtId="0" fontId="8" fillId="0" borderId="0" xfId="1" applyFont="1" applyAlignment="1">
      <alignment wrapText="1"/>
    </xf>
    <xf numFmtId="0" fontId="8" fillId="0" borderId="0" xfId="2" applyFont="1" applyAlignment="1">
      <alignment horizontal="right" wrapText="1"/>
    </xf>
    <xf numFmtId="1" fontId="8" fillId="0" borderId="6" xfId="1" applyNumberFormat="1" applyFont="1" applyBorder="1" applyAlignment="1">
      <alignment wrapText="1"/>
    </xf>
    <xf numFmtId="1" fontId="8" fillId="0" borderId="6" xfId="2" applyNumberFormat="1" applyFont="1" applyBorder="1" applyAlignment="1">
      <alignment wrapText="1"/>
    </xf>
    <xf numFmtId="0" fontId="0" fillId="11" borderId="0" xfId="0" applyFill="1"/>
    <xf numFmtId="0" fontId="0" fillId="0" borderId="0" xfId="0" applyAlignment="1">
      <alignment vertical="top" wrapText="1"/>
    </xf>
    <xf numFmtId="0" fontId="0" fillId="12" borderId="1" xfId="0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wrapText="1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3" fontId="8" fillId="0" borderId="6" xfId="3" applyFont="1" applyBorder="1" applyAlignment="1">
      <alignment horizontal="center" wrapText="1"/>
    </xf>
    <xf numFmtId="43" fontId="8" fillId="0" borderId="11" xfId="3" applyFont="1" applyBorder="1" applyAlignment="1">
      <alignment horizontal="center" wrapText="1"/>
    </xf>
    <xf numFmtId="43" fontId="8" fillId="0" borderId="0" xfId="3" applyFont="1" applyBorder="1" applyAlignment="1">
      <alignment horizontal="center" wrapText="1"/>
    </xf>
    <xf numFmtId="43" fontId="0" fillId="0" borderId="0" xfId="3" applyFont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8" fillId="0" borderId="0" xfId="1" applyFont="1" applyAlignment="1">
      <alignment horizontal="left"/>
    </xf>
    <xf numFmtId="0" fontId="11" fillId="0" borderId="12" xfId="1" applyFont="1" applyBorder="1" applyAlignment="1">
      <alignment horizontal="left" wrapText="1"/>
    </xf>
    <xf numFmtId="0" fontId="6" fillId="0" borderId="2" xfId="0" applyFont="1" applyBorder="1" applyAlignment="1">
      <alignment horizontal="center" wrapText="1"/>
    </xf>
    <xf numFmtId="43" fontId="0" fillId="0" borderId="0" xfId="3" applyFont="1" applyFill="1" applyAlignment="1">
      <alignment horizontal="center"/>
    </xf>
    <xf numFmtId="43" fontId="8" fillId="0" borderId="0" xfId="3" applyFont="1" applyFill="1" applyBorder="1" applyAlignment="1">
      <alignment horizontal="center" wrapText="1"/>
    </xf>
    <xf numFmtId="1" fontId="0" fillId="0" borderId="6" xfId="0" applyNumberFormat="1" applyBorder="1"/>
    <xf numFmtId="166" fontId="0" fillId="0" borderId="0" xfId="3" applyNumberFormat="1" applyFont="1" applyFill="1" applyAlignment="1">
      <alignment horizontal="center"/>
    </xf>
    <xf numFmtId="167" fontId="8" fillId="0" borderId="0" xfId="3" applyNumberFormat="1" applyFont="1" applyFill="1" applyBorder="1" applyAlignment="1">
      <alignment horizontal="center" wrapText="1"/>
    </xf>
    <xf numFmtId="168" fontId="0" fillId="0" borderId="0" xfId="3" applyNumberFormat="1" applyFont="1" applyFill="1" applyAlignment="1">
      <alignment horizontal="center"/>
    </xf>
    <xf numFmtId="168" fontId="8" fillId="0" borderId="0" xfId="3" applyNumberFormat="1" applyFont="1" applyFill="1" applyBorder="1" applyAlignment="1">
      <alignment horizontal="center" wrapText="1"/>
    </xf>
    <xf numFmtId="1" fontId="8" fillId="0" borderId="0" xfId="2" applyNumberFormat="1" applyFont="1" applyAlignment="1">
      <alignment wrapText="1"/>
    </xf>
    <xf numFmtId="165" fontId="0" fillId="0" borderId="0" xfId="3" applyNumberFormat="1" applyFont="1" applyFill="1" applyAlignment="1">
      <alignment horizontal="center"/>
    </xf>
    <xf numFmtId="165" fontId="8" fillId="0" borderId="0" xfId="3" applyNumberFormat="1" applyFont="1" applyFill="1" applyBorder="1" applyAlignment="1">
      <alignment horizontal="center" wrapText="1"/>
    </xf>
    <xf numFmtId="166" fontId="8" fillId="0" borderId="0" xfId="3" applyNumberFormat="1" applyFont="1" applyFill="1" applyBorder="1" applyAlignment="1">
      <alignment horizontal="center" wrapText="1"/>
    </xf>
    <xf numFmtId="167" fontId="0" fillId="0" borderId="0" xfId="3" applyNumberFormat="1" applyFont="1" applyFill="1" applyAlignment="1">
      <alignment horizontal="center"/>
    </xf>
    <xf numFmtId="0" fontId="0" fillId="7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3" borderId="0" xfId="0" applyFill="1" applyAlignment="1">
      <alignment wrapText="1"/>
    </xf>
    <xf numFmtId="1" fontId="0" fillId="13" borderId="0" xfId="0" applyNumberFormat="1" applyFill="1" applyAlignment="1">
      <alignment wrapText="1"/>
    </xf>
    <xf numFmtId="0" fontId="0" fillId="14" borderId="0" xfId="0" applyFill="1" applyAlignment="1">
      <alignment wrapText="1"/>
    </xf>
    <xf numFmtId="1" fontId="0" fillId="14" borderId="0" xfId="0" applyNumberFormat="1" applyFill="1" applyAlignment="1">
      <alignment wrapText="1"/>
    </xf>
    <xf numFmtId="0" fontId="0" fillId="15" borderId="0" xfId="0" applyFill="1" applyAlignment="1">
      <alignment wrapText="1"/>
    </xf>
    <xf numFmtId="0" fontId="6" fillId="0" borderId="0" xfId="0" applyFont="1" applyAlignment="1">
      <alignment vertical="center" wrapText="1"/>
    </xf>
    <xf numFmtId="0" fontId="0" fillId="4" borderId="0" xfId="0" applyFill="1" applyAlignment="1">
      <alignment wrapText="1"/>
    </xf>
    <xf numFmtId="0" fontId="5" fillId="0" borderId="13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169" fontId="6" fillId="0" borderId="3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11" fillId="0" borderId="19" xfId="1" applyFont="1" applyBorder="1" applyAlignment="1">
      <alignment horizontal="left" wrapText="1"/>
    </xf>
    <xf numFmtId="0" fontId="11" fillId="0" borderId="2" xfId="1" applyFont="1" applyBorder="1" applyAlignment="1">
      <alignment horizontal="left" wrapText="1"/>
    </xf>
    <xf numFmtId="0" fontId="11" fillId="0" borderId="20" xfId="1" applyFont="1" applyBorder="1" applyAlignment="1">
      <alignment horizontal="left" wrapText="1"/>
    </xf>
    <xf numFmtId="0" fontId="0" fillId="0" borderId="1" xfId="0" applyBorder="1" applyAlignment="1">
      <alignment wrapText="1"/>
    </xf>
    <xf numFmtId="49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16" borderId="0" xfId="0" applyFont="1" applyFill="1" applyAlignment="1">
      <alignment horizontal="center" vertical="center"/>
    </xf>
    <xf numFmtId="49" fontId="16" fillId="16" borderId="0" xfId="0" applyNumberFormat="1" applyFont="1" applyFill="1" applyAlignment="1">
      <alignment horizontal="center" vertical="center"/>
    </xf>
    <xf numFmtId="0" fontId="17" fillId="0" borderId="0" xfId="4"/>
    <xf numFmtId="0" fontId="5" fillId="0" borderId="1" xfId="0" applyFont="1" applyBorder="1" applyAlignment="1">
      <alignment horizontal="center"/>
    </xf>
    <xf numFmtId="0" fontId="5" fillId="0" borderId="2" xfId="0" applyFont="1" applyFill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</cellXfs>
  <cellStyles count="5">
    <cellStyle name="Comma" xfId="3" builtinId="3"/>
    <cellStyle name="Hyperlink" xfId="4" builtinId="8"/>
    <cellStyle name="Normal" xfId="0" builtinId="0"/>
    <cellStyle name="Normal_Sheet1" xfId="1" xr:uid="{54BAD131-3892-41D1-9A93-0EA079ED1A75}"/>
    <cellStyle name="Normal_Sheet1_1" xfId="2" xr:uid="{46E0BAEA-E987-48EB-BBB5-69019382B2CE}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8</xdr:row>
      <xdr:rowOff>152400</xdr:rowOff>
    </xdr:from>
    <xdr:to>
      <xdr:col>0</xdr:col>
      <xdr:colOff>4825683</xdr:colOff>
      <xdr:row>12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8B56E-B563-4497-AA0A-A52FE649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905000"/>
          <a:ext cx="2720658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8DBAF-2DDC-4E27-8C29-AD42B3150806}">
  <dimension ref="A1:O374"/>
  <sheetViews>
    <sheetView showGridLines="0" tabSelected="1" zoomScaleNormal="100" workbookViewId="0">
      <selection activeCell="A25" sqref="A25"/>
    </sheetView>
  </sheetViews>
  <sheetFormatPr defaultRowHeight="15"/>
  <cols>
    <col min="1" max="1" width="103.5703125" style="17" customWidth="1"/>
  </cols>
  <sheetData>
    <row r="1" spans="1:1" ht="18.75">
      <c r="A1" s="98"/>
    </row>
    <row r="2" spans="1:1" ht="15.75">
      <c r="A2" s="99"/>
    </row>
    <row r="3" spans="1:1" ht="22.5">
      <c r="A3" s="100" t="s">
        <v>0</v>
      </c>
    </row>
    <row r="6" spans="1:1" ht="20.25">
      <c r="A6" s="101" t="s">
        <v>1</v>
      </c>
    </row>
    <row r="7" spans="1:1" ht="15.75">
      <c r="A7" s="99"/>
    </row>
    <row r="16" spans="1:1" ht="20.25">
      <c r="A16" s="102" t="s">
        <v>2</v>
      </c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17CB-03E3-41DB-80DA-34103F0CCF62}">
  <sheetPr>
    <tabColor theme="1"/>
  </sheetPr>
  <dimension ref="A1:O374"/>
  <sheetViews>
    <sheetView workbookViewId="0">
      <selection activeCell="B10" sqref="B10"/>
    </sheetView>
  </sheetViews>
  <sheetFormatPr defaultRowHeight="15"/>
  <cols>
    <col min="1" max="1" width="31.42578125" customWidth="1"/>
    <col min="2" max="2" width="162.5703125" bestFit="1" customWidth="1"/>
  </cols>
  <sheetData>
    <row r="1" spans="1:2">
      <c r="A1" s="1" t="s">
        <v>4</v>
      </c>
    </row>
    <row r="2" spans="1:2">
      <c r="A2" t="s">
        <v>5</v>
      </c>
    </row>
    <row r="3" spans="1:2">
      <c r="A3" t="s">
        <v>6</v>
      </c>
    </row>
    <row r="5" spans="1:2">
      <c r="A5" s="2" t="s">
        <v>7</v>
      </c>
      <c r="B5" s="2" t="s">
        <v>8</v>
      </c>
    </row>
    <row r="6" spans="1:2">
      <c r="A6" s="103" t="s">
        <v>9</v>
      </c>
      <c r="B6" t="s">
        <v>10</v>
      </c>
    </row>
    <row r="7" spans="1:2">
      <c r="A7" s="103" t="s">
        <v>11</v>
      </c>
      <c r="B7" t="s">
        <v>12</v>
      </c>
    </row>
    <row r="8" spans="1:2">
      <c r="A8" s="103" t="s">
        <v>13</v>
      </c>
      <c r="B8" t="s">
        <v>14</v>
      </c>
    </row>
    <row r="9" spans="1:2">
      <c r="A9" s="103" t="s">
        <v>15</v>
      </c>
      <c r="B9" t="s">
        <v>16</v>
      </c>
    </row>
    <row r="10" spans="1:2">
      <c r="A10" s="103" t="s">
        <v>17</v>
      </c>
      <c r="B10" t="s">
        <v>18</v>
      </c>
    </row>
    <row r="11" spans="1:2">
      <c r="A11" s="103" t="s">
        <v>19</v>
      </c>
      <c r="B11" t="s">
        <v>20</v>
      </c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hyperlinks>
    <hyperlink ref="A6" location="'OES Summary'!A1" display="OES Summary" xr:uid="{15C32132-2B38-455E-9E52-B2B14580D394}"/>
    <hyperlink ref="A7" location="'Overall Release Summary'!A1" display="Overall Release Summary" xr:uid="{491D67BD-169D-4A5B-95A8-7D752D945F43}"/>
    <hyperlink ref="A9" location="'Facility Summary'!A1" display="Facility Summary" xr:uid="{F863B222-7F46-4634-9D3E-97560E6F0254}"/>
    <hyperlink ref="A8" location="'2016-2021 TRI_Nonzero Unique'!A1" display="2016-2021 TRI_Nonzero Unique" xr:uid="{463E800D-5C37-4265-B074-9117ED9DE41D}"/>
    <hyperlink ref="A10" location="'2016-2021_TRI Data All'!A1" display="2016-2021 TRI Data All" xr:uid="{3DD66452-11C2-45B9-B8C9-BDF56800DA22}"/>
    <hyperlink ref="A11" location="'2016-2021 BD OES Pull_rev'!A1" display="2016-2021 BD OES Data Pull_rev" xr:uid="{3D8C6C32-2B32-47D2-A117-30598B076488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EF9F-847A-441D-9E23-25F7842CB37B}">
  <dimension ref="A1:AF374"/>
  <sheetViews>
    <sheetView topLeftCell="A2" zoomScale="90" zoomScaleNormal="90" workbookViewId="0">
      <pane xSplit="3" ySplit="1" topLeftCell="D3" activePane="bottomRight" state="frozen"/>
      <selection pane="bottomRight" activeCell="E4" sqref="E4"/>
      <selection pane="bottomLeft" activeCell="O1170" sqref="O1170"/>
      <selection pane="topRight" activeCell="O1170" sqref="O1170"/>
    </sheetView>
  </sheetViews>
  <sheetFormatPr defaultRowHeight="15"/>
  <cols>
    <col min="1" max="1" width="28.7109375" customWidth="1"/>
    <col min="2" max="2" width="26.140625" customWidth="1"/>
    <col min="3" max="3" width="28.28515625" customWidth="1"/>
    <col min="4" max="4" width="53.5703125" style="17" customWidth="1"/>
    <col min="5" max="5" width="18" customWidth="1"/>
    <col min="6" max="6" width="18.5703125" customWidth="1"/>
    <col min="7" max="7" width="13.85546875" customWidth="1"/>
    <col min="8" max="8" width="12.5703125" bestFit="1" customWidth="1"/>
    <col min="9" max="29" width="12.5703125" customWidth="1"/>
    <col min="30" max="30" width="54.85546875" customWidth="1"/>
    <col min="31" max="31" width="17.28515625" customWidth="1"/>
    <col min="32" max="32" width="24.28515625" customWidth="1"/>
  </cols>
  <sheetData>
    <row r="1" spans="1:32" ht="29.45" customHeight="1">
      <c r="B1" s="17"/>
      <c r="D1"/>
      <c r="Z1" s="106" t="s">
        <v>21</v>
      </c>
      <c r="AA1" s="107"/>
      <c r="AB1" s="106" t="s">
        <v>22</v>
      </c>
      <c r="AC1" s="108"/>
    </row>
    <row r="2" spans="1:32" ht="78" thickBot="1">
      <c r="A2" s="4" t="s">
        <v>23</v>
      </c>
      <c r="B2" s="5" t="s">
        <v>24</v>
      </c>
      <c r="C2" s="5" t="s">
        <v>25</v>
      </c>
      <c r="D2" s="5" t="s">
        <v>26</v>
      </c>
      <c r="E2" s="6" t="s">
        <v>27</v>
      </c>
      <c r="F2" s="6" t="s">
        <v>28</v>
      </c>
      <c r="G2" s="95" t="s">
        <v>29</v>
      </c>
      <c r="H2" s="94" t="s">
        <v>30</v>
      </c>
      <c r="I2" s="63" t="s">
        <v>31</v>
      </c>
      <c r="J2" s="63" t="s">
        <v>32</v>
      </c>
      <c r="K2" s="63" t="s">
        <v>33</v>
      </c>
      <c r="L2" s="63" t="s">
        <v>34</v>
      </c>
      <c r="M2" s="63" t="s">
        <v>35</v>
      </c>
      <c r="N2" s="63" t="s">
        <v>36</v>
      </c>
      <c r="O2" s="63" t="s">
        <v>37</v>
      </c>
      <c r="P2" s="63" t="s">
        <v>38</v>
      </c>
      <c r="Q2" s="63" t="s">
        <v>39</v>
      </c>
      <c r="R2" s="63" t="s">
        <v>40</v>
      </c>
      <c r="S2" s="96" t="s">
        <v>41</v>
      </c>
      <c r="T2" s="61" t="s">
        <v>42</v>
      </c>
      <c r="U2" s="61" t="s">
        <v>43</v>
      </c>
      <c r="V2" s="61" t="s">
        <v>44</v>
      </c>
      <c r="W2" s="61" t="s">
        <v>45</v>
      </c>
      <c r="X2" s="61" t="s">
        <v>46</v>
      </c>
      <c r="Y2" s="61" t="s">
        <v>47</v>
      </c>
      <c r="Z2" s="86" t="s">
        <v>48</v>
      </c>
      <c r="AA2" s="87" t="s">
        <v>49</v>
      </c>
      <c r="AB2" s="86" t="s">
        <v>48</v>
      </c>
      <c r="AC2" s="88" t="s">
        <v>49</v>
      </c>
      <c r="AD2" s="4" t="s">
        <v>50</v>
      </c>
      <c r="AE2" s="105" t="s">
        <v>51</v>
      </c>
      <c r="AF2" s="105" t="s">
        <v>52</v>
      </c>
    </row>
    <row r="3" spans="1:32" ht="60">
      <c r="A3" s="7" t="s">
        <v>53</v>
      </c>
      <c r="B3" s="52" t="s">
        <v>54</v>
      </c>
      <c r="C3" s="8">
        <v>350</v>
      </c>
      <c r="D3" s="8" t="s">
        <v>55</v>
      </c>
      <c r="E3" s="8">
        <f>F3-AF3</f>
        <v>9</v>
      </c>
      <c r="F3" s="8">
        <f>COUNTIF('Facility Summary'!$A:$A, 'OES Summary'!A3)</f>
        <v>10</v>
      </c>
      <c r="G3" s="8">
        <f>COUNTIFS('Facility Summary'!$A:$A, 'OES Summary'!A3,'Facility Summary'!$Q:$Q, 'OES Summary'!$G$2)</f>
        <v>0</v>
      </c>
      <c r="H3" s="8">
        <f>COUNTIFS('Facility Summary'!$A:$A, 'OES Summary'!A3,'Facility Summary'!$Q:$Q, 'OES Summary'!$H$2)</f>
        <v>0</v>
      </c>
      <c r="I3" s="8">
        <f>COUNTIFS('Facility Summary'!$A:$A, 'OES Summary'!A3,'Facility Summary'!$Q:$Q, 'OES Summary'!$I$2)</f>
        <v>0</v>
      </c>
      <c r="J3" s="8">
        <f>COUNTIFS('Facility Summary'!$A:$A, 'OES Summary'!A3,'Facility Summary'!$Q:$Q, 'OES Summary'!$J$2)</f>
        <v>0</v>
      </c>
      <c r="K3" s="8">
        <f>COUNTIFS('Facility Summary'!$A:$A, 'OES Summary'!A3,'Facility Summary'!$Q:$Q, 'OES Summary'!$K$2)</f>
        <v>1</v>
      </c>
      <c r="L3" s="8">
        <f>COUNTIFS('Facility Summary'!$A:$A, 'OES Summary'!A3,'Facility Summary'!$Q:$Q, 'OES Summary'!$L$2)</f>
        <v>0</v>
      </c>
      <c r="M3" s="8">
        <f>COUNTIFS('Facility Summary'!$A:$A, 'OES Summary'!A3,'Facility Summary'!$Q:$Q, 'OES Summary'!$M$2)</f>
        <v>0</v>
      </c>
      <c r="N3" s="8">
        <f>COUNTIFS('Facility Summary'!$A:$A, 'OES Summary'!A3,'Facility Summary'!$Q:$Q, 'OES Summary'!$N$2)</f>
        <v>1</v>
      </c>
      <c r="O3" s="8">
        <f>COUNTIFS('Facility Summary'!$A:$A, 'OES Summary'!A3,'Facility Summary'!$Q:$Q, 'OES Summary'!$O$2)</f>
        <v>0</v>
      </c>
      <c r="P3" s="8">
        <f>COUNTIFS('Facility Summary'!$A:$A, 'OES Summary'!A3,'Facility Summary'!$Q:$Q, 'OES Summary'!$P$2)</f>
        <v>1</v>
      </c>
      <c r="Q3" s="8">
        <f>COUNTIFS('Facility Summary'!$A:$A, 'OES Summary'!A3,'Facility Summary'!$Q:$Q, 'OES Summary'!$Q$2)</f>
        <v>0</v>
      </c>
      <c r="R3" s="8">
        <f>COUNTIFS('Facility Summary'!$A:$A, 'OES Summary'!A3,'Facility Summary'!$Q:$Q, 'OES Summary'!$R$2)</f>
        <v>0</v>
      </c>
      <c r="S3" s="8">
        <f>COUNTIFS('Facility Summary'!$A:$A, 'OES Summary'!A3,'Facility Summary'!$Q:$Q, 'OES Summary'!$S$2)</f>
        <v>0</v>
      </c>
      <c r="T3" s="8">
        <f>COUNTIFS('Facility Summary'!$A:$A, 'OES Summary'!A3,'Facility Summary'!$Q:$Q, 'OES Summary'!$T$2)</f>
        <v>3</v>
      </c>
      <c r="U3" s="8">
        <f>COUNTIFS('Facility Summary'!$A:$A, 'OES Summary'!A3,'Facility Summary'!$Q:$Q, 'OES Summary'!$U$2)</f>
        <v>2</v>
      </c>
      <c r="V3" s="8">
        <f>COUNTIFS('Facility Summary'!$A:$A, 'OES Summary'!A3,'Facility Summary'!$Q:$Q, 'OES Summary'!$V$2)</f>
        <v>0</v>
      </c>
      <c r="W3" s="8">
        <f>COUNTIFS('Facility Summary'!$A:$A, 'OES Summary'!A3,'Facility Summary'!$Q:$Q, 'OES Summary'!$W$2)</f>
        <v>0</v>
      </c>
      <c r="X3" s="8">
        <f>COUNTIFS('Facility Summary'!$A:$A, 'OES Summary'!A3,'Facility Summary'!$Q:$Q, 'OES Summary'!$X$2)</f>
        <v>1</v>
      </c>
      <c r="Y3" s="8">
        <f>COUNTIFS('Facility Summary'!$A:$A, 'OES Summary'!A3,'Facility Summary'!$Q:$Q, 'OES Summary'!$Y$2)</f>
        <v>1</v>
      </c>
      <c r="Z3" s="89" cm="1">
        <f t="array" ref="Z3">IFERROR(PERCENTILE(IF('2016-2021 TRI_Nonzero Unique'!$C:$C=$A3,'2016-2021 TRI_Nonzero Unique'!$AR:$AR),0.5)*0.453592,"")</f>
        <v>0.453592</v>
      </c>
      <c r="AA3" s="91" cm="1">
        <f t="array" ref="AA3">IFERROR(PERCENTILE(IF('2016-2021 TRI_Nonzero Unique'!$C:$C=$A3,'2016-2021 TRI_Nonzero Unique'!$AR:$AR),0.95)*0.453592,"")</f>
        <v>120.47403519999999</v>
      </c>
      <c r="AB3" s="92" cm="1">
        <f t="array" ref="AB3">IFERROR(PERCENTILE(IF('2016-2021 TRI_Nonzero Unique'!$C:$C=$A3,'2016-2021 TRI_Nonzero Unique'!$AR:$AR),0.5)*0.453592/$C3,"")</f>
        <v>1.2959771428571428E-3</v>
      </c>
      <c r="AC3" s="89" cm="1">
        <f t="array" ref="AC3">IFERROR(PERCENTILE(IF('2016-2021 TRI_Nonzero Unique'!$C:$C=$A3,'2016-2021 TRI_Nonzero Unique'!$AR:$AR),0.95)*0.453592/$C3,"")</f>
        <v>0.34421152914285713</v>
      </c>
      <c r="AD3" s="7" t="s">
        <v>56</v>
      </c>
      <c r="AE3" s="7" t="s">
        <v>57</v>
      </c>
      <c r="AF3" s="7">
        <v>1</v>
      </c>
    </row>
    <row r="4" spans="1:32" ht="30">
      <c r="A4" s="7" t="s">
        <v>58</v>
      </c>
      <c r="B4" s="52" t="s">
        <v>54</v>
      </c>
      <c r="C4" s="8">
        <v>350</v>
      </c>
      <c r="D4" s="8" t="s">
        <v>55</v>
      </c>
      <c r="E4" s="8">
        <f t="shared" ref="E4:E15" si="0">F4-AF4</f>
        <v>2</v>
      </c>
      <c r="F4" s="8">
        <f>COUNTIF('Facility Summary'!$A:$A, 'OES Summary'!A4)</f>
        <v>3</v>
      </c>
      <c r="G4" s="8">
        <f>COUNTIFS('Facility Summary'!$A:$A, 'OES Summary'!A4,'Facility Summary'!$Q:$Q, 'OES Summary'!$G$2)</f>
        <v>0</v>
      </c>
      <c r="H4" s="8">
        <f>COUNTIFS('Facility Summary'!$A:$A, 'OES Summary'!A4,'Facility Summary'!$Q:$Q, 'OES Summary'!$H$2)</f>
        <v>0</v>
      </c>
      <c r="I4" s="8">
        <f>COUNTIFS('Facility Summary'!$A:$A, 'OES Summary'!A4,'Facility Summary'!$Q:$Q, 'OES Summary'!$I$2)</f>
        <v>0</v>
      </c>
      <c r="J4" s="8">
        <f>COUNTIFS('Facility Summary'!$A:$A, 'OES Summary'!A4,'Facility Summary'!$Q:$Q, 'OES Summary'!$J$2)</f>
        <v>0</v>
      </c>
      <c r="K4" s="8">
        <f>COUNTIFS('Facility Summary'!$A:$A, 'OES Summary'!A4,'Facility Summary'!$Q:$Q, 'OES Summary'!$K$2)</f>
        <v>0</v>
      </c>
      <c r="L4" s="8">
        <f>COUNTIFS('Facility Summary'!$A:$A, 'OES Summary'!A4,'Facility Summary'!$Q:$Q, 'OES Summary'!$L$2)</f>
        <v>0</v>
      </c>
      <c r="M4" s="8">
        <f>COUNTIFS('Facility Summary'!$A:$A, 'OES Summary'!A4,'Facility Summary'!$Q:$Q, 'OES Summary'!$M$2)</f>
        <v>0</v>
      </c>
      <c r="N4" s="8">
        <f>COUNTIFS('Facility Summary'!$A:$A, 'OES Summary'!A4,'Facility Summary'!$Q:$Q, 'OES Summary'!$N$2)</f>
        <v>0</v>
      </c>
      <c r="O4" s="8">
        <f>COUNTIFS('Facility Summary'!$A:$A, 'OES Summary'!A4,'Facility Summary'!$Q:$Q, 'OES Summary'!$O$2)</f>
        <v>0</v>
      </c>
      <c r="P4" s="8">
        <f>COUNTIFS('Facility Summary'!$A:$A, 'OES Summary'!A4,'Facility Summary'!$Q:$Q, 'OES Summary'!$P$2)</f>
        <v>0</v>
      </c>
      <c r="Q4" s="8">
        <f>COUNTIFS('Facility Summary'!$A:$A, 'OES Summary'!A4,'Facility Summary'!$Q:$Q, 'OES Summary'!$Q$2)</f>
        <v>0</v>
      </c>
      <c r="R4" s="8">
        <f>COUNTIFS('Facility Summary'!$A:$A, 'OES Summary'!A4,'Facility Summary'!$Q:$Q, 'OES Summary'!$R$2)</f>
        <v>0</v>
      </c>
      <c r="S4" s="8">
        <f>COUNTIFS('Facility Summary'!$A:$A, 'OES Summary'!A4,'Facility Summary'!$Q:$Q, 'OES Summary'!$S$2)</f>
        <v>0</v>
      </c>
      <c r="T4" s="8">
        <f>COUNTIFS('Facility Summary'!$A:$A, 'OES Summary'!A4,'Facility Summary'!$Q:$Q, 'OES Summary'!$T$2)</f>
        <v>0</v>
      </c>
      <c r="U4" s="8">
        <f>COUNTIFS('Facility Summary'!$A:$A, 'OES Summary'!A4,'Facility Summary'!$Q:$Q, 'OES Summary'!$U$2)</f>
        <v>0</v>
      </c>
      <c r="V4" s="8">
        <f>COUNTIFS('Facility Summary'!$A:$A, 'OES Summary'!A4,'Facility Summary'!$Q:$Q, 'OES Summary'!$V$2)</f>
        <v>0</v>
      </c>
      <c r="W4" s="8">
        <f>COUNTIFS('Facility Summary'!$A:$A, 'OES Summary'!A4,'Facility Summary'!$Q:$Q, 'OES Summary'!$W$2)</f>
        <v>0</v>
      </c>
      <c r="X4" s="8">
        <f>COUNTIFS('Facility Summary'!$A:$A, 'OES Summary'!A4,'Facility Summary'!$Q:$Q, 'OES Summary'!$X$2)</f>
        <v>1</v>
      </c>
      <c r="Y4" s="8">
        <f>COUNTIFS('Facility Summary'!$A:$A, 'OES Summary'!A4,'Facility Summary'!$Q:$Q, 'OES Summary'!$Y$2)</f>
        <v>2</v>
      </c>
      <c r="Z4" s="89" cm="1">
        <f t="array" ref="Z4">IFERROR(PERCENTILE(IF('2016-2021 TRI_Nonzero Unique'!$C:$C=$A4,'2016-2021 TRI_Nonzero Unique'!$AR:$AR),0.5)*0.453592,"")</f>
        <v>2.26796</v>
      </c>
      <c r="AA4" s="90" cm="1">
        <f t="array" ref="AA4">IFERROR(PERCENTILE(IF('2016-2021 TRI_Nonzero Unique'!$C:$C=$A4,'2016-2021 TRI_Nonzero Unique'!$AR:$AR),0.95)*0.453592,"")</f>
        <v>6.8038799999999995</v>
      </c>
      <c r="AB4" s="92" cm="1">
        <f t="array" ref="AB4">IFERROR(PERCENTILE(IF('2016-2021 TRI_Nonzero Unique'!$C:$C=$A4,'2016-2021 TRI_Nonzero Unique'!$AR:$AR),0.5)*0.453592/$C4,"")</f>
        <v>6.4798857142857142E-3</v>
      </c>
      <c r="AC4" s="92" cm="1">
        <f t="array" ref="AC4">IFERROR(PERCENTILE(IF('2016-2021 TRI_Nonzero Unique'!$C:$C=$A4,'2016-2021 TRI_Nonzero Unique'!$AR:$AR),0.95)*0.453592/$C4,"")</f>
        <v>1.9439657142857142E-2</v>
      </c>
      <c r="AD4" s="7" t="s">
        <v>59</v>
      </c>
      <c r="AE4" s="7" t="s">
        <v>60</v>
      </c>
      <c r="AF4" s="7">
        <v>1</v>
      </c>
    </row>
    <row r="5" spans="1:32" ht="60">
      <c r="A5" s="9" t="s">
        <v>61</v>
      </c>
      <c r="B5" s="52" t="s">
        <v>54</v>
      </c>
      <c r="C5" s="10">
        <v>350</v>
      </c>
      <c r="D5" s="10" t="s">
        <v>55</v>
      </c>
      <c r="E5" s="8">
        <f t="shared" si="0"/>
        <v>13</v>
      </c>
      <c r="F5" s="8">
        <f>COUNTIF('Facility Summary'!$A:$A, 'OES Summary'!A5)</f>
        <v>15</v>
      </c>
      <c r="G5" s="8">
        <f>COUNTIFS('Facility Summary'!$A:$A, 'OES Summary'!A5,'Facility Summary'!$Q:$Q, 'OES Summary'!$G$2)</f>
        <v>0</v>
      </c>
      <c r="H5" s="8">
        <f>COUNTIFS('Facility Summary'!$A:$A, 'OES Summary'!A5,'Facility Summary'!$Q:$Q, 'OES Summary'!$H$2)</f>
        <v>0</v>
      </c>
      <c r="I5" s="8">
        <f>COUNTIFS('Facility Summary'!$A:$A, 'OES Summary'!A5,'Facility Summary'!$Q:$Q, 'OES Summary'!$I$2)</f>
        <v>0</v>
      </c>
      <c r="J5" s="8">
        <f>COUNTIFS('Facility Summary'!$A:$A, 'OES Summary'!A5,'Facility Summary'!$Q:$Q, 'OES Summary'!$J$2)</f>
        <v>1</v>
      </c>
      <c r="K5" s="8">
        <f>COUNTIFS('Facility Summary'!$A:$A, 'OES Summary'!A5,'Facility Summary'!$Q:$Q, 'OES Summary'!$K$2)</f>
        <v>0</v>
      </c>
      <c r="L5" s="8">
        <f>COUNTIFS('Facility Summary'!$A:$A, 'OES Summary'!A5,'Facility Summary'!$Q:$Q, 'OES Summary'!$L$2)</f>
        <v>0</v>
      </c>
      <c r="M5" s="8">
        <f>COUNTIFS('Facility Summary'!$A:$A, 'OES Summary'!A5,'Facility Summary'!$Q:$Q, 'OES Summary'!$M$2)</f>
        <v>0</v>
      </c>
      <c r="N5" s="8">
        <f>COUNTIFS('Facility Summary'!$A:$A, 'OES Summary'!A5,'Facility Summary'!$Q:$Q, 'OES Summary'!$N$2)</f>
        <v>4</v>
      </c>
      <c r="O5" s="8">
        <f>COUNTIFS('Facility Summary'!$A:$A, 'OES Summary'!A5,'Facility Summary'!$Q:$Q, 'OES Summary'!$O$2)</f>
        <v>0</v>
      </c>
      <c r="P5" s="8">
        <f>COUNTIFS('Facility Summary'!$A:$A, 'OES Summary'!A5,'Facility Summary'!$Q:$Q, 'OES Summary'!$P$2)</f>
        <v>0</v>
      </c>
      <c r="Q5" s="8">
        <f>COUNTIFS('Facility Summary'!$A:$A, 'OES Summary'!A5,'Facility Summary'!$Q:$Q, 'OES Summary'!$Q$2)</f>
        <v>0</v>
      </c>
      <c r="R5" s="8">
        <f>COUNTIFS('Facility Summary'!$A:$A, 'OES Summary'!A5,'Facility Summary'!$Q:$Q, 'OES Summary'!$R$2)</f>
        <v>0</v>
      </c>
      <c r="S5" s="8">
        <f>COUNTIFS('Facility Summary'!$A:$A, 'OES Summary'!A5,'Facility Summary'!$Q:$Q, 'OES Summary'!$S$2)</f>
        <v>0</v>
      </c>
      <c r="T5" s="8">
        <f>COUNTIFS('Facility Summary'!$A:$A, 'OES Summary'!A5,'Facility Summary'!$Q:$Q, 'OES Summary'!$T$2)</f>
        <v>6</v>
      </c>
      <c r="U5" s="8">
        <f>COUNTIFS('Facility Summary'!$A:$A, 'OES Summary'!A5,'Facility Summary'!$Q:$Q, 'OES Summary'!$U$2)</f>
        <v>2</v>
      </c>
      <c r="V5" s="8">
        <f>COUNTIFS('Facility Summary'!$A:$A, 'OES Summary'!A5,'Facility Summary'!$Q:$Q, 'OES Summary'!$V$2)</f>
        <v>0</v>
      </c>
      <c r="W5" s="8">
        <f>COUNTIFS('Facility Summary'!$A:$A, 'OES Summary'!A5,'Facility Summary'!$Q:$Q, 'OES Summary'!$W$2)</f>
        <v>0</v>
      </c>
      <c r="X5" s="8">
        <f>COUNTIFS('Facility Summary'!$A:$A, 'OES Summary'!A5,'Facility Summary'!$Q:$Q, 'OES Summary'!$X$2)</f>
        <v>2</v>
      </c>
      <c r="Y5" s="8">
        <f>COUNTIFS('Facility Summary'!$A:$A, 'OES Summary'!A5,'Facility Summary'!$Q:$Q, 'OES Summary'!$Y$2)</f>
        <v>0</v>
      </c>
      <c r="Z5" s="89" cm="1">
        <f t="array" ref="Z5">IFERROR(PERCENTILE(IF('2016-2021 TRI_Nonzero Unique'!$C:$C=$A5,'2016-2021 TRI_Nonzero Unique'!$AR:$AR),0.5)*0.453592,"")</f>
        <v>0.69399575999999996</v>
      </c>
      <c r="AA5" s="91" cm="1">
        <f t="array" ref="AA5">IFERROR(PERCENTILE(IF('2016-2021 TRI_Nonzero Unique'!$C:$C=$A5,'2016-2021 TRI_Nonzero Unique'!$AR:$AR),0.95)*0.453592,"")</f>
        <v>206.76991319999962</v>
      </c>
      <c r="AB5" s="92" cm="1">
        <f t="array" ref="AB5">IFERROR(PERCENTILE(IF('2016-2021 TRI_Nonzero Unique'!$C:$C=$A5,'2016-2021 TRI_Nonzero Unique'!$AR:$AR),0.5)*0.453592/$C5,"")</f>
        <v>1.9828450285714286E-3</v>
      </c>
      <c r="AC5" s="89" cm="1">
        <f t="array" ref="AC5">IFERROR(PERCENTILE(IF('2016-2021 TRI_Nonzero Unique'!$C:$C=$A5,'2016-2021 TRI_Nonzero Unique'!$AR:$AR),0.95)*0.453592/$C5,"")</f>
        <v>0.59077118057142752</v>
      </c>
      <c r="AD5" s="9" t="s">
        <v>56</v>
      </c>
      <c r="AE5" s="7" t="s">
        <v>62</v>
      </c>
      <c r="AF5" s="7">
        <v>2</v>
      </c>
    </row>
    <row r="6" spans="1:32" ht="45">
      <c r="A6" s="9" t="s">
        <v>63</v>
      </c>
      <c r="B6" s="52" t="s">
        <v>54</v>
      </c>
      <c r="C6" s="10">
        <v>250</v>
      </c>
      <c r="D6" s="10" t="s">
        <v>55</v>
      </c>
      <c r="E6" s="8">
        <f t="shared" si="0"/>
        <v>4</v>
      </c>
      <c r="F6" s="8">
        <f>COUNTIF('Facility Summary'!$A:$A, 'OES Summary'!A6)</f>
        <v>7</v>
      </c>
      <c r="G6" s="8">
        <f>COUNTIFS('Facility Summary'!$A:$A, 'OES Summary'!A6,'Facility Summary'!$Q:$Q, 'OES Summary'!$G$2)</f>
        <v>1</v>
      </c>
      <c r="H6" s="8">
        <f>COUNTIFS('Facility Summary'!$A:$A, 'OES Summary'!A6,'Facility Summary'!$Q:$Q, 'OES Summary'!$H$2)</f>
        <v>0</v>
      </c>
      <c r="I6" s="8">
        <f>COUNTIFS('Facility Summary'!$A:$A, 'OES Summary'!A6,'Facility Summary'!$Q:$Q, 'OES Summary'!$I$2)</f>
        <v>0</v>
      </c>
      <c r="J6" s="8">
        <f>COUNTIFS('Facility Summary'!$A:$A, 'OES Summary'!A6,'Facility Summary'!$Q:$Q, 'OES Summary'!$J$2)</f>
        <v>0</v>
      </c>
      <c r="K6" s="8">
        <f>COUNTIFS('Facility Summary'!$A:$A, 'OES Summary'!A6,'Facility Summary'!$Q:$Q, 'OES Summary'!$K$2)</f>
        <v>0</v>
      </c>
      <c r="L6" s="8">
        <f>COUNTIFS('Facility Summary'!$A:$A, 'OES Summary'!A6,'Facility Summary'!$Q:$Q, 'OES Summary'!$L$2)</f>
        <v>0</v>
      </c>
      <c r="M6" s="8">
        <f>COUNTIFS('Facility Summary'!$A:$A, 'OES Summary'!A6,'Facility Summary'!$Q:$Q, 'OES Summary'!$M$2)</f>
        <v>0</v>
      </c>
      <c r="N6" s="8">
        <f>COUNTIFS('Facility Summary'!$A:$A, 'OES Summary'!A6,'Facility Summary'!$Q:$Q, 'OES Summary'!$N$2)</f>
        <v>3</v>
      </c>
      <c r="O6" s="8">
        <f>COUNTIFS('Facility Summary'!$A:$A, 'OES Summary'!A6,'Facility Summary'!$Q:$Q, 'OES Summary'!$O$2)</f>
        <v>0</v>
      </c>
      <c r="P6" s="8">
        <f>COUNTIFS('Facility Summary'!$A:$A, 'OES Summary'!A6,'Facility Summary'!$Q:$Q, 'OES Summary'!$P$2)</f>
        <v>0</v>
      </c>
      <c r="Q6" s="8">
        <f>COUNTIFS('Facility Summary'!$A:$A, 'OES Summary'!A6,'Facility Summary'!$Q:$Q, 'OES Summary'!$Q$2)</f>
        <v>0</v>
      </c>
      <c r="R6" s="8">
        <f>COUNTIFS('Facility Summary'!$A:$A, 'OES Summary'!A6,'Facility Summary'!$Q:$Q, 'OES Summary'!$R$2)</f>
        <v>0</v>
      </c>
      <c r="S6" s="8">
        <f>COUNTIFS('Facility Summary'!$A:$A, 'OES Summary'!A6,'Facility Summary'!$Q:$Q, 'OES Summary'!$S$2)</f>
        <v>0</v>
      </c>
      <c r="T6" s="8">
        <f>COUNTIFS('Facility Summary'!$A:$A, 'OES Summary'!A6,'Facility Summary'!$Q:$Q, 'OES Summary'!$T$2)</f>
        <v>1</v>
      </c>
      <c r="U6" s="8">
        <f>COUNTIFS('Facility Summary'!$A:$A, 'OES Summary'!A6,'Facility Summary'!$Q:$Q, 'OES Summary'!$U$2)</f>
        <v>0</v>
      </c>
      <c r="V6" s="8">
        <f>COUNTIFS('Facility Summary'!$A:$A, 'OES Summary'!A6,'Facility Summary'!$Q:$Q, 'OES Summary'!$V$2)</f>
        <v>0</v>
      </c>
      <c r="W6" s="8">
        <f>COUNTIFS('Facility Summary'!$A:$A, 'OES Summary'!A6,'Facility Summary'!$Q:$Q, 'OES Summary'!$W$2)</f>
        <v>0</v>
      </c>
      <c r="X6" s="8">
        <f>COUNTIFS('Facility Summary'!$A:$A, 'OES Summary'!A6,'Facility Summary'!$Q:$Q, 'OES Summary'!$X$2)</f>
        <v>1</v>
      </c>
      <c r="Y6" s="8">
        <f>COUNTIFS('Facility Summary'!$A:$A, 'OES Summary'!A6,'Facility Summary'!$Q:$Q, 'OES Summary'!$Y$2)</f>
        <v>1</v>
      </c>
      <c r="Z6" s="91" cm="1">
        <f t="array" ref="Z6">IFERROR(PERCENTILE(IF('2016-2021 TRI_Nonzero Unique'!$C:$C=$A6,'2016-2021 TRI_Nonzero Unique'!$AR:$AR),0.5)*0.453592,"")</f>
        <v>26.761928000000001</v>
      </c>
      <c r="AA6" s="91" cm="1">
        <f t="array" ref="AA6">IFERROR(PERCENTILE(IF('2016-2021 TRI_Nonzero Unique'!$C:$C=$A6,'2016-2021 TRI_Nonzero Unique'!$AR:$AR),0.95)*0.453592,"")</f>
        <v>10000.818868804001</v>
      </c>
      <c r="AB6" s="92" cm="1">
        <f t="array" ref="AB6">IFERROR(PERCENTILE(IF('2016-2021 TRI_Nonzero Unique'!$C:$C=$A6,'2016-2021 TRI_Nonzero Unique'!$AR:$AR),0.5)*0.453592/$C6,"")</f>
        <v>0.107047712</v>
      </c>
      <c r="AC6" s="89" cm="1">
        <f t="array" ref="AC6">IFERROR(PERCENTILE(IF('2016-2021 TRI_Nonzero Unique'!$C:$C=$A6,'2016-2021 TRI_Nonzero Unique'!$AR:$AR),0.95)*0.453592/$C6,"")</f>
        <v>40.003275475216</v>
      </c>
      <c r="AD6" s="9" t="s">
        <v>64</v>
      </c>
      <c r="AE6" s="7" t="s">
        <v>65</v>
      </c>
      <c r="AF6" s="7">
        <v>3</v>
      </c>
    </row>
    <row r="7" spans="1:32" ht="45">
      <c r="A7" s="9" t="s">
        <v>66</v>
      </c>
      <c r="B7" s="52" t="s">
        <v>54</v>
      </c>
      <c r="C7" s="10">
        <v>300</v>
      </c>
      <c r="D7" s="10" t="s">
        <v>55</v>
      </c>
      <c r="E7" s="8">
        <f t="shared" si="0"/>
        <v>7</v>
      </c>
      <c r="F7" s="8">
        <f>COUNTIF('Facility Summary'!$A:$A, 'OES Summary'!A7)</f>
        <v>9</v>
      </c>
      <c r="G7" s="8">
        <f>COUNTIFS('Facility Summary'!$A:$A, 'OES Summary'!A7,'Facility Summary'!$Q:$Q, 'OES Summary'!$G$2)</f>
        <v>1</v>
      </c>
      <c r="H7" s="8">
        <f>COUNTIFS('Facility Summary'!$A:$A, 'OES Summary'!A7,'Facility Summary'!$Q:$Q, 'OES Summary'!$H$2)</f>
        <v>0</v>
      </c>
      <c r="I7" s="8">
        <f>COUNTIFS('Facility Summary'!$A:$A, 'OES Summary'!A7,'Facility Summary'!$Q:$Q, 'OES Summary'!$I$2)</f>
        <v>0</v>
      </c>
      <c r="J7" s="8">
        <f>COUNTIFS('Facility Summary'!$A:$A, 'OES Summary'!A7,'Facility Summary'!$Q:$Q, 'OES Summary'!$J$2)</f>
        <v>0</v>
      </c>
      <c r="K7" s="8">
        <f>COUNTIFS('Facility Summary'!$A:$A, 'OES Summary'!A7,'Facility Summary'!$Q:$Q, 'OES Summary'!$K$2)</f>
        <v>0</v>
      </c>
      <c r="L7" s="8">
        <f>COUNTIFS('Facility Summary'!$A:$A, 'OES Summary'!A7,'Facility Summary'!$Q:$Q, 'OES Summary'!$L$2)</f>
        <v>0</v>
      </c>
      <c r="M7" s="8">
        <f>COUNTIFS('Facility Summary'!$A:$A, 'OES Summary'!A7,'Facility Summary'!$Q:$Q, 'OES Summary'!$M$2)</f>
        <v>0</v>
      </c>
      <c r="N7" s="8">
        <f>COUNTIFS('Facility Summary'!$A:$A, 'OES Summary'!A7,'Facility Summary'!$Q:$Q, 'OES Summary'!$N$2)</f>
        <v>1</v>
      </c>
      <c r="O7" s="8">
        <f>COUNTIFS('Facility Summary'!$A:$A, 'OES Summary'!A7,'Facility Summary'!$Q:$Q, 'OES Summary'!$O$2)</f>
        <v>0</v>
      </c>
      <c r="P7" s="8">
        <f>COUNTIFS('Facility Summary'!$A:$A, 'OES Summary'!A7,'Facility Summary'!$Q:$Q, 'OES Summary'!$P$2)</f>
        <v>0</v>
      </c>
      <c r="Q7" s="8">
        <f>COUNTIFS('Facility Summary'!$A:$A, 'OES Summary'!A7,'Facility Summary'!$Q:$Q, 'OES Summary'!$Q$2)</f>
        <v>0</v>
      </c>
      <c r="R7" s="8">
        <f>COUNTIFS('Facility Summary'!$A:$A, 'OES Summary'!A7,'Facility Summary'!$Q:$Q, 'OES Summary'!$R$2)</f>
        <v>0</v>
      </c>
      <c r="S7" s="8">
        <f>COUNTIFS('Facility Summary'!$A:$A, 'OES Summary'!A7,'Facility Summary'!$Q:$Q, 'OES Summary'!$S$2)</f>
        <v>0</v>
      </c>
      <c r="T7" s="8">
        <f>COUNTIFS('Facility Summary'!$A:$A, 'OES Summary'!A7,'Facility Summary'!$Q:$Q, 'OES Summary'!$T$2)</f>
        <v>4</v>
      </c>
      <c r="U7" s="8">
        <f>COUNTIFS('Facility Summary'!$A:$A, 'OES Summary'!A7,'Facility Summary'!$Q:$Q, 'OES Summary'!$U$2)</f>
        <v>1</v>
      </c>
      <c r="V7" s="8">
        <f>COUNTIFS('Facility Summary'!$A:$A, 'OES Summary'!A7,'Facility Summary'!$Q:$Q, 'OES Summary'!$V$2)</f>
        <v>0</v>
      </c>
      <c r="W7" s="8">
        <f>COUNTIFS('Facility Summary'!$A:$A, 'OES Summary'!A7,'Facility Summary'!$Q:$Q, 'OES Summary'!$W$2)</f>
        <v>0</v>
      </c>
      <c r="X7" s="8">
        <f>COUNTIFS('Facility Summary'!$A:$A, 'OES Summary'!A7,'Facility Summary'!$Q:$Q, 'OES Summary'!$X$2)</f>
        <v>0</v>
      </c>
      <c r="Y7" s="8">
        <f>COUNTIFS('Facility Summary'!$A:$A, 'OES Summary'!A7,'Facility Summary'!$Q:$Q, 'OES Summary'!$Y$2)</f>
        <v>2</v>
      </c>
      <c r="Z7" s="89" cm="1">
        <f t="array" ref="Z7">IFERROR(PERCENTILE(IF('2016-2021 TRI_Nonzero Unique'!$C:$C=$A7,'2016-2021 TRI_Nonzero Unique'!$AR:$AR),0.5)*0.453592,"")</f>
        <v>49.441527999999998</v>
      </c>
      <c r="AA7" s="91" cm="1">
        <f t="array" ref="AA7">IFERROR(PERCENTILE(IF('2016-2021 TRI_Nonzero Unique'!$C:$C=$A7,'2016-2021 TRI_Nonzero Unique'!$AR:$AR),0.95)*0.453592,"")</f>
        <v>365.82194800000002</v>
      </c>
      <c r="AB7" s="92" cm="1">
        <f t="array" ref="AB7">IFERROR(PERCENTILE(IF('2016-2021 TRI_Nonzero Unique'!$C:$C=$A7,'2016-2021 TRI_Nonzero Unique'!$AR:$AR),0.5)*0.453592/$C7,"")</f>
        <v>0.16480509333333332</v>
      </c>
      <c r="AC7" s="89" cm="1">
        <f t="array" ref="AC7">IFERROR(PERCENTILE(IF('2016-2021 TRI_Nonzero Unique'!$C:$C=$A7,'2016-2021 TRI_Nonzero Unique'!$AR:$AR),0.95)*0.453592/$C7,"")</f>
        <v>1.2194064933333335</v>
      </c>
      <c r="AD7" s="9" t="s">
        <v>67</v>
      </c>
      <c r="AE7" s="7" t="s">
        <v>68</v>
      </c>
      <c r="AF7" s="7">
        <v>2</v>
      </c>
    </row>
    <row r="8" spans="1:32" ht="45">
      <c r="A8" s="9" t="s">
        <v>69</v>
      </c>
      <c r="B8" s="52" t="s">
        <v>54</v>
      </c>
      <c r="C8" s="10">
        <v>300</v>
      </c>
      <c r="D8" s="10" t="s">
        <v>55</v>
      </c>
      <c r="E8" s="8">
        <f t="shared" si="0"/>
        <v>1</v>
      </c>
      <c r="F8" s="8">
        <f>COUNTIF('Facility Summary'!$A:$A, 'OES Summary'!A8)</f>
        <v>1</v>
      </c>
      <c r="G8" s="8">
        <f>COUNTIFS('Facility Summary'!$A:$A, 'OES Summary'!A8,'Facility Summary'!$Q:$Q, 'OES Summary'!$G$2)</f>
        <v>0</v>
      </c>
      <c r="H8" s="8">
        <f>COUNTIFS('Facility Summary'!$A:$A, 'OES Summary'!A8,'Facility Summary'!$Q:$Q, 'OES Summary'!$H$2)</f>
        <v>0</v>
      </c>
      <c r="I8" s="8">
        <f>COUNTIFS('Facility Summary'!$A:$A, 'OES Summary'!A8,'Facility Summary'!$Q:$Q, 'OES Summary'!$I$2)</f>
        <v>0</v>
      </c>
      <c r="J8" s="8">
        <f>COUNTIFS('Facility Summary'!$A:$A, 'OES Summary'!A8,'Facility Summary'!$Q:$Q, 'OES Summary'!$J$2)</f>
        <v>0</v>
      </c>
      <c r="K8" s="8">
        <f>COUNTIFS('Facility Summary'!$A:$A, 'OES Summary'!A8,'Facility Summary'!$Q:$Q, 'OES Summary'!$K$2)</f>
        <v>0</v>
      </c>
      <c r="L8" s="8">
        <f>COUNTIFS('Facility Summary'!$A:$A, 'OES Summary'!A8,'Facility Summary'!$Q:$Q, 'OES Summary'!$L$2)</f>
        <v>0</v>
      </c>
      <c r="M8" s="8">
        <f>COUNTIFS('Facility Summary'!$A:$A, 'OES Summary'!A8,'Facility Summary'!$Q:$Q, 'OES Summary'!$M$2)</f>
        <v>0</v>
      </c>
      <c r="N8" s="8">
        <f>COUNTIFS('Facility Summary'!$A:$A, 'OES Summary'!A8,'Facility Summary'!$Q:$Q, 'OES Summary'!$N$2)</f>
        <v>0</v>
      </c>
      <c r="O8" s="8">
        <f>COUNTIFS('Facility Summary'!$A:$A, 'OES Summary'!A8,'Facility Summary'!$Q:$Q, 'OES Summary'!$O$2)</f>
        <v>0</v>
      </c>
      <c r="P8" s="8">
        <f>COUNTIFS('Facility Summary'!$A:$A, 'OES Summary'!A8,'Facility Summary'!$Q:$Q, 'OES Summary'!$P$2)</f>
        <v>0</v>
      </c>
      <c r="Q8" s="8">
        <f>COUNTIFS('Facility Summary'!$A:$A, 'OES Summary'!A8,'Facility Summary'!$Q:$Q, 'OES Summary'!$Q$2)</f>
        <v>0</v>
      </c>
      <c r="R8" s="8">
        <f>COUNTIFS('Facility Summary'!$A:$A, 'OES Summary'!A8,'Facility Summary'!$Q:$Q, 'OES Summary'!$R$2)</f>
        <v>0</v>
      </c>
      <c r="S8" s="8">
        <f>COUNTIFS('Facility Summary'!$A:$A, 'OES Summary'!A8,'Facility Summary'!$Q:$Q, 'OES Summary'!$S$2)</f>
        <v>0</v>
      </c>
      <c r="T8" s="8">
        <f>COUNTIFS('Facility Summary'!$A:$A, 'OES Summary'!A8,'Facility Summary'!$Q:$Q, 'OES Summary'!$T$2)</f>
        <v>1</v>
      </c>
      <c r="U8" s="8">
        <f>COUNTIFS('Facility Summary'!$A:$A, 'OES Summary'!A8,'Facility Summary'!$Q:$Q, 'OES Summary'!$U$2)</f>
        <v>0</v>
      </c>
      <c r="V8" s="8">
        <f>COUNTIFS('Facility Summary'!$A:$A, 'OES Summary'!A8,'Facility Summary'!$Q:$Q, 'OES Summary'!$V$2)</f>
        <v>0</v>
      </c>
      <c r="W8" s="8">
        <f>COUNTIFS('Facility Summary'!$A:$A, 'OES Summary'!A8,'Facility Summary'!$Q:$Q, 'OES Summary'!$W$2)</f>
        <v>0</v>
      </c>
      <c r="X8" s="8">
        <f>COUNTIFS('Facility Summary'!$A:$A, 'OES Summary'!A8,'Facility Summary'!$Q:$Q, 'OES Summary'!$X$2)</f>
        <v>0</v>
      </c>
      <c r="Y8" s="8">
        <f>COUNTIFS('Facility Summary'!$A:$A, 'OES Summary'!A8,'Facility Summary'!$Q:$Q, 'OES Summary'!$Y$2)</f>
        <v>0</v>
      </c>
      <c r="Z8" s="89" cm="1">
        <f t="array" ref="Z8">IFERROR(PERCENTILE(IF('2016-2021 TRI_Nonzero Unique'!$C:$C=$A8,'2016-2021 TRI_Nonzero Unique'!$AR:$AR),0.5)*0.453592,"")</f>
        <v>113.398</v>
      </c>
      <c r="AA8" s="91" cm="1">
        <f t="array" ref="AA8">IFERROR(PERCENTILE(IF('2016-2021 TRI_Nonzero Unique'!$C:$C=$A8,'2016-2021 TRI_Nonzero Unique'!$AR:$AR),0.95)*0.453592,"")</f>
        <v>113.398</v>
      </c>
      <c r="AB8" s="92" cm="1">
        <f t="array" ref="AB8">IFERROR(PERCENTILE(IF('2016-2021 TRI_Nonzero Unique'!$C:$C=$A8,'2016-2021 TRI_Nonzero Unique'!$AR:$AR),0.5)*0.453592/$C8,"")</f>
        <v>0.37799333333333335</v>
      </c>
      <c r="AC8" s="89" cm="1">
        <f t="array" ref="AC8">IFERROR(PERCENTILE(IF('2016-2021 TRI_Nonzero Unique'!$C:$C=$A8,'2016-2021 TRI_Nonzero Unique'!$AR:$AR),0.95)*0.453592/$C8,"")</f>
        <v>0.37799333333333335</v>
      </c>
      <c r="AD8" s="9" t="s">
        <v>67</v>
      </c>
      <c r="AE8" s="7" t="s">
        <v>70</v>
      </c>
      <c r="AF8" s="7">
        <v>0</v>
      </c>
    </row>
    <row r="9" spans="1:32">
      <c r="A9" s="9" t="s">
        <v>71</v>
      </c>
      <c r="B9" s="52" t="s">
        <v>54</v>
      </c>
      <c r="C9" s="10">
        <v>250</v>
      </c>
      <c r="D9" s="10" t="s">
        <v>55</v>
      </c>
      <c r="E9" s="8">
        <f t="shared" si="0"/>
        <v>0</v>
      </c>
      <c r="F9" s="8">
        <f>COUNTIF('Facility Summary'!$A:$A, 'OES Summary'!A9)</f>
        <v>0</v>
      </c>
      <c r="G9" s="8">
        <f>COUNTIFS('Facility Summary'!$A:$A, 'OES Summary'!A9,'Facility Summary'!$Q:$Q, 'OES Summary'!$G$2)</f>
        <v>0</v>
      </c>
      <c r="H9" s="8">
        <f>COUNTIFS('Facility Summary'!$A:$A, 'OES Summary'!A9,'Facility Summary'!$Q:$Q, 'OES Summary'!$H$2)</f>
        <v>0</v>
      </c>
      <c r="I9" s="8">
        <f>COUNTIFS('Facility Summary'!$A:$A, 'OES Summary'!A9,'Facility Summary'!$Q:$Q, 'OES Summary'!$I$2)</f>
        <v>0</v>
      </c>
      <c r="J9" s="8">
        <f>COUNTIFS('Facility Summary'!$A:$A, 'OES Summary'!A9,'Facility Summary'!$Q:$Q, 'OES Summary'!$J$2)</f>
        <v>0</v>
      </c>
      <c r="K9" s="8">
        <f>COUNTIFS('Facility Summary'!$A:$A, 'OES Summary'!A9,'Facility Summary'!$Q:$Q, 'OES Summary'!$K$2)</f>
        <v>0</v>
      </c>
      <c r="L9" s="8">
        <f>COUNTIFS('Facility Summary'!$A:$A, 'OES Summary'!A9,'Facility Summary'!$Q:$Q, 'OES Summary'!$L$2)</f>
        <v>0</v>
      </c>
      <c r="M9" s="8">
        <f>COUNTIFS('Facility Summary'!$A:$A, 'OES Summary'!A9,'Facility Summary'!$Q:$Q, 'OES Summary'!$M$2)</f>
        <v>0</v>
      </c>
      <c r="N9" s="8">
        <f>COUNTIFS('Facility Summary'!$A:$A, 'OES Summary'!A9,'Facility Summary'!$Q:$Q, 'OES Summary'!$N$2)</f>
        <v>0</v>
      </c>
      <c r="O9" s="8">
        <f>COUNTIFS('Facility Summary'!$A:$A, 'OES Summary'!A9,'Facility Summary'!$Q:$Q, 'OES Summary'!$O$2)</f>
        <v>0</v>
      </c>
      <c r="P9" s="8">
        <f>COUNTIFS('Facility Summary'!$A:$A, 'OES Summary'!A9,'Facility Summary'!$Q:$Q, 'OES Summary'!$P$2)</f>
        <v>0</v>
      </c>
      <c r="Q9" s="8">
        <f>COUNTIFS('Facility Summary'!$A:$A, 'OES Summary'!A9,'Facility Summary'!$Q:$Q, 'OES Summary'!$Q$2)</f>
        <v>0</v>
      </c>
      <c r="R9" s="8">
        <f>COUNTIFS('Facility Summary'!$A:$A, 'OES Summary'!A9,'Facility Summary'!$Q:$Q, 'OES Summary'!$R$2)</f>
        <v>0</v>
      </c>
      <c r="S9" s="8">
        <f>COUNTIFS('Facility Summary'!$A:$A, 'OES Summary'!A9,'Facility Summary'!$Q:$Q, 'OES Summary'!$S$2)</f>
        <v>0</v>
      </c>
      <c r="T9" s="8">
        <f>COUNTIFS('Facility Summary'!$A:$A, 'OES Summary'!A9,'Facility Summary'!$Q:$Q, 'OES Summary'!$T$2)</f>
        <v>0</v>
      </c>
      <c r="U9" s="8">
        <f>COUNTIFS('Facility Summary'!$A:$A, 'OES Summary'!A9,'Facility Summary'!$Q:$Q, 'OES Summary'!$U$2)</f>
        <v>0</v>
      </c>
      <c r="V9" s="8">
        <f>COUNTIFS('Facility Summary'!$A:$A, 'OES Summary'!A9,'Facility Summary'!$Q:$Q, 'OES Summary'!$V$2)</f>
        <v>0</v>
      </c>
      <c r="W9" s="8">
        <f>COUNTIFS('Facility Summary'!$A:$A, 'OES Summary'!A9,'Facility Summary'!$Q:$Q, 'OES Summary'!$W$2)</f>
        <v>0</v>
      </c>
      <c r="X9" s="8">
        <f>COUNTIFS('Facility Summary'!$A:$A, 'OES Summary'!A9,'Facility Summary'!$Q:$Q, 'OES Summary'!$X$2)</f>
        <v>0</v>
      </c>
      <c r="Y9" s="8">
        <f>COUNTIFS('Facility Summary'!$A:$A, 'OES Summary'!A9,'Facility Summary'!$Q:$Q, 'OES Summary'!$Y$2)</f>
        <v>0</v>
      </c>
      <c r="Z9" s="89" t="str" cm="1">
        <f t="array" ref="Z9">IFERROR(PERCENTILE(IF('2016-2021 TRI_Nonzero Unique'!$C:$C=$A9,'2016-2021 TRI_Nonzero Unique'!$AR:$AR),0.5)*0.453592,"")</f>
        <v/>
      </c>
      <c r="AA9" s="91" t="str" cm="1">
        <f t="array" ref="AA9">IFERROR(PERCENTILE(IF('2016-2021 TRI_Nonzero Unique'!$C:$C=$A9,'2016-2021 TRI_Nonzero Unique'!$AR:$AR),0.95)*0.453592,"")</f>
        <v/>
      </c>
      <c r="AB9" s="92" t="str" cm="1">
        <f t="array" ref="AB9">IFERROR(PERCENTILE(IF('2016-2021 TRI_Nonzero Unique'!$C:$C=$A9,'2016-2021 TRI_Nonzero Unique'!$AR:$AR),0.5)*0.453592/$C9,"")</f>
        <v/>
      </c>
      <c r="AC9" s="89" t="str" cm="1">
        <f t="array" ref="AC9">IFERROR(PERCENTILE(IF('2016-2021 TRI_Nonzero Unique'!$C:$C=$A9,'2016-2021 TRI_Nonzero Unique'!$AR:$AR),0.95)*0.453592/$C9,"")</f>
        <v/>
      </c>
      <c r="AD9" s="9" t="s">
        <v>72</v>
      </c>
      <c r="AE9" s="7" t="s">
        <v>70</v>
      </c>
      <c r="AF9" s="7">
        <v>0</v>
      </c>
    </row>
    <row r="10" spans="1:32" ht="45">
      <c r="A10" s="9" t="s">
        <v>73</v>
      </c>
      <c r="B10" s="52" t="s">
        <v>54</v>
      </c>
      <c r="C10" s="10">
        <v>250</v>
      </c>
      <c r="D10" s="10" t="s">
        <v>55</v>
      </c>
      <c r="E10" s="8">
        <f t="shared" si="0"/>
        <v>0</v>
      </c>
      <c r="F10" s="8">
        <f>COUNTIF('Facility Summary'!$A:$A, 'OES Summary'!A10)</f>
        <v>0</v>
      </c>
      <c r="G10" s="8">
        <f>COUNTIFS('Facility Summary'!$A:$A, 'OES Summary'!A10,'Facility Summary'!$Q:$Q, 'OES Summary'!$G$2)</f>
        <v>0</v>
      </c>
      <c r="H10" s="8">
        <f>COUNTIFS('Facility Summary'!$A:$A, 'OES Summary'!A10,'Facility Summary'!$Q:$Q, 'OES Summary'!$H$2)</f>
        <v>0</v>
      </c>
      <c r="I10" s="8">
        <f>COUNTIFS('Facility Summary'!$A:$A, 'OES Summary'!A10,'Facility Summary'!$Q:$Q, 'OES Summary'!$I$2)</f>
        <v>0</v>
      </c>
      <c r="J10" s="8">
        <f>COUNTIFS('Facility Summary'!$A:$A, 'OES Summary'!A10,'Facility Summary'!$Q:$Q, 'OES Summary'!$J$2)</f>
        <v>0</v>
      </c>
      <c r="K10" s="8">
        <f>COUNTIFS('Facility Summary'!$A:$A, 'OES Summary'!A10,'Facility Summary'!$Q:$Q, 'OES Summary'!$K$2)</f>
        <v>0</v>
      </c>
      <c r="L10" s="8">
        <f>COUNTIFS('Facility Summary'!$A:$A, 'OES Summary'!A10,'Facility Summary'!$Q:$Q, 'OES Summary'!$L$2)</f>
        <v>0</v>
      </c>
      <c r="M10" s="8">
        <f>COUNTIFS('Facility Summary'!$A:$A, 'OES Summary'!A10,'Facility Summary'!$Q:$Q, 'OES Summary'!$M$2)</f>
        <v>0</v>
      </c>
      <c r="N10" s="8">
        <f>COUNTIFS('Facility Summary'!$A:$A, 'OES Summary'!A10,'Facility Summary'!$Q:$Q, 'OES Summary'!$N$2)</f>
        <v>0</v>
      </c>
      <c r="O10" s="8">
        <f>COUNTIFS('Facility Summary'!$A:$A, 'OES Summary'!A10,'Facility Summary'!$Q:$Q, 'OES Summary'!$O$2)</f>
        <v>0</v>
      </c>
      <c r="P10" s="8">
        <f>COUNTIFS('Facility Summary'!$A:$A, 'OES Summary'!A10,'Facility Summary'!$Q:$Q, 'OES Summary'!$P$2)</f>
        <v>0</v>
      </c>
      <c r="Q10" s="8">
        <f>COUNTIFS('Facility Summary'!$A:$A, 'OES Summary'!A10,'Facility Summary'!$Q:$Q, 'OES Summary'!$Q$2)</f>
        <v>0</v>
      </c>
      <c r="R10" s="8">
        <f>COUNTIFS('Facility Summary'!$A:$A, 'OES Summary'!A10,'Facility Summary'!$Q:$Q, 'OES Summary'!$R$2)</f>
        <v>0</v>
      </c>
      <c r="S10" s="8">
        <f>COUNTIFS('Facility Summary'!$A:$A, 'OES Summary'!A10,'Facility Summary'!$Q:$Q, 'OES Summary'!$S$2)</f>
        <v>0</v>
      </c>
      <c r="T10" s="8">
        <f>COUNTIFS('Facility Summary'!$A:$A, 'OES Summary'!A10,'Facility Summary'!$Q:$Q, 'OES Summary'!$T$2)</f>
        <v>0</v>
      </c>
      <c r="U10" s="8">
        <f>COUNTIFS('Facility Summary'!$A:$A, 'OES Summary'!A10,'Facility Summary'!$Q:$Q, 'OES Summary'!$U$2)</f>
        <v>0</v>
      </c>
      <c r="V10" s="8">
        <f>COUNTIFS('Facility Summary'!$A:$A, 'OES Summary'!A10,'Facility Summary'!$Q:$Q, 'OES Summary'!$V$2)</f>
        <v>0</v>
      </c>
      <c r="W10" s="8">
        <f>COUNTIFS('Facility Summary'!$A:$A, 'OES Summary'!A10,'Facility Summary'!$Q:$Q, 'OES Summary'!$W$2)</f>
        <v>0</v>
      </c>
      <c r="X10" s="8">
        <f>COUNTIFS('Facility Summary'!$A:$A, 'OES Summary'!A10,'Facility Summary'!$Q:$Q, 'OES Summary'!$X$2)</f>
        <v>0</v>
      </c>
      <c r="Y10" s="8">
        <f>COUNTIFS('Facility Summary'!$A:$A, 'OES Summary'!A10,'Facility Summary'!$Q:$Q, 'OES Summary'!$Y$2)</f>
        <v>0</v>
      </c>
      <c r="Z10" s="89" t="str" cm="1">
        <f t="array" ref="Z10">IFERROR(PERCENTILE(IF('2016-2021 TRI_Nonzero Unique'!$C:$C=$A10,'2016-2021 TRI_Nonzero Unique'!$AR:$AR),0.5)*0.453592,"")</f>
        <v/>
      </c>
      <c r="AA10" s="91" t="str" cm="1">
        <f t="array" ref="AA10">IFERROR(PERCENTILE(IF('2016-2021 TRI_Nonzero Unique'!$C:$C=$A10,'2016-2021 TRI_Nonzero Unique'!$AR:$AR),0.95)*0.453592,"")</f>
        <v/>
      </c>
      <c r="AB10" s="92" t="str" cm="1">
        <f t="array" ref="AB10">IFERROR(PERCENTILE(IF('2016-2021 TRI_Nonzero Unique'!$C:$C=$A10,'2016-2021 TRI_Nonzero Unique'!$AR:$AR),0.5)*0.453592/$C10,"")</f>
        <v/>
      </c>
      <c r="AC10" s="89" t="str" cm="1">
        <f t="array" ref="AC10">IFERROR(PERCENTILE(IF('2016-2021 TRI_Nonzero Unique'!$C:$C=$A10,'2016-2021 TRI_Nonzero Unique'!$AR:$AR),0.95)*0.453592/$C10,"")</f>
        <v/>
      </c>
      <c r="AD10" s="9" t="s">
        <v>74</v>
      </c>
      <c r="AE10" s="7" t="s">
        <v>70</v>
      </c>
      <c r="AF10" s="7">
        <v>0</v>
      </c>
    </row>
    <row r="11" spans="1:32" ht="45">
      <c r="A11" s="9" t="s">
        <v>75</v>
      </c>
      <c r="B11" s="52" t="s">
        <v>54</v>
      </c>
      <c r="C11" s="10">
        <v>256</v>
      </c>
      <c r="D11" s="10" t="s">
        <v>55</v>
      </c>
      <c r="E11" s="8">
        <f t="shared" si="0"/>
        <v>0</v>
      </c>
      <c r="F11" s="8">
        <f>COUNTIF('Facility Summary'!$A:$A, 'OES Summary'!A11)</f>
        <v>0</v>
      </c>
      <c r="G11" s="8">
        <f>COUNTIFS('Facility Summary'!$A:$A, 'OES Summary'!A11,'Facility Summary'!$Q:$Q, 'OES Summary'!$G$2)</f>
        <v>0</v>
      </c>
      <c r="H11" s="8">
        <f>COUNTIFS('Facility Summary'!$A:$A, 'OES Summary'!A11,'Facility Summary'!$Q:$Q, 'OES Summary'!$H$2)</f>
        <v>0</v>
      </c>
      <c r="I11" s="8">
        <f>COUNTIFS('Facility Summary'!$A:$A, 'OES Summary'!A11,'Facility Summary'!$Q:$Q, 'OES Summary'!$I$2)</f>
        <v>0</v>
      </c>
      <c r="J11" s="8">
        <f>COUNTIFS('Facility Summary'!$A:$A, 'OES Summary'!A11,'Facility Summary'!$Q:$Q, 'OES Summary'!$J$2)</f>
        <v>0</v>
      </c>
      <c r="K11" s="8">
        <f>COUNTIFS('Facility Summary'!$A:$A, 'OES Summary'!A11,'Facility Summary'!$Q:$Q, 'OES Summary'!$K$2)</f>
        <v>0</v>
      </c>
      <c r="L11" s="8">
        <f>COUNTIFS('Facility Summary'!$A:$A, 'OES Summary'!A11,'Facility Summary'!$Q:$Q, 'OES Summary'!$L$2)</f>
        <v>0</v>
      </c>
      <c r="M11" s="8">
        <f>COUNTIFS('Facility Summary'!$A:$A, 'OES Summary'!A11,'Facility Summary'!$Q:$Q, 'OES Summary'!$M$2)</f>
        <v>0</v>
      </c>
      <c r="N11" s="8">
        <f>COUNTIFS('Facility Summary'!$A:$A, 'OES Summary'!A11,'Facility Summary'!$Q:$Q, 'OES Summary'!$N$2)</f>
        <v>0</v>
      </c>
      <c r="O11" s="8">
        <f>COUNTIFS('Facility Summary'!$A:$A, 'OES Summary'!A11,'Facility Summary'!$Q:$Q, 'OES Summary'!$O$2)</f>
        <v>0</v>
      </c>
      <c r="P11" s="8">
        <f>COUNTIFS('Facility Summary'!$A:$A, 'OES Summary'!A11,'Facility Summary'!$Q:$Q, 'OES Summary'!$P$2)</f>
        <v>0</v>
      </c>
      <c r="Q11" s="8">
        <f>COUNTIFS('Facility Summary'!$A:$A, 'OES Summary'!A11,'Facility Summary'!$Q:$Q, 'OES Summary'!$Q$2)</f>
        <v>0</v>
      </c>
      <c r="R11" s="8">
        <f>COUNTIFS('Facility Summary'!$A:$A, 'OES Summary'!A11,'Facility Summary'!$Q:$Q, 'OES Summary'!$R$2)</f>
        <v>0</v>
      </c>
      <c r="S11" s="8">
        <f>COUNTIFS('Facility Summary'!$A:$A, 'OES Summary'!A11,'Facility Summary'!$Q:$Q, 'OES Summary'!$S$2)</f>
        <v>0</v>
      </c>
      <c r="T11" s="8">
        <f>COUNTIFS('Facility Summary'!$A:$A, 'OES Summary'!A11,'Facility Summary'!$Q:$Q, 'OES Summary'!$T$2)</f>
        <v>0</v>
      </c>
      <c r="U11" s="8">
        <f>COUNTIFS('Facility Summary'!$A:$A, 'OES Summary'!A11,'Facility Summary'!$Q:$Q, 'OES Summary'!$U$2)</f>
        <v>0</v>
      </c>
      <c r="V11" s="8">
        <f>COUNTIFS('Facility Summary'!$A:$A, 'OES Summary'!A11,'Facility Summary'!$Q:$Q, 'OES Summary'!$V$2)</f>
        <v>0</v>
      </c>
      <c r="W11" s="8">
        <f>COUNTIFS('Facility Summary'!$A:$A, 'OES Summary'!A11,'Facility Summary'!$Q:$Q, 'OES Summary'!$W$2)</f>
        <v>0</v>
      </c>
      <c r="X11" s="8">
        <f>COUNTIFS('Facility Summary'!$A:$A, 'OES Summary'!A11,'Facility Summary'!$Q:$Q, 'OES Summary'!$X$2)</f>
        <v>0</v>
      </c>
      <c r="Y11" s="8">
        <f>COUNTIFS('Facility Summary'!$A:$A, 'OES Summary'!A11,'Facility Summary'!$Q:$Q, 'OES Summary'!$Y$2)</f>
        <v>0</v>
      </c>
      <c r="Z11" s="89" t="str" cm="1">
        <f t="array" ref="Z11">IFERROR(PERCENTILE(IF('2016-2021 TRI_Nonzero Unique'!$C:$C=$A11,'2016-2021 TRI_Nonzero Unique'!$AR:$AR),0.5)*0.453592,"")</f>
        <v/>
      </c>
      <c r="AA11" s="91" t="str" cm="1">
        <f t="array" ref="AA11">IFERROR(PERCENTILE(IF('2016-2021 TRI_Nonzero Unique'!$C:$C=$A11,'2016-2021 TRI_Nonzero Unique'!$AR:$AR),0.95)*0.453592,"")</f>
        <v/>
      </c>
      <c r="AB11" s="92" t="str" cm="1">
        <f t="array" ref="AB11">IFERROR(PERCENTILE(IF('2016-2021 TRI_Nonzero Unique'!$C:$C=$A11,'2016-2021 TRI_Nonzero Unique'!$AR:$AR),0.5)*0.453592/$C11,"")</f>
        <v/>
      </c>
      <c r="AC11" s="89" t="str" cm="1">
        <f t="array" ref="AC11">IFERROR(PERCENTILE(IF('2016-2021 TRI_Nonzero Unique'!$C:$C=$A11,'2016-2021 TRI_Nonzero Unique'!$AR:$AR),0.95)*0.453592/$C11,"")</f>
        <v/>
      </c>
      <c r="AD11" s="97" t="s">
        <v>76</v>
      </c>
      <c r="AE11" s="7" t="s">
        <v>70</v>
      </c>
      <c r="AF11" s="7">
        <v>0</v>
      </c>
    </row>
    <row r="12" spans="1:32" ht="30">
      <c r="A12" s="9" t="s">
        <v>77</v>
      </c>
      <c r="B12" s="52" t="s">
        <v>54</v>
      </c>
      <c r="C12" s="10">
        <v>250</v>
      </c>
      <c r="D12" s="10" t="s">
        <v>55</v>
      </c>
      <c r="E12" s="8">
        <f t="shared" si="0"/>
        <v>0</v>
      </c>
      <c r="F12" s="8">
        <f>COUNTIF('Facility Summary'!$A:$A, 'OES Summary'!A12)</f>
        <v>0</v>
      </c>
      <c r="G12" s="8">
        <f>COUNTIFS('Facility Summary'!$A:$A, 'OES Summary'!A12,'Facility Summary'!$Q:$Q, 'OES Summary'!$G$2)</f>
        <v>0</v>
      </c>
      <c r="H12" s="8">
        <f>COUNTIFS('Facility Summary'!$A:$A, 'OES Summary'!A12,'Facility Summary'!$Q:$Q, 'OES Summary'!$H$2)</f>
        <v>0</v>
      </c>
      <c r="I12" s="8">
        <f>COUNTIFS('Facility Summary'!$A:$A, 'OES Summary'!A12,'Facility Summary'!$Q:$Q, 'OES Summary'!$I$2)</f>
        <v>0</v>
      </c>
      <c r="J12" s="8">
        <f>COUNTIFS('Facility Summary'!$A:$A, 'OES Summary'!A12,'Facility Summary'!$Q:$Q, 'OES Summary'!$J$2)</f>
        <v>0</v>
      </c>
      <c r="K12" s="8">
        <f>COUNTIFS('Facility Summary'!$A:$A, 'OES Summary'!A12,'Facility Summary'!$Q:$Q, 'OES Summary'!$K$2)</f>
        <v>0</v>
      </c>
      <c r="L12" s="8">
        <f>COUNTIFS('Facility Summary'!$A:$A, 'OES Summary'!A12,'Facility Summary'!$Q:$Q, 'OES Summary'!$L$2)</f>
        <v>0</v>
      </c>
      <c r="M12" s="8">
        <f>COUNTIFS('Facility Summary'!$A:$A, 'OES Summary'!A12,'Facility Summary'!$Q:$Q, 'OES Summary'!$M$2)</f>
        <v>0</v>
      </c>
      <c r="N12" s="8">
        <f>COUNTIFS('Facility Summary'!$A:$A, 'OES Summary'!A12,'Facility Summary'!$Q:$Q, 'OES Summary'!$N$2)</f>
        <v>0</v>
      </c>
      <c r="O12" s="8">
        <f>COUNTIFS('Facility Summary'!$A:$A, 'OES Summary'!A12,'Facility Summary'!$Q:$Q, 'OES Summary'!$O$2)</f>
        <v>0</v>
      </c>
      <c r="P12" s="8">
        <f>COUNTIFS('Facility Summary'!$A:$A, 'OES Summary'!A12,'Facility Summary'!$Q:$Q, 'OES Summary'!$P$2)</f>
        <v>0</v>
      </c>
      <c r="Q12" s="8">
        <f>COUNTIFS('Facility Summary'!$A:$A, 'OES Summary'!A12,'Facility Summary'!$Q:$Q, 'OES Summary'!$Q$2)</f>
        <v>0</v>
      </c>
      <c r="R12" s="8">
        <f>COUNTIFS('Facility Summary'!$A:$A, 'OES Summary'!A12,'Facility Summary'!$Q:$Q, 'OES Summary'!$R$2)</f>
        <v>0</v>
      </c>
      <c r="S12" s="8">
        <f>COUNTIFS('Facility Summary'!$A:$A, 'OES Summary'!A12,'Facility Summary'!$Q:$Q, 'OES Summary'!$S$2)</f>
        <v>0</v>
      </c>
      <c r="T12" s="8">
        <f>COUNTIFS('Facility Summary'!$A:$A, 'OES Summary'!A12,'Facility Summary'!$Q:$Q, 'OES Summary'!$T$2)</f>
        <v>0</v>
      </c>
      <c r="U12" s="8">
        <f>COUNTIFS('Facility Summary'!$A:$A, 'OES Summary'!A12,'Facility Summary'!$Q:$Q, 'OES Summary'!$U$2)</f>
        <v>0</v>
      </c>
      <c r="V12" s="8">
        <f>COUNTIFS('Facility Summary'!$A:$A, 'OES Summary'!A12,'Facility Summary'!$Q:$Q, 'OES Summary'!$V$2)</f>
        <v>0</v>
      </c>
      <c r="W12" s="8">
        <f>COUNTIFS('Facility Summary'!$A:$A, 'OES Summary'!A12,'Facility Summary'!$Q:$Q, 'OES Summary'!$W$2)</f>
        <v>0</v>
      </c>
      <c r="X12" s="8">
        <f>COUNTIFS('Facility Summary'!$A:$A, 'OES Summary'!A12,'Facility Summary'!$Q:$Q, 'OES Summary'!$X$2)</f>
        <v>0</v>
      </c>
      <c r="Y12" s="8">
        <f>COUNTIFS('Facility Summary'!$A:$A, 'OES Summary'!A12,'Facility Summary'!$Q:$Q, 'OES Summary'!$Y$2)</f>
        <v>0</v>
      </c>
      <c r="Z12" s="89" t="str" cm="1">
        <f t="array" ref="Z12">IFERROR(PERCENTILE(IF('2016-2021 TRI_Nonzero Unique'!$C:$C=$A12,'2016-2021 TRI_Nonzero Unique'!$AR:$AR),0.5)*0.453592,"")</f>
        <v/>
      </c>
      <c r="AA12" s="91" t="str" cm="1">
        <f t="array" ref="AA12">IFERROR(PERCENTILE(IF('2016-2021 TRI_Nonzero Unique'!$C:$C=$A12,'2016-2021 TRI_Nonzero Unique'!$AR:$AR),0.95)*0.453592,"")</f>
        <v/>
      </c>
      <c r="AB12" s="92" t="str" cm="1">
        <f t="array" ref="AB12">IFERROR(PERCENTILE(IF('2016-2021 TRI_Nonzero Unique'!$C:$C=$A12,'2016-2021 TRI_Nonzero Unique'!$AR:$AR),0.5)*0.453592/$C12,"")</f>
        <v/>
      </c>
      <c r="AC12" s="89" t="str" cm="1">
        <f t="array" ref="AC12">IFERROR(PERCENTILE(IF('2016-2021 TRI_Nonzero Unique'!$C:$C=$A12,'2016-2021 TRI_Nonzero Unique'!$AR:$AR),0.95)*0.453592/$C12,"")</f>
        <v/>
      </c>
      <c r="AD12" s="9" t="s">
        <v>72</v>
      </c>
      <c r="AE12" s="7" t="s">
        <v>70</v>
      </c>
      <c r="AF12" s="7">
        <v>0</v>
      </c>
    </row>
    <row r="13" spans="1:32" ht="30">
      <c r="A13" s="9" t="s">
        <v>78</v>
      </c>
      <c r="B13" s="52" t="s">
        <v>54</v>
      </c>
      <c r="C13" s="10">
        <v>350</v>
      </c>
      <c r="D13" s="10" t="s">
        <v>55</v>
      </c>
      <c r="E13" s="8">
        <f t="shared" si="0"/>
        <v>0</v>
      </c>
      <c r="F13" s="8">
        <f>COUNTIF('Facility Summary'!$A:$A, 'OES Summary'!A13)</f>
        <v>0</v>
      </c>
      <c r="G13" s="8">
        <f>COUNTIFS('Facility Summary'!$A:$A, 'OES Summary'!A13,'Facility Summary'!$Q:$Q, 'OES Summary'!$G$2)</f>
        <v>0</v>
      </c>
      <c r="H13" s="8">
        <f>COUNTIFS('Facility Summary'!$A:$A, 'OES Summary'!A13,'Facility Summary'!$Q:$Q, 'OES Summary'!$H$2)</f>
        <v>0</v>
      </c>
      <c r="I13" s="8">
        <f>COUNTIFS('Facility Summary'!$A:$A, 'OES Summary'!A13,'Facility Summary'!$Q:$Q, 'OES Summary'!$I$2)</f>
        <v>0</v>
      </c>
      <c r="J13" s="8">
        <f>COUNTIFS('Facility Summary'!$A:$A, 'OES Summary'!A13,'Facility Summary'!$Q:$Q, 'OES Summary'!$J$2)</f>
        <v>0</v>
      </c>
      <c r="K13" s="8">
        <f>COUNTIFS('Facility Summary'!$A:$A, 'OES Summary'!A13,'Facility Summary'!$Q:$Q, 'OES Summary'!$K$2)</f>
        <v>0</v>
      </c>
      <c r="L13" s="8">
        <f>COUNTIFS('Facility Summary'!$A:$A, 'OES Summary'!A13,'Facility Summary'!$Q:$Q, 'OES Summary'!$L$2)</f>
        <v>0</v>
      </c>
      <c r="M13" s="8">
        <f>COUNTIFS('Facility Summary'!$A:$A, 'OES Summary'!A13,'Facility Summary'!$Q:$Q, 'OES Summary'!$M$2)</f>
        <v>0</v>
      </c>
      <c r="N13" s="8">
        <f>COUNTIFS('Facility Summary'!$A:$A, 'OES Summary'!A13,'Facility Summary'!$Q:$Q, 'OES Summary'!$N$2)</f>
        <v>0</v>
      </c>
      <c r="O13" s="8">
        <f>COUNTIFS('Facility Summary'!$A:$A, 'OES Summary'!A13,'Facility Summary'!$Q:$Q, 'OES Summary'!$O$2)</f>
        <v>0</v>
      </c>
      <c r="P13" s="8">
        <f>COUNTIFS('Facility Summary'!$A:$A, 'OES Summary'!A13,'Facility Summary'!$Q:$Q, 'OES Summary'!$P$2)</f>
        <v>0</v>
      </c>
      <c r="Q13" s="8">
        <f>COUNTIFS('Facility Summary'!$A:$A, 'OES Summary'!A13,'Facility Summary'!$Q:$Q, 'OES Summary'!$Q$2)</f>
        <v>0</v>
      </c>
      <c r="R13" s="8">
        <f>COUNTIFS('Facility Summary'!$A:$A, 'OES Summary'!A13,'Facility Summary'!$Q:$Q, 'OES Summary'!$R$2)</f>
        <v>0</v>
      </c>
      <c r="S13" s="8">
        <f>COUNTIFS('Facility Summary'!$A:$A, 'OES Summary'!A13,'Facility Summary'!$Q:$Q, 'OES Summary'!$S$2)</f>
        <v>0</v>
      </c>
      <c r="T13" s="8">
        <f>COUNTIFS('Facility Summary'!$A:$A, 'OES Summary'!A13,'Facility Summary'!$Q:$Q, 'OES Summary'!$T$2)</f>
        <v>0</v>
      </c>
      <c r="U13" s="8">
        <f>COUNTIFS('Facility Summary'!$A:$A, 'OES Summary'!A13,'Facility Summary'!$Q:$Q, 'OES Summary'!$U$2)</f>
        <v>0</v>
      </c>
      <c r="V13" s="8">
        <f>COUNTIFS('Facility Summary'!$A:$A, 'OES Summary'!A13,'Facility Summary'!$Q:$Q, 'OES Summary'!$V$2)</f>
        <v>0</v>
      </c>
      <c r="W13" s="8">
        <f>COUNTIFS('Facility Summary'!$A:$A, 'OES Summary'!A13,'Facility Summary'!$Q:$Q, 'OES Summary'!$W$2)</f>
        <v>0</v>
      </c>
      <c r="X13" s="8">
        <f>COUNTIFS('Facility Summary'!$A:$A, 'OES Summary'!A13,'Facility Summary'!$Q:$Q, 'OES Summary'!$X$2)</f>
        <v>0</v>
      </c>
      <c r="Y13" s="8">
        <f>COUNTIFS('Facility Summary'!$A:$A, 'OES Summary'!A13,'Facility Summary'!$Q:$Q, 'OES Summary'!$Y$2)</f>
        <v>0</v>
      </c>
      <c r="Z13" s="89" t="str" cm="1">
        <f t="array" ref="Z13">IFERROR(PERCENTILE(IF('2016-2021 TRI_Nonzero Unique'!$C:$C=$A13,'2016-2021 TRI_Nonzero Unique'!$AR:$AR),0.5)*0.453592,"")</f>
        <v/>
      </c>
      <c r="AA13" s="91" t="str" cm="1">
        <f t="array" ref="AA13">IFERROR(PERCENTILE(IF('2016-2021 TRI_Nonzero Unique'!$C:$C=$A13,'2016-2021 TRI_Nonzero Unique'!$AR:$AR),0.95)*0.453592,"")</f>
        <v/>
      </c>
      <c r="AB13" s="92" t="str" cm="1">
        <f t="array" ref="AB13">IFERROR(PERCENTILE(IF('2016-2021 TRI_Nonzero Unique'!$C:$C=$A13,'2016-2021 TRI_Nonzero Unique'!$AR:$AR),0.5)*0.453592/$C13,"")</f>
        <v/>
      </c>
      <c r="AC13" s="89" t="str" cm="1">
        <f t="array" ref="AC13">IFERROR(PERCENTILE(IF('2016-2021 TRI_Nonzero Unique'!$C:$C=$A13,'2016-2021 TRI_Nonzero Unique'!$AR:$AR),0.95)*0.453592/$C13,"")</f>
        <v/>
      </c>
      <c r="AD13" s="9" t="s">
        <v>79</v>
      </c>
      <c r="AE13" s="7" t="s">
        <v>70</v>
      </c>
      <c r="AF13" s="7">
        <v>0</v>
      </c>
    </row>
    <row r="14" spans="1:32" ht="30">
      <c r="A14" s="9" t="s">
        <v>80</v>
      </c>
      <c r="B14" s="52" t="s">
        <v>54</v>
      </c>
      <c r="C14" s="10">
        <v>350</v>
      </c>
      <c r="D14" s="10" t="s">
        <v>55</v>
      </c>
      <c r="E14" s="8">
        <f t="shared" si="0"/>
        <v>1</v>
      </c>
      <c r="F14" s="8">
        <f>COUNTIF('Facility Summary'!$A:$A, 'OES Summary'!A14)</f>
        <v>1</v>
      </c>
      <c r="G14" s="8">
        <f>COUNTIFS('Facility Summary'!$A:$A, 'OES Summary'!A14,'Facility Summary'!$Q:$Q, 'OES Summary'!$G$2)</f>
        <v>0</v>
      </c>
      <c r="H14" s="8">
        <f>COUNTIFS('Facility Summary'!$A:$A, 'OES Summary'!A14,'Facility Summary'!$Q:$Q, 'OES Summary'!$H$2)</f>
        <v>0</v>
      </c>
      <c r="I14" s="8">
        <f>COUNTIFS('Facility Summary'!$A:$A, 'OES Summary'!A14,'Facility Summary'!$Q:$Q, 'OES Summary'!$I$2)</f>
        <v>0</v>
      </c>
      <c r="J14" s="8">
        <f>COUNTIFS('Facility Summary'!$A:$A, 'OES Summary'!A14,'Facility Summary'!$Q:$Q, 'OES Summary'!$J$2)</f>
        <v>0</v>
      </c>
      <c r="K14" s="8">
        <f>COUNTIFS('Facility Summary'!$A:$A, 'OES Summary'!A14,'Facility Summary'!$Q:$Q, 'OES Summary'!$K$2)</f>
        <v>0</v>
      </c>
      <c r="L14" s="8">
        <f>COUNTIFS('Facility Summary'!$A:$A, 'OES Summary'!A14,'Facility Summary'!$Q:$Q, 'OES Summary'!$L$2)</f>
        <v>0</v>
      </c>
      <c r="M14" s="8">
        <f>COUNTIFS('Facility Summary'!$A:$A, 'OES Summary'!A14,'Facility Summary'!$Q:$Q, 'OES Summary'!$M$2)</f>
        <v>0</v>
      </c>
      <c r="N14" s="8">
        <f>COUNTIFS('Facility Summary'!$A:$A, 'OES Summary'!A14,'Facility Summary'!$Q:$Q, 'OES Summary'!$N$2)</f>
        <v>1</v>
      </c>
      <c r="O14" s="8">
        <f>COUNTIFS('Facility Summary'!$A:$A, 'OES Summary'!A14,'Facility Summary'!$Q:$Q, 'OES Summary'!$O$2)</f>
        <v>0</v>
      </c>
      <c r="P14" s="8">
        <f>COUNTIFS('Facility Summary'!$A:$A, 'OES Summary'!A14,'Facility Summary'!$Q:$Q, 'OES Summary'!$P$2)</f>
        <v>0</v>
      </c>
      <c r="Q14" s="8">
        <f>COUNTIFS('Facility Summary'!$A:$A, 'OES Summary'!A14,'Facility Summary'!$Q:$Q, 'OES Summary'!$Q$2)</f>
        <v>0</v>
      </c>
      <c r="R14" s="8">
        <f>COUNTIFS('Facility Summary'!$A:$A, 'OES Summary'!A14,'Facility Summary'!$Q:$Q, 'OES Summary'!$R$2)</f>
        <v>0</v>
      </c>
      <c r="S14" s="8">
        <f>COUNTIFS('Facility Summary'!$A:$A, 'OES Summary'!A14,'Facility Summary'!$Q:$Q, 'OES Summary'!$S$2)</f>
        <v>0</v>
      </c>
      <c r="T14" s="8">
        <f>COUNTIFS('Facility Summary'!$A:$A, 'OES Summary'!A14,'Facility Summary'!$Q:$Q, 'OES Summary'!$T$2)</f>
        <v>0</v>
      </c>
      <c r="U14" s="8">
        <f>COUNTIFS('Facility Summary'!$A:$A, 'OES Summary'!A14,'Facility Summary'!$Q:$Q, 'OES Summary'!$U$2)</f>
        <v>0</v>
      </c>
      <c r="V14" s="8">
        <f>COUNTIFS('Facility Summary'!$A:$A, 'OES Summary'!A14,'Facility Summary'!$Q:$Q, 'OES Summary'!$V$2)</f>
        <v>0</v>
      </c>
      <c r="W14" s="8">
        <f>COUNTIFS('Facility Summary'!$A:$A, 'OES Summary'!A14,'Facility Summary'!$Q:$Q, 'OES Summary'!$W$2)</f>
        <v>0</v>
      </c>
      <c r="X14" s="8">
        <f>COUNTIFS('Facility Summary'!$A:$A, 'OES Summary'!A14,'Facility Summary'!$Q:$Q, 'OES Summary'!$X$2)</f>
        <v>0</v>
      </c>
      <c r="Y14" s="8">
        <f>COUNTIFS('Facility Summary'!$A:$A, 'OES Summary'!A14,'Facility Summary'!$Q:$Q, 'OES Summary'!$Y$2)</f>
        <v>0</v>
      </c>
      <c r="Z14" s="92" cm="1">
        <f t="array" ref="Z14">IFERROR(PERCENTILE(IF('2016-2021 TRI_Nonzero Unique'!$C:$C=$A14,'2016-2021 TRI_Nonzero Unique'!$AR:$AR),0.5)*0.453592,"")</f>
        <v>1.61932344E-4</v>
      </c>
      <c r="AA14" s="92" cm="1">
        <f t="array" ref="AA14">IFERROR(PERCENTILE(IF('2016-2021 TRI_Nonzero Unique'!$C:$C=$A14,'2016-2021 TRI_Nonzero Unique'!$AR:$AR),0.95)*0.453592,"")</f>
        <v>1.61932344E-4</v>
      </c>
      <c r="AB14" s="92" cm="1">
        <f t="array" ref="AB14">IFERROR(PERCENTILE(IF('2016-2021 TRI_Nonzero Unique'!$C:$C=$A14,'2016-2021 TRI_Nonzero Unique'!$AR:$AR),0.5)*0.453592/$C14,"")</f>
        <v>4.6266383999999999E-7</v>
      </c>
      <c r="AC14" s="92" cm="1">
        <f t="array" ref="AC14">IFERROR(PERCENTILE(IF('2016-2021 TRI_Nonzero Unique'!$C:$C=$A14,'2016-2021 TRI_Nonzero Unique'!$AR:$AR),0.95)*0.453592/$C14,"")</f>
        <v>4.6266383999999999E-7</v>
      </c>
      <c r="AD14" s="9" t="s">
        <v>79</v>
      </c>
      <c r="AE14" s="7" t="s">
        <v>70</v>
      </c>
      <c r="AF14" s="7">
        <v>0</v>
      </c>
    </row>
    <row r="15" spans="1:32" ht="30.75" thickBot="1">
      <c r="A15" s="54" t="s">
        <v>81</v>
      </c>
      <c r="B15" s="64" t="s">
        <v>54</v>
      </c>
      <c r="C15" s="53">
        <v>250</v>
      </c>
      <c r="D15" s="53" t="s">
        <v>55</v>
      </c>
      <c r="E15" s="53">
        <f t="shared" si="0"/>
        <v>2</v>
      </c>
      <c r="F15" s="53">
        <f>COUNTIF('Facility Summary'!$A:$A, 'OES Summary'!A15)</f>
        <v>2</v>
      </c>
      <c r="G15" s="53">
        <f>COUNTIFS('Facility Summary'!$A:$A, 'OES Summary'!A15,'Facility Summary'!$Q:$Q, 'OES Summary'!$G$2)</f>
        <v>1</v>
      </c>
      <c r="H15" s="53">
        <f>COUNTIFS('Facility Summary'!$A:$A, 'OES Summary'!A15,'Facility Summary'!$Q:$Q, 'OES Summary'!$H$2)</f>
        <v>0</v>
      </c>
      <c r="I15" s="53">
        <f>COUNTIFS('Facility Summary'!$A:$A, 'OES Summary'!A15,'Facility Summary'!$Q:$Q, 'OES Summary'!$I$2)</f>
        <v>1</v>
      </c>
      <c r="J15" s="53">
        <f>COUNTIFS('Facility Summary'!$A:$A, 'OES Summary'!A15,'Facility Summary'!$Q:$Q, 'OES Summary'!$J$2)</f>
        <v>0</v>
      </c>
      <c r="K15" s="53">
        <f>COUNTIFS('Facility Summary'!$A:$A, 'OES Summary'!A15,'Facility Summary'!$Q:$Q, 'OES Summary'!$K$2)</f>
        <v>0</v>
      </c>
      <c r="L15" s="53">
        <f>COUNTIFS('Facility Summary'!$A:$A, 'OES Summary'!A15,'Facility Summary'!$Q:$Q, 'OES Summary'!$L$2)</f>
        <v>0</v>
      </c>
      <c r="M15" s="53">
        <f>COUNTIFS('Facility Summary'!$A:$A, 'OES Summary'!A15,'Facility Summary'!$Q:$Q, 'OES Summary'!$M$2)</f>
        <v>0</v>
      </c>
      <c r="N15" s="53">
        <f>COUNTIFS('Facility Summary'!$A:$A, 'OES Summary'!A15,'Facility Summary'!$Q:$Q, 'OES Summary'!$N$2)</f>
        <v>0</v>
      </c>
      <c r="O15" s="53">
        <f>COUNTIFS('Facility Summary'!$A:$A, 'OES Summary'!A15,'Facility Summary'!$Q:$Q, 'OES Summary'!$O$2)</f>
        <v>0</v>
      </c>
      <c r="P15" s="53">
        <f>COUNTIFS('Facility Summary'!$A:$A, 'OES Summary'!A15,'Facility Summary'!$Q:$Q, 'OES Summary'!$P$2)</f>
        <v>0</v>
      </c>
      <c r="Q15" s="53">
        <f>COUNTIFS('Facility Summary'!$A:$A, 'OES Summary'!A15,'Facility Summary'!$Q:$Q, 'OES Summary'!$Q$2)</f>
        <v>0</v>
      </c>
      <c r="R15" s="53">
        <f>COUNTIFS('Facility Summary'!$A:$A, 'OES Summary'!A15,'Facility Summary'!$Q:$Q, 'OES Summary'!$R$2)</f>
        <v>0</v>
      </c>
      <c r="S15" s="53">
        <f>COUNTIFS('Facility Summary'!$A:$A, 'OES Summary'!A15,'Facility Summary'!$Q:$Q, 'OES Summary'!$S$2)</f>
        <v>0</v>
      </c>
      <c r="T15" s="53">
        <f>COUNTIFS('Facility Summary'!$A:$A, 'OES Summary'!A15,'Facility Summary'!$Q:$Q, 'OES Summary'!$T$2)</f>
        <v>0</v>
      </c>
      <c r="U15" s="53">
        <f>COUNTIFS('Facility Summary'!$A:$A, 'OES Summary'!A15,'Facility Summary'!$Q:$Q, 'OES Summary'!$U$2)</f>
        <v>0</v>
      </c>
      <c r="V15" s="53">
        <f>COUNTIFS('Facility Summary'!$A:$A, 'OES Summary'!A15,'Facility Summary'!$Q:$Q, 'OES Summary'!$V$2)</f>
        <v>0</v>
      </c>
      <c r="W15" s="53">
        <f>COUNTIFS('Facility Summary'!$A:$A, 'OES Summary'!A15,'Facility Summary'!$Q:$Q, 'OES Summary'!$W$2)</f>
        <v>0</v>
      </c>
      <c r="X15" s="53">
        <f>COUNTIFS('Facility Summary'!$A:$A, 'OES Summary'!A15,'Facility Summary'!$Q:$Q, 'OES Summary'!$X$2)</f>
        <v>0</v>
      </c>
      <c r="Y15" s="53">
        <f>COUNTIFS('Facility Summary'!$A:$A, 'OES Summary'!A15,'Facility Summary'!$Q:$Q, 'OES Summary'!$Y$2)</f>
        <v>0</v>
      </c>
      <c r="Z15" s="93" cm="1">
        <f t="array" ref="Z15">IFERROR(PERCENTILE(IF('2016-2021 TRI_Nonzero Unique'!$C:$C=$A15,'2016-2021 TRI_Nonzero Unique'!$AR:$AR),0.5)*0.453592,"")</f>
        <v>5781.0300399999996</v>
      </c>
      <c r="AA15" s="93" cm="1">
        <f t="array" ref="AA15">IFERROR(PERCENTILE(IF('2016-2021 TRI_Nonzero Unique'!$C:$C=$A15,'2016-2021 TRI_Nonzero Unique'!$AR:$AR),0.95)*0.453592,"")</f>
        <v>6226.4120247999999</v>
      </c>
      <c r="AB15" s="93" cm="1">
        <f t="array" ref="AB15">IFERROR(PERCENTILE(IF('2016-2021 TRI_Nonzero Unique'!$C:$C=$A15,'2016-2021 TRI_Nonzero Unique'!$AR:$AR),0.5)*0.453592/$C15,"")</f>
        <v>23.124120159999997</v>
      </c>
      <c r="AC15" s="93" cm="1">
        <f t="array" ref="AC15">IFERROR(PERCENTILE(IF('2016-2021 TRI_Nonzero Unique'!$C:$C=$A15,'2016-2021 TRI_Nonzero Unique'!$AR:$AR),0.95)*0.453592/$C15,"")</f>
        <v>24.9056480992</v>
      </c>
      <c r="AD15" s="54" t="s">
        <v>72</v>
      </c>
      <c r="AE15" s="54" t="s">
        <v>70</v>
      </c>
      <c r="AF15" s="54">
        <v>0</v>
      </c>
    </row>
    <row r="16" spans="1:32">
      <c r="A16" s="11" t="s">
        <v>82</v>
      </c>
      <c r="B16" s="55"/>
      <c r="C16" s="12"/>
      <c r="D16" s="12"/>
      <c r="E16" s="13">
        <f>SUM(E3:E15)</f>
        <v>39</v>
      </c>
      <c r="F16" s="13">
        <f>SUM(F3:F15)</f>
        <v>48</v>
      </c>
      <c r="G16" s="13">
        <f t="shared" ref="G16:Y16" si="1">SUM(G3:G15)</f>
        <v>3</v>
      </c>
      <c r="H16" s="13">
        <f t="shared" si="1"/>
        <v>0</v>
      </c>
      <c r="I16" s="13">
        <f t="shared" si="1"/>
        <v>1</v>
      </c>
      <c r="J16" s="13">
        <f t="shared" si="1"/>
        <v>1</v>
      </c>
      <c r="K16" s="13">
        <f t="shared" si="1"/>
        <v>1</v>
      </c>
      <c r="L16" s="13">
        <f t="shared" si="1"/>
        <v>0</v>
      </c>
      <c r="M16" s="13">
        <f t="shared" si="1"/>
        <v>0</v>
      </c>
      <c r="N16" s="13">
        <f t="shared" si="1"/>
        <v>10</v>
      </c>
      <c r="O16" s="13">
        <f t="shared" si="1"/>
        <v>0</v>
      </c>
      <c r="P16" s="13">
        <f t="shared" si="1"/>
        <v>1</v>
      </c>
      <c r="Q16" s="13">
        <f t="shared" si="1"/>
        <v>0</v>
      </c>
      <c r="R16" s="13">
        <f t="shared" si="1"/>
        <v>0</v>
      </c>
      <c r="S16" s="13">
        <f t="shared" si="1"/>
        <v>0</v>
      </c>
      <c r="T16" s="13">
        <f t="shared" si="1"/>
        <v>15</v>
      </c>
      <c r="U16" s="13">
        <f t="shared" si="1"/>
        <v>5</v>
      </c>
      <c r="V16" s="13">
        <f t="shared" si="1"/>
        <v>0</v>
      </c>
      <c r="W16" s="13">
        <f t="shared" si="1"/>
        <v>0</v>
      </c>
      <c r="X16" s="13">
        <f t="shared" si="1"/>
        <v>5</v>
      </c>
      <c r="Y16" s="13">
        <f t="shared" si="1"/>
        <v>6</v>
      </c>
      <c r="Z16" s="13"/>
      <c r="AA16" s="13"/>
      <c r="AB16" s="13"/>
      <c r="AC16" s="13"/>
      <c r="AD16" s="14"/>
    </row>
    <row r="17" spans="1:30" ht="60">
      <c r="A17" s="15" t="s">
        <v>83</v>
      </c>
      <c r="B17" s="56"/>
      <c r="C17" s="13"/>
      <c r="D17" s="13"/>
      <c r="E17" s="13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4"/>
    </row>
    <row r="18" spans="1:30">
      <c r="A18" s="14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4"/>
    </row>
    <row r="19" spans="1:30">
      <c r="B19" s="17"/>
      <c r="D19"/>
    </row>
    <row r="20" spans="1:30">
      <c r="B20" s="17"/>
      <c r="D20"/>
    </row>
    <row r="21" spans="1:30">
      <c r="B21" s="17"/>
      <c r="D21"/>
    </row>
    <row r="22" spans="1:30">
      <c r="B22" s="17"/>
      <c r="D22"/>
    </row>
    <row r="23" spans="1:30">
      <c r="B23" s="17"/>
      <c r="D23"/>
    </row>
    <row r="24" spans="1:30">
      <c r="B24" s="17"/>
      <c r="D24"/>
    </row>
    <row r="25" spans="1:30">
      <c r="B25" s="17"/>
      <c r="D25"/>
    </row>
    <row r="26" spans="1:30">
      <c r="B26" s="17"/>
      <c r="D26"/>
    </row>
    <row r="27" spans="1:30">
      <c r="B27" s="17"/>
      <c r="D27"/>
    </row>
    <row r="28" spans="1:30">
      <c r="B28" s="17"/>
      <c r="D28"/>
    </row>
    <row r="29" spans="1:30">
      <c r="B29" s="17"/>
      <c r="D29"/>
    </row>
    <row r="30" spans="1:30">
      <c r="B30" s="17"/>
      <c r="D30"/>
    </row>
    <row r="31" spans="1:30">
      <c r="B31" s="17"/>
      <c r="D31"/>
      <c r="J31" s="62"/>
    </row>
    <row r="32" spans="1:30">
      <c r="B32" s="17"/>
      <c r="D32"/>
      <c r="J32" s="62"/>
    </row>
    <row r="33" spans="2:10">
      <c r="B33" s="17"/>
      <c r="D33"/>
      <c r="J33" s="62"/>
    </row>
    <row r="34" spans="2:10">
      <c r="B34" s="17"/>
      <c r="D34"/>
      <c r="J34" s="62"/>
    </row>
    <row r="35" spans="2:10">
      <c r="B35" s="17"/>
      <c r="D35"/>
      <c r="J35" s="62"/>
    </row>
    <row r="36" spans="2:10">
      <c r="B36" s="17"/>
      <c r="D36"/>
      <c r="J36" s="62"/>
    </row>
    <row r="37" spans="2:10">
      <c r="B37" s="17"/>
      <c r="D37"/>
      <c r="J37" s="62"/>
    </row>
    <row r="38" spans="2:10">
      <c r="B38" s="17"/>
      <c r="D38"/>
      <c r="J38" s="62"/>
    </row>
    <row r="39" spans="2:10">
      <c r="B39" s="17"/>
      <c r="D39"/>
      <c r="J39" s="62"/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mergeCells count="2">
    <mergeCell ref="Z1:AA1"/>
    <mergeCell ref="AB1:AC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D541-1BA8-4435-A6EF-4D4BB72B2C4E}">
  <dimension ref="A1:O374"/>
  <sheetViews>
    <sheetView workbookViewId="0">
      <selection activeCell="O1170" sqref="O1170"/>
    </sheetView>
  </sheetViews>
  <sheetFormatPr defaultRowHeight="15"/>
  <cols>
    <col min="1" max="1" width="65.85546875" bestFit="1" customWidth="1"/>
    <col min="8" max="8" width="3.42578125" customWidth="1"/>
  </cols>
  <sheetData>
    <row r="1" spans="1:14">
      <c r="B1" s="109" t="s">
        <v>84</v>
      </c>
      <c r="C1" s="109"/>
      <c r="D1" s="109"/>
      <c r="E1" s="109"/>
      <c r="F1" s="109"/>
      <c r="G1" s="109"/>
      <c r="I1" s="109" t="s">
        <v>85</v>
      </c>
      <c r="J1" s="109"/>
      <c r="K1" s="109"/>
      <c r="L1" s="109"/>
      <c r="M1" s="109"/>
      <c r="N1" s="109"/>
    </row>
    <row r="2" spans="1:14">
      <c r="A2" s="29" t="s">
        <v>86</v>
      </c>
      <c r="B2" s="104">
        <v>2021</v>
      </c>
      <c r="C2" s="104">
        <v>2020</v>
      </c>
      <c r="D2" s="104">
        <v>2019</v>
      </c>
      <c r="E2" s="104">
        <v>2018</v>
      </c>
      <c r="F2" s="104">
        <v>2017</v>
      </c>
      <c r="G2" s="104">
        <v>2016</v>
      </c>
      <c r="I2" s="104">
        <v>2021</v>
      </c>
      <c r="J2" s="104">
        <v>2020</v>
      </c>
      <c r="K2" s="104">
        <v>2019</v>
      </c>
      <c r="L2" s="104">
        <v>2018</v>
      </c>
      <c r="M2" s="104">
        <v>2017</v>
      </c>
      <c r="N2" s="104">
        <v>2016</v>
      </c>
    </row>
    <row r="3" spans="1:14">
      <c r="A3" s="28" t="s">
        <v>87</v>
      </c>
      <c r="B3" s="27">
        <f>SUMIF('2016-2021 TRI_Nonzero Unique'!$E:$E, B$2,'2016-2021 TRI_Nonzero Unique'!$Y:$Y)</f>
        <v>1118.2</v>
      </c>
      <c r="C3" s="27">
        <f>SUMIF('2016-2021 TRI_Nonzero Unique'!$E:$E, C$2,'2016-2021 TRI_Nonzero Unique'!$Y:$Y)</f>
        <v>21039.54</v>
      </c>
      <c r="D3" s="27">
        <f>SUMIF('2016-2021 TRI_Nonzero Unique'!$E:$E, D$2,'2016-2021 TRI_Nonzero Unique'!$Y:$Y)</f>
        <v>32654</v>
      </c>
      <c r="E3" s="27">
        <f>SUMIF('2016-2021 TRI_Nonzero Unique'!$E:$E, E$2,'2016-2021 TRI_Nonzero Unique'!$Y:$Y)</f>
        <v>22340.33</v>
      </c>
      <c r="F3" s="27">
        <f>SUMIF('2016-2021 TRI_Nonzero Unique'!$E:$E, F$2,'2016-2021 TRI_Nonzero Unique'!$Y:$Y)</f>
        <v>22008</v>
      </c>
      <c r="G3" s="27">
        <f>SUMIF('2016-2021 TRI_Nonzero Unique'!$E:$E, G$2,'2016-2021 TRI_Nonzero Unique'!$Y:$Y)</f>
        <v>19019</v>
      </c>
      <c r="I3" s="27">
        <f>CONVERT(B3,"lbm", "g")/1000</f>
        <v>507.20698813400003</v>
      </c>
      <c r="J3" s="27">
        <f t="shared" ref="J3:N3" si="0">CONVERT(C3,"lbm", "g")/1000</f>
        <v>9543.3748123098012</v>
      </c>
      <c r="K3" s="27">
        <f t="shared" si="0"/>
        <v>14811.605249980001</v>
      </c>
      <c r="L3" s="27">
        <f t="shared" si="0"/>
        <v>10133.403231282102</v>
      </c>
      <c r="M3" s="27">
        <f t="shared" si="0"/>
        <v>9982.6608789599995</v>
      </c>
      <c r="N3" s="27">
        <f t="shared" si="0"/>
        <v>8626.8732850300003</v>
      </c>
    </row>
    <row r="4" spans="1:14">
      <c r="A4" s="26" t="s">
        <v>88</v>
      </c>
      <c r="B4" s="27">
        <f>SUMIF('2016-2021 TRI_Nonzero Unique'!$E:$E, B$2,'2016-2021 TRI_Nonzero Unique'!$Z:$Z)</f>
        <v>0</v>
      </c>
      <c r="C4" s="27">
        <f>SUMIF('2016-2021 TRI_Nonzero Unique'!$E:$E, C$2,'2016-2021 TRI_Nonzero Unique'!$Z:$Z)</f>
        <v>0</v>
      </c>
      <c r="D4" s="27">
        <f>SUMIF('2016-2021 TRI_Nonzero Unique'!$E:$E, D$2,'2016-2021 TRI_Nonzero Unique'!$Z:$Z)</f>
        <v>0</v>
      </c>
      <c r="E4" s="27">
        <f>SUMIF('2016-2021 TRI_Nonzero Unique'!$E:$E, E$2,'2016-2021 TRI_Nonzero Unique'!$Z:$Z)</f>
        <v>0</v>
      </c>
      <c r="F4" s="27">
        <f>SUMIF('2016-2021 TRI_Nonzero Unique'!$E:$E, F$2,'2016-2021 TRI_Nonzero Unique'!$Z:$Z)</f>
        <v>0</v>
      </c>
      <c r="G4" s="27">
        <f>SUMIF('2016-2021 TRI_Nonzero Unique'!$E:$E, G$2,'2016-2021 TRI_Nonzero Unique'!$Z:$Z)</f>
        <v>0</v>
      </c>
      <c r="I4" s="27">
        <f t="shared" ref="I4:I21" si="1">CONVERT(B4,"lbm", "g")/1000</f>
        <v>0</v>
      </c>
      <c r="J4" s="27">
        <f t="shared" ref="J4:J21" si="2">CONVERT(C4,"lbm", "g")/1000</f>
        <v>0</v>
      </c>
      <c r="K4" s="27">
        <f t="shared" ref="K4:K21" si="3">CONVERT(D4,"lbm", "g")/1000</f>
        <v>0</v>
      </c>
      <c r="L4" s="27">
        <f t="shared" ref="L4:L21" si="4">CONVERT(E4,"lbm", "g")/1000</f>
        <v>0</v>
      </c>
      <c r="M4" s="27">
        <f t="shared" ref="M4:M21" si="5">CONVERT(F4,"lbm", "g")/1000</f>
        <v>0</v>
      </c>
      <c r="N4" s="27">
        <f t="shared" ref="N4:N21" si="6">CONVERT(G4,"lbm", "g")/1000</f>
        <v>0</v>
      </c>
    </row>
    <row r="5" spans="1:14">
      <c r="A5" s="26" t="s">
        <v>31</v>
      </c>
      <c r="B5" s="27">
        <f>SUMIF('2016-2021 TRI_Nonzero Unique'!$E:$E, B$2,'2016-2021 TRI_Nonzero Unique'!$AA:$AA)</f>
        <v>0</v>
      </c>
      <c r="C5" s="27">
        <f>SUMIF('2016-2021 TRI_Nonzero Unique'!$E:$E, C$2,'2016-2021 TRI_Nonzero Unique'!$AA:$AA)</f>
        <v>0</v>
      </c>
      <c r="D5" s="27">
        <f>SUMIF('2016-2021 TRI_Nonzero Unique'!$E:$E, D$2,'2016-2021 TRI_Nonzero Unique'!$AA:$AA)</f>
        <v>0</v>
      </c>
      <c r="E5" s="27">
        <f>SUMIF('2016-2021 TRI_Nonzero Unique'!$E:$E, E$2,'2016-2021 TRI_Nonzero Unique'!$AA:$AA)</f>
        <v>0</v>
      </c>
      <c r="F5" s="27">
        <f>SUMIF('2016-2021 TRI_Nonzero Unique'!$E:$E, F$2,'2016-2021 TRI_Nonzero Unique'!$AA:$AA)</f>
        <v>13836</v>
      </c>
      <c r="G5" s="27">
        <f>SUMIF('2016-2021 TRI_Nonzero Unique'!$E:$E, G$2,'2016-2021 TRI_Nonzero Unique'!$AA:$AA)</f>
        <v>0</v>
      </c>
      <c r="I5" s="27">
        <f t="shared" si="1"/>
        <v>0</v>
      </c>
      <c r="J5" s="27">
        <f t="shared" si="2"/>
        <v>0</v>
      </c>
      <c r="K5" s="27">
        <f t="shared" si="3"/>
        <v>0</v>
      </c>
      <c r="L5" s="27">
        <f t="shared" si="4"/>
        <v>0</v>
      </c>
      <c r="M5" s="27">
        <f t="shared" si="5"/>
        <v>6275.9040313200003</v>
      </c>
      <c r="N5" s="27">
        <f t="shared" si="6"/>
        <v>0</v>
      </c>
    </row>
    <row r="6" spans="1:14">
      <c r="A6" s="26" t="s">
        <v>32</v>
      </c>
      <c r="B6" s="27">
        <f>SUMIF('2016-2021 TRI_Nonzero Unique'!$E:$E, B$2,'2016-2021 TRI_Nonzero Unique'!$AB:$AB)</f>
        <v>0</v>
      </c>
      <c r="C6" s="27">
        <f>SUMIF('2016-2021 TRI_Nonzero Unique'!$E:$E, C$2,'2016-2021 TRI_Nonzero Unique'!$AB:$AB)</f>
        <v>1</v>
      </c>
      <c r="D6" s="27">
        <f>SUMIF('2016-2021 TRI_Nonzero Unique'!$E:$E, D$2,'2016-2021 TRI_Nonzero Unique'!$AB:$AB)</f>
        <v>0</v>
      </c>
      <c r="E6" s="27">
        <f>SUMIF('2016-2021 TRI_Nonzero Unique'!$E:$E, E$2,'2016-2021 TRI_Nonzero Unique'!$AB:$AB)</f>
        <v>0</v>
      </c>
      <c r="F6" s="27">
        <f>SUMIF('2016-2021 TRI_Nonzero Unique'!$E:$E, F$2,'2016-2021 TRI_Nonzero Unique'!$AB:$AB)</f>
        <v>0</v>
      </c>
      <c r="G6" s="27">
        <f>SUMIF('2016-2021 TRI_Nonzero Unique'!$E:$E, G$2,'2016-2021 TRI_Nonzero Unique'!$AB:$AB)</f>
        <v>0</v>
      </c>
      <c r="I6" s="27">
        <f t="shared" si="1"/>
        <v>0</v>
      </c>
      <c r="J6" s="27">
        <f t="shared" si="2"/>
        <v>0.45359237000000002</v>
      </c>
      <c r="K6" s="27">
        <f t="shared" si="3"/>
        <v>0</v>
      </c>
      <c r="L6" s="27">
        <f t="shared" si="4"/>
        <v>0</v>
      </c>
      <c r="M6" s="27">
        <f t="shared" si="5"/>
        <v>0</v>
      </c>
      <c r="N6" s="27">
        <f t="shared" si="6"/>
        <v>0</v>
      </c>
    </row>
    <row r="7" spans="1:14">
      <c r="A7" s="26" t="s">
        <v>33</v>
      </c>
      <c r="B7" s="27">
        <f>SUMIF('2016-2021 TRI_Nonzero Unique'!$E:$E, B$2,'2016-2021 TRI_Nonzero Unique'!$AC:$AC)</f>
        <v>1</v>
      </c>
      <c r="C7" s="27">
        <f>SUMIF('2016-2021 TRI_Nonzero Unique'!$E:$E, C$2,'2016-2021 TRI_Nonzero Unique'!$AC:$AC)</f>
        <v>0</v>
      </c>
      <c r="D7" s="27">
        <f>SUMIF('2016-2021 TRI_Nonzero Unique'!$E:$E, D$2,'2016-2021 TRI_Nonzero Unique'!$AC:$AC)</f>
        <v>0</v>
      </c>
      <c r="E7" s="27">
        <f>SUMIF('2016-2021 TRI_Nonzero Unique'!$E:$E, E$2,'2016-2021 TRI_Nonzero Unique'!$AC:$AC)</f>
        <v>0</v>
      </c>
      <c r="F7" s="27">
        <f>SUMIF('2016-2021 TRI_Nonzero Unique'!$E:$E, F$2,'2016-2021 TRI_Nonzero Unique'!$AC:$AC)</f>
        <v>1</v>
      </c>
      <c r="G7" s="27">
        <f>SUMIF('2016-2021 TRI_Nonzero Unique'!$E:$E, G$2,'2016-2021 TRI_Nonzero Unique'!$AC:$AC)</f>
        <v>0</v>
      </c>
      <c r="I7" s="27">
        <f t="shared" si="1"/>
        <v>0.45359237000000002</v>
      </c>
      <c r="J7" s="27">
        <f t="shared" si="2"/>
        <v>0</v>
      </c>
      <c r="K7" s="27">
        <f t="shared" si="3"/>
        <v>0</v>
      </c>
      <c r="L7" s="27">
        <f t="shared" si="4"/>
        <v>0</v>
      </c>
      <c r="M7" s="27">
        <f t="shared" si="5"/>
        <v>0.45359237000000002</v>
      </c>
      <c r="N7" s="27">
        <f t="shared" si="6"/>
        <v>0</v>
      </c>
    </row>
    <row r="8" spans="1:14">
      <c r="A8" s="26" t="s">
        <v>34</v>
      </c>
      <c r="B8" s="27">
        <f>SUMIF('2016-2021 TRI_Nonzero Unique'!$E:$E, B$2,'2016-2021 TRI_Nonzero Unique'!$AD:$AD)</f>
        <v>0</v>
      </c>
      <c r="C8" s="27">
        <f>SUMIF('2016-2021 TRI_Nonzero Unique'!$E:$E, C$2,'2016-2021 TRI_Nonzero Unique'!$AD:$AD)</f>
        <v>0</v>
      </c>
      <c r="D8" s="27">
        <f>SUMIF('2016-2021 TRI_Nonzero Unique'!$E:$E, D$2,'2016-2021 TRI_Nonzero Unique'!$AD:$AD)</f>
        <v>0</v>
      </c>
      <c r="E8" s="27">
        <f>SUMIF('2016-2021 TRI_Nonzero Unique'!$E:$E, E$2,'2016-2021 TRI_Nonzero Unique'!$AD:$AD)</f>
        <v>0</v>
      </c>
      <c r="F8" s="27">
        <f>SUMIF('2016-2021 TRI_Nonzero Unique'!$E:$E, F$2,'2016-2021 TRI_Nonzero Unique'!$AD:$AD)</f>
        <v>0</v>
      </c>
      <c r="G8" s="27">
        <f>SUMIF('2016-2021 TRI_Nonzero Unique'!$E:$E, G$2,'2016-2021 TRI_Nonzero Unique'!$AD:$AD)</f>
        <v>0</v>
      </c>
      <c r="I8" s="27">
        <f t="shared" si="1"/>
        <v>0</v>
      </c>
      <c r="J8" s="27">
        <f t="shared" si="2"/>
        <v>0</v>
      </c>
      <c r="K8" s="27">
        <f t="shared" si="3"/>
        <v>0</v>
      </c>
      <c r="L8" s="27">
        <f t="shared" si="4"/>
        <v>0</v>
      </c>
      <c r="M8" s="27">
        <f t="shared" si="5"/>
        <v>0</v>
      </c>
      <c r="N8" s="27">
        <f t="shared" si="6"/>
        <v>0</v>
      </c>
    </row>
    <row r="9" spans="1:14">
      <c r="A9" s="26" t="s">
        <v>35</v>
      </c>
      <c r="B9" s="27">
        <f>SUMIF('2016-2021 TRI_Nonzero Unique'!$E:$E, B$2,'2016-2021 TRI_Nonzero Unique'!$AE:$AE)</f>
        <v>0</v>
      </c>
      <c r="C9" s="27">
        <f>SUMIF('2016-2021 TRI_Nonzero Unique'!$E:$E, C$2,'2016-2021 TRI_Nonzero Unique'!$AE:$AE)</f>
        <v>0</v>
      </c>
      <c r="D9" s="27">
        <f>SUMIF('2016-2021 TRI_Nonzero Unique'!$E:$E, D$2,'2016-2021 TRI_Nonzero Unique'!$AE:$AE)</f>
        <v>0</v>
      </c>
      <c r="E9" s="27">
        <f>SUMIF('2016-2021 TRI_Nonzero Unique'!$E:$E, E$2,'2016-2021 TRI_Nonzero Unique'!$AE:$AE)</f>
        <v>0</v>
      </c>
      <c r="F9" s="27">
        <f>SUMIF('2016-2021 TRI_Nonzero Unique'!$E:$E, F$2,'2016-2021 TRI_Nonzero Unique'!$AE:$AE)</f>
        <v>0</v>
      </c>
      <c r="G9" s="27">
        <f>SUMIF('2016-2021 TRI_Nonzero Unique'!$E:$E, G$2,'2016-2021 TRI_Nonzero Unique'!$AE:$AE)</f>
        <v>0</v>
      </c>
      <c r="I9" s="27">
        <f t="shared" si="1"/>
        <v>0</v>
      </c>
      <c r="J9" s="27">
        <f t="shared" si="2"/>
        <v>0</v>
      </c>
      <c r="K9" s="27">
        <f t="shared" si="3"/>
        <v>0</v>
      </c>
      <c r="L9" s="27">
        <f t="shared" si="4"/>
        <v>0</v>
      </c>
      <c r="M9" s="27">
        <f t="shared" si="5"/>
        <v>0</v>
      </c>
      <c r="N9" s="27">
        <f t="shared" si="6"/>
        <v>0</v>
      </c>
    </row>
    <row r="10" spans="1:14">
      <c r="A10" s="26" t="s">
        <v>36</v>
      </c>
      <c r="B10" s="27">
        <f>SUMIF('2016-2021 TRI_Nonzero Unique'!$E:$E, B$2,'2016-2021 TRI_Nonzero Unique'!$AF:$AF)</f>
        <v>364.24035700000002</v>
      </c>
      <c r="C10" s="27">
        <f>SUMIF('2016-2021 TRI_Nonzero Unique'!$E:$E, C$2,'2016-2021 TRI_Nonzero Unique'!$AF:$AF)</f>
        <v>116.00449999999999</v>
      </c>
      <c r="D10" s="27">
        <f>SUMIF('2016-2021 TRI_Nonzero Unique'!$E:$E, D$2,'2016-2021 TRI_Nonzero Unique'!$AF:$AF)</f>
        <v>131.1</v>
      </c>
      <c r="E10" s="27">
        <f>SUMIF('2016-2021 TRI_Nonzero Unique'!$E:$E, E$2,'2016-2021 TRI_Nonzero Unique'!$AF:$AF)</f>
        <v>131</v>
      </c>
      <c r="F10" s="27">
        <f>SUMIF('2016-2021 TRI_Nonzero Unique'!$E:$E, F$2,'2016-2021 TRI_Nonzero Unique'!$AF:$AF)</f>
        <v>8.08</v>
      </c>
      <c r="G10" s="27">
        <f>SUMIF('2016-2021 TRI_Nonzero Unique'!$E:$E, G$2,'2016-2021 TRI_Nonzero Unique'!$AF:$AF)</f>
        <v>253.43</v>
      </c>
      <c r="I10" s="27">
        <f t="shared" si="1"/>
        <v>165.2166467812761</v>
      </c>
      <c r="J10" s="27">
        <f t="shared" si="2"/>
        <v>52.618756085664998</v>
      </c>
      <c r="K10" s="27">
        <f t="shared" si="3"/>
        <v>59.465959707000003</v>
      </c>
      <c r="L10" s="27">
        <f t="shared" si="4"/>
        <v>59.420600470000004</v>
      </c>
      <c r="M10" s="27">
        <f t="shared" si="5"/>
        <v>3.6650263496000002</v>
      </c>
      <c r="N10" s="27">
        <f t="shared" si="6"/>
        <v>114.9539143291</v>
      </c>
    </row>
    <row r="11" spans="1:14">
      <c r="A11" s="26" t="s">
        <v>37</v>
      </c>
      <c r="B11" s="27">
        <f>SUMIF('2016-2021 TRI_Nonzero Unique'!$E:$E, B$2,'2016-2021 TRI_Nonzero Unique'!$AG:$AG)</f>
        <v>0</v>
      </c>
      <c r="C11" s="27">
        <f>SUMIF('2016-2021 TRI_Nonzero Unique'!$E:$E, C$2,'2016-2021 TRI_Nonzero Unique'!$AG:$AG)</f>
        <v>0</v>
      </c>
      <c r="D11" s="27">
        <f>SUMIF('2016-2021 TRI_Nonzero Unique'!$E:$E, D$2,'2016-2021 TRI_Nonzero Unique'!$AG:$AG)</f>
        <v>0</v>
      </c>
      <c r="E11" s="27">
        <f>SUMIF('2016-2021 TRI_Nonzero Unique'!$E:$E, E$2,'2016-2021 TRI_Nonzero Unique'!$AG:$AG)</f>
        <v>0</v>
      </c>
      <c r="F11" s="27">
        <f>SUMIF('2016-2021 TRI_Nonzero Unique'!$E:$E, F$2,'2016-2021 TRI_Nonzero Unique'!$AG:$AG)</f>
        <v>0</v>
      </c>
      <c r="G11" s="27">
        <f>SUMIF('2016-2021 TRI_Nonzero Unique'!$E:$E, G$2,'2016-2021 TRI_Nonzero Unique'!$AG:$AG)</f>
        <v>0</v>
      </c>
      <c r="I11" s="27">
        <f t="shared" si="1"/>
        <v>0</v>
      </c>
      <c r="J11" s="27">
        <f t="shared" si="2"/>
        <v>0</v>
      </c>
      <c r="K11" s="27">
        <f t="shared" si="3"/>
        <v>0</v>
      </c>
      <c r="L11" s="27">
        <f t="shared" si="4"/>
        <v>0</v>
      </c>
      <c r="M11" s="27">
        <f t="shared" si="5"/>
        <v>0</v>
      </c>
      <c r="N11" s="27">
        <f t="shared" si="6"/>
        <v>0</v>
      </c>
    </row>
    <row r="12" spans="1:14">
      <c r="A12" s="26" t="s">
        <v>38</v>
      </c>
      <c r="B12" s="27">
        <f>SUMIF('2016-2021 TRI_Nonzero Unique'!$E:$E, B$2,'2016-2021 TRI_Nonzero Unique'!$AH:$AH)</f>
        <v>328</v>
      </c>
      <c r="C12" s="27">
        <f>SUMIF('2016-2021 TRI_Nonzero Unique'!$E:$E, C$2,'2016-2021 TRI_Nonzero Unique'!$AH:$AH)</f>
        <v>0</v>
      </c>
      <c r="D12" s="27">
        <f>SUMIF('2016-2021 TRI_Nonzero Unique'!$E:$E, D$2,'2016-2021 TRI_Nonzero Unique'!$AH:$AH)</f>
        <v>0</v>
      </c>
      <c r="E12" s="27">
        <f>SUMIF('2016-2021 TRI_Nonzero Unique'!$E:$E, E$2,'2016-2021 TRI_Nonzero Unique'!$AH:$AH)</f>
        <v>0</v>
      </c>
      <c r="F12" s="27">
        <f>SUMIF('2016-2021 TRI_Nonzero Unique'!$E:$E, F$2,'2016-2021 TRI_Nonzero Unique'!$AH:$AH)</f>
        <v>0</v>
      </c>
      <c r="G12" s="27">
        <f>SUMIF('2016-2021 TRI_Nonzero Unique'!$E:$E, G$2,'2016-2021 TRI_Nonzero Unique'!$AH:$AH)</f>
        <v>0</v>
      </c>
      <c r="I12" s="27">
        <f t="shared" si="1"/>
        <v>148.77829736000001</v>
      </c>
      <c r="J12" s="27">
        <f t="shared" si="2"/>
        <v>0</v>
      </c>
      <c r="K12" s="27">
        <f t="shared" si="3"/>
        <v>0</v>
      </c>
      <c r="L12" s="27">
        <f t="shared" si="4"/>
        <v>0</v>
      </c>
      <c r="M12" s="27">
        <f t="shared" si="5"/>
        <v>0</v>
      </c>
      <c r="N12" s="27">
        <f t="shared" si="6"/>
        <v>0</v>
      </c>
    </row>
    <row r="13" spans="1:14">
      <c r="A13" s="26" t="s">
        <v>39</v>
      </c>
      <c r="B13" s="27">
        <f>SUMIF('2016-2021 TRI_Nonzero Unique'!$E:$E, B$2,'2016-2021 TRI_Nonzero Unique'!$AI:$AI)</f>
        <v>0</v>
      </c>
      <c r="C13" s="27">
        <f>SUMIF('2016-2021 TRI_Nonzero Unique'!$E:$E, C$2,'2016-2021 TRI_Nonzero Unique'!$AI:$AI)</f>
        <v>0</v>
      </c>
      <c r="D13" s="27">
        <f>SUMIF('2016-2021 TRI_Nonzero Unique'!$E:$E, D$2,'2016-2021 TRI_Nonzero Unique'!$AI:$AI)</f>
        <v>0</v>
      </c>
      <c r="E13" s="27">
        <f>SUMIF('2016-2021 TRI_Nonzero Unique'!$E:$E, E$2,'2016-2021 TRI_Nonzero Unique'!$AI:$AI)</f>
        <v>0</v>
      </c>
      <c r="F13" s="27">
        <f>SUMIF('2016-2021 TRI_Nonzero Unique'!$E:$E, F$2,'2016-2021 TRI_Nonzero Unique'!$AI:$AI)</f>
        <v>0</v>
      </c>
      <c r="G13" s="27">
        <f>SUMIF('2016-2021 TRI_Nonzero Unique'!$E:$E, G$2,'2016-2021 TRI_Nonzero Unique'!$AI:$AI)</f>
        <v>0</v>
      </c>
      <c r="I13" s="27">
        <f t="shared" si="1"/>
        <v>0</v>
      </c>
      <c r="J13" s="27">
        <f t="shared" si="2"/>
        <v>0</v>
      </c>
      <c r="K13" s="27">
        <f t="shared" si="3"/>
        <v>0</v>
      </c>
      <c r="L13" s="27">
        <f t="shared" si="4"/>
        <v>0</v>
      </c>
      <c r="M13" s="27">
        <f t="shared" si="5"/>
        <v>0</v>
      </c>
      <c r="N13" s="27">
        <f t="shared" si="6"/>
        <v>0</v>
      </c>
    </row>
    <row r="14" spans="1:14">
      <c r="A14" s="26" t="s">
        <v>40</v>
      </c>
      <c r="B14" s="27">
        <f>SUMIF('2016-2021 TRI_Nonzero Unique'!$E:$E, B$2,'2016-2021 TRI_Nonzero Unique'!$AJ:$AJ)</f>
        <v>0</v>
      </c>
      <c r="C14" s="27">
        <f>SUMIF('2016-2021 TRI_Nonzero Unique'!$E:$E, C$2,'2016-2021 TRI_Nonzero Unique'!$AJ:$AJ)</f>
        <v>0</v>
      </c>
      <c r="D14" s="27">
        <f>SUMIF('2016-2021 TRI_Nonzero Unique'!$E:$E, D$2,'2016-2021 TRI_Nonzero Unique'!$AJ:$AJ)</f>
        <v>0</v>
      </c>
      <c r="E14" s="27">
        <f>SUMIF('2016-2021 TRI_Nonzero Unique'!$E:$E, E$2,'2016-2021 TRI_Nonzero Unique'!$AJ:$AJ)</f>
        <v>0</v>
      </c>
      <c r="F14" s="27">
        <f>SUMIF('2016-2021 TRI_Nonzero Unique'!$E:$E, F$2,'2016-2021 TRI_Nonzero Unique'!$AJ:$AJ)</f>
        <v>0</v>
      </c>
      <c r="G14" s="27">
        <f>SUMIF('2016-2021 TRI_Nonzero Unique'!$E:$E, G$2,'2016-2021 TRI_Nonzero Unique'!$AJ:$AJ)</f>
        <v>0</v>
      </c>
      <c r="I14" s="27">
        <f t="shared" si="1"/>
        <v>0</v>
      </c>
      <c r="J14" s="27">
        <f t="shared" si="2"/>
        <v>0</v>
      </c>
      <c r="K14" s="27">
        <f t="shared" si="3"/>
        <v>0</v>
      </c>
      <c r="L14" s="27">
        <f t="shared" si="4"/>
        <v>0</v>
      </c>
      <c r="M14" s="27">
        <f t="shared" si="5"/>
        <v>0</v>
      </c>
      <c r="N14" s="27">
        <f t="shared" si="6"/>
        <v>0</v>
      </c>
    </row>
    <row r="15" spans="1:14">
      <c r="A15" s="26" t="s">
        <v>41</v>
      </c>
      <c r="B15" s="27">
        <f>SUMIF('2016-2021 TRI_Nonzero Unique'!$E:$E, B$2,'2016-2021 TRI_Nonzero Unique'!$AK:$AK)</f>
        <v>0</v>
      </c>
      <c r="C15" s="27">
        <f>SUMIF('2016-2021 TRI_Nonzero Unique'!$E:$E, C$2,'2016-2021 TRI_Nonzero Unique'!$AK:$AK)</f>
        <v>0</v>
      </c>
      <c r="D15" s="27">
        <f>SUMIF('2016-2021 TRI_Nonzero Unique'!$E:$E, D$2,'2016-2021 TRI_Nonzero Unique'!$AK:$AK)</f>
        <v>0</v>
      </c>
      <c r="E15" s="27">
        <f>SUMIF('2016-2021 TRI_Nonzero Unique'!$E:$E, E$2,'2016-2021 TRI_Nonzero Unique'!$AK:$AK)</f>
        <v>0</v>
      </c>
      <c r="F15" s="27">
        <f>SUMIF('2016-2021 TRI_Nonzero Unique'!$E:$E, F$2,'2016-2021 TRI_Nonzero Unique'!$AK:$AK)</f>
        <v>0</v>
      </c>
      <c r="G15" s="27">
        <f>SUMIF('2016-2021 TRI_Nonzero Unique'!$E:$E, G$2,'2016-2021 TRI_Nonzero Unique'!$AK:$AK)</f>
        <v>0</v>
      </c>
      <c r="I15" s="27">
        <f t="shared" si="1"/>
        <v>0</v>
      </c>
      <c r="J15" s="27">
        <f t="shared" si="2"/>
        <v>0</v>
      </c>
      <c r="K15" s="27">
        <f t="shared" si="3"/>
        <v>0</v>
      </c>
      <c r="L15" s="27">
        <f t="shared" si="4"/>
        <v>0</v>
      </c>
      <c r="M15" s="27">
        <f t="shared" si="5"/>
        <v>0</v>
      </c>
      <c r="N15" s="27">
        <f t="shared" si="6"/>
        <v>0</v>
      </c>
    </row>
    <row r="16" spans="1:14">
      <c r="A16" s="26" t="s">
        <v>42</v>
      </c>
      <c r="B16" s="27">
        <f>SUMIF('2016-2021 TRI_Nonzero Unique'!$E:$E, B$2,'2016-2021 TRI_Nonzero Unique'!$AL:$AL)</f>
        <v>1177</v>
      </c>
      <c r="C16" s="27">
        <f>SUMIF('2016-2021 TRI_Nonzero Unique'!$E:$E, C$2,'2016-2021 TRI_Nonzero Unique'!$AL:$AL)</f>
        <v>1212.0019400000001</v>
      </c>
      <c r="D16" s="27">
        <f>SUMIF('2016-2021 TRI_Nonzero Unique'!$E:$E, D$2,'2016-2021 TRI_Nonzero Unique'!$AL:$AL)</f>
        <v>1207</v>
      </c>
      <c r="E16" s="27">
        <f>SUMIF('2016-2021 TRI_Nonzero Unique'!$E:$E, E$2,'2016-2021 TRI_Nonzero Unique'!$AL:$AL)</f>
        <v>1567.327</v>
      </c>
      <c r="F16" s="27">
        <f>SUMIF('2016-2021 TRI_Nonzero Unique'!$E:$E, F$2,'2016-2021 TRI_Nonzero Unique'!$AL:$AL)</f>
        <v>1311.06</v>
      </c>
      <c r="G16" s="27">
        <f>SUMIF('2016-2021 TRI_Nonzero Unique'!$E:$E, G$2,'2016-2021 TRI_Nonzero Unique'!$AL:$AL)</f>
        <v>882.024</v>
      </c>
      <c r="I16" s="27">
        <f t="shared" si="1"/>
        <v>533.87821948999999</v>
      </c>
      <c r="J16" s="27">
        <f t="shared" si="2"/>
        <v>549.75483240919777</v>
      </c>
      <c r="K16" s="27">
        <f t="shared" si="3"/>
        <v>547.48599059000003</v>
      </c>
      <c r="L16" s="27">
        <f t="shared" si="4"/>
        <v>710.92756849499006</v>
      </c>
      <c r="M16" s="27">
        <f t="shared" si="5"/>
        <v>594.68681261220001</v>
      </c>
      <c r="N16" s="27">
        <f t="shared" si="6"/>
        <v>400.07935655687999</v>
      </c>
    </row>
    <row r="17" spans="1:14">
      <c r="A17" s="26" t="s">
        <v>43</v>
      </c>
      <c r="B17" s="27">
        <f>SUMIF('2016-2021 TRI_Nonzero Unique'!$E:$E, B$2,'2016-2021 TRI_Nonzero Unique'!$AM:$AM)</f>
        <v>2.004</v>
      </c>
      <c r="C17" s="27">
        <f>SUMIF('2016-2021 TRI_Nonzero Unique'!$E:$E, C$2,'2016-2021 TRI_Nonzero Unique'!$AM:$AM)</f>
        <v>23.027000000000001</v>
      </c>
      <c r="D17" s="27">
        <f>SUMIF('2016-2021 TRI_Nonzero Unique'!$E:$E, D$2,'2016-2021 TRI_Nonzero Unique'!$AM:$AM)</f>
        <v>115.00020000000001</v>
      </c>
      <c r="E17" s="27">
        <f>SUMIF('2016-2021 TRI_Nonzero Unique'!$E:$E, E$2,'2016-2021 TRI_Nonzero Unique'!$AM:$AM)</f>
        <v>2.0059999999999998</v>
      </c>
      <c r="F17" s="27">
        <f>SUMIF('2016-2021 TRI_Nonzero Unique'!$E:$E, F$2,'2016-2021 TRI_Nonzero Unique'!$AM:$AM)</f>
        <v>8.4000000000000005E-2</v>
      </c>
      <c r="G17" s="27">
        <f>SUMIF('2016-2021 TRI_Nonzero Unique'!$E:$E, G$2,'2016-2021 TRI_Nonzero Unique'!$AM:$AM)</f>
        <v>0.21000000000000002</v>
      </c>
      <c r="I17" s="27">
        <f t="shared" si="1"/>
        <v>0.90899910948000007</v>
      </c>
      <c r="J17" s="27">
        <f t="shared" si="2"/>
        <v>10.444871503990001</v>
      </c>
      <c r="K17" s="27">
        <f t="shared" si="3"/>
        <v>52.163213268474003</v>
      </c>
      <c r="L17" s="27">
        <f t="shared" si="4"/>
        <v>0.90990629421999991</v>
      </c>
      <c r="M17" s="27">
        <f t="shared" si="5"/>
        <v>3.8101759079999999E-2</v>
      </c>
      <c r="N17" s="27">
        <f t="shared" si="6"/>
        <v>9.5254397700000007E-2</v>
      </c>
    </row>
    <row r="18" spans="1:14">
      <c r="A18" s="26" t="s">
        <v>44</v>
      </c>
      <c r="B18" s="27">
        <f>SUMIF('2016-2021 TRI_Nonzero Unique'!$E:$E, B$2,'2016-2021 TRI_Nonzero Unique'!$AN:$AN)</f>
        <v>0</v>
      </c>
      <c r="C18" s="27">
        <f>SUMIF('2016-2021 TRI_Nonzero Unique'!$E:$E, C$2,'2016-2021 TRI_Nonzero Unique'!$AN:$AN)</f>
        <v>0</v>
      </c>
      <c r="D18" s="27">
        <f>SUMIF('2016-2021 TRI_Nonzero Unique'!$E:$E, D$2,'2016-2021 TRI_Nonzero Unique'!$AN:$AN)</f>
        <v>0</v>
      </c>
      <c r="E18" s="27">
        <f>SUMIF('2016-2021 TRI_Nonzero Unique'!$E:$E, E$2,'2016-2021 TRI_Nonzero Unique'!$AN:$AN)</f>
        <v>0</v>
      </c>
      <c r="F18" s="27">
        <f>SUMIF('2016-2021 TRI_Nonzero Unique'!$E:$E, F$2,'2016-2021 TRI_Nonzero Unique'!$AN:$AN)</f>
        <v>0</v>
      </c>
      <c r="G18" s="27">
        <f>SUMIF('2016-2021 TRI_Nonzero Unique'!$E:$E, G$2,'2016-2021 TRI_Nonzero Unique'!$AN:$AN)</f>
        <v>0</v>
      </c>
      <c r="I18" s="27">
        <f t="shared" si="1"/>
        <v>0</v>
      </c>
      <c r="J18" s="27">
        <f t="shared" si="2"/>
        <v>0</v>
      </c>
      <c r="K18" s="27">
        <f t="shared" si="3"/>
        <v>0</v>
      </c>
      <c r="L18" s="27">
        <f t="shared" si="4"/>
        <v>0</v>
      </c>
      <c r="M18" s="27">
        <f t="shared" si="5"/>
        <v>0</v>
      </c>
      <c r="N18" s="27">
        <f t="shared" si="6"/>
        <v>0</v>
      </c>
    </row>
    <row r="19" spans="1:14">
      <c r="A19" s="26" t="s">
        <v>45</v>
      </c>
      <c r="B19" s="27">
        <f>SUMIF('2016-2021 TRI_Nonzero Unique'!$E:$E, B$2,'2016-2021 TRI_Nonzero Unique'!$AO:$AO)</f>
        <v>0</v>
      </c>
      <c r="C19" s="27">
        <f>SUMIF('2016-2021 TRI_Nonzero Unique'!$E:$E, C$2,'2016-2021 TRI_Nonzero Unique'!$AO:$AO)</f>
        <v>0</v>
      </c>
      <c r="D19" s="27">
        <f>SUMIF('2016-2021 TRI_Nonzero Unique'!$E:$E, D$2,'2016-2021 TRI_Nonzero Unique'!$AO:$AO)</f>
        <v>0</v>
      </c>
      <c r="E19" s="27">
        <f>SUMIF('2016-2021 TRI_Nonzero Unique'!$E:$E, E$2,'2016-2021 TRI_Nonzero Unique'!$AO:$AO)</f>
        <v>0</v>
      </c>
      <c r="F19" s="27">
        <f>SUMIF('2016-2021 TRI_Nonzero Unique'!$E:$E, F$2,'2016-2021 TRI_Nonzero Unique'!$AO:$AO)</f>
        <v>0</v>
      </c>
      <c r="G19" s="27">
        <f>SUMIF('2016-2021 TRI_Nonzero Unique'!$E:$E, G$2,'2016-2021 TRI_Nonzero Unique'!$AO:$AO)</f>
        <v>0</v>
      </c>
      <c r="I19" s="27">
        <f t="shared" si="1"/>
        <v>0</v>
      </c>
      <c r="J19" s="27">
        <f t="shared" si="2"/>
        <v>0</v>
      </c>
      <c r="K19" s="27">
        <f t="shared" si="3"/>
        <v>0</v>
      </c>
      <c r="L19" s="27">
        <f t="shared" si="4"/>
        <v>0</v>
      </c>
      <c r="M19" s="27">
        <f t="shared" si="5"/>
        <v>0</v>
      </c>
      <c r="N19" s="27">
        <f t="shared" si="6"/>
        <v>0</v>
      </c>
    </row>
    <row r="20" spans="1:14">
      <c r="A20" s="26" t="s">
        <v>46</v>
      </c>
      <c r="B20" s="27">
        <f>SUMIF('2016-2021 TRI_Nonzero Unique'!$E:$E, B$2,'2016-2021 TRI_Nonzero Unique'!$AP:$AP)</f>
        <v>4139</v>
      </c>
      <c r="C20" s="27">
        <f>SUMIF('2016-2021 TRI_Nonzero Unique'!$E:$E, C$2,'2016-2021 TRI_Nonzero Unique'!$AP:$AP)</f>
        <v>5.0030000000000001</v>
      </c>
      <c r="D20" s="27">
        <f>SUMIF('2016-2021 TRI_Nonzero Unique'!$E:$E, D$2,'2016-2021 TRI_Nonzero Unique'!$AP:$AP)</f>
        <v>5.3039999999999994</v>
      </c>
      <c r="E20" s="27">
        <f>SUMIF('2016-2021 TRI_Nonzero Unique'!$E:$E, E$2,'2016-2021 TRI_Nonzero Unique'!$AP:$AP)</f>
        <v>1.0049999999999999</v>
      </c>
      <c r="F20" s="27">
        <f>SUMIF('2016-2021 TRI_Nonzero Unique'!$E:$E, F$2,'2016-2021 TRI_Nonzero Unique'!$AP:$AP)</f>
        <v>2E-3</v>
      </c>
      <c r="G20" s="27">
        <f>SUMIF('2016-2021 TRI_Nonzero Unique'!$E:$E, G$2,'2016-2021 TRI_Nonzero Unique'!$AP:$AP)</f>
        <v>5</v>
      </c>
      <c r="I20" s="27">
        <f t="shared" si="1"/>
        <v>1877.4188194300002</v>
      </c>
      <c r="J20" s="27">
        <f t="shared" si="2"/>
        <v>2.2693226271100002</v>
      </c>
      <c r="K20" s="27">
        <f t="shared" si="3"/>
        <v>2.4058539304799997</v>
      </c>
      <c r="L20" s="27">
        <f t="shared" si="4"/>
        <v>0.45586033184999997</v>
      </c>
      <c r="M20" s="27">
        <f t="shared" si="5"/>
        <v>9.0718474000000009E-4</v>
      </c>
      <c r="N20" s="27">
        <f t="shared" si="6"/>
        <v>2.2679618500000003</v>
      </c>
    </row>
    <row r="21" spans="1:14">
      <c r="A21" s="26" t="s">
        <v>47</v>
      </c>
      <c r="B21" s="27">
        <f>SUMIF('2016-2021 TRI_Nonzero Unique'!$E:$E, B$2,'2016-2021 TRI_Nonzero Unique'!$AQ:$AQ)</f>
        <v>21</v>
      </c>
      <c r="C21" s="27">
        <f>SUMIF('2016-2021 TRI_Nonzero Unique'!$E:$E, C$2,'2016-2021 TRI_Nonzero Unique'!$AQ:$AQ)</f>
        <v>18</v>
      </c>
      <c r="D21" s="27">
        <f>SUMIF('2016-2021 TRI_Nonzero Unique'!$E:$E, D$2,'2016-2021 TRI_Nonzero Unique'!$AQ:$AQ)</f>
        <v>14.375</v>
      </c>
      <c r="E21" s="27">
        <f>SUMIF('2016-2021 TRI_Nonzero Unique'!$E:$E, E$2,'2016-2021 TRI_Nonzero Unique'!$AQ:$AQ)</f>
        <v>28</v>
      </c>
      <c r="F21" s="27">
        <f>SUMIF('2016-2021 TRI_Nonzero Unique'!$E:$E, F$2,'2016-2021 TRI_Nonzero Unique'!$AQ:$AQ)</f>
        <v>423</v>
      </c>
      <c r="G21" s="27">
        <f>SUMIF('2016-2021 TRI_Nonzero Unique'!$E:$E, G$2,'2016-2021 TRI_Nonzero Unique'!$AQ:$AQ)</f>
        <v>4</v>
      </c>
      <c r="I21" s="27">
        <f t="shared" si="1"/>
        <v>9.5254397700000002</v>
      </c>
      <c r="J21" s="27">
        <f t="shared" si="2"/>
        <v>8.1646626599999994</v>
      </c>
      <c r="K21" s="27">
        <f t="shared" si="3"/>
        <v>6.5203903187499996</v>
      </c>
      <c r="L21" s="27">
        <f t="shared" si="4"/>
        <v>12.700586360000001</v>
      </c>
      <c r="M21" s="27">
        <f t="shared" si="5"/>
        <v>191.86957251000001</v>
      </c>
      <c r="N21" s="27">
        <f t="shared" si="6"/>
        <v>1.8143694800000001</v>
      </c>
    </row>
    <row r="22" spans="1:14">
      <c r="A22" s="25"/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mergeCells count="2">
    <mergeCell ref="B1:G1"/>
    <mergeCell ref="I1:N1"/>
  </mergeCells>
  <conditionalFormatting sqref="B3:G21">
    <cfRule type="cellIs" dxfId="2" priority="2" operator="greaterThan">
      <formula>0</formula>
    </cfRule>
  </conditionalFormatting>
  <conditionalFormatting sqref="I3:N21">
    <cfRule type="cellIs" dxfId="1" priority="1" operator="greater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117E-AD51-4974-BFBE-2D3DE8E682BB}">
  <dimension ref="A1:AR374"/>
  <sheetViews>
    <sheetView zoomScale="70" zoomScaleNormal="70" zoomScaleSheetLayoutView="98" workbookViewId="0">
      <selection activeCell="C2" sqref="C2"/>
    </sheetView>
  </sheetViews>
  <sheetFormatPr defaultColWidth="24.140625" defaultRowHeight="15"/>
  <cols>
    <col min="1" max="1" width="22.5703125" bestFit="1" customWidth="1"/>
    <col min="2" max="2" width="23.140625" bestFit="1" customWidth="1"/>
    <col min="3" max="3" width="23.140625" customWidth="1"/>
    <col min="4" max="4" width="16.85546875" bestFit="1" customWidth="1"/>
    <col min="5" max="5" width="22.42578125" bestFit="1" customWidth="1"/>
    <col min="6" max="6" width="19" bestFit="1" customWidth="1"/>
    <col min="7" max="7" width="21.42578125" bestFit="1" customWidth="1"/>
    <col min="8" max="8" width="17.42578125" bestFit="1" customWidth="1"/>
    <col min="9" max="9" width="55.85546875" bestFit="1" customWidth="1"/>
    <col min="10" max="10" width="25" bestFit="1" customWidth="1"/>
    <col min="11" max="11" width="19.5703125" bestFit="1" customWidth="1"/>
    <col min="12" max="12" width="26" bestFit="1" customWidth="1"/>
    <col min="13" max="13" width="21.42578125" bestFit="1" customWidth="1"/>
    <col min="14" max="14" width="24.140625" bestFit="1" customWidth="1"/>
    <col min="15" max="15" width="16.42578125" bestFit="1" customWidth="1"/>
    <col min="16" max="16" width="18.42578125" bestFit="1" customWidth="1"/>
    <col min="17" max="17" width="36" bestFit="1" customWidth="1"/>
    <col min="18" max="18" width="35" bestFit="1" customWidth="1"/>
    <col min="19" max="19" width="22.42578125" bestFit="1" customWidth="1"/>
    <col min="20" max="20" width="52" bestFit="1" customWidth="1"/>
    <col min="21" max="21" width="24.5703125" bestFit="1" customWidth="1"/>
    <col min="22" max="22" width="12.85546875" bestFit="1" customWidth="1"/>
    <col min="23" max="23" width="27.5703125" bestFit="1" customWidth="1"/>
    <col min="24" max="24" width="47.5703125" bestFit="1" customWidth="1"/>
    <col min="25" max="25" width="55.42578125" bestFit="1" customWidth="1"/>
    <col min="26" max="26" width="57.85546875" bestFit="1" customWidth="1"/>
    <col min="27" max="27" width="47.85546875" bestFit="1" customWidth="1"/>
    <col min="28" max="28" width="38.85546875" bestFit="1" customWidth="1"/>
    <col min="29" max="29" width="39.42578125" bestFit="1" customWidth="1"/>
    <col min="30" max="30" width="46" bestFit="1" customWidth="1"/>
    <col min="31" max="31" width="45.5703125" bestFit="1" customWidth="1"/>
    <col min="32" max="33" width="30.42578125" bestFit="1" customWidth="1"/>
    <col min="34" max="34" width="58" bestFit="1" customWidth="1"/>
    <col min="35" max="35" width="60.42578125" bestFit="1" customWidth="1"/>
    <col min="36" max="36" width="58" bestFit="1" customWidth="1"/>
    <col min="37" max="37" width="49" bestFit="1" customWidth="1"/>
    <col min="38" max="38" width="34.42578125" bestFit="1" customWidth="1"/>
    <col min="39" max="39" width="43.42578125" bestFit="1" customWidth="1"/>
    <col min="40" max="40" width="45.42578125" bestFit="1" customWidth="1"/>
    <col min="41" max="41" width="49.5703125" bestFit="1" customWidth="1"/>
    <col min="42" max="42" width="55.5703125" bestFit="1" customWidth="1"/>
    <col min="43" max="43" width="70.42578125" bestFit="1" customWidth="1"/>
  </cols>
  <sheetData>
    <row r="1" spans="1:44">
      <c r="A1" s="19" t="s">
        <v>89</v>
      </c>
      <c r="B1" s="19" t="s">
        <v>90</v>
      </c>
      <c r="C1" s="18" t="s">
        <v>91</v>
      </c>
      <c r="D1" s="19" t="s">
        <v>92</v>
      </c>
      <c r="E1" s="19" t="s">
        <v>93</v>
      </c>
      <c r="F1" s="19" t="s">
        <v>94</v>
      </c>
      <c r="G1" s="19" t="s">
        <v>95</v>
      </c>
      <c r="H1" s="19" t="s">
        <v>96</v>
      </c>
      <c r="I1" s="19" t="s">
        <v>97</v>
      </c>
      <c r="J1" s="19" t="s">
        <v>98</v>
      </c>
      <c r="K1" s="19" t="s">
        <v>99</v>
      </c>
      <c r="L1" s="19" t="s">
        <v>100</v>
      </c>
      <c r="M1" s="19" t="s">
        <v>101</v>
      </c>
      <c r="N1" s="19" t="s">
        <v>102</v>
      </c>
      <c r="O1" s="19" t="s">
        <v>103</v>
      </c>
      <c r="P1" s="19" t="s">
        <v>104</v>
      </c>
      <c r="Q1" s="19" t="s">
        <v>105</v>
      </c>
      <c r="R1" s="19" t="s">
        <v>106</v>
      </c>
      <c r="S1" s="19" t="s">
        <v>107</v>
      </c>
      <c r="T1" s="19" t="s">
        <v>108</v>
      </c>
      <c r="U1" s="19" t="s">
        <v>109</v>
      </c>
      <c r="V1" s="19" t="s">
        <v>110</v>
      </c>
      <c r="W1" s="19" t="s">
        <v>111</v>
      </c>
      <c r="X1" s="19" t="s">
        <v>112</v>
      </c>
      <c r="Y1" s="19" t="s">
        <v>87</v>
      </c>
      <c r="Z1" s="19" t="s">
        <v>88</v>
      </c>
      <c r="AA1" s="19" t="s">
        <v>31</v>
      </c>
      <c r="AB1" s="19" t="s">
        <v>32</v>
      </c>
      <c r="AC1" s="19" t="s">
        <v>33</v>
      </c>
      <c r="AD1" s="19" t="s">
        <v>34</v>
      </c>
      <c r="AE1" s="19" t="s">
        <v>35</v>
      </c>
      <c r="AF1" s="19" t="s">
        <v>36</v>
      </c>
      <c r="AG1" s="19" t="s">
        <v>37</v>
      </c>
      <c r="AH1" s="19" t="s">
        <v>38</v>
      </c>
      <c r="AI1" s="19" t="s">
        <v>39</v>
      </c>
      <c r="AJ1" s="19" t="s">
        <v>40</v>
      </c>
      <c r="AK1" s="19" t="s">
        <v>41</v>
      </c>
      <c r="AL1" s="19" t="s">
        <v>42</v>
      </c>
      <c r="AM1" s="19" t="s">
        <v>43</v>
      </c>
      <c r="AN1" s="19" t="s">
        <v>44</v>
      </c>
      <c r="AO1" s="19" t="s">
        <v>45</v>
      </c>
      <c r="AP1" s="19" t="s">
        <v>46</v>
      </c>
      <c r="AQ1" s="19" t="s">
        <v>47</v>
      </c>
      <c r="AR1" s="30" t="s">
        <v>113</v>
      </c>
    </row>
    <row r="2" spans="1:44" ht="30">
      <c r="A2" s="22">
        <v>106990</v>
      </c>
      <c r="B2" s="22" t="s">
        <v>114</v>
      </c>
      <c r="C2" s="22" t="str">
        <f>VLOOKUP(F2, '2016-2021 BD OES Pull_rev'!F:N, 9, FALSE)</f>
        <v>Plastics and Rubber Polymerization</v>
      </c>
      <c r="D2" s="20" t="s">
        <v>115</v>
      </c>
      <c r="E2" s="22">
        <v>2016</v>
      </c>
      <c r="F2" s="23" t="s">
        <v>116</v>
      </c>
      <c r="G2" s="22">
        <v>110025376448</v>
      </c>
      <c r="H2" s="22" t="s">
        <v>117</v>
      </c>
      <c r="I2" s="22" t="s">
        <v>118</v>
      </c>
      <c r="J2" s="22" t="s">
        <v>119</v>
      </c>
      <c r="K2" s="22" t="s">
        <v>120</v>
      </c>
      <c r="L2" s="22" t="s">
        <v>121</v>
      </c>
      <c r="M2" s="22" t="s">
        <v>122</v>
      </c>
      <c r="N2" s="22">
        <v>36505</v>
      </c>
      <c r="O2" s="23">
        <v>30.979167</v>
      </c>
      <c r="P2" s="23">
        <v>-88.028833000000006</v>
      </c>
      <c r="Q2" s="23">
        <v>1316215467578</v>
      </c>
      <c r="R2" s="22">
        <v>5</v>
      </c>
      <c r="S2" s="23" t="s">
        <v>123</v>
      </c>
      <c r="T2" s="22" t="s">
        <v>124</v>
      </c>
      <c r="U2" s="22"/>
      <c r="V2" s="22"/>
      <c r="W2" s="22">
        <v>325211</v>
      </c>
      <c r="X2" s="22"/>
      <c r="Y2" s="2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H2">
        <v>0</v>
      </c>
      <c r="AI2">
        <v>0</v>
      </c>
      <c r="AJ2">
        <v>0</v>
      </c>
      <c r="AK2">
        <v>0</v>
      </c>
      <c r="AL2">
        <v>250</v>
      </c>
      <c r="AM2">
        <v>0</v>
      </c>
      <c r="AN2">
        <v>0</v>
      </c>
      <c r="AO2">
        <v>0</v>
      </c>
      <c r="AP2">
        <v>0</v>
      </c>
      <c r="AQ2">
        <v>0</v>
      </c>
      <c r="AR2">
        <f>SUM(Y2:AQ2)</f>
        <v>250</v>
      </c>
    </row>
    <row r="3" spans="1:44" ht="30">
      <c r="A3" s="22">
        <v>106990</v>
      </c>
      <c r="B3" s="22" t="s">
        <v>114</v>
      </c>
      <c r="C3" s="22" t="str">
        <f>VLOOKUP(F3, '2016-2021 BD OES Pull_rev'!F:N, 9, FALSE)</f>
        <v>Plastics and Rubber Polymerization</v>
      </c>
      <c r="D3" s="20" t="s">
        <v>115</v>
      </c>
      <c r="E3" s="22">
        <v>2017</v>
      </c>
      <c r="F3" s="23" t="s">
        <v>116</v>
      </c>
      <c r="G3" s="22">
        <v>110025376448</v>
      </c>
      <c r="H3" s="22" t="s">
        <v>117</v>
      </c>
      <c r="I3" s="22" t="s">
        <v>118</v>
      </c>
      <c r="J3" s="22" t="s">
        <v>119</v>
      </c>
      <c r="K3" s="22" t="s">
        <v>120</v>
      </c>
      <c r="L3" s="22" t="s">
        <v>121</v>
      </c>
      <c r="M3" s="22" t="s">
        <v>122</v>
      </c>
      <c r="N3" s="22">
        <v>36505</v>
      </c>
      <c r="O3" s="22">
        <v>30.979167</v>
      </c>
      <c r="P3" s="23">
        <v>-88.028833000000006</v>
      </c>
      <c r="Q3" s="23">
        <v>1317216176762</v>
      </c>
      <c r="R3" s="22">
        <v>5</v>
      </c>
      <c r="S3" s="22" t="s">
        <v>123</v>
      </c>
      <c r="T3" s="22" t="s">
        <v>124</v>
      </c>
      <c r="U3" s="22"/>
      <c r="V3" s="22"/>
      <c r="W3" s="22">
        <v>325211</v>
      </c>
      <c r="X3" s="22"/>
      <c r="Y3" s="22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H3">
        <v>0</v>
      </c>
      <c r="AI3">
        <v>0</v>
      </c>
      <c r="AJ3">
        <v>0</v>
      </c>
      <c r="AK3">
        <v>0</v>
      </c>
      <c r="AL3">
        <v>250</v>
      </c>
      <c r="AM3">
        <v>0</v>
      </c>
      <c r="AN3">
        <v>0</v>
      </c>
      <c r="AO3">
        <v>0</v>
      </c>
      <c r="AP3">
        <v>0</v>
      </c>
      <c r="AQ3">
        <v>0</v>
      </c>
      <c r="AR3">
        <f t="shared" ref="AR3:AR33" si="0">SUM(Y3:AQ3)</f>
        <v>250</v>
      </c>
    </row>
    <row r="4" spans="1:44" ht="30">
      <c r="A4" s="22">
        <v>106990</v>
      </c>
      <c r="B4" s="22" t="s">
        <v>114</v>
      </c>
      <c r="C4" s="22" t="str">
        <f>VLOOKUP(F4, '2016-2021 BD OES Pull_rev'!F:N, 9, FALSE)</f>
        <v>Plastics and Rubber Polymerization</v>
      </c>
      <c r="D4" s="20" t="s">
        <v>115</v>
      </c>
      <c r="E4" s="22">
        <v>2018</v>
      </c>
      <c r="F4" s="23" t="s">
        <v>116</v>
      </c>
      <c r="G4" s="22">
        <v>110025376448</v>
      </c>
      <c r="H4" s="22" t="s">
        <v>117</v>
      </c>
      <c r="I4" s="22" t="s">
        <v>118</v>
      </c>
      <c r="J4" s="22" t="s">
        <v>119</v>
      </c>
      <c r="K4" s="22" t="s">
        <v>120</v>
      </c>
      <c r="L4" s="22" t="s">
        <v>121</v>
      </c>
      <c r="M4" s="22" t="s">
        <v>122</v>
      </c>
      <c r="N4" s="22">
        <v>36505</v>
      </c>
      <c r="O4" s="22">
        <v>30.979167</v>
      </c>
      <c r="P4" s="23">
        <v>-88.028833000000006</v>
      </c>
      <c r="Q4" s="23">
        <v>1318216857336</v>
      </c>
      <c r="R4" s="22">
        <v>5</v>
      </c>
      <c r="S4" s="22" t="s">
        <v>123</v>
      </c>
      <c r="T4" s="22" t="s">
        <v>124</v>
      </c>
      <c r="U4" s="22"/>
      <c r="V4" s="22"/>
      <c r="W4" s="22">
        <v>325211</v>
      </c>
      <c r="X4" s="22"/>
      <c r="Y4" s="22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H4">
        <v>0</v>
      </c>
      <c r="AI4">
        <v>0</v>
      </c>
      <c r="AJ4">
        <v>0</v>
      </c>
      <c r="AK4">
        <v>0</v>
      </c>
      <c r="AL4">
        <v>250</v>
      </c>
      <c r="AM4">
        <v>0</v>
      </c>
      <c r="AN4">
        <v>0</v>
      </c>
      <c r="AO4">
        <v>0</v>
      </c>
      <c r="AP4">
        <v>0</v>
      </c>
      <c r="AQ4">
        <v>0</v>
      </c>
      <c r="AR4">
        <f t="shared" si="0"/>
        <v>250</v>
      </c>
    </row>
    <row r="5" spans="1:44" ht="30">
      <c r="A5" s="22">
        <v>106990</v>
      </c>
      <c r="B5" s="22" t="s">
        <v>114</v>
      </c>
      <c r="C5" s="22" t="str">
        <f>VLOOKUP(F5, '2016-2021 BD OES Pull_rev'!F:N, 9, FALSE)</f>
        <v>Plastics and Rubber Polymerization</v>
      </c>
      <c r="D5" s="20" t="s">
        <v>115</v>
      </c>
      <c r="E5" s="22">
        <v>2019</v>
      </c>
      <c r="F5" s="23" t="s">
        <v>116</v>
      </c>
      <c r="G5" s="22">
        <v>110025376448</v>
      </c>
      <c r="H5" s="22" t="s">
        <v>117</v>
      </c>
      <c r="I5" s="22" t="s">
        <v>118</v>
      </c>
      <c r="J5" s="22" t="s">
        <v>119</v>
      </c>
      <c r="K5" s="22" t="s">
        <v>120</v>
      </c>
      <c r="L5" s="22" t="s">
        <v>121</v>
      </c>
      <c r="M5" s="22" t="s">
        <v>122</v>
      </c>
      <c r="N5" s="22">
        <v>36505</v>
      </c>
      <c r="O5" s="22">
        <v>30.979167</v>
      </c>
      <c r="P5" s="23">
        <v>-88.028833000000006</v>
      </c>
      <c r="Q5" s="23">
        <v>1319218178628</v>
      </c>
      <c r="R5" s="22">
        <v>5</v>
      </c>
      <c r="S5" s="22" t="s">
        <v>123</v>
      </c>
      <c r="T5" s="22" t="s">
        <v>124</v>
      </c>
      <c r="U5" s="22"/>
      <c r="V5" s="22"/>
      <c r="W5" s="22">
        <v>325211</v>
      </c>
      <c r="X5" s="22"/>
      <c r="Y5" s="22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H5">
        <v>0</v>
      </c>
      <c r="AI5">
        <v>0</v>
      </c>
      <c r="AJ5">
        <v>0</v>
      </c>
      <c r="AK5">
        <v>0</v>
      </c>
      <c r="AL5">
        <v>250</v>
      </c>
      <c r="AM5">
        <v>0</v>
      </c>
      <c r="AN5">
        <v>0</v>
      </c>
      <c r="AO5">
        <v>0</v>
      </c>
      <c r="AP5">
        <v>0</v>
      </c>
      <c r="AQ5">
        <v>0</v>
      </c>
      <c r="AR5">
        <f t="shared" si="0"/>
        <v>250</v>
      </c>
    </row>
    <row r="6" spans="1:44" ht="30">
      <c r="A6" s="22">
        <v>106990</v>
      </c>
      <c r="B6" s="22" t="s">
        <v>114</v>
      </c>
      <c r="C6" s="22" t="str">
        <f>VLOOKUP(F6, '2016-2021 BD OES Pull_rev'!F:N, 9, FALSE)</f>
        <v>Plastics and Rubber Polymerization</v>
      </c>
      <c r="D6" s="20" t="s">
        <v>115</v>
      </c>
      <c r="E6" s="22">
        <v>2020</v>
      </c>
      <c r="F6" s="23" t="s">
        <v>116</v>
      </c>
      <c r="G6" s="22">
        <v>110025376448</v>
      </c>
      <c r="H6" s="22" t="s">
        <v>117</v>
      </c>
      <c r="I6" s="22" t="s">
        <v>118</v>
      </c>
      <c r="J6" s="22" t="s">
        <v>119</v>
      </c>
      <c r="K6" s="22" t="s">
        <v>120</v>
      </c>
      <c r="L6" s="22" t="s">
        <v>121</v>
      </c>
      <c r="M6" s="22" t="s">
        <v>122</v>
      </c>
      <c r="N6" s="22">
        <v>36505</v>
      </c>
      <c r="O6" s="22">
        <v>30.979167</v>
      </c>
      <c r="P6" s="23">
        <v>-88.028833000000006</v>
      </c>
      <c r="Q6" s="23">
        <v>1320218741700</v>
      </c>
      <c r="R6" s="22">
        <v>5</v>
      </c>
      <c r="S6" s="22" t="s">
        <v>123</v>
      </c>
      <c r="T6" s="22" t="s">
        <v>124</v>
      </c>
      <c r="U6" s="22"/>
      <c r="V6" s="22"/>
      <c r="W6" s="22">
        <v>325211</v>
      </c>
      <c r="X6" s="22"/>
      <c r="Y6" s="22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H6">
        <v>0</v>
      </c>
      <c r="AI6">
        <v>0</v>
      </c>
      <c r="AJ6">
        <v>0</v>
      </c>
      <c r="AK6">
        <v>0</v>
      </c>
      <c r="AL6">
        <v>250</v>
      </c>
      <c r="AM6">
        <v>0</v>
      </c>
      <c r="AN6">
        <v>0</v>
      </c>
      <c r="AO6">
        <v>0</v>
      </c>
      <c r="AP6">
        <v>0</v>
      </c>
      <c r="AQ6">
        <v>0</v>
      </c>
      <c r="AR6">
        <f t="shared" si="0"/>
        <v>250</v>
      </c>
    </row>
    <row r="7" spans="1:44" ht="30">
      <c r="A7" s="22">
        <v>106990</v>
      </c>
      <c r="B7" s="22" t="s">
        <v>114</v>
      </c>
      <c r="C7" s="22" t="str">
        <f>VLOOKUP(F7, '2016-2021 BD OES Pull_rev'!F:N, 9, FALSE)</f>
        <v>Plastics and Rubber Polymerization</v>
      </c>
      <c r="D7" s="20" t="s">
        <v>115</v>
      </c>
      <c r="E7" s="22">
        <v>2021</v>
      </c>
      <c r="F7" s="23" t="s">
        <v>116</v>
      </c>
      <c r="G7" s="22">
        <v>110025376448</v>
      </c>
      <c r="H7" s="22" t="s">
        <v>117</v>
      </c>
      <c r="I7" s="22" t="s">
        <v>118</v>
      </c>
      <c r="J7" s="22" t="s">
        <v>119</v>
      </c>
      <c r="K7" s="22" t="s">
        <v>120</v>
      </c>
      <c r="L7" s="22" t="s">
        <v>121</v>
      </c>
      <c r="M7" s="22" t="s">
        <v>122</v>
      </c>
      <c r="N7" s="22">
        <v>36505</v>
      </c>
      <c r="O7" s="22">
        <v>30.979167</v>
      </c>
      <c r="P7" s="23">
        <v>-88.028833000000006</v>
      </c>
      <c r="Q7" s="23">
        <v>1321220002582</v>
      </c>
      <c r="R7" s="22">
        <v>5</v>
      </c>
      <c r="S7" s="22" t="s">
        <v>123</v>
      </c>
      <c r="T7" s="22" t="s">
        <v>124</v>
      </c>
      <c r="U7" s="22"/>
      <c r="V7" s="22"/>
      <c r="W7" s="22">
        <v>325211</v>
      </c>
      <c r="X7" s="22"/>
      <c r="Y7" s="22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H7">
        <v>0</v>
      </c>
      <c r="AI7">
        <v>0</v>
      </c>
      <c r="AJ7">
        <v>0</v>
      </c>
      <c r="AK7">
        <v>0</v>
      </c>
      <c r="AL7">
        <v>250</v>
      </c>
      <c r="AM7">
        <v>0</v>
      </c>
      <c r="AN7">
        <v>0</v>
      </c>
      <c r="AO7">
        <v>0</v>
      </c>
      <c r="AP7">
        <v>0</v>
      </c>
      <c r="AQ7">
        <v>0</v>
      </c>
      <c r="AR7">
        <f t="shared" si="0"/>
        <v>250</v>
      </c>
    </row>
    <row r="8" spans="1:44" ht="60">
      <c r="A8" s="22">
        <v>106990</v>
      </c>
      <c r="B8" s="22" t="s">
        <v>114</v>
      </c>
      <c r="C8" s="22" t="str">
        <f>VLOOKUP(F8, '2016-2021 BD OES Pull_rev'!F:N, 9, FALSE)</f>
        <v>Processing - Incorporation into formulation, mixture, or reaction product</v>
      </c>
      <c r="D8" s="20" t="s">
        <v>115</v>
      </c>
      <c r="E8" s="22">
        <v>2017</v>
      </c>
      <c r="F8" s="22" t="s">
        <v>125</v>
      </c>
      <c r="G8" s="22">
        <v>110000490157</v>
      </c>
      <c r="H8" s="22" t="s">
        <v>126</v>
      </c>
      <c r="I8" s="22" t="s">
        <v>127</v>
      </c>
      <c r="J8" s="22" t="s">
        <v>128</v>
      </c>
      <c r="K8" s="22" t="s">
        <v>129</v>
      </c>
      <c r="L8" s="22" t="s">
        <v>130</v>
      </c>
      <c r="M8" s="22" t="s">
        <v>131</v>
      </c>
      <c r="N8" s="22">
        <v>98230</v>
      </c>
      <c r="O8" s="22">
        <v>48.884</v>
      </c>
      <c r="P8" s="22">
        <v>-122.735</v>
      </c>
      <c r="Q8" s="22">
        <v>1317216410581</v>
      </c>
      <c r="R8" s="22">
        <v>1</v>
      </c>
      <c r="S8" s="22" t="s">
        <v>132</v>
      </c>
      <c r="T8" s="22"/>
      <c r="U8" s="22"/>
      <c r="V8" s="22"/>
      <c r="W8" s="22">
        <v>324110</v>
      </c>
      <c r="X8" s="22"/>
      <c r="Y8" s="22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0.02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f t="shared" si="0"/>
        <v>0.02</v>
      </c>
    </row>
    <row r="9" spans="1:44">
      <c r="A9" s="22">
        <v>106990</v>
      </c>
      <c r="B9" s="22" t="s">
        <v>114</v>
      </c>
      <c r="C9" s="22" t="str">
        <f>VLOOKUP(F9, '2016-2021 BD OES Pull_rev'!F:N, 9, FALSE)</f>
        <v>Processing as a reactant</v>
      </c>
      <c r="D9" s="20" t="s">
        <v>115</v>
      </c>
      <c r="E9" s="22">
        <v>2016</v>
      </c>
      <c r="F9" s="22" t="s">
        <v>133</v>
      </c>
      <c r="G9" s="22">
        <v>110008361263</v>
      </c>
      <c r="H9" s="22" t="s">
        <v>134</v>
      </c>
      <c r="I9" s="22" t="s">
        <v>135</v>
      </c>
      <c r="J9" s="22" t="s">
        <v>136</v>
      </c>
      <c r="K9" s="22" t="s">
        <v>137</v>
      </c>
      <c r="L9" s="22" t="s">
        <v>138</v>
      </c>
      <c r="M9" s="22" t="s">
        <v>139</v>
      </c>
      <c r="N9" s="22">
        <v>41129</v>
      </c>
      <c r="O9" s="22">
        <v>38.377246</v>
      </c>
      <c r="P9" s="22">
        <v>-82.597161999999997</v>
      </c>
      <c r="Q9" s="22">
        <v>1316215748144</v>
      </c>
      <c r="R9" s="22">
        <v>6</v>
      </c>
      <c r="S9" s="22" t="s">
        <v>140</v>
      </c>
      <c r="T9" s="22" t="s">
        <v>141</v>
      </c>
      <c r="U9" s="22"/>
      <c r="V9" s="22"/>
      <c r="W9" s="22">
        <v>324110</v>
      </c>
      <c r="X9" s="22"/>
      <c r="Y9" s="22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f t="shared" si="0"/>
        <v>3</v>
      </c>
    </row>
    <row r="10" spans="1:44">
      <c r="A10" s="22">
        <v>106990</v>
      </c>
      <c r="B10" s="22" t="s">
        <v>114</v>
      </c>
      <c r="C10" s="22" t="str">
        <f>VLOOKUP(F10, '2016-2021 BD OES Pull_rev'!F:N, 9, FALSE)</f>
        <v>Processing as a reactant</v>
      </c>
      <c r="D10" s="20" t="s">
        <v>115</v>
      </c>
      <c r="E10" s="22">
        <v>2017</v>
      </c>
      <c r="F10" s="22" t="s">
        <v>133</v>
      </c>
      <c r="G10" s="22">
        <v>110008361263</v>
      </c>
      <c r="H10" s="22" t="s">
        <v>134</v>
      </c>
      <c r="I10" s="22" t="s">
        <v>135</v>
      </c>
      <c r="J10" s="22" t="s">
        <v>136</v>
      </c>
      <c r="K10" s="22" t="s">
        <v>137</v>
      </c>
      <c r="L10" s="22" t="s">
        <v>138</v>
      </c>
      <c r="M10" s="22" t="s">
        <v>139</v>
      </c>
      <c r="N10" s="22">
        <v>41129</v>
      </c>
      <c r="O10" s="22">
        <v>38.377246</v>
      </c>
      <c r="P10" s="22">
        <v>-82.597161999999997</v>
      </c>
      <c r="Q10" s="22">
        <v>1317216105623</v>
      </c>
      <c r="R10" s="22">
        <v>6</v>
      </c>
      <c r="S10" s="22" t="s">
        <v>140</v>
      </c>
      <c r="T10" s="22" t="s">
        <v>141</v>
      </c>
      <c r="U10" s="22"/>
      <c r="V10" s="22"/>
      <c r="W10" s="22">
        <v>324110</v>
      </c>
      <c r="X10" s="22"/>
      <c r="Y10" s="22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f t="shared" si="0"/>
        <v>2</v>
      </c>
    </row>
    <row r="11" spans="1:44">
      <c r="A11" s="22">
        <v>106990</v>
      </c>
      <c r="B11" s="22" t="s">
        <v>114</v>
      </c>
      <c r="C11" s="22" t="str">
        <f>VLOOKUP(F11, '2016-2021 BD OES Pull_rev'!F:N, 9, FALSE)</f>
        <v>Processing as a reactant</v>
      </c>
      <c r="D11" s="20" t="s">
        <v>115</v>
      </c>
      <c r="E11" s="22">
        <v>2018</v>
      </c>
      <c r="F11" s="22" t="s">
        <v>133</v>
      </c>
      <c r="G11" s="22">
        <v>110008361263</v>
      </c>
      <c r="H11" s="22" t="s">
        <v>134</v>
      </c>
      <c r="I11" s="22" t="s">
        <v>135</v>
      </c>
      <c r="J11" s="22" t="s">
        <v>136</v>
      </c>
      <c r="K11" s="22" t="s">
        <v>137</v>
      </c>
      <c r="L11" s="22" t="s">
        <v>138</v>
      </c>
      <c r="M11" s="22" t="s">
        <v>139</v>
      </c>
      <c r="N11" s="22">
        <v>41129</v>
      </c>
      <c r="O11" s="22">
        <v>38.377246</v>
      </c>
      <c r="P11" s="22">
        <v>-82.597161999999997</v>
      </c>
      <c r="Q11" s="22">
        <v>1318217291804</v>
      </c>
      <c r="R11" s="22">
        <v>6</v>
      </c>
      <c r="S11" s="22" t="s">
        <v>140</v>
      </c>
      <c r="T11" s="22" t="s">
        <v>141</v>
      </c>
      <c r="U11" s="22"/>
      <c r="V11" s="22"/>
      <c r="W11" s="22">
        <v>324110</v>
      </c>
      <c r="X11" s="22"/>
      <c r="Y11" s="22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f t="shared" si="0"/>
        <v>1</v>
      </c>
    </row>
    <row r="12" spans="1:44">
      <c r="A12" s="22">
        <v>106990</v>
      </c>
      <c r="B12" s="22" t="s">
        <v>114</v>
      </c>
      <c r="C12" s="22" t="str">
        <f>VLOOKUP(F12, '2016-2021 BD OES Pull_rev'!F:N, 9, FALSE)</f>
        <v>Processing as a reactant</v>
      </c>
      <c r="D12" s="20" t="s">
        <v>115</v>
      </c>
      <c r="E12" s="22">
        <v>2019</v>
      </c>
      <c r="F12" s="22" t="s">
        <v>133</v>
      </c>
      <c r="G12" s="22">
        <v>110008361263</v>
      </c>
      <c r="H12" s="22" t="s">
        <v>134</v>
      </c>
      <c r="I12" s="22" t="s">
        <v>135</v>
      </c>
      <c r="J12" s="22" t="s">
        <v>136</v>
      </c>
      <c r="K12" s="22" t="s">
        <v>137</v>
      </c>
      <c r="L12" s="22" t="s">
        <v>138</v>
      </c>
      <c r="M12" s="22" t="s">
        <v>139</v>
      </c>
      <c r="N12" s="22">
        <v>41129</v>
      </c>
      <c r="O12" s="22">
        <v>38.377246</v>
      </c>
      <c r="P12" s="22">
        <v>-82.597161999999997</v>
      </c>
      <c r="Q12" s="22">
        <v>1319218410328</v>
      </c>
      <c r="R12" s="22">
        <v>6</v>
      </c>
      <c r="S12" s="22" t="s">
        <v>140</v>
      </c>
      <c r="T12" s="22" t="s">
        <v>141</v>
      </c>
      <c r="U12" s="22"/>
      <c r="V12" s="22"/>
      <c r="W12" s="22">
        <v>324110</v>
      </c>
      <c r="X12" s="22"/>
      <c r="Y12" s="2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f t="shared" si="0"/>
        <v>42</v>
      </c>
    </row>
    <row r="13" spans="1:44">
      <c r="A13" s="22">
        <v>106990</v>
      </c>
      <c r="B13" s="22" t="s">
        <v>114</v>
      </c>
      <c r="C13" s="22" t="str">
        <f>VLOOKUP(F13, '2016-2021 BD OES Pull_rev'!F:N, 9, FALSE)</f>
        <v>Processing as a reactant</v>
      </c>
      <c r="D13" s="20" t="s">
        <v>115</v>
      </c>
      <c r="E13" s="22">
        <v>2020</v>
      </c>
      <c r="F13" s="22" t="s">
        <v>133</v>
      </c>
      <c r="G13" s="22">
        <v>110008361263</v>
      </c>
      <c r="H13" s="22" t="s">
        <v>134</v>
      </c>
      <c r="I13" s="22" t="s">
        <v>135</v>
      </c>
      <c r="J13" s="22" t="s">
        <v>136</v>
      </c>
      <c r="K13" s="22" t="s">
        <v>137</v>
      </c>
      <c r="L13" s="22" t="s">
        <v>138</v>
      </c>
      <c r="M13" s="22" t="s">
        <v>139</v>
      </c>
      <c r="N13" s="22">
        <v>41129</v>
      </c>
      <c r="O13" s="22">
        <v>38.377246</v>
      </c>
      <c r="P13" s="22">
        <v>-82.597161999999997</v>
      </c>
      <c r="Q13" s="22">
        <v>1320219194673</v>
      </c>
      <c r="R13" s="22">
        <v>6</v>
      </c>
      <c r="S13" s="22" t="s">
        <v>140</v>
      </c>
      <c r="T13" s="22" t="s">
        <v>141</v>
      </c>
      <c r="U13" s="22"/>
      <c r="V13" s="22"/>
      <c r="W13" s="22">
        <v>324110</v>
      </c>
      <c r="X13" s="22"/>
      <c r="Y13" s="22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f t="shared" si="0"/>
        <v>42</v>
      </c>
    </row>
    <row r="14" spans="1:44">
      <c r="A14" s="40">
        <v>106990</v>
      </c>
      <c r="B14" s="40" t="s">
        <v>114</v>
      </c>
      <c r="C14" s="22" t="str">
        <f>VLOOKUP(F14, '2016-2021 BD OES Pull_rev'!F:N, 9, FALSE)</f>
        <v>Manufacturing</v>
      </c>
      <c r="D14" s="40" t="s">
        <v>115</v>
      </c>
      <c r="E14" s="40">
        <v>2018</v>
      </c>
      <c r="F14" s="40" t="s">
        <v>142</v>
      </c>
      <c r="G14" s="40">
        <v>110020148008</v>
      </c>
      <c r="H14" s="40" t="s">
        <v>143</v>
      </c>
      <c r="I14" s="40" t="s">
        <v>144</v>
      </c>
      <c r="J14" s="40" t="s">
        <v>145</v>
      </c>
      <c r="K14" s="40" t="s">
        <v>146</v>
      </c>
      <c r="L14" s="40" t="s">
        <v>147</v>
      </c>
      <c r="M14" s="40" t="s">
        <v>148</v>
      </c>
      <c r="N14" s="40">
        <v>77640</v>
      </c>
      <c r="O14" s="40">
        <v>29.850396</v>
      </c>
      <c r="P14" s="40">
        <v>-93.977221999999998</v>
      </c>
      <c r="Q14" s="40">
        <v>1318217081254</v>
      </c>
      <c r="R14" s="40">
        <v>6</v>
      </c>
      <c r="S14" s="40" t="s">
        <v>140</v>
      </c>
      <c r="T14" s="40"/>
      <c r="U14" s="40"/>
      <c r="V14" s="40"/>
      <c r="W14" s="40">
        <v>325110</v>
      </c>
      <c r="X14" s="40"/>
      <c r="Y14" s="40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15</v>
      </c>
      <c r="AR14">
        <f t="shared" si="0"/>
        <v>15</v>
      </c>
    </row>
    <row r="15" spans="1:44">
      <c r="A15" s="22">
        <v>106990</v>
      </c>
      <c r="B15" s="22" t="s">
        <v>114</v>
      </c>
      <c r="C15" s="22" t="str">
        <f>VLOOKUP(F15, '2016-2021 BD OES Pull_rev'!F:N, 9, FALSE)</f>
        <v>Processing as a reactant</v>
      </c>
      <c r="D15" s="20" t="s">
        <v>115</v>
      </c>
      <c r="E15" s="22">
        <v>2018</v>
      </c>
      <c r="F15" s="23" t="s">
        <v>149</v>
      </c>
      <c r="G15" s="22">
        <v>110020506460</v>
      </c>
      <c r="H15" s="22" t="s">
        <v>150</v>
      </c>
      <c r="I15" s="22" t="s">
        <v>151</v>
      </c>
      <c r="J15" s="22" t="s">
        <v>152</v>
      </c>
      <c r="K15" s="22" t="s">
        <v>153</v>
      </c>
      <c r="L15" s="22" t="s">
        <v>154</v>
      </c>
      <c r="M15" s="22" t="s">
        <v>155</v>
      </c>
      <c r="N15" s="22">
        <v>94801</v>
      </c>
      <c r="O15" s="22">
        <v>37.938778999999997</v>
      </c>
      <c r="P15" s="23">
        <v>-122.39645299999999</v>
      </c>
      <c r="Q15" s="23">
        <v>1318217440243</v>
      </c>
      <c r="R15" s="22">
        <v>5</v>
      </c>
      <c r="S15" s="22" t="s">
        <v>123</v>
      </c>
      <c r="T15" s="22" t="s">
        <v>156</v>
      </c>
      <c r="U15" s="22"/>
      <c r="V15" s="22"/>
      <c r="W15" s="22">
        <v>324110</v>
      </c>
      <c r="X15" s="22"/>
      <c r="Y15" s="22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</v>
      </c>
      <c r="AN15">
        <v>0</v>
      </c>
      <c r="AO15">
        <v>0</v>
      </c>
      <c r="AP15">
        <v>0</v>
      </c>
      <c r="AQ15">
        <v>0</v>
      </c>
      <c r="AR15">
        <f t="shared" si="0"/>
        <v>2</v>
      </c>
    </row>
    <row r="16" spans="1:44">
      <c r="A16" s="22">
        <v>106990</v>
      </c>
      <c r="B16" s="22" t="s">
        <v>114</v>
      </c>
      <c r="C16" s="22" t="str">
        <f>VLOOKUP(F16, '2016-2021 BD OES Pull_rev'!F:N, 9, FALSE)</f>
        <v>Processing as a reactant</v>
      </c>
      <c r="D16" s="20" t="s">
        <v>115</v>
      </c>
      <c r="E16" s="22">
        <v>2019</v>
      </c>
      <c r="F16" s="23" t="s">
        <v>149</v>
      </c>
      <c r="G16" s="22">
        <v>110020506460</v>
      </c>
      <c r="H16" s="22" t="s">
        <v>150</v>
      </c>
      <c r="I16" s="22" t="s">
        <v>151</v>
      </c>
      <c r="J16" s="22" t="s">
        <v>152</v>
      </c>
      <c r="K16" s="22" t="s">
        <v>153</v>
      </c>
      <c r="L16" s="22" t="s">
        <v>154</v>
      </c>
      <c r="M16" s="22" t="s">
        <v>155</v>
      </c>
      <c r="N16" s="22">
        <v>94801</v>
      </c>
      <c r="O16" s="22">
        <v>37.938778999999997</v>
      </c>
      <c r="P16" s="23">
        <v>-122.39645299999999</v>
      </c>
      <c r="Q16" s="23">
        <v>1319218480325</v>
      </c>
      <c r="R16" s="22">
        <v>5</v>
      </c>
      <c r="S16" s="22" t="s">
        <v>123</v>
      </c>
      <c r="T16" s="22" t="s">
        <v>156</v>
      </c>
      <c r="U16" s="22"/>
      <c r="V16" s="22"/>
      <c r="W16" s="22">
        <v>324110</v>
      </c>
      <c r="X16" s="22"/>
      <c r="Y16" s="22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H16">
        <v>0</v>
      </c>
      <c r="AI16">
        <v>0</v>
      </c>
      <c r="AJ16">
        <v>0</v>
      </c>
      <c r="AK16">
        <v>0</v>
      </c>
      <c r="AL16">
        <v>1</v>
      </c>
      <c r="AM16">
        <v>72</v>
      </c>
      <c r="AN16">
        <v>0</v>
      </c>
      <c r="AO16">
        <v>0</v>
      </c>
      <c r="AP16">
        <v>0</v>
      </c>
      <c r="AQ16">
        <v>0</v>
      </c>
      <c r="AR16">
        <f t="shared" si="0"/>
        <v>73</v>
      </c>
    </row>
    <row r="17" spans="1:44">
      <c r="A17" s="22">
        <v>106990</v>
      </c>
      <c r="B17" s="22" t="s">
        <v>114</v>
      </c>
      <c r="C17" s="22" t="str">
        <f>VLOOKUP(F17, '2016-2021 BD OES Pull_rev'!F:N, 9, FALSE)</f>
        <v>Processing as a reactant</v>
      </c>
      <c r="D17" s="20" t="s">
        <v>115</v>
      </c>
      <c r="E17" s="22">
        <v>2020</v>
      </c>
      <c r="F17" s="23" t="s">
        <v>149</v>
      </c>
      <c r="G17" s="22">
        <v>110020506460</v>
      </c>
      <c r="H17" s="22" t="s">
        <v>150</v>
      </c>
      <c r="I17" s="22" t="s">
        <v>151</v>
      </c>
      <c r="J17" s="22" t="s">
        <v>152</v>
      </c>
      <c r="K17" s="22" t="s">
        <v>153</v>
      </c>
      <c r="L17" s="22" t="s">
        <v>154</v>
      </c>
      <c r="M17" s="22" t="s">
        <v>155</v>
      </c>
      <c r="N17" s="22">
        <v>94801</v>
      </c>
      <c r="O17" s="22">
        <v>37.938778999999997</v>
      </c>
      <c r="P17" s="23">
        <v>-122.39645299999999</v>
      </c>
      <c r="Q17" s="23">
        <v>1320219131618</v>
      </c>
      <c r="R17" s="22">
        <v>5</v>
      </c>
      <c r="S17" s="22" t="s">
        <v>123</v>
      </c>
      <c r="T17" s="22" t="s">
        <v>156</v>
      </c>
      <c r="U17" s="22"/>
      <c r="V17" s="22"/>
      <c r="W17" s="22">
        <v>324110</v>
      </c>
      <c r="X17" s="22"/>
      <c r="Y17" s="22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H17">
        <v>0</v>
      </c>
      <c r="AI17">
        <v>0</v>
      </c>
      <c r="AJ17">
        <v>0</v>
      </c>
      <c r="AK17">
        <v>0</v>
      </c>
      <c r="AL17">
        <v>14</v>
      </c>
      <c r="AM17">
        <v>23</v>
      </c>
      <c r="AN17">
        <v>0</v>
      </c>
      <c r="AO17">
        <v>0</v>
      </c>
      <c r="AP17">
        <v>0</v>
      </c>
      <c r="AQ17">
        <v>0</v>
      </c>
      <c r="AR17">
        <f t="shared" si="0"/>
        <v>37</v>
      </c>
    </row>
    <row r="18" spans="1:44">
      <c r="A18" s="22">
        <v>106990</v>
      </c>
      <c r="B18" s="22" t="s">
        <v>114</v>
      </c>
      <c r="C18" s="22" t="str">
        <f>VLOOKUP(F18, '2016-2021 BD OES Pull_rev'!F:N, 9, FALSE)</f>
        <v>Processing as a reactant</v>
      </c>
      <c r="D18" s="20" t="s">
        <v>115</v>
      </c>
      <c r="E18" s="22">
        <v>2021</v>
      </c>
      <c r="F18" s="23" t="s">
        <v>149</v>
      </c>
      <c r="G18" s="22">
        <v>110020506460</v>
      </c>
      <c r="H18" s="22" t="s">
        <v>150</v>
      </c>
      <c r="I18" s="22" t="s">
        <v>151</v>
      </c>
      <c r="J18" s="22" t="s">
        <v>152</v>
      </c>
      <c r="K18" s="22" t="s">
        <v>153</v>
      </c>
      <c r="L18" s="22" t="s">
        <v>154</v>
      </c>
      <c r="M18" s="22" t="s">
        <v>155</v>
      </c>
      <c r="N18" s="22">
        <v>94801</v>
      </c>
      <c r="O18" s="22">
        <v>37.938778999999997</v>
      </c>
      <c r="P18" s="23">
        <v>-122.39645299999999</v>
      </c>
      <c r="Q18" s="23">
        <v>1321220220002</v>
      </c>
      <c r="R18" s="22">
        <v>5</v>
      </c>
      <c r="S18" s="22" t="s">
        <v>123</v>
      </c>
      <c r="T18" s="22" t="s">
        <v>156</v>
      </c>
      <c r="U18" s="22"/>
      <c r="V18" s="22"/>
      <c r="W18" s="22">
        <v>324110</v>
      </c>
      <c r="X18" s="22"/>
      <c r="Y18" s="22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H18">
        <v>0</v>
      </c>
      <c r="AI18">
        <v>0</v>
      </c>
      <c r="AJ18">
        <v>0</v>
      </c>
      <c r="AK18">
        <v>0</v>
      </c>
      <c r="AL18">
        <v>5</v>
      </c>
      <c r="AM18">
        <v>2</v>
      </c>
      <c r="AN18">
        <v>0</v>
      </c>
      <c r="AO18">
        <v>0</v>
      </c>
      <c r="AP18">
        <v>0</v>
      </c>
      <c r="AQ18">
        <v>0</v>
      </c>
      <c r="AR18">
        <f t="shared" si="0"/>
        <v>7</v>
      </c>
    </row>
    <row r="19" spans="1:44">
      <c r="A19" s="22">
        <v>106990</v>
      </c>
      <c r="B19" s="22" t="s">
        <v>114</v>
      </c>
      <c r="C19" s="22" t="str">
        <f>VLOOKUP(F19, '2016-2021 BD OES Pull_rev'!F:N, 9, FALSE)</f>
        <v>Processing as a reactant</v>
      </c>
      <c r="D19" s="20" t="s">
        <v>115</v>
      </c>
      <c r="E19" s="22">
        <v>2019</v>
      </c>
      <c r="F19" s="23" t="s">
        <v>157</v>
      </c>
      <c r="G19" s="22">
        <v>110000468048</v>
      </c>
      <c r="H19" s="22" t="s">
        <v>158</v>
      </c>
      <c r="I19" s="22" t="s">
        <v>159</v>
      </c>
      <c r="J19" s="22" t="s">
        <v>160</v>
      </c>
      <c r="K19" s="22" t="s">
        <v>161</v>
      </c>
      <c r="L19" s="22" t="s">
        <v>162</v>
      </c>
      <c r="M19" s="22" t="s">
        <v>163</v>
      </c>
      <c r="N19" s="22">
        <v>82007</v>
      </c>
      <c r="O19" s="22">
        <v>41.127499999999998</v>
      </c>
      <c r="P19" s="23">
        <v>-104.78919999999999</v>
      </c>
      <c r="Q19" s="23">
        <v>1319217936412</v>
      </c>
      <c r="R19" s="22">
        <v>5</v>
      </c>
      <c r="S19" s="22" t="s">
        <v>123</v>
      </c>
      <c r="T19" s="22"/>
      <c r="U19" s="22"/>
      <c r="V19" s="22"/>
      <c r="W19" s="22">
        <v>324110</v>
      </c>
      <c r="X19" s="22"/>
      <c r="Y19" s="22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H19">
        <v>0</v>
      </c>
      <c r="AI19">
        <v>0</v>
      </c>
      <c r="AJ19">
        <v>0</v>
      </c>
      <c r="AK19">
        <v>0</v>
      </c>
      <c r="AL19">
        <v>11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f t="shared" si="0"/>
        <v>11</v>
      </c>
    </row>
    <row r="20" spans="1:44">
      <c r="A20" s="22">
        <v>106990</v>
      </c>
      <c r="B20" s="22" t="s">
        <v>114</v>
      </c>
      <c r="C20" s="22" t="str">
        <f>VLOOKUP(F20, '2016-2021 BD OES Pull_rev'!F:N, 9, FALSE)</f>
        <v>Processing as a reactant</v>
      </c>
      <c r="D20" s="20" t="s">
        <v>115</v>
      </c>
      <c r="E20" s="22">
        <v>2020</v>
      </c>
      <c r="F20" s="23" t="s">
        <v>157</v>
      </c>
      <c r="G20" s="22">
        <v>110000468048</v>
      </c>
      <c r="H20" s="22" t="s">
        <v>158</v>
      </c>
      <c r="I20" s="22" t="s">
        <v>159</v>
      </c>
      <c r="J20" s="22" t="s">
        <v>160</v>
      </c>
      <c r="K20" s="22" t="s">
        <v>161</v>
      </c>
      <c r="L20" s="22" t="s">
        <v>162</v>
      </c>
      <c r="M20" s="22" t="s">
        <v>163</v>
      </c>
      <c r="N20" s="22">
        <v>82007</v>
      </c>
      <c r="O20" s="22">
        <v>41.127499999999998</v>
      </c>
      <c r="P20" s="23">
        <v>-104.78919999999999</v>
      </c>
      <c r="Q20" s="23">
        <v>1320218770788</v>
      </c>
      <c r="R20" s="22">
        <v>4</v>
      </c>
      <c r="S20" s="22" t="s">
        <v>164</v>
      </c>
      <c r="T20" s="22"/>
      <c r="U20" s="22"/>
      <c r="V20" s="22"/>
      <c r="W20" s="22">
        <v>324110</v>
      </c>
      <c r="X20" s="22"/>
      <c r="Y20" s="22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H20">
        <v>0</v>
      </c>
      <c r="AI20">
        <v>0</v>
      </c>
      <c r="AJ20">
        <v>0</v>
      </c>
      <c r="AK20">
        <v>0</v>
      </c>
      <c r="AL20">
        <v>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f t="shared" si="0"/>
        <v>1</v>
      </c>
    </row>
    <row r="21" spans="1:44" ht="60">
      <c r="A21" s="20">
        <v>106990</v>
      </c>
      <c r="B21" s="20" t="s">
        <v>114</v>
      </c>
      <c r="C21" s="22" t="str">
        <f>VLOOKUP(F21, '2016-2021 BD OES Pull_rev'!F:N, 9, FALSE)</f>
        <v>Processing - incorporation into formulation, mixture, or reaction product</v>
      </c>
      <c r="D21" s="20" t="s">
        <v>115</v>
      </c>
      <c r="E21" s="20">
        <v>2016</v>
      </c>
      <c r="F21" s="21" t="s">
        <v>165</v>
      </c>
      <c r="G21" s="20">
        <v>110000465719</v>
      </c>
      <c r="H21" s="20" t="s">
        <v>166</v>
      </c>
      <c r="I21" s="20" t="s">
        <v>167</v>
      </c>
      <c r="J21" s="20" t="s">
        <v>168</v>
      </c>
      <c r="K21" s="20" t="s">
        <v>169</v>
      </c>
      <c r="L21" s="20" t="s">
        <v>170</v>
      </c>
      <c r="M21" s="20" t="s">
        <v>148</v>
      </c>
      <c r="N21" s="20">
        <v>79086</v>
      </c>
      <c r="O21" s="20">
        <v>35.951943999999997</v>
      </c>
      <c r="P21" s="21">
        <v>-101.87388900000001</v>
      </c>
      <c r="Q21" s="21">
        <v>1316215704471</v>
      </c>
      <c r="R21" s="20">
        <v>3</v>
      </c>
      <c r="S21" s="21" t="s">
        <v>171</v>
      </c>
      <c r="T21" s="20" t="s">
        <v>172</v>
      </c>
      <c r="U21" s="20"/>
      <c r="V21" s="20"/>
      <c r="W21" s="20">
        <v>324110</v>
      </c>
      <c r="X21" s="20"/>
      <c r="Y21" s="20">
        <v>19011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f t="shared" si="0"/>
        <v>19011</v>
      </c>
    </row>
    <row r="22" spans="1:44" ht="60">
      <c r="A22" s="22">
        <v>106990</v>
      </c>
      <c r="B22" s="22" t="s">
        <v>114</v>
      </c>
      <c r="C22" s="22" t="str">
        <f>VLOOKUP(F22, '2016-2021 BD OES Pull_rev'!F:N, 9, FALSE)</f>
        <v>Processing - incorporation into formulation, mixture, or reaction product</v>
      </c>
      <c r="D22" s="20" t="s">
        <v>115</v>
      </c>
      <c r="E22" s="22">
        <v>2017</v>
      </c>
      <c r="F22" s="22" t="s">
        <v>165</v>
      </c>
      <c r="G22" s="22">
        <v>110000465719</v>
      </c>
      <c r="H22" s="22" t="s">
        <v>166</v>
      </c>
      <c r="I22" s="22" t="s">
        <v>167</v>
      </c>
      <c r="J22" s="22" t="s">
        <v>168</v>
      </c>
      <c r="K22" s="22" t="s">
        <v>169</v>
      </c>
      <c r="L22" s="22" t="s">
        <v>170</v>
      </c>
      <c r="M22" s="22" t="s">
        <v>148</v>
      </c>
      <c r="N22" s="22">
        <v>79086</v>
      </c>
      <c r="O22" s="22">
        <v>35.951943999999997</v>
      </c>
      <c r="P22" s="22">
        <v>-101.87388900000001</v>
      </c>
      <c r="Q22" s="22">
        <v>1317216378618</v>
      </c>
      <c r="R22" s="22">
        <v>3</v>
      </c>
      <c r="S22" s="22" t="s">
        <v>171</v>
      </c>
      <c r="T22" s="22" t="s">
        <v>172</v>
      </c>
      <c r="U22" s="22"/>
      <c r="V22" s="22"/>
      <c r="W22" s="22">
        <v>324110</v>
      </c>
      <c r="X22" s="22"/>
      <c r="Y22" s="22">
        <v>22000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f t="shared" si="0"/>
        <v>22000</v>
      </c>
    </row>
    <row r="23" spans="1:44" ht="60.75" customHeight="1">
      <c r="A23" s="22">
        <v>106990</v>
      </c>
      <c r="B23" s="22" t="s">
        <v>114</v>
      </c>
      <c r="C23" s="22" t="str">
        <f>VLOOKUP(F23, '2016-2021 BD OES Pull_rev'!F:N, 9, FALSE)</f>
        <v>Processing - incorporation into formulation, mixture, or reaction product</v>
      </c>
      <c r="D23" s="20" t="s">
        <v>115</v>
      </c>
      <c r="E23" s="22">
        <v>2018</v>
      </c>
      <c r="F23" s="23" t="s">
        <v>165</v>
      </c>
      <c r="G23" s="22">
        <v>110000465719</v>
      </c>
      <c r="H23" s="22" t="s">
        <v>166</v>
      </c>
      <c r="I23" s="22" t="s">
        <v>167</v>
      </c>
      <c r="J23" s="22" t="s">
        <v>168</v>
      </c>
      <c r="K23" s="22" t="s">
        <v>169</v>
      </c>
      <c r="L23" s="22" t="s">
        <v>170</v>
      </c>
      <c r="M23" s="22" t="s">
        <v>148</v>
      </c>
      <c r="N23" s="22">
        <v>79086</v>
      </c>
      <c r="O23" s="22">
        <v>35.951943999999997</v>
      </c>
      <c r="P23" s="23">
        <v>-101.87388900000001</v>
      </c>
      <c r="Q23" s="23">
        <v>1318217181965</v>
      </c>
      <c r="R23" s="22">
        <v>3</v>
      </c>
      <c r="S23" s="22" t="s">
        <v>171</v>
      </c>
      <c r="T23" s="22" t="s">
        <v>172</v>
      </c>
      <c r="U23" s="22"/>
      <c r="V23" s="22"/>
      <c r="W23" s="22">
        <v>324110</v>
      </c>
      <c r="X23" s="22"/>
      <c r="Y23" s="22">
        <v>22320.33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f t="shared" si="0"/>
        <v>22320.33</v>
      </c>
    </row>
    <row r="24" spans="1:44" ht="60">
      <c r="A24" s="22">
        <v>106990</v>
      </c>
      <c r="B24" s="22" t="s">
        <v>114</v>
      </c>
      <c r="C24" s="22" t="str">
        <f>VLOOKUP(F24, '2016-2021 BD OES Pull_rev'!F:N, 9, FALSE)</f>
        <v>Processing - incorporation into formulation, mixture, or reaction product</v>
      </c>
      <c r="D24" s="20" t="s">
        <v>115</v>
      </c>
      <c r="E24" s="22">
        <v>2019</v>
      </c>
      <c r="F24" s="23" t="s">
        <v>165</v>
      </c>
      <c r="G24" s="22">
        <v>110000465719</v>
      </c>
      <c r="H24" s="22" t="s">
        <v>166</v>
      </c>
      <c r="I24" s="22" t="s">
        <v>167</v>
      </c>
      <c r="J24" s="22" t="s">
        <v>168</v>
      </c>
      <c r="K24" s="22" t="s">
        <v>169</v>
      </c>
      <c r="L24" s="22" t="s">
        <v>170</v>
      </c>
      <c r="M24" s="22" t="s">
        <v>148</v>
      </c>
      <c r="N24" s="22">
        <v>79086</v>
      </c>
      <c r="O24" s="22">
        <v>35.951943999999997</v>
      </c>
      <c r="P24" s="23">
        <v>-101.87388900000001</v>
      </c>
      <c r="Q24" s="23">
        <v>1319218332308</v>
      </c>
      <c r="R24" s="22">
        <v>3</v>
      </c>
      <c r="S24" s="22" t="s">
        <v>171</v>
      </c>
      <c r="T24" s="22" t="s">
        <v>172</v>
      </c>
      <c r="U24" s="22"/>
      <c r="V24" s="22"/>
      <c r="W24" s="22">
        <v>324110</v>
      </c>
      <c r="X24" s="22"/>
      <c r="Y24" s="22">
        <v>21000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f t="shared" si="0"/>
        <v>21000</v>
      </c>
    </row>
    <row r="25" spans="1:44" ht="60">
      <c r="A25" s="22">
        <v>106990</v>
      </c>
      <c r="B25" s="22" t="s">
        <v>114</v>
      </c>
      <c r="C25" s="22" t="str">
        <f>VLOOKUP(F25, '2016-2021 BD OES Pull_rev'!F:N, 9, FALSE)</f>
        <v>Processing - incorporation into formulation, mixture, or reaction product</v>
      </c>
      <c r="D25" s="20" t="s">
        <v>115</v>
      </c>
      <c r="E25" s="22">
        <v>2020</v>
      </c>
      <c r="F25" s="23" t="s">
        <v>165</v>
      </c>
      <c r="G25" s="22">
        <v>110000465719</v>
      </c>
      <c r="H25" s="22" t="s">
        <v>166</v>
      </c>
      <c r="I25" s="22" t="s">
        <v>167</v>
      </c>
      <c r="J25" s="22" t="s">
        <v>168</v>
      </c>
      <c r="K25" s="22" t="s">
        <v>169</v>
      </c>
      <c r="L25" s="22" t="s">
        <v>170</v>
      </c>
      <c r="M25" s="22" t="s">
        <v>148</v>
      </c>
      <c r="N25" s="22">
        <v>79086</v>
      </c>
      <c r="O25" s="22">
        <v>35.951943999999997</v>
      </c>
      <c r="P25" s="23">
        <v>-101.87388900000001</v>
      </c>
      <c r="Q25" s="23">
        <v>1320219170913</v>
      </c>
      <c r="R25" s="22">
        <v>3</v>
      </c>
      <c r="S25" s="22" t="s">
        <v>171</v>
      </c>
      <c r="T25" s="22" t="s">
        <v>172</v>
      </c>
      <c r="U25" s="22"/>
      <c r="V25" s="22"/>
      <c r="W25" s="22">
        <v>324110</v>
      </c>
      <c r="X25" s="22"/>
      <c r="Y25" s="22">
        <v>21000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f t="shared" si="0"/>
        <v>21000</v>
      </c>
    </row>
    <row r="26" spans="1:44" ht="60">
      <c r="A26" s="22">
        <v>106990</v>
      </c>
      <c r="B26" s="22" t="s">
        <v>114</v>
      </c>
      <c r="C26" s="22" t="str">
        <f>VLOOKUP(F26, '2016-2021 BD OES Pull_rev'!F:N, 9, FALSE)</f>
        <v>Processing - incorporation into formulation, mixture, or reaction product</v>
      </c>
      <c r="D26" s="20" t="s">
        <v>115</v>
      </c>
      <c r="E26" s="22">
        <v>2021</v>
      </c>
      <c r="F26" s="23" t="s">
        <v>165</v>
      </c>
      <c r="G26" s="22">
        <v>110000465719</v>
      </c>
      <c r="H26" s="22" t="s">
        <v>166</v>
      </c>
      <c r="I26" s="22" t="s">
        <v>167</v>
      </c>
      <c r="J26" s="22" t="s">
        <v>168</v>
      </c>
      <c r="K26" s="22" t="s">
        <v>169</v>
      </c>
      <c r="L26" s="22" t="s">
        <v>170</v>
      </c>
      <c r="M26" s="22" t="s">
        <v>148</v>
      </c>
      <c r="N26" s="22">
        <v>79086</v>
      </c>
      <c r="O26" s="22">
        <v>35.951943999999997</v>
      </c>
      <c r="P26" s="23">
        <v>-101.87388900000001</v>
      </c>
      <c r="Q26" s="23">
        <v>1321220464059</v>
      </c>
      <c r="R26" s="22">
        <v>3</v>
      </c>
      <c r="S26" s="22" t="s">
        <v>171</v>
      </c>
      <c r="T26" s="22" t="s">
        <v>172</v>
      </c>
      <c r="U26" s="22"/>
      <c r="V26" s="22"/>
      <c r="W26" s="22">
        <v>324110</v>
      </c>
      <c r="X26" s="22"/>
      <c r="Y26" s="22">
        <v>1100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f t="shared" si="0"/>
        <v>1100</v>
      </c>
    </row>
    <row r="27" spans="1:44" ht="30">
      <c r="A27" s="22">
        <v>106990</v>
      </c>
      <c r="B27" s="22" t="s">
        <v>114</v>
      </c>
      <c r="C27" s="22" t="str">
        <f>VLOOKUP(F27, '2016-2021 BD OES Pull_rev'!F:N, 9, FALSE)</f>
        <v>Processing as a reactant</v>
      </c>
      <c r="D27" s="20" t="s">
        <v>115</v>
      </c>
      <c r="E27" s="22">
        <v>2020</v>
      </c>
      <c r="F27" s="22" t="s">
        <v>173</v>
      </c>
      <c r="G27" s="22">
        <v>110008170237</v>
      </c>
      <c r="H27" s="22" t="s">
        <v>174</v>
      </c>
      <c r="I27" s="22" t="s">
        <v>175</v>
      </c>
      <c r="J27" s="22" t="s">
        <v>176</v>
      </c>
      <c r="K27" s="22" t="s">
        <v>177</v>
      </c>
      <c r="L27" s="22" t="s">
        <v>178</v>
      </c>
      <c r="M27" s="22" t="s">
        <v>148</v>
      </c>
      <c r="N27" s="22">
        <v>775413257</v>
      </c>
      <c r="O27" s="22">
        <v>28.979199999999999</v>
      </c>
      <c r="P27" s="22">
        <v>-95.354900000000001</v>
      </c>
      <c r="Q27" s="22">
        <v>1320219312737</v>
      </c>
      <c r="R27" s="22">
        <v>9</v>
      </c>
      <c r="S27" s="22" t="s">
        <v>179</v>
      </c>
      <c r="T27" s="22" t="s">
        <v>180</v>
      </c>
      <c r="U27" s="22"/>
      <c r="V27" s="22"/>
      <c r="W27" s="22">
        <v>325199</v>
      </c>
      <c r="X27" s="22"/>
      <c r="Y27" s="22">
        <v>0</v>
      </c>
      <c r="Z27">
        <v>0</v>
      </c>
      <c r="AA27">
        <v>0</v>
      </c>
      <c r="AB27">
        <v>1</v>
      </c>
      <c r="AC27">
        <v>0</v>
      </c>
      <c r="AD27">
        <v>0</v>
      </c>
      <c r="AE27">
        <v>0</v>
      </c>
      <c r="AF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f t="shared" si="0"/>
        <v>1</v>
      </c>
    </row>
    <row r="28" spans="1:44">
      <c r="A28" s="22">
        <v>106990</v>
      </c>
      <c r="B28" s="22" t="s">
        <v>114</v>
      </c>
      <c r="C28" s="22" t="str">
        <f>VLOOKUP(F28, '2016-2021 BD OES Pull_rev'!F:N, 9, FALSE)</f>
        <v>Manufacturing</v>
      </c>
      <c r="D28" s="20" t="s">
        <v>115</v>
      </c>
      <c r="E28" s="22">
        <v>2017</v>
      </c>
      <c r="F28" s="22" t="s">
        <v>181</v>
      </c>
      <c r="G28" s="22">
        <v>110000743704</v>
      </c>
      <c r="H28" s="22" t="s">
        <v>182</v>
      </c>
      <c r="I28" s="22" t="s">
        <v>183</v>
      </c>
      <c r="J28" s="22" t="s">
        <v>184</v>
      </c>
      <c r="K28" s="22" t="s">
        <v>185</v>
      </c>
      <c r="L28" s="22" t="s">
        <v>186</v>
      </c>
      <c r="M28" s="22" t="s">
        <v>148</v>
      </c>
      <c r="N28" s="22">
        <v>75602</v>
      </c>
      <c r="O28" s="22">
        <v>32.438056000000003</v>
      </c>
      <c r="P28" s="22">
        <v>-94.69</v>
      </c>
      <c r="Q28" s="22">
        <v>1317217589415</v>
      </c>
      <c r="R28" s="22">
        <v>6</v>
      </c>
      <c r="S28" s="22" t="s">
        <v>140</v>
      </c>
      <c r="T28" s="22" t="s">
        <v>187</v>
      </c>
      <c r="U28" s="22"/>
      <c r="V28" s="22"/>
      <c r="W28" s="22">
        <v>325199</v>
      </c>
      <c r="X28" s="22"/>
      <c r="Y28" s="22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f t="shared" si="0"/>
        <v>1</v>
      </c>
    </row>
    <row r="29" spans="1:44">
      <c r="A29" s="22">
        <v>106990</v>
      </c>
      <c r="B29" s="22" t="s">
        <v>114</v>
      </c>
      <c r="C29" s="22" t="str">
        <f>VLOOKUP(F29, '2016-2021 BD OES Pull_rev'!F:N, 9, FALSE)</f>
        <v>Manufacturing</v>
      </c>
      <c r="D29" s="20" t="s">
        <v>115</v>
      </c>
      <c r="E29" s="22">
        <v>2021</v>
      </c>
      <c r="F29" s="22" t="s">
        <v>181</v>
      </c>
      <c r="G29" s="22">
        <v>110000743704</v>
      </c>
      <c r="H29" s="22" t="s">
        <v>182</v>
      </c>
      <c r="I29" s="22" t="s">
        <v>183</v>
      </c>
      <c r="J29" s="22" t="s">
        <v>184</v>
      </c>
      <c r="K29" s="22" t="s">
        <v>185</v>
      </c>
      <c r="L29" s="22" t="s">
        <v>186</v>
      </c>
      <c r="M29" s="22" t="s">
        <v>148</v>
      </c>
      <c r="N29" s="22">
        <v>75602</v>
      </c>
      <c r="O29" s="22">
        <v>32.438056000000003</v>
      </c>
      <c r="P29" s="22">
        <v>-94.69</v>
      </c>
      <c r="Q29" s="22">
        <v>1321220464895</v>
      </c>
      <c r="R29" s="22">
        <v>6</v>
      </c>
      <c r="S29" s="22" t="s">
        <v>140</v>
      </c>
      <c r="T29" s="22" t="s">
        <v>187</v>
      </c>
      <c r="U29" s="22"/>
      <c r="V29" s="22"/>
      <c r="W29" s="22">
        <v>325199</v>
      </c>
      <c r="X29" s="22"/>
      <c r="Y29" s="22">
        <v>0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f t="shared" si="0"/>
        <v>1</v>
      </c>
    </row>
    <row r="30" spans="1:44" ht="30">
      <c r="A30" s="22">
        <v>106990</v>
      </c>
      <c r="B30" s="22" t="s">
        <v>114</v>
      </c>
      <c r="C30" s="22" t="str">
        <f>VLOOKUP(F30, '2016-2021 BD OES Pull_rev'!F:N, 9, FALSE)</f>
        <v>Plastics and Rubber Polymerization</v>
      </c>
      <c r="D30" s="20" t="s">
        <v>115</v>
      </c>
      <c r="E30" s="22">
        <v>2018</v>
      </c>
      <c r="F30" s="23" t="s">
        <v>188</v>
      </c>
      <c r="G30" s="22">
        <v>110012169517</v>
      </c>
      <c r="H30" s="22" t="s">
        <v>189</v>
      </c>
      <c r="I30" s="22" t="s">
        <v>190</v>
      </c>
      <c r="J30" s="22" t="s">
        <v>191</v>
      </c>
      <c r="K30" s="22" t="s">
        <v>192</v>
      </c>
      <c r="L30" s="22" t="s">
        <v>192</v>
      </c>
      <c r="M30" s="22" t="s">
        <v>193</v>
      </c>
      <c r="N30" s="22">
        <v>52732</v>
      </c>
      <c r="O30" s="22">
        <v>41.807000000000002</v>
      </c>
      <c r="P30" s="23">
        <v>-90.296000000000006</v>
      </c>
      <c r="Q30" s="23">
        <v>1318219908934</v>
      </c>
      <c r="R30" s="22">
        <v>6</v>
      </c>
      <c r="S30" s="22" t="s">
        <v>140</v>
      </c>
      <c r="T30" s="22" t="s">
        <v>194</v>
      </c>
      <c r="U30" s="22"/>
      <c r="V30" s="22"/>
      <c r="W30" s="22">
        <v>325211</v>
      </c>
      <c r="X30" s="22"/>
      <c r="Y30" s="22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H30">
        <v>0</v>
      </c>
      <c r="AI30">
        <v>0</v>
      </c>
      <c r="AJ30">
        <v>0</v>
      </c>
      <c r="AK30">
        <v>0</v>
      </c>
      <c r="AL30">
        <v>0.02</v>
      </c>
      <c r="AM30">
        <v>0</v>
      </c>
      <c r="AN30">
        <v>0</v>
      </c>
      <c r="AO30">
        <v>0</v>
      </c>
      <c r="AP30">
        <v>0</v>
      </c>
      <c r="AQ30">
        <v>0</v>
      </c>
      <c r="AR30">
        <f t="shared" si="0"/>
        <v>0.02</v>
      </c>
    </row>
    <row r="31" spans="1:44" ht="30">
      <c r="A31" s="22">
        <v>106990</v>
      </c>
      <c r="B31" s="22" t="s">
        <v>114</v>
      </c>
      <c r="C31" s="22" t="str">
        <f>VLOOKUP(F31, '2016-2021 BD OES Pull_rev'!F:N, 9, FALSE)</f>
        <v>Plastics and Rubber Polymerization</v>
      </c>
      <c r="D31" s="20" t="s">
        <v>115</v>
      </c>
      <c r="E31" s="22">
        <v>2016</v>
      </c>
      <c r="F31" s="23" t="s">
        <v>188</v>
      </c>
      <c r="G31" s="22">
        <v>110012169517</v>
      </c>
      <c r="H31" s="22" t="s">
        <v>189</v>
      </c>
      <c r="I31" s="22" t="s">
        <v>190</v>
      </c>
      <c r="J31" s="22" t="s">
        <v>191</v>
      </c>
      <c r="K31" s="22" t="s">
        <v>192</v>
      </c>
      <c r="L31" s="22" t="s">
        <v>192</v>
      </c>
      <c r="M31" s="22" t="s">
        <v>193</v>
      </c>
      <c r="N31" s="22">
        <v>52732</v>
      </c>
      <c r="O31" s="22">
        <v>41.807000000000002</v>
      </c>
      <c r="P31" s="23">
        <v>-90.296000000000006</v>
      </c>
      <c r="Q31" s="23">
        <v>1316219909013</v>
      </c>
      <c r="R31" s="22">
        <v>6</v>
      </c>
      <c r="S31" s="22" t="s">
        <v>140</v>
      </c>
      <c r="T31" s="22" t="s">
        <v>194</v>
      </c>
      <c r="U31" s="22"/>
      <c r="V31" s="22"/>
      <c r="W31" s="22">
        <v>325199</v>
      </c>
      <c r="X31" s="22"/>
      <c r="Y31" s="22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0.01</v>
      </c>
      <c r="AN31">
        <v>0</v>
      </c>
      <c r="AO31">
        <v>0</v>
      </c>
      <c r="AP31">
        <v>0</v>
      </c>
      <c r="AQ31">
        <v>0</v>
      </c>
      <c r="AR31">
        <f t="shared" si="0"/>
        <v>0.01</v>
      </c>
    </row>
    <row r="32" spans="1:44" ht="30">
      <c r="A32" s="20">
        <v>106990</v>
      </c>
      <c r="B32" s="20" t="s">
        <v>114</v>
      </c>
      <c r="C32" s="22" t="str">
        <f>VLOOKUP(F32, '2016-2021 BD OES Pull_rev'!F:N, 9, FALSE)</f>
        <v>Plastics and Rubber Polymerization</v>
      </c>
      <c r="D32" s="20" t="s">
        <v>115</v>
      </c>
      <c r="E32" s="20">
        <v>2016</v>
      </c>
      <c r="F32" s="21" t="s">
        <v>195</v>
      </c>
      <c r="G32" s="20">
        <v>110000465069</v>
      </c>
      <c r="H32" s="20" t="s">
        <v>196</v>
      </c>
      <c r="I32" s="20" t="s">
        <v>197</v>
      </c>
      <c r="J32" s="20" t="s">
        <v>198</v>
      </c>
      <c r="K32" s="20" t="s">
        <v>199</v>
      </c>
      <c r="L32" s="20" t="s">
        <v>200</v>
      </c>
      <c r="M32" s="20" t="s">
        <v>148</v>
      </c>
      <c r="N32" s="20">
        <v>78410</v>
      </c>
      <c r="O32" s="20">
        <v>27.81</v>
      </c>
      <c r="P32" s="21">
        <v>-97.593610999999996</v>
      </c>
      <c r="Q32" s="21">
        <v>1316215317936</v>
      </c>
      <c r="R32" s="20">
        <v>3</v>
      </c>
      <c r="S32" s="21" t="s">
        <v>171</v>
      </c>
      <c r="T32" s="20" t="s">
        <v>194</v>
      </c>
      <c r="U32" s="20"/>
      <c r="V32" s="20"/>
      <c r="W32" s="20">
        <v>325110</v>
      </c>
      <c r="X32" s="20"/>
      <c r="Y32" s="20">
        <v>8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f t="shared" si="0"/>
        <v>8</v>
      </c>
    </row>
    <row r="33" spans="1:44" ht="30">
      <c r="A33" s="20">
        <v>106990</v>
      </c>
      <c r="B33" s="20" t="s">
        <v>114</v>
      </c>
      <c r="C33" s="22" t="str">
        <f>VLOOKUP(F33, '2016-2021 BD OES Pull_rev'!F:N, 9, FALSE)</f>
        <v>Plastics and Rubber Polymerization</v>
      </c>
      <c r="D33" s="20" t="s">
        <v>115</v>
      </c>
      <c r="E33" s="20">
        <v>2017</v>
      </c>
      <c r="F33" s="21" t="s">
        <v>195</v>
      </c>
      <c r="G33" s="20">
        <v>110000465069</v>
      </c>
      <c r="H33" s="20" t="s">
        <v>196</v>
      </c>
      <c r="I33" s="20" t="s">
        <v>197</v>
      </c>
      <c r="J33" s="20" t="s">
        <v>198</v>
      </c>
      <c r="K33" s="20" t="s">
        <v>199</v>
      </c>
      <c r="L33" s="20" t="s">
        <v>200</v>
      </c>
      <c r="M33" s="20" t="s">
        <v>148</v>
      </c>
      <c r="N33" s="20">
        <v>78410</v>
      </c>
      <c r="O33" s="20">
        <v>27.81</v>
      </c>
      <c r="P33" s="21">
        <v>-97.593610999999996</v>
      </c>
      <c r="Q33" s="21">
        <v>1317216321909</v>
      </c>
      <c r="R33" s="20">
        <v>3</v>
      </c>
      <c r="S33" s="21" t="s">
        <v>171</v>
      </c>
      <c r="T33" s="20" t="s">
        <v>194</v>
      </c>
      <c r="U33" s="20"/>
      <c r="V33" s="20"/>
      <c r="W33" s="20">
        <v>325110</v>
      </c>
      <c r="X33" s="20"/>
      <c r="Y33" s="20">
        <v>8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f t="shared" si="0"/>
        <v>8</v>
      </c>
    </row>
    <row r="34" spans="1:44" ht="30">
      <c r="A34" s="20">
        <v>106990</v>
      </c>
      <c r="B34" s="20" t="s">
        <v>114</v>
      </c>
      <c r="C34" s="22" t="str">
        <f>VLOOKUP(F34, '2016-2021 BD OES Pull_rev'!F:N, 9, FALSE)</f>
        <v>Plastics and Rubber Polymerization</v>
      </c>
      <c r="D34" s="20" t="s">
        <v>115</v>
      </c>
      <c r="E34" s="20">
        <v>2018</v>
      </c>
      <c r="F34" s="21" t="s">
        <v>195</v>
      </c>
      <c r="G34" s="20">
        <v>110000465069</v>
      </c>
      <c r="H34" s="20" t="s">
        <v>196</v>
      </c>
      <c r="I34" s="20" t="s">
        <v>197</v>
      </c>
      <c r="J34" s="20" t="s">
        <v>198</v>
      </c>
      <c r="K34" s="20" t="s">
        <v>199</v>
      </c>
      <c r="L34" s="20" t="s">
        <v>200</v>
      </c>
      <c r="M34" s="20" t="s">
        <v>148</v>
      </c>
      <c r="N34" s="20">
        <v>78410</v>
      </c>
      <c r="O34" s="20">
        <v>27.81</v>
      </c>
      <c r="P34" s="21">
        <v>-97.593610999999996</v>
      </c>
      <c r="Q34" s="21">
        <v>1318217192374</v>
      </c>
      <c r="R34" s="20">
        <v>3</v>
      </c>
      <c r="S34" s="21" t="s">
        <v>171</v>
      </c>
      <c r="T34" s="20" t="s">
        <v>194</v>
      </c>
      <c r="U34" s="20"/>
      <c r="V34" s="20"/>
      <c r="W34" s="20">
        <v>325110</v>
      </c>
      <c r="X34" s="20"/>
      <c r="Y34" s="20">
        <v>20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f t="shared" ref="AR34:AR65" si="1">SUM(Y34:AQ34)</f>
        <v>20</v>
      </c>
    </row>
    <row r="35" spans="1:44" ht="30">
      <c r="A35" s="20">
        <v>106990</v>
      </c>
      <c r="B35" s="20" t="s">
        <v>114</v>
      </c>
      <c r="C35" s="22" t="str">
        <f>VLOOKUP(F35, '2016-2021 BD OES Pull_rev'!F:N, 9, FALSE)</f>
        <v>Plastics and Rubber Polymerization</v>
      </c>
      <c r="D35" s="20" t="s">
        <v>115</v>
      </c>
      <c r="E35" s="20">
        <v>2020</v>
      </c>
      <c r="F35" s="21" t="s">
        <v>195</v>
      </c>
      <c r="G35" s="20">
        <v>110000465069</v>
      </c>
      <c r="H35" s="20" t="s">
        <v>196</v>
      </c>
      <c r="I35" s="20" t="s">
        <v>197</v>
      </c>
      <c r="J35" s="20" t="s">
        <v>198</v>
      </c>
      <c r="K35" s="20" t="s">
        <v>199</v>
      </c>
      <c r="L35" s="20" t="s">
        <v>200</v>
      </c>
      <c r="M35" s="20" t="s">
        <v>148</v>
      </c>
      <c r="N35" s="20">
        <v>78410</v>
      </c>
      <c r="O35" s="20">
        <v>27.81</v>
      </c>
      <c r="P35" s="21">
        <v>-97.593610999999996</v>
      </c>
      <c r="Q35" s="21">
        <v>1320219122761</v>
      </c>
      <c r="R35" s="20">
        <v>3</v>
      </c>
      <c r="S35" s="21" t="s">
        <v>171</v>
      </c>
      <c r="T35" s="20" t="s">
        <v>194</v>
      </c>
      <c r="U35" s="20"/>
      <c r="V35" s="20"/>
      <c r="W35" s="20">
        <v>325110</v>
      </c>
      <c r="X35" s="20"/>
      <c r="Y35" s="20">
        <v>39.54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f t="shared" si="1"/>
        <v>39.54</v>
      </c>
    </row>
    <row r="36" spans="1:44" ht="30">
      <c r="A36" s="22">
        <v>106990</v>
      </c>
      <c r="B36" s="22" t="s">
        <v>114</v>
      </c>
      <c r="C36" s="22" t="str">
        <f>VLOOKUP(F36, '2016-2021 BD OES Pull_rev'!F:N, 9, FALSE)</f>
        <v>Plastics and Rubber Polymerization</v>
      </c>
      <c r="D36" s="20" t="s">
        <v>115</v>
      </c>
      <c r="E36" s="22">
        <v>2021</v>
      </c>
      <c r="F36" s="22" t="s">
        <v>195</v>
      </c>
      <c r="G36" s="22">
        <v>110000465069</v>
      </c>
      <c r="H36" s="22" t="s">
        <v>196</v>
      </c>
      <c r="I36" s="22" t="s">
        <v>197</v>
      </c>
      <c r="J36" s="22" t="s">
        <v>198</v>
      </c>
      <c r="K36" s="22" t="s">
        <v>199</v>
      </c>
      <c r="L36" s="22" t="s">
        <v>200</v>
      </c>
      <c r="M36" s="22" t="s">
        <v>148</v>
      </c>
      <c r="N36" s="22">
        <v>78410</v>
      </c>
      <c r="O36" s="22">
        <v>27.81</v>
      </c>
      <c r="P36" s="22">
        <v>-97.593610999999996</v>
      </c>
      <c r="Q36" s="22">
        <v>1321219865134</v>
      </c>
      <c r="R36" s="22">
        <v>3</v>
      </c>
      <c r="S36" s="22" t="s">
        <v>171</v>
      </c>
      <c r="T36" s="22" t="s">
        <v>194</v>
      </c>
      <c r="U36" s="22"/>
      <c r="V36" s="22"/>
      <c r="W36" s="22">
        <v>325110</v>
      </c>
      <c r="X36" s="22"/>
      <c r="Y36" s="22">
        <v>18.2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f t="shared" si="1"/>
        <v>18.2</v>
      </c>
    </row>
    <row r="37" spans="1:44" ht="60">
      <c r="A37" s="22">
        <v>106990</v>
      </c>
      <c r="B37" s="22" t="s">
        <v>114</v>
      </c>
      <c r="C37" s="22" t="str">
        <f>VLOOKUP(F37, '2016-2021 BD OES Pull_rev'!F:N, 9, FALSE)</f>
        <v>Processing - incorporation into formulation, mixture, or reaction product</v>
      </c>
      <c r="D37" s="20" t="s">
        <v>115</v>
      </c>
      <c r="E37" s="22">
        <v>2019</v>
      </c>
      <c r="F37" s="22" t="s">
        <v>201</v>
      </c>
      <c r="G37" s="22">
        <v>110027982565</v>
      </c>
      <c r="H37" s="22" t="s">
        <v>202</v>
      </c>
      <c r="I37" s="22" t="s">
        <v>203</v>
      </c>
      <c r="J37" s="22" t="s">
        <v>204</v>
      </c>
      <c r="K37" s="22" t="s">
        <v>205</v>
      </c>
      <c r="L37" s="22" t="s">
        <v>206</v>
      </c>
      <c r="M37" s="22" t="s">
        <v>207</v>
      </c>
      <c r="N37" s="22">
        <v>26050</v>
      </c>
      <c r="O37" s="22">
        <v>40.611414000000003</v>
      </c>
      <c r="P37" s="22">
        <v>-80.629098999999997</v>
      </c>
      <c r="Q37" s="22">
        <v>1319218411421</v>
      </c>
      <c r="R37" s="22">
        <v>2</v>
      </c>
      <c r="S37" s="22" t="s">
        <v>208</v>
      </c>
      <c r="T37" s="22" t="s">
        <v>209</v>
      </c>
      <c r="U37" s="22"/>
      <c r="V37" s="22"/>
      <c r="W37" s="22">
        <v>324110</v>
      </c>
      <c r="X37" s="22"/>
      <c r="Y37" s="22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0.3</v>
      </c>
      <c r="AQ37">
        <v>0</v>
      </c>
      <c r="AR37">
        <f t="shared" si="1"/>
        <v>1.3</v>
      </c>
    </row>
    <row r="38" spans="1:44" ht="60">
      <c r="A38" s="22">
        <v>106990</v>
      </c>
      <c r="B38" s="22" t="s">
        <v>114</v>
      </c>
      <c r="C38" s="22" t="str">
        <f>VLOOKUP(F38, '2016-2021 BD OES Pull_rev'!F:N, 9, FALSE)</f>
        <v>Processing - incorporation into formulation, mixture, or reaction product</v>
      </c>
      <c r="D38" s="20" t="s">
        <v>115</v>
      </c>
      <c r="E38" s="22">
        <v>2020</v>
      </c>
      <c r="F38" s="22" t="s">
        <v>201</v>
      </c>
      <c r="G38" s="22">
        <v>110027982565</v>
      </c>
      <c r="H38" s="22" t="s">
        <v>202</v>
      </c>
      <c r="I38" s="22" t="s">
        <v>203</v>
      </c>
      <c r="J38" s="22" t="s">
        <v>204</v>
      </c>
      <c r="K38" s="22" t="s">
        <v>205</v>
      </c>
      <c r="L38" s="22" t="s">
        <v>206</v>
      </c>
      <c r="M38" s="22" t="s">
        <v>207</v>
      </c>
      <c r="N38" s="22">
        <v>26050</v>
      </c>
      <c r="O38" s="22">
        <v>40.611414000000003</v>
      </c>
      <c r="P38" s="22">
        <v>-80.629098999999997</v>
      </c>
      <c r="Q38" s="22">
        <v>1320219245659</v>
      </c>
      <c r="R38" s="22">
        <v>2</v>
      </c>
      <c r="S38" s="22" t="s">
        <v>208</v>
      </c>
      <c r="T38" s="22" t="s">
        <v>209</v>
      </c>
      <c r="U38" s="22"/>
      <c r="V38" s="22"/>
      <c r="W38" s="22">
        <v>324110</v>
      </c>
      <c r="X38" s="22"/>
      <c r="Y38" s="22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4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f t="shared" si="1"/>
        <v>4</v>
      </c>
    </row>
    <row r="39" spans="1:44" ht="60">
      <c r="A39" s="22">
        <v>106990</v>
      </c>
      <c r="B39" s="22" t="s">
        <v>114</v>
      </c>
      <c r="C39" s="22" t="str">
        <f>VLOOKUP(F39, '2016-2021 BD OES Pull_rev'!F:N, 9, FALSE)</f>
        <v>Processing - incorporation into formulation, mixture, or reaction product</v>
      </c>
      <c r="D39" s="20" t="s">
        <v>115</v>
      </c>
      <c r="E39" s="22">
        <v>2021</v>
      </c>
      <c r="F39" s="22" t="s">
        <v>201</v>
      </c>
      <c r="G39" s="22">
        <v>110027982565</v>
      </c>
      <c r="H39" s="22" t="s">
        <v>202</v>
      </c>
      <c r="I39" s="22" t="s">
        <v>203</v>
      </c>
      <c r="J39" s="22" t="s">
        <v>204</v>
      </c>
      <c r="K39" s="22" t="s">
        <v>205</v>
      </c>
      <c r="L39" s="22" t="s">
        <v>206</v>
      </c>
      <c r="M39" s="22" t="s">
        <v>207</v>
      </c>
      <c r="N39" s="22">
        <v>26050</v>
      </c>
      <c r="O39" s="22">
        <v>40.611414000000003</v>
      </c>
      <c r="P39" s="22">
        <v>-80.629098999999997</v>
      </c>
      <c r="Q39" s="22">
        <v>1321220347583</v>
      </c>
      <c r="R39" s="22">
        <v>2</v>
      </c>
      <c r="S39" s="22" t="s">
        <v>208</v>
      </c>
      <c r="T39" s="22" t="s">
        <v>209</v>
      </c>
      <c r="U39" s="22"/>
      <c r="V39" s="22"/>
      <c r="W39" s="22">
        <v>324110</v>
      </c>
      <c r="X39" s="22"/>
      <c r="Y39" s="22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f t="shared" si="1"/>
        <v>2</v>
      </c>
    </row>
    <row r="40" spans="1:44">
      <c r="A40" s="40">
        <v>106990</v>
      </c>
      <c r="B40" s="40" t="s">
        <v>114</v>
      </c>
      <c r="C40" s="22" t="str">
        <f>VLOOKUP(F40, '2016-2021 BD OES Pull_rev'!F:N, 9, FALSE)</f>
        <v>Repackaging</v>
      </c>
      <c r="D40" s="40" t="s">
        <v>115</v>
      </c>
      <c r="E40" s="40">
        <v>2016</v>
      </c>
      <c r="F40" s="40" t="s">
        <v>210</v>
      </c>
      <c r="G40" s="40">
        <v>110064309788</v>
      </c>
      <c r="H40" s="40" t="s">
        <v>211</v>
      </c>
      <c r="I40" s="40" t="s">
        <v>212</v>
      </c>
      <c r="J40" s="40" t="s">
        <v>213</v>
      </c>
      <c r="K40" s="40" t="s">
        <v>214</v>
      </c>
      <c r="L40" s="40" t="s">
        <v>215</v>
      </c>
      <c r="M40" s="40" t="s">
        <v>216</v>
      </c>
      <c r="N40" s="40">
        <v>70767</v>
      </c>
      <c r="O40" s="40">
        <v>30.475225999999999</v>
      </c>
      <c r="P40" s="40">
        <v>-91.222063000000006</v>
      </c>
      <c r="Q40" s="40">
        <v>1316215691852</v>
      </c>
      <c r="R40" s="40">
        <v>7</v>
      </c>
      <c r="S40" s="40" t="s">
        <v>217</v>
      </c>
      <c r="T40" s="40" t="s">
        <v>218</v>
      </c>
      <c r="U40" s="40"/>
      <c r="V40" s="40"/>
      <c r="W40" s="40">
        <v>424690</v>
      </c>
      <c r="X40" s="40"/>
      <c r="Y40" s="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5</v>
      </c>
      <c r="AQ40">
        <v>0</v>
      </c>
      <c r="AR40">
        <f t="shared" si="1"/>
        <v>5</v>
      </c>
    </row>
    <row r="41" spans="1:44">
      <c r="A41" s="40">
        <v>106990</v>
      </c>
      <c r="B41" s="40" t="s">
        <v>114</v>
      </c>
      <c r="C41" s="22" t="str">
        <f>VLOOKUP(F41, '2016-2021 BD OES Pull_rev'!F:N, 9, FALSE)</f>
        <v>Repackaging</v>
      </c>
      <c r="D41" s="40" t="s">
        <v>115</v>
      </c>
      <c r="E41" s="40">
        <v>2017</v>
      </c>
      <c r="F41" s="40" t="s">
        <v>210</v>
      </c>
      <c r="G41" s="40">
        <v>110064309788</v>
      </c>
      <c r="H41" s="40" t="s">
        <v>211</v>
      </c>
      <c r="I41" s="40" t="s">
        <v>212</v>
      </c>
      <c r="J41" s="40" t="s">
        <v>213</v>
      </c>
      <c r="K41" s="40" t="s">
        <v>214</v>
      </c>
      <c r="L41" s="40" t="s">
        <v>215</v>
      </c>
      <c r="M41" s="40" t="s">
        <v>216</v>
      </c>
      <c r="N41" s="40">
        <v>70767</v>
      </c>
      <c r="O41" s="40">
        <v>30.475225999999999</v>
      </c>
      <c r="P41" s="40">
        <v>-91.222063000000006</v>
      </c>
      <c r="Q41" s="40">
        <v>1317216559803</v>
      </c>
      <c r="R41" s="40">
        <v>7</v>
      </c>
      <c r="S41" s="40" t="s">
        <v>217</v>
      </c>
      <c r="T41" s="40" t="s">
        <v>218</v>
      </c>
      <c r="U41" s="40"/>
      <c r="V41" s="40"/>
      <c r="W41" s="40">
        <v>424690</v>
      </c>
      <c r="X41" s="40"/>
      <c r="Y41" s="40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H41">
        <v>0</v>
      </c>
      <c r="AI41">
        <v>0</v>
      </c>
      <c r="AJ41">
        <v>0</v>
      </c>
      <c r="AK41">
        <v>0</v>
      </c>
      <c r="AL41">
        <v>1</v>
      </c>
      <c r="AM41">
        <v>0</v>
      </c>
      <c r="AN41">
        <v>0</v>
      </c>
      <c r="AO41">
        <v>0</v>
      </c>
      <c r="AP41">
        <v>0</v>
      </c>
      <c r="AQ41">
        <v>1</v>
      </c>
      <c r="AR41">
        <f t="shared" si="1"/>
        <v>2</v>
      </c>
    </row>
    <row r="42" spans="1:44">
      <c r="A42" s="40">
        <v>106990</v>
      </c>
      <c r="B42" s="40" t="s">
        <v>114</v>
      </c>
      <c r="C42" s="22" t="str">
        <f>VLOOKUP(F42, '2016-2021 BD OES Pull_rev'!F:N, 9, FALSE)</f>
        <v>Repackaging</v>
      </c>
      <c r="D42" s="40" t="s">
        <v>115</v>
      </c>
      <c r="E42" s="40">
        <v>2018</v>
      </c>
      <c r="F42" s="40" t="s">
        <v>210</v>
      </c>
      <c r="G42" s="40">
        <v>110064309788</v>
      </c>
      <c r="H42" s="40" t="s">
        <v>211</v>
      </c>
      <c r="I42" s="40" t="s">
        <v>212</v>
      </c>
      <c r="J42" s="40" t="s">
        <v>213</v>
      </c>
      <c r="K42" s="40" t="s">
        <v>214</v>
      </c>
      <c r="L42" s="40" t="s">
        <v>215</v>
      </c>
      <c r="M42" s="40" t="s">
        <v>216</v>
      </c>
      <c r="N42" s="40">
        <v>70767</v>
      </c>
      <c r="O42" s="40">
        <v>30.475225999999999</v>
      </c>
      <c r="P42" s="40">
        <v>-91.222063000000006</v>
      </c>
      <c r="Q42" s="40">
        <v>1318217287162</v>
      </c>
      <c r="R42" s="40">
        <v>7</v>
      </c>
      <c r="S42" s="40" t="s">
        <v>217</v>
      </c>
      <c r="T42" s="40" t="s">
        <v>218</v>
      </c>
      <c r="U42" s="40"/>
      <c r="V42" s="40"/>
      <c r="W42" s="40">
        <v>424690</v>
      </c>
      <c r="X42" s="40"/>
      <c r="Y42" s="40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H42">
        <v>0</v>
      </c>
      <c r="AI42">
        <v>0</v>
      </c>
      <c r="AJ42">
        <v>0</v>
      </c>
      <c r="AK42">
        <v>0</v>
      </c>
      <c r="AL42">
        <v>1</v>
      </c>
      <c r="AM42">
        <v>0</v>
      </c>
      <c r="AN42">
        <v>0</v>
      </c>
      <c r="AO42">
        <v>0</v>
      </c>
      <c r="AP42">
        <v>1</v>
      </c>
      <c r="AQ42">
        <v>1</v>
      </c>
      <c r="AR42">
        <f t="shared" si="1"/>
        <v>3</v>
      </c>
    </row>
    <row r="43" spans="1:44">
      <c r="A43" s="40">
        <v>106990</v>
      </c>
      <c r="B43" s="40" t="s">
        <v>114</v>
      </c>
      <c r="C43" s="22" t="str">
        <f>VLOOKUP(F43, '2016-2021 BD OES Pull_rev'!F:N, 9, FALSE)</f>
        <v>Repackaging</v>
      </c>
      <c r="D43" s="40" t="s">
        <v>115</v>
      </c>
      <c r="E43" s="40">
        <v>2019</v>
      </c>
      <c r="F43" s="40" t="s">
        <v>210</v>
      </c>
      <c r="G43" s="40">
        <v>110064309788</v>
      </c>
      <c r="H43" s="40" t="s">
        <v>211</v>
      </c>
      <c r="I43" s="40" t="s">
        <v>212</v>
      </c>
      <c r="J43" s="40" t="s">
        <v>213</v>
      </c>
      <c r="K43" s="40" t="s">
        <v>214</v>
      </c>
      <c r="L43" s="40" t="s">
        <v>215</v>
      </c>
      <c r="M43" s="40" t="s">
        <v>216</v>
      </c>
      <c r="N43" s="40">
        <v>70767</v>
      </c>
      <c r="O43" s="40">
        <v>30.475225999999999</v>
      </c>
      <c r="P43" s="40">
        <v>-91.222063000000006</v>
      </c>
      <c r="Q43" s="40">
        <v>1319217993587</v>
      </c>
      <c r="R43" s="40">
        <v>7</v>
      </c>
      <c r="S43" s="40" t="s">
        <v>217</v>
      </c>
      <c r="T43" s="40" t="s">
        <v>218</v>
      </c>
      <c r="U43" s="40"/>
      <c r="V43" s="40"/>
      <c r="W43" s="40">
        <v>424690</v>
      </c>
      <c r="X43" s="40"/>
      <c r="Y43" s="40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H43">
        <v>0</v>
      </c>
      <c r="AI43">
        <v>0</v>
      </c>
      <c r="AJ43">
        <v>0</v>
      </c>
      <c r="AK43">
        <v>0</v>
      </c>
      <c r="AL43">
        <v>5</v>
      </c>
      <c r="AM43">
        <v>0</v>
      </c>
      <c r="AN43">
        <v>0</v>
      </c>
      <c r="AO43">
        <v>0</v>
      </c>
      <c r="AP43">
        <v>5</v>
      </c>
      <c r="AQ43">
        <v>5</v>
      </c>
      <c r="AR43">
        <f t="shared" si="1"/>
        <v>15</v>
      </c>
    </row>
    <row r="44" spans="1:44">
      <c r="A44" s="40">
        <v>106990</v>
      </c>
      <c r="B44" s="40" t="s">
        <v>114</v>
      </c>
      <c r="C44" s="22" t="str">
        <f>VLOOKUP(F44, '2016-2021 BD OES Pull_rev'!F:N, 9, FALSE)</f>
        <v>Repackaging</v>
      </c>
      <c r="D44" s="40" t="s">
        <v>115</v>
      </c>
      <c r="E44" s="40">
        <v>2020</v>
      </c>
      <c r="F44" s="40" t="s">
        <v>210</v>
      </c>
      <c r="G44" s="40">
        <v>110064309788</v>
      </c>
      <c r="H44" s="40" t="s">
        <v>211</v>
      </c>
      <c r="I44" s="40" t="s">
        <v>212</v>
      </c>
      <c r="J44" s="40" t="s">
        <v>213</v>
      </c>
      <c r="K44" s="40" t="s">
        <v>214</v>
      </c>
      <c r="L44" s="40" t="s">
        <v>215</v>
      </c>
      <c r="M44" s="40" t="s">
        <v>216</v>
      </c>
      <c r="N44" s="40">
        <v>70767</v>
      </c>
      <c r="O44" s="40">
        <v>30.475225999999999</v>
      </c>
      <c r="P44" s="40">
        <v>-91.222063000000006</v>
      </c>
      <c r="Q44" s="40">
        <v>1320218724286</v>
      </c>
      <c r="R44" s="40">
        <v>7</v>
      </c>
      <c r="S44" s="40" t="s">
        <v>217</v>
      </c>
      <c r="T44" s="40" t="s">
        <v>218</v>
      </c>
      <c r="U44" s="40"/>
      <c r="V44" s="40"/>
      <c r="W44" s="40">
        <v>424690</v>
      </c>
      <c r="X44" s="40"/>
      <c r="Y44" s="40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5</v>
      </c>
      <c r="AQ44">
        <v>5</v>
      </c>
      <c r="AR44">
        <f t="shared" si="1"/>
        <v>10</v>
      </c>
    </row>
    <row r="45" spans="1:44">
      <c r="A45" s="40">
        <v>106990</v>
      </c>
      <c r="B45" s="40" t="s">
        <v>114</v>
      </c>
      <c r="C45" s="22" t="str">
        <f>VLOOKUP(F45, '2016-2021 BD OES Pull_rev'!F:N, 9, FALSE)</f>
        <v>Repackaging</v>
      </c>
      <c r="D45" s="40" t="s">
        <v>115</v>
      </c>
      <c r="E45" s="40">
        <v>2021</v>
      </c>
      <c r="F45" s="40" t="s">
        <v>210</v>
      </c>
      <c r="G45" s="40">
        <v>110064309788</v>
      </c>
      <c r="H45" s="40" t="s">
        <v>211</v>
      </c>
      <c r="I45" s="40" t="s">
        <v>212</v>
      </c>
      <c r="J45" s="40" t="s">
        <v>213</v>
      </c>
      <c r="K45" s="40" t="s">
        <v>214</v>
      </c>
      <c r="L45" s="40" t="s">
        <v>215</v>
      </c>
      <c r="M45" s="40" t="s">
        <v>216</v>
      </c>
      <c r="N45" s="40">
        <v>70767</v>
      </c>
      <c r="O45" s="40">
        <v>30.475225999999999</v>
      </c>
      <c r="P45" s="40">
        <v>-91.222063000000006</v>
      </c>
      <c r="Q45" s="40">
        <v>1321220231714</v>
      </c>
      <c r="R45" s="40">
        <v>7</v>
      </c>
      <c r="S45" s="40" t="s">
        <v>217</v>
      </c>
      <c r="T45" s="40" t="s">
        <v>218</v>
      </c>
      <c r="U45" s="40"/>
      <c r="V45" s="40"/>
      <c r="W45" s="40">
        <v>424690</v>
      </c>
      <c r="X45" s="40"/>
      <c r="Y45" s="40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5</v>
      </c>
      <c r="AQ45">
        <v>5</v>
      </c>
      <c r="AR45">
        <f t="shared" si="1"/>
        <v>15</v>
      </c>
    </row>
    <row r="46" spans="1:44">
      <c r="A46" s="22">
        <v>106990</v>
      </c>
      <c r="B46" s="22" t="s">
        <v>114</v>
      </c>
      <c r="C46" s="22" t="str">
        <f>VLOOKUP(F46, '2016-2021 BD OES Pull_rev'!F:N, 9, FALSE)</f>
        <v>Manufacturing</v>
      </c>
      <c r="D46" s="20" t="s">
        <v>115</v>
      </c>
      <c r="E46" s="22">
        <v>2021</v>
      </c>
      <c r="F46" s="23" t="s">
        <v>219</v>
      </c>
      <c r="G46" s="22">
        <v>110000449970</v>
      </c>
      <c r="H46" s="22" t="s">
        <v>220</v>
      </c>
      <c r="I46" s="22" t="s">
        <v>221</v>
      </c>
      <c r="J46" s="22" t="s">
        <v>222</v>
      </c>
      <c r="K46" s="22" t="s">
        <v>223</v>
      </c>
      <c r="L46" s="22" t="s">
        <v>224</v>
      </c>
      <c r="M46" s="22" t="s">
        <v>216</v>
      </c>
      <c r="N46" s="22">
        <v>70805</v>
      </c>
      <c r="O46" s="23">
        <v>30.495768999999999</v>
      </c>
      <c r="P46" s="23">
        <v>-91.173111000000006</v>
      </c>
      <c r="Q46" s="23">
        <v>1321220409332</v>
      </c>
      <c r="R46" s="22">
        <v>6</v>
      </c>
      <c r="S46" s="23" t="s">
        <v>140</v>
      </c>
      <c r="T46" s="22" t="s">
        <v>218</v>
      </c>
      <c r="U46" s="22"/>
      <c r="V46" s="22"/>
      <c r="W46" s="22">
        <v>325211</v>
      </c>
      <c r="X46" s="22"/>
      <c r="Y46" s="22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H46">
        <v>328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f t="shared" si="1"/>
        <v>328</v>
      </c>
    </row>
    <row r="47" spans="1:44">
      <c r="A47" s="40">
        <v>106990</v>
      </c>
      <c r="B47" s="40" t="s">
        <v>114</v>
      </c>
      <c r="C47" s="22" t="str">
        <f>VLOOKUP(F47, '2016-2021 BD OES Pull_rev'!F:N, 9, FALSE)</f>
        <v>Manufacturing</v>
      </c>
      <c r="D47" s="40" t="s">
        <v>115</v>
      </c>
      <c r="E47" s="40">
        <v>2019</v>
      </c>
      <c r="F47" s="40" t="s">
        <v>219</v>
      </c>
      <c r="G47" s="40">
        <v>110000449970</v>
      </c>
      <c r="H47" s="40" t="s">
        <v>220</v>
      </c>
      <c r="I47" s="40" t="s">
        <v>221</v>
      </c>
      <c r="J47" s="40" t="s">
        <v>222</v>
      </c>
      <c r="K47" s="40" t="s">
        <v>223</v>
      </c>
      <c r="L47" s="40" t="s">
        <v>224</v>
      </c>
      <c r="M47" s="40" t="s">
        <v>216</v>
      </c>
      <c r="N47" s="40">
        <v>70805</v>
      </c>
      <c r="O47" s="40">
        <v>30.495768999999999</v>
      </c>
      <c r="P47" s="40">
        <v>-91.173111000000006</v>
      </c>
      <c r="Q47" s="40">
        <v>1319218444077</v>
      </c>
      <c r="R47" s="40">
        <v>6</v>
      </c>
      <c r="S47" s="40" t="s">
        <v>140</v>
      </c>
      <c r="T47" s="40" t="s">
        <v>218</v>
      </c>
      <c r="U47" s="40"/>
      <c r="V47" s="40"/>
      <c r="W47" s="40">
        <v>325110</v>
      </c>
      <c r="X47" s="40"/>
      <c r="Y47" s="40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43</v>
      </c>
      <c r="AN47">
        <v>0</v>
      </c>
      <c r="AO47">
        <v>0</v>
      </c>
      <c r="AP47">
        <v>0</v>
      </c>
      <c r="AQ47">
        <v>0</v>
      </c>
      <c r="AR47">
        <f t="shared" si="1"/>
        <v>43</v>
      </c>
    </row>
    <row r="48" spans="1:44" ht="30">
      <c r="A48" s="22">
        <v>106990</v>
      </c>
      <c r="B48" s="22" t="s">
        <v>114</v>
      </c>
      <c r="C48" s="22" t="str">
        <f>VLOOKUP(F48, '2016-2021 BD OES Pull_rev'!F:N, 9, FALSE)</f>
        <v>Plastics and Rubber Polymerization</v>
      </c>
      <c r="D48" s="20" t="s">
        <v>115</v>
      </c>
      <c r="E48" s="22">
        <v>2018</v>
      </c>
      <c r="F48" s="23" t="s">
        <v>225</v>
      </c>
      <c r="G48" s="22">
        <v>110041921935</v>
      </c>
      <c r="H48" s="22" t="s">
        <v>226</v>
      </c>
      <c r="I48" s="22" t="s">
        <v>227</v>
      </c>
      <c r="J48" s="22" t="s">
        <v>228</v>
      </c>
      <c r="K48" s="22" t="s">
        <v>229</v>
      </c>
      <c r="L48" s="22" t="s">
        <v>230</v>
      </c>
      <c r="M48" s="22" t="s">
        <v>216</v>
      </c>
      <c r="N48" s="22">
        <v>70665</v>
      </c>
      <c r="O48" s="23">
        <v>30.186143999999999</v>
      </c>
      <c r="P48" s="23">
        <v>-93.331209000000001</v>
      </c>
      <c r="Q48" s="23">
        <v>1318219398411</v>
      </c>
      <c r="R48" s="22">
        <v>9</v>
      </c>
      <c r="S48" s="23" t="s">
        <v>179</v>
      </c>
      <c r="T48" s="22" t="s">
        <v>231</v>
      </c>
      <c r="U48" s="22"/>
      <c r="V48" s="22"/>
      <c r="W48" s="22">
        <v>325212</v>
      </c>
      <c r="X48" s="22"/>
      <c r="Y48" s="22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130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f t="shared" si="1"/>
        <v>130</v>
      </c>
    </row>
    <row r="49" spans="1:44" ht="30">
      <c r="A49" s="22">
        <v>106990</v>
      </c>
      <c r="B49" s="22" t="s">
        <v>114</v>
      </c>
      <c r="C49" s="22" t="str">
        <f>VLOOKUP(F49, '2016-2021 BD OES Pull_rev'!F:N, 9, FALSE)</f>
        <v>Plastics and Rubber Polymerization</v>
      </c>
      <c r="D49" s="20" t="s">
        <v>115</v>
      </c>
      <c r="E49" s="22">
        <v>2019</v>
      </c>
      <c r="F49" s="23" t="s">
        <v>225</v>
      </c>
      <c r="G49" s="22">
        <v>110041921935</v>
      </c>
      <c r="H49" s="22" t="s">
        <v>226</v>
      </c>
      <c r="I49" s="22" t="s">
        <v>227</v>
      </c>
      <c r="J49" s="22" t="s">
        <v>228</v>
      </c>
      <c r="K49" s="22" t="s">
        <v>229</v>
      </c>
      <c r="L49" s="22" t="s">
        <v>230</v>
      </c>
      <c r="M49" s="22" t="s">
        <v>216</v>
      </c>
      <c r="N49" s="22">
        <v>70665</v>
      </c>
      <c r="O49" s="23">
        <v>30.186143999999999</v>
      </c>
      <c r="P49" s="23">
        <v>-93.331209000000001</v>
      </c>
      <c r="Q49" s="23">
        <v>1319218132506</v>
      </c>
      <c r="R49" s="22">
        <v>9</v>
      </c>
      <c r="S49" s="23" t="s">
        <v>179</v>
      </c>
      <c r="T49" s="22" t="s">
        <v>231</v>
      </c>
      <c r="U49" s="22"/>
      <c r="V49" s="22"/>
      <c r="W49" s="22">
        <v>325212</v>
      </c>
      <c r="X49" s="22"/>
      <c r="Y49" s="22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88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f t="shared" si="1"/>
        <v>88</v>
      </c>
    </row>
    <row r="50" spans="1:44" ht="30">
      <c r="A50" s="22">
        <v>106990</v>
      </c>
      <c r="B50" s="22" t="s">
        <v>114</v>
      </c>
      <c r="C50" s="22" t="str">
        <f>VLOOKUP(F50, '2016-2021 BD OES Pull_rev'!F:N, 9, FALSE)</f>
        <v>Plastics and Rubber Polymerization</v>
      </c>
      <c r="D50" s="20" t="s">
        <v>115</v>
      </c>
      <c r="E50" s="22">
        <v>2020</v>
      </c>
      <c r="F50" s="23" t="s">
        <v>225</v>
      </c>
      <c r="G50" s="22">
        <v>110041921935</v>
      </c>
      <c r="H50" s="22" t="s">
        <v>226</v>
      </c>
      <c r="I50" s="22" t="s">
        <v>227</v>
      </c>
      <c r="J50" s="22" t="s">
        <v>228</v>
      </c>
      <c r="K50" s="22" t="s">
        <v>229</v>
      </c>
      <c r="L50" s="22" t="s">
        <v>230</v>
      </c>
      <c r="M50" s="22" t="s">
        <v>216</v>
      </c>
      <c r="N50" s="22">
        <v>70665</v>
      </c>
      <c r="O50" s="23">
        <v>30.186143999999999</v>
      </c>
      <c r="P50" s="23">
        <v>-93.331209000000001</v>
      </c>
      <c r="Q50" s="23">
        <v>1320219280120</v>
      </c>
      <c r="R50" s="22">
        <v>9</v>
      </c>
      <c r="S50" s="23" t="s">
        <v>179</v>
      </c>
      <c r="T50" s="22" t="s">
        <v>231</v>
      </c>
      <c r="U50" s="22"/>
      <c r="V50" s="22"/>
      <c r="W50" s="22">
        <v>325212</v>
      </c>
      <c r="X50" s="22"/>
      <c r="Y50" s="22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f t="shared" si="1"/>
        <v>70</v>
      </c>
    </row>
    <row r="51" spans="1:44" ht="30">
      <c r="A51" s="22">
        <v>106990</v>
      </c>
      <c r="B51" s="22" t="s">
        <v>114</v>
      </c>
      <c r="C51" s="22" t="str">
        <f>VLOOKUP(F51, '2016-2021 BD OES Pull_rev'!F:N, 9, FALSE)</f>
        <v>Plastics and Rubber Polymerization</v>
      </c>
      <c r="D51" s="20" t="s">
        <v>115</v>
      </c>
      <c r="E51" s="22">
        <v>2021</v>
      </c>
      <c r="F51" s="23" t="s">
        <v>225</v>
      </c>
      <c r="G51" s="22">
        <v>110041921935</v>
      </c>
      <c r="H51" s="22" t="s">
        <v>226</v>
      </c>
      <c r="I51" s="22" t="s">
        <v>227</v>
      </c>
      <c r="J51" s="22" t="s">
        <v>228</v>
      </c>
      <c r="K51" s="22" t="s">
        <v>229</v>
      </c>
      <c r="L51" s="22" t="s">
        <v>230</v>
      </c>
      <c r="M51" s="22" t="s">
        <v>216</v>
      </c>
      <c r="N51" s="22">
        <v>70665</v>
      </c>
      <c r="O51" s="23">
        <v>30.186143999999999</v>
      </c>
      <c r="P51" s="23">
        <v>-93.331209000000001</v>
      </c>
      <c r="Q51" s="23">
        <v>1321219828617</v>
      </c>
      <c r="R51" s="22">
        <v>6</v>
      </c>
      <c r="S51" s="23" t="s">
        <v>140</v>
      </c>
      <c r="T51" s="22" t="s">
        <v>231</v>
      </c>
      <c r="U51" s="22"/>
      <c r="V51" s="22"/>
      <c r="W51" s="22">
        <v>325212</v>
      </c>
      <c r="X51" s="22"/>
      <c r="Y51" s="22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339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f t="shared" si="1"/>
        <v>339</v>
      </c>
    </row>
    <row r="52" spans="1:44" ht="30">
      <c r="A52" s="40">
        <v>106990</v>
      </c>
      <c r="B52" s="40" t="s">
        <v>114</v>
      </c>
      <c r="C52" s="22" t="str">
        <f>VLOOKUP(F52, '2016-2021 BD OES Pull_rev'!F:N, 9, FALSE)</f>
        <v>Plastics and Rubber Polymerization</v>
      </c>
      <c r="D52" s="40" t="s">
        <v>115</v>
      </c>
      <c r="E52" s="40">
        <v>2017</v>
      </c>
      <c r="F52" s="40" t="s">
        <v>232</v>
      </c>
      <c r="G52" s="40">
        <v>110062118505</v>
      </c>
      <c r="H52" s="40" t="s">
        <v>233</v>
      </c>
      <c r="I52" s="40" t="s">
        <v>234</v>
      </c>
      <c r="J52" s="40" t="s">
        <v>235</v>
      </c>
      <c r="K52" s="40" t="s">
        <v>236</v>
      </c>
      <c r="L52" s="40" t="s">
        <v>147</v>
      </c>
      <c r="M52" s="40" t="s">
        <v>148</v>
      </c>
      <c r="N52" s="40">
        <v>77705</v>
      </c>
      <c r="O52" s="40">
        <v>29.976348000000002</v>
      </c>
      <c r="P52" s="40">
        <v>-94.218537999999995</v>
      </c>
      <c r="Q52" s="40">
        <v>1317216401341</v>
      </c>
      <c r="R52" s="40">
        <v>6</v>
      </c>
      <c r="S52" s="40" t="s">
        <v>140</v>
      </c>
      <c r="T52" s="40" t="s">
        <v>237</v>
      </c>
      <c r="U52" s="40"/>
      <c r="V52" s="40"/>
      <c r="W52" s="40">
        <v>325212</v>
      </c>
      <c r="X52" s="40"/>
      <c r="Y52" s="40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416</v>
      </c>
      <c r="AR52">
        <f t="shared" si="1"/>
        <v>416</v>
      </c>
    </row>
    <row r="53" spans="1:44">
      <c r="A53" s="22">
        <v>106990</v>
      </c>
      <c r="B53" s="22" t="s">
        <v>114</v>
      </c>
      <c r="C53" s="22" t="str">
        <f>VLOOKUP(F53, '2016-2021 BD OES Pull_rev'!F:N, 9, FALSE)</f>
        <v>Processing as a reactant</v>
      </c>
      <c r="D53" s="20" t="s">
        <v>115</v>
      </c>
      <c r="E53" s="22">
        <v>2018</v>
      </c>
      <c r="F53" s="23" t="s">
        <v>238</v>
      </c>
      <c r="G53" s="22">
        <v>110022523982</v>
      </c>
      <c r="H53" s="22" t="s">
        <v>239</v>
      </c>
      <c r="I53" s="22" t="s">
        <v>240</v>
      </c>
      <c r="J53" s="22" t="s">
        <v>241</v>
      </c>
      <c r="K53" s="22" t="s">
        <v>242</v>
      </c>
      <c r="L53" s="22" t="s">
        <v>242</v>
      </c>
      <c r="M53" s="22" t="s">
        <v>148</v>
      </c>
      <c r="N53" s="22">
        <v>77630</v>
      </c>
      <c r="O53" s="22">
        <v>30.054167</v>
      </c>
      <c r="P53" s="23">
        <v>-93.752207999999996</v>
      </c>
      <c r="Q53" s="23">
        <v>1318217352881</v>
      </c>
      <c r="R53" s="22">
        <v>6</v>
      </c>
      <c r="S53" s="22" t="s">
        <v>140</v>
      </c>
      <c r="T53" s="22" t="s">
        <v>243</v>
      </c>
      <c r="U53" s="22"/>
      <c r="V53" s="22"/>
      <c r="W53" s="22">
        <v>325199</v>
      </c>
      <c r="X53" s="22"/>
      <c r="Y53" s="22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H53">
        <v>0</v>
      </c>
      <c r="AI53">
        <v>0</v>
      </c>
      <c r="AJ53">
        <v>0</v>
      </c>
      <c r="AK53">
        <v>0</v>
      </c>
      <c r="AL53">
        <v>39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f t="shared" si="1"/>
        <v>39</v>
      </c>
    </row>
    <row r="54" spans="1:44">
      <c r="A54" s="22">
        <v>106990</v>
      </c>
      <c r="B54" s="22" t="s">
        <v>114</v>
      </c>
      <c r="C54" s="22" t="str">
        <f>VLOOKUP(F54, '2016-2021 BD OES Pull_rev'!F:N, 9, FALSE)</f>
        <v>Processing as a reactant</v>
      </c>
      <c r="D54" s="20" t="s">
        <v>115</v>
      </c>
      <c r="E54" s="22">
        <v>2016</v>
      </c>
      <c r="F54" s="23" t="s">
        <v>244</v>
      </c>
      <c r="G54" s="22">
        <v>110000395475</v>
      </c>
      <c r="H54" s="22" t="s">
        <v>245</v>
      </c>
      <c r="I54" s="22" t="s">
        <v>246</v>
      </c>
      <c r="J54" s="22" t="s">
        <v>247</v>
      </c>
      <c r="K54" s="22" t="s">
        <v>248</v>
      </c>
      <c r="L54" s="22" t="s">
        <v>249</v>
      </c>
      <c r="M54" s="22" t="s">
        <v>250</v>
      </c>
      <c r="N54" s="22">
        <v>45804</v>
      </c>
      <c r="O54" s="23">
        <v>40.720649000000002</v>
      </c>
      <c r="P54" s="23">
        <v>-84.122623000000004</v>
      </c>
      <c r="Q54" s="23">
        <v>1316215251758</v>
      </c>
      <c r="R54" s="22">
        <v>1</v>
      </c>
      <c r="S54" s="23" t="s">
        <v>132</v>
      </c>
      <c r="T54" s="22"/>
      <c r="U54" s="22"/>
      <c r="V54" s="22"/>
      <c r="W54" s="22">
        <v>324110</v>
      </c>
      <c r="X54" s="22"/>
      <c r="Y54" s="22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0.43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f t="shared" si="1"/>
        <v>0.43</v>
      </c>
    </row>
    <row r="55" spans="1:44">
      <c r="A55" s="22">
        <v>106990</v>
      </c>
      <c r="B55" s="22" t="s">
        <v>114</v>
      </c>
      <c r="C55" s="22" t="str">
        <f>VLOOKUP(F55, '2016-2021 BD OES Pull_rev'!F:N, 9, FALSE)</f>
        <v>Processing as a reactant</v>
      </c>
      <c r="D55" s="20" t="s">
        <v>115</v>
      </c>
      <c r="E55" s="22">
        <v>2017</v>
      </c>
      <c r="F55" s="23" t="s">
        <v>244</v>
      </c>
      <c r="G55" s="22">
        <v>110000395475</v>
      </c>
      <c r="H55" s="22" t="s">
        <v>245</v>
      </c>
      <c r="I55" s="22" t="s">
        <v>246</v>
      </c>
      <c r="J55" s="22" t="s">
        <v>247</v>
      </c>
      <c r="K55" s="22" t="s">
        <v>248</v>
      </c>
      <c r="L55" s="22" t="s">
        <v>249</v>
      </c>
      <c r="M55" s="22" t="s">
        <v>250</v>
      </c>
      <c r="N55" s="22">
        <v>45804</v>
      </c>
      <c r="O55" s="23">
        <v>40.720649000000002</v>
      </c>
      <c r="P55" s="23">
        <v>-84.122623000000004</v>
      </c>
      <c r="Q55" s="23">
        <v>1317216398471</v>
      </c>
      <c r="R55" s="22">
        <v>1</v>
      </c>
      <c r="S55" s="23" t="s">
        <v>132</v>
      </c>
      <c r="T55" s="22"/>
      <c r="U55" s="22"/>
      <c r="V55" s="22"/>
      <c r="W55" s="22">
        <v>324110</v>
      </c>
      <c r="X55" s="22"/>
      <c r="Y55" s="22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1.06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f t="shared" si="1"/>
        <v>1.06</v>
      </c>
    </row>
    <row r="56" spans="1:44" ht="60">
      <c r="A56" s="22">
        <v>106990</v>
      </c>
      <c r="B56" s="22" t="s">
        <v>114</v>
      </c>
      <c r="C56" s="22" t="str">
        <f>VLOOKUP(F56, '2016-2021 BD OES Pull_rev'!F:N, 9, FALSE)</f>
        <v>Processing - Incorporation into formulation, mixture, or reaction product</v>
      </c>
      <c r="D56" s="20" t="s">
        <v>115</v>
      </c>
      <c r="E56" s="22">
        <v>2016</v>
      </c>
      <c r="F56" s="23" t="s">
        <v>251</v>
      </c>
      <c r="G56" s="22">
        <v>110004714195</v>
      </c>
      <c r="H56" s="22" t="s">
        <v>252</v>
      </c>
      <c r="I56" s="22" t="s">
        <v>253</v>
      </c>
      <c r="J56" s="22" t="s">
        <v>254</v>
      </c>
      <c r="K56" s="22" t="s">
        <v>255</v>
      </c>
      <c r="L56" s="22" t="s">
        <v>256</v>
      </c>
      <c r="M56" s="22" t="s">
        <v>250</v>
      </c>
      <c r="N56" s="22">
        <v>44306</v>
      </c>
      <c r="O56" s="23">
        <v>41.02928</v>
      </c>
      <c r="P56" s="23">
        <v>-81.479870000000005</v>
      </c>
      <c r="Q56" s="23">
        <v>1316215380700</v>
      </c>
      <c r="R56" s="22">
        <v>3</v>
      </c>
      <c r="S56" s="23" t="s">
        <v>171</v>
      </c>
      <c r="T56" s="22" t="s">
        <v>194</v>
      </c>
      <c r="U56" s="22"/>
      <c r="V56" s="22"/>
      <c r="W56" s="22">
        <v>325991</v>
      </c>
      <c r="X56" s="22"/>
      <c r="Y56" s="22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250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f t="shared" si="1"/>
        <v>250</v>
      </c>
    </row>
    <row r="57" spans="1:44" ht="60">
      <c r="A57" s="22">
        <v>106990</v>
      </c>
      <c r="B57" s="22" t="s">
        <v>114</v>
      </c>
      <c r="C57" s="22" t="str">
        <f>VLOOKUP(F57, '2016-2021 BD OES Pull_rev'!F:N, 9, FALSE)</f>
        <v>Processing - Incorporation into formulation, mixture, or reaction product</v>
      </c>
      <c r="D57" s="20" t="s">
        <v>115</v>
      </c>
      <c r="E57" s="22">
        <v>2017</v>
      </c>
      <c r="F57" s="23" t="s">
        <v>251</v>
      </c>
      <c r="G57" s="22">
        <v>110004714195</v>
      </c>
      <c r="H57" s="22" t="s">
        <v>252</v>
      </c>
      <c r="I57" s="22" t="s">
        <v>253</v>
      </c>
      <c r="J57" s="22" t="s">
        <v>254</v>
      </c>
      <c r="K57" s="22" t="s">
        <v>255</v>
      </c>
      <c r="L57" s="22" t="s">
        <v>256</v>
      </c>
      <c r="M57" s="22" t="s">
        <v>250</v>
      </c>
      <c r="N57" s="22">
        <v>44306</v>
      </c>
      <c r="O57" s="23">
        <v>41.02928</v>
      </c>
      <c r="P57" s="23">
        <v>-81.479870000000005</v>
      </c>
      <c r="Q57" s="23">
        <v>1317216529230</v>
      </c>
      <c r="R57" s="22">
        <v>1</v>
      </c>
      <c r="S57" s="23" t="s">
        <v>132</v>
      </c>
      <c r="T57" s="22" t="s">
        <v>194</v>
      </c>
      <c r="U57" s="22"/>
      <c r="V57" s="22"/>
      <c r="W57" s="22">
        <v>325991</v>
      </c>
      <c r="X57" s="22"/>
      <c r="Y57" s="22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f t="shared" si="1"/>
        <v>5</v>
      </c>
    </row>
    <row r="58" spans="1:44">
      <c r="A58" s="22">
        <v>106990</v>
      </c>
      <c r="B58" s="22" t="s">
        <v>114</v>
      </c>
      <c r="C58" s="22" t="str">
        <f>VLOOKUP(F58, '2016-2021 BD OES Pull_rev'!F:N, 9, FALSE)</f>
        <v>Recycling</v>
      </c>
      <c r="D58" s="20" t="s">
        <v>115</v>
      </c>
      <c r="E58" s="22">
        <v>2021</v>
      </c>
      <c r="F58" s="23" t="s">
        <v>257</v>
      </c>
      <c r="G58" s="22">
        <v>110000493555</v>
      </c>
      <c r="H58" s="22" t="s">
        <v>258</v>
      </c>
      <c r="I58" s="22" t="s">
        <v>259</v>
      </c>
      <c r="J58" s="22" t="s">
        <v>260</v>
      </c>
      <c r="K58" s="22" t="s">
        <v>261</v>
      </c>
      <c r="L58" s="22" t="s">
        <v>262</v>
      </c>
      <c r="M58" s="22" t="s">
        <v>250</v>
      </c>
      <c r="N58" s="22">
        <v>44706</v>
      </c>
      <c r="O58" s="23">
        <v>40.773600000000002</v>
      </c>
      <c r="P58" s="23">
        <v>-81.414599999999993</v>
      </c>
      <c r="Q58" s="23">
        <v>1321220437913</v>
      </c>
      <c r="R58" s="22">
        <v>3</v>
      </c>
      <c r="S58" s="23" t="s">
        <v>171</v>
      </c>
      <c r="T58" s="22" t="s">
        <v>141</v>
      </c>
      <c r="U58" s="22"/>
      <c r="V58" s="22"/>
      <c r="W58" s="22">
        <v>324110</v>
      </c>
      <c r="X58" s="22"/>
      <c r="Y58" s="22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3.57E-4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f t="shared" si="1"/>
        <v>3.57E-4</v>
      </c>
    </row>
    <row r="59" spans="1:44" ht="60">
      <c r="A59" s="40">
        <v>106990</v>
      </c>
      <c r="B59" s="40" t="s">
        <v>114</v>
      </c>
      <c r="C59" s="22" t="str">
        <f>VLOOKUP(F59, '2016-2021 BD OES Pull_rev'!F:N, 9, FALSE)</f>
        <v>Processing - Incorporation into formulation, mixture, or reaction product</v>
      </c>
      <c r="D59" s="40" t="s">
        <v>115</v>
      </c>
      <c r="E59" s="40">
        <v>2019</v>
      </c>
      <c r="F59" s="40" t="s">
        <v>263</v>
      </c>
      <c r="G59" s="40">
        <v>110000599807</v>
      </c>
      <c r="H59" s="40" t="s">
        <v>264</v>
      </c>
      <c r="I59" s="40" t="s">
        <v>265</v>
      </c>
      <c r="J59" s="40" t="s">
        <v>266</v>
      </c>
      <c r="K59" s="40" t="s">
        <v>267</v>
      </c>
      <c r="L59" s="40" t="s">
        <v>268</v>
      </c>
      <c r="M59" s="40" t="s">
        <v>148</v>
      </c>
      <c r="N59" s="40">
        <v>78359</v>
      </c>
      <c r="O59" s="40">
        <v>27.883610999999998</v>
      </c>
      <c r="P59" s="40">
        <v>-97.241382999999999</v>
      </c>
      <c r="Q59" s="40">
        <v>1319218514646</v>
      </c>
      <c r="R59" s="40">
        <v>3</v>
      </c>
      <c r="S59" s="40" t="s">
        <v>171</v>
      </c>
      <c r="T59" s="40" t="s">
        <v>269</v>
      </c>
      <c r="U59" s="40"/>
      <c r="V59" s="40"/>
      <c r="W59" s="40">
        <v>325199</v>
      </c>
      <c r="X59" s="40"/>
      <c r="Y59" s="40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0.375</v>
      </c>
      <c r="AR59">
        <f t="shared" si="1"/>
        <v>0.375</v>
      </c>
    </row>
    <row r="60" spans="1:44" ht="60">
      <c r="A60" s="40">
        <v>106990</v>
      </c>
      <c r="B60" s="40" t="s">
        <v>114</v>
      </c>
      <c r="C60" s="22" t="str">
        <f>VLOOKUP(F60, '2016-2021 BD OES Pull_rev'!F:N, 9, FALSE)</f>
        <v>Processing - Incorporation into formulation, mixture, or reaction product</v>
      </c>
      <c r="D60" s="40" t="s">
        <v>115</v>
      </c>
      <c r="E60" s="40">
        <v>2020</v>
      </c>
      <c r="F60" s="40" t="s">
        <v>263</v>
      </c>
      <c r="G60" s="40">
        <v>110000599807</v>
      </c>
      <c r="H60" s="40" t="s">
        <v>264</v>
      </c>
      <c r="I60" s="40" t="s">
        <v>265</v>
      </c>
      <c r="J60" s="40" t="s">
        <v>266</v>
      </c>
      <c r="K60" s="40" t="s">
        <v>267</v>
      </c>
      <c r="L60" s="40" t="s">
        <v>268</v>
      </c>
      <c r="M60" s="40" t="s">
        <v>148</v>
      </c>
      <c r="N60" s="40">
        <v>78359</v>
      </c>
      <c r="O60" s="40">
        <v>27.883610999999998</v>
      </c>
      <c r="P60" s="40">
        <v>-97.241382999999999</v>
      </c>
      <c r="Q60" s="40">
        <v>1320219310339</v>
      </c>
      <c r="R60" s="40">
        <v>3</v>
      </c>
      <c r="S60" s="40" t="s">
        <v>171</v>
      </c>
      <c r="T60" s="40" t="s">
        <v>269</v>
      </c>
      <c r="U60" s="40"/>
      <c r="V60" s="40"/>
      <c r="W60" s="40">
        <v>325199</v>
      </c>
      <c r="X60" s="40"/>
      <c r="Y60" s="4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</v>
      </c>
      <c r="AR60">
        <f t="shared" si="1"/>
        <v>2</v>
      </c>
    </row>
    <row r="61" spans="1:44">
      <c r="A61" s="22">
        <v>106990</v>
      </c>
      <c r="B61" s="22" t="s">
        <v>114</v>
      </c>
      <c r="C61" s="22" t="str">
        <f>VLOOKUP(F61, '2016-2021 BD OES Pull_rev'!F:N, 9, FALSE)</f>
        <v>Processing as a reactant</v>
      </c>
      <c r="D61" s="20" t="s">
        <v>115</v>
      </c>
      <c r="E61" s="22">
        <v>2016</v>
      </c>
      <c r="F61" s="23" t="s">
        <v>270</v>
      </c>
      <c r="G61" s="22">
        <v>110000388946</v>
      </c>
      <c r="H61" s="22" t="s">
        <v>271</v>
      </c>
      <c r="I61" s="22" t="s">
        <v>272</v>
      </c>
      <c r="J61" s="22" t="s">
        <v>273</v>
      </c>
      <c r="K61" s="22" t="s">
        <v>274</v>
      </c>
      <c r="L61" s="22" t="s">
        <v>275</v>
      </c>
      <c r="M61" s="22" t="s">
        <v>250</v>
      </c>
      <c r="N61" s="22">
        <v>44260</v>
      </c>
      <c r="O61" s="22">
        <v>41.045662999999998</v>
      </c>
      <c r="P61" s="23">
        <v>-81.391133999999994</v>
      </c>
      <c r="Q61" s="23">
        <v>1316215651151</v>
      </c>
      <c r="R61" s="22">
        <v>6</v>
      </c>
      <c r="S61" s="22" t="s">
        <v>140</v>
      </c>
      <c r="T61" s="22"/>
      <c r="U61" s="22"/>
      <c r="V61" s="22"/>
      <c r="W61" s="22">
        <v>325212</v>
      </c>
      <c r="X61" s="22"/>
      <c r="Y61" s="22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H61">
        <v>0</v>
      </c>
      <c r="AI61">
        <v>0</v>
      </c>
      <c r="AJ61">
        <v>0</v>
      </c>
      <c r="AK61">
        <v>0</v>
      </c>
      <c r="AL61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f t="shared" si="1"/>
        <v>1</v>
      </c>
    </row>
    <row r="62" spans="1:44">
      <c r="A62" s="22">
        <v>106990</v>
      </c>
      <c r="B62" s="22" t="s">
        <v>114</v>
      </c>
      <c r="C62" s="22" t="str">
        <f>VLOOKUP(F62, '2016-2021 BD OES Pull_rev'!F:N, 9, FALSE)</f>
        <v>Processing as a reactant</v>
      </c>
      <c r="D62" s="20" t="s">
        <v>115</v>
      </c>
      <c r="E62" s="22">
        <v>2017</v>
      </c>
      <c r="F62" s="23" t="s">
        <v>270</v>
      </c>
      <c r="G62" s="22">
        <v>110000388946</v>
      </c>
      <c r="H62" s="22" t="s">
        <v>271</v>
      </c>
      <c r="I62" s="22" t="s">
        <v>272</v>
      </c>
      <c r="J62" s="22" t="s">
        <v>273</v>
      </c>
      <c r="K62" s="22" t="s">
        <v>274</v>
      </c>
      <c r="L62" s="22" t="s">
        <v>275</v>
      </c>
      <c r="M62" s="22" t="s">
        <v>250</v>
      </c>
      <c r="N62" s="22">
        <v>44260</v>
      </c>
      <c r="O62" s="22">
        <v>41.045662999999998</v>
      </c>
      <c r="P62" s="23">
        <v>-81.391133999999994</v>
      </c>
      <c r="Q62" s="23">
        <v>1317216576304</v>
      </c>
      <c r="R62" s="22">
        <v>6</v>
      </c>
      <c r="S62" s="22" t="s">
        <v>140</v>
      </c>
      <c r="T62" s="22"/>
      <c r="U62" s="22"/>
      <c r="V62" s="22"/>
      <c r="W62" s="22">
        <v>325212</v>
      </c>
      <c r="X62" s="22"/>
      <c r="Y62" s="2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H62">
        <v>0</v>
      </c>
      <c r="AI62">
        <v>0</v>
      </c>
      <c r="AJ62">
        <v>0</v>
      </c>
      <c r="AK62"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f t="shared" si="1"/>
        <v>1</v>
      </c>
    </row>
    <row r="63" spans="1:44">
      <c r="A63" s="22">
        <v>106990</v>
      </c>
      <c r="B63" s="22" t="s">
        <v>114</v>
      </c>
      <c r="C63" s="22" t="str">
        <f>VLOOKUP(F63, '2016-2021 BD OES Pull_rev'!F:N, 9, FALSE)</f>
        <v>Processing as a reactant</v>
      </c>
      <c r="D63" s="20" t="s">
        <v>115</v>
      </c>
      <c r="E63" s="22">
        <v>2018</v>
      </c>
      <c r="F63" s="23" t="s">
        <v>270</v>
      </c>
      <c r="G63" s="22">
        <v>110000388946</v>
      </c>
      <c r="H63" s="22" t="s">
        <v>271</v>
      </c>
      <c r="I63" s="22" t="s">
        <v>272</v>
      </c>
      <c r="J63" s="22" t="s">
        <v>273</v>
      </c>
      <c r="K63" s="22" t="s">
        <v>274</v>
      </c>
      <c r="L63" s="22" t="s">
        <v>275</v>
      </c>
      <c r="M63" s="22" t="s">
        <v>250</v>
      </c>
      <c r="N63" s="22">
        <v>44260</v>
      </c>
      <c r="O63" s="22">
        <v>41.045662999999998</v>
      </c>
      <c r="P63" s="23">
        <v>-81.391133999999994</v>
      </c>
      <c r="Q63" s="23">
        <v>1318217265469</v>
      </c>
      <c r="R63" s="22">
        <v>6</v>
      </c>
      <c r="S63" s="22" t="s">
        <v>140</v>
      </c>
      <c r="T63" s="22"/>
      <c r="U63" s="22"/>
      <c r="V63" s="22"/>
      <c r="W63" s="22">
        <v>325212</v>
      </c>
      <c r="X63" s="22"/>
      <c r="Y63" s="22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H63">
        <v>0</v>
      </c>
      <c r="AI63">
        <v>0</v>
      </c>
      <c r="AJ63">
        <v>0</v>
      </c>
      <c r="AK63">
        <v>0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f t="shared" si="1"/>
        <v>1</v>
      </c>
    </row>
    <row r="64" spans="1:44">
      <c r="A64" s="22">
        <v>106990</v>
      </c>
      <c r="B64" s="22" t="s">
        <v>114</v>
      </c>
      <c r="C64" s="22" t="str">
        <f>VLOOKUP(F64, '2016-2021 BD OES Pull_rev'!F:N, 9, FALSE)</f>
        <v>Processing as a reactant</v>
      </c>
      <c r="D64" s="20" t="s">
        <v>115</v>
      </c>
      <c r="E64" s="22">
        <v>2019</v>
      </c>
      <c r="F64" s="23" t="s">
        <v>270</v>
      </c>
      <c r="G64" s="22">
        <v>110000388946</v>
      </c>
      <c r="H64" s="22" t="s">
        <v>271</v>
      </c>
      <c r="I64" s="22" t="s">
        <v>272</v>
      </c>
      <c r="J64" s="22" t="s">
        <v>273</v>
      </c>
      <c r="K64" s="22" t="s">
        <v>274</v>
      </c>
      <c r="L64" s="22" t="s">
        <v>275</v>
      </c>
      <c r="M64" s="22" t="s">
        <v>250</v>
      </c>
      <c r="N64" s="22">
        <v>44260</v>
      </c>
      <c r="O64" s="22">
        <v>41.045662999999998</v>
      </c>
      <c r="P64" s="23">
        <v>-81.391133999999994</v>
      </c>
      <c r="Q64" s="23">
        <v>1319218163881</v>
      </c>
      <c r="R64" s="22">
        <v>6</v>
      </c>
      <c r="S64" s="22" t="s">
        <v>140</v>
      </c>
      <c r="T64" s="22"/>
      <c r="U64" s="22"/>
      <c r="V64" s="22"/>
      <c r="W64" s="22">
        <v>325212</v>
      </c>
      <c r="X64" s="22"/>
      <c r="Y64" s="22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H64">
        <v>0</v>
      </c>
      <c r="AI64">
        <v>0</v>
      </c>
      <c r="AJ64">
        <v>0</v>
      </c>
      <c r="AK64">
        <v>0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0</v>
      </c>
      <c r="AR64">
        <f t="shared" si="1"/>
        <v>1</v>
      </c>
    </row>
    <row r="65" spans="1:44">
      <c r="A65" s="22">
        <v>106990</v>
      </c>
      <c r="B65" s="22" t="s">
        <v>114</v>
      </c>
      <c r="C65" s="22" t="str">
        <f>VLOOKUP(F65, '2016-2021 BD OES Pull_rev'!F:N, 9, FALSE)</f>
        <v>Processing as a reactant</v>
      </c>
      <c r="D65" s="20" t="s">
        <v>115</v>
      </c>
      <c r="E65" s="22">
        <v>2020</v>
      </c>
      <c r="F65" s="23" t="s">
        <v>270</v>
      </c>
      <c r="G65" s="22">
        <v>110000388946</v>
      </c>
      <c r="H65" s="22" t="s">
        <v>271</v>
      </c>
      <c r="I65" s="22" t="s">
        <v>272</v>
      </c>
      <c r="J65" s="22" t="s">
        <v>273</v>
      </c>
      <c r="K65" s="22" t="s">
        <v>274</v>
      </c>
      <c r="L65" s="22" t="s">
        <v>275</v>
      </c>
      <c r="M65" s="22" t="s">
        <v>250</v>
      </c>
      <c r="N65" s="22">
        <v>44260</v>
      </c>
      <c r="O65" s="22">
        <v>41.045662999999998</v>
      </c>
      <c r="P65" s="23">
        <v>-81.391133999999994</v>
      </c>
      <c r="Q65" s="23">
        <v>1320219044397</v>
      </c>
      <c r="R65" s="22">
        <v>6</v>
      </c>
      <c r="S65" s="22" t="s">
        <v>140</v>
      </c>
      <c r="T65" s="22"/>
      <c r="U65" s="22"/>
      <c r="V65" s="22"/>
      <c r="W65" s="22">
        <v>325212</v>
      </c>
      <c r="X65" s="22"/>
      <c r="Y65" s="22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H65">
        <v>0</v>
      </c>
      <c r="AI65">
        <v>0</v>
      </c>
      <c r="AJ65">
        <v>0</v>
      </c>
      <c r="AK65">
        <v>0</v>
      </c>
      <c r="AL65">
        <v>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f t="shared" si="1"/>
        <v>2</v>
      </c>
    </row>
    <row r="66" spans="1:44">
      <c r="A66" s="40">
        <v>106990</v>
      </c>
      <c r="B66" s="40" t="s">
        <v>114</v>
      </c>
      <c r="C66" s="22" t="str">
        <f>VLOOKUP(F66, '2016-2021 BD OES Pull_rev'!F:N, 9, FALSE)</f>
        <v>Processing as a reactant</v>
      </c>
      <c r="D66" s="40" t="s">
        <v>115</v>
      </c>
      <c r="E66" s="40">
        <v>2021</v>
      </c>
      <c r="F66" s="40" t="s">
        <v>270</v>
      </c>
      <c r="G66" s="40">
        <v>110000388946</v>
      </c>
      <c r="H66" s="40" t="s">
        <v>271</v>
      </c>
      <c r="I66" s="40" t="s">
        <v>272</v>
      </c>
      <c r="J66" s="40" t="s">
        <v>273</v>
      </c>
      <c r="K66" s="40" t="s">
        <v>274</v>
      </c>
      <c r="L66" s="40" t="s">
        <v>275</v>
      </c>
      <c r="M66" s="40" t="s">
        <v>250</v>
      </c>
      <c r="N66" s="40">
        <v>44260</v>
      </c>
      <c r="O66" s="40">
        <v>41.045662999999998</v>
      </c>
      <c r="P66" s="40">
        <v>-81.391133999999994</v>
      </c>
      <c r="Q66" s="40">
        <v>1321220009310</v>
      </c>
      <c r="R66" s="40">
        <v>6</v>
      </c>
      <c r="S66" s="40" t="s">
        <v>140</v>
      </c>
      <c r="T66" s="40"/>
      <c r="U66" s="40"/>
      <c r="V66" s="40"/>
      <c r="W66" s="40">
        <v>325212</v>
      </c>
      <c r="X66" s="40"/>
      <c r="Y66" s="40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662</v>
      </c>
      <c r="AQ66">
        <v>0</v>
      </c>
      <c r="AR66">
        <f t="shared" ref="AR66:AR97" si="2">SUM(Y66:AQ66)</f>
        <v>662</v>
      </c>
    </row>
    <row r="67" spans="1:44" ht="30">
      <c r="A67" s="22">
        <v>106990</v>
      </c>
      <c r="B67" s="22" t="s">
        <v>114</v>
      </c>
      <c r="C67" s="22" t="str">
        <f>VLOOKUP(F67, '2016-2021 BD OES Pull_rev'!F:N, 9, FALSE)</f>
        <v>Processing as a reactant</v>
      </c>
      <c r="D67" s="20" t="s">
        <v>115</v>
      </c>
      <c r="E67" s="22">
        <v>2016</v>
      </c>
      <c r="F67" s="23" t="s">
        <v>276</v>
      </c>
      <c r="G67" s="22">
        <v>110000421712</v>
      </c>
      <c r="H67" s="22" t="s">
        <v>277</v>
      </c>
      <c r="I67" s="22" t="s">
        <v>278</v>
      </c>
      <c r="J67" s="22" t="s">
        <v>279</v>
      </c>
      <c r="K67" s="22" t="s">
        <v>280</v>
      </c>
      <c r="L67" s="22" t="s">
        <v>281</v>
      </c>
      <c r="M67" s="22" t="s">
        <v>282</v>
      </c>
      <c r="N67" s="22">
        <v>54313</v>
      </c>
      <c r="O67" s="22">
        <v>44.588889000000002</v>
      </c>
      <c r="P67" s="23">
        <v>-88.072778</v>
      </c>
      <c r="Q67" s="23">
        <v>1316214984597</v>
      </c>
      <c r="R67" s="22">
        <v>6</v>
      </c>
      <c r="S67" s="22" t="s">
        <v>140</v>
      </c>
      <c r="T67" s="22" t="s">
        <v>283</v>
      </c>
      <c r="U67" s="22"/>
      <c r="V67" s="22"/>
      <c r="W67" s="22">
        <v>325212</v>
      </c>
      <c r="X67" s="22"/>
      <c r="Y67" s="22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H67">
        <v>0</v>
      </c>
      <c r="AI67">
        <v>0</v>
      </c>
      <c r="AJ67">
        <v>0</v>
      </c>
      <c r="AK67">
        <v>0</v>
      </c>
      <c r="AL67">
        <v>0.22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f t="shared" si="2"/>
        <v>0.22</v>
      </c>
    </row>
    <row r="68" spans="1:44" ht="45">
      <c r="A68" s="22">
        <v>106990</v>
      </c>
      <c r="B68" s="22" t="s">
        <v>114</v>
      </c>
      <c r="C68" s="22" t="str">
        <f>VLOOKUP(F68, '2016-2021 BD OES Pull_rev'!F:N, 9, FALSE)</f>
        <v>Plastics and Rubber Compounding and Converting</v>
      </c>
      <c r="D68" s="20" t="s">
        <v>115</v>
      </c>
      <c r="E68" s="22">
        <v>2018</v>
      </c>
      <c r="F68" s="23" t="s">
        <v>284</v>
      </c>
      <c r="G68" s="22">
        <v>110024422640</v>
      </c>
      <c r="H68" s="22" t="s">
        <v>285</v>
      </c>
      <c r="I68" s="22" t="s">
        <v>286</v>
      </c>
      <c r="J68" s="22" t="s">
        <v>287</v>
      </c>
      <c r="K68" s="22" t="s">
        <v>288</v>
      </c>
      <c r="L68" s="22" t="s">
        <v>289</v>
      </c>
      <c r="M68" s="22" t="s">
        <v>290</v>
      </c>
      <c r="N68" s="22">
        <v>69001</v>
      </c>
      <c r="O68" s="22">
        <v>40.192439999999998</v>
      </c>
      <c r="P68" s="23">
        <v>-100.622</v>
      </c>
      <c r="Q68" s="23">
        <v>1318217257714</v>
      </c>
      <c r="R68" s="22">
        <v>3</v>
      </c>
      <c r="S68" s="22" t="s">
        <v>171</v>
      </c>
      <c r="T68" s="22" t="s">
        <v>291</v>
      </c>
      <c r="U68" s="22"/>
      <c r="V68" s="22"/>
      <c r="W68" s="22">
        <v>326220</v>
      </c>
      <c r="X68" s="22"/>
      <c r="Y68" s="22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H68">
        <v>0</v>
      </c>
      <c r="AI68">
        <v>0</v>
      </c>
      <c r="AJ68">
        <v>0</v>
      </c>
      <c r="AK68">
        <v>0</v>
      </c>
      <c r="AL68">
        <v>250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f t="shared" si="2"/>
        <v>250</v>
      </c>
    </row>
    <row r="69" spans="1:44">
      <c r="A69" s="22">
        <v>106990</v>
      </c>
      <c r="B69" s="22" t="s">
        <v>114</v>
      </c>
      <c r="C69" s="22" t="str">
        <f>VLOOKUP(F69, '2016-2021 BD OES Pull_rev'!F:N, 9, FALSE)</f>
        <v>Processing as a reactant</v>
      </c>
      <c r="D69" s="20" t="s">
        <v>115</v>
      </c>
      <c r="E69" s="22">
        <v>2021</v>
      </c>
      <c r="F69" s="23" t="s">
        <v>292</v>
      </c>
      <c r="G69" s="22">
        <v>110000462703</v>
      </c>
      <c r="H69" s="22" t="s">
        <v>293</v>
      </c>
      <c r="I69" s="22" t="s">
        <v>294</v>
      </c>
      <c r="J69" s="22" t="s">
        <v>295</v>
      </c>
      <c r="K69" s="22" t="s">
        <v>296</v>
      </c>
      <c r="L69" s="22" t="s">
        <v>297</v>
      </c>
      <c r="M69" s="22" t="s">
        <v>148</v>
      </c>
      <c r="N69" s="22">
        <v>77506</v>
      </c>
      <c r="O69" s="23">
        <v>29.723889</v>
      </c>
      <c r="P69" s="23">
        <v>-95.208888000000002</v>
      </c>
      <c r="Q69" s="23">
        <v>1321219890783</v>
      </c>
      <c r="R69" s="22">
        <v>5</v>
      </c>
      <c r="S69" s="23" t="s">
        <v>123</v>
      </c>
      <c r="T69" s="22" t="s">
        <v>298</v>
      </c>
      <c r="U69" s="22"/>
      <c r="V69" s="22"/>
      <c r="W69" s="22">
        <v>324110</v>
      </c>
      <c r="X69" s="22"/>
      <c r="Y69" s="22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0.24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f t="shared" si="2"/>
        <v>0.24</v>
      </c>
    </row>
    <row r="70" spans="1:44">
      <c r="A70" s="22">
        <v>106990</v>
      </c>
      <c r="B70" s="22" t="s">
        <v>114</v>
      </c>
      <c r="C70" s="22" t="str">
        <f>VLOOKUP(F70, '2016-2021 BD OES Pull_rev'!F:N, 9, FALSE)</f>
        <v>Processing as a reactant</v>
      </c>
      <c r="D70" s="20" t="s">
        <v>115</v>
      </c>
      <c r="E70" s="22">
        <v>2016</v>
      </c>
      <c r="F70" s="23" t="s">
        <v>299</v>
      </c>
      <c r="G70" s="22">
        <v>110043806085</v>
      </c>
      <c r="H70" s="22" t="s">
        <v>300</v>
      </c>
      <c r="I70" s="22" t="s">
        <v>301</v>
      </c>
      <c r="J70" s="22" t="s">
        <v>302</v>
      </c>
      <c r="K70" s="22" t="s">
        <v>303</v>
      </c>
      <c r="L70" s="22" t="s">
        <v>304</v>
      </c>
      <c r="M70" s="22" t="s">
        <v>305</v>
      </c>
      <c r="N70" s="22">
        <v>59101</v>
      </c>
      <c r="O70" s="22">
        <v>45.776389000000002</v>
      </c>
      <c r="P70" s="23">
        <v>-108.484444</v>
      </c>
      <c r="Q70" s="23">
        <v>1316215515115</v>
      </c>
      <c r="R70" s="22">
        <v>3</v>
      </c>
      <c r="S70" s="22" t="s">
        <v>171</v>
      </c>
      <c r="T70" s="22" t="s">
        <v>306</v>
      </c>
      <c r="U70" s="22"/>
      <c r="V70" s="22"/>
      <c r="W70" s="22">
        <v>324110</v>
      </c>
      <c r="X70" s="22"/>
      <c r="Y70" s="22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H70">
        <v>0</v>
      </c>
      <c r="AI70">
        <v>0</v>
      </c>
      <c r="AJ70">
        <v>0</v>
      </c>
      <c r="AK70">
        <v>0</v>
      </c>
      <c r="AL70">
        <v>4.8040000000000003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f t="shared" si="2"/>
        <v>4.8040000000000003</v>
      </c>
    </row>
    <row r="71" spans="1:44" ht="30">
      <c r="A71" s="22">
        <v>106990</v>
      </c>
      <c r="B71" s="22" t="s">
        <v>114</v>
      </c>
      <c r="C71" s="22" t="str">
        <f>VLOOKUP(F71, '2016-2021 BD OES Pull_rev'!F:N, 9, FALSE)</f>
        <v>Plastics and Rubber Polymerization</v>
      </c>
      <c r="D71" s="20" t="s">
        <v>115</v>
      </c>
      <c r="E71" s="22">
        <v>2016</v>
      </c>
      <c r="F71" s="23" t="s">
        <v>307</v>
      </c>
      <c r="G71" s="22">
        <v>110000437661</v>
      </c>
      <c r="H71" s="22" t="s">
        <v>308</v>
      </c>
      <c r="I71" s="22" t="s">
        <v>309</v>
      </c>
      <c r="J71" s="22" t="s">
        <v>310</v>
      </c>
      <c r="K71" s="22" t="s">
        <v>311</v>
      </c>
      <c r="L71" s="22" t="s">
        <v>312</v>
      </c>
      <c r="M71" s="22" t="s">
        <v>313</v>
      </c>
      <c r="N71" s="22">
        <v>61350</v>
      </c>
      <c r="O71" s="22">
        <v>41.334533</v>
      </c>
      <c r="P71" s="23">
        <v>-88.755775</v>
      </c>
      <c r="Q71" s="23">
        <v>1316215236288</v>
      </c>
      <c r="R71" s="22">
        <v>6</v>
      </c>
      <c r="S71" s="22" t="s">
        <v>140</v>
      </c>
      <c r="T71" s="22" t="s">
        <v>314</v>
      </c>
      <c r="U71" s="22"/>
      <c r="V71" s="22"/>
      <c r="W71" s="22">
        <v>325211</v>
      </c>
      <c r="X71" s="22"/>
      <c r="Y71" s="22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H71">
        <v>0</v>
      </c>
      <c r="AI71">
        <v>0</v>
      </c>
      <c r="AJ71">
        <v>0</v>
      </c>
      <c r="AK71">
        <v>0</v>
      </c>
      <c r="AL71">
        <v>55</v>
      </c>
      <c r="AM71">
        <v>0</v>
      </c>
      <c r="AN71">
        <v>0</v>
      </c>
      <c r="AO71">
        <v>0</v>
      </c>
      <c r="AP71">
        <v>0</v>
      </c>
      <c r="AQ71">
        <v>4</v>
      </c>
      <c r="AR71">
        <f t="shared" si="2"/>
        <v>59</v>
      </c>
    </row>
    <row r="72" spans="1:44" ht="30">
      <c r="A72" s="22">
        <v>106990</v>
      </c>
      <c r="B72" s="22" t="s">
        <v>114</v>
      </c>
      <c r="C72" s="22" t="str">
        <f>VLOOKUP(F72, '2016-2021 BD OES Pull_rev'!F:N, 9, FALSE)</f>
        <v>Plastics and Rubber Polymerization</v>
      </c>
      <c r="D72" s="20" t="s">
        <v>115</v>
      </c>
      <c r="E72" s="22">
        <v>2017</v>
      </c>
      <c r="F72" s="23" t="s">
        <v>307</v>
      </c>
      <c r="G72" s="22">
        <v>110000437661</v>
      </c>
      <c r="H72" s="22" t="s">
        <v>308</v>
      </c>
      <c r="I72" s="22" t="s">
        <v>309</v>
      </c>
      <c r="J72" s="22" t="s">
        <v>310</v>
      </c>
      <c r="K72" s="22" t="s">
        <v>311</v>
      </c>
      <c r="L72" s="22" t="s">
        <v>312</v>
      </c>
      <c r="M72" s="22" t="s">
        <v>313</v>
      </c>
      <c r="N72" s="22">
        <v>61350</v>
      </c>
      <c r="O72" s="22">
        <v>41.334533</v>
      </c>
      <c r="P72" s="23">
        <v>-88.755775</v>
      </c>
      <c r="Q72" s="23">
        <v>1317216231961</v>
      </c>
      <c r="R72" s="22">
        <v>6</v>
      </c>
      <c r="S72" s="22" t="s">
        <v>140</v>
      </c>
      <c r="T72" s="22" t="s">
        <v>314</v>
      </c>
      <c r="U72" s="22"/>
      <c r="V72" s="22"/>
      <c r="W72" s="22">
        <v>325211</v>
      </c>
      <c r="X72" s="22"/>
      <c r="Y72" s="2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H72">
        <v>0</v>
      </c>
      <c r="AI72">
        <v>0</v>
      </c>
      <c r="AJ72">
        <v>0</v>
      </c>
      <c r="AK72">
        <v>0</v>
      </c>
      <c r="AL72">
        <v>53</v>
      </c>
      <c r="AM72">
        <v>0</v>
      </c>
      <c r="AN72">
        <v>0</v>
      </c>
      <c r="AO72">
        <v>0</v>
      </c>
      <c r="AP72">
        <v>0</v>
      </c>
      <c r="AQ72">
        <v>6</v>
      </c>
      <c r="AR72">
        <f t="shared" si="2"/>
        <v>59</v>
      </c>
    </row>
    <row r="73" spans="1:44" ht="30">
      <c r="A73" s="22">
        <v>106990</v>
      </c>
      <c r="B73" s="22" t="s">
        <v>114</v>
      </c>
      <c r="C73" s="22" t="str">
        <f>VLOOKUP(F73, '2016-2021 BD OES Pull_rev'!F:N, 9, FALSE)</f>
        <v>Plastics and Rubber Polymerization</v>
      </c>
      <c r="D73" s="20" t="s">
        <v>115</v>
      </c>
      <c r="E73" s="22">
        <v>2018</v>
      </c>
      <c r="F73" s="23" t="s">
        <v>307</v>
      </c>
      <c r="G73" s="22">
        <v>110000437661</v>
      </c>
      <c r="H73" s="22" t="s">
        <v>308</v>
      </c>
      <c r="I73" s="22" t="s">
        <v>309</v>
      </c>
      <c r="J73" s="22" t="s">
        <v>310</v>
      </c>
      <c r="K73" s="22" t="s">
        <v>311</v>
      </c>
      <c r="L73" s="22" t="s">
        <v>312</v>
      </c>
      <c r="M73" s="22" t="s">
        <v>313</v>
      </c>
      <c r="N73" s="22">
        <v>61350</v>
      </c>
      <c r="O73" s="22">
        <v>41.334533</v>
      </c>
      <c r="P73" s="23">
        <v>-88.755775</v>
      </c>
      <c r="Q73" s="23">
        <v>1318217015876</v>
      </c>
      <c r="R73" s="22">
        <v>6</v>
      </c>
      <c r="S73" s="22" t="s">
        <v>140</v>
      </c>
      <c r="T73" s="22" t="s">
        <v>314</v>
      </c>
      <c r="U73" s="22"/>
      <c r="V73" s="22"/>
      <c r="W73" s="22">
        <v>325211</v>
      </c>
      <c r="X73" s="22"/>
      <c r="Y73" s="22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H73">
        <v>0</v>
      </c>
      <c r="AI73">
        <v>0</v>
      </c>
      <c r="AJ73">
        <v>0</v>
      </c>
      <c r="AK73">
        <v>0</v>
      </c>
      <c r="AL73">
        <v>55</v>
      </c>
      <c r="AM73">
        <v>0</v>
      </c>
      <c r="AN73">
        <v>0</v>
      </c>
      <c r="AO73">
        <v>0</v>
      </c>
      <c r="AP73">
        <v>0</v>
      </c>
      <c r="AQ73">
        <v>12</v>
      </c>
      <c r="AR73">
        <f t="shared" si="2"/>
        <v>67</v>
      </c>
    </row>
    <row r="74" spans="1:44" ht="30">
      <c r="A74" s="22">
        <v>106990</v>
      </c>
      <c r="B74" s="22" t="s">
        <v>114</v>
      </c>
      <c r="C74" s="22" t="str">
        <f>VLOOKUP(F74, '2016-2021 BD OES Pull_rev'!F:N, 9, FALSE)</f>
        <v>Plastics and Rubber Polymerization</v>
      </c>
      <c r="D74" s="20" t="s">
        <v>115</v>
      </c>
      <c r="E74" s="22">
        <v>2019</v>
      </c>
      <c r="F74" s="23" t="s">
        <v>307</v>
      </c>
      <c r="G74" s="22">
        <v>110000437661</v>
      </c>
      <c r="H74" s="22" t="s">
        <v>308</v>
      </c>
      <c r="I74" s="22" t="s">
        <v>309</v>
      </c>
      <c r="J74" s="22" t="s">
        <v>310</v>
      </c>
      <c r="K74" s="22" t="s">
        <v>311</v>
      </c>
      <c r="L74" s="22" t="s">
        <v>312</v>
      </c>
      <c r="M74" s="22" t="s">
        <v>313</v>
      </c>
      <c r="N74" s="22">
        <v>61350</v>
      </c>
      <c r="O74" s="22">
        <v>41.334533</v>
      </c>
      <c r="P74" s="23">
        <v>-88.755775</v>
      </c>
      <c r="Q74" s="23">
        <v>1319217953001</v>
      </c>
      <c r="R74" s="22">
        <v>6</v>
      </c>
      <c r="S74" s="22" t="s">
        <v>140</v>
      </c>
      <c r="T74" s="22" t="s">
        <v>314</v>
      </c>
      <c r="U74" s="22"/>
      <c r="V74" s="22"/>
      <c r="W74" s="22">
        <v>325211</v>
      </c>
      <c r="X74" s="22"/>
      <c r="Y74" s="22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H74">
        <v>0</v>
      </c>
      <c r="AI74">
        <v>0</v>
      </c>
      <c r="AJ74">
        <v>0</v>
      </c>
      <c r="AK74">
        <v>0</v>
      </c>
      <c r="AL74">
        <v>56</v>
      </c>
      <c r="AM74">
        <v>0</v>
      </c>
      <c r="AN74">
        <v>0</v>
      </c>
      <c r="AO74">
        <v>0</v>
      </c>
      <c r="AP74">
        <v>0</v>
      </c>
      <c r="AQ74">
        <v>9</v>
      </c>
      <c r="AR74">
        <f t="shared" si="2"/>
        <v>65</v>
      </c>
    </row>
    <row r="75" spans="1:44" ht="30">
      <c r="A75" s="22">
        <v>106990</v>
      </c>
      <c r="B75" s="22" t="s">
        <v>114</v>
      </c>
      <c r="C75" s="22" t="str">
        <f>VLOOKUP(F75, '2016-2021 BD OES Pull_rev'!F:N, 9, FALSE)</f>
        <v>Plastics and Rubber Polymerization</v>
      </c>
      <c r="D75" s="20" t="s">
        <v>115</v>
      </c>
      <c r="E75" s="22">
        <v>2020</v>
      </c>
      <c r="F75" s="23" t="s">
        <v>307</v>
      </c>
      <c r="G75" s="22">
        <v>110000437661</v>
      </c>
      <c r="H75" s="22" t="s">
        <v>308</v>
      </c>
      <c r="I75" s="22" t="s">
        <v>309</v>
      </c>
      <c r="J75" s="22" t="s">
        <v>310</v>
      </c>
      <c r="K75" s="22" t="s">
        <v>311</v>
      </c>
      <c r="L75" s="22" t="s">
        <v>312</v>
      </c>
      <c r="M75" s="22" t="s">
        <v>313</v>
      </c>
      <c r="N75" s="22">
        <v>61350</v>
      </c>
      <c r="O75" s="22">
        <v>41.334533</v>
      </c>
      <c r="P75" s="23">
        <v>-88.755775</v>
      </c>
      <c r="Q75" s="23">
        <v>1320218788420</v>
      </c>
      <c r="R75" s="22">
        <v>6</v>
      </c>
      <c r="S75" s="22" t="s">
        <v>140</v>
      </c>
      <c r="T75" s="22" t="s">
        <v>314</v>
      </c>
      <c r="U75" s="22"/>
      <c r="V75" s="22"/>
      <c r="W75" s="22">
        <v>325211</v>
      </c>
      <c r="X75" s="22"/>
      <c r="Y75" s="22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H75">
        <v>0</v>
      </c>
      <c r="AI75">
        <v>0</v>
      </c>
      <c r="AJ75">
        <v>0</v>
      </c>
      <c r="AK75">
        <v>0</v>
      </c>
      <c r="AL75">
        <v>76</v>
      </c>
      <c r="AM75">
        <v>0</v>
      </c>
      <c r="AN75">
        <v>0</v>
      </c>
      <c r="AO75">
        <v>0</v>
      </c>
      <c r="AP75">
        <v>0</v>
      </c>
      <c r="AQ75">
        <v>11</v>
      </c>
      <c r="AR75">
        <f t="shared" si="2"/>
        <v>87</v>
      </c>
    </row>
    <row r="76" spans="1:44" ht="30">
      <c r="A76" s="40">
        <v>106990</v>
      </c>
      <c r="B76" s="40" t="s">
        <v>114</v>
      </c>
      <c r="C76" s="22" t="str">
        <f>VLOOKUP(F76, '2016-2021 BD OES Pull_rev'!F:N, 9, FALSE)</f>
        <v>Plastics and Rubber Polymerization</v>
      </c>
      <c r="D76" s="40" t="s">
        <v>115</v>
      </c>
      <c r="E76" s="40">
        <v>2021</v>
      </c>
      <c r="F76" s="40" t="s">
        <v>307</v>
      </c>
      <c r="G76" s="40">
        <v>110000437661</v>
      </c>
      <c r="H76" s="40" t="s">
        <v>308</v>
      </c>
      <c r="I76" s="40" t="s">
        <v>309</v>
      </c>
      <c r="J76" s="40" t="s">
        <v>310</v>
      </c>
      <c r="K76" s="40" t="s">
        <v>311</v>
      </c>
      <c r="L76" s="40" t="s">
        <v>312</v>
      </c>
      <c r="M76" s="40" t="s">
        <v>313</v>
      </c>
      <c r="N76" s="40">
        <v>61350</v>
      </c>
      <c r="O76" s="40">
        <v>41.334533</v>
      </c>
      <c r="P76" s="40">
        <v>-88.755775</v>
      </c>
      <c r="Q76" s="40">
        <v>1321219758238</v>
      </c>
      <c r="R76" s="40">
        <v>6</v>
      </c>
      <c r="S76" s="40" t="s">
        <v>140</v>
      </c>
      <c r="T76" s="40" t="s">
        <v>314</v>
      </c>
      <c r="U76" s="40"/>
      <c r="V76" s="40"/>
      <c r="W76" s="40">
        <v>325211</v>
      </c>
      <c r="X76" s="40"/>
      <c r="Y76" s="40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H76">
        <v>0</v>
      </c>
      <c r="AI76">
        <v>0</v>
      </c>
      <c r="AJ76">
        <v>0</v>
      </c>
      <c r="AK76">
        <v>0</v>
      </c>
      <c r="AL76">
        <v>59</v>
      </c>
      <c r="AM76">
        <v>0</v>
      </c>
      <c r="AN76">
        <v>0</v>
      </c>
      <c r="AO76">
        <v>0</v>
      </c>
      <c r="AP76">
        <v>0</v>
      </c>
      <c r="AQ76">
        <v>14</v>
      </c>
      <c r="AR76">
        <f t="shared" si="2"/>
        <v>73</v>
      </c>
    </row>
    <row r="77" spans="1:44">
      <c r="A77">
        <v>106990</v>
      </c>
      <c r="B77" t="s">
        <v>114</v>
      </c>
      <c r="C77" s="22" t="str">
        <f>VLOOKUP(F77, '2016-2021 BD OES Pull_rev'!F:N, 9, FALSE)</f>
        <v>Repackaging</v>
      </c>
      <c r="D77" t="s">
        <v>115</v>
      </c>
      <c r="E77">
        <v>2021</v>
      </c>
      <c r="F77" t="s">
        <v>315</v>
      </c>
      <c r="G77">
        <v>110069441492</v>
      </c>
      <c r="H77" t="s">
        <v>316</v>
      </c>
      <c r="I77" t="s">
        <v>317</v>
      </c>
      <c r="J77" t="s">
        <v>318</v>
      </c>
      <c r="K77" t="s">
        <v>319</v>
      </c>
      <c r="L77" t="s">
        <v>320</v>
      </c>
      <c r="M77" t="s">
        <v>131</v>
      </c>
      <c r="N77">
        <v>98134</v>
      </c>
      <c r="O77">
        <v>47.581259000000003</v>
      </c>
      <c r="P77">
        <v>-122.353342</v>
      </c>
      <c r="Q77">
        <v>1321219855234</v>
      </c>
      <c r="R77">
        <v>4</v>
      </c>
      <c r="S77" t="s">
        <v>164</v>
      </c>
      <c r="T77" t="s">
        <v>321</v>
      </c>
      <c r="W77">
        <v>424710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</v>
      </c>
      <c r="AR77">
        <f t="shared" si="2"/>
        <v>2</v>
      </c>
    </row>
    <row r="78" spans="1:44">
      <c r="A78" s="41">
        <v>106990</v>
      </c>
      <c r="B78" s="41" t="s">
        <v>114</v>
      </c>
      <c r="C78" s="22" t="str">
        <f>VLOOKUP(F78, '2016-2021 BD OES Pull_rev'!F:N, 9, FALSE)</f>
        <v>Manufacturing</v>
      </c>
      <c r="D78" s="42" t="s">
        <v>115</v>
      </c>
      <c r="E78" s="41">
        <v>2018</v>
      </c>
      <c r="F78" s="43" t="s">
        <v>322</v>
      </c>
      <c r="G78" s="41">
        <v>110000597104</v>
      </c>
      <c r="H78" s="41" t="s">
        <v>323</v>
      </c>
      <c r="I78" s="41" t="s">
        <v>324</v>
      </c>
      <c r="J78" s="41" t="s">
        <v>325</v>
      </c>
      <c r="K78" s="41" t="s">
        <v>326</v>
      </c>
      <c r="L78" s="41" t="s">
        <v>327</v>
      </c>
      <c r="M78" s="41" t="s">
        <v>216</v>
      </c>
      <c r="N78" s="41">
        <v>70057</v>
      </c>
      <c r="O78" s="41">
        <v>29.982900000000001</v>
      </c>
      <c r="P78" s="43">
        <v>-90.443700000000007</v>
      </c>
      <c r="Q78" s="43">
        <v>1318218533863</v>
      </c>
      <c r="R78" s="41">
        <v>6</v>
      </c>
      <c r="S78" s="41" t="s">
        <v>140</v>
      </c>
      <c r="T78" s="41" t="s">
        <v>180</v>
      </c>
      <c r="U78" s="41"/>
      <c r="V78" s="41"/>
      <c r="W78" s="41">
        <v>325199</v>
      </c>
      <c r="X78" s="41"/>
      <c r="Y78" s="41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H78">
        <v>0</v>
      </c>
      <c r="AI78">
        <v>0</v>
      </c>
      <c r="AJ78">
        <v>0</v>
      </c>
      <c r="AK78">
        <v>0</v>
      </c>
      <c r="AL78">
        <v>0.28999999999999998</v>
      </c>
      <c r="AM78">
        <v>0</v>
      </c>
      <c r="AN78">
        <v>0</v>
      </c>
      <c r="AO78">
        <v>0</v>
      </c>
      <c r="AP78">
        <v>0</v>
      </c>
      <c r="AQ78">
        <v>0</v>
      </c>
      <c r="AR78">
        <f t="shared" si="2"/>
        <v>0.28999999999999998</v>
      </c>
    </row>
    <row r="79" spans="1:44">
      <c r="A79" s="41">
        <v>106990</v>
      </c>
      <c r="B79" s="41" t="s">
        <v>114</v>
      </c>
      <c r="C79" s="22" t="str">
        <f>VLOOKUP(F79, '2016-2021 BD OES Pull_rev'!F:N, 9, FALSE)</f>
        <v>Manufacturing</v>
      </c>
      <c r="D79" s="42" t="s">
        <v>115</v>
      </c>
      <c r="E79" s="41">
        <v>2019</v>
      </c>
      <c r="F79" s="43" t="s">
        <v>328</v>
      </c>
      <c r="G79" s="41">
        <v>110000469243</v>
      </c>
      <c r="H79" s="41" t="s">
        <v>329</v>
      </c>
      <c r="I79" s="41" t="s">
        <v>330</v>
      </c>
      <c r="J79" s="41" t="s">
        <v>331</v>
      </c>
      <c r="K79" s="41" t="s">
        <v>332</v>
      </c>
      <c r="L79" s="41" t="s">
        <v>333</v>
      </c>
      <c r="M79" s="41" t="s">
        <v>334</v>
      </c>
      <c r="N79" s="41">
        <v>84103</v>
      </c>
      <c r="O79" s="43">
        <v>40.791666999999997</v>
      </c>
      <c r="P79" s="43">
        <v>-111.902778</v>
      </c>
      <c r="Q79" s="43">
        <v>1319218389031</v>
      </c>
      <c r="R79" s="41">
        <v>3</v>
      </c>
      <c r="S79" s="43" t="s">
        <v>171</v>
      </c>
      <c r="T79" s="41" t="s">
        <v>141</v>
      </c>
      <c r="U79" s="41"/>
      <c r="V79" s="41"/>
      <c r="W79" s="41">
        <v>324110</v>
      </c>
      <c r="X79" s="41"/>
      <c r="Y79" s="41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0.1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f t="shared" si="2"/>
        <v>0.1</v>
      </c>
    </row>
    <row r="80" spans="1:44" ht="45">
      <c r="A80" s="41">
        <v>106990</v>
      </c>
      <c r="B80" s="41" t="s">
        <v>114</v>
      </c>
      <c r="C80" s="22" t="str">
        <f>VLOOKUP(F80, '2016-2021 BD OES Pull_rev'!F:N, 9, FALSE)</f>
        <v>Waste Handling, Disposal, Treatment, and Recycling</v>
      </c>
      <c r="D80" s="42" t="s">
        <v>115</v>
      </c>
      <c r="E80" s="41">
        <v>2019</v>
      </c>
      <c r="F80" s="41" t="s">
        <v>335</v>
      </c>
      <c r="G80" s="41">
        <v>110017743281</v>
      </c>
      <c r="H80" s="41" t="s">
        <v>336</v>
      </c>
      <c r="I80" s="41" t="s">
        <v>337</v>
      </c>
      <c r="J80" s="41" t="s">
        <v>338</v>
      </c>
      <c r="K80" s="41" t="s">
        <v>339</v>
      </c>
      <c r="L80" s="41" t="s">
        <v>297</v>
      </c>
      <c r="M80" s="41" t="s">
        <v>148</v>
      </c>
      <c r="N80" s="41">
        <v>77536</v>
      </c>
      <c r="O80" s="41">
        <v>29.734269999999999</v>
      </c>
      <c r="P80" s="41">
        <v>-95.089860000000002</v>
      </c>
      <c r="Q80" s="41">
        <v>1319218511032</v>
      </c>
      <c r="R80" s="41">
        <v>3</v>
      </c>
      <c r="S80" s="41" t="s">
        <v>171</v>
      </c>
      <c r="T80" s="41" t="s">
        <v>340</v>
      </c>
      <c r="U80" s="41"/>
      <c r="V80" s="41"/>
      <c r="W80" s="41">
        <v>325199</v>
      </c>
      <c r="X80" s="41"/>
      <c r="Y80" s="41">
        <v>11654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f t="shared" si="2"/>
        <v>11654</v>
      </c>
    </row>
    <row r="81" spans="1:44" ht="45">
      <c r="A81" s="41">
        <v>106990</v>
      </c>
      <c r="B81" s="41" t="s">
        <v>114</v>
      </c>
      <c r="C81" s="22" t="str">
        <f>VLOOKUP(F81, '2016-2021 BD OES Pull_rev'!F:N, 9, FALSE)</f>
        <v>Waste Handling, Disposal, Treatment, and Recycling</v>
      </c>
      <c r="D81" s="42" t="s">
        <v>115</v>
      </c>
      <c r="E81" s="41">
        <v>2017</v>
      </c>
      <c r="F81" s="41" t="s">
        <v>341</v>
      </c>
      <c r="G81" s="41">
        <v>110000600920</v>
      </c>
      <c r="H81" s="41" t="s">
        <v>342</v>
      </c>
      <c r="I81" s="41" t="s">
        <v>343</v>
      </c>
      <c r="J81" s="41" t="s">
        <v>344</v>
      </c>
      <c r="K81" s="41" t="s">
        <v>345</v>
      </c>
      <c r="L81" s="41" t="s">
        <v>346</v>
      </c>
      <c r="M81" s="41" t="s">
        <v>347</v>
      </c>
      <c r="N81" s="41">
        <v>89003</v>
      </c>
      <c r="O81" s="41">
        <v>36.767648999999999</v>
      </c>
      <c r="P81" s="41">
        <v>-116.69368</v>
      </c>
      <c r="Q81" s="41">
        <v>1317216106815</v>
      </c>
      <c r="R81" s="41">
        <v>4</v>
      </c>
      <c r="S81" s="41" t="s">
        <v>164</v>
      </c>
      <c r="T81" s="41" t="s">
        <v>348</v>
      </c>
      <c r="U81" s="41"/>
      <c r="V81" s="41"/>
      <c r="W81" s="41">
        <v>562211</v>
      </c>
      <c r="X81" s="41"/>
      <c r="Y81" s="41">
        <v>0</v>
      </c>
      <c r="Z81">
        <v>0</v>
      </c>
      <c r="AA81">
        <v>13836</v>
      </c>
      <c r="AB81">
        <v>0</v>
      </c>
      <c r="AC81">
        <v>0</v>
      </c>
      <c r="AD81">
        <v>0</v>
      </c>
      <c r="AE81">
        <v>0</v>
      </c>
      <c r="AF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f t="shared" si="2"/>
        <v>13836</v>
      </c>
    </row>
    <row r="82" spans="1:44" ht="60">
      <c r="A82" s="41">
        <v>106990</v>
      </c>
      <c r="B82" s="41" t="s">
        <v>114</v>
      </c>
      <c r="C82" s="22" t="str">
        <f>VLOOKUP(F82, '2016-2021 BD OES Pull_rev'!F:N, 9, FALSE)</f>
        <v>Processing - incorporation into formulation, mixture, or reaction product</v>
      </c>
      <c r="D82" s="42" t="s">
        <v>115</v>
      </c>
      <c r="E82" s="41">
        <v>2018</v>
      </c>
      <c r="F82" s="43" t="s">
        <v>349</v>
      </c>
      <c r="G82" s="41">
        <v>110000448659</v>
      </c>
      <c r="H82" s="41" t="s">
        <v>350</v>
      </c>
      <c r="I82" s="41" t="s">
        <v>351</v>
      </c>
      <c r="J82" s="41" t="s">
        <v>352</v>
      </c>
      <c r="K82" s="41" t="s">
        <v>353</v>
      </c>
      <c r="L82" s="41" t="s">
        <v>327</v>
      </c>
      <c r="M82" s="41" t="s">
        <v>216</v>
      </c>
      <c r="N82" s="41">
        <v>70079</v>
      </c>
      <c r="O82" s="41">
        <v>29.985278000000001</v>
      </c>
      <c r="P82" s="43">
        <v>-90.392778000000007</v>
      </c>
      <c r="Q82" s="43">
        <v>1318218554032</v>
      </c>
      <c r="R82" s="41">
        <v>5</v>
      </c>
      <c r="S82" s="41" t="s">
        <v>123</v>
      </c>
      <c r="T82" s="41" t="s">
        <v>172</v>
      </c>
      <c r="U82" s="41"/>
      <c r="V82" s="41"/>
      <c r="W82" s="41">
        <v>324110</v>
      </c>
      <c r="X82" s="41"/>
      <c r="Y82" s="41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H82">
        <v>0</v>
      </c>
      <c r="AI82">
        <v>0</v>
      </c>
      <c r="AJ82">
        <v>0</v>
      </c>
      <c r="AK82">
        <v>0</v>
      </c>
      <c r="AL82">
        <v>39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f t="shared" si="2"/>
        <v>39</v>
      </c>
    </row>
    <row r="83" spans="1:44" ht="60">
      <c r="A83" s="41">
        <v>106990</v>
      </c>
      <c r="B83" s="41" t="s">
        <v>114</v>
      </c>
      <c r="C83" s="22" t="str">
        <f>VLOOKUP(F83, '2016-2021 BD OES Pull_rev'!F:N, 9, FALSE)</f>
        <v>Processing - incorporation into formulation, mixture, or reaction product</v>
      </c>
      <c r="D83" s="42" t="s">
        <v>115</v>
      </c>
      <c r="E83" s="41">
        <v>2019</v>
      </c>
      <c r="F83" s="43" t="s">
        <v>349</v>
      </c>
      <c r="G83" s="41">
        <v>110000448659</v>
      </c>
      <c r="H83" s="41" t="s">
        <v>350</v>
      </c>
      <c r="I83" s="41" t="s">
        <v>351</v>
      </c>
      <c r="J83" s="41" t="s">
        <v>352</v>
      </c>
      <c r="K83" s="41" t="s">
        <v>353</v>
      </c>
      <c r="L83" s="41" t="s">
        <v>327</v>
      </c>
      <c r="M83" s="41" t="s">
        <v>216</v>
      </c>
      <c r="N83" s="41">
        <v>70079</v>
      </c>
      <c r="O83" s="41">
        <v>29.985278000000001</v>
      </c>
      <c r="P83" s="43">
        <v>-90.392778000000007</v>
      </c>
      <c r="Q83" s="43">
        <v>1319218303927</v>
      </c>
      <c r="R83" s="41">
        <v>5</v>
      </c>
      <c r="S83" s="41" t="s">
        <v>123</v>
      </c>
      <c r="T83" s="41" t="s">
        <v>172</v>
      </c>
      <c r="U83" s="41"/>
      <c r="V83" s="41"/>
      <c r="W83" s="41">
        <v>324110</v>
      </c>
      <c r="X83" s="41"/>
      <c r="Y83" s="41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H83">
        <v>0</v>
      </c>
      <c r="AI83">
        <v>0</v>
      </c>
      <c r="AJ83">
        <v>0</v>
      </c>
      <c r="AK83">
        <v>0</v>
      </c>
      <c r="AL83">
        <v>67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f t="shared" si="2"/>
        <v>67</v>
      </c>
    </row>
    <row r="84" spans="1:44" ht="60">
      <c r="A84" s="41">
        <v>106990</v>
      </c>
      <c r="B84" s="41" t="s">
        <v>114</v>
      </c>
      <c r="C84" s="22" t="str">
        <f>VLOOKUP(F84, '2016-2021 BD OES Pull_rev'!F:N, 9, FALSE)</f>
        <v>Processing - incorporation into formulation, mixture, or reaction product</v>
      </c>
      <c r="D84" s="42" t="s">
        <v>115</v>
      </c>
      <c r="E84" s="41">
        <v>2020</v>
      </c>
      <c r="F84" s="43" t="s">
        <v>349</v>
      </c>
      <c r="G84" s="41">
        <v>110000448659</v>
      </c>
      <c r="H84" s="41" t="s">
        <v>350</v>
      </c>
      <c r="I84" s="41" t="s">
        <v>351</v>
      </c>
      <c r="J84" s="41" t="s">
        <v>352</v>
      </c>
      <c r="K84" s="41" t="s">
        <v>353</v>
      </c>
      <c r="L84" s="41" t="s">
        <v>327</v>
      </c>
      <c r="M84" s="41" t="s">
        <v>216</v>
      </c>
      <c r="N84" s="41">
        <v>70079</v>
      </c>
      <c r="O84" s="41">
        <v>29.985278000000001</v>
      </c>
      <c r="P84" s="43">
        <v>-90.392778000000007</v>
      </c>
      <c r="Q84" s="43">
        <v>1320219073867</v>
      </c>
      <c r="R84" s="41">
        <v>5</v>
      </c>
      <c r="S84" s="41" t="s">
        <v>123</v>
      </c>
      <c r="T84" s="41" t="s">
        <v>172</v>
      </c>
      <c r="U84" s="41"/>
      <c r="V84" s="41"/>
      <c r="W84" s="41">
        <v>324110</v>
      </c>
      <c r="X84" s="41"/>
      <c r="Y84" s="41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H84">
        <v>0</v>
      </c>
      <c r="AI84">
        <v>0</v>
      </c>
      <c r="AJ84">
        <v>0</v>
      </c>
      <c r="AK84">
        <v>0</v>
      </c>
      <c r="AL84">
        <v>67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f t="shared" si="2"/>
        <v>67</v>
      </c>
    </row>
    <row r="85" spans="1:44" ht="60">
      <c r="A85" s="41">
        <v>106990</v>
      </c>
      <c r="B85" s="41" t="s">
        <v>114</v>
      </c>
      <c r="C85" s="22" t="str">
        <f>VLOOKUP(F85, '2016-2021 BD OES Pull_rev'!F:N, 9, FALSE)</f>
        <v>Processing - incorporation into formulation, mixture, or reaction product</v>
      </c>
      <c r="D85" s="42" t="s">
        <v>115</v>
      </c>
      <c r="E85" s="41">
        <v>2021</v>
      </c>
      <c r="F85" s="43" t="s">
        <v>349</v>
      </c>
      <c r="G85" s="41">
        <v>110000448659</v>
      </c>
      <c r="H85" s="41" t="s">
        <v>350</v>
      </c>
      <c r="I85" s="41" t="s">
        <v>351</v>
      </c>
      <c r="J85" s="41" t="s">
        <v>352</v>
      </c>
      <c r="K85" s="41" t="s">
        <v>353</v>
      </c>
      <c r="L85" s="41" t="s">
        <v>327</v>
      </c>
      <c r="M85" s="41" t="s">
        <v>216</v>
      </c>
      <c r="N85" s="41">
        <v>70079</v>
      </c>
      <c r="O85" s="41">
        <v>29.985278000000001</v>
      </c>
      <c r="P85" s="43">
        <v>-90.392778000000007</v>
      </c>
      <c r="Q85" s="43">
        <v>1321220424992</v>
      </c>
      <c r="R85" s="41">
        <v>6</v>
      </c>
      <c r="S85" s="41" t="s">
        <v>140</v>
      </c>
      <c r="T85" s="41" t="s">
        <v>172</v>
      </c>
      <c r="U85" s="41"/>
      <c r="V85" s="41"/>
      <c r="W85" s="41">
        <v>324110</v>
      </c>
      <c r="X85" s="41"/>
      <c r="Y85" s="41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H85">
        <v>0</v>
      </c>
      <c r="AI85">
        <v>0</v>
      </c>
      <c r="AJ85">
        <v>0</v>
      </c>
      <c r="AK85">
        <v>0</v>
      </c>
      <c r="AL85">
        <v>51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f t="shared" si="2"/>
        <v>51</v>
      </c>
    </row>
    <row r="86" spans="1:44">
      <c r="A86" s="41">
        <v>106990</v>
      </c>
      <c r="B86" s="41" t="s">
        <v>114</v>
      </c>
      <c r="C86" s="22" t="str">
        <f>VLOOKUP(F86, '2016-2021 BD OES Pull_rev'!F:N, 9, FALSE)</f>
        <v>Manufacturing</v>
      </c>
      <c r="D86" s="42" t="s">
        <v>115</v>
      </c>
      <c r="E86" s="41">
        <v>2017</v>
      </c>
      <c r="F86" s="43" t="s">
        <v>354</v>
      </c>
      <c r="G86" s="41">
        <v>110032911669</v>
      </c>
      <c r="H86" s="41" t="s">
        <v>355</v>
      </c>
      <c r="I86" s="41" t="s">
        <v>356</v>
      </c>
      <c r="J86" s="41" t="s">
        <v>357</v>
      </c>
      <c r="K86" s="41" t="s">
        <v>358</v>
      </c>
      <c r="L86" s="41" t="s">
        <v>359</v>
      </c>
      <c r="M86" s="41" t="s">
        <v>148</v>
      </c>
      <c r="N86" s="41">
        <v>77590</v>
      </c>
      <c r="O86" s="41">
        <v>29.369167000000001</v>
      </c>
      <c r="P86" s="43">
        <v>-94.911111000000005</v>
      </c>
      <c r="Q86" s="43">
        <v>1317216394712</v>
      </c>
      <c r="R86" s="41">
        <v>4</v>
      </c>
      <c r="S86" s="41" t="s">
        <v>164</v>
      </c>
      <c r="T86" s="41" t="s">
        <v>172</v>
      </c>
      <c r="U86" s="41"/>
      <c r="V86" s="41"/>
      <c r="W86" s="41">
        <v>324110</v>
      </c>
      <c r="X86" s="41"/>
      <c r="Y86" s="41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H86">
        <v>0</v>
      </c>
      <c r="AI86">
        <v>0</v>
      </c>
      <c r="AJ86">
        <v>0</v>
      </c>
      <c r="AK86">
        <v>0</v>
      </c>
      <c r="AL86">
        <v>250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f t="shared" si="2"/>
        <v>250</v>
      </c>
    </row>
    <row r="87" spans="1:44">
      <c r="A87" s="41">
        <v>106990</v>
      </c>
      <c r="B87" s="41" t="s">
        <v>114</v>
      </c>
      <c r="C87" s="22" t="str">
        <f>VLOOKUP(F87, '2016-2021 BD OES Pull_rev'!F:N, 9, FALSE)</f>
        <v>Manufacturing</v>
      </c>
      <c r="D87" s="42" t="s">
        <v>115</v>
      </c>
      <c r="E87" s="41">
        <v>2019</v>
      </c>
      <c r="F87" s="43" t="s">
        <v>354</v>
      </c>
      <c r="G87" s="41">
        <v>110032911669</v>
      </c>
      <c r="H87" s="41" t="s">
        <v>355</v>
      </c>
      <c r="I87" s="41" t="s">
        <v>356</v>
      </c>
      <c r="J87" s="41" t="s">
        <v>357</v>
      </c>
      <c r="K87" s="41" t="s">
        <v>358</v>
      </c>
      <c r="L87" s="41" t="s">
        <v>359</v>
      </c>
      <c r="M87" s="41" t="s">
        <v>148</v>
      </c>
      <c r="N87" s="41">
        <v>77590</v>
      </c>
      <c r="O87" s="41">
        <v>29.369167000000001</v>
      </c>
      <c r="P87" s="43">
        <v>-94.911111000000005</v>
      </c>
      <c r="Q87" s="43">
        <v>1319218030878</v>
      </c>
      <c r="R87" s="41">
        <v>4</v>
      </c>
      <c r="S87" s="41" t="s">
        <v>164</v>
      </c>
      <c r="T87" s="41" t="s">
        <v>172</v>
      </c>
      <c r="U87" s="41"/>
      <c r="V87" s="41"/>
      <c r="W87" s="41">
        <v>324110</v>
      </c>
      <c r="X87" s="41"/>
      <c r="Y87" s="41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H87">
        <v>0</v>
      </c>
      <c r="AI87">
        <v>0</v>
      </c>
      <c r="AJ87">
        <v>0</v>
      </c>
      <c r="AK87">
        <v>0</v>
      </c>
      <c r="AL87">
        <v>20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f t="shared" si="2"/>
        <v>20</v>
      </c>
    </row>
    <row r="88" spans="1:44">
      <c r="A88" s="41">
        <v>106990</v>
      </c>
      <c r="B88" s="41" t="s">
        <v>114</v>
      </c>
      <c r="C88" s="22" t="str">
        <f>VLOOKUP(F88, '2016-2021 BD OES Pull_rev'!F:N, 9, FALSE)</f>
        <v>Manufacturing</v>
      </c>
      <c r="D88" s="42" t="s">
        <v>115</v>
      </c>
      <c r="E88" s="41">
        <v>2020</v>
      </c>
      <c r="F88" s="43" t="s">
        <v>354</v>
      </c>
      <c r="G88" s="41">
        <v>110032911669</v>
      </c>
      <c r="H88" s="41" t="s">
        <v>355</v>
      </c>
      <c r="I88" s="41" t="s">
        <v>356</v>
      </c>
      <c r="J88" s="41" t="s">
        <v>357</v>
      </c>
      <c r="K88" s="41" t="s">
        <v>358</v>
      </c>
      <c r="L88" s="41" t="s">
        <v>359</v>
      </c>
      <c r="M88" s="41" t="s">
        <v>148</v>
      </c>
      <c r="N88" s="41">
        <v>77590</v>
      </c>
      <c r="O88" s="41">
        <v>29.369167000000001</v>
      </c>
      <c r="P88" s="43">
        <v>-94.911111000000005</v>
      </c>
      <c r="Q88" s="43">
        <v>1320218823983</v>
      </c>
      <c r="R88" s="41">
        <v>4</v>
      </c>
      <c r="S88" s="41" t="s">
        <v>164</v>
      </c>
      <c r="T88" s="41" t="s">
        <v>172</v>
      </c>
      <c r="U88" s="41"/>
      <c r="V88" s="41"/>
      <c r="W88" s="41">
        <v>324110</v>
      </c>
      <c r="X88" s="41"/>
      <c r="Y88" s="41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H88">
        <v>0</v>
      </c>
      <c r="AI88">
        <v>0</v>
      </c>
      <c r="AJ88">
        <v>0</v>
      </c>
      <c r="AK88">
        <v>0</v>
      </c>
      <c r="AL88">
        <v>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f t="shared" si="2"/>
        <v>1</v>
      </c>
    </row>
    <row r="89" spans="1:44">
      <c r="A89" s="41">
        <v>106990</v>
      </c>
      <c r="B89" s="41" t="s">
        <v>114</v>
      </c>
      <c r="C89" s="22" t="str">
        <f>VLOOKUP(F89, '2016-2021 BD OES Pull_rev'!F:N, 9, FALSE)</f>
        <v>Manufacturing</v>
      </c>
      <c r="D89" s="42" t="s">
        <v>115</v>
      </c>
      <c r="E89" s="41">
        <v>2021</v>
      </c>
      <c r="F89" s="43" t="s">
        <v>354</v>
      </c>
      <c r="G89" s="41">
        <v>110032911669</v>
      </c>
      <c r="H89" s="41" t="s">
        <v>355</v>
      </c>
      <c r="I89" s="41" t="s">
        <v>356</v>
      </c>
      <c r="J89" s="41" t="s">
        <v>357</v>
      </c>
      <c r="K89" s="41" t="s">
        <v>358</v>
      </c>
      <c r="L89" s="41" t="s">
        <v>359</v>
      </c>
      <c r="M89" s="41" t="s">
        <v>148</v>
      </c>
      <c r="N89" s="41">
        <v>77590</v>
      </c>
      <c r="O89" s="41">
        <v>29.369167000000001</v>
      </c>
      <c r="P89" s="43">
        <v>-94.911111000000005</v>
      </c>
      <c r="Q89" s="43">
        <v>1321220097404</v>
      </c>
      <c r="R89" s="41">
        <v>4</v>
      </c>
      <c r="S89" s="41" t="s">
        <v>164</v>
      </c>
      <c r="T89" s="41" t="s">
        <v>172</v>
      </c>
      <c r="U89" s="41"/>
      <c r="V89" s="41"/>
      <c r="W89" s="41">
        <v>324110</v>
      </c>
      <c r="X89" s="41"/>
      <c r="Y89" s="41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</v>
      </c>
      <c r="AH89">
        <v>0</v>
      </c>
      <c r="AI89">
        <v>0</v>
      </c>
      <c r="AJ89">
        <v>0</v>
      </c>
      <c r="AK89">
        <v>0</v>
      </c>
      <c r="AL89">
        <v>1</v>
      </c>
      <c r="AM89">
        <v>0</v>
      </c>
      <c r="AN89">
        <v>0</v>
      </c>
      <c r="AO89">
        <v>0</v>
      </c>
      <c r="AP89">
        <v>0</v>
      </c>
      <c r="AQ89">
        <v>0</v>
      </c>
      <c r="AR89">
        <f t="shared" si="2"/>
        <v>19</v>
      </c>
    </row>
    <row r="90" spans="1:44">
      <c r="A90">
        <v>106990</v>
      </c>
      <c r="B90" t="s">
        <v>114</v>
      </c>
      <c r="C90" s="22" t="str">
        <f>VLOOKUP(F90, '2016-2021 BD OES Pull_rev'!F:N, 9, FALSE)</f>
        <v>Processing as a reactant</v>
      </c>
      <c r="D90" t="s">
        <v>115</v>
      </c>
      <c r="E90">
        <v>2020</v>
      </c>
      <c r="F90" t="s">
        <v>360</v>
      </c>
      <c r="G90">
        <v>110000464462</v>
      </c>
      <c r="H90" t="s">
        <v>361</v>
      </c>
      <c r="I90" t="s">
        <v>362</v>
      </c>
      <c r="J90" t="s">
        <v>363</v>
      </c>
      <c r="K90" t="s">
        <v>364</v>
      </c>
      <c r="L90" t="s">
        <v>365</v>
      </c>
      <c r="M90" t="s">
        <v>148</v>
      </c>
      <c r="N90">
        <v>78071</v>
      </c>
      <c r="O90">
        <v>28.456666999999999</v>
      </c>
      <c r="P90">
        <v>-98.190276999999995</v>
      </c>
      <c r="Q90">
        <v>1320219300252</v>
      </c>
      <c r="R90">
        <v>1</v>
      </c>
      <c r="S90" t="s">
        <v>132</v>
      </c>
      <c r="T90" t="s">
        <v>172</v>
      </c>
      <c r="W90">
        <v>324110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2.7E-2</v>
      </c>
      <c r="AN90">
        <v>0</v>
      </c>
      <c r="AO90">
        <v>0</v>
      </c>
      <c r="AP90">
        <v>0</v>
      </c>
      <c r="AQ90">
        <v>0</v>
      </c>
      <c r="AR90">
        <f t="shared" si="2"/>
        <v>2.7E-2</v>
      </c>
    </row>
    <row r="91" spans="1:44">
      <c r="A91">
        <v>106990</v>
      </c>
      <c r="B91" t="s">
        <v>114</v>
      </c>
      <c r="C91" s="22" t="str">
        <f>VLOOKUP(F91, '2016-2021 BD OES Pull_rev'!F:N, 9, FALSE)</f>
        <v>Processing as a reactant</v>
      </c>
      <c r="D91" t="s">
        <v>115</v>
      </c>
      <c r="E91">
        <v>2021</v>
      </c>
      <c r="F91" t="s">
        <v>360</v>
      </c>
      <c r="G91">
        <v>110000464462</v>
      </c>
      <c r="H91" t="s">
        <v>361</v>
      </c>
      <c r="I91" t="s">
        <v>362</v>
      </c>
      <c r="J91" t="s">
        <v>363</v>
      </c>
      <c r="K91" t="s">
        <v>364</v>
      </c>
      <c r="L91" t="s">
        <v>365</v>
      </c>
      <c r="M91" t="s">
        <v>148</v>
      </c>
      <c r="N91">
        <v>78071</v>
      </c>
      <c r="O91">
        <v>28.456666999999999</v>
      </c>
      <c r="P91">
        <v>-98.190276999999995</v>
      </c>
      <c r="Q91">
        <v>1321220506772</v>
      </c>
      <c r="R91">
        <v>1</v>
      </c>
      <c r="S91" t="s">
        <v>132</v>
      </c>
      <c r="T91" t="s">
        <v>172</v>
      </c>
      <c r="W91">
        <v>324110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4.0000000000000001E-3</v>
      </c>
      <c r="AN91">
        <v>0</v>
      </c>
      <c r="AO91">
        <v>0</v>
      </c>
      <c r="AP91">
        <v>0</v>
      </c>
      <c r="AQ91">
        <v>0</v>
      </c>
      <c r="AR91">
        <f t="shared" si="2"/>
        <v>4.0000000000000001E-3</v>
      </c>
    </row>
    <row r="92" spans="1:44">
      <c r="A92" s="41">
        <v>106990</v>
      </c>
      <c r="B92" s="41" t="s">
        <v>114</v>
      </c>
      <c r="C92" s="22" t="str">
        <f>VLOOKUP(F92, '2016-2021 BD OES Pull_rev'!F:N, 9, FALSE)</f>
        <v>Processing as a reactant</v>
      </c>
      <c r="D92" s="42" t="s">
        <v>115</v>
      </c>
      <c r="E92" s="41">
        <v>2020</v>
      </c>
      <c r="F92" s="43" t="s">
        <v>366</v>
      </c>
      <c r="G92" s="41">
        <v>110042061238</v>
      </c>
      <c r="H92" s="41" t="s">
        <v>367</v>
      </c>
      <c r="I92" s="41" t="s">
        <v>368</v>
      </c>
      <c r="J92" s="41" t="s">
        <v>369</v>
      </c>
      <c r="K92" s="41" t="s">
        <v>370</v>
      </c>
      <c r="L92" s="41" t="s">
        <v>370</v>
      </c>
      <c r="M92" s="41" t="s">
        <v>148</v>
      </c>
      <c r="N92" s="41">
        <v>79905</v>
      </c>
      <c r="O92" s="43">
        <v>31.768889000000001</v>
      </c>
      <c r="P92" s="43">
        <v>-106.401667</v>
      </c>
      <c r="Q92" s="43">
        <v>1320218792758</v>
      </c>
      <c r="R92" s="41">
        <v>4</v>
      </c>
      <c r="S92" s="43" t="s">
        <v>164</v>
      </c>
      <c r="T92" s="41" t="s">
        <v>141</v>
      </c>
      <c r="U92" s="41"/>
      <c r="V92" s="41"/>
      <c r="W92" s="41">
        <v>324110</v>
      </c>
      <c r="X92" s="41"/>
      <c r="Y92" s="41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4.4999999999999997E-3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f t="shared" si="2"/>
        <v>4.4999999999999997E-3</v>
      </c>
    </row>
    <row r="93" spans="1:44">
      <c r="A93">
        <v>106990</v>
      </c>
      <c r="B93" t="s">
        <v>114</v>
      </c>
      <c r="C93" s="22" t="str">
        <f>VLOOKUP(F93, '2016-2021 BD OES Pull_rev'!F:N, 9, FALSE)</f>
        <v>Manufacturing</v>
      </c>
      <c r="D93" t="s">
        <v>115</v>
      </c>
      <c r="E93">
        <v>2016</v>
      </c>
      <c r="F93" t="s">
        <v>371</v>
      </c>
      <c r="G93">
        <v>110011031052</v>
      </c>
      <c r="H93" t="s">
        <v>372</v>
      </c>
      <c r="I93" t="s">
        <v>373</v>
      </c>
      <c r="J93" t="s">
        <v>374</v>
      </c>
      <c r="K93" t="s">
        <v>375</v>
      </c>
      <c r="L93" t="s">
        <v>376</v>
      </c>
      <c r="M93" t="s">
        <v>377</v>
      </c>
      <c r="N93">
        <v>87301</v>
      </c>
      <c r="O93">
        <v>35.490278000000004</v>
      </c>
      <c r="P93">
        <v>-108.425</v>
      </c>
      <c r="Q93">
        <v>1316215713292</v>
      </c>
      <c r="R93">
        <v>2</v>
      </c>
      <c r="S93" t="s">
        <v>208</v>
      </c>
      <c r="T93" t="s">
        <v>141</v>
      </c>
      <c r="W93">
        <v>324110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0.2</v>
      </c>
      <c r="AN93">
        <v>0</v>
      </c>
      <c r="AO93">
        <v>0</v>
      </c>
      <c r="AP93">
        <v>0</v>
      </c>
      <c r="AQ93">
        <v>0</v>
      </c>
      <c r="AR93">
        <f t="shared" si="2"/>
        <v>0.2</v>
      </c>
    </row>
    <row r="94" spans="1:44">
      <c r="A94">
        <v>106990</v>
      </c>
      <c r="B94" t="s">
        <v>114</v>
      </c>
      <c r="C94" s="22" t="str">
        <f>VLOOKUP(F94, '2016-2021 BD OES Pull_rev'!F:N, 9, FALSE)</f>
        <v>Manufacturing</v>
      </c>
      <c r="D94" t="s">
        <v>115</v>
      </c>
      <c r="E94">
        <v>2017</v>
      </c>
      <c r="F94" t="s">
        <v>371</v>
      </c>
      <c r="G94">
        <v>110011031052</v>
      </c>
      <c r="H94" t="s">
        <v>372</v>
      </c>
      <c r="I94" t="s">
        <v>373</v>
      </c>
      <c r="J94" t="s">
        <v>374</v>
      </c>
      <c r="K94" t="s">
        <v>375</v>
      </c>
      <c r="L94" t="s">
        <v>376</v>
      </c>
      <c r="M94" t="s">
        <v>377</v>
      </c>
      <c r="N94">
        <v>87301</v>
      </c>
      <c r="O94">
        <v>35.490278000000004</v>
      </c>
      <c r="P94">
        <v>-108.425</v>
      </c>
      <c r="Q94">
        <v>1317216300398</v>
      </c>
      <c r="R94">
        <v>2</v>
      </c>
      <c r="S94" t="s">
        <v>208</v>
      </c>
      <c r="T94" t="s">
        <v>141</v>
      </c>
      <c r="W94">
        <v>324110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H94">
        <v>0</v>
      </c>
      <c r="AI94">
        <v>0</v>
      </c>
      <c r="AJ94">
        <v>0</v>
      </c>
      <c r="AK94">
        <v>0</v>
      </c>
      <c r="AL94">
        <v>0.03</v>
      </c>
      <c r="AM94">
        <v>4.2000000000000003E-2</v>
      </c>
      <c r="AN94">
        <v>0</v>
      </c>
      <c r="AO94">
        <v>0</v>
      </c>
      <c r="AP94">
        <v>1E-3</v>
      </c>
      <c r="AQ94">
        <v>0</v>
      </c>
      <c r="AR94">
        <f t="shared" si="2"/>
        <v>7.3000000000000009E-2</v>
      </c>
    </row>
    <row r="95" spans="1:44">
      <c r="A95">
        <v>106990</v>
      </c>
      <c r="B95" t="s">
        <v>114</v>
      </c>
      <c r="C95" s="22" t="str">
        <f>VLOOKUP(F95, '2016-2021 BD OES Pull_rev'!F:N, 9, FALSE)</f>
        <v>Manufacturing</v>
      </c>
      <c r="D95" t="s">
        <v>115</v>
      </c>
      <c r="E95">
        <v>2017</v>
      </c>
      <c r="F95" t="s">
        <v>371</v>
      </c>
      <c r="G95">
        <v>110011031052</v>
      </c>
      <c r="H95" t="s">
        <v>372</v>
      </c>
      <c r="I95" t="s">
        <v>373</v>
      </c>
      <c r="J95" t="s">
        <v>374</v>
      </c>
      <c r="K95" t="s">
        <v>375</v>
      </c>
      <c r="L95" t="s">
        <v>376</v>
      </c>
      <c r="M95" t="s">
        <v>377</v>
      </c>
      <c r="N95">
        <v>87301</v>
      </c>
      <c r="O95">
        <v>35.490278000000004</v>
      </c>
      <c r="P95">
        <v>-108.425</v>
      </c>
      <c r="Q95">
        <v>1317216300398</v>
      </c>
      <c r="R95">
        <v>2</v>
      </c>
      <c r="S95" t="s">
        <v>208</v>
      </c>
      <c r="T95" t="s">
        <v>141</v>
      </c>
      <c r="W95">
        <v>324110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H95">
        <v>0</v>
      </c>
      <c r="AI95">
        <v>0</v>
      </c>
      <c r="AJ95">
        <v>0</v>
      </c>
      <c r="AK95">
        <v>0</v>
      </c>
      <c r="AL95">
        <v>0.03</v>
      </c>
      <c r="AM95">
        <v>4.2000000000000003E-2</v>
      </c>
      <c r="AN95">
        <v>0</v>
      </c>
      <c r="AO95">
        <v>0</v>
      </c>
      <c r="AP95">
        <v>1E-3</v>
      </c>
      <c r="AQ95">
        <v>0</v>
      </c>
      <c r="AR95">
        <f t="shared" si="2"/>
        <v>7.3000000000000009E-2</v>
      </c>
    </row>
    <row r="96" spans="1:44">
      <c r="A96">
        <v>106990</v>
      </c>
      <c r="B96" t="s">
        <v>114</v>
      </c>
      <c r="C96" s="22" t="str">
        <f>VLOOKUP(F96, '2016-2021 BD OES Pull_rev'!F:N, 9, FALSE)</f>
        <v>Manufacturing</v>
      </c>
      <c r="D96" t="s">
        <v>115</v>
      </c>
      <c r="E96">
        <v>2018</v>
      </c>
      <c r="F96" t="s">
        <v>371</v>
      </c>
      <c r="G96">
        <v>110011031052</v>
      </c>
      <c r="H96" t="s">
        <v>372</v>
      </c>
      <c r="I96" t="s">
        <v>373</v>
      </c>
      <c r="J96" t="s">
        <v>374</v>
      </c>
      <c r="K96" t="s">
        <v>375</v>
      </c>
      <c r="L96" t="s">
        <v>376</v>
      </c>
      <c r="M96" t="s">
        <v>377</v>
      </c>
      <c r="N96">
        <v>87301</v>
      </c>
      <c r="O96">
        <v>35.490278000000004</v>
      </c>
      <c r="P96">
        <v>-108.425</v>
      </c>
      <c r="Q96">
        <v>1318217024761</v>
      </c>
      <c r="R96">
        <v>2</v>
      </c>
      <c r="S96" t="s">
        <v>208</v>
      </c>
      <c r="T96" t="s">
        <v>141</v>
      </c>
      <c r="W96">
        <v>324110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H96">
        <v>0</v>
      </c>
      <c r="AI96">
        <v>0</v>
      </c>
      <c r="AJ96">
        <v>0</v>
      </c>
      <c r="AK96">
        <v>0</v>
      </c>
      <c r="AL96">
        <v>1.7000000000000001E-2</v>
      </c>
      <c r="AM96">
        <v>6.0000000000000001E-3</v>
      </c>
      <c r="AN96">
        <v>0</v>
      </c>
      <c r="AO96">
        <v>0</v>
      </c>
      <c r="AP96">
        <v>5.0000000000000001E-3</v>
      </c>
      <c r="AQ96">
        <v>0</v>
      </c>
      <c r="AR96">
        <f t="shared" si="2"/>
        <v>2.8000000000000001E-2</v>
      </c>
    </row>
    <row r="97" spans="1:44">
      <c r="A97">
        <v>106990</v>
      </c>
      <c r="B97" t="s">
        <v>114</v>
      </c>
      <c r="C97" s="22" t="str">
        <f>VLOOKUP(F97, '2016-2021 BD OES Pull_rev'!F:N, 9, FALSE)</f>
        <v>Manufacturing</v>
      </c>
      <c r="D97" t="s">
        <v>115</v>
      </c>
      <c r="E97">
        <v>2019</v>
      </c>
      <c r="F97" t="s">
        <v>371</v>
      </c>
      <c r="G97">
        <v>110011031052</v>
      </c>
      <c r="H97" t="s">
        <v>372</v>
      </c>
      <c r="I97" t="s">
        <v>373</v>
      </c>
      <c r="J97" t="s">
        <v>374</v>
      </c>
      <c r="K97" t="s">
        <v>375</v>
      </c>
      <c r="L97" t="s">
        <v>376</v>
      </c>
      <c r="M97" t="s">
        <v>377</v>
      </c>
      <c r="N97">
        <v>87301</v>
      </c>
      <c r="O97">
        <v>35.490278000000004</v>
      </c>
      <c r="P97">
        <v>-108.425</v>
      </c>
      <c r="Q97">
        <v>1319218151862</v>
      </c>
      <c r="R97">
        <v>2</v>
      </c>
      <c r="S97" t="s">
        <v>208</v>
      </c>
      <c r="T97" t="s">
        <v>141</v>
      </c>
      <c r="W97">
        <v>324110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2.0000000000000001E-4</v>
      </c>
      <c r="AN97">
        <v>0</v>
      </c>
      <c r="AO97">
        <v>0</v>
      </c>
      <c r="AP97">
        <v>4.0000000000000001E-3</v>
      </c>
      <c r="AQ97">
        <v>0</v>
      </c>
      <c r="AR97">
        <f t="shared" si="2"/>
        <v>4.1999999999999997E-3</v>
      </c>
    </row>
    <row r="98" spans="1:44">
      <c r="A98">
        <v>106990</v>
      </c>
      <c r="B98" t="s">
        <v>114</v>
      </c>
      <c r="C98" s="22" t="str">
        <f>VLOOKUP(F98, '2016-2021 BD OES Pull_rev'!F:N, 9, FALSE)</f>
        <v>Manufacturing</v>
      </c>
      <c r="D98" t="s">
        <v>115</v>
      </c>
      <c r="E98">
        <v>2020</v>
      </c>
      <c r="F98" t="s">
        <v>371</v>
      </c>
      <c r="G98">
        <v>110011031052</v>
      </c>
      <c r="H98" t="s">
        <v>372</v>
      </c>
      <c r="I98" t="s">
        <v>373</v>
      </c>
      <c r="J98" t="s">
        <v>374</v>
      </c>
      <c r="K98" t="s">
        <v>375</v>
      </c>
      <c r="L98" t="s">
        <v>376</v>
      </c>
      <c r="M98" t="s">
        <v>377</v>
      </c>
      <c r="N98">
        <v>87301</v>
      </c>
      <c r="O98">
        <v>35.490278000000004</v>
      </c>
      <c r="P98">
        <v>-108.425</v>
      </c>
      <c r="Q98">
        <v>1320218736700</v>
      </c>
      <c r="R98">
        <v>2</v>
      </c>
      <c r="S98" t="s">
        <v>208</v>
      </c>
      <c r="T98" t="s">
        <v>141</v>
      </c>
      <c r="W98">
        <v>324110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H98">
        <v>0</v>
      </c>
      <c r="AI98">
        <v>0</v>
      </c>
      <c r="AJ98">
        <v>0</v>
      </c>
      <c r="AK98">
        <v>0</v>
      </c>
      <c r="AL98">
        <v>1.9400000000000001E-3</v>
      </c>
      <c r="AM98">
        <v>0</v>
      </c>
      <c r="AN98">
        <v>0</v>
      </c>
      <c r="AO98">
        <v>0</v>
      </c>
      <c r="AP98">
        <v>3.0000000000000001E-3</v>
      </c>
      <c r="AQ98">
        <v>0</v>
      </c>
      <c r="AR98">
        <f t="shared" ref="AR98:AR105" si="3">SUM(Y98:AQ98)</f>
        <v>4.9399999999999999E-3</v>
      </c>
    </row>
    <row r="99" spans="1:44">
      <c r="A99">
        <v>106990</v>
      </c>
      <c r="B99" t="s">
        <v>114</v>
      </c>
      <c r="C99" s="22" t="str">
        <f>VLOOKUP(F99, '2016-2021 BD OES Pull_rev'!F:N, 9, FALSE)</f>
        <v>Processing as a reactant</v>
      </c>
      <c r="D99" t="s">
        <v>115</v>
      </c>
      <c r="E99">
        <v>2021</v>
      </c>
      <c r="F99" t="s">
        <v>378</v>
      </c>
      <c r="G99">
        <v>110000453973</v>
      </c>
      <c r="H99" t="s">
        <v>379</v>
      </c>
      <c r="I99" t="s">
        <v>380</v>
      </c>
      <c r="J99" t="s">
        <v>381</v>
      </c>
      <c r="K99" t="s">
        <v>382</v>
      </c>
      <c r="L99" t="s">
        <v>383</v>
      </c>
      <c r="M99" t="s">
        <v>384</v>
      </c>
      <c r="N99">
        <v>73099</v>
      </c>
      <c r="O99">
        <v>35.469214000000001</v>
      </c>
      <c r="P99">
        <v>-97.719641999999993</v>
      </c>
      <c r="Q99">
        <v>1321219599329</v>
      </c>
      <c r="R99">
        <v>3</v>
      </c>
      <c r="S99" t="s">
        <v>171</v>
      </c>
      <c r="T99" t="s">
        <v>385</v>
      </c>
      <c r="W99">
        <v>325992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3472</v>
      </c>
      <c r="AQ99">
        <v>0</v>
      </c>
      <c r="AR99">
        <f t="shared" si="3"/>
        <v>3472</v>
      </c>
    </row>
    <row r="100" spans="1:44" ht="30">
      <c r="A100" s="41">
        <v>106990</v>
      </c>
      <c r="B100" s="41" t="s">
        <v>114</v>
      </c>
      <c r="C100" s="22" t="str">
        <f>VLOOKUP(F100, '2016-2021 BD OES Pull_rev'!F:N, 9, FALSE)</f>
        <v>Plastics and Rubber Polymerization</v>
      </c>
      <c r="D100" s="42" t="s">
        <v>115</v>
      </c>
      <c r="E100" s="41">
        <v>2016</v>
      </c>
      <c r="F100" s="43" t="s">
        <v>386</v>
      </c>
      <c r="G100" s="41">
        <v>110041978857</v>
      </c>
      <c r="H100" s="41" t="s">
        <v>387</v>
      </c>
      <c r="I100" s="41" t="s">
        <v>388</v>
      </c>
      <c r="J100" s="41" t="s">
        <v>389</v>
      </c>
      <c r="K100" s="41" t="s">
        <v>390</v>
      </c>
      <c r="L100" s="41" t="s">
        <v>147</v>
      </c>
      <c r="M100" s="41" t="s">
        <v>139</v>
      </c>
      <c r="N100" s="41">
        <v>40211</v>
      </c>
      <c r="O100" s="41">
        <v>38.221946000000003</v>
      </c>
      <c r="P100" s="43">
        <v>-85.827115000000006</v>
      </c>
      <c r="Q100" s="43">
        <v>1316215022789</v>
      </c>
      <c r="R100" s="41">
        <v>7</v>
      </c>
      <c r="S100" s="41" t="s">
        <v>217</v>
      </c>
      <c r="T100" s="41" t="s">
        <v>388</v>
      </c>
      <c r="U100" s="41"/>
      <c r="V100" s="41"/>
      <c r="W100" s="41">
        <v>325212</v>
      </c>
      <c r="X100" s="41"/>
      <c r="Y100" s="41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H100">
        <v>0</v>
      </c>
      <c r="AI100">
        <v>0</v>
      </c>
      <c r="AJ100">
        <v>0</v>
      </c>
      <c r="AK100">
        <v>0</v>
      </c>
      <c r="AL100">
        <v>571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f t="shared" si="3"/>
        <v>571</v>
      </c>
    </row>
    <row r="101" spans="1:44" ht="30">
      <c r="A101" s="41">
        <v>106990</v>
      </c>
      <c r="B101" s="41" t="s">
        <v>114</v>
      </c>
      <c r="C101" s="22" t="str">
        <f>VLOOKUP(F101, '2016-2021 BD OES Pull_rev'!F:N, 9, FALSE)</f>
        <v>Plastics and Rubber Polymerization</v>
      </c>
      <c r="D101" s="42" t="s">
        <v>115</v>
      </c>
      <c r="E101" s="41">
        <v>2017</v>
      </c>
      <c r="F101" s="43" t="s">
        <v>386</v>
      </c>
      <c r="G101" s="41">
        <v>110041978857</v>
      </c>
      <c r="H101" s="41" t="s">
        <v>387</v>
      </c>
      <c r="I101" s="41" t="s">
        <v>388</v>
      </c>
      <c r="J101" s="41" t="s">
        <v>389</v>
      </c>
      <c r="K101" s="41" t="s">
        <v>390</v>
      </c>
      <c r="L101" s="41" t="s">
        <v>147</v>
      </c>
      <c r="M101" s="41" t="s">
        <v>139</v>
      </c>
      <c r="N101" s="41">
        <v>40211</v>
      </c>
      <c r="O101" s="41">
        <v>38.221946000000003</v>
      </c>
      <c r="P101" s="43">
        <v>-85.827115000000006</v>
      </c>
      <c r="Q101" s="43">
        <v>1317215829122</v>
      </c>
      <c r="R101" s="41">
        <v>7</v>
      </c>
      <c r="S101" s="41" t="s">
        <v>217</v>
      </c>
      <c r="T101" s="41" t="s">
        <v>388</v>
      </c>
      <c r="U101" s="41"/>
      <c r="V101" s="41"/>
      <c r="W101" s="41">
        <v>325212</v>
      </c>
      <c r="X101" s="41"/>
      <c r="Y101" s="4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H101">
        <v>0</v>
      </c>
      <c r="AI101">
        <v>0</v>
      </c>
      <c r="AJ101">
        <v>0</v>
      </c>
      <c r="AK101">
        <v>0</v>
      </c>
      <c r="AL101">
        <v>756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f t="shared" si="3"/>
        <v>756</v>
      </c>
    </row>
    <row r="102" spans="1:44" ht="30">
      <c r="A102" s="41">
        <v>106990</v>
      </c>
      <c r="B102" s="41" t="s">
        <v>114</v>
      </c>
      <c r="C102" s="22" t="str">
        <f>VLOOKUP(F102, '2016-2021 BD OES Pull_rev'!F:N, 9, FALSE)</f>
        <v>Plastics and Rubber Polymerization</v>
      </c>
      <c r="D102" s="42" t="s">
        <v>115</v>
      </c>
      <c r="E102" s="41">
        <v>2018</v>
      </c>
      <c r="F102" s="43" t="s">
        <v>386</v>
      </c>
      <c r="G102" s="41">
        <v>110041978857</v>
      </c>
      <c r="H102" s="41" t="s">
        <v>387</v>
      </c>
      <c r="I102" s="41" t="s">
        <v>388</v>
      </c>
      <c r="J102" s="41" t="s">
        <v>389</v>
      </c>
      <c r="K102" s="41" t="s">
        <v>390</v>
      </c>
      <c r="L102" s="41" t="s">
        <v>147</v>
      </c>
      <c r="M102" s="41" t="s">
        <v>139</v>
      </c>
      <c r="N102" s="41">
        <v>40211</v>
      </c>
      <c r="O102" s="41">
        <v>38.221946000000003</v>
      </c>
      <c r="P102" s="43">
        <v>-85.827115000000006</v>
      </c>
      <c r="Q102" s="43">
        <v>1318218516312</v>
      </c>
      <c r="R102" s="41">
        <v>7</v>
      </c>
      <c r="S102" s="41" t="s">
        <v>217</v>
      </c>
      <c r="T102" s="41" t="s">
        <v>388</v>
      </c>
      <c r="U102" s="41"/>
      <c r="V102" s="41"/>
      <c r="W102" s="41">
        <v>325212</v>
      </c>
      <c r="X102" s="41"/>
      <c r="Y102" s="41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H102">
        <v>0</v>
      </c>
      <c r="AI102">
        <v>0</v>
      </c>
      <c r="AJ102">
        <v>0</v>
      </c>
      <c r="AK102">
        <v>0</v>
      </c>
      <c r="AL102">
        <v>932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f t="shared" si="3"/>
        <v>932</v>
      </c>
    </row>
    <row r="103" spans="1:44" ht="30">
      <c r="A103" s="41">
        <v>106990</v>
      </c>
      <c r="B103" s="41" t="s">
        <v>114</v>
      </c>
      <c r="C103" s="22" t="str">
        <f>VLOOKUP(F103, '2016-2021 BD OES Pull_rev'!F:N, 9, FALSE)</f>
        <v>Plastics and Rubber Polymerization</v>
      </c>
      <c r="D103" s="42" t="s">
        <v>115</v>
      </c>
      <c r="E103" s="41">
        <v>2019</v>
      </c>
      <c r="F103" s="43" t="s">
        <v>386</v>
      </c>
      <c r="G103" s="41">
        <v>110041978857</v>
      </c>
      <c r="H103" s="41" t="s">
        <v>387</v>
      </c>
      <c r="I103" s="41" t="s">
        <v>388</v>
      </c>
      <c r="J103" s="41" t="s">
        <v>389</v>
      </c>
      <c r="K103" s="41" t="s">
        <v>390</v>
      </c>
      <c r="L103" s="41" t="s">
        <v>147</v>
      </c>
      <c r="M103" s="41" t="s">
        <v>139</v>
      </c>
      <c r="N103" s="41">
        <v>40211</v>
      </c>
      <c r="O103" s="41">
        <v>38.221946000000003</v>
      </c>
      <c r="P103" s="43">
        <v>-85.827115000000006</v>
      </c>
      <c r="Q103" s="43">
        <v>1319218469512</v>
      </c>
      <c r="R103" s="41">
        <v>7</v>
      </c>
      <c r="S103" s="41" t="s">
        <v>217</v>
      </c>
      <c r="T103" s="41" t="s">
        <v>388</v>
      </c>
      <c r="U103" s="41"/>
      <c r="V103" s="41"/>
      <c r="W103" s="41">
        <v>325212</v>
      </c>
      <c r="X103" s="41"/>
      <c r="Y103" s="41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H103">
        <v>0</v>
      </c>
      <c r="AI103">
        <v>0</v>
      </c>
      <c r="AJ103">
        <v>0</v>
      </c>
      <c r="AK103">
        <v>0</v>
      </c>
      <c r="AL103">
        <v>796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f t="shared" si="3"/>
        <v>796</v>
      </c>
    </row>
    <row r="104" spans="1:44" ht="30">
      <c r="A104" s="41">
        <v>106990</v>
      </c>
      <c r="B104" s="41" t="s">
        <v>114</v>
      </c>
      <c r="C104" s="22" t="str">
        <f>VLOOKUP(F104, '2016-2021 BD OES Pull_rev'!F:N, 9, FALSE)</f>
        <v>Plastics and Rubber Polymerization</v>
      </c>
      <c r="D104" s="42" t="s">
        <v>115</v>
      </c>
      <c r="E104" s="41">
        <v>2020</v>
      </c>
      <c r="F104" s="43" t="s">
        <v>386</v>
      </c>
      <c r="G104" s="41">
        <v>110041978857</v>
      </c>
      <c r="H104" s="41" t="s">
        <v>387</v>
      </c>
      <c r="I104" s="41" t="s">
        <v>388</v>
      </c>
      <c r="J104" s="41" t="s">
        <v>389</v>
      </c>
      <c r="K104" s="41" t="s">
        <v>390</v>
      </c>
      <c r="L104" s="41" t="s">
        <v>147</v>
      </c>
      <c r="M104" s="41" t="s">
        <v>139</v>
      </c>
      <c r="N104" s="41">
        <v>40211</v>
      </c>
      <c r="O104" s="41">
        <v>38.221946000000003</v>
      </c>
      <c r="P104" s="43">
        <v>-85.827115000000006</v>
      </c>
      <c r="Q104" s="43">
        <v>1320219239062</v>
      </c>
      <c r="R104" s="41">
        <v>7</v>
      </c>
      <c r="S104" s="41" t="s">
        <v>217</v>
      </c>
      <c r="T104" s="41" t="s">
        <v>388</v>
      </c>
      <c r="U104" s="41"/>
      <c r="V104" s="41"/>
      <c r="W104" s="41">
        <v>325212</v>
      </c>
      <c r="X104" s="41"/>
      <c r="Y104" s="41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H104">
        <v>0</v>
      </c>
      <c r="AI104">
        <v>0</v>
      </c>
      <c r="AJ104">
        <v>0</v>
      </c>
      <c r="AK104">
        <v>0</v>
      </c>
      <c r="AL104">
        <v>801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f t="shared" si="3"/>
        <v>801</v>
      </c>
    </row>
    <row r="105" spans="1:44" ht="30">
      <c r="A105" s="41">
        <v>106990</v>
      </c>
      <c r="B105" s="41" t="s">
        <v>114</v>
      </c>
      <c r="C105" s="22" t="str">
        <f>VLOOKUP(F105, '2016-2021 BD OES Pull_rev'!F:N, 9, FALSE)</f>
        <v>Plastics and Rubber Polymerization</v>
      </c>
      <c r="D105" s="42" t="s">
        <v>115</v>
      </c>
      <c r="E105" s="41">
        <v>2021</v>
      </c>
      <c r="F105" s="43" t="s">
        <v>386</v>
      </c>
      <c r="G105" s="41">
        <v>110041978857</v>
      </c>
      <c r="H105" s="41" t="s">
        <v>387</v>
      </c>
      <c r="I105" s="41" t="s">
        <v>388</v>
      </c>
      <c r="J105" s="41" t="s">
        <v>389</v>
      </c>
      <c r="K105" s="41" t="s">
        <v>390</v>
      </c>
      <c r="L105" s="41" t="s">
        <v>147</v>
      </c>
      <c r="M105" s="41" t="s">
        <v>139</v>
      </c>
      <c r="N105" s="41">
        <v>40211</v>
      </c>
      <c r="O105" s="41">
        <v>38.221946000000003</v>
      </c>
      <c r="P105" s="43">
        <v>-85.827115000000006</v>
      </c>
      <c r="Q105" s="43">
        <v>1321220178545</v>
      </c>
      <c r="R105" s="41">
        <v>7</v>
      </c>
      <c r="S105" s="41" t="s">
        <v>217</v>
      </c>
      <c r="T105" s="41" t="s">
        <v>388</v>
      </c>
      <c r="U105" s="41"/>
      <c r="V105" s="41"/>
      <c r="W105" s="41">
        <v>325212</v>
      </c>
      <c r="X105" s="41"/>
      <c r="Y105" s="41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H105">
        <v>0</v>
      </c>
      <c r="AI105">
        <v>0</v>
      </c>
      <c r="AJ105">
        <v>0</v>
      </c>
      <c r="AK105">
        <v>0</v>
      </c>
      <c r="AL105">
        <v>811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f t="shared" si="3"/>
        <v>811</v>
      </c>
    </row>
    <row r="145" spans="1:1">
      <c r="A145" s="24"/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autoFilter ref="A1:AV105" xr:uid="{077F117E-AD51-4974-BFBE-2D3DE8E682BB}">
    <sortState xmlns:xlrd2="http://schemas.microsoft.com/office/spreadsheetml/2017/richdata2" ref="A2:AS105">
      <sortCondition ref="I1:I105"/>
    </sortState>
  </autoFilter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6EB19-52BF-41B8-BFCA-3E50F78024E3}">
  <dimension ref="A1:R374"/>
  <sheetViews>
    <sheetView workbookViewId="0">
      <selection activeCell="O1170" sqref="O1170"/>
    </sheetView>
  </sheetViews>
  <sheetFormatPr defaultRowHeight="15"/>
  <cols>
    <col min="1" max="1" width="35.85546875" customWidth="1"/>
    <col min="2" max="2" width="19" bestFit="1" customWidth="1"/>
    <col min="3" max="3" width="16.85546875" bestFit="1" customWidth="1"/>
    <col min="4" max="4" width="16.42578125" customWidth="1"/>
    <col min="5" max="5" width="36" bestFit="1" customWidth="1"/>
    <col min="6" max="6" width="24.42578125" bestFit="1" customWidth="1"/>
    <col min="7" max="7" width="15.140625" bestFit="1" customWidth="1"/>
    <col min="8" max="8" width="18.85546875" bestFit="1" customWidth="1"/>
    <col min="9" max="9" width="16.5703125" bestFit="1" customWidth="1"/>
    <col min="10" max="10" width="19.5703125" bestFit="1" customWidth="1"/>
    <col min="11" max="11" width="11.5703125" bestFit="1" customWidth="1"/>
    <col min="12" max="12" width="13.5703125" bestFit="1" customWidth="1"/>
    <col min="13" max="13" width="21.5703125" bestFit="1" customWidth="1"/>
    <col min="14" max="14" width="23.85546875" bestFit="1" customWidth="1"/>
    <col min="15" max="16" width="23.85546875" customWidth="1"/>
    <col min="17" max="17" width="37.85546875" customWidth="1"/>
    <col min="18" max="18" width="66.42578125" customWidth="1"/>
  </cols>
  <sheetData>
    <row r="1" spans="1:18">
      <c r="A1" s="18" t="s">
        <v>91</v>
      </c>
      <c r="B1" s="19" t="s">
        <v>94</v>
      </c>
      <c r="C1" s="19" t="s">
        <v>95</v>
      </c>
      <c r="D1" s="19" t="s">
        <v>96</v>
      </c>
      <c r="E1" s="19" t="s">
        <v>97</v>
      </c>
      <c r="F1" s="19" t="s">
        <v>98</v>
      </c>
      <c r="G1" s="19" t="s">
        <v>99</v>
      </c>
      <c r="H1" s="19" t="s">
        <v>100</v>
      </c>
      <c r="I1" s="19" t="s">
        <v>101</v>
      </c>
      <c r="J1" s="19" t="s">
        <v>102</v>
      </c>
      <c r="K1" s="19" t="s">
        <v>103</v>
      </c>
      <c r="L1" s="19" t="s">
        <v>104</v>
      </c>
      <c r="M1" s="30" t="s">
        <v>391</v>
      </c>
      <c r="N1" s="30" t="s">
        <v>392</v>
      </c>
      <c r="O1" s="30" t="s">
        <v>393</v>
      </c>
      <c r="P1" s="30" t="s">
        <v>394</v>
      </c>
      <c r="Q1" s="30" t="s">
        <v>86</v>
      </c>
    </row>
    <row r="2" spans="1:18" ht="30">
      <c r="A2" s="22" t="str">
        <f>VLOOKUP(B2, '2016-2021 BD OES Pull_rev'!F:N, 9, FALSE)</f>
        <v>Plastics and Rubber Polymerization</v>
      </c>
      <c r="B2" s="20" t="s">
        <v>116</v>
      </c>
      <c r="C2" s="44">
        <v>110025376448</v>
      </c>
      <c r="D2" s="20" t="s">
        <v>117</v>
      </c>
      <c r="E2" s="20" t="s">
        <v>118</v>
      </c>
      <c r="F2" s="20" t="s">
        <v>119</v>
      </c>
      <c r="G2" s="20" t="s">
        <v>120</v>
      </c>
      <c r="H2" s="20" t="s">
        <v>121</v>
      </c>
      <c r="I2" s="20" t="s">
        <v>122</v>
      </c>
      <c r="J2" s="20">
        <v>36505</v>
      </c>
      <c r="K2" s="21">
        <v>30.979167</v>
      </c>
      <c r="L2" s="21">
        <v>-88.028833000000006</v>
      </c>
      <c r="M2" s="57" cm="1">
        <f t="array" ref="M2">MEDIAN(IF('2016-2021 TRI_Nonzero Unique'!$F:$F='Facility Summary'!$B2,'2016-2021 TRI_Nonzero Unique'!$AL:$AL))</f>
        <v>250</v>
      </c>
      <c r="N2" s="58" cm="1">
        <f t="array" ref="N2">MAX(IF('2016-2021 TRI_Nonzero Unique'!$F:$F='Facility Summary'!$B2,'2016-2021 TRI_Nonzero Unique'!$AL:$AL))</f>
        <v>250</v>
      </c>
      <c r="O2" s="59">
        <f t="shared" ref="O2:O49" si="0">M2*0.453592</f>
        <v>113.398</v>
      </c>
      <c r="P2" s="59">
        <f t="shared" ref="P2:P49" si="1">N2*0.453592</f>
        <v>113.398</v>
      </c>
      <c r="Q2" t="s">
        <v>42</v>
      </c>
      <c r="R2" s="62"/>
    </row>
    <row r="3" spans="1:18" ht="45">
      <c r="A3" s="22" t="str">
        <f>VLOOKUP(B3, '2016-2021 BD OES Pull_rev'!F:N, 9, FALSE)</f>
        <v>Processing - Incorporation into formulation, mixture, or reaction product</v>
      </c>
      <c r="B3" s="22" t="s">
        <v>125</v>
      </c>
      <c r="C3" s="45">
        <v>110000490157</v>
      </c>
      <c r="D3" s="22" t="s">
        <v>126</v>
      </c>
      <c r="E3" s="22" t="s">
        <v>127</v>
      </c>
      <c r="F3" s="22" t="s">
        <v>128</v>
      </c>
      <c r="G3" s="22" t="s">
        <v>129</v>
      </c>
      <c r="H3" s="22" t="s">
        <v>130</v>
      </c>
      <c r="I3" s="22" t="s">
        <v>131</v>
      </c>
      <c r="J3" s="22">
        <v>98230</v>
      </c>
      <c r="K3" s="23">
        <v>48.884</v>
      </c>
      <c r="L3" s="23">
        <v>-122.735</v>
      </c>
      <c r="M3" s="60" cm="1">
        <f t="array" ref="M3">MEDIAN(IF('2016-2021 TRI_Nonzero Unique'!$F:$F='Facility Summary'!$B3,'2016-2021 TRI_Nonzero Unique'!$AF:$AF))</f>
        <v>0.02</v>
      </c>
      <c r="N3" s="60" cm="1">
        <f t="array" ref="N3">MAX(IF('2016-2021 TRI_Nonzero Unique'!$F:$F='Facility Summary'!$B3,'2016-2021 TRI_Nonzero Unique'!$AF:$AF))</f>
        <v>0.02</v>
      </c>
      <c r="O3" s="59">
        <f t="shared" si="0"/>
        <v>9.0718399999999994E-3</v>
      </c>
      <c r="P3" s="59">
        <f t="shared" si="1"/>
        <v>9.0718399999999994E-3</v>
      </c>
      <c r="Q3" t="s">
        <v>36</v>
      </c>
      <c r="R3" s="62"/>
    </row>
    <row r="4" spans="1:18">
      <c r="A4" s="22" t="str">
        <f>VLOOKUP(B4, '2016-2021 BD OES Pull_rev'!F:N, 9, FALSE)</f>
        <v>Processing as a reactant</v>
      </c>
      <c r="B4" t="s">
        <v>133</v>
      </c>
      <c r="C4" s="31">
        <v>110008361263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>
        <v>41129</v>
      </c>
      <c r="K4">
        <v>38.377246</v>
      </c>
      <c r="L4">
        <v>-82.597161999999997</v>
      </c>
      <c r="M4" s="65" cm="1">
        <f t="array" ref="M4">MEDIAN(IF('2016-2021 TRI_Nonzero Unique'!$F:$F='Facility Summary'!$B4,'2016-2021 TRI_Nonzero Unique'!$AF:$AF))</f>
        <v>3</v>
      </c>
      <c r="N4" s="65" cm="1">
        <f t="array" ref="N4">MAX(IF('2016-2021 TRI_Nonzero Unique'!$F:$F='Facility Summary'!$B4,'2016-2021 TRI_Nonzero Unique'!$AB:$AF))</f>
        <v>42</v>
      </c>
      <c r="O4" s="66">
        <f t="shared" si="0"/>
        <v>1.360776</v>
      </c>
      <c r="P4" s="66">
        <f t="shared" si="1"/>
        <v>19.050864000000001</v>
      </c>
      <c r="Q4" t="s">
        <v>36</v>
      </c>
      <c r="R4" s="62"/>
    </row>
    <row r="5" spans="1:18">
      <c r="A5" s="22" t="str">
        <f>VLOOKUP(B5, '2016-2021 BD OES Pull_rev'!F:N, 9, FALSE)</f>
        <v>Manufacturing</v>
      </c>
      <c r="B5" s="40" t="s">
        <v>142</v>
      </c>
      <c r="C5" s="67">
        <v>110020148008</v>
      </c>
      <c r="D5" s="40" t="s">
        <v>143</v>
      </c>
      <c r="E5" s="40" t="s">
        <v>144</v>
      </c>
      <c r="F5" s="40" t="s">
        <v>145</v>
      </c>
      <c r="G5" s="40" t="s">
        <v>146</v>
      </c>
      <c r="H5" s="40" t="s">
        <v>147</v>
      </c>
      <c r="I5" s="40" t="s">
        <v>148</v>
      </c>
      <c r="J5" s="40">
        <v>77640</v>
      </c>
      <c r="K5" s="40">
        <v>29.850396</v>
      </c>
      <c r="L5" s="40">
        <v>-93.977221999999998</v>
      </c>
      <c r="M5" s="65" cm="1">
        <f t="array" ref="M5">MEDIAN(IF('2016-2021 TRI_Nonzero Unique'!$F:$F='Facility Summary'!$B5,'2016-2021 TRI_Nonzero Unique'!$AQ:$AQ))</f>
        <v>15</v>
      </c>
      <c r="N5" s="65" cm="1">
        <f t="array" ref="N5">MAX(IF('2016-2021 TRI_Nonzero Unique'!$F:$F='Facility Summary'!$B5,'2016-2021 TRI_Nonzero Unique'!$AQ:$AQ))</f>
        <v>15</v>
      </c>
      <c r="O5" s="66">
        <f t="shared" si="0"/>
        <v>6.8038799999999995</v>
      </c>
      <c r="P5" s="66">
        <f t="shared" si="1"/>
        <v>6.8038799999999995</v>
      </c>
      <c r="Q5" t="s">
        <v>47</v>
      </c>
      <c r="R5" s="62"/>
    </row>
    <row r="6" spans="1:18" ht="30">
      <c r="A6" s="22" t="str">
        <f>VLOOKUP(B6, '2016-2021 BD OES Pull_rev'!F:N, 9, FALSE)</f>
        <v>Processing as a reactant</v>
      </c>
      <c r="B6" s="23" t="s">
        <v>149</v>
      </c>
      <c r="C6" s="45">
        <v>110020506460</v>
      </c>
      <c r="D6" s="22" t="s">
        <v>150</v>
      </c>
      <c r="E6" s="22" t="s">
        <v>151</v>
      </c>
      <c r="F6" s="22" t="s">
        <v>152</v>
      </c>
      <c r="G6" s="22" t="s">
        <v>153</v>
      </c>
      <c r="H6" s="22" t="s">
        <v>154</v>
      </c>
      <c r="I6" s="22" t="s">
        <v>155</v>
      </c>
      <c r="J6" s="22">
        <v>94801</v>
      </c>
      <c r="K6" s="22">
        <v>37.938778999999997</v>
      </c>
      <c r="L6" s="23">
        <v>-122.39645299999999</v>
      </c>
      <c r="M6" s="65" cm="1">
        <f t="array" ref="M6">MEDIAN(IF('2016-2021 TRI_Nonzero Unique'!$F:$F='Facility Summary'!$B6,'2016-2021 TRI_Nonzero Unique'!$AL:$AL))</f>
        <v>3</v>
      </c>
      <c r="N6" s="65" cm="1">
        <f t="array" ref="N6">MAX(IF('2016-2021 TRI_Nonzero Unique'!$F:$F='Facility Summary'!$B6,'2016-2021 TRI_Nonzero Unique'!$AL:$AL))</f>
        <v>14</v>
      </c>
      <c r="O6" s="66">
        <f t="shared" si="0"/>
        <v>1.360776</v>
      </c>
      <c r="P6" s="66">
        <f t="shared" si="1"/>
        <v>6.3502879999999999</v>
      </c>
      <c r="Q6" t="s">
        <v>42</v>
      </c>
      <c r="R6" s="62"/>
    </row>
    <row r="7" spans="1:18" ht="30">
      <c r="A7" s="22" t="str">
        <f>VLOOKUP(B7, '2016-2021 BD OES Pull_rev'!F:N, 9, FALSE)</f>
        <v>Processing as a reactant</v>
      </c>
      <c r="B7" s="23" t="s">
        <v>149</v>
      </c>
      <c r="C7" s="45">
        <v>110020506460</v>
      </c>
      <c r="D7" s="22" t="s">
        <v>150</v>
      </c>
      <c r="E7" s="22" t="s">
        <v>151</v>
      </c>
      <c r="F7" s="22" t="s">
        <v>152</v>
      </c>
      <c r="G7" s="22" t="s">
        <v>153</v>
      </c>
      <c r="H7" s="22" t="s">
        <v>154</v>
      </c>
      <c r="I7" s="22" t="s">
        <v>155</v>
      </c>
      <c r="J7" s="22">
        <v>94801</v>
      </c>
      <c r="K7" s="22">
        <v>37.938778999999997</v>
      </c>
      <c r="L7" s="23">
        <v>-122.39645299999999</v>
      </c>
      <c r="M7" s="65" cm="1">
        <f t="array" ref="M7">MEDIAN(IF('2016-2021 TRI_Nonzero Unique'!$F:$F='Facility Summary'!$B7,'2016-2021 TRI_Nonzero Unique'!$AM:$AM))</f>
        <v>12.5</v>
      </c>
      <c r="N7" s="65" cm="1">
        <f t="array" ref="N7">MAX(IF('2016-2021 TRI_Nonzero Unique'!$F:$F='Facility Summary'!$B7,'2016-2021 TRI_Nonzero Unique'!$AM:$AM))</f>
        <v>72</v>
      </c>
      <c r="O7" s="66">
        <f t="shared" si="0"/>
        <v>5.6699000000000002</v>
      </c>
      <c r="P7" s="66">
        <f t="shared" si="1"/>
        <v>32.658624000000003</v>
      </c>
      <c r="Q7" t="s">
        <v>43</v>
      </c>
      <c r="R7" s="62"/>
    </row>
    <row r="8" spans="1:18">
      <c r="A8" s="22" t="str">
        <f>VLOOKUP(B8, '2016-2021 BD OES Pull_rev'!F:N, 9, FALSE)</f>
        <v>Processing as a reactant</v>
      </c>
      <c r="B8" s="23" t="s">
        <v>157</v>
      </c>
      <c r="C8" s="45">
        <v>110000468048</v>
      </c>
      <c r="D8" s="22" t="s">
        <v>158</v>
      </c>
      <c r="E8" s="22" t="s">
        <v>159</v>
      </c>
      <c r="F8" s="22" t="s">
        <v>160</v>
      </c>
      <c r="G8" s="22" t="s">
        <v>161</v>
      </c>
      <c r="H8" s="22" t="s">
        <v>162</v>
      </c>
      <c r="I8" s="22" t="s">
        <v>163</v>
      </c>
      <c r="J8" s="22">
        <v>82007</v>
      </c>
      <c r="K8" s="22">
        <v>41.127499999999998</v>
      </c>
      <c r="L8" s="23">
        <v>-104.78919999999999</v>
      </c>
      <c r="M8" s="65" cm="1">
        <f t="array" ref="M8">MEDIAN(IF('2016-2021 TRI_Nonzero Unique'!$F:$F='Facility Summary'!$B8,'2016-2021 TRI_Nonzero Unique'!$AL:$AL))</f>
        <v>6</v>
      </c>
      <c r="N8" s="65" cm="1">
        <f t="array" ref="N8">MAX(IF('2016-2021 TRI_Nonzero Unique'!$F:$F='Facility Summary'!$B8,'2016-2021 TRI_Nonzero Unique'!$AL:$AL))</f>
        <v>11</v>
      </c>
      <c r="O8" s="66">
        <f t="shared" si="0"/>
        <v>2.721552</v>
      </c>
      <c r="P8" s="66">
        <f t="shared" si="1"/>
        <v>4.9895119999999995</v>
      </c>
      <c r="Q8" t="s">
        <v>42</v>
      </c>
      <c r="R8" s="62"/>
    </row>
    <row r="9" spans="1:18" ht="45">
      <c r="A9" s="22" t="str">
        <f>VLOOKUP(B9, '2016-2021 BD OES Pull_rev'!F:N, 9, FALSE)</f>
        <v>Processing - incorporation into formulation, mixture, or reaction product</v>
      </c>
      <c r="B9" s="21" t="s">
        <v>165</v>
      </c>
      <c r="C9" s="44">
        <v>110000465719</v>
      </c>
      <c r="D9" s="20" t="s">
        <v>166</v>
      </c>
      <c r="E9" s="20" t="s">
        <v>167</v>
      </c>
      <c r="F9" s="20" t="s">
        <v>168</v>
      </c>
      <c r="G9" s="20" t="s">
        <v>169</v>
      </c>
      <c r="H9" s="20" t="s">
        <v>170</v>
      </c>
      <c r="I9" s="20" t="s">
        <v>148</v>
      </c>
      <c r="J9" s="20">
        <v>79086</v>
      </c>
      <c r="K9" s="20">
        <v>35.951943999999997</v>
      </c>
      <c r="L9" s="21">
        <v>-101.87388900000001</v>
      </c>
      <c r="M9" s="65" cm="1">
        <f t="array" ref="M9">MEDIAN(IF('2016-2021 TRI_Nonzero Unique'!$F:$F='Facility Summary'!$B9,'2016-2021 TRI_Nonzero Unique'!$Y:$Y))</f>
        <v>21000</v>
      </c>
      <c r="N9" s="65" cm="1">
        <f t="array" ref="N9">MAX(IF('2016-2021 TRI_Nonzero Unique'!$F:$F='Facility Summary'!$B9,'2016-2021 TRI_Nonzero Unique'!$Y:$Y))</f>
        <v>22320.33</v>
      </c>
      <c r="O9" s="66">
        <f t="shared" si="0"/>
        <v>9525.4320000000007</v>
      </c>
      <c r="P9" s="66">
        <f t="shared" si="1"/>
        <v>10124.323125360001</v>
      </c>
      <c r="Q9" t="s">
        <v>29</v>
      </c>
    </row>
    <row r="10" spans="1:18">
      <c r="A10" s="22" t="str">
        <f>VLOOKUP(B10, '2016-2021 BD OES Pull_rev'!F:N, 9, FALSE)</f>
        <v>Processing as a reactant</v>
      </c>
      <c r="B10" s="22" t="s">
        <v>173</v>
      </c>
      <c r="C10" s="45">
        <v>110008170237</v>
      </c>
      <c r="D10" s="22" t="s">
        <v>174</v>
      </c>
      <c r="E10" s="22" t="s">
        <v>175</v>
      </c>
      <c r="F10" s="22" t="s">
        <v>176</v>
      </c>
      <c r="G10" s="22" t="s">
        <v>177</v>
      </c>
      <c r="H10" s="22" t="s">
        <v>178</v>
      </c>
      <c r="I10" s="22" t="s">
        <v>148</v>
      </c>
      <c r="J10" s="22">
        <v>775413257</v>
      </c>
      <c r="K10" s="22">
        <v>28.979199999999999</v>
      </c>
      <c r="L10" s="22">
        <v>-95.354900000000001</v>
      </c>
      <c r="M10" s="68" cm="1">
        <f t="array" ref="M10">MEDIAN(IF('2016-2021 TRI_Nonzero Unique'!$F:$F='Facility Summary'!$B10,'2016-2021 TRI_Nonzero Unique'!$AB:$AB))</f>
        <v>1</v>
      </c>
      <c r="N10" s="68">
        <f t="array" ref="N10">MAX(IF('2016-2021 TRI_Nonzero Unique'!$F:$F='Facility Summary'!$B10,'2016-2021 TRI_Nonzero Unique'!$AB:$AB))</f>
        <v>1</v>
      </c>
      <c r="O10" s="66">
        <f t="shared" si="0"/>
        <v>0.453592</v>
      </c>
      <c r="P10" s="66">
        <f t="shared" si="1"/>
        <v>0.453592</v>
      </c>
      <c r="Q10" t="s">
        <v>32</v>
      </c>
    </row>
    <row r="11" spans="1:18" ht="30">
      <c r="A11" s="22" t="str">
        <f>VLOOKUP(B11, '2016-2021 BD OES Pull_rev'!F:N, 9, FALSE)</f>
        <v>Manufacturing</v>
      </c>
      <c r="B11" s="22" t="s">
        <v>181</v>
      </c>
      <c r="C11" s="45">
        <v>110000743704</v>
      </c>
      <c r="D11" s="22" t="s">
        <v>182</v>
      </c>
      <c r="E11" s="22" t="s">
        <v>183</v>
      </c>
      <c r="F11" s="22" t="s">
        <v>184</v>
      </c>
      <c r="G11" s="22" t="s">
        <v>185</v>
      </c>
      <c r="H11" s="22" t="s">
        <v>186</v>
      </c>
      <c r="I11" s="22" t="s">
        <v>148</v>
      </c>
      <c r="J11" s="22">
        <v>75602</v>
      </c>
      <c r="K11" s="22">
        <v>32.438056000000003</v>
      </c>
      <c r="L11" s="22">
        <v>-94.69</v>
      </c>
      <c r="M11" s="68" cm="1">
        <f t="array" ref="M11">MEDIAN(IF('2016-2021 TRI_Nonzero Unique'!$F:$F='Facility Summary'!$B11,'2016-2021 TRI_Nonzero Unique'!$AC:$AC))</f>
        <v>1</v>
      </c>
      <c r="N11" s="68" cm="1">
        <f t="array" ref="N11">MAX(IF('2016-2021 TRI_Nonzero Unique'!$F:$F='Facility Summary'!$B11,'2016-2021 TRI_Nonzero Unique'!$AC:$AC))</f>
        <v>1</v>
      </c>
      <c r="O11" s="66">
        <f t="shared" si="0"/>
        <v>0.453592</v>
      </c>
      <c r="P11" s="66">
        <f t="shared" si="1"/>
        <v>0.453592</v>
      </c>
      <c r="Q11" t="s">
        <v>33</v>
      </c>
      <c r="R11" s="62"/>
    </row>
    <row r="12" spans="1:18" ht="30">
      <c r="A12" s="22" t="str">
        <f>VLOOKUP(B12, '2016-2021 BD OES Pull_rev'!F:N, 9, FALSE)</f>
        <v>Plastics and Rubber Polymerization</v>
      </c>
      <c r="B12" s="23" t="s">
        <v>188</v>
      </c>
      <c r="C12" s="45">
        <v>110012169517</v>
      </c>
      <c r="D12" s="22" t="s">
        <v>189</v>
      </c>
      <c r="E12" s="22" t="s">
        <v>190</v>
      </c>
      <c r="F12" s="22" t="s">
        <v>191</v>
      </c>
      <c r="G12" s="22" t="s">
        <v>192</v>
      </c>
      <c r="H12" s="22" t="s">
        <v>192</v>
      </c>
      <c r="I12" s="22" t="s">
        <v>193</v>
      </c>
      <c r="J12" s="22">
        <v>52732</v>
      </c>
      <c r="K12" s="22">
        <v>41.807000000000002</v>
      </c>
      <c r="L12" s="23">
        <v>-90.296000000000006</v>
      </c>
      <c r="M12" s="65" cm="1">
        <f t="array" ref="M12">MEDIAN(IF('2016-2021 TRI_Nonzero Unique'!$F:$F='Facility Summary'!$B12,'2016-2021 TRI_Nonzero Unique'!$AL:$AL))</f>
        <v>0.01</v>
      </c>
      <c r="N12" s="65" cm="1">
        <f t="array" ref="N12">MAX(IF('2016-2021 TRI_Nonzero Unique'!$F:$F='Facility Summary'!$B12,'2016-2021 TRI_Nonzero Unique'!$AL:$AL))</f>
        <v>0.02</v>
      </c>
      <c r="O12" s="69">
        <f t="shared" si="0"/>
        <v>4.5359199999999997E-3</v>
      </c>
      <c r="P12" s="66">
        <f t="shared" si="1"/>
        <v>9.0718399999999994E-3</v>
      </c>
      <c r="Q12" t="s">
        <v>42</v>
      </c>
    </row>
    <row r="13" spans="1:18" ht="30">
      <c r="A13" s="22" t="str">
        <f>VLOOKUP(B13, '2016-2021 BD OES Pull_rev'!F:N, 9, FALSE)</f>
        <v>Plastics and Rubber Polymerization</v>
      </c>
      <c r="B13" s="23" t="s">
        <v>188</v>
      </c>
      <c r="C13" s="45">
        <v>110012169517</v>
      </c>
      <c r="D13" s="22" t="s">
        <v>189</v>
      </c>
      <c r="E13" s="22" t="s">
        <v>190</v>
      </c>
      <c r="F13" s="22" t="s">
        <v>191</v>
      </c>
      <c r="G13" s="22" t="s">
        <v>192</v>
      </c>
      <c r="H13" s="22" t="s">
        <v>192</v>
      </c>
      <c r="I13" s="22" t="s">
        <v>193</v>
      </c>
      <c r="J13" s="22">
        <v>52732</v>
      </c>
      <c r="K13" s="22">
        <v>41.807000000000002</v>
      </c>
      <c r="L13" s="23">
        <v>-90.296000000000006</v>
      </c>
      <c r="M13" s="65" cm="1">
        <f t="array" ref="M13">MEDIAN(IF('2016-2021 TRI_Nonzero Unique'!$F:$F='Facility Summary'!$B13,'2016-2021 TRI_Nonzero Unique'!$AM:$AM))</f>
        <v>5.0000000000000001E-3</v>
      </c>
      <c r="N13" s="65" cm="1">
        <f t="array" ref="N13">MAX(IF('2016-2021 TRI_Nonzero Unique'!$F:$F='Facility Summary'!$B13,'2016-2021 TRI_Nonzero Unique'!$AM:$AM))</f>
        <v>0.01</v>
      </c>
      <c r="O13" s="69">
        <f t="shared" si="0"/>
        <v>2.2679599999999999E-3</v>
      </c>
      <c r="P13" s="69">
        <f t="shared" si="1"/>
        <v>4.5359199999999997E-3</v>
      </c>
      <c r="Q13" t="s">
        <v>43</v>
      </c>
      <c r="R13" s="62"/>
    </row>
    <row r="14" spans="1:18" ht="30">
      <c r="A14" s="22" t="str">
        <f>VLOOKUP(B14, '2016-2021 BD OES Pull_rev'!F:N, 9, FALSE)</f>
        <v>Plastics and Rubber Polymerization</v>
      </c>
      <c r="B14" s="21" t="s">
        <v>195</v>
      </c>
      <c r="C14" s="44">
        <v>110000465069</v>
      </c>
      <c r="D14" s="20" t="s">
        <v>196</v>
      </c>
      <c r="E14" s="20" t="s">
        <v>197</v>
      </c>
      <c r="F14" s="20" t="s">
        <v>198</v>
      </c>
      <c r="G14" s="20" t="s">
        <v>199</v>
      </c>
      <c r="H14" s="20" t="s">
        <v>200</v>
      </c>
      <c r="I14" s="20" t="s">
        <v>148</v>
      </c>
      <c r="J14" s="20">
        <v>78410</v>
      </c>
      <c r="K14" s="20">
        <v>27.81</v>
      </c>
      <c r="L14" s="21">
        <v>-97.593610999999996</v>
      </c>
      <c r="M14" s="65" cm="1">
        <f t="array" ref="M14">MEDIAN(IF('2016-2021 TRI_Nonzero Unique'!$F:$F='Facility Summary'!$B14,'2016-2021 TRI_Nonzero Unique'!$Y:$Y))</f>
        <v>18.2</v>
      </c>
      <c r="N14" s="65" cm="1">
        <f t="array" ref="N14">MAX(IF('2016-2021 TRI_Nonzero Unique'!$F:$F='Facility Summary'!$B14,'2016-2021 TRI_Nonzero Unique'!$Y:$Y))</f>
        <v>39.54</v>
      </c>
      <c r="O14" s="66">
        <f t="shared" si="0"/>
        <v>8.2553743999999991</v>
      </c>
      <c r="P14" s="66">
        <f t="shared" si="1"/>
        <v>17.935027680000001</v>
      </c>
      <c r="Q14" t="s">
        <v>29</v>
      </c>
    </row>
    <row r="15" spans="1:18" ht="45">
      <c r="A15" s="22" t="str">
        <f>VLOOKUP(B15, '2016-2021 BD OES Pull_rev'!F:N, 9, FALSE)</f>
        <v>Processing - incorporation into formulation, mixture, or reaction product</v>
      </c>
      <c r="B15" s="22" t="s">
        <v>201</v>
      </c>
      <c r="C15" s="45">
        <v>110027982565</v>
      </c>
      <c r="D15" s="22" t="s">
        <v>202</v>
      </c>
      <c r="E15" s="22" t="s">
        <v>203</v>
      </c>
      <c r="F15" s="22" t="s">
        <v>204</v>
      </c>
      <c r="G15" s="22" t="s">
        <v>205</v>
      </c>
      <c r="H15" s="22" t="s">
        <v>206</v>
      </c>
      <c r="I15" s="22" t="s">
        <v>207</v>
      </c>
      <c r="J15" s="22">
        <v>26050</v>
      </c>
      <c r="K15" s="22">
        <v>40.611414000000003</v>
      </c>
      <c r="L15" s="22">
        <v>-80.629098999999997</v>
      </c>
      <c r="M15" s="65" cm="1">
        <f t="array" ref="M15">MEDIAN(IF('2016-2021 TRI_Nonzero Unique'!$F:$F='Facility Summary'!$B15,'2016-2021 TRI_Nonzero Unique'!$AF:$AF))</f>
        <v>2</v>
      </c>
      <c r="N15" s="65" cm="1">
        <f t="array" ref="N15">MAX(IF('2016-2021 TRI_Nonzero Unique'!$F:$F='Facility Summary'!$B15,'2016-2021 TRI_Nonzero Unique'!$AF:$AF))</f>
        <v>4</v>
      </c>
      <c r="O15" s="66">
        <f t="shared" si="0"/>
        <v>0.90718399999999999</v>
      </c>
      <c r="P15" s="66">
        <f t="shared" si="1"/>
        <v>1.814368</v>
      </c>
      <c r="Q15" t="s">
        <v>36</v>
      </c>
      <c r="R15" s="62"/>
    </row>
    <row r="16" spans="1:18" ht="45">
      <c r="A16" s="22" t="str">
        <f>VLOOKUP(B16, '2016-2021 BD OES Pull_rev'!F:N, 9, FALSE)</f>
        <v>Processing - incorporation into formulation, mixture, or reaction product</v>
      </c>
      <c r="B16" s="22" t="s">
        <v>201</v>
      </c>
      <c r="C16" s="45">
        <v>110027982565</v>
      </c>
      <c r="D16" s="22" t="s">
        <v>202</v>
      </c>
      <c r="E16" s="22" t="s">
        <v>203</v>
      </c>
      <c r="F16" s="22" t="s">
        <v>204</v>
      </c>
      <c r="G16" s="22" t="s">
        <v>205</v>
      </c>
      <c r="H16" s="22" t="s">
        <v>206</v>
      </c>
      <c r="I16" s="22" t="s">
        <v>207</v>
      </c>
      <c r="J16" s="22">
        <v>26050</v>
      </c>
      <c r="K16" s="22">
        <v>40.611414000000003</v>
      </c>
      <c r="L16" s="22">
        <v>-80.629098999999997</v>
      </c>
      <c r="M16" s="65" cm="1">
        <f t="array" ref="M16">MEDIAN(IF('2016-2021 TRI_Nonzero Unique'!$F:$F='Facility Summary'!$B16,'2016-2021 TRI_Nonzero Unique'!$AP:$AP))</f>
        <v>0</v>
      </c>
      <c r="N16" s="65" cm="1">
        <f t="array" ref="N16">MAX(IF('2016-2021 TRI_Nonzero Unique'!$F:$F='Facility Summary'!$B16,'2016-2021 TRI_Nonzero Unique'!$AP:$AP))</f>
        <v>0.3</v>
      </c>
      <c r="O16" s="66">
        <f t="shared" si="0"/>
        <v>0</v>
      </c>
      <c r="P16" s="66">
        <f t="shared" si="1"/>
        <v>0.13607759999999999</v>
      </c>
      <c r="Q16" t="s">
        <v>46</v>
      </c>
      <c r="R16" s="62"/>
    </row>
    <row r="17" spans="1:18">
      <c r="A17" s="22" t="str">
        <f>VLOOKUP(B17, '2016-2021 BD OES Pull_rev'!F:N, 9, FALSE)</f>
        <v>Repackaging</v>
      </c>
      <c r="B17" s="40" t="s">
        <v>210</v>
      </c>
      <c r="C17" s="67">
        <v>110064309788</v>
      </c>
      <c r="D17" s="40" t="s">
        <v>211</v>
      </c>
      <c r="E17" s="40" t="s">
        <v>212</v>
      </c>
      <c r="F17" s="40" t="s">
        <v>213</v>
      </c>
      <c r="G17" s="40" t="s">
        <v>214</v>
      </c>
      <c r="H17" s="40" t="s">
        <v>215</v>
      </c>
      <c r="I17" s="40" t="s">
        <v>216</v>
      </c>
      <c r="J17" s="40">
        <v>70767</v>
      </c>
      <c r="K17" s="40">
        <v>30.475225999999999</v>
      </c>
      <c r="L17" s="40">
        <v>-91.222063000000006</v>
      </c>
      <c r="M17" s="65" cm="1">
        <f t="array" ref="M17">MEDIAN(IF('2016-2021 TRI_Nonzero Unique'!$F:$F='Facility Summary'!$B17,'2016-2021 TRI_Nonzero Unique'!$AP:$AP))</f>
        <v>5</v>
      </c>
      <c r="N17" s="65" cm="1">
        <f t="array" ref="N17">MAX(IF('2016-2021 TRI_Nonzero Unique'!$F:$F='Facility Summary'!$B17,'2016-2021 TRI_Nonzero Unique'!$AP:$AP))</f>
        <v>5</v>
      </c>
      <c r="O17" s="66">
        <f t="shared" si="0"/>
        <v>2.26796</v>
      </c>
      <c r="P17" s="66">
        <f t="shared" si="1"/>
        <v>2.26796</v>
      </c>
      <c r="Q17" t="s">
        <v>46</v>
      </c>
      <c r="R17" s="62"/>
    </row>
    <row r="18" spans="1:18">
      <c r="A18" s="22" t="str">
        <f>VLOOKUP(B18, '2016-2021 BD OES Pull_rev'!F:N, 9, FALSE)</f>
        <v>Repackaging</v>
      </c>
      <c r="B18" s="40" t="s">
        <v>210</v>
      </c>
      <c r="C18" s="67">
        <v>110064309788</v>
      </c>
      <c r="D18" s="40" t="s">
        <v>211</v>
      </c>
      <c r="E18" s="40" t="s">
        <v>212</v>
      </c>
      <c r="F18" s="40" t="s">
        <v>213</v>
      </c>
      <c r="G18" s="40" t="s">
        <v>214</v>
      </c>
      <c r="H18" s="40" t="s">
        <v>215</v>
      </c>
      <c r="I18" s="40" t="s">
        <v>216</v>
      </c>
      <c r="J18" s="40">
        <v>70767</v>
      </c>
      <c r="K18" s="40">
        <v>30.475225999999999</v>
      </c>
      <c r="L18" s="40">
        <v>-91.222063000000006</v>
      </c>
      <c r="M18" s="65" cm="1">
        <f t="array" ref="M18">MEDIAN(IF('2016-2021 TRI_Nonzero Unique'!$F:$F='Facility Summary'!$B18,'2016-2021 TRI_Nonzero Unique'!$AQ:$AQ))</f>
        <v>3</v>
      </c>
      <c r="N18" s="65" cm="1">
        <f t="array" ref="N18">MAX(IF('2016-2021 TRI_Nonzero Unique'!$F:$F='Facility Summary'!$B18,'2016-2021 TRI_Nonzero Unique'!$AQ:$AQ))</f>
        <v>5</v>
      </c>
      <c r="O18" s="66">
        <f t="shared" si="0"/>
        <v>1.360776</v>
      </c>
      <c r="P18" s="66">
        <f t="shared" si="1"/>
        <v>2.26796</v>
      </c>
      <c r="Q18" t="s">
        <v>47</v>
      </c>
      <c r="R18" s="62"/>
    </row>
    <row r="19" spans="1:18">
      <c r="A19" s="22" t="str">
        <f>VLOOKUP(B19, '2016-2021 BD OES Pull_rev'!F:N, 9, FALSE)</f>
        <v>Manufacturing</v>
      </c>
      <c r="B19" s="40" t="s">
        <v>219</v>
      </c>
      <c r="C19" s="67">
        <v>110000449970</v>
      </c>
      <c r="D19" s="40" t="s">
        <v>220</v>
      </c>
      <c r="E19" s="40" t="s">
        <v>221</v>
      </c>
      <c r="F19" s="40" t="s">
        <v>222</v>
      </c>
      <c r="G19" s="40" t="s">
        <v>223</v>
      </c>
      <c r="H19" s="40" t="s">
        <v>224</v>
      </c>
      <c r="I19" s="40" t="s">
        <v>216</v>
      </c>
      <c r="J19" s="40">
        <v>70805</v>
      </c>
      <c r="K19" s="40">
        <v>30.495768999999999</v>
      </c>
      <c r="L19" s="40">
        <v>-91.173111000000006</v>
      </c>
      <c r="M19" s="65" cm="1">
        <f t="array" ref="M19">MEDIAN(IF('2016-2021 TRI_Nonzero Unique'!$F:$F='Facility Summary'!$B19,'2016-2021 TRI_Nonzero Unique'!$AH:$AH))</f>
        <v>164</v>
      </c>
      <c r="N19" s="65" cm="1">
        <f t="array" ref="N19">MAX(IF('2016-2021 TRI_Nonzero Unique'!$F:$F='Facility Summary'!$B19,'2016-2021 TRI_Nonzero Unique'!$AH:$AH))</f>
        <v>328</v>
      </c>
      <c r="O19" s="66">
        <f t="shared" si="0"/>
        <v>74.389088000000001</v>
      </c>
      <c r="P19" s="66">
        <f t="shared" si="1"/>
        <v>148.778176</v>
      </c>
      <c r="Q19" t="s">
        <v>38</v>
      </c>
    </row>
    <row r="20" spans="1:18">
      <c r="A20" s="22" t="str">
        <f>VLOOKUP(B20, '2016-2021 BD OES Pull_rev'!F:N, 9, FALSE)</f>
        <v>Manufacturing</v>
      </c>
      <c r="B20" s="40" t="s">
        <v>219</v>
      </c>
      <c r="C20" s="67">
        <v>110000449970</v>
      </c>
      <c r="D20" s="40" t="s">
        <v>220</v>
      </c>
      <c r="E20" s="40" t="s">
        <v>221</v>
      </c>
      <c r="F20" s="40" t="s">
        <v>222</v>
      </c>
      <c r="G20" s="40" t="s">
        <v>223</v>
      </c>
      <c r="H20" s="40" t="s">
        <v>224</v>
      </c>
      <c r="I20" s="40" t="s">
        <v>216</v>
      </c>
      <c r="J20" s="40">
        <v>70805</v>
      </c>
      <c r="K20" s="40">
        <v>30.495768999999999</v>
      </c>
      <c r="L20" s="40">
        <v>-91.173111000000006</v>
      </c>
      <c r="M20" s="65" cm="1">
        <f t="array" ref="M20">MEDIAN(IF('2016-2021 TRI_Nonzero Unique'!$F:$F='Facility Summary'!$B20,'2016-2021 TRI_Nonzero Unique'!$AM:$AM))</f>
        <v>21.5</v>
      </c>
      <c r="N20" s="65" cm="1">
        <f t="array" ref="N20">MAX(IF('2016-2021 TRI_Nonzero Unique'!$F:$F='Facility Summary'!$B20,'2016-2021 TRI_Nonzero Unique'!$AM:$AM))</f>
        <v>43</v>
      </c>
      <c r="O20" s="66">
        <f t="shared" si="0"/>
        <v>9.7522280000000006</v>
      </c>
      <c r="P20" s="66">
        <f t="shared" si="1"/>
        <v>19.504456000000001</v>
      </c>
      <c r="Q20" t="s">
        <v>43</v>
      </c>
    </row>
    <row r="21" spans="1:18">
      <c r="A21" s="22" t="str">
        <f>VLOOKUP(B21, '2016-2021 BD OES Pull_rev'!F:N, 9, FALSE)</f>
        <v>Plastics and Rubber Polymerization</v>
      </c>
      <c r="B21" s="23" t="s">
        <v>225</v>
      </c>
      <c r="C21" s="45">
        <v>110041921935</v>
      </c>
      <c r="D21" s="22" t="s">
        <v>226</v>
      </c>
      <c r="E21" s="22" t="s">
        <v>227</v>
      </c>
      <c r="F21" s="22" t="s">
        <v>228</v>
      </c>
      <c r="G21" s="22" t="s">
        <v>229</v>
      </c>
      <c r="H21" s="22" t="s">
        <v>230</v>
      </c>
      <c r="I21" s="22" t="s">
        <v>216</v>
      </c>
      <c r="J21" s="22">
        <v>70665</v>
      </c>
      <c r="K21" s="23">
        <v>30.186143999999999</v>
      </c>
      <c r="L21" s="23">
        <v>-93.331209000000001</v>
      </c>
      <c r="M21" s="65" cm="1">
        <f t="array" ref="M21">MEDIAN(IF('2016-2021 TRI_Nonzero Unique'!$F:$F='Facility Summary'!$B21,'2016-2021 TRI_Nonzero Unique'!$AF:$AF))</f>
        <v>109</v>
      </c>
      <c r="N21" s="65" cm="1">
        <f t="array" ref="N21">MAX(IF('2016-2021 TRI_Nonzero Unique'!$F:$F='Facility Summary'!$B21,'2016-2021 TRI_Nonzero Unique'!$AF:$AF))</f>
        <v>339</v>
      </c>
      <c r="O21" s="66">
        <f t="shared" si="0"/>
        <v>49.441527999999998</v>
      </c>
      <c r="P21" s="66">
        <f t="shared" si="1"/>
        <v>153.76768799999999</v>
      </c>
      <c r="Q21" t="s">
        <v>36</v>
      </c>
      <c r="R21" s="62"/>
    </row>
    <row r="22" spans="1:18">
      <c r="A22" s="22" t="str">
        <f>VLOOKUP(B22, '2016-2021 BD OES Pull_rev'!F:N, 9, FALSE)</f>
        <v>Plastics and Rubber Polymerization</v>
      </c>
      <c r="B22" s="40" t="s">
        <v>232</v>
      </c>
      <c r="C22" s="67">
        <v>110062118505</v>
      </c>
      <c r="D22" s="40" t="s">
        <v>233</v>
      </c>
      <c r="E22" s="40" t="s">
        <v>234</v>
      </c>
      <c r="F22" s="40" t="s">
        <v>235</v>
      </c>
      <c r="G22" s="40" t="s">
        <v>236</v>
      </c>
      <c r="H22" s="40" t="s">
        <v>147</v>
      </c>
      <c r="I22" s="40" t="s">
        <v>148</v>
      </c>
      <c r="J22" s="40">
        <v>77705</v>
      </c>
      <c r="K22" s="40">
        <v>29.976348000000002</v>
      </c>
      <c r="L22" s="40">
        <v>-94.218537999999995</v>
      </c>
      <c r="M22" s="65" cm="1">
        <f t="array" ref="M22">MEDIAN(IF('2016-2021 TRI_Nonzero Unique'!$F:$F='Facility Summary'!$B22,'2016-2021 TRI_Nonzero Unique'!$AQ:$AQ))</f>
        <v>416</v>
      </c>
      <c r="N22" s="65" cm="1">
        <f t="array" ref="N22">MAX(IF('2016-2021 TRI_Nonzero Unique'!$F:$F='Facility Summary'!$B22,'2016-2021 TRI_Nonzero Unique'!$AQ:$AQ))</f>
        <v>416</v>
      </c>
      <c r="O22" s="66">
        <f t="shared" si="0"/>
        <v>188.69427200000001</v>
      </c>
      <c r="P22" s="66">
        <f t="shared" si="1"/>
        <v>188.69427200000001</v>
      </c>
      <c r="Q22" t="s">
        <v>47</v>
      </c>
      <c r="R22" s="62"/>
    </row>
    <row r="23" spans="1:18" ht="30">
      <c r="A23" s="22" t="str">
        <f>VLOOKUP(B23, '2016-2021 BD OES Pull_rev'!F:N, 9, FALSE)</f>
        <v>Processing as a reactant</v>
      </c>
      <c r="B23" s="23" t="s">
        <v>238</v>
      </c>
      <c r="C23" s="45">
        <v>110022523982</v>
      </c>
      <c r="D23" s="22" t="s">
        <v>239</v>
      </c>
      <c r="E23" s="22" t="s">
        <v>240</v>
      </c>
      <c r="F23" s="22" t="s">
        <v>241</v>
      </c>
      <c r="G23" s="22" t="s">
        <v>242</v>
      </c>
      <c r="H23" s="22" t="s">
        <v>242</v>
      </c>
      <c r="I23" s="22" t="s">
        <v>148</v>
      </c>
      <c r="J23" s="22">
        <v>77630</v>
      </c>
      <c r="K23" s="22">
        <v>30.054167</v>
      </c>
      <c r="L23" s="23">
        <v>-93.752207999999996</v>
      </c>
      <c r="M23" s="65" cm="1">
        <f t="array" ref="M23">MEDIAN(IF('2016-2021 TRI_Nonzero Unique'!$F:$F='Facility Summary'!$B23,'2016-2021 TRI_Nonzero Unique'!$AL:$AL))</f>
        <v>39</v>
      </c>
      <c r="N23" s="65" cm="1">
        <f t="array" ref="N23">MAX(IF('2016-2021 TRI_Nonzero Unique'!$F:$F='Facility Summary'!$B23,'2016-2021 TRI_Nonzero Unique'!$AL:$AL))</f>
        <v>39</v>
      </c>
      <c r="O23" s="66">
        <f t="shared" si="0"/>
        <v>17.690087999999999</v>
      </c>
      <c r="P23" s="66">
        <f t="shared" si="1"/>
        <v>17.690087999999999</v>
      </c>
      <c r="Q23" t="s">
        <v>42</v>
      </c>
    </row>
    <row r="24" spans="1:18">
      <c r="A24" s="22" t="str">
        <f>VLOOKUP(B24, '2016-2021 BD OES Pull_rev'!F:N, 9, FALSE)</f>
        <v>Processing as a reactant</v>
      </c>
      <c r="B24" s="23" t="s">
        <v>244</v>
      </c>
      <c r="C24" s="45">
        <v>110000395475</v>
      </c>
      <c r="D24" s="22" t="s">
        <v>245</v>
      </c>
      <c r="E24" s="22" t="s">
        <v>246</v>
      </c>
      <c r="F24" s="22" t="s">
        <v>247</v>
      </c>
      <c r="G24" s="22" t="s">
        <v>248</v>
      </c>
      <c r="H24" s="22" t="s">
        <v>249</v>
      </c>
      <c r="I24" s="22" t="s">
        <v>250</v>
      </c>
      <c r="J24" s="22">
        <v>45804</v>
      </c>
      <c r="K24" s="23">
        <v>40.720649000000002</v>
      </c>
      <c r="L24" s="23">
        <v>-84.122623000000004</v>
      </c>
      <c r="M24" s="65" cm="1">
        <f t="array" ref="M24">MEDIAN(IF('2016-2021 TRI_Nonzero Unique'!$F:$F='Facility Summary'!$B24,'2016-2021 TRI_Nonzero Unique'!$AF:$AF))</f>
        <v>0.74500000000000011</v>
      </c>
      <c r="N24" s="65" cm="1">
        <f t="array" ref="N24">MAX(IF('2016-2021 TRI_Nonzero Unique'!$F:$F='Facility Summary'!$B24,'2016-2021 TRI_Nonzero Unique'!$AF:$AF))</f>
        <v>1.06</v>
      </c>
      <c r="O24" s="66">
        <f t="shared" si="0"/>
        <v>0.33792604000000004</v>
      </c>
      <c r="P24" s="66">
        <f t="shared" si="1"/>
        <v>0.48080752000000004</v>
      </c>
      <c r="Q24" t="s">
        <v>36</v>
      </c>
    </row>
    <row r="25" spans="1:18" ht="45">
      <c r="A25" s="22" t="str">
        <f>VLOOKUP(B25, '2016-2021 BD OES Pull_rev'!F:N, 9, FALSE)</f>
        <v>Processing - Incorporation into formulation, mixture, or reaction product</v>
      </c>
      <c r="B25" s="23" t="s">
        <v>251</v>
      </c>
      <c r="C25" s="45">
        <v>110004714195</v>
      </c>
      <c r="D25" s="22" t="s">
        <v>252</v>
      </c>
      <c r="E25" s="22" t="s">
        <v>253</v>
      </c>
      <c r="F25" s="22" t="s">
        <v>254</v>
      </c>
      <c r="G25" s="22" t="s">
        <v>255</v>
      </c>
      <c r="H25" s="22" t="s">
        <v>256</v>
      </c>
      <c r="I25" s="22" t="s">
        <v>250</v>
      </c>
      <c r="J25" s="22">
        <v>44306</v>
      </c>
      <c r="K25" s="23">
        <v>41.02928</v>
      </c>
      <c r="L25" s="23">
        <v>-81.479870000000005</v>
      </c>
      <c r="M25" s="65" cm="1">
        <f t="array" ref="M25">MEDIAN(IF('2016-2021 TRI_Nonzero Unique'!$F:$F='Facility Summary'!$B25,'2016-2021 TRI_Nonzero Unique'!$AF:$AF))</f>
        <v>127.5</v>
      </c>
      <c r="N25" s="65" cm="1">
        <f t="array" ref="N25">MAX(IF('2016-2021 TRI_Nonzero Unique'!$F:$F='Facility Summary'!$B25,'2016-2021 TRI_Nonzero Unique'!$AF:$AF))</f>
        <v>250</v>
      </c>
      <c r="O25" s="66">
        <f t="shared" si="0"/>
        <v>57.832979999999999</v>
      </c>
      <c r="P25" s="66">
        <f t="shared" si="1"/>
        <v>113.398</v>
      </c>
      <c r="Q25" t="s">
        <v>36</v>
      </c>
    </row>
    <row r="26" spans="1:18" ht="30">
      <c r="A26" s="22" t="str">
        <f>VLOOKUP(B26, '2016-2021 BD OES Pull_rev'!F:N, 9, FALSE)</f>
        <v>Recycling</v>
      </c>
      <c r="B26" s="23" t="s">
        <v>257</v>
      </c>
      <c r="C26" s="45">
        <v>110000493555</v>
      </c>
      <c r="D26" s="22" t="s">
        <v>258</v>
      </c>
      <c r="E26" s="22" t="s">
        <v>259</v>
      </c>
      <c r="F26" s="22" t="s">
        <v>260</v>
      </c>
      <c r="G26" s="22" t="s">
        <v>261</v>
      </c>
      <c r="H26" s="22" t="s">
        <v>262</v>
      </c>
      <c r="I26" s="22" t="s">
        <v>250</v>
      </c>
      <c r="J26" s="22">
        <v>44706</v>
      </c>
      <c r="K26" s="23">
        <v>40.773600000000002</v>
      </c>
      <c r="L26" s="23">
        <v>-81.414599999999993</v>
      </c>
      <c r="M26" s="70" cm="1">
        <f t="array" ref="M26">MEDIAN(IF('2016-2021 TRI_Nonzero Unique'!$F:$F='Facility Summary'!$B26,'2016-2021 TRI_Nonzero Unique'!$AF:$AF))</f>
        <v>3.57E-4</v>
      </c>
      <c r="N26" s="70" cm="1">
        <f t="array" ref="N26">MAX(IF('2016-2021 TRI_Nonzero Unique'!$F:$F='Facility Summary'!$B26,'2016-2021 TRI_Nonzero Unique'!$AF:$AF))</f>
        <v>3.57E-4</v>
      </c>
      <c r="O26" s="71">
        <f t="shared" si="0"/>
        <v>1.61932344E-4</v>
      </c>
      <c r="P26" s="71">
        <f t="shared" si="1"/>
        <v>1.61932344E-4</v>
      </c>
      <c r="Q26" t="s">
        <v>36</v>
      </c>
    </row>
    <row r="27" spans="1:18" ht="45">
      <c r="A27" s="22" t="str">
        <f>VLOOKUP(B27, '2016-2021 BD OES Pull_rev'!F:N, 9, FALSE)</f>
        <v>Processing - Incorporation into formulation, mixture, or reaction product</v>
      </c>
      <c r="B27" s="40" t="s">
        <v>263</v>
      </c>
      <c r="C27" s="67">
        <v>110000599807</v>
      </c>
      <c r="D27" s="40" t="s">
        <v>264</v>
      </c>
      <c r="E27" s="40" t="s">
        <v>265</v>
      </c>
      <c r="F27" s="40" t="s">
        <v>266</v>
      </c>
      <c r="G27" s="40" t="s">
        <v>267</v>
      </c>
      <c r="H27" s="40" t="s">
        <v>268</v>
      </c>
      <c r="I27" s="40" t="s">
        <v>148</v>
      </c>
      <c r="J27" s="40">
        <v>78359</v>
      </c>
      <c r="K27" s="40">
        <v>27.883610999999998</v>
      </c>
      <c r="L27" s="40">
        <v>-97.241382999999999</v>
      </c>
      <c r="M27" s="65" cm="1">
        <f t="array" ref="M27">MEDIAN(IF('2016-2021 TRI_Nonzero Unique'!$F:$F='Facility Summary'!$B27,'2016-2021 TRI_Nonzero Unique'!$AQ:$AQ))</f>
        <v>1.1875</v>
      </c>
      <c r="N27" s="65" cm="1">
        <f t="array" ref="N27">MAX(IF('2016-2021 TRI_Nonzero Unique'!$F:$F='Facility Summary'!$B27,'2016-2021 TRI_Nonzero Unique'!$AQ:$AQ))</f>
        <v>2</v>
      </c>
      <c r="O27" s="66">
        <f t="shared" si="0"/>
        <v>0.53864049999999997</v>
      </c>
      <c r="P27" s="66">
        <f t="shared" si="1"/>
        <v>0.90718399999999999</v>
      </c>
      <c r="Q27" t="s">
        <v>47</v>
      </c>
    </row>
    <row r="28" spans="1:18">
      <c r="A28" s="22" t="str">
        <f>VLOOKUP(B28, '2016-2021 BD OES Pull_rev'!F:N, 9, FALSE)</f>
        <v>Processing as a reactant</v>
      </c>
      <c r="B28" s="40" t="s">
        <v>270</v>
      </c>
      <c r="C28" s="67">
        <v>110000388946</v>
      </c>
      <c r="D28" s="40" t="s">
        <v>271</v>
      </c>
      <c r="E28" s="40" t="s">
        <v>272</v>
      </c>
      <c r="F28" s="40" t="s">
        <v>273</v>
      </c>
      <c r="G28" s="40" t="s">
        <v>274</v>
      </c>
      <c r="H28" s="40" t="s">
        <v>275</v>
      </c>
      <c r="I28" s="40" t="s">
        <v>250</v>
      </c>
      <c r="J28" s="40">
        <v>44260</v>
      </c>
      <c r="K28" s="40">
        <v>41.045662999999998</v>
      </c>
      <c r="L28" s="40">
        <v>-81.391133999999994</v>
      </c>
      <c r="M28" s="65" cm="1">
        <f t="array" ref="M28">MEDIAN(IF('2016-2021 TRI_Nonzero Unique'!$F:$F='Facility Summary'!$B28,'2016-2021 TRI_Nonzero Unique'!$AL:$AL))</f>
        <v>1</v>
      </c>
      <c r="N28" s="65" cm="1">
        <f t="array" ref="N28">MAX(IF('2016-2021 TRI_Nonzero Unique'!$F:$F='Facility Summary'!$B28,'2016-2021 TRI_Nonzero Unique'!$AL:$AL))</f>
        <v>2</v>
      </c>
      <c r="O28" s="66">
        <f t="shared" si="0"/>
        <v>0.453592</v>
      </c>
      <c r="P28" s="66">
        <f t="shared" si="1"/>
        <v>0.90718399999999999</v>
      </c>
      <c r="Q28" t="s">
        <v>42</v>
      </c>
    </row>
    <row r="29" spans="1:18">
      <c r="A29" s="22" t="str">
        <f>VLOOKUP(B29, '2016-2021 BD OES Pull_rev'!F:N, 9, FALSE)</f>
        <v>Processing as a reactant</v>
      </c>
      <c r="B29" s="40" t="s">
        <v>270</v>
      </c>
      <c r="C29" s="67">
        <v>110000388946</v>
      </c>
      <c r="D29" s="40" t="s">
        <v>271</v>
      </c>
      <c r="E29" s="40" t="s">
        <v>272</v>
      </c>
      <c r="F29" s="40" t="s">
        <v>273</v>
      </c>
      <c r="G29" s="40" t="s">
        <v>274</v>
      </c>
      <c r="H29" s="40" t="s">
        <v>275</v>
      </c>
      <c r="I29" s="40" t="s">
        <v>250</v>
      </c>
      <c r="J29" s="40">
        <v>44260</v>
      </c>
      <c r="K29" s="40">
        <v>41.045662999999998</v>
      </c>
      <c r="L29" s="40">
        <v>-81.391133999999994</v>
      </c>
      <c r="M29" s="65" cm="1">
        <f t="array" ref="M29">MEDIAN(IF('2016-2021 TRI_Nonzero Unique'!$F:$F='Facility Summary'!$B29,'2016-2021 TRI_Nonzero Unique'!$AP:$AP))</f>
        <v>0</v>
      </c>
      <c r="N29" s="65" cm="1">
        <f t="array" ref="N29">MAX(IF('2016-2021 TRI_Nonzero Unique'!$F:$F='Facility Summary'!$B29,'2016-2021 TRI_Nonzero Unique'!$AP:$AP))</f>
        <v>662</v>
      </c>
      <c r="O29" s="66">
        <f t="shared" si="0"/>
        <v>0</v>
      </c>
      <c r="P29" s="66">
        <f t="shared" si="1"/>
        <v>300.27790399999998</v>
      </c>
      <c r="Q29" t="s">
        <v>46</v>
      </c>
    </row>
    <row r="30" spans="1:18" ht="30">
      <c r="A30" s="22" t="str">
        <f>VLOOKUP(B30, '2016-2021 BD OES Pull_rev'!F:N, 9, FALSE)</f>
        <v>Processing as a reactant</v>
      </c>
      <c r="B30" s="23" t="s">
        <v>276</v>
      </c>
      <c r="C30" s="45">
        <v>110000421712</v>
      </c>
      <c r="D30" s="22" t="s">
        <v>277</v>
      </c>
      <c r="E30" s="22" t="s">
        <v>278</v>
      </c>
      <c r="F30" s="22" t="s">
        <v>279</v>
      </c>
      <c r="G30" s="22" t="s">
        <v>280</v>
      </c>
      <c r="H30" s="22" t="s">
        <v>281</v>
      </c>
      <c r="I30" s="22" t="s">
        <v>282</v>
      </c>
      <c r="J30" s="22">
        <v>54313</v>
      </c>
      <c r="K30" s="22">
        <v>44.588889000000002</v>
      </c>
      <c r="L30" s="23">
        <v>-88.072778</v>
      </c>
      <c r="M30" s="65" cm="1">
        <f t="array" ref="M30">MEDIAN(IF('2016-2021 TRI_Nonzero Unique'!$F:$F='Facility Summary'!$B30,'2016-2021 TRI_Nonzero Unique'!$AL:$AL))</f>
        <v>0.22</v>
      </c>
      <c r="N30" s="65" cm="1">
        <f t="array" ref="N30">MAX(IF('2016-2021 TRI_Nonzero Unique'!$F:$F='Facility Summary'!$B30,'2016-2021 TRI_Nonzero Unique'!$AL:$AL))</f>
        <v>0.22</v>
      </c>
      <c r="O30" s="66">
        <f t="shared" si="0"/>
        <v>9.9790240000000002E-2</v>
      </c>
      <c r="P30" s="66">
        <f t="shared" si="1"/>
        <v>9.9790240000000002E-2</v>
      </c>
      <c r="Q30" t="s">
        <v>42</v>
      </c>
    </row>
    <row r="31" spans="1:18" ht="30">
      <c r="A31" s="22" t="str">
        <f>VLOOKUP(B31, '2016-2021 BD OES Pull_rev'!F:N, 9, FALSE)</f>
        <v>Plastics and Rubber Compounding and Converting</v>
      </c>
      <c r="B31" s="23" t="s">
        <v>284</v>
      </c>
      <c r="C31" s="45">
        <v>110024422640</v>
      </c>
      <c r="D31" s="22" t="s">
        <v>285</v>
      </c>
      <c r="E31" s="22" t="s">
        <v>286</v>
      </c>
      <c r="F31" s="22" t="s">
        <v>287</v>
      </c>
      <c r="G31" s="22" t="s">
        <v>288</v>
      </c>
      <c r="H31" s="22" t="s">
        <v>289</v>
      </c>
      <c r="I31" s="22" t="s">
        <v>290</v>
      </c>
      <c r="J31" s="22">
        <v>69001</v>
      </c>
      <c r="K31" s="22">
        <v>40.192439999999998</v>
      </c>
      <c r="L31" s="23">
        <v>-100.622</v>
      </c>
      <c r="M31" s="65" cm="1">
        <f t="array" ref="M31">MEDIAN(IF('2016-2021 TRI_Nonzero Unique'!$F:$F='Facility Summary'!$B31,'2016-2021 TRI_Nonzero Unique'!$AL:$AL))</f>
        <v>250</v>
      </c>
      <c r="N31" s="65" cm="1">
        <f t="array" ref="N31">MAX(IF('2016-2021 TRI_Nonzero Unique'!$F:$F='Facility Summary'!$B31,'2016-2021 TRI_Nonzero Unique'!$AL:$AL))</f>
        <v>250</v>
      </c>
      <c r="O31" s="66">
        <f t="shared" si="0"/>
        <v>113.398</v>
      </c>
      <c r="P31" s="66">
        <f t="shared" si="1"/>
        <v>113.398</v>
      </c>
      <c r="Q31" t="s">
        <v>42</v>
      </c>
    </row>
    <row r="32" spans="1:18">
      <c r="A32" s="22" t="str">
        <f>VLOOKUP(B32, '2016-2021 BD OES Pull_rev'!F:N, 9, FALSE)</f>
        <v>Processing as a reactant</v>
      </c>
      <c r="B32" s="23" t="s">
        <v>292</v>
      </c>
      <c r="C32" s="45">
        <v>110000462703</v>
      </c>
      <c r="D32" s="22" t="s">
        <v>293</v>
      </c>
      <c r="E32" s="22" t="s">
        <v>294</v>
      </c>
      <c r="F32" s="22" t="s">
        <v>295</v>
      </c>
      <c r="G32" s="22" t="s">
        <v>296</v>
      </c>
      <c r="H32" s="22" t="s">
        <v>297</v>
      </c>
      <c r="I32" s="22" t="s">
        <v>148</v>
      </c>
      <c r="J32" s="22">
        <v>77506</v>
      </c>
      <c r="K32" s="23">
        <v>29.723889</v>
      </c>
      <c r="L32" s="23">
        <v>-95.208888000000002</v>
      </c>
      <c r="M32" s="65" cm="1">
        <f t="array" ref="M32">MEDIAN(IF('2016-2021 TRI_Nonzero Unique'!$F:$F='Facility Summary'!$B32,'2016-2021 TRI_Nonzero Unique'!$AF:$AF))</f>
        <v>0.24</v>
      </c>
      <c r="N32" s="65" cm="1">
        <f t="array" ref="N32">MAX(IF('2016-2021 TRI_Nonzero Unique'!$F:$F='Facility Summary'!$B32,'2016-2021 TRI_Nonzero Unique'!$AF:$AF))</f>
        <v>0.24</v>
      </c>
      <c r="O32" s="66">
        <f t="shared" si="0"/>
        <v>0.10886208</v>
      </c>
      <c r="P32" s="66">
        <f t="shared" si="1"/>
        <v>0.10886208</v>
      </c>
      <c r="Q32" t="s">
        <v>36</v>
      </c>
    </row>
    <row r="33" spans="1:17">
      <c r="A33" s="22" t="str">
        <f>VLOOKUP(B33, '2016-2021 BD OES Pull_rev'!F:N, 9, FALSE)</f>
        <v>Processing as a reactant</v>
      </c>
      <c r="B33" s="23" t="s">
        <v>299</v>
      </c>
      <c r="C33" s="45">
        <v>110043806085</v>
      </c>
      <c r="D33" s="22" t="s">
        <v>300</v>
      </c>
      <c r="E33" s="22" t="s">
        <v>301</v>
      </c>
      <c r="F33" s="22" t="s">
        <v>302</v>
      </c>
      <c r="G33" s="22" t="s">
        <v>303</v>
      </c>
      <c r="H33" s="22" t="s">
        <v>304</v>
      </c>
      <c r="I33" s="22" t="s">
        <v>305</v>
      </c>
      <c r="J33" s="22">
        <v>59101</v>
      </c>
      <c r="K33" s="22">
        <v>45.776389000000002</v>
      </c>
      <c r="L33" s="23">
        <v>-108.484444</v>
      </c>
      <c r="M33" s="65" cm="1">
        <f t="array" ref="M33">MEDIAN(IF('2016-2021 TRI_Nonzero Unique'!$F:$F='Facility Summary'!$B33,'2016-2021 TRI_Nonzero Unique'!$AL:$AL))</f>
        <v>4.8040000000000003</v>
      </c>
      <c r="N33" s="65" cm="1">
        <f t="array" ref="N33">MAX(IF('2016-2021 TRI_Nonzero Unique'!$F:$F='Facility Summary'!$B33,'2016-2021 TRI_Nonzero Unique'!$AL:$AL))</f>
        <v>4.8040000000000003</v>
      </c>
      <c r="O33" s="66">
        <f t="shared" si="0"/>
        <v>2.1790559680000001</v>
      </c>
      <c r="P33" s="66">
        <f t="shared" si="1"/>
        <v>2.1790559680000001</v>
      </c>
      <c r="Q33" t="s">
        <v>42</v>
      </c>
    </row>
    <row r="34" spans="1:17">
      <c r="A34" s="22" t="str">
        <f>VLOOKUP(B34, '2016-2021 BD OES Pull_rev'!F:N, 9, FALSE)</f>
        <v>Plastics and Rubber Polymerization</v>
      </c>
      <c r="B34" s="23" t="s">
        <v>307</v>
      </c>
      <c r="C34" s="45">
        <v>110000437661</v>
      </c>
      <c r="D34" s="22" t="s">
        <v>308</v>
      </c>
      <c r="E34" s="22" t="s">
        <v>309</v>
      </c>
      <c r="F34" s="22" t="s">
        <v>310</v>
      </c>
      <c r="G34" s="22" t="s">
        <v>311</v>
      </c>
      <c r="H34" s="22" t="s">
        <v>312</v>
      </c>
      <c r="I34" s="22" t="s">
        <v>313</v>
      </c>
      <c r="J34" s="22">
        <v>61350</v>
      </c>
      <c r="K34" s="22">
        <v>41.334533</v>
      </c>
      <c r="L34" s="23">
        <v>-88.755775</v>
      </c>
      <c r="M34" s="65" cm="1">
        <f t="array" ref="M34">MEDIAN(IF('2016-2021 TRI_Nonzero Unique'!$F:$F='Facility Summary'!$B34,'2016-2021 TRI_Nonzero Unique'!$AL:$AL))</f>
        <v>55.5</v>
      </c>
      <c r="N34" s="65" cm="1">
        <f t="array" ref="N34">MAX(IF('2016-2021 TRI_Nonzero Unique'!$F:$F='Facility Summary'!$B34,'2016-2021 TRI_Nonzero Unique'!$AL:$AL))</f>
        <v>76</v>
      </c>
      <c r="O34" s="66">
        <f t="shared" si="0"/>
        <v>25.174356</v>
      </c>
      <c r="P34" s="66">
        <f t="shared" si="1"/>
        <v>34.472991999999998</v>
      </c>
      <c r="Q34" t="s">
        <v>42</v>
      </c>
    </row>
    <row r="35" spans="1:17">
      <c r="A35" s="22" t="str">
        <f>VLOOKUP(B35, '2016-2021 BD OES Pull_rev'!F:N, 9, FALSE)</f>
        <v>Plastics and Rubber Polymerization</v>
      </c>
      <c r="B35" s="23" t="s">
        <v>307</v>
      </c>
      <c r="C35" s="45">
        <v>110000437661</v>
      </c>
      <c r="D35" s="22" t="s">
        <v>308</v>
      </c>
      <c r="E35" s="22" t="s">
        <v>309</v>
      </c>
      <c r="F35" s="22" t="s">
        <v>310</v>
      </c>
      <c r="G35" s="22" t="s">
        <v>311</v>
      </c>
      <c r="H35" s="22" t="s">
        <v>312</v>
      </c>
      <c r="I35" s="22" t="s">
        <v>313</v>
      </c>
      <c r="J35" s="22">
        <v>61350</v>
      </c>
      <c r="K35" s="22">
        <v>41.334533</v>
      </c>
      <c r="L35" s="23">
        <v>-88.755775</v>
      </c>
      <c r="M35" s="65" cm="1">
        <f t="array" ref="M35">MEDIAN(IF('2016-2021 TRI_Nonzero Unique'!$F:$F='Facility Summary'!$B35,'2016-2021 TRI_Nonzero Unique'!$AQ:$AQ))</f>
        <v>10</v>
      </c>
      <c r="N35" s="65" cm="1">
        <f t="array" ref="N35">MAX(IF('2016-2021 TRI_Nonzero Unique'!$F:$F='Facility Summary'!$B35,'2016-2021 TRI_Nonzero Unique'!$AQ:$AQ))</f>
        <v>14</v>
      </c>
      <c r="O35" s="66">
        <f t="shared" si="0"/>
        <v>4.53592</v>
      </c>
      <c r="P35" s="66">
        <f t="shared" si="1"/>
        <v>6.3502879999999999</v>
      </c>
      <c r="Q35" t="s">
        <v>47</v>
      </c>
    </row>
    <row r="36" spans="1:17">
      <c r="A36" s="22" t="str">
        <f>VLOOKUP(B36, '2016-2021 BD OES Pull_rev'!F:N, 9, FALSE)</f>
        <v>Repackaging</v>
      </c>
      <c r="B36" t="s">
        <v>315</v>
      </c>
      <c r="C36" s="31">
        <v>110069441492</v>
      </c>
      <c r="D36" t="s">
        <v>316</v>
      </c>
      <c r="E36" t="s">
        <v>317</v>
      </c>
      <c r="F36" t="s">
        <v>318</v>
      </c>
      <c r="G36" t="s">
        <v>319</v>
      </c>
      <c r="H36" t="s">
        <v>320</v>
      </c>
      <c r="I36" t="s">
        <v>131</v>
      </c>
      <c r="J36">
        <v>98134</v>
      </c>
      <c r="K36">
        <v>47.581259000000003</v>
      </c>
      <c r="L36">
        <v>-122.353342</v>
      </c>
      <c r="M36" s="65" cm="1">
        <f t="array" ref="M36">MEDIAN(IF('2016-2021 TRI_Nonzero Unique'!$F:$F='Facility Summary'!$B36,'2016-2021 TRI_Nonzero Unique'!$AQ:$AQ))</f>
        <v>2</v>
      </c>
      <c r="N36" s="65" cm="1">
        <f t="array" ref="N36">MAX(IF('2016-2021 TRI_Nonzero Unique'!$F:$F='Facility Summary'!$B36,'2016-2021 TRI_Nonzero Unique'!$AQ:$AQ))</f>
        <v>2</v>
      </c>
      <c r="O36" s="66">
        <f t="shared" si="0"/>
        <v>0.90718399999999999</v>
      </c>
      <c r="P36" s="66">
        <f t="shared" si="1"/>
        <v>0.90718399999999999</v>
      </c>
      <c r="Q36" t="s">
        <v>47</v>
      </c>
    </row>
    <row r="37" spans="1:17" ht="30">
      <c r="A37" s="22" t="str">
        <f>VLOOKUP(B37, '2016-2021 BD OES Pull_rev'!F:N, 9, FALSE)</f>
        <v>Manufacturing</v>
      </c>
      <c r="B37" s="43" t="s">
        <v>322</v>
      </c>
      <c r="C37" s="72">
        <v>110000597104</v>
      </c>
      <c r="D37" s="41" t="s">
        <v>323</v>
      </c>
      <c r="E37" s="41" t="s">
        <v>324</v>
      </c>
      <c r="F37" s="41" t="s">
        <v>325</v>
      </c>
      <c r="G37" s="41" t="s">
        <v>326</v>
      </c>
      <c r="H37" s="41" t="s">
        <v>327</v>
      </c>
      <c r="I37" s="41" t="s">
        <v>216</v>
      </c>
      <c r="J37" s="41">
        <v>70057</v>
      </c>
      <c r="K37" s="41">
        <v>29.982900000000001</v>
      </c>
      <c r="L37" s="43">
        <v>-90.443700000000007</v>
      </c>
      <c r="M37" s="73" cm="1">
        <f t="array" ref="M37">MEDIAN(IF('2016-2021 TRI_Nonzero Unique'!$F:$F='Facility Summary'!$B37,'2016-2021 TRI_Nonzero Unique'!$AL:$AL))</f>
        <v>0.28999999999999998</v>
      </c>
      <c r="N37" s="73" cm="1">
        <f t="array" ref="N37">MAX(IF('2016-2021 TRI_Nonzero Unique'!$F:$F='Facility Summary'!$B37,'2016-2021 TRI_Nonzero Unique'!$AL:$AL))</f>
        <v>0.28999999999999998</v>
      </c>
      <c r="O37" s="74">
        <f t="shared" si="0"/>
        <v>0.13154167999999999</v>
      </c>
      <c r="P37" s="66">
        <f t="shared" si="1"/>
        <v>0.13154167999999999</v>
      </c>
      <c r="Q37" t="s">
        <v>42</v>
      </c>
    </row>
    <row r="38" spans="1:17" ht="30">
      <c r="A38" s="22" t="str">
        <f>VLOOKUP(B38, '2016-2021 BD OES Pull_rev'!F:N, 9, FALSE)</f>
        <v>Manufacturing</v>
      </c>
      <c r="B38" s="43" t="s">
        <v>328</v>
      </c>
      <c r="C38" s="72">
        <v>110000469243</v>
      </c>
      <c r="D38" s="41" t="s">
        <v>329</v>
      </c>
      <c r="E38" s="41" t="s">
        <v>330</v>
      </c>
      <c r="F38" s="41" t="s">
        <v>331</v>
      </c>
      <c r="G38" s="41" t="s">
        <v>332</v>
      </c>
      <c r="H38" s="41" t="s">
        <v>333</v>
      </c>
      <c r="I38" s="41" t="s">
        <v>334</v>
      </c>
      <c r="J38" s="41">
        <v>84103</v>
      </c>
      <c r="K38" s="43">
        <v>40.791666999999997</v>
      </c>
      <c r="L38" s="43">
        <v>-111.902778</v>
      </c>
      <c r="M38" s="65" cm="1">
        <f t="array" ref="M38">MEDIAN(IF('2016-2021 TRI_Nonzero Unique'!$F:$F='Facility Summary'!$B38,'2016-2021 TRI_Nonzero Unique'!$AF:$AF))</f>
        <v>0.1</v>
      </c>
      <c r="N38" s="65" cm="1">
        <f t="array" ref="N38">MAX(IF('2016-2021 TRI_Nonzero Unique'!$F:$F='Facility Summary'!$B38,'2016-2021 TRI_Nonzero Unique'!$AF:$AF))</f>
        <v>0.1</v>
      </c>
      <c r="O38" s="66">
        <f t="shared" si="0"/>
        <v>4.5359200000000002E-2</v>
      </c>
      <c r="P38" s="66">
        <f t="shared" si="1"/>
        <v>4.5359200000000002E-2</v>
      </c>
      <c r="Q38" t="s">
        <v>36</v>
      </c>
    </row>
    <row r="39" spans="1:17" ht="30">
      <c r="A39" s="22" t="str">
        <f>VLOOKUP(B39, '2016-2021 BD OES Pull_rev'!F:N, 9, FALSE)</f>
        <v>Waste Handling, Disposal, Treatment, and Recycling</v>
      </c>
      <c r="B39" s="41" t="s">
        <v>335</v>
      </c>
      <c r="C39" s="72">
        <v>110017743281</v>
      </c>
      <c r="D39" s="41" t="s">
        <v>336</v>
      </c>
      <c r="E39" s="41" t="s">
        <v>337</v>
      </c>
      <c r="F39" s="41" t="s">
        <v>338</v>
      </c>
      <c r="G39" s="41" t="s">
        <v>339</v>
      </c>
      <c r="H39" s="41" t="s">
        <v>297</v>
      </c>
      <c r="I39" s="41" t="s">
        <v>148</v>
      </c>
      <c r="J39" s="41">
        <v>77536</v>
      </c>
      <c r="K39" s="41">
        <v>29.734269999999999</v>
      </c>
      <c r="L39" s="41">
        <v>-95.089860000000002</v>
      </c>
      <c r="M39" s="68" cm="1">
        <f t="array" ref="M39">MEDIAN(IF('2016-2021 TRI_Nonzero Unique'!$F:$F='Facility Summary'!$B39,'2016-2021 TRI_Nonzero Unique'!$Y:$Y))</f>
        <v>11654</v>
      </c>
      <c r="N39" s="68" cm="1">
        <f t="array" ref="N39">MAX(IF('2016-2021 TRI_Nonzero Unique'!$F:$F='Facility Summary'!$B39,'2016-2021 TRI_Nonzero Unique'!$Y:$Y))</f>
        <v>11654</v>
      </c>
      <c r="O39" s="75">
        <f t="shared" si="0"/>
        <v>5286.1611679999996</v>
      </c>
      <c r="P39" s="66">
        <f t="shared" si="1"/>
        <v>5286.1611679999996</v>
      </c>
      <c r="Q39" t="s">
        <v>29</v>
      </c>
    </row>
    <row r="40" spans="1:17" ht="30">
      <c r="A40" s="22" t="str">
        <f>VLOOKUP(B40, '2016-2021 BD OES Pull_rev'!F:N, 9, FALSE)</f>
        <v>Waste Handling, Disposal, Treatment, and Recycling</v>
      </c>
      <c r="B40" s="41" t="s">
        <v>341</v>
      </c>
      <c r="C40" s="72">
        <v>110000600920</v>
      </c>
      <c r="D40" s="41" t="s">
        <v>342</v>
      </c>
      <c r="E40" s="41" t="s">
        <v>343</v>
      </c>
      <c r="F40" s="41" t="s">
        <v>344</v>
      </c>
      <c r="G40" s="41" t="s">
        <v>345</v>
      </c>
      <c r="H40" s="41" t="s">
        <v>346</v>
      </c>
      <c r="I40" s="41" t="s">
        <v>347</v>
      </c>
      <c r="J40" s="41">
        <v>89003</v>
      </c>
      <c r="K40" s="41">
        <v>36.767648999999999</v>
      </c>
      <c r="L40" s="41">
        <v>-116.69368</v>
      </c>
      <c r="M40" s="68" cm="1">
        <f t="array" ref="M40">MEDIAN(IF('2016-2021 TRI_Nonzero Unique'!$F:$F='Facility Summary'!$B40,'2016-2021 TRI_Nonzero Unique'!$AA:$AA))</f>
        <v>13836</v>
      </c>
      <c r="N40" s="68" cm="1">
        <f t="array" ref="N40">MAX(IF('2016-2021 TRI_Nonzero Unique'!$F:$F='Facility Summary'!$B40,'2016-2021 TRI_Nonzero Unique'!$AA:$AA))</f>
        <v>13836</v>
      </c>
      <c r="O40" s="75">
        <f t="shared" si="0"/>
        <v>6275.8989119999997</v>
      </c>
      <c r="P40" s="66">
        <f t="shared" si="1"/>
        <v>6275.8989119999997</v>
      </c>
      <c r="Q40" t="s">
        <v>31</v>
      </c>
    </row>
    <row r="41" spans="1:17" ht="45">
      <c r="A41" s="22" t="str">
        <f>VLOOKUP(B41, '2016-2021 BD OES Pull_rev'!F:N, 9, FALSE)</f>
        <v>Processing - incorporation into formulation, mixture, or reaction product</v>
      </c>
      <c r="B41" s="43" t="s">
        <v>349</v>
      </c>
      <c r="C41" s="72">
        <v>110000448659</v>
      </c>
      <c r="D41" s="41" t="s">
        <v>350</v>
      </c>
      <c r="E41" s="41" t="s">
        <v>351</v>
      </c>
      <c r="F41" s="41" t="s">
        <v>352</v>
      </c>
      <c r="G41" s="41" t="s">
        <v>353</v>
      </c>
      <c r="H41" s="41" t="s">
        <v>327</v>
      </c>
      <c r="I41" s="41" t="s">
        <v>216</v>
      </c>
      <c r="J41" s="41">
        <v>70079</v>
      </c>
      <c r="K41" s="41">
        <v>29.985278000000001</v>
      </c>
      <c r="L41" s="43">
        <v>-90.392778000000007</v>
      </c>
      <c r="M41" s="68" cm="1">
        <f t="array" ref="M41">MEDIAN(IF('2016-2021 TRI_Nonzero Unique'!$F:$F='Facility Summary'!$B41,'2016-2021 TRI_Nonzero Unique'!$AL:$AL))</f>
        <v>59</v>
      </c>
      <c r="N41" s="68" cm="1">
        <f t="array" ref="N41">MAX(IF('2016-2021 TRI_Nonzero Unique'!$F:$F='Facility Summary'!$B41,'2016-2021 TRI_Nonzero Unique'!$AL:$AL))</f>
        <v>67</v>
      </c>
      <c r="O41" s="75">
        <f t="shared" si="0"/>
        <v>26.761928000000001</v>
      </c>
      <c r="P41" s="66">
        <f t="shared" si="1"/>
        <v>30.390664000000001</v>
      </c>
      <c r="Q41" t="s">
        <v>42</v>
      </c>
    </row>
    <row r="42" spans="1:17">
      <c r="A42" s="22" t="str">
        <f>VLOOKUP(B42, '2016-2021 BD OES Pull_rev'!F:N, 9, FALSE)</f>
        <v>Manufacturing</v>
      </c>
      <c r="B42" s="43" t="s">
        <v>354</v>
      </c>
      <c r="C42" s="72">
        <v>110032911669</v>
      </c>
      <c r="D42" s="41" t="s">
        <v>355</v>
      </c>
      <c r="E42" s="41" t="s">
        <v>356</v>
      </c>
      <c r="F42" s="41" t="s">
        <v>357</v>
      </c>
      <c r="G42" s="41" t="s">
        <v>358</v>
      </c>
      <c r="H42" s="41" t="s">
        <v>359</v>
      </c>
      <c r="I42" s="41" t="s">
        <v>148</v>
      </c>
      <c r="J42" s="41">
        <v>77590</v>
      </c>
      <c r="K42" s="41">
        <v>29.369167000000001</v>
      </c>
      <c r="L42" s="43">
        <v>-94.911111000000005</v>
      </c>
      <c r="M42" s="73" cm="1">
        <f t="array" ref="M42">MEDIAN(IF('2016-2021 TRI_Nonzero Unique'!$F:$F='Facility Summary'!$B42,'2016-2021 TRI_Nonzero Unique'!$AL:$AL))</f>
        <v>10.5</v>
      </c>
      <c r="N42" s="68" cm="1">
        <f t="array" ref="N42">MAX(IF('2016-2021 TRI_Nonzero Unique'!$F:$F='Facility Summary'!$B42,'2016-2021 TRI_Nonzero Unique'!$AL:$AL))</f>
        <v>250</v>
      </c>
      <c r="O42" s="75">
        <f t="shared" si="0"/>
        <v>4.7627160000000002</v>
      </c>
      <c r="P42" s="66">
        <f t="shared" si="1"/>
        <v>113.398</v>
      </c>
      <c r="Q42" t="s">
        <v>42</v>
      </c>
    </row>
    <row r="43" spans="1:17">
      <c r="A43" s="22" t="str">
        <f>VLOOKUP(B43, '2016-2021 BD OES Pull_rev'!F:N, 9, FALSE)</f>
        <v>Processing as a reactant</v>
      </c>
      <c r="B43" t="s">
        <v>360</v>
      </c>
      <c r="C43" s="31">
        <v>110000464462</v>
      </c>
      <c r="D43" t="s">
        <v>361</v>
      </c>
      <c r="E43" t="s">
        <v>362</v>
      </c>
      <c r="F43" t="s">
        <v>363</v>
      </c>
      <c r="G43" t="s">
        <v>364</v>
      </c>
      <c r="H43" t="s">
        <v>365</v>
      </c>
      <c r="I43" t="s">
        <v>148</v>
      </c>
      <c r="J43">
        <v>78071</v>
      </c>
      <c r="K43">
        <v>28.456666999999999</v>
      </c>
      <c r="L43">
        <v>-98.190276999999995</v>
      </c>
      <c r="M43" s="65" cm="1">
        <f t="array" ref="M43">MEDIAN(IF('2016-2021 TRI_Nonzero Unique'!$F:$F='Facility Summary'!$B43,'2016-2021 TRI_Nonzero Unique'!$AM:$AM))</f>
        <v>1.55E-2</v>
      </c>
      <c r="N43" s="65" cm="1">
        <f t="array" ref="N43">MAX(IF('2016-2021 TRI_Nonzero Unique'!$F:$F='Facility Summary'!$B43,'2016-2021 TRI_Nonzero Unique'!$AM:$AM))</f>
        <v>2.7E-2</v>
      </c>
      <c r="O43" s="66">
        <f t="shared" si="0"/>
        <v>7.0306759999999996E-3</v>
      </c>
      <c r="P43" s="66">
        <f t="shared" si="1"/>
        <v>1.2246983999999999E-2</v>
      </c>
      <c r="Q43" t="s">
        <v>43</v>
      </c>
    </row>
    <row r="44" spans="1:17">
      <c r="A44" s="22" t="str">
        <f>VLOOKUP(B44, '2016-2021 BD OES Pull_rev'!F:N, 9, FALSE)</f>
        <v>Processing as a reactant</v>
      </c>
      <c r="B44" s="43" t="s">
        <v>366</v>
      </c>
      <c r="C44" s="72">
        <v>110042061238</v>
      </c>
      <c r="D44" s="41" t="s">
        <v>367</v>
      </c>
      <c r="E44" s="41" t="s">
        <v>368</v>
      </c>
      <c r="F44" s="41" t="s">
        <v>369</v>
      </c>
      <c r="G44" s="41" t="s">
        <v>370</v>
      </c>
      <c r="H44" s="41" t="s">
        <v>370</v>
      </c>
      <c r="I44" s="41" t="s">
        <v>148</v>
      </c>
      <c r="J44" s="41">
        <v>79905</v>
      </c>
      <c r="K44" s="43">
        <v>31.768889000000001</v>
      </c>
      <c r="L44" s="43">
        <v>-106.401667</v>
      </c>
      <c r="M44" s="76" cm="1">
        <f t="array" ref="M44">MEDIAN(IF('2016-2021 TRI_Nonzero Unique'!$F:$F='Facility Summary'!$B44,'2016-2021 TRI_Nonzero Unique'!$AF:$AF))</f>
        <v>4.4999999999999997E-3</v>
      </c>
      <c r="N44" s="76" cm="1">
        <f t="array" ref="N44">MAX(IF('2016-2021 TRI_Nonzero Unique'!$F:$F='Facility Summary'!$B44,'2016-2021 TRI_Nonzero Unique'!$AF:$AF))</f>
        <v>4.4999999999999997E-3</v>
      </c>
      <c r="O44" s="69">
        <f t="shared" si="0"/>
        <v>2.0411639999999998E-3</v>
      </c>
      <c r="P44" s="66">
        <f t="shared" si="1"/>
        <v>2.0411639999999998E-3</v>
      </c>
      <c r="Q44" t="s">
        <v>36</v>
      </c>
    </row>
    <row r="45" spans="1:17">
      <c r="A45" s="22" t="str">
        <f>VLOOKUP(B45, '2016-2021 BD OES Pull_rev'!F:N, 9, FALSE)</f>
        <v>Manufacturing</v>
      </c>
      <c r="B45" t="s">
        <v>371</v>
      </c>
      <c r="C45" s="31">
        <v>110011031052</v>
      </c>
      <c r="D45" t="s">
        <v>372</v>
      </c>
      <c r="E45" t="s">
        <v>373</v>
      </c>
      <c r="F45" t="s">
        <v>374</v>
      </c>
      <c r="G45" t="s">
        <v>375</v>
      </c>
      <c r="H45" t="s">
        <v>376</v>
      </c>
      <c r="I45" t="s">
        <v>377</v>
      </c>
      <c r="J45">
        <v>87301</v>
      </c>
      <c r="K45">
        <v>35.490278000000004</v>
      </c>
      <c r="L45">
        <v>-108.425</v>
      </c>
      <c r="M45" s="65" cm="1">
        <f t="array" ref="M45">MEDIAN(IF('2016-2021 TRI_Nonzero Unique'!$F:$F='Facility Summary'!$B45,'2016-2021 TRI_Nonzero Unique'!$AL:$AL))</f>
        <v>9.470000000000001E-3</v>
      </c>
      <c r="N45" s="65" cm="1">
        <f t="array" ref="N45">MAX(IF('2016-2021 TRI_Nonzero Unique'!$F:$F='Facility Summary'!$B45,'2016-2021 TRI_Nonzero Unique'!$AL:$AL))</f>
        <v>0.03</v>
      </c>
      <c r="O45" s="69">
        <f t="shared" si="0"/>
        <v>4.29551624E-3</v>
      </c>
      <c r="P45" s="66">
        <f t="shared" si="1"/>
        <v>1.360776E-2</v>
      </c>
      <c r="Q45" t="s">
        <v>42</v>
      </c>
    </row>
    <row r="46" spans="1:17">
      <c r="A46" s="22" t="str">
        <f>VLOOKUP(B46, '2016-2021 BD OES Pull_rev'!F:N, 9, FALSE)</f>
        <v>Manufacturing</v>
      </c>
      <c r="B46" t="s">
        <v>371</v>
      </c>
      <c r="C46" s="31">
        <v>110011031052</v>
      </c>
      <c r="D46" t="s">
        <v>372</v>
      </c>
      <c r="E46" t="s">
        <v>373</v>
      </c>
      <c r="F46" t="s">
        <v>374</v>
      </c>
      <c r="G46" t="s">
        <v>375</v>
      </c>
      <c r="H46" t="s">
        <v>376</v>
      </c>
      <c r="I46" t="s">
        <v>377</v>
      </c>
      <c r="J46">
        <v>87301</v>
      </c>
      <c r="K46">
        <v>35.490278000000004</v>
      </c>
      <c r="L46">
        <v>-108.425</v>
      </c>
      <c r="M46" s="65" cm="1">
        <f t="array" ref="M46">MEDIAN(IF('2016-2021 TRI_Nonzero Unique'!$F:$F='Facility Summary'!$B46,'2016-2021 TRI_Nonzero Unique'!$AM:$AM))</f>
        <v>2.4E-2</v>
      </c>
      <c r="N46" s="65" cm="1">
        <f t="array" ref="N46">MAX(IF('2016-2021 TRI_Nonzero Unique'!$F:$F='Facility Summary'!$B46,'2016-2021 TRI_Nonzero Unique'!$AM:$AM))</f>
        <v>0.2</v>
      </c>
      <c r="O46" s="66">
        <f t="shared" si="0"/>
        <v>1.0886208E-2</v>
      </c>
      <c r="P46" s="66">
        <f t="shared" si="1"/>
        <v>9.0718400000000005E-2</v>
      </c>
      <c r="Q46" t="s">
        <v>43</v>
      </c>
    </row>
    <row r="47" spans="1:17">
      <c r="A47" s="22" t="str">
        <f>VLOOKUP(B47, '2016-2021 BD OES Pull_rev'!F:N, 9, FALSE)</f>
        <v>Manufacturing</v>
      </c>
      <c r="B47" t="s">
        <v>371</v>
      </c>
      <c r="C47" s="31">
        <v>110011031052</v>
      </c>
      <c r="D47" t="s">
        <v>372</v>
      </c>
      <c r="E47" t="s">
        <v>373</v>
      </c>
      <c r="F47" t="s">
        <v>374</v>
      </c>
      <c r="G47" t="s">
        <v>375</v>
      </c>
      <c r="H47" t="s">
        <v>376</v>
      </c>
      <c r="I47" t="s">
        <v>377</v>
      </c>
      <c r="J47">
        <v>87301</v>
      </c>
      <c r="K47">
        <v>35.490278000000004</v>
      </c>
      <c r="L47">
        <v>-108.425</v>
      </c>
      <c r="M47" s="76" cm="1">
        <f t="array" ref="M47">MEDIAN(IF('2016-2021 TRI_Nonzero Unique'!$F:$F='Facility Summary'!$B47,'2016-2021 TRI_Nonzero Unique'!$AP:$AP))</f>
        <v>2E-3</v>
      </c>
      <c r="N47" s="65" cm="1">
        <f t="array" ref="N47">MAX(IF('2016-2021 TRI_Nonzero Unique'!$F:$F='Facility Summary'!$B47,'2016-2021 TRI_Nonzero Unique'!$AP:$AP))</f>
        <v>5.0000000000000001E-3</v>
      </c>
      <c r="O47" s="69">
        <f t="shared" si="0"/>
        <v>9.0718400000000001E-4</v>
      </c>
      <c r="P47" s="66">
        <f t="shared" si="1"/>
        <v>2.2679599999999999E-3</v>
      </c>
      <c r="Q47" t="s">
        <v>46</v>
      </c>
    </row>
    <row r="48" spans="1:17">
      <c r="A48" s="22" t="str">
        <f>VLOOKUP(B48, '2016-2021 BD OES Pull_rev'!F:N, 9, FALSE)</f>
        <v>Processing as a reactant</v>
      </c>
      <c r="B48" t="s">
        <v>378</v>
      </c>
      <c r="C48" s="31">
        <v>110000453973</v>
      </c>
      <c r="D48" t="s">
        <v>379</v>
      </c>
      <c r="E48" t="s">
        <v>380</v>
      </c>
      <c r="F48" t="s">
        <v>381</v>
      </c>
      <c r="G48" t="s">
        <v>382</v>
      </c>
      <c r="H48" t="s">
        <v>383</v>
      </c>
      <c r="I48" t="s">
        <v>384</v>
      </c>
      <c r="J48">
        <v>73099</v>
      </c>
      <c r="K48">
        <v>35.469214000000001</v>
      </c>
      <c r="L48">
        <v>-97.719641999999993</v>
      </c>
      <c r="M48" s="68" cm="1">
        <f t="array" ref="M48">MEDIAN(IF('2016-2021 TRI_Nonzero Unique'!$F:$F='Facility Summary'!$B48,'2016-2021 TRI_Nonzero Unique'!$AP:$AP))</f>
        <v>3472</v>
      </c>
      <c r="N48" s="68" cm="1">
        <f t="array" ref="N48">MAX(IF('2016-2021 TRI_Nonzero Unique'!$F:$F='Facility Summary'!$B48,'2016-2021 TRI_Nonzero Unique'!$AP:$AP))</f>
        <v>3472</v>
      </c>
      <c r="O48" s="75">
        <f t="shared" si="0"/>
        <v>1574.8714239999999</v>
      </c>
      <c r="P48" s="66">
        <f t="shared" si="1"/>
        <v>1574.8714239999999</v>
      </c>
      <c r="Q48" t="s">
        <v>46</v>
      </c>
    </row>
    <row r="49" spans="1:17">
      <c r="A49" s="22" t="str">
        <f>VLOOKUP(B49, '2016-2021 BD OES Pull_rev'!F:N, 9, FALSE)</f>
        <v>Plastics and Rubber Polymerization</v>
      </c>
      <c r="B49" s="43" t="s">
        <v>386</v>
      </c>
      <c r="C49" s="72">
        <v>110041978857</v>
      </c>
      <c r="D49" s="41" t="s">
        <v>387</v>
      </c>
      <c r="E49" s="41" t="s">
        <v>388</v>
      </c>
      <c r="F49" s="41" t="s">
        <v>389</v>
      </c>
      <c r="G49" s="41" t="s">
        <v>390</v>
      </c>
      <c r="H49" s="41" t="s">
        <v>147</v>
      </c>
      <c r="I49" s="41" t="s">
        <v>139</v>
      </c>
      <c r="J49" s="41">
        <v>40211</v>
      </c>
      <c r="K49" s="41">
        <v>38.221946000000003</v>
      </c>
      <c r="L49" s="43">
        <v>-85.827115000000006</v>
      </c>
      <c r="M49" s="68" cm="1">
        <f t="array" ref="M49">MEDIAN(IF('2016-2021 TRI_Nonzero Unique'!$F:$F='Facility Summary'!$B49,'2016-2021 TRI_Nonzero Unique'!$AL:$AL))</f>
        <v>798.5</v>
      </c>
      <c r="N49" s="68" cm="1">
        <f t="array" ref="N49">MAX(IF('2016-2021 TRI_Nonzero Unique'!$F:$F='Facility Summary'!$B49,'2016-2021 TRI_Nonzero Unique'!$AL:$AL))</f>
        <v>932</v>
      </c>
      <c r="O49" s="75">
        <f t="shared" si="0"/>
        <v>362.19321200000002</v>
      </c>
      <c r="P49" s="66">
        <f t="shared" si="1"/>
        <v>422.74774400000001</v>
      </c>
      <c r="Q49" t="s">
        <v>42</v>
      </c>
    </row>
    <row r="50" spans="1:17">
      <c r="M50" s="17"/>
    </row>
    <row r="371" spans="15:15">
      <c r="O371" t="s">
        <v>3</v>
      </c>
    </row>
    <row r="372" spans="15:15">
      <c r="O372" t="s">
        <v>3</v>
      </c>
    </row>
    <row r="373" spans="15:15">
      <c r="O373" t="s">
        <v>3</v>
      </c>
    </row>
    <row r="374" spans="15:15">
      <c r="O374" t="s">
        <v>3</v>
      </c>
    </row>
  </sheetData>
  <sheetProtection sheet="1" objects="1" scenarios="1" formatCells="0" formatColumns="0" formatRows="0"/>
  <autoFilter ref="A1:R49" xr:uid="{C736EB19-52BF-41B8-BFCA-3E50F78024E3}">
    <sortState xmlns:xlrd2="http://schemas.microsoft.com/office/spreadsheetml/2017/richdata2" ref="A2:R49">
      <sortCondition ref="E1:E49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50799-D2E8-4B29-931C-77375D1BE456}">
  <dimension ref="A1:IW81472"/>
  <sheetViews>
    <sheetView zoomScale="80" zoomScaleNormal="80" workbookViewId="0">
      <selection activeCell="O1170" sqref="O1170"/>
    </sheetView>
  </sheetViews>
  <sheetFormatPr defaultRowHeight="15"/>
  <cols>
    <col min="1" max="1" width="10.42578125" customWidth="1"/>
    <col min="2" max="2" width="15.42578125" customWidth="1"/>
    <col min="3" max="3" width="11.7109375" customWidth="1"/>
    <col min="4" max="4" width="40.28515625" customWidth="1"/>
    <col min="5" max="5" width="25.85546875" customWidth="1"/>
    <col min="6" max="6" width="14.140625" customWidth="1"/>
    <col min="7" max="7" width="12.42578125" customWidth="1"/>
    <col min="8" max="8" width="14.5703125" customWidth="1"/>
    <col min="9" max="9" width="22" customWidth="1"/>
    <col min="10" max="10" width="66.7109375" bestFit="1" customWidth="1"/>
    <col min="11" max="11" width="24.42578125" customWidth="1"/>
    <col min="12" max="12" width="9.140625" customWidth="1"/>
    <col min="13" max="13" width="14.85546875" customWidth="1"/>
    <col min="14" max="15" width="9.140625" customWidth="1"/>
    <col min="16" max="16" width="20.5703125" customWidth="1"/>
    <col min="17" max="17" width="17.85546875" customWidth="1"/>
    <col min="18" max="18" width="15.85546875" customWidth="1"/>
    <col min="19" max="19" width="37.28515625" customWidth="1"/>
    <col min="20" max="20" width="36.140625" customWidth="1"/>
    <col min="21" max="22" width="25.5703125" customWidth="1"/>
    <col min="23" max="23" width="31.140625" customWidth="1"/>
    <col min="24" max="24" width="17.140625" customWidth="1"/>
    <col min="25" max="25" width="18.42578125" customWidth="1"/>
    <col min="26" max="26" width="19" customWidth="1"/>
    <col min="27" max="27" width="15" customWidth="1"/>
    <col min="28" max="28" width="9.140625" customWidth="1"/>
    <col min="29" max="29" width="9.7109375" customWidth="1"/>
    <col min="30" max="30" width="13.7109375" customWidth="1"/>
    <col min="31" max="31" width="20.28515625" customWidth="1"/>
    <col min="32" max="32" width="35.140625" customWidth="1"/>
    <col min="33" max="33" width="35.85546875" customWidth="1"/>
    <col min="34" max="34" width="18.85546875" customWidth="1"/>
    <col min="35" max="49" width="9.140625" customWidth="1"/>
    <col min="50" max="50" width="30" customWidth="1"/>
    <col min="51" max="68" width="9.140625" customWidth="1"/>
    <col min="69" max="69" width="19" customWidth="1"/>
    <col min="70" max="70" width="20.28515625" customWidth="1"/>
    <col min="71" max="71" width="27.28515625" customWidth="1"/>
    <col min="72" max="87" width="9.140625" customWidth="1"/>
    <col min="88" max="88" width="28.5703125" style="31" customWidth="1"/>
    <col min="89" max="89" width="38.85546875" style="31" customWidth="1"/>
    <col min="90" max="117" width="9.140625" customWidth="1"/>
    <col min="118" max="118" width="20.5703125" customWidth="1"/>
    <col min="119" max="119" width="24.85546875" customWidth="1"/>
    <col min="120" max="120" width="24.140625" customWidth="1"/>
    <col min="121" max="121" width="28.85546875" customWidth="1"/>
    <col min="122" max="124" width="9.140625" customWidth="1"/>
    <col min="125" max="125" width="30.5703125" customWidth="1"/>
    <col min="126" max="127" width="9.140625" customWidth="1"/>
    <col min="128" max="128" width="47.42578125" customWidth="1"/>
    <col min="129" max="181" width="9.140625" customWidth="1"/>
    <col min="182" max="182" width="27.85546875" customWidth="1"/>
    <col min="183" max="183" width="25.28515625" customWidth="1"/>
    <col min="184" max="185" width="9.140625" customWidth="1"/>
    <col min="186" max="186" width="27.85546875" customWidth="1"/>
    <col min="187" max="188" width="9.140625" customWidth="1"/>
    <col min="189" max="189" width="9.140625" style="37" customWidth="1"/>
    <col min="190" max="190" width="9.140625" customWidth="1"/>
    <col min="191" max="191" width="9.140625" style="37" customWidth="1"/>
    <col min="192" max="194" width="9.140625" customWidth="1"/>
    <col min="195" max="195" width="18.85546875" customWidth="1"/>
    <col min="196" max="198" width="9.140625" customWidth="1"/>
    <col min="199" max="199" width="20.28515625" style="37" customWidth="1"/>
    <col min="200" max="202" width="9.140625" customWidth="1"/>
    <col min="203" max="203" width="20.5703125" customWidth="1"/>
    <col min="204" max="210" width="9.140625" customWidth="1"/>
    <col min="211" max="211" width="26.85546875" customWidth="1"/>
    <col min="212" max="214" width="9.140625" customWidth="1"/>
    <col min="215" max="215" width="22" customWidth="1"/>
    <col min="216" max="216" width="9.140625" customWidth="1"/>
    <col min="217" max="217" width="9.140625" style="32" customWidth="1"/>
    <col min="218" max="218" width="16" customWidth="1"/>
    <col min="219" max="219" width="20" style="32" customWidth="1"/>
    <col min="220" max="220" width="9.140625" customWidth="1"/>
    <col min="221" max="221" width="9.140625" style="37" customWidth="1"/>
    <col min="222" max="223" width="9.140625" customWidth="1"/>
    <col min="224" max="224" width="16.140625" customWidth="1"/>
    <col min="225" max="233" width="9.140625" customWidth="1"/>
    <col min="234" max="234" width="25" customWidth="1"/>
    <col min="235" max="235" width="26.7109375" customWidth="1"/>
    <col min="236" max="237" width="9.140625" customWidth="1"/>
    <col min="238" max="238" width="24.85546875" customWidth="1"/>
    <col min="239" max="239" width="26.42578125" customWidth="1"/>
    <col min="240" max="240" width="19.7109375" style="37" customWidth="1"/>
    <col min="241" max="241" width="26.85546875" customWidth="1"/>
    <col min="242" max="242" width="27.42578125" customWidth="1"/>
    <col min="243" max="243" width="24.5703125" customWidth="1"/>
    <col min="244" max="244" width="9.140625" customWidth="1"/>
    <col min="245" max="245" width="27.85546875" customWidth="1"/>
    <col min="246" max="256" width="9.140625" customWidth="1"/>
    <col min="257" max="257" width="9.140625" style="35" customWidth="1"/>
    <col min="258" max="258" width="36.28515625" customWidth="1"/>
    <col min="259" max="264" width="9.140625" customWidth="1"/>
    <col min="265" max="265" width="67.85546875" customWidth="1"/>
    <col min="266" max="281" width="9.140625" customWidth="1"/>
    <col min="282" max="282" width="31.28515625" customWidth="1"/>
    <col min="283" max="283" width="28.7109375" bestFit="1" customWidth="1"/>
    <col min="284" max="284" width="16" bestFit="1" customWidth="1"/>
    <col min="285" max="285" width="17.5703125" bestFit="1" customWidth="1"/>
    <col min="286" max="286" width="19.7109375" bestFit="1" customWidth="1"/>
    <col min="287" max="287" width="14.85546875" bestFit="1" customWidth="1"/>
    <col min="288" max="288" width="22.85546875" bestFit="1" customWidth="1"/>
    <col min="289" max="289" width="25.28515625" bestFit="1" customWidth="1"/>
    <col min="290" max="290" width="43.7109375" bestFit="1" customWidth="1"/>
    <col min="291" max="291" width="13.85546875" customWidth="1"/>
    <col min="292" max="292" width="42.42578125" customWidth="1"/>
    <col min="293" max="293" width="34" customWidth="1"/>
    <col min="294" max="294" width="17.5703125" bestFit="1" customWidth="1"/>
    <col min="295" max="295" width="22.28515625" bestFit="1" customWidth="1"/>
    <col min="296" max="296" width="20.28515625" bestFit="1" customWidth="1"/>
    <col min="297" max="297" width="24.28515625" bestFit="1" customWidth="1"/>
    <col min="298" max="298" width="22.5703125" bestFit="1" customWidth="1"/>
    <col min="299" max="299" width="24.140625" bestFit="1" customWidth="1"/>
    <col min="300" max="300" width="33.85546875" bestFit="1" customWidth="1"/>
  </cols>
  <sheetData>
    <row r="1" spans="1:257" s="3" customFormat="1" ht="135">
      <c r="A1" s="39" t="s">
        <v>395</v>
      </c>
      <c r="B1" s="39" t="s">
        <v>396</v>
      </c>
      <c r="C1" s="39" t="s">
        <v>397</v>
      </c>
      <c r="D1" s="39" t="s">
        <v>398</v>
      </c>
      <c r="E1" s="39" t="s">
        <v>399</v>
      </c>
      <c r="F1" s="39" t="s">
        <v>400</v>
      </c>
      <c r="G1" s="39" t="s">
        <v>401</v>
      </c>
      <c r="H1" s="39" t="s">
        <v>402</v>
      </c>
      <c r="I1" s="39" t="s">
        <v>403</v>
      </c>
      <c r="J1" s="77" t="s">
        <v>23</v>
      </c>
      <c r="K1" s="34" t="s">
        <v>404</v>
      </c>
      <c r="L1" s="34" t="s">
        <v>405</v>
      </c>
      <c r="M1" s="34" t="s">
        <v>406</v>
      </c>
      <c r="N1" s="34" t="s">
        <v>407</v>
      </c>
      <c r="O1" s="34" t="s">
        <v>408</v>
      </c>
      <c r="P1" s="34" t="s">
        <v>409</v>
      </c>
      <c r="Q1" s="34" t="s">
        <v>410</v>
      </c>
      <c r="R1" s="34" t="s">
        <v>411</v>
      </c>
      <c r="S1" s="34" t="s">
        <v>412</v>
      </c>
      <c r="T1" s="35" t="s">
        <v>413</v>
      </c>
      <c r="U1" s="36" t="s">
        <v>414</v>
      </c>
      <c r="V1" s="33" t="s">
        <v>415</v>
      </c>
      <c r="W1" s="78" t="s">
        <v>416</v>
      </c>
      <c r="X1" s="78" t="s">
        <v>417</v>
      </c>
      <c r="Y1" s="78" t="s">
        <v>418</v>
      </c>
      <c r="Z1" s="78" t="s">
        <v>419</v>
      </c>
      <c r="AA1" s="78" t="s">
        <v>420</v>
      </c>
      <c r="AB1" s="78" t="s">
        <v>421</v>
      </c>
      <c r="AC1" s="78" t="s">
        <v>422</v>
      </c>
      <c r="AD1" s="78" t="s">
        <v>423</v>
      </c>
      <c r="AE1" s="78" t="s">
        <v>424</v>
      </c>
      <c r="AF1" s="78" t="s">
        <v>425</v>
      </c>
      <c r="AG1" s="78" t="s">
        <v>426</v>
      </c>
      <c r="AH1" s="78" t="s">
        <v>427</v>
      </c>
      <c r="AI1" s="78" t="s">
        <v>428</v>
      </c>
      <c r="AJ1" s="78" t="s">
        <v>429</v>
      </c>
      <c r="AK1" s="78" t="s">
        <v>430</v>
      </c>
      <c r="AL1" s="78" t="s">
        <v>431</v>
      </c>
      <c r="AM1" s="78" t="s">
        <v>432</v>
      </c>
      <c r="AN1" s="78" t="s">
        <v>433</v>
      </c>
      <c r="AO1" s="78" t="s">
        <v>434</v>
      </c>
      <c r="AP1" s="36" t="s">
        <v>435</v>
      </c>
      <c r="AQ1" s="79" t="s">
        <v>436</v>
      </c>
      <c r="AR1" s="79" t="s">
        <v>437</v>
      </c>
      <c r="AS1" s="79" t="s">
        <v>438</v>
      </c>
      <c r="AT1" s="79" t="s">
        <v>439</v>
      </c>
      <c r="AU1" s="79" t="s">
        <v>440</v>
      </c>
      <c r="AV1" s="79" t="s">
        <v>441</v>
      </c>
      <c r="AW1" s="80" t="s">
        <v>442</v>
      </c>
      <c r="AX1" s="79" t="s">
        <v>443</v>
      </c>
      <c r="AY1" s="79" t="s">
        <v>444</v>
      </c>
      <c r="AZ1" s="81" t="s">
        <v>445</v>
      </c>
      <c r="BA1" s="81" t="s">
        <v>446</v>
      </c>
      <c r="BB1" s="81" t="s">
        <v>447</v>
      </c>
      <c r="BC1" s="81" t="s">
        <v>448</v>
      </c>
      <c r="BD1" s="81" t="s">
        <v>449</v>
      </c>
      <c r="BE1" s="81" t="s">
        <v>450</v>
      </c>
      <c r="BF1" s="81" t="s">
        <v>451</v>
      </c>
      <c r="BG1" s="81" t="s">
        <v>452</v>
      </c>
      <c r="BH1" s="82" t="s">
        <v>453</v>
      </c>
    </row>
    <row r="2" spans="1:257">
      <c r="A2" t="s">
        <v>454</v>
      </c>
      <c r="B2">
        <v>2021</v>
      </c>
      <c r="C2" t="s">
        <v>455</v>
      </c>
      <c r="D2" t="s">
        <v>456</v>
      </c>
      <c r="E2" t="s">
        <v>457</v>
      </c>
      <c r="F2" t="s">
        <v>458</v>
      </c>
      <c r="G2" t="s">
        <v>131</v>
      </c>
      <c r="H2">
        <v>98203</v>
      </c>
      <c r="I2">
        <v>326113</v>
      </c>
      <c r="J2" t="str">
        <f>VLOOKUP(C2,'2016-2021 BD OES Pull_rev'!F:N, 9, FALSE)</f>
        <v>Plastics and Rubber Compounding and Converting</v>
      </c>
      <c r="R2">
        <v>0</v>
      </c>
      <c r="S2">
        <v>0</v>
      </c>
      <c r="T2">
        <v>0</v>
      </c>
      <c r="U2">
        <v>0</v>
      </c>
      <c r="V2">
        <f t="shared" ref="V2:V31" si="0">SUM(S2:U2)</f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s="33"/>
      <c r="AR2" s="33"/>
      <c r="AS2" s="33"/>
      <c r="AT2" s="33"/>
      <c r="AU2" s="33"/>
      <c r="AV2" s="33"/>
      <c r="AW2" s="33"/>
      <c r="AX2" s="33"/>
      <c r="AY2" s="33"/>
      <c r="CJ2"/>
      <c r="CK2"/>
      <c r="GG2"/>
      <c r="GI2"/>
      <c r="GQ2"/>
      <c r="HI2"/>
      <c r="HK2"/>
      <c r="HM2"/>
      <c r="IF2"/>
      <c r="IW2"/>
    </row>
    <row r="3" spans="1:257">
      <c r="A3" t="s">
        <v>115</v>
      </c>
      <c r="B3">
        <v>2016</v>
      </c>
      <c r="C3" t="s">
        <v>459</v>
      </c>
      <c r="D3" t="s">
        <v>460</v>
      </c>
      <c r="E3" t="s">
        <v>461</v>
      </c>
      <c r="F3" t="s">
        <v>462</v>
      </c>
      <c r="G3" t="s">
        <v>216</v>
      </c>
      <c r="H3">
        <v>71019</v>
      </c>
      <c r="I3">
        <v>325998</v>
      </c>
      <c r="J3" t="str">
        <f>VLOOKUP(C3,'2016-2021 BD OES Pull_rev'!F:N, 9, FALSE)</f>
        <v>Processing - Incorporation into formulation, mixture, or reaction product</v>
      </c>
      <c r="K3">
        <v>86</v>
      </c>
      <c r="L3" t="s">
        <v>463</v>
      </c>
      <c r="M3">
        <v>0</v>
      </c>
      <c r="R3">
        <v>0</v>
      </c>
      <c r="S3">
        <v>0</v>
      </c>
      <c r="T3">
        <v>0</v>
      </c>
      <c r="U3">
        <v>0</v>
      </c>
      <c r="V3">
        <f t="shared" si="0"/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CJ3"/>
      <c r="CK3"/>
      <c r="GG3"/>
      <c r="GI3"/>
      <c r="GQ3"/>
      <c r="HI3"/>
      <c r="HK3"/>
      <c r="HM3"/>
      <c r="IF3"/>
      <c r="IW3"/>
    </row>
    <row r="4" spans="1:257">
      <c r="A4" t="s">
        <v>115</v>
      </c>
      <c r="B4">
        <v>2017</v>
      </c>
      <c r="C4" t="s">
        <v>459</v>
      </c>
      <c r="D4" t="s">
        <v>460</v>
      </c>
      <c r="E4" t="s">
        <v>461</v>
      </c>
      <c r="F4" t="s">
        <v>462</v>
      </c>
      <c r="G4" t="s">
        <v>216</v>
      </c>
      <c r="H4">
        <v>71019</v>
      </c>
      <c r="I4">
        <v>325998</v>
      </c>
      <c r="J4" t="str">
        <f>VLOOKUP(C4,'2016-2021 BD OES Pull_rev'!F:N, 9, FALSE)</f>
        <v>Processing - Incorporation into formulation, mixture, or reaction product</v>
      </c>
      <c r="K4">
        <v>4</v>
      </c>
      <c r="L4" t="s">
        <v>463</v>
      </c>
      <c r="M4">
        <v>0</v>
      </c>
      <c r="R4">
        <v>0</v>
      </c>
      <c r="S4">
        <v>0</v>
      </c>
      <c r="T4">
        <v>0</v>
      </c>
      <c r="U4">
        <v>0</v>
      </c>
      <c r="V4">
        <f t="shared" si="0"/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CJ4"/>
      <c r="CK4"/>
      <c r="GG4"/>
      <c r="GI4"/>
      <c r="GQ4"/>
      <c r="HI4"/>
      <c r="HK4"/>
      <c r="HM4"/>
      <c r="IF4"/>
      <c r="IW4"/>
    </row>
    <row r="5" spans="1:257">
      <c r="A5" t="s">
        <v>115</v>
      </c>
      <c r="B5">
        <v>2018</v>
      </c>
      <c r="C5" t="s">
        <v>459</v>
      </c>
      <c r="D5" t="s">
        <v>460</v>
      </c>
      <c r="E5" t="s">
        <v>461</v>
      </c>
      <c r="F5" t="s">
        <v>462</v>
      </c>
      <c r="G5" t="s">
        <v>216</v>
      </c>
      <c r="H5">
        <v>71019</v>
      </c>
      <c r="I5">
        <v>325998</v>
      </c>
      <c r="J5" t="str">
        <f>VLOOKUP(C5,'2016-2021 BD OES Pull_rev'!F:N, 9, FALSE)</f>
        <v>Processing - Incorporation into formulation, mixture, or reaction product</v>
      </c>
      <c r="K5">
        <v>5</v>
      </c>
      <c r="L5" t="s">
        <v>463</v>
      </c>
      <c r="M5">
        <v>0</v>
      </c>
      <c r="R5">
        <v>0</v>
      </c>
      <c r="S5">
        <v>0</v>
      </c>
      <c r="T5">
        <v>0</v>
      </c>
      <c r="U5">
        <v>0</v>
      </c>
      <c r="V5">
        <f t="shared" si="0"/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CJ5"/>
      <c r="CK5"/>
      <c r="GG5"/>
      <c r="GI5"/>
      <c r="GQ5"/>
      <c r="HI5"/>
      <c r="HK5"/>
      <c r="HM5"/>
      <c r="IF5"/>
      <c r="IW5"/>
    </row>
    <row r="6" spans="1:257">
      <c r="A6" t="s">
        <v>115</v>
      </c>
      <c r="B6">
        <v>2019</v>
      </c>
      <c r="C6" t="s">
        <v>459</v>
      </c>
      <c r="D6" t="s">
        <v>460</v>
      </c>
      <c r="E6" t="s">
        <v>461</v>
      </c>
      <c r="F6" t="s">
        <v>462</v>
      </c>
      <c r="G6" t="s">
        <v>216</v>
      </c>
      <c r="H6">
        <v>71019</v>
      </c>
      <c r="I6">
        <v>325998</v>
      </c>
      <c r="J6" t="str">
        <f>VLOOKUP(C6,'2016-2021 BD OES Pull_rev'!F:N, 9, FALSE)</f>
        <v>Processing - Incorporation into formulation, mixture, or reaction product</v>
      </c>
      <c r="K6">
        <v>5</v>
      </c>
      <c r="L6" t="s">
        <v>463</v>
      </c>
      <c r="M6">
        <v>0</v>
      </c>
      <c r="R6">
        <v>0</v>
      </c>
      <c r="S6">
        <v>0</v>
      </c>
      <c r="T6">
        <v>0</v>
      </c>
      <c r="U6">
        <v>0</v>
      </c>
      <c r="V6">
        <f t="shared" si="0"/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CJ6"/>
      <c r="CK6"/>
      <c r="GG6"/>
      <c r="GI6"/>
      <c r="GQ6"/>
      <c r="HI6"/>
      <c r="HK6"/>
      <c r="HM6"/>
      <c r="IF6"/>
      <c r="IW6"/>
    </row>
    <row r="7" spans="1:257">
      <c r="A7" t="s">
        <v>115</v>
      </c>
      <c r="B7">
        <v>2020</v>
      </c>
      <c r="C7" t="s">
        <v>459</v>
      </c>
      <c r="D7" t="s">
        <v>460</v>
      </c>
      <c r="E7" t="s">
        <v>461</v>
      </c>
      <c r="F7" t="s">
        <v>462</v>
      </c>
      <c r="G7" t="s">
        <v>216</v>
      </c>
      <c r="H7">
        <v>71019</v>
      </c>
      <c r="I7">
        <v>325998</v>
      </c>
      <c r="J7" t="str">
        <f>VLOOKUP(C7,'2016-2021 BD OES Pull_rev'!F:N, 9, FALSE)</f>
        <v>Processing - Incorporation into formulation, mixture, or reaction product</v>
      </c>
      <c r="K7">
        <v>6</v>
      </c>
      <c r="L7" t="s">
        <v>463</v>
      </c>
      <c r="M7">
        <v>0</v>
      </c>
      <c r="R7">
        <v>0</v>
      </c>
      <c r="S7">
        <v>0</v>
      </c>
      <c r="T7">
        <v>0</v>
      </c>
      <c r="U7">
        <v>0</v>
      </c>
      <c r="V7">
        <f t="shared" si="0"/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CJ7"/>
      <c r="CK7"/>
      <c r="GG7"/>
      <c r="GI7"/>
      <c r="GQ7"/>
      <c r="HI7"/>
      <c r="HK7"/>
      <c r="HM7"/>
      <c r="IF7"/>
      <c r="IW7"/>
    </row>
    <row r="8" spans="1:257">
      <c r="A8" t="s">
        <v>115</v>
      </c>
      <c r="B8">
        <v>2021</v>
      </c>
      <c r="C8" t="s">
        <v>459</v>
      </c>
      <c r="D8" t="s">
        <v>460</v>
      </c>
      <c r="E8" t="s">
        <v>461</v>
      </c>
      <c r="F8" t="s">
        <v>462</v>
      </c>
      <c r="G8" t="s">
        <v>216</v>
      </c>
      <c r="H8">
        <v>71019</v>
      </c>
      <c r="I8">
        <v>325998</v>
      </c>
      <c r="J8" t="str">
        <f>VLOOKUP(C8,'2016-2021 BD OES Pull_rev'!F:N, 9, FALSE)</f>
        <v>Processing - Incorporation into formulation, mixture, or reaction product</v>
      </c>
      <c r="K8">
        <v>14</v>
      </c>
      <c r="L8" t="s">
        <v>463</v>
      </c>
      <c r="M8">
        <v>0</v>
      </c>
      <c r="R8">
        <v>0</v>
      </c>
      <c r="S8">
        <v>0</v>
      </c>
      <c r="T8">
        <v>0</v>
      </c>
      <c r="U8">
        <v>0</v>
      </c>
      <c r="V8">
        <f t="shared" si="0"/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CJ8"/>
      <c r="CK8"/>
      <c r="GG8"/>
      <c r="GI8"/>
      <c r="GQ8"/>
      <c r="HI8"/>
      <c r="HK8"/>
      <c r="HM8"/>
      <c r="IF8"/>
      <c r="IW8"/>
    </row>
    <row r="9" spans="1:257">
      <c r="A9" t="s">
        <v>115</v>
      </c>
      <c r="B9">
        <v>2016</v>
      </c>
      <c r="C9" t="s">
        <v>464</v>
      </c>
      <c r="D9" t="s">
        <v>465</v>
      </c>
      <c r="E9" t="s">
        <v>466</v>
      </c>
      <c r="F9" t="s">
        <v>467</v>
      </c>
      <c r="G9" t="s">
        <v>148</v>
      </c>
      <c r="H9">
        <v>79720</v>
      </c>
      <c r="I9">
        <v>324110</v>
      </c>
      <c r="J9" t="str">
        <f>VLOOKUP(C9,'2016-2021 BD OES Pull_rev'!F:N, 9, FALSE)</f>
        <v>Processing - Incorporation into formulation, mixture, or reaction product</v>
      </c>
      <c r="K9">
        <v>10</v>
      </c>
      <c r="L9" t="s">
        <v>463</v>
      </c>
      <c r="M9">
        <v>0</v>
      </c>
      <c r="R9">
        <v>0</v>
      </c>
      <c r="S9">
        <v>0</v>
      </c>
      <c r="T9">
        <v>0</v>
      </c>
      <c r="U9">
        <v>0</v>
      </c>
      <c r="V9">
        <f t="shared" si="0"/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CJ9"/>
      <c r="CK9"/>
      <c r="GG9"/>
      <c r="GI9"/>
      <c r="GQ9"/>
      <c r="HI9"/>
      <c r="HK9"/>
      <c r="HM9"/>
      <c r="IF9"/>
      <c r="IW9"/>
    </row>
    <row r="10" spans="1:257">
      <c r="A10" t="s">
        <v>115</v>
      </c>
      <c r="B10">
        <v>2017</v>
      </c>
      <c r="C10" t="s">
        <v>464</v>
      </c>
      <c r="D10" t="s">
        <v>465</v>
      </c>
      <c r="E10" t="s">
        <v>466</v>
      </c>
      <c r="F10" t="s">
        <v>467</v>
      </c>
      <c r="G10" t="s">
        <v>148</v>
      </c>
      <c r="H10">
        <v>79720</v>
      </c>
      <c r="I10">
        <v>324110</v>
      </c>
      <c r="J10" t="str">
        <f>VLOOKUP(C10,'2016-2021 BD OES Pull_rev'!F:N, 9, FALSE)</f>
        <v>Processing - Incorporation into formulation, mixture, or reaction product</v>
      </c>
      <c r="K10">
        <v>2.6</v>
      </c>
      <c r="L10" t="s">
        <v>463</v>
      </c>
      <c r="M10">
        <v>0</v>
      </c>
      <c r="R10">
        <v>0</v>
      </c>
      <c r="S10">
        <v>0</v>
      </c>
      <c r="T10">
        <v>0</v>
      </c>
      <c r="U10">
        <v>0</v>
      </c>
      <c r="V10">
        <f t="shared" si="0"/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CJ10"/>
      <c r="CK10"/>
      <c r="GG10"/>
      <c r="GI10"/>
      <c r="GQ10"/>
      <c r="HI10"/>
      <c r="HK10"/>
      <c r="HM10"/>
      <c r="IF10"/>
      <c r="IW10"/>
    </row>
    <row r="11" spans="1:257">
      <c r="A11" t="s">
        <v>115</v>
      </c>
      <c r="B11">
        <v>2018</v>
      </c>
      <c r="C11" t="s">
        <v>464</v>
      </c>
      <c r="D11" t="s">
        <v>465</v>
      </c>
      <c r="E11" t="s">
        <v>466</v>
      </c>
      <c r="F11" t="s">
        <v>467</v>
      </c>
      <c r="G11" t="s">
        <v>148</v>
      </c>
      <c r="H11">
        <v>79720</v>
      </c>
      <c r="I11">
        <v>324110</v>
      </c>
      <c r="J11" t="str">
        <f>VLOOKUP(C11,'2016-2021 BD OES Pull_rev'!F:N, 9, FALSE)</f>
        <v>Processing - Incorporation into formulation, mixture, or reaction product</v>
      </c>
      <c r="K11">
        <v>0.2</v>
      </c>
      <c r="L11" t="s">
        <v>463</v>
      </c>
      <c r="M11">
        <v>0</v>
      </c>
      <c r="R11">
        <v>0</v>
      </c>
      <c r="S11">
        <v>0</v>
      </c>
      <c r="T11">
        <v>0</v>
      </c>
      <c r="U11">
        <v>0</v>
      </c>
      <c r="V11">
        <f t="shared" si="0"/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Z11" t="s">
        <v>468</v>
      </c>
      <c r="BA11" t="s">
        <v>469</v>
      </c>
      <c r="BB11" t="s">
        <v>470</v>
      </c>
      <c r="BE11" t="s">
        <v>471</v>
      </c>
      <c r="BF11" t="s">
        <v>472</v>
      </c>
      <c r="BG11" t="s">
        <v>463</v>
      </c>
      <c r="BH11">
        <v>110070692157</v>
      </c>
      <c r="CJ11"/>
      <c r="CK11"/>
      <c r="GG11"/>
      <c r="GI11"/>
      <c r="GQ11"/>
      <c r="HI11"/>
      <c r="HK11"/>
      <c r="HM11"/>
      <c r="IF11"/>
      <c r="IW11"/>
    </row>
    <row r="12" spans="1:257">
      <c r="A12" t="s">
        <v>115</v>
      </c>
      <c r="B12">
        <v>2019</v>
      </c>
      <c r="C12" t="s">
        <v>464</v>
      </c>
      <c r="D12" t="s">
        <v>465</v>
      </c>
      <c r="E12" t="s">
        <v>466</v>
      </c>
      <c r="F12" t="s">
        <v>467</v>
      </c>
      <c r="G12" t="s">
        <v>148</v>
      </c>
      <c r="H12">
        <v>79720</v>
      </c>
      <c r="I12">
        <v>324110</v>
      </c>
      <c r="J12" t="str">
        <f>VLOOKUP(C12,'2016-2021 BD OES Pull_rev'!F:N, 9, FALSE)</f>
        <v>Processing - Incorporation into formulation, mixture, or reaction product</v>
      </c>
      <c r="K12">
        <v>65</v>
      </c>
      <c r="L12" t="s">
        <v>463</v>
      </c>
      <c r="M12">
        <v>0</v>
      </c>
      <c r="R12">
        <v>0</v>
      </c>
      <c r="S12">
        <v>0</v>
      </c>
      <c r="T12">
        <v>0</v>
      </c>
      <c r="U12">
        <v>0</v>
      </c>
      <c r="V12">
        <f t="shared" si="0"/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CJ12"/>
      <c r="CK12"/>
      <c r="GG12"/>
      <c r="GI12"/>
      <c r="GQ12"/>
      <c r="HI12"/>
      <c r="HK12"/>
      <c r="HM12"/>
      <c r="IF12"/>
      <c r="IW12"/>
    </row>
    <row r="13" spans="1:257">
      <c r="A13" t="s">
        <v>115</v>
      </c>
      <c r="B13">
        <v>2020</v>
      </c>
      <c r="C13" t="s">
        <v>464</v>
      </c>
      <c r="D13" t="s">
        <v>465</v>
      </c>
      <c r="E13" t="s">
        <v>466</v>
      </c>
      <c r="F13" t="s">
        <v>467</v>
      </c>
      <c r="G13" t="s">
        <v>148</v>
      </c>
      <c r="H13">
        <v>79720</v>
      </c>
      <c r="I13">
        <v>324110</v>
      </c>
      <c r="J13" t="str">
        <f>VLOOKUP(C13,'2016-2021 BD OES Pull_rev'!F:N, 9, FALSE)</f>
        <v>Processing - Incorporation into formulation, mixture, or reaction product</v>
      </c>
      <c r="K13">
        <v>0.2</v>
      </c>
      <c r="L13" t="s">
        <v>463</v>
      </c>
      <c r="M13">
        <v>0</v>
      </c>
      <c r="R13">
        <v>0</v>
      </c>
      <c r="S13">
        <v>0</v>
      </c>
      <c r="T13">
        <v>0</v>
      </c>
      <c r="U13">
        <v>0</v>
      </c>
      <c r="V13">
        <f t="shared" si="0"/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CJ13"/>
      <c r="CK13"/>
      <c r="GG13"/>
      <c r="GI13"/>
      <c r="GQ13"/>
      <c r="HI13"/>
      <c r="HK13"/>
      <c r="HM13"/>
      <c r="IF13"/>
      <c r="IW13"/>
    </row>
    <row r="14" spans="1:257">
      <c r="A14" t="s">
        <v>115</v>
      </c>
      <c r="B14">
        <v>2021</v>
      </c>
      <c r="C14" t="s">
        <v>464</v>
      </c>
      <c r="D14" t="s">
        <v>465</v>
      </c>
      <c r="E14" t="s">
        <v>466</v>
      </c>
      <c r="F14" t="s">
        <v>467</v>
      </c>
      <c r="G14" t="s">
        <v>148</v>
      </c>
      <c r="H14">
        <v>79720</v>
      </c>
      <c r="I14">
        <v>324110</v>
      </c>
      <c r="J14" t="str">
        <f>VLOOKUP(C14,'2016-2021 BD OES Pull_rev'!F:N, 9, FALSE)</f>
        <v>Processing - Incorporation into formulation, mixture, or reaction product</v>
      </c>
      <c r="K14">
        <v>0.2</v>
      </c>
      <c r="L14" t="s">
        <v>463</v>
      </c>
      <c r="M14">
        <v>0</v>
      </c>
      <c r="R14">
        <v>0</v>
      </c>
      <c r="S14">
        <v>0</v>
      </c>
      <c r="T14">
        <v>0</v>
      </c>
      <c r="U14">
        <v>0</v>
      </c>
      <c r="V14">
        <f t="shared" si="0"/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CJ14"/>
      <c r="CK14"/>
      <c r="GG14"/>
      <c r="GI14"/>
      <c r="GQ14"/>
      <c r="HI14"/>
      <c r="HK14"/>
      <c r="HM14"/>
      <c r="IF14"/>
      <c r="IW14"/>
    </row>
    <row r="15" spans="1:257">
      <c r="A15" t="s">
        <v>115</v>
      </c>
      <c r="B15">
        <v>2016</v>
      </c>
      <c r="C15" t="s">
        <v>473</v>
      </c>
      <c r="D15" t="s">
        <v>474</v>
      </c>
      <c r="E15" t="s">
        <v>475</v>
      </c>
      <c r="F15" t="s">
        <v>390</v>
      </c>
      <c r="G15" t="s">
        <v>139</v>
      </c>
      <c r="H15">
        <v>40216</v>
      </c>
      <c r="I15">
        <v>325212</v>
      </c>
      <c r="J15" t="str">
        <f>VLOOKUP(C15,'2016-2021 BD OES Pull_rev'!F:N, 9, FALSE)</f>
        <v>Plastics and Rubber Polymerization</v>
      </c>
      <c r="K15">
        <v>6996.3</v>
      </c>
      <c r="L15" t="s">
        <v>463</v>
      </c>
      <c r="M15">
        <v>0</v>
      </c>
      <c r="R15">
        <v>0</v>
      </c>
      <c r="S15">
        <v>0</v>
      </c>
      <c r="T15">
        <v>0</v>
      </c>
      <c r="U15">
        <v>0</v>
      </c>
      <c r="V15">
        <f t="shared" si="0"/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CJ15"/>
      <c r="CK15"/>
      <c r="GG15"/>
      <c r="GI15"/>
      <c r="GQ15"/>
      <c r="HI15"/>
      <c r="HK15"/>
      <c r="HM15"/>
      <c r="IF15"/>
      <c r="IW15"/>
    </row>
    <row r="16" spans="1:257">
      <c r="A16" t="s">
        <v>115</v>
      </c>
      <c r="B16">
        <v>2017</v>
      </c>
      <c r="C16" t="s">
        <v>473</v>
      </c>
      <c r="D16" t="s">
        <v>474</v>
      </c>
      <c r="E16" t="s">
        <v>475</v>
      </c>
      <c r="F16" t="s">
        <v>390</v>
      </c>
      <c r="G16" t="s">
        <v>139</v>
      </c>
      <c r="H16">
        <v>40216</v>
      </c>
      <c r="I16">
        <v>325212</v>
      </c>
      <c r="J16" t="str">
        <f>VLOOKUP(C16,'2016-2021 BD OES Pull_rev'!F:N, 9, FALSE)</f>
        <v>Plastics and Rubber Polymerization</v>
      </c>
      <c r="K16">
        <v>5751</v>
      </c>
      <c r="L16" t="s">
        <v>463</v>
      </c>
      <c r="M16">
        <v>0</v>
      </c>
      <c r="R16">
        <v>0</v>
      </c>
      <c r="S16">
        <v>0</v>
      </c>
      <c r="T16">
        <v>0</v>
      </c>
      <c r="U16">
        <v>0</v>
      </c>
      <c r="V16">
        <f t="shared" si="0"/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CJ16"/>
      <c r="CK16"/>
      <c r="GG16"/>
      <c r="GI16"/>
      <c r="GQ16"/>
      <c r="HI16"/>
      <c r="HK16"/>
      <c r="HM16"/>
      <c r="IF16"/>
      <c r="IW16"/>
    </row>
    <row r="17" spans="1:257">
      <c r="A17" t="s">
        <v>115</v>
      </c>
      <c r="B17">
        <v>2018</v>
      </c>
      <c r="C17" t="s">
        <v>473</v>
      </c>
      <c r="D17" t="s">
        <v>474</v>
      </c>
      <c r="E17" t="s">
        <v>475</v>
      </c>
      <c r="F17" t="s">
        <v>390</v>
      </c>
      <c r="G17" t="s">
        <v>139</v>
      </c>
      <c r="H17">
        <v>40216</v>
      </c>
      <c r="I17">
        <v>325212</v>
      </c>
      <c r="J17" t="str">
        <f>VLOOKUP(C17,'2016-2021 BD OES Pull_rev'!F:N, 9, FALSE)</f>
        <v>Plastics and Rubber Polymerization</v>
      </c>
      <c r="K17">
        <v>3629.3</v>
      </c>
      <c r="L17" t="s">
        <v>463</v>
      </c>
      <c r="M17">
        <v>0</v>
      </c>
      <c r="R17">
        <v>0</v>
      </c>
      <c r="S17">
        <v>0</v>
      </c>
      <c r="T17">
        <v>0</v>
      </c>
      <c r="U17">
        <v>0</v>
      </c>
      <c r="V17">
        <f t="shared" si="0"/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CJ17"/>
      <c r="CK17"/>
      <c r="GG17"/>
      <c r="GI17"/>
      <c r="GQ17"/>
      <c r="HI17"/>
      <c r="HK17"/>
      <c r="HM17"/>
      <c r="IF17"/>
      <c r="IW17"/>
    </row>
    <row r="18" spans="1:257">
      <c r="A18" t="s">
        <v>115</v>
      </c>
      <c r="B18">
        <v>2019</v>
      </c>
      <c r="C18" t="s">
        <v>473</v>
      </c>
      <c r="D18" t="s">
        <v>474</v>
      </c>
      <c r="E18" t="s">
        <v>475</v>
      </c>
      <c r="F18" t="s">
        <v>390</v>
      </c>
      <c r="G18" t="s">
        <v>139</v>
      </c>
      <c r="H18">
        <v>40216</v>
      </c>
      <c r="I18">
        <v>325212</v>
      </c>
      <c r="J18" t="str">
        <f>VLOOKUP(C18,'2016-2021 BD OES Pull_rev'!F:N, 9, FALSE)</f>
        <v>Plastics and Rubber Polymerization</v>
      </c>
      <c r="K18">
        <v>3230.5</v>
      </c>
      <c r="L18" t="s">
        <v>476</v>
      </c>
      <c r="M18">
        <v>0</v>
      </c>
      <c r="N18" t="s">
        <v>477</v>
      </c>
      <c r="R18">
        <v>1</v>
      </c>
      <c r="S18">
        <v>0</v>
      </c>
      <c r="T18">
        <v>0</v>
      </c>
      <c r="U18">
        <v>0</v>
      </c>
      <c r="V18">
        <f t="shared" si="0"/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CJ18"/>
      <c r="CK18"/>
      <c r="GG18"/>
      <c r="GI18"/>
      <c r="GQ18"/>
      <c r="HI18"/>
      <c r="HK18"/>
      <c r="HM18"/>
      <c r="IF18"/>
      <c r="IW18"/>
    </row>
    <row r="19" spans="1:257">
      <c r="A19" t="s">
        <v>115</v>
      </c>
      <c r="B19">
        <v>2020</v>
      </c>
      <c r="C19" t="s">
        <v>473</v>
      </c>
      <c r="D19" t="s">
        <v>474</v>
      </c>
      <c r="E19" t="s">
        <v>475</v>
      </c>
      <c r="F19" t="s">
        <v>390</v>
      </c>
      <c r="G19" t="s">
        <v>139</v>
      </c>
      <c r="H19">
        <v>40216</v>
      </c>
      <c r="I19">
        <v>325212</v>
      </c>
      <c r="J19" t="str">
        <f>VLOOKUP(C19,'2016-2021 BD OES Pull_rev'!F:N, 9, FALSE)</f>
        <v>Plastics and Rubber Polymerization</v>
      </c>
      <c r="K19">
        <v>1880</v>
      </c>
      <c r="L19" t="s">
        <v>463</v>
      </c>
      <c r="M19">
        <v>0</v>
      </c>
      <c r="R19">
        <v>0</v>
      </c>
      <c r="S19">
        <v>0</v>
      </c>
      <c r="T19">
        <v>0</v>
      </c>
      <c r="U19">
        <v>0</v>
      </c>
      <c r="V19">
        <f t="shared" si="0"/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CJ19"/>
      <c r="CK19"/>
      <c r="GG19"/>
      <c r="GI19"/>
      <c r="GQ19"/>
      <c r="HI19"/>
      <c r="HK19"/>
      <c r="HM19"/>
      <c r="IF19"/>
      <c r="IW19"/>
    </row>
    <row r="20" spans="1:257">
      <c r="A20" t="s">
        <v>115</v>
      </c>
      <c r="B20">
        <v>2021</v>
      </c>
      <c r="C20" t="s">
        <v>473</v>
      </c>
      <c r="D20" t="s">
        <v>474</v>
      </c>
      <c r="E20" t="s">
        <v>475</v>
      </c>
      <c r="F20" t="s">
        <v>390</v>
      </c>
      <c r="G20" t="s">
        <v>139</v>
      </c>
      <c r="H20">
        <v>40216</v>
      </c>
      <c r="I20">
        <v>325212</v>
      </c>
      <c r="J20" t="str">
        <f>VLOOKUP(C20,'2016-2021 BD OES Pull_rev'!F:N, 9, FALSE)</f>
        <v>Plastics and Rubber Polymerization</v>
      </c>
      <c r="K20">
        <v>4786</v>
      </c>
      <c r="L20" t="s">
        <v>463</v>
      </c>
      <c r="M20">
        <v>0</v>
      </c>
      <c r="R20">
        <v>0</v>
      </c>
      <c r="S20">
        <v>0</v>
      </c>
      <c r="T20">
        <v>0</v>
      </c>
      <c r="U20">
        <v>0</v>
      </c>
      <c r="V20">
        <f t="shared" si="0"/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CJ20"/>
      <c r="CK20"/>
      <c r="GG20"/>
      <c r="GI20"/>
      <c r="GQ20"/>
      <c r="HI20"/>
      <c r="HK20"/>
      <c r="HM20"/>
      <c r="IF20"/>
      <c r="IW20"/>
    </row>
    <row r="21" spans="1:257">
      <c r="A21" t="s">
        <v>115</v>
      </c>
      <c r="B21">
        <v>2016</v>
      </c>
      <c r="C21" t="s">
        <v>116</v>
      </c>
      <c r="D21" t="s">
        <v>118</v>
      </c>
      <c r="E21" t="s">
        <v>119</v>
      </c>
      <c r="F21" t="s">
        <v>120</v>
      </c>
      <c r="G21" t="s">
        <v>122</v>
      </c>
      <c r="H21">
        <v>36505</v>
      </c>
      <c r="I21">
        <v>325211</v>
      </c>
      <c r="J21" t="str">
        <f>VLOOKUP(C21,'2016-2021 BD OES Pull_rev'!F:N, 9, FALSE)</f>
        <v>Plastics and Rubber Polymerization</v>
      </c>
      <c r="K21">
        <v>1750</v>
      </c>
      <c r="L21" t="s">
        <v>463</v>
      </c>
      <c r="M21">
        <v>0</v>
      </c>
      <c r="R21">
        <v>0</v>
      </c>
      <c r="S21">
        <v>0</v>
      </c>
      <c r="T21">
        <v>0</v>
      </c>
      <c r="U21">
        <v>0</v>
      </c>
      <c r="V21">
        <f t="shared" si="0"/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F21">
        <v>0</v>
      </c>
      <c r="AG21">
        <v>0</v>
      </c>
      <c r="AH21">
        <v>0</v>
      </c>
      <c r="AI21">
        <v>0</v>
      </c>
      <c r="AJ21">
        <v>250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250</v>
      </c>
      <c r="CJ21"/>
      <c r="CK21"/>
      <c r="GG21"/>
      <c r="GI21"/>
      <c r="GQ21"/>
      <c r="HI21"/>
      <c r="HK21"/>
      <c r="HM21"/>
      <c r="IF21"/>
      <c r="IW21"/>
    </row>
    <row r="22" spans="1:257">
      <c r="A22" t="s">
        <v>115</v>
      </c>
      <c r="B22">
        <v>2017</v>
      </c>
      <c r="C22" t="s">
        <v>116</v>
      </c>
      <c r="D22" t="s">
        <v>118</v>
      </c>
      <c r="E22" t="s">
        <v>119</v>
      </c>
      <c r="F22" t="s">
        <v>120</v>
      </c>
      <c r="G22" t="s">
        <v>122</v>
      </c>
      <c r="H22">
        <v>36505</v>
      </c>
      <c r="I22">
        <v>325211</v>
      </c>
      <c r="J22" t="str">
        <f>VLOOKUP(C22,'2016-2021 BD OES Pull_rev'!F:N, 9, FALSE)</f>
        <v>Plastics and Rubber Polymerization</v>
      </c>
      <c r="K22">
        <v>1550</v>
      </c>
      <c r="L22" t="s">
        <v>463</v>
      </c>
      <c r="M22">
        <v>0</v>
      </c>
      <c r="R22">
        <v>0</v>
      </c>
      <c r="S22">
        <v>0</v>
      </c>
      <c r="T22">
        <v>0</v>
      </c>
      <c r="U22">
        <v>0</v>
      </c>
      <c r="V22">
        <f t="shared" si="0"/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F22">
        <v>0</v>
      </c>
      <c r="AG22">
        <v>0</v>
      </c>
      <c r="AH22">
        <v>0</v>
      </c>
      <c r="AI22">
        <v>0</v>
      </c>
      <c r="AJ22">
        <v>250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250</v>
      </c>
      <c r="CJ22"/>
      <c r="CK22"/>
      <c r="GG22"/>
      <c r="GI22"/>
      <c r="GQ22"/>
      <c r="HI22"/>
      <c r="HK22"/>
      <c r="HM22"/>
      <c r="IF22"/>
      <c r="IW22"/>
    </row>
    <row r="23" spans="1:257">
      <c r="A23" t="s">
        <v>115</v>
      </c>
      <c r="B23">
        <v>2018</v>
      </c>
      <c r="C23" t="s">
        <v>116</v>
      </c>
      <c r="D23" t="s">
        <v>118</v>
      </c>
      <c r="E23" t="s">
        <v>119</v>
      </c>
      <c r="F23" t="s">
        <v>120</v>
      </c>
      <c r="G23" t="s">
        <v>122</v>
      </c>
      <c r="H23">
        <v>36505</v>
      </c>
      <c r="I23">
        <v>325211</v>
      </c>
      <c r="J23" t="str">
        <f>VLOOKUP(C23,'2016-2021 BD OES Pull_rev'!F:N, 9, FALSE)</f>
        <v>Plastics and Rubber Polymerization</v>
      </c>
      <c r="K23">
        <v>1550</v>
      </c>
      <c r="L23" t="s">
        <v>463</v>
      </c>
      <c r="M23">
        <v>0</v>
      </c>
      <c r="R23">
        <v>0</v>
      </c>
      <c r="S23">
        <v>0</v>
      </c>
      <c r="T23">
        <v>0</v>
      </c>
      <c r="U23">
        <v>0</v>
      </c>
      <c r="V23">
        <f t="shared" si="0"/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F23">
        <v>0</v>
      </c>
      <c r="AG23">
        <v>0</v>
      </c>
      <c r="AH23">
        <v>0</v>
      </c>
      <c r="AI23">
        <v>0</v>
      </c>
      <c r="AJ23">
        <v>250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250</v>
      </c>
      <c r="CJ23"/>
      <c r="CK23"/>
      <c r="GG23"/>
      <c r="GI23"/>
      <c r="GQ23"/>
      <c r="HI23"/>
      <c r="HK23"/>
      <c r="HM23"/>
      <c r="IF23"/>
      <c r="IW23"/>
    </row>
    <row r="24" spans="1:257">
      <c r="A24" t="s">
        <v>115</v>
      </c>
      <c r="B24">
        <v>2019</v>
      </c>
      <c r="C24" t="s">
        <v>116</v>
      </c>
      <c r="D24" t="s">
        <v>118</v>
      </c>
      <c r="E24" t="s">
        <v>119</v>
      </c>
      <c r="F24" t="s">
        <v>120</v>
      </c>
      <c r="G24" t="s">
        <v>122</v>
      </c>
      <c r="H24">
        <v>36505</v>
      </c>
      <c r="I24">
        <v>325211</v>
      </c>
      <c r="J24" t="str">
        <f>VLOOKUP(C24,'2016-2021 BD OES Pull_rev'!F:N, 9, FALSE)</f>
        <v>Plastics and Rubber Polymerization</v>
      </c>
      <c r="K24">
        <v>1350</v>
      </c>
      <c r="L24" t="s">
        <v>463</v>
      </c>
      <c r="M24">
        <v>0</v>
      </c>
      <c r="R24">
        <v>0</v>
      </c>
      <c r="S24">
        <v>0</v>
      </c>
      <c r="T24">
        <v>0</v>
      </c>
      <c r="U24">
        <v>0</v>
      </c>
      <c r="V24">
        <f t="shared" si="0"/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F24">
        <v>0</v>
      </c>
      <c r="AG24">
        <v>0</v>
      </c>
      <c r="AH24">
        <v>0</v>
      </c>
      <c r="AI24">
        <v>0</v>
      </c>
      <c r="AJ24">
        <v>250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250</v>
      </c>
      <c r="AZ24" t="s">
        <v>478</v>
      </c>
      <c r="BA24" t="s">
        <v>479</v>
      </c>
      <c r="BB24" t="s">
        <v>296</v>
      </c>
      <c r="BC24" t="s">
        <v>297</v>
      </c>
      <c r="BD24" t="s">
        <v>148</v>
      </c>
      <c r="BF24">
        <v>775071079</v>
      </c>
      <c r="BG24" t="s">
        <v>480</v>
      </c>
      <c r="BH24">
        <v>110012182431</v>
      </c>
      <c r="CJ24"/>
      <c r="CK24"/>
      <c r="GG24"/>
      <c r="GI24"/>
      <c r="GQ24"/>
      <c r="HI24"/>
      <c r="HK24"/>
      <c r="HM24"/>
      <c r="IF24"/>
      <c r="IW24"/>
    </row>
    <row r="25" spans="1:257">
      <c r="A25" t="s">
        <v>115</v>
      </c>
      <c r="B25">
        <v>2020</v>
      </c>
      <c r="C25" t="s">
        <v>116</v>
      </c>
      <c r="D25" t="s">
        <v>118</v>
      </c>
      <c r="E25" t="s">
        <v>119</v>
      </c>
      <c r="F25" t="s">
        <v>120</v>
      </c>
      <c r="G25" t="s">
        <v>122</v>
      </c>
      <c r="H25">
        <v>36505</v>
      </c>
      <c r="I25">
        <v>325211</v>
      </c>
      <c r="J25" t="str">
        <f>VLOOKUP(C25,'2016-2021 BD OES Pull_rev'!F:N, 9, FALSE)</f>
        <v>Plastics and Rubber Polymerization</v>
      </c>
      <c r="K25">
        <v>1350</v>
      </c>
      <c r="L25" t="s">
        <v>463</v>
      </c>
      <c r="M25">
        <v>0</v>
      </c>
      <c r="R25">
        <v>0</v>
      </c>
      <c r="S25">
        <v>0</v>
      </c>
      <c r="T25">
        <v>0</v>
      </c>
      <c r="U25">
        <v>0</v>
      </c>
      <c r="V25">
        <f t="shared" si="0"/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F25">
        <v>0</v>
      </c>
      <c r="AG25">
        <v>0</v>
      </c>
      <c r="AH25">
        <v>0</v>
      </c>
      <c r="AI25">
        <v>0</v>
      </c>
      <c r="AJ25">
        <v>250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250</v>
      </c>
      <c r="CJ25"/>
      <c r="CK25"/>
      <c r="GG25"/>
      <c r="GI25"/>
      <c r="GQ25"/>
      <c r="HI25"/>
      <c r="HK25"/>
      <c r="HM25"/>
      <c r="IF25"/>
      <c r="IW25"/>
    </row>
    <row r="26" spans="1:257">
      <c r="A26" t="s">
        <v>115</v>
      </c>
      <c r="B26">
        <v>2021</v>
      </c>
      <c r="C26" t="s">
        <v>116</v>
      </c>
      <c r="D26" t="s">
        <v>118</v>
      </c>
      <c r="E26" t="s">
        <v>119</v>
      </c>
      <c r="F26" t="s">
        <v>120</v>
      </c>
      <c r="G26" t="s">
        <v>122</v>
      </c>
      <c r="H26">
        <v>36505</v>
      </c>
      <c r="I26">
        <v>325211</v>
      </c>
      <c r="J26" t="str">
        <f>VLOOKUP(C26,'2016-2021 BD OES Pull_rev'!F:N, 9, FALSE)</f>
        <v>Plastics and Rubber Polymerization</v>
      </c>
      <c r="K26">
        <v>1368</v>
      </c>
      <c r="L26" t="s">
        <v>463</v>
      </c>
      <c r="M26">
        <v>0</v>
      </c>
      <c r="R26">
        <v>0</v>
      </c>
      <c r="S26">
        <v>0</v>
      </c>
      <c r="T26">
        <v>0</v>
      </c>
      <c r="U26">
        <v>0</v>
      </c>
      <c r="V26">
        <f t="shared" si="0"/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F26">
        <v>0</v>
      </c>
      <c r="AG26">
        <v>0</v>
      </c>
      <c r="AH26">
        <v>0</v>
      </c>
      <c r="AI26">
        <v>0</v>
      </c>
      <c r="AJ26">
        <v>250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250</v>
      </c>
      <c r="CJ26"/>
      <c r="CK26"/>
      <c r="GG26"/>
      <c r="GI26"/>
      <c r="GQ26"/>
      <c r="HI26"/>
      <c r="HK26"/>
      <c r="HM26"/>
      <c r="IF26"/>
      <c r="IW26"/>
    </row>
    <row r="27" spans="1:257">
      <c r="A27" t="s">
        <v>115</v>
      </c>
      <c r="B27">
        <v>2016</v>
      </c>
      <c r="C27" t="s">
        <v>481</v>
      </c>
      <c r="D27" t="s">
        <v>482</v>
      </c>
      <c r="E27" t="s">
        <v>483</v>
      </c>
      <c r="F27" t="s">
        <v>242</v>
      </c>
      <c r="G27" t="s">
        <v>148</v>
      </c>
      <c r="H27">
        <v>77630</v>
      </c>
      <c r="I27">
        <v>325212</v>
      </c>
      <c r="J27" t="str">
        <f>VLOOKUP(C27,'2016-2021 BD OES Pull_rev'!F:N, 9, FALSE)</f>
        <v>Plastics and Rubber Polymerization</v>
      </c>
      <c r="K27">
        <v>56781.16</v>
      </c>
      <c r="L27" t="s">
        <v>484</v>
      </c>
      <c r="M27">
        <v>48.16</v>
      </c>
      <c r="N27" t="s">
        <v>485</v>
      </c>
      <c r="R27">
        <v>1</v>
      </c>
      <c r="S27">
        <v>48.16</v>
      </c>
      <c r="T27">
        <v>0</v>
      </c>
      <c r="U27">
        <v>0</v>
      </c>
      <c r="V27">
        <f t="shared" si="0"/>
        <v>48.16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372</v>
      </c>
      <c r="CJ27"/>
      <c r="CK27"/>
      <c r="GG27"/>
      <c r="GI27"/>
      <c r="GQ27"/>
      <c r="HI27"/>
      <c r="HK27"/>
      <c r="HM27"/>
      <c r="IF27"/>
      <c r="IW27"/>
    </row>
    <row r="28" spans="1:257">
      <c r="A28" t="s">
        <v>115</v>
      </c>
      <c r="B28">
        <v>2017</v>
      </c>
      <c r="C28" t="s">
        <v>481</v>
      </c>
      <c r="D28" t="s">
        <v>482</v>
      </c>
      <c r="E28" t="s">
        <v>483</v>
      </c>
      <c r="F28" t="s">
        <v>242</v>
      </c>
      <c r="G28" t="s">
        <v>148</v>
      </c>
      <c r="H28">
        <v>77630</v>
      </c>
      <c r="I28">
        <v>325212</v>
      </c>
      <c r="J28" t="str">
        <f>VLOOKUP(C28,'2016-2021 BD OES Pull_rev'!F:N, 9, FALSE)</f>
        <v>Plastics and Rubber Polymerization</v>
      </c>
      <c r="K28">
        <v>52254.67</v>
      </c>
      <c r="L28" t="s">
        <v>484</v>
      </c>
      <c r="M28">
        <v>46.07</v>
      </c>
      <c r="N28" t="s">
        <v>485</v>
      </c>
      <c r="R28">
        <v>1</v>
      </c>
      <c r="S28">
        <v>46.07</v>
      </c>
      <c r="T28">
        <v>0</v>
      </c>
      <c r="U28">
        <v>0</v>
      </c>
      <c r="V28">
        <f t="shared" si="0"/>
        <v>46.07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193</v>
      </c>
      <c r="CJ28"/>
      <c r="CK28"/>
      <c r="GG28"/>
      <c r="GI28"/>
      <c r="GQ28"/>
      <c r="HI28"/>
      <c r="HK28"/>
      <c r="HM28"/>
      <c r="IF28"/>
      <c r="IW28"/>
    </row>
    <row r="29" spans="1:257">
      <c r="A29" t="s">
        <v>115</v>
      </c>
      <c r="B29">
        <v>2018</v>
      </c>
      <c r="C29" t="s">
        <v>481</v>
      </c>
      <c r="D29" t="s">
        <v>482</v>
      </c>
      <c r="E29" t="s">
        <v>483</v>
      </c>
      <c r="F29" t="s">
        <v>242</v>
      </c>
      <c r="G29" t="s">
        <v>148</v>
      </c>
      <c r="H29">
        <v>77630</v>
      </c>
      <c r="I29">
        <v>325212</v>
      </c>
      <c r="J29" t="str">
        <f>VLOOKUP(C29,'2016-2021 BD OES Pull_rev'!F:N, 9, FALSE)</f>
        <v>Plastics and Rubber Polymerization</v>
      </c>
      <c r="K29">
        <v>45291</v>
      </c>
      <c r="L29" t="s">
        <v>484</v>
      </c>
      <c r="M29">
        <v>43</v>
      </c>
      <c r="N29" t="s">
        <v>485</v>
      </c>
      <c r="R29">
        <v>1</v>
      </c>
      <c r="S29">
        <v>43</v>
      </c>
      <c r="T29">
        <v>0</v>
      </c>
      <c r="U29">
        <v>0</v>
      </c>
      <c r="V29">
        <f t="shared" si="0"/>
        <v>43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479</v>
      </c>
      <c r="CJ29"/>
      <c r="CK29"/>
      <c r="GG29"/>
      <c r="GI29"/>
      <c r="GQ29"/>
      <c r="HI29"/>
      <c r="HK29"/>
      <c r="HM29"/>
      <c r="IF29"/>
      <c r="IW29"/>
    </row>
    <row r="30" spans="1:257">
      <c r="A30" t="s">
        <v>115</v>
      </c>
      <c r="B30">
        <v>2019</v>
      </c>
      <c r="C30" t="s">
        <v>481</v>
      </c>
      <c r="D30" t="s">
        <v>482</v>
      </c>
      <c r="E30" t="s">
        <v>483</v>
      </c>
      <c r="F30" t="s">
        <v>242</v>
      </c>
      <c r="G30" t="s">
        <v>148</v>
      </c>
      <c r="H30">
        <v>77630</v>
      </c>
      <c r="I30">
        <v>325212</v>
      </c>
      <c r="J30" t="str">
        <f>VLOOKUP(C30,'2016-2021 BD OES Pull_rev'!F:N, 9, FALSE)</f>
        <v>Plastics and Rubber Polymerization</v>
      </c>
      <c r="K30">
        <v>34377.46</v>
      </c>
      <c r="L30" t="s">
        <v>484</v>
      </c>
      <c r="M30">
        <v>24.46</v>
      </c>
      <c r="N30" t="s">
        <v>485</v>
      </c>
      <c r="R30">
        <v>1</v>
      </c>
      <c r="S30">
        <v>24.46</v>
      </c>
      <c r="T30">
        <v>0</v>
      </c>
      <c r="U30">
        <v>0</v>
      </c>
      <c r="V30">
        <f t="shared" si="0"/>
        <v>24.46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2642</v>
      </c>
      <c r="AZ30" t="s">
        <v>486</v>
      </c>
      <c r="BA30" t="s">
        <v>487</v>
      </c>
      <c r="BB30" t="s">
        <v>488</v>
      </c>
      <c r="BC30" t="s">
        <v>489</v>
      </c>
      <c r="BD30" t="s">
        <v>490</v>
      </c>
      <c r="BF30">
        <v>71730</v>
      </c>
      <c r="BG30" t="s">
        <v>491</v>
      </c>
      <c r="BH30">
        <v>110000521221</v>
      </c>
      <c r="CJ30"/>
      <c r="CK30"/>
      <c r="GG30"/>
      <c r="GI30"/>
      <c r="GQ30"/>
      <c r="HI30"/>
      <c r="HK30"/>
      <c r="HM30"/>
      <c r="IF30"/>
      <c r="IW30"/>
    </row>
    <row r="31" spans="1:257">
      <c r="A31" t="s">
        <v>115</v>
      </c>
      <c r="B31">
        <v>2020</v>
      </c>
      <c r="C31" t="s">
        <v>481</v>
      </c>
      <c r="D31" t="s">
        <v>482</v>
      </c>
      <c r="E31" t="s">
        <v>483</v>
      </c>
      <c r="F31" t="s">
        <v>242</v>
      </c>
      <c r="G31" t="s">
        <v>148</v>
      </c>
      <c r="H31">
        <v>77630</v>
      </c>
      <c r="I31">
        <v>325212</v>
      </c>
      <c r="J31" t="str">
        <f>VLOOKUP(C31,'2016-2021 BD OES Pull_rev'!F:N, 9, FALSE)</f>
        <v>Plastics and Rubber Polymerization</v>
      </c>
      <c r="K31">
        <v>68923.69</v>
      </c>
      <c r="L31" t="s">
        <v>484</v>
      </c>
      <c r="M31">
        <v>51</v>
      </c>
      <c r="N31" t="s">
        <v>485</v>
      </c>
      <c r="R31">
        <v>1</v>
      </c>
      <c r="S31">
        <v>51</v>
      </c>
      <c r="T31">
        <v>0</v>
      </c>
      <c r="U31">
        <v>0</v>
      </c>
      <c r="V31">
        <f t="shared" si="0"/>
        <v>51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2093</v>
      </c>
      <c r="CJ31"/>
      <c r="CK31"/>
      <c r="GG31"/>
      <c r="GI31"/>
      <c r="GQ31"/>
      <c r="HI31"/>
      <c r="HK31"/>
      <c r="HM31"/>
      <c r="IF31"/>
      <c r="IW31"/>
    </row>
    <row r="32" spans="1:257">
      <c r="A32" t="s">
        <v>115</v>
      </c>
      <c r="B32">
        <v>2021</v>
      </c>
      <c r="C32" t="s">
        <v>481</v>
      </c>
      <c r="D32" t="s">
        <v>482</v>
      </c>
      <c r="E32" t="s">
        <v>483</v>
      </c>
      <c r="F32" t="s">
        <v>242</v>
      </c>
      <c r="G32" t="s">
        <v>148</v>
      </c>
      <c r="H32">
        <v>77630</v>
      </c>
      <c r="I32">
        <v>325212</v>
      </c>
      <c r="J32" t="str">
        <f>VLOOKUP(C32,'2016-2021 BD OES Pull_rev'!F:N, 9, FALSE)</f>
        <v>Plastics and Rubber Polymerization</v>
      </c>
      <c r="K32">
        <v>53020.04</v>
      </c>
      <c r="L32" t="s">
        <v>484</v>
      </c>
      <c r="M32">
        <v>23.84</v>
      </c>
      <c r="N32" t="s">
        <v>485</v>
      </c>
      <c r="R32">
        <v>1</v>
      </c>
      <c r="S32">
        <v>23.84</v>
      </c>
      <c r="T32">
        <v>0</v>
      </c>
      <c r="U32">
        <v>0</v>
      </c>
      <c r="V32">
        <v>23.84</v>
      </c>
      <c r="AQ32" s="33"/>
      <c r="AR32" s="33"/>
      <c r="AS32" s="33"/>
      <c r="AT32" s="33"/>
      <c r="AU32" s="33"/>
      <c r="AV32" s="33"/>
      <c r="AW32" s="33"/>
      <c r="AX32" s="33"/>
      <c r="AY32" s="33"/>
      <c r="AZ32" s="46"/>
      <c r="BA32" s="46"/>
      <c r="BB32" s="46"/>
      <c r="BC32" s="46"/>
      <c r="BD32" s="46"/>
      <c r="BE32" s="46"/>
      <c r="BF32" s="46"/>
      <c r="BG32" s="46"/>
      <c r="BH32" s="46"/>
      <c r="CJ32"/>
      <c r="CK32"/>
      <c r="GG32"/>
      <c r="GI32"/>
      <c r="GQ32"/>
      <c r="HI32"/>
      <c r="HK32"/>
      <c r="HM32"/>
      <c r="IF32"/>
      <c r="IW32"/>
    </row>
    <row r="33" spans="1:257">
      <c r="A33" t="s">
        <v>115</v>
      </c>
      <c r="B33">
        <v>2021</v>
      </c>
      <c r="C33" t="s">
        <v>481</v>
      </c>
      <c r="D33" t="s">
        <v>482</v>
      </c>
      <c r="E33" t="s">
        <v>483</v>
      </c>
      <c r="F33" t="s">
        <v>242</v>
      </c>
      <c r="G33" t="s">
        <v>148</v>
      </c>
      <c r="H33">
        <v>77630</v>
      </c>
      <c r="I33">
        <v>325212</v>
      </c>
      <c r="J33" t="str">
        <f>VLOOKUP(C33,'2016-2021 BD OES Pull_rev'!F:N, 9, FALSE)</f>
        <v>Plastics and Rubber Polymerization</v>
      </c>
      <c r="K33">
        <v>53020.04</v>
      </c>
      <c r="L33" t="s">
        <v>484</v>
      </c>
      <c r="M33">
        <v>23.84</v>
      </c>
      <c r="N33" t="s">
        <v>485</v>
      </c>
      <c r="R33">
        <v>1</v>
      </c>
      <c r="S33">
        <v>23.84</v>
      </c>
      <c r="T33">
        <v>0</v>
      </c>
      <c r="U33">
        <v>0</v>
      </c>
      <c r="V33">
        <f t="shared" ref="V33:V64" si="1">SUM(S33:U33)</f>
        <v>23.84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1495</v>
      </c>
      <c r="CJ33"/>
      <c r="CK33"/>
      <c r="GG33"/>
      <c r="GI33"/>
      <c r="GQ33"/>
      <c r="HI33"/>
      <c r="HK33"/>
      <c r="HM33"/>
      <c r="IF33"/>
      <c r="IW33"/>
    </row>
    <row r="34" spans="1:257">
      <c r="A34" t="s">
        <v>115</v>
      </c>
      <c r="B34">
        <v>2016</v>
      </c>
      <c r="C34" t="s">
        <v>492</v>
      </c>
      <c r="D34" t="s">
        <v>493</v>
      </c>
      <c r="E34" t="s">
        <v>494</v>
      </c>
      <c r="F34" t="s">
        <v>495</v>
      </c>
      <c r="G34" t="s">
        <v>496</v>
      </c>
      <c r="H34">
        <v>37406</v>
      </c>
      <c r="I34">
        <v>325212</v>
      </c>
      <c r="J34" t="str">
        <f>VLOOKUP(C34,'2016-2021 BD OES Pull_rev'!F:N, 9, FALSE)</f>
        <v>Processing as a Reactant</v>
      </c>
      <c r="K34">
        <v>381</v>
      </c>
      <c r="L34" t="s">
        <v>463</v>
      </c>
      <c r="M34">
        <v>0</v>
      </c>
      <c r="R34">
        <v>0</v>
      </c>
      <c r="S34">
        <v>0</v>
      </c>
      <c r="T34">
        <v>0</v>
      </c>
      <c r="U34">
        <v>0</v>
      </c>
      <c r="V34">
        <f t="shared" si="1"/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28500</v>
      </c>
      <c r="CJ34"/>
      <c r="CK34"/>
      <c r="GG34"/>
      <c r="GI34"/>
      <c r="GQ34"/>
      <c r="HI34"/>
      <c r="HK34"/>
      <c r="HM34"/>
      <c r="IF34"/>
      <c r="IW34"/>
    </row>
    <row r="35" spans="1:257">
      <c r="A35" t="s">
        <v>115</v>
      </c>
      <c r="B35">
        <v>2016</v>
      </c>
      <c r="C35" t="s">
        <v>497</v>
      </c>
      <c r="D35" t="s">
        <v>493</v>
      </c>
      <c r="E35" t="s">
        <v>498</v>
      </c>
      <c r="F35" t="s">
        <v>495</v>
      </c>
      <c r="G35" t="s">
        <v>496</v>
      </c>
      <c r="H35">
        <v>37421</v>
      </c>
      <c r="I35">
        <v>325211</v>
      </c>
      <c r="J35" t="str">
        <f>VLOOKUP(C35,'2016-2021 BD OES Pull_rev'!F:N, 9, FALSE)</f>
        <v>Processing as a Reactant</v>
      </c>
      <c r="K35">
        <v>246.6</v>
      </c>
      <c r="L35" t="s">
        <v>463</v>
      </c>
      <c r="M35">
        <v>0</v>
      </c>
      <c r="R35">
        <v>0</v>
      </c>
      <c r="S35">
        <v>0</v>
      </c>
      <c r="T35">
        <v>0</v>
      </c>
      <c r="U35">
        <v>0</v>
      </c>
      <c r="V35">
        <f t="shared" si="1"/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CJ35"/>
      <c r="CK35"/>
      <c r="GG35"/>
      <c r="GI35"/>
      <c r="GQ35"/>
      <c r="HI35"/>
      <c r="HK35"/>
      <c r="HM35"/>
      <c r="IF35"/>
      <c r="IW35"/>
    </row>
    <row r="36" spans="1:257">
      <c r="A36" t="s">
        <v>115</v>
      </c>
      <c r="B36">
        <v>2017</v>
      </c>
      <c r="C36" t="s">
        <v>497</v>
      </c>
      <c r="D36" t="s">
        <v>493</v>
      </c>
      <c r="E36" t="s">
        <v>498</v>
      </c>
      <c r="F36" t="s">
        <v>495</v>
      </c>
      <c r="G36" t="s">
        <v>496</v>
      </c>
      <c r="H36">
        <v>37421</v>
      </c>
      <c r="I36">
        <v>325211</v>
      </c>
      <c r="J36" t="str">
        <f>VLOOKUP(C36,'2016-2021 BD OES Pull_rev'!F:N, 9, FALSE)</f>
        <v>Processing as a Reactant</v>
      </c>
      <c r="K36">
        <v>297.3</v>
      </c>
      <c r="L36" t="s">
        <v>463</v>
      </c>
      <c r="M36">
        <v>0</v>
      </c>
      <c r="R36">
        <v>0</v>
      </c>
      <c r="S36">
        <v>0</v>
      </c>
      <c r="T36">
        <v>0</v>
      </c>
      <c r="U36">
        <v>0</v>
      </c>
      <c r="V36">
        <f t="shared" si="1"/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CJ36"/>
      <c r="CK36"/>
      <c r="GG36"/>
      <c r="GI36"/>
      <c r="GQ36"/>
      <c r="HI36"/>
      <c r="HK36"/>
      <c r="HM36"/>
      <c r="IF36"/>
      <c r="IW36"/>
    </row>
    <row r="37" spans="1:257">
      <c r="A37" t="s">
        <v>115</v>
      </c>
      <c r="B37">
        <v>2017</v>
      </c>
      <c r="C37" t="s">
        <v>492</v>
      </c>
      <c r="D37" t="s">
        <v>493</v>
      </c>
      <c r="E37" t="s">
        <v>494</v>
      </c>
      <c r="F37" t="s">
        <v>495</v>
      </c>
      <c r="G37" t="s">
        <v>496</v>
      </c>
      <c r="H37">
        <v>37406</v>
      </c>
      <c r="I37">
        <v>325212</v>
      </c>
      <c r="J37" t="str">
        <f>VLOOKUP(C37,'2016-2021 BD OES Pull_rev'!F:N, 9, FALSE)</f>
        <v>Processing as a Reactant</v>
      </c>
      <c r="K37">
        <v>465</v>
      </c>
      <c r="L37" t="s">
        <v>463</v>
      </c>
      <c r="M37">
        <v>0</v>
      </c>
      <c r="R37">
        <v>0</v>
      </c>
      <c r="S37">
        <v>0</v>
      </c>
      <c r="T37">
        <v>0</v>
      </c>
      <c r="U37">
        <v>0</v>
      </c>
      <c r="V37">
        <f t="shared" si="1"/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CJ37"/>
      <c r="CK37"/>
      <c r="GG37"/>
      <c r="GI37"/>
      <c r="GQ37"/>
      <c r="HI37"/>
      <c r="HK37"/>
      <c r="HM37"/>
      <c r="IF37"/>
      <c r="IW37"/>
    </row>
    <row r="38" spans="1:257">
      <c r="A38" t="s">
        <v>115</v>
      </c>
      <c r="B38">
        <v>2018</v>
      </c>
      <c r="C38" t="s">
        <v>492</v>
      </c>
      <c r="D38" t="s">
        <v>493</v>
      </c>
      <c r="E38" t="s">
        <v>494</v>
      </c>
      <c r="F38" t="s">
        <v>495</v>
      </c>
      <c r="G38" t="s">
        <v>496</v>
      </c>
      <c r="H38">
        <v>37406</v>
      </c>
      <c r="I38">
        <v>325212</v>
      </c>
      <c r="J38" t="str">
        <f>VLOOKUP(C38,'2016-2021 BD OES Pull_rev'!F:N, 9, FALSE)</f>
        <v>Processing as a Reactant</v>
      </c>
      <c r="K38">
        <v>198</v>
      </c>
      <c r="L38" t="s">
        <v>463</v>
      </c>
      <c r="M38">
        <v>0</v>
      </c>
      <c r="R38">
        <v>0</v>
      </c>
      <c r="S38">
        <v>0</v>
      </c>
      <c r="T38">
        <v>0</v>
      </c>
      <c r="U38">
        <v>0</v>
      </c>
      <c r="V38">
        <f t="shared" si="1"/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CJ38"/>
      <c r="CK38"/>
      <c r="GG38"/>
      <c r="GI38"/>
      <c r="GQ38"/>
      <c r="HI38"/>
      <c r="HK38"/>
      <c r="HM38"/>
      <c r="IF38"/>
      <c r="IW38"/>
    </row>
    <row r="39" spans="1:257">
      <c r="A39" t="s">
        <v>115</v>
      </c>
      <c r="B39">
        <v>2018</v>
      </c>
      <c r="C39" t="s">
        <v>497</v>
      </c>
      <c r="D39" t="s">
        <v>493</v>
      </c>
      <c r="E39" t="s">
        <v>498</v>
      </c>
      <c r="F39" t="s">
        <v>495</v>
      </c>
      <c r="G39" t="s">
        <v>496</v>
      </c>
      <c r="H39">
        <v>37421</v>
      </c>
      <c r="I39">
        <v>325211</v>
      </c>
      <c r="J39" t="str">
        <f>VLOOKUP(C39,'2016-2021 BD OES Pull_rev'!F:N, 9, FALSE)</f>
        <v>Processing as a Reactant</v>
      </c>
      <c r="K39">
        <v>505</v>
      </c>
      <c r="L39" t="s">
        <v>463</v>
      </c>
      <c r="M39">
        <v>0</v>
      </c>
      <c r="R39">
        <v>0</v>
      </c>
      <c r="S39">
        <v>0</v>
      </c>
      <c r="T39">
        <v>0</v>
      </c>
      <c r="U39">
        <v>0</v>
      </c>
      <c r="V39">
        <f t="shared" si="1"/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CJ39"/>
      <c r="CK39"/>
      <c r="GG39"/>
      <c r="GI39"/>
      <c r="GQ39"/>
      <c r="HI39"/>
      <c r="HK39"/>
      <c r="HM39"/>
      <c r="IF39"/>
      <c r="IW39"/>
    </row>
    <row r="40" spans="1:257">
      <c r="A40" t="s">
        <v>115</v>
      </c>
      <c r="B40">
        <v>2019</v>
      </c>
      <c r="C40" t="s">
        <v>492</v>
      </c>
      <c r="D40" t="s">
        <v>493</v>
      </c>
      <c r="E40" t="s">
        <v>494</v>
      </c>
      <c r="F40" t="s">
        <v>495</v>
      </c>
      <c r="G40" t="s">
        <v>496</v>
      </c>
      <c r="H40">
        <v>37406</v>
      </c>
      <c r="I40">
        <v>325212</v>
      </c>
      <c r="J40" t="str">
        <f>VLOOKUP(C40,'2016-2021 BD OES Pull_rev'!F:N, 9, FALSE)</f>
        <v>Processing as a Reactant</v>
      </c>
      <c r="K40">
        <v>235</v>
      </c>
      <c r="L40" t="s">
        <v>463</v>
      </c>
      <c r="M40">
        <v>0</v>
      </c>
      <c r="R40">
        <v>0</v>
      </c>
      <c r="S40">
        <v>0</v>
      </c>
      <c r="T40">
        <v>0</v>
      </c>
      <c r="U40">
        <v>0</v>
      </c>
      <c r="V40">
        <f t="shared" si="1"/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Z40" t="s">
        <v>499</v>
      </c>
      <c r="BA40" t="s">
        <v>500</v>
      </c>
      <c r="BB40" t="s">
        <v>339</v>
      </c>
      <c r="BC40" t="s">
        <v>297</v>
      </c>
      <c r="BD40" t="s">
        <v>148</v>
      </c>
      <c r="BF40">
        <v>77536</v>
      </c>
      <c r="BG40" t="s">
        <v>501</v>
      </c>
      <c r="BH40">
        <v>110000463365</v>
      </c>
      <c r="CJ40"/>
      <c r="CK40"/>
      <c r="GG40"/>
      <c r="GI40"/>
      <c r="GQ40"/>
      <c r="HI40"/>
      <c r="HK40"/>
      <c r="HM40"/>
      <c r="IF40"/>
      <c r="IW40"/>
    </row>
    <row r="41" spans="1:257">
      <c r="A41" t="s">
        <v>115</v>
      </c>
      <c r="B41">
        <v>2019</v>
      </c>
      <c r="C41" t="s">
        <v>497</v>
      </c>
      <c r="D41" t="s">
        <v>493</v>
      </c>
      <c r="E41" t="s">
        <v>498</v>
      </c>
      <c r="F41" t="s">
        <v>495</v>
      </c>
      <c r="G41" t="s">
        <v>496</v>
      </c>
      <c r="H41">
        <v>37421</v>
      </c>
      <c r="I41">
        <v>325211</v>
      </c>
      <c r="J41" t="str">
        <f>VLOOKUP(C41,'2016-2021 BD OES Pull_rev'!F:N, 9, FALSE)</f>
        <v>Processing as a Reactant</v>
      </c>
      <c r="K41">
        <v>342</v>
      </c>
      <c r="L41" t="s">
        <v>463</v>
      </c>
      <c r="M41">
        <v>0</v>
      </c>
      <c r="R41">
        <v>0</v>
      </c>
      <c r="S41">
        <v>0</v>
      </c>
      <c r="T41">
        <v>0</v>
      </c>
      <c r="U41">
        <v>0</v>
      </c>
      <c r="V41">
        <f t="shared" si="1"/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CJ41"/>
      <c r="CK41"/>
      <c r="GG41"/>
      <c r="GI41"/>
      <c r="GQ41"/>
      <c r="HI41"/>
      <c r="HK41"/>
      <c r="HM41"/>
      <c r="IF41"/>
      <c r="IW41"/>
    </row>
    <row r="42" spans="1:257">
      <c r="A42" t="s">
        <v>115</v>
      </c>
      <c r="B42">
        <v>2020</v>
      </c>
      <c r="C42" t="s">
        <v>497</v>
      </c>
      <c r="D42" t="s">
        <v>493</v>
      </c>
      <c r="E42" t="s">
        <v>498</v>
      </c>
      <c r="F42" t="s">
        <v>495</v>
      </c>
      <c r="G42" t="s">
        <v>496</v>
      </c>
      <c r="H42">
        <v>37421</v>
      </c>
      <c r="I42">
        <v>325211</v>
      </c>
      <c r="J42" t="str">
        <f>VLOOKUP(C42,'2016-2021 BD OES Pull_rev'!F:N, 9, FALSE)</f>
        <v>Processing as a Reactant</v>
      </c>
      <c r="K42">
        <v>500</v>
      </c>
      <c r="L42" t="s">
        <v>463</v>
      </c>
      <c r="M42">
        <v>0</v>
      </c>
      <c r="R42">
        <v>0</v>
      </c>
      <c r="S42">
        <v>0</v>
      </c>
      <c r="T42">
        <v>0</v>
      </c>
      <c r="U42">
        <v>0</v>
      </c>
      <c r="V42">
        <f t="shared" si="1"/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502</v>
      </c>
      <c r="AR42" t="s">
        <v>503</v>
      </c>
      <c r="AS42" t="s">
        <v>504</v>
      </c>
      <c r="AT42" t="s">
        <v>505</v>
      </c>
      <c r="AU42" t="s">
        <v>506</v>
      </c>
      <c r="AV42">
        <v>46320</v>
      </c>
      <c r="AW42">
        <v>110020660578</v>
      </c>
      <c r="AX42">
        <v>0</v>
      </c>
      <c r="AY42">
        <v>0</v>
      </c>
      <c r="CJ42"/>
      <c r="CK42"/>
      <c r="GG42"/>
      <c r="GI42"/>
      <c r="GQ42"/>
      <c r="HI42"/>
      <c r="HK42"/>
      <c r="HM42"/>
      <c r="IF42"/>
      <c r="IW42"/>
    </row>
    <row r="43" spans="1:257">
      <c r="A43" t="s">
        <v>115</v>
      </c>
      <c r="B43">
        <v>2020</v>
      </c>
      <c r="C43" t="s">
        <v>492</v>
      </c>
      <c r="D43" t="s">
        <v>493</v>
      </c>
      <c r="E43" t="s">
        <v>494</v>
      </c>
      <c r="F43" t="s">
        <v>495</v>
      </c>
      <c r="G43" t="s">
        <v>496</v>
      </c>
      <c r="H43">
        <v>37406</v>
      </c>
      <c r="I43">
        <v>325212</v>
      </c>
      <c r="J43" t="str">
        <f>VLOOKUP(C43,'2016-2021 BD OES Pull_rev'!F:N, 9, FALSE)</f>
        <v>Processing as a Reactant</v>
      </c>
      <c r="K43">
        <v>500</v>
      </c>
      <c r="L43" t="s">
        <v>463</v>
      </c>
      <c r="M43">
        <v>0</v>
      </c>
      <c r="R43">
        <v>0</v>
      </c>
      <c r="S43">
        <v>0</v>
      </c>
      <c r="T43">
        <v>0</v>
      </c>
      <c r="U43">
        <v>0</v>
      </c>
      <c r="V43">
        <f t="shared" si="1"/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CJ43"/>
      <c r="CK43"/>
      <c r="GG43"/>
      <c r="GI43"/>
      <c r="GQ43"/>
      <c r="HI43"/>
      <c r="HK43"/>
      <c r="HM43"/>
      <c r="IF43"/>
      <c r="IW43"/>
    </row>
    <row r="44" spans="1:257">
      <c r="A44" t="s">
        <v>115</v>
      </c>
      <c r="B44">
        <v>2021</v>
      </c>
      <c r="C44" t="s">
        <v>497</v>
      </c>
      <c r="D44" t="s">
        <v>493</v>
      </c>
      <c r="E44" t="s">
        <v>498</v>
      </c>
      <c r="F44" t="s">
        <v>495</v>
      </c>
      <c r="G44" t="s">
        <v>496</v>
      </c>
      <c r="H44">
        <v>37421</v>
      </c>
      <c r="I44">
        <v>325211</v>
      </c>
      <c r="J44" t="str">
        <f>VLOOKUP(C44,'2016-2021 BD OES Pull_rev'!F:N, 9, FALSE)</f>
        <v>Processing as a Reactant</v>
      </c>
      <c r="K44">
        <v>293</v>
      </c>
      <c r="L44" t="s">
        <v>463</v>
      </c>
      <c r="M44">
        <v>0</v>
      </c>
      <c r="R44">
        <v>0</v>
      </c>
      <c r="S44">
        <v>0</v>
      </c>
      <c r="T44">
        <v>0</v>
      </c>
      <c r="U44">
        <v>0</v>
      </c>
      <c r="V44">
        <f t="shared" si="1"/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CJ44"/>
      <c r="CK44"/>
      <c r="GG44"/>
      <c r="GI44"/>
      <c r="GQ44"/>
      <c r="HI44"/>
      <c r="HK44"/>
      <c r="HM44"/>
      <c r="IF44"/>
      <c r="IW44"/>
    </row>
    <row r="45" spans="1:257">
      <c r="A45" t="s">
        <v>115</v>
      </c>
      <c r="B45">
        <v>2021</v>
      </c>
      <c r="C45" t="s">
        <v>492</v>
      </c>
      <c r="D45" t="s">
        <v>493</v>
      </c>
      <c r="E45" t="s">
        <v>494</v>
      </c>
      <c r="F45" t="s">
        <v>495</v>
      </c>
      <c r="G45" t="s">
        <v>496</v>
      </c>
      <c r="H45">
        <v>37406</v>
      </c>
      <c r="I45">
        <v>325212</v>
      </c>
      <c r="J45" t="str">
        <f>VLOOKUP(C45,'2016-2021 BD OES Pull_rev'!F:N, 9, FALSE)</f>
        <v>Processing as a Reactant</v>
      </c>
      <c r="K45">
        <v>500</v>
      </c>
      <c r="L45" t="s">
        <v>463</v>
      </c>
      <c r="M45">
        <v>0</v>
      </c>
      <c r="R45">
        <v>0</v>
      </c>
      <c r="S45">
        <v>0</v>
      </c>
      <c r="T45">
        <v>0</v>
      </c>
      <c r="U45">
        <v>0</v>
      </c>
      <c r="V45">
        <f t="shared" si="1"/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CJ45"/>
      <c r="CK45"/>
      <c r="GG45"/>
      <c r="GI45"/>
      <c r="GQ45"/>
      <c r="HI45"/>
      <c r="HK45"/>
      <c r="HM45"/>
      <c r="IF45"/>
      <c r="IW45"/>
    </row>
    <row r="46" spans="1:257">
      <c r="A46" t="s">
        <v>115</v>
      </c>
      <c r="B46">
        <v>2016</v>
      </c>
      <c r="C46" t="s">
        <v>507</v>
      </c>
      <c r="D46" t="s">
        <v>493</v>
      </c>
      <c r="E46" t="s">
        <v>508</v>
      </c>
      <c r="F46" t="s">
        <v>509</v>
      </c>
      <c r="G46" t="s">
        <v>510</v>
      </c>
      <c r="H46">
        <v>15061</v>
      </c>
      <c r="I46">
        <v>325211</v>
      </c>
      <c r="J46" t="str">
        <f>VLOOKUP(C46,'2016-2021 BD OES Pull_rev'!F:N, 9, FALSE)</f>
        <v>Processing as a Reactant</v>
      </c>
      <c r="K46">
        <v>4089</v>
      </c>
      <c r="L46" t="s">
        <v>511</v>
      </c>
      <c r="M46">
        <v>0</v>
      </c>
      <c r="N46" t="s">
        <v>512</v>
      </c>
      <c r="R46">
        <v>1</v>
      </c>
      <c r="S46">
        <v>0</v>
      </c>
      <c r="T46">
        <v>0</v>
      </c>
      <c r="U46">
        <v>0</v>
      </c>
      <c r="V46">
        <f t="shared" si="1"/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CJ46"/>
      <c r="CK46"/>
      <c r="GG46"/>
      <c r="GI46"/>
      <c r="GQ46"/>
      <c r="HI46"/>
      <c r="HK46"/>
      <c r="HM46"/>
      <c r="IF46"/>
      <c r="IW46"/>
    </row>
    <row r="47" spans="1:257">
      <c r="A47" t="s">
        <v>115</v>
      </c>
      <c r="B47">
        <v>2017</v>
      </c>
      <c r="C47" t="s">
        <v>507</v>
      </c>
      <c r="D47" t="s">
        <v>493</v>
      </c>
      <c r="E47" t="s">
        <v>508</v>
      </c>
      <c r="F47" t="s">
        <v>509</v>
      </c>
      <c r="G47" t="s">
        <v>510</v>
      </c>
      <c r="H47">
        <v>15061</v>
      </c>
      <c r="I47">
        <v>325211</v>
      </c>
      <c r="J47" t="str">
        <f>VLOOKUP(C47,'2016-2021 BD OES Pull_rev'!F:N, 9, FALSE)</f>
        <v>Processing as a Reactant</v>
      </c>
      <c r="K47">
        <v>4103</v>
      </c>
      <c r="L47" t="s">
        <v>511</v>
      </c>
      <c r="M47">
        <v>0</v>
      </c>
      <c r="N47" t="s">
        <v>512</v>
      </c>
      <c r="R47">
        <v>1</v>
      </c>
      <c r="S47">
        <v>0</v>
      </c>
      <c r="T47">
        <v>0</v>
      </c>
      <c r="U47">
        <v>0</v>
      </c>
      <c r="V47">
        <f t="shared" si="1"/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CJ47"/>
      <c r="CK47"/>
      <c r="GG47"/>
      <c r="GI47"/>
      <c r="GQ47"/>
      <c r="HI47"/>
      <c r="HK47"/>
      <c r="HM47"/>
      <c r="IF47"/>
      <c r="IW47"/>
    </row>
    <row r="48" spans="1:257">
      <c r="A48" t="s">
        <v>115</v>
      </c>
      <c r="B48">
        <v>2018</v>
      </c>
      <c r="C48" t="s">
        <v>507</v>
      </c>
      <c r="D48" t="s">
        <v>493</v>
      </c>
      <c r="E48" t="s">
        <v>508</v>
      </c>
      <c r="F48" t="s">
        <v>509</v>
      </c>
      <c r="G48" t="s">
        <v>510</v>
      </c>
      <c r="H48">
        <v>15061</v>
      </c>
      <c r="I48">
        <v>325211</v>
      </c>
      <c r="J48" t="str">
        <f>VLOOKUP(C48,'2016-2021 BD OES Pull_rev'!F:N, 9, FALSE)</f>
        <v>Processing as a Reactant</v>
      </c>
      <c r="K48">
        <v>4108</v>
      </c>
      <c r="L48" t="s">
        <v>511</v>
      </c>
      <c r="M48">
        <v>0</v>
      </c>
      <c r="N48" t="s">
        <v>512</v>
      </c>
      <c r="R48">
        <v>1</v>
      </c>
      <c r="S48">
        <v>0</v>
      </c>
      <c r="T48">
        <v>0</v>
      </c>
      <c r="U48">
        <v>0</v>
      </c>
      <c r="V48">
        <f t="shared" si="1"/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CJ48"/>
      <c r="CK48"/>
      <c r="GG48"/>
      <c r="GI48"/>
      <c r="GQ48"/>
      <c r="HI48"/>
      <c r="HK48"/>
      <c r="HM48"/>
      <c r="IF48"/>
      <c r="IW48"/>
    </row>
    <row r="49" spans="1:257">
      <c r="A49" t="s">
        <v>115</v>
      </c>
      <c r="B49">
        <v>2019</v>
      </c>
      <c r="C49" t="s">
        <v>507</v>
      </c>
      <c r="D49" t="s">
        <v>493</v>
      </c>
      <c r="E49" t="s">
        <v>508</v>
      </c>
      <c r="F49" t="s">
        <v>509</v>
      </c>
      <c r="G49" t="s">
        <v>510</v>
      </c>
      <c r="H49">
        <v>15061</v>
      </c>
      <c r="I49">
        <v>325211</v>
      </c>
      <c r="J49" t="str">
        <f>VLOOKUP(C49,'2016-2021 BD OES Pull_rev'!F:N, 9, FALSE)</f>
        <v>Processing as a Reactant</v>
      </c>
      <c r="K49">
        <v>4154</v>
      </c>
      <c r="L49" t="s">
        <v>511</v>
      </c>
      <c r="M49">
        <v>0</v>
      </c>
      <c r="N49" t="s">
        <v>512</v>
      </c>
      <c r="R49">
        <v>1</v>
      </c>
      <c r="S49">
        <v>0</v>
      </c>
      <c r="T49">
        <v>0</v>
      </c>
      <c r="U49">
        <v>0</v>
      </c>
      <c r="V49">
        <f t="shared" si="1"/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Z49" t="s">
        <v>513</v>
      </c>
      <c r="BA49" t="s">
        <v>514</v>
      </c>
      <c r="BB49" t="s">
        <v>515</v>
      </c>
      <c r="BC49" t="s">
        <v>297</v>
      </c>
      <c r="BD49" t="s">
        <v>148</v>
      </c>
      <c r="BF49">
        <v>775719768</v>
      </c>
      <c r="BG49" t="s">
        <v>516</v>
      </c>
      <c r="BH49">
        <v>110000748772</v>
      </c>
      <c r="CJ49"/>
      <c r="CK49"/>
      <c r="GG49"/>
      <c r="GI49"/>
      <c r="GQ49"/>
      <c r="HI49"/>
      <c r="HK49"/>
      <c r="HM49"/>
      <c r="IF49"/>
      <c r="IW49"/>
    </row>
    <row r="50" spans="1:257">
      <c r="A50" t="s">
        <v>115</v>
      </c>
      <c r="B50">
        <v>2020</v>
      </c>
      <c r="C50" t="s">
        <v>507</v>
      </c>
      <c r="D50" t="s">
        <v>493</v>
      </c>
      <c r="E50" t="s">
        <v>508</v>
      </c>
      <c r="F50" t="s">
        <v>509</v>
      </c>
      <c r="G50" t="s">
        <v>510</v>
      </c>
      <c r="H50">
        <v>15061</v>
      </c>
      <c r="I50">
        <v>325211</v>
      </c>
      <c r="J50" t="str">
        <f>VLOOKUP(C50,'2016-2021 BD OES Pull_rev'!F:N, 9, FALSE)</f>
        <v>Processing as a Reactant</v>
      </c>
      <c r="K50">
        <v>4091</v>
      </c>
      <c r="L50" t="s">
        <v>511</v>
      </c>
      <c r="M50">
        <v>0</v>
      </c>
      <c r="N50" t="s">
        <v>512</v>
      </c>
      <c r="R50">
        <v>1</v>
      </c>
      <c r="S50">
        <v>0</v>
      </c>
      <c r="T50">
        <v>0</v>
      </c>
      <c r="U50">
        <v>0</v>
      </c>
      <c r="V50">
        <f t="shared" si="1"/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CJ50"/>
      <c r="CK50"/>
      <c r="GG50"/>
      <c r="GI50"/>
      <c r="GQ50"/>
      <c r="HI50"/>
      <c r="HK50"/>
      <c r="HM50"/>
      <c r="IF50"/>
      <c r="IW50"/>
    </row>
    <row r="51" spans="1:257">
      <c r="A51" t="s">
        <v>115</v>
      </c>
      <c r="B51">
        <v>2021</v>
      </c>
      <c r="C51" t="s">
        <v>507</v>
      </c>
      <c r="D51" t="s">
        <v>493</v>
      </c>
      <c r="E51" t="s">
        <v>508</v>
      </c>
      <c r="F51" t="s">
        <v>509</v>
      </c>
      <c r="G51" t="s">
        <v>510</v>
      </c>
      <c r="H51">
        <v>15061</v>
      </c>
      <c r="I51">
        <v>325211</v>
      </c>
      <c r="J51" t="str">
        <f>VLOOKUP(C51,'2016-2021 BD OES Pull_rev'!F:N, 9, FALSE)</f>
        <v>Processing as a Reactant</v>
      </c>
      <c r="K51">
        <v>4043</v>
      </c>
      <c r="L51" t="s">
        <v>511</v>
      </c>
      <c r="M51">
        <v>0</v>
      </c>
      <c r="N51" t="s">
        <v>512</v>
      </c>
      <c r="R51">
        <v>1</v>
      </c>
      <c r="S51">
        <v>0</v>
      </c>
      <c r="T51">
        <v>0</v>
      </c>
      <c r="U51">
        <v>0</v>
      </c>
      <c r="V51">
        <f t="shared" si="1"/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CJ51"/>
      <c r="CK51"/>
      <c r="GG51"/>
      <c r="GI51"/>
      <c r="GQ51"/>
      <c r="HI51"/>
      <c r="HK51"/>
      <c r="HM51"/>
      <c r="IF51"/>
      <c r="IW51"/>
    </row>
    <row r="52" spans="1:257">
      <c r="A52" t="s">
        <v>115</v>
      </c>
      <c r="B52">
        <v>2016</v>
      </c>
      <c r="C52" t="s">
        <v>517</v>
      </c>
      <c r="D52" t="s">
        <v>518</v>
      </c>
      <c r="E52" t="s">
        <v>519</v>
      </c>
      <c r="F52" t="s">
        <v>146</v>
      </c>
      <c r="G52" t="s">
        <v>148</v>
      </c>
      <c r="H52">
        <v>77642</v>
      </c>
      <c r="I52">
        <v>325110</v>
      </c>
      <c r="J52" t="str">
        <f>VLOOKUP(C52,'2016-2021 BD OES Pull_rev'!F:N, 9, FALSE)</f>
        <v>Manufacturing</v>
      </c>
      <c r="K52">
        <v>36000</v>
      </c>
      <c r="L52" t="s">
        <v>463</v>
      </c>
      <c r="M52">
        <v>0</v>
      </c>
      <c r="R52">
        <v>0</v>
      </c>
      <c r="S52">
        <v>0</v>
      </c>
      <c r="T52">
        <v>0</v>
      </c>
      <c r="U52">
        <v>0</v>
      </c>
      <c r="V52">
        <f t="shared" si="1"/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15520</v>
      </c>
      <c r="CJ52"/>
      <c r="CK52"/>
      <c r="GG52"/>
      <c r="GI52"/>
      <c r="GQ52"/>
      <c r="HI52"/>
      <c r="HK52"/>
      <c r="HM52"/>
      <c r="IF52"/>
      <c r="IW52"/>
    </row>
    <row r="53" spans="1:257">
      <c r="A53" t="s">
        <v>115</v>
      </c>
      <c r="B53">
        <v>2017</v>
      </c>
      <c r="C53" t="s">
        <v>517</v>
      </c>
      <c r="D53" t="s">
        <v>518</v>
      </c>
      <c r="E53" t="s">
        <v>519</v>
      </c>
      <c r="F53" t="s">
        <v>146</v>
      </c>
      <c r="G53" t="s">
        <v>148</v>
      </c>
      <c r="H53">
        <v>77642</v>
      </c>
      <c r="I53">
        <v>325110</v>
      </c>
      <c r="J53" t="str">
        <f>VLOOKUP(C53,'2016-2021 BD OES Pull_rev'!F:N, 9, FALSE)</f>
        <v>Manufacturing</v>
      </c>
      <c r="K53">
        <v>24700</v>
      </c>
      <c r="L53" t="s">
        <v>463</v>
      </c>
      <c r="M53">
        <v>0</v>
      </c>
      <c r="R53">
        <v>0</v>
      </c>
      <c r="S53">
        <v>0</v>
      </c>
      <c r="T53">
        <v>0</v>
      </c>
      <c r="U53">
        <v>0</v>
      </c>
      <c r="V53">
        <f t="shared" si="1"/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3290</v>
      </c>
      <c r="CJ53"/>
      <c r="CK53"/>
      <c r="GG53"/>
      <c r="GI53"/>
      <c r="GQ53"/>
      <c r="HI53"/>
      <c r="HK53"/>
      <c r="HM53"/>
      <c r="IF53"/>
      <c r="IW53"/>
    </row>
    <row r="54" spans="1:257">
      <c r="A54" t="s">
        <v>115</v>
      </c>
      <c r="B54">
        <v>2018</v>
      </c>
      <c r="C54" t="s">
        <v>517</v>
      </c>
      <c r="D54" t="s">
        <v>518</v>
      </c>
      <c r="E54" t="s">
        <v>519</v>
      </c>
      <c r="F54" t="s">
        <v>146</v>
      </c>
      <c r="G54" t="s">
        <v>148</v>
      </c>
      <c r="H54">
        <v>77642</v>
      </c>
      <c r="I54">
        <v>325110</v>
      </c>
      <c r="J54" t="str">
        <f>VLOOKUP(C54,'2016-2021 BD OES Pull_rev'!F:N, 9, FALSE)</f>
        <v>Manufacturing</v>
      </c>
      <c r="K54">
        <v>42594.21</v>
      </c>
      <c r="L54" t="s">
        <v>463</v>
      </c>
      <c r="M54">
        <v>0</v>
      </c>
      <c r="R54">
        <v>0</v>
      </c>
      <c r="S54">
        <v>0</v>
      </c>
      <c r="T54">
        <v>0</v>
      </c>
      <c r="U54">
        <v>0</v>
      </c>
      <c r="V54">
        <f t="shared" si="1"/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CJ54"/>
      <c r="CK54"/>
      <c r="GG54"/>
      <c r="GI54"/>
      <c r="GQ54"/>
      <c r="HI54"/>
      <c r="HK54"/>
      <c r="HM54"/>
      <c r="IF54"/>
      <c r="IW54"/>
    </row>
    <row r="55" spans="1:257">
      <c r="A55" t="s">
        <v>115</v>
      </c>
      <c r="B55">
        <v>2019</v>
      </c>
      <c r="C55" t="s">
        <v>517</v>
      </c>
      <c r="D55" t="s">
        <v>518</v>
      </c>
      <c r="E55" t="s">
        <v>519</v>
      </c>
      <c r="F55" t="s">
        <v>146</v>
      </c>
      <c r="G55" t="s">
        <v>148</v>
      </c>
      <c r="H55">
        <v>77642</v>
      </c>
      <c r="I55">
        <v>325110</v>
      </c>
      <c r="J55" t="str">
        <f>VLOOKUP(C55,'2016-2021 BD OES Pull_rev'!F:N, 9, FALSE)</f>
        <v>Manufacturing</v>
      </c>
      <c r="K55">
        <v>32398.2</v>
      </c>
      <c r="L55" t="s">
        <v>463</v>
      </c>
      <c r="M55">
        <v>0</v>
      </c>
      <c r="R55">
        <v>0</v>
      </c>
      <c r="S55">
        <v>0</v>
      </c>
      <c r="T55">
        <v>0</v>
      </c>
      <c r="U55">
        <v>0</v>
      </c>
      <c r="V55">
        <f t="shared" si="1"/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CJ55"/>
      <c r="CK55"/>
      <c r="GG55"/>
      <c r="GI55"/>
      <c r="GQ55"/>
      <c r="HI55"/>
      <c r="HK55"/>
      <c r="HM55"/>
      <c r="IF55"/>
      <c r="IW55"/>
    </row>
    <row r="56" spans="1:257">
      <c r="A56" t="s">
        <v>115</v>
      </c>
      <c r="B56">
        <v>2020</v>
      </c>
      <c r="C56" t="s">
        <v>517</v>
      </c>
      <c r="D56" t="s">
        <v>518</v>
      </c>
      <c r="E56" t="s">
        <v>519</v>
      </c>
      <c r="F56" t="s">
        <v>146</v>
      </c>
      <c r="G56" t="s">
        <v>148</v>
      </c>
      <c r="H56">
        <v>77642</v>
      </c>
      <c r="I56">
        <v>325110</v>
      </c>
      <c r="J56" t="str">
        <f>VLOOKUP(C56,'2016-2021 BD OES Pull_rev'!F:N, 9, FALSE)</f>
        <v>Manufacturing</v>
      </c>
      <c r="K56">
        <v>17280.080000000002</v>
      </c>
      <c r="L56" t="s">
        <v>463</v>
      </c>
      <c r="M56">
        <v>0</v>
      </c>
      <c r="R56">
        <v>0</v>
      </c>
      <c r="S56">
        <v>0</v>
      </c>
      <c r="T56">
        <v>0</v>
      </c>
      <c r="U56">
        <v>0</v>
      </c>
      <c r="V56">
        <f t="shared" si="1"/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CJ56"/>
      <c r="CK56"/>
      <c r="GG56"/>
      <c r="GI56"/>
      <c r="GQ56"/>
      <c r="HI56"/>
      <c r="HK56"/>
      <c r="HM56"/>
      <c r="IF56"/>
      <c r="IW56"/>
    </row>
    <row r="57" spans="1:257">
      <c r="A57" t="s">
        <v>115</v>
      </c>
      <c r="B57">
        <v>2021</v>
      </c>
      <c r="C57" t="s">
        <v>517</v>
      </c>
      <c r="D57" t="s">
        <v>518</v>
      </c>
      <c r="E57" t="s">
        <v>519</v>
      </c>
      <c r="F57" t="s">
        <v>146</v>
      </c>
      <c r="G57" t="s">
        <v>148</v>
      </c>
      <c r="H57">
        <v>77642</v>
      </c>
      <c r="I57">
        <v>325110</v>
      </c>
      <c r="J57" t="str">
        <f>VLOOKUP(C57,'2016-2021 BD OES Pull_rev'!F:N, 9, FALSE)</f>
        <v>Manufacturing</v>
      </c>
      <c r="K57">
        <v>14739</v>
      </c>
      <c r="L57" t="s">
        <v>463</v>
      </c>
      <c r="M57">
        <v>0</v>
      </c>
      <c r="R57">
        <v>0</v>
      </c>
      <c r="S57">
        <v>0</v>
      </c>
      <c r="T57">
        <v>0</v>
      </c>
      <c r="U57">
        <v>0</v>
      </c>
      <c r="V57">
        <f t="shared" si="1"/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CJ57"/>
      <c r="CK57"/>
      <c r="GG57"/>
      <c r="GI57"/>
      <c r="GQ57"/>
      <c r="HI57"/>
      <c r="HK57"/>
      <c r="HM57"/>
      <c r="IF57"/>
      <c r="IW57"/>
    </row>
    <row r="58" spans="1:257">
      <c r="A58" t="s">
        <v>115</v>
      </c>
      <c r="B58">
        <v>2021</v>
      </c>
      <c r="C58" t="s">
        <v>520</v>
      </c>
      <c r="D58" t="s">
        <v>521</v>
      </c>
      <c r="E58" t="s">
        <v>522</v>
      </c>
      <c r="F58" t="s">
        <v>146</v>
      </c>
      <c r="G58" t="s">
        <v>148</v>
      </c>
      <c r="H58">
        <v>77642</v>
      </c>
      <c r="I58">
        <v>325110</v>
      </c>
      <c r="J58" t="str">
        <f>VLOOKUP(C58,'2016-2021 BD OES Pull_rev'!F:N, 9, FALSE)</f>
        <v>Plastics and Rubber Polymerization</v>
      </c>
      <c r="K58">
        <v>6.45</v>
      </c>
      <c r="L58" t="s">
        <v>463</v>
      </c>
      <c r="M58">
        <v>0</v>
      </c>
      <c r="R58">
        <v>0</v>
      </c>
      <c r="S58">
        <v>0</v>
      </c>
      <c r="T58">
        <v>0</v>
      </c>
      <c r="U58">
        <v>0</v>
      </c>
      <c r="V58">
        <f t="shared" si="1"/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CJ58"/>
      <c r="CK58"/>
      <c r="GG58"/>
      <c r="GI58"/>
      <c r="GQ58"/>
      <c r="HI58"/>
      <c r="HK58"/>
      <c r="HM58"/>
      <c r="IF58"/>
      <c r="IW58"/>
    </row>
    <row r="59" spans="1:257">
      <c r="A59" t="s">
        <v>115</v>
      </c>
      <c r="B59">
        <v>2016</v>
      </c>
      <c r="C59" t="s">
        <v>523</v>
      </c>
      <c r="D59" t="s">
        <v>524</v>
      </c>
      <c r="E59" t="s">
        <v>525</v>
      </c>
      <c r="F59" t="s">
        <v>358</v>
      </c>
      <c r="G59" t="s">
        <v>148</v>
      </c>
      <c r="H59">
        <v>77590</v>
      </c>
      <c r="I59">
        <v>324110</v>
      </c>
      <c r="J59" t="str">
        <f>VLOOKUP(C59,'2016-2021 BD OES Pull_rev'!F:N, 9, FALSE)</f>
        <v>Manufacturing</v>
      </c>
      <c r="K59">
        <v>1660</v>
      </c>
      <c r="L59" t="s">
        <v>463</v>
      </c>
      <c r="M59">
        <v>0</v>
      </c>
      <c r="R59">
        <v>0</v>
      </c>
      <c r="S59">
        <v>0</v>
      </c>
      <c r="T59">
        <v>0</v>
      </c>
      <c r="U59">
        <v>0</v>
      </c>
      <c r="V59">
        <f t="shared" si="1"/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CJ59"/>
      <c r="CK59"/>
      <c r="GG59"/>
      <c r="GI59"/>
      <c r="GQ59"/>
      <c r="HI59"/>
      <c r="HK59"/>
      <c r="HM59"/>
      <c r="IF59"/>
      <c r="IW59"/>
    </row>
    <row r="60" spans="1:257">
      <c r="A60" t="s">
        <v>115</v>
      </c>
      <c r="B60">
        <v>2016</v>
      </c>
      <c r="C60" t="s">
        <v>523</v>
      </c>
      <c r="D60" t="s">
        <v>524</v>
      </c>
      <c r="E60" t="s">
        <v>525</v>
      </c>
      <c r="F60" t="s">
        <v>358</v>
      </c>
      <c r="G60" t="s">
        <v>148</v>
      </c>
      <c r="H60">
        <v>77590</v>
      </c>
      <c r="I60">
        <v>221112</v>
      </c>
      <c r="J60" t="str">
        <f>VLOOKUP(C60,'2016-2021 BD OES Pull_rev'!F:N, 9, FALSE)</f>
        <v>Manufacturing</v>
      </c>
      <c r="K60">
        <v>1</v>
      </c>
      <c r="L60" t="s">
        <v>463</v>
      </c>
      <c r="M60">
        <v>0</v>
      </c>
      <c r="R60">
        <v>0</v>
      </c>
      <c r="S60">
        <v>0</v>
      </c>
      <c r="T60">
        <v>0</v>
      </c>
      <c r="U60">
        <v>0</v>
      </c>
      <c r="V60">
        <f t="shared" si="1"/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CJ60"/>
      <c r="CK60"/>
      <c r="GG60"/>
      <c r="GI60"/>
      <c r="GQ60"/>
      <c r="HI60"/>
      <c r="HK60"/>
      <c r="HM60"/>
      <c r="IF60"/>
      <c r="IW60"/>
    </row>
    <row r="61" spans="1:257">
      <c r="A61" t="s">
        <v>115</v>
      </c>
      <c r="B61">
        <v>2017</v>
      </c>
      <c r="C61" t="s">
        <v>523</v>
      </c>
      <c r="D61" t="s">
        <v>524</v>
      </c>
      <c r="E61" t="s">
        <v>525</v>
      </c>
      <c r="F61" t="s">
        <v>358</v>
      </c>
      <c r="G61" t="s">
        <v>148</v>
      </c>
      <c r="H61">
        <v>77590</v>
      </c>
      <c r="I61">
        <v>324110</v>
      </c>
      <c r="J61" t="str">
        <f>VLOOKUP(C61,'2016-2021 BD OES Pull_rev'!F:N, 9, FALSE)</f>
        <v>Manufacturing</v>
      </c>
      <c r="K61">
        <v>1400</v>
      </c>
      <c r="L61" t="s">
        <v>463</v>
      </c>
      <c r="M61">
        <v>0</v>
      </c>
      <c r="R61">
        <v>0</v>
      </c>
      <c r="S61">
        <v>0</v>
      </c>
      <c r="T61">
        <v>0</v>
      </c>
      <c r="U61">
        <v>0</v>
      </c>
      <c r="V61">
        <f t="shared" si="1"/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CJ61"/>
      <c r="CK61"/>
      <c r="GG61"/>
      <c r="GI61"/>
      <c r="GQ61"/>
      <c r="HI61"/>
      <c r="HK61"/>
      <c r="HM61"/>
      <c r="IF61"/>
      <c r="IW61"/>
    </row>
    <row r="62" spans="1:257">
      <c r="A62" t="s">
        <v>115</v>
      </c>
      <c r="B62">
        <v>2017</v>
      </c>
      <c r="C62" t="s">
        <v>523</v>
      </c>
      <c r="D62" t="s">
        <v>524</v>
      </c>
      <c r="E62" t="s">
        <v>525</v>
      </c>
      <c r="F62" t="s">
        <v>358</v>
      </c>
      <c r="G62" t="s">
        <v>148</v>
      </c>
      <c r="H62">
        <v>77590</v>
      </c>
      <c r="I62">
        <v>221112</v>
      </c>
      <c r="J62" t="str">
        <f>VLOOKUP(C62,'2016-2021 BD OES Pull_rev'!F:N, 9, FALSE)</f>
        <v>Manufacturing</v>
      </c>
      <c r="K62">
        <v>1</v>
      </c>
      <c r="L62" t="s">
        <v>463</v>
      </c>
      <c r="M62">
        <v>0</v>
      </c>
      <c r="R62">
        <v>0</v>
      </c>
      <c r="S62">
        <v>0</v>
      </c>
      <c r="T62">
        <v>0</v>
      </c>
      <c r="U62">
        <v>0</v>
      </c>
      <c r="V62">
        <f t="shared" si="1"/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CJ62"/>
      <c r="CK62"/>
      <c r="GG62"/>
      <c r="GI62"/>
      <c r="GQ62"/>
      <c r="HI62"/>
      <c r="HK62"/>
      <c r="HM62"/>
      <c r="IF62"/>
      <c r="IW62"/>
    </row>
    <row r="63" spans="1:257">
      <c r="A63" t="s">
        <v>115</v>
      </c>
      <c r="B63">
        <v>2018</v>
      </c>
      <c r="C63" t="s">
        <v>523</v>
      </c>
      <c r="D63" t="s">
        <v>524</v>
      </c>
      <c r="E63" t="s">
        <v>525</v>
      </c>
      <c r="F63" t="s">
        <v>358</v>
      </c>
      <c r="G63" t="s">
        <v>148</v>
      </c>
      <c r="H63">
        <v>77590</v>
      </c>
      <c r="I63">
        <v>324110</v>
      </c>
      <c r="J63" t="str">
        <f>VLOOKUP(C63,'2016-2021 BD OES Pull_rev'!F:N, 9, FALSE)</f>
        <v>Manufacturing</v>
      </c>
      <c r="K63">
        <v>1380</v>
      </c>
      <c r="L63" t="s">
        <v>463</v>
      </c>
      <c r="M63">
        <v>0</v>
      </c>
      <c r="R63">
        <v>0</v>
      </c>
      <c r="S63">
        <v>0</v>
      </c>
      <c r="T63">
        <v>0</v>
      </c>
      <c r="U63">
        <v>0</v>
      </c>
      <c r="V63">
        <f t="shared" si="1"/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CJ63"/>
      <c r="CK63"/>
      <c r="GG63"/>
      <c r="GI63"/>
      <c r="GQ63"/>
      <c r="HI63"/>
      <c r="HK63"/>
      <c r="HM63"/>
      <c r="IF63"/>
      <c r="IW63"/>
    </row>
    <row r="64" spans="1:257">
      <c r="A64" t="s">
        <v>115</v>
      </c>
      <c r="B64">
        <v>2018</v>
      </c>
      <c r="C64" t="s">
        <v>523</v>
      </c>
      <c r="D64" t="s">
        <v>524</v>
      </c>
      <c r="E64" t="s">
        <v>525</v>
      </c>
      <c r="F64" t="s">
        <v>358</v>
      </c>
      <c r="G64" t="s">
        <v>148</v>
      </c>
      <c r="H64">
        <v>77590</v>
      </c>
      <c r="I64">
        <v>221112</v>
      </c>
      <c r="J64" t="str">
        <f>VLOOKUP(C64,'2016-2021 BD OES Pull_rev'!F:N, 9, FALSE)</f>
        <v>Manufacturing</v>
      </c>
      <c r="K64">
        <v>3</v>
      </c>
      <c r="L64" t="s">
        <v>463</v>
      </c>
      <c r="M64">
        <v>0</v>
      </c>
      <c r="R64">
        <v>0</v>
      </c>
      <c r="S64">
        <v>0</v>
      </c>
      <c r="T64">
        <v>0</v>
      </c>
      <c r="U64">
        <v>0</v>
      </c>
      <c r="V64">
        <f t="shared" si="1"/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CJ64"/>
      <c r="CK64"/>
      <c r="GG64"/>
      <c r="GI64"/>
      <c r="GQ64"/>
      <c r="HI64"/>
      <c r="HK64"/>
      <c r="HM64"/>
      <c r="IF64"/>
      <c r="IW64"/>
    </row>
    <row r="65" spans="1:257">
      <c r="A65" t="s">
        <v>115</v>
      </c>
      <c r="B65">
        <v>2019</v>
      </c>
      <c r="C65" t="s">
        <v>523</v>
      </c>
      <c r="D65" t="s">
        <v>524</v>
      </c>
      <c r="E65" t="s">
        <v>525</v>
      </c>
      <c r="F65" t="s">
        <v>358</v>
      </c>
      <c r="G65" t="s">
        <v>148</v>
      </c>
      <c r="H65">
        <v>77590</v>
      </c>
      <c r="I65">
        <v>324110</v>
      </c>
      <c r="J65" t="str">
        <f>VLOOKUP(C65,'2016-2021 BD OES Pull_rev'!F:N, 9, FALSE)</f>
        <v>Manufacturing</v>
      </c>
      <c r="K65">
        <v>2160</v>
      </c>
      <c r="L65" t="s">
        <v>463</v>
      </c>
      <c r="M65">
        <v>0</v>
      </c>
      <c r="R65">
        <v>0</v>
      </c>
      <c r="S65">
        <v>0</v>
      </c>
      <c r="T65">
        <v>0</v>
      </c>
      <c r="U65">
        <v>0</v>
      </c>
      <c r="V65">
        <f t="shared" ref="V65:V90" si="2">SUM(S65:U65)</f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CJ65"/>
      <c r="CK65"/>
      <c r="GG65"/>
      <c r="GI65"/>
      <c r="GQ65"/>
      <c r="HI65"/>
      <c r="HK65"/>
      <c r="HM65"/>
      <c r="IF65"/>
      <c r="IW65"/>
    </row>
    <row r="66" spans="1:257">
      <c r="A66" t="s">
        <v>115</v>
      </c>
      <c r="B66">
        <v>2020</v>
      </c>
      <c r="C66" t="s">
        <v>523</v>
      </c>
      <c r="D66" t="s">
        <v>524</v>
      </c>
      <c r="E66" t="s">
        <v>525</v>
      </c>
      <c r="F66" t="s">
        <v>358</v>
      </c>
      <c r="G66" t="s">
        <v>148</v>
      </c>
      <c r="H66">
        <v>77590</v>
      </c>
      <c r="I66">
        <v>324110</v>
      </c>
      <c r="J66" t="str">
        <f>VLOOKUP(C66,'2016-2021 BD OES Pull_rev'!F:N, 9, FALSE)</f>
        <v>Manufacturing</v>
      </c>
      <c r="K66">
        <v>1860</v>
      </c>
      <c r="L66" t="s">
        <v>463</v>
      </c>
      <c r="M66">
        <v>0</v>
      </c>
      <c r="R66">
        <v>0</v>
      </c>
      <c r="S66">
        <v>0</v>
      </c>
      <c r="T66">
        <v>0</v>
      </c>
      <c r="U66">
        <v>0</v>
      </c>
      <c r="V66">
        <f t="shared" si="2"/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CJ66"/>
      <c r="CK66"/>
      <c r="GG66"/>
      <c r="GI66"/>
      <c r="GQ66"/>
      <c r="HI66"/>
      <c r="HK66"/>
      <c r="HM66"/>
      <c r="IF66"/>
      <c r="IW66"/>
    </row>
    <row r="67" spans="1:257">
      <c r="A67" t="s">
        <v>115</v>
      </c>
      <c r="B67">
        <v>2021</v>
      </c>
      <c r="C67" t="s">
        <v>523</v>
      </c>
      <c r="D67" t="s">
        <v>524</v>
      </c>
      <c r="E67" t="s">
        <v>525</v>
      </c>
      <c r="F67" t="s">
        <v>358</v>
      </c>
      <c r="G67" t="s">
        <v>148</v>
      </c>
      <c r="H67">
        <v>77590</v>
      </c>
      <c r="I67">
        <v>324110</v>
      </c>
      <c r="J67" t="str">
        <f>VLOOKUP(C67,'2016-2021 BD OES Pull_rev'!F:N, 9, FALSE)</f>
        <v>Manufacturing</v>
      </c>
      <c r="K67">
        <v>1780</v>
      </c>
      <c r="L67" t="s">
        <v>463</v>
      </c>
      <c r="M67">
        <v>0</v>
      </c>
      <c r="R67">
        <v>0</v>
      </c>
      <c r="S67">
        <v>0</v>
      </c>
      <c r="T67">
        <v>0</v>
      </c>
      <c r="U67">
        <v>0</v>
      </c>
      <c r="V67">
        <f t="shared" si="2"/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CJ67"/>
      <c r="CK67"/>
      <c r="GG67"/>
      <c r="GI67"/>
      <c r="GQ67"/>
      <c r="HI67"/>
      <c r="HK67"/>
      <c r="HM67"/>
      <c r="IF67"/>
      <c r="IW67"/>
    </row>
    <row r="68" spans="1:257">
      <c r="A68" t="s">
        <v>115</v>
      </c>
      <c r="B68">
        <v>2016</v>
      </c>
      <c r="C68" t="s">
        <v>526</v>
      </c>
      <c r="D68" t="s">
        <v>527</v>
      </c>
      <c r="E68" t="s">
        <v>528</v>
      </c>
      <c r="F68" t="s">
        <v>529</v>
      </c>
      <c r="G68" t="s">
        <v>530</v>
      </c>
      <c r="H68">
        <v>28214</v>
      </c>
      <c r="I68">
        <v>424710</v>
      </c>
      <c r="J68" t="str">
        <f>VLOOKUP(C68,'2016-2021 BD OES Pull_rev'!F:N, 9, FALSE)</f>
        <v>Repackaging</v>
      </c>
      <c r="K68">
        <v>1</v>
      </c>
      <c r="L68" t="s">
        <v>531</v>
      </c>
      <c r="M68">
        <v>0</v>
      </c>
      <c r="N68" t="s">
        <v>485</v>
      </c>
      <c r="R68">
        <v>1</v>
      </c>
      <c r="S68">
        <v>0</v>
      </c>
      <c r="T68">
        <v>0</v>
      </c>
      <c r="U68">
        <v>0</v>
      </c>
      <c r="V68">
        <f t="shared" si="2"/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CJ68"/>
      <c r="CK68"/>
      <c r="GG68"/>
      <c r="GI68"/>
      <c r="GQ68"/>
      <c r="HI68"/>
      <c r="HK68"/>
      <c r="HM68"/>
      <c r="IF68"/>
      <c r="IW68"/>
    </row>
    <row r="69" spans="1:257">
      <c r="A69" t="s">
        <v>115</v>
      </c>
      <c r="B69">
        <v>2016</v>
      </c>
      <c r="C69" t="s">
        <v>532</v>
      </c>
      <c r="D69" t="s">
        <v>533</v>
      </c>
      <c r="E69" t="s">
        <v>534</v>
      </c>
      <c r="F69" t="s">
        <v>535</v>
      </c>
      <c r="G69" t="s">
        <v>496</v>
      </c>
      <c r="H69">
        <v>37209</v>
      </c>
      <c r="I69">
        <v>424710</v>
      </c>
      <c r="J69" t="str">
        <f>VLOOKUP(C69,'2016-2021 BD OES Pull_rev'!F:N, 9, FALSE)</f>
        <v>Repackaging</v>
      </c>
      <c r="K69">
        <v>2</v>
      </c>
      <c r="L69" t="s">
        <v>536</v>
      </c>
      <c r="M69">
        <v>0</v>
      </c>
      <c r="N69" t="s">
        <v>485</v>
      </c>
      <c r="R69">
        <v>1</v>
      </c>
      <c r="S69">
        <v>0</v>
      </c>
      <c r="T69">
        <v>0</v>
      </c>
      <c r="U69">
        <v>0</v>
      </c>
      <c r="V69">
        <f t="shared" si="2"/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CJ69"/>
      <c r="CK69"/>
      <c r="GG69"/>
      <c r="GI69"/>
      <c r="GQ69"/>
      <c r="HI69"/>
      <c r="HK69"/>
      <c r="HM69"/>
      <c r="IF69"/>
      <c r="IW69"/>
    </row>
    <row r="70" spans="1:257">
      <c r="A70" t="s">
        <v>115</v>
      </c>
      <c r="B70">
        <v>2016</v>
      </c>
      <c r="C70" t="s">
        <v>537</v>
      </c>
      <c r="D70" t="s">
        <v>538</v>
      </c>
      <c r="E70" t="s">
        <v>539</v>
      </c>
      <c r="F70" t="s">
        <v>540</v>
      </c>
      <c r="G70" t="s">
        <v>530</v>
      </c>
      <c r="H70">
        <v>27576</v>
      </c>
      <c r="I70">
        <v>424710</v>
      </c>
      <c r="J70" t="str">
        <f>VLOOKUP(C70,'2016-2021 BD OES Pull_rev'!F:N, 9, FALSE)</f>
        <v>Repackaging</v>
      </c>
      <c r="K70">
        <v>3</v>
      </c>
      <c r="L70" t="s">
        <v>541</v>
      </c>
      <c r="M70">
        <v>0</v>
      </c>
      <c r="N70" t="s">
        <v>485</v>
      </c>
      <c r="R70">
        <v>1</v>
      </c>
      <c r="S70">
        <v>0</v>
      </c>
      <c r="T70">
        <v>0</v>
      </c>
      <c r="U70">
        <v>0</v>
      </c>
      <c r="V70">
        <f t="shared" si="2"/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CJ70"/>
      <c r="CK70"/>
      <c r="GG70"/>
      <c r="GI70"/>
      <c r="GQ70"/>
      <c r="HI70"/>
      <c r="HK70"/>
      <c r="HM70"/>
      <c r="IF70"/>
      <c r="IW70"/>
    </row>
    <row r="71" spans="1:257">
      <c r="A71" t="s">
        <v>115</v>
      </c>
      <c r="B71">
        <v>2016</v>
      </c>
      <c r="C71" t="s">
        <v>125</v>
      </c>
      <c r="D71" t="s">
        <v>127</v>
      </c>
      <c r="E71" t="s">
        <v>128</v>
      </c>
      <c r="F71" t="s">
        <v>129</v>
      </c>
      <c r="G71" t="s">
        <v>131</v>
      </c>
      <c r="H71">
        <v>98230</v>
      </c>
      <c r="I71">
        <v>324110</v>
      </c>
      <c r="J71" t="str">
        <f>VLOOKUP(C71,'2016-2021 BD OES Pull_rev'!F:N, 9, FALSE)</f>
        <v>Processing - Incorporation into formulation, mixture, or reaction product</v>
      </c>
      <c r="K71">
        <v>379.32</v>
      </c>
      <c r="L71" t="s">
        <v>542</v>
      </c>
      <c r="M71">
        <v>0</v>
      </c>
      <c r="N71" t="s">
        <v>485</v>
      </c>
      <c r="O71" t="s">
        <v>543</v>
      </c>
      <c r="P71">
        <v>0</v>
      </c>
      <c r="Q71" t="s">
        <v>485</v>
      </c>
      <c r="R71">
        <v>2</v>
      </c>
      <c r="S71">
        <v>0</v>
      </c>
      <c r="T71">
        <v>0</v>
      </c>
      <c r="U71">
        <v>0</v>
      </c>
      <c r="V71">
        <f t="shared" si="2"/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CJ71"/>
      <c r="CK71"/>
      <c r="GG71"/>
      <c r="GI71"/>
      <c r="GQ71"/>
      <c r="HI71"/>
      <c r="HK71"/>
      <c r="HM71"/>
      <c r="IF71"/>
      <c r="IW71"/>
    </row>
    <row r="72" spans="1:257">
      <c r="A72" t="s">
        <v>115</v>
      </c>
      <c r="B72">
        <v>2017</v>
      </c>
      <c r="C72" t="s">
        <v>125</v>
      </c>
      <c r="D72" t="s">
        <v>127</v>
      </c>
      <c r="E72" t="s">
        <v>128</v>
      </c>
      <c r="F72" t="s">
        <v>129</v>
      </c>
      <c r="G72" t="s">
        <v>131</v>
      </c>
      <c r="H72">
        <v>98230</v>
      </c>
      <c r="I72">
        <v>324110</v>
      </c>
      <c r="J72" t="str">
        <f>VLOOKUP(C72,'2016-2021 BD OES Pull_rev'!F:N, 9, FALSE)</f>
        <v>Processing - Incorporation into formulation, mixture, or reaction product</v>
      </c>
      <c r="K72">
        <v>1161.6500000000001</v>
      </c>
      <c r="L72" t="s">
        <v>542</v>
      </c>
      <c r="M72">
        <v>0</v>
      </c>
      <c r="N72" t="s">
        <v>477</v>
      </c>
      <c r="O72" t="s">
        <v>543</v>
      </c>
      <c r="P72">
        <v>0</v>
      </c>
      <c r="Q72" t="s">
        <v>477</v>
      </c>
      <c r="R72">
        <v>2</v>
      </c>
      <c r="S72">
        <v>0</v>
      </c>
      <c r="T72">
        <v>0</v>
      </c>
      <c r="U72">
        <v>0</v>
      </c>
      <c r="V72">
        <f t="shared" si="2"/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0.02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CJ72"/>
      <c r="CK72"/>
      <c r="GG72"/>
      <c r="GI72"/>
      <c r="GQ72"/>
      <c r="HI72"/>
      <c r="HK72"/>
      <c r="HM72"/>
      <c r="IF72"/>
      <c r="IW72"/>
    </row>
    <row r="73" spans="1:257">
      <c r="A73" t="s">
        <v>115</v>
      </c>
      <c r="B73">
        <v>2019</v>
      </c>
      <c r="C73" t="s">
        <v>125</v>
      </c>
      <c r="D73" t="s">
        <v>127</v>
      </c>
      <c r="E73" t="s">
        <v>128</v>
      </c>
      <c r="F73" t="s">
        <v>129</v>
      </c>
      <c r="G73" t="s">
        <v>131</v>
      </c>
      <c r="H73">
        <v>98230</v>
      </c>
      <c r="I73">
        <v>324110</v>
      </c>
      <c r="J73" t="str">
        <f>VLOOKUP(C73,'2016-2021 BD OES Pull_rev'!F:N, 9, FALSE)</f>
        <v>Processing - Incorporation into formulation, mixture, or reaction product</v>
      </c>
      <c r="K73">
        <v>37.353521999999998</v>
      </c>
      <c r="L73" t="s">
        <v>542</v>
      </c>
      <c r="M73">
        <v>0</v>
      </c>
      <c r="N73" t="s">
        <v>477</v>
      </c>
      <c r="O73" t="s">
        <v>543</v>
      </c>
      <c r="P73">
        <v>0</v>
      </c>
      <c r="Q73" t="s">
        <v>477</v>
      </c>
      <c r="R73">
        <v>2</v>
      </c>
      <c r="S73">
        <v>0</v>
      </c>
      <c r="T73">
        <v>0</v>
      </c>
      <c r="U73">
        <v>0</v>
      </c>
      <c r="V73">
        <f t="shared" si="2"/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CJ73"/>
      <c r="CK73"/>
      <c r="GG73"/>
      <c r="GI73"/>
      <c r="GQ73"/>
      <c r="HI73"/>
      <c r="HK73"/>
      <c r="HM73"/>
      <c r="IF73"/>
      <c r="IW73"/>
    </row>
    <row r="74" spans="1:257">
      <c r="A74" t="s">
        <v>115</v>
      </c>
      <c r="B74">
        <v>2020</v>
      </c>
      <c r="C74" t="s">
        <v>125</v>
      </c>
      <c r="D74" t="s">
        <v>127</v>
      </c>
      <c r="E74" t="s">
        <v>128</v>
      </c>
      <c r="F74" t="s">
        <v>129</v>
      </c>
      <c r="G74" t="s">
        <v>131</v>
      </c>
      <c r="H74">
        <v>98230</v>
      </c>
      <c r="I74">
        <v>324110</v>
      </c>
      <c r="J74" t="str">
        <f>VLOOKUP(C74,'2016-2021 BD OES Pull_rev'!F:N, 9, FALSE)</f>
        <v>Processing - Incorporation into formulation, mixture, or reaction product</v>
      </c>
      <c r="K74">
        <v>81.845557999999997</v>
      </c>
      <c r="L74" t="s">
        <v>542</v>
      </c>
      <c r="M74">
        <v>0</v>
      </c>
      <c r="N74" t="s">
        <v>477</v>
      </c>
      <c r="O74" t="s">
        <v>543</v>
      </c>
      <c r="P74">
        <v>0</v>
      </c>
      <c r="Q74" t="s">
        <v>477</v>
      </c>
      <c r="R74">
        <v>2</v>
      </c>
      <c r="S74">
        <v>0</v>
      </c>
      <c r="T74">
        <v>0</v>
      </c>
      <c r="U74">
        <v>0</v>
      </c>
      <c r="V74">
        <f t="shared" si="2"/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CJ74"/>
      <c r="CK74"/>
      <c r="GG74"/>
      <c r="GI74"/>
      <c r="GQ74"/>
      <c r="HI74"/>
      <c r="HK74"/>
      <c r="HM74"/>
      <c r="IF74"/>
      <c r="IW74"/>
    </row>
    <row r="75" spans="1:257">
      <c r="A75" t="s">
        <v>115</v>
      </c>
      <c r="B75">
        <v>2021</v>
      </c>
      <c r="C75" t="s">
        <v>125</v>
      </c>
      <c r="D75" t="s">
        <v>127</v>
      </c>
      <c r="E75" t="s">
        <v>128</v>
      </c>
      <c r="F75" t="s">
        <v>129</v>
      </c>
      <c r="G75" t="s">
        <v>131</v>
      </c>
      <c r="H75">
        <v>98230</v>
      </c>
      <c r="I75">
        <v>324110</v>
      </c>
      <c r="J75" t="str">
        <f>VLOOKUP(C75,'2016-2021 BD OES Pull_rev'!F:N, 9, FALSE)</f>
        <v>Processing - Incorporation into formulation, mixture, or reaction product</v>
      </c>
      <c r="K75">
        <v>72</v>
      </c>
      <c r="L75" t="s">
        <v>543</v>
      </c>
      <c r="M75">
        <v>0</v>
      </c>
      <c r="N75" t="s">
        <v>477</v>
      </c>
      <c r="O75" t="s">
        <v>542</v>
      </c>
      <c r="P75">
        <v>0</v>
      </c>
      <c r="Q75" t="s">
        <v>477</v>
      </c>
      <c r="R75">
        <v>2</v>
      </c>
      <c r="S75">
        <v>0</v>
      </c>
      <c r="T75">
        <v>0</v>
      </c>
      <c r="U75">
        <v>0</v>
      </c>
      <c r="V75">
        <f t="shared" si="2"/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CJ75"/>
      <c r="CK75"/>
      <c r="GG75"/>
      <c r="GI75"/>
      <c r="GQ75"/>
      <c r="HI75"/>
      <c r="HK75"/>
      <c r="HM75"/>
      <c r="IF75"/>
      <c r="IW75"/>
    </row>
    <row r="76" spans="1:257">
      <c r="A76" t="s">
        <v>115</v>
      </c>
      <c r="B76">
        <v>2016</v>
      </c>
      <c r="C76" t="s">
        <v>544</v>
      </c>
      <c r="D76" t="s">
        <v>545</v>
      </c>
      <c r="E76" t="s">
        <v>546</v>
      </c>
      <c r="F76" t="s">
        <v>547</v>
      </c>
      <c r="G76" t="s">
        <v>505</v>
      </c>
      <c r="H76">
        <v>46394</v>
      </c>
      <c r="I76">
        <v>324110</v>
      </c>
      <c r="J76" t="str">
        <f>VLOOKUP(C76,'2016-2021 BD OES Pull_rev'!F:N, 9, FALSE)</f>
        <v>Manufacturing</v>
      </c>
      <c r="K76">
        <f>11+3900</f>
        <v>3911</v>
      </c>
      <c r="L76" t="s">
        <v>463</v>
      </c>
      <c r="M76">
        <v>0</v>
      </c>
      <c r="R76">
        <f>0+2</f>
        <v>2</v>
      </c>
      <c r="S76">
        <v>0</v>
      </c>
      <c r="T76">
        <v>0</v>
      </c>
      <c r="U76">
        <v>0</v>
      </c>
      <c r="V76">
        <f t="shared" si="2"/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CJ76"/>
      <c r="CK76"/>
      <c r="GG76"/>
      <c r="GI76"/>
      <c r="GQ76"/>
      <c r="HI76"/>
      <c r="HK76"/>
      <c r="HM76"/>
      <c r="IF76"/>
      <c r="IW76"/>
    </row>
    <row r="77" spans="1:257">
      <c r="A77" t="s">
        <v>115</v>
      </c>
      <c r="B77">
        <v>2017</v>
      </c>
      <c r="C77" t="s">
        <v>544</v>
      </c>
      <c r="D77" t="s">
        <v>545</v>
      </c>
      <c r="E77" t="s">
        <v>546</v>
      </c>
      <c r="F77" t="s">
        <v>547</v>
      </c>
      <c r="G77" t="s">
        <v>505</v>
      </c>
      <c r="H77">
        <v>46394</v>
      </c>
      <c r="I77">
        <v>324110</v>
      </c>
      <c r="J77" t="str">
        <f>VLOOKUP(C77,'2016-2021 BD OES Pull_rev'!F:N, 9, FALSE)</f>
        <v>Manufacturing</v>
      </c>
      <c r="K77">
        <f>630+8</f>
        <v>638</v>
      </c>
      <c r="L77" t="s">
        <v>548</v>
      </c>
      <c r="M77">
        <v>0</v>
      </c>
      <c r="N77" t="s">
        <v>477</v>
      </c>
      <c r="O77" t="s">
        <v>549</v>
      </c>
      <c r="P77">
        <v>0</v>
      </c>
      <c r="Q77" t="s">
        <v>477</v>
      </c>
      <c r="R77">
        <v>2</v>
      </c>
      <c r="S77">
        <v>0</v>
      </c>
      <c r="T77">
        <v>0</v>
      </c>
      <c r="U77">
        <v>0</v>
      </c>
      <c r="V77">
        <f t="shared" si="2"/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CJ77"/>
      <c r="CK77"/>
      <c r="GG77"/>
      <c r="GI77"/>
      <c r="GQ77"/>
      <c r="HI77"/>
      <c r="HK77"/>
      <c r="HM77"/>
      <c r="IF77"/>
      <c r="IW77"/>
    </row>
    <row r="78" spans="1:257">
      <c r="A78" t="s">
        <v>115</v>
      </c>
      <c r="B78">
        <v>2018</v>
      </c>
      <c r="C78" t="s">
        <v>544</v>
      </c>
      <c r="D78" t="s">
        <v>545</v>
      </c>
      <c r="E78" t="s">
        <v>546</v>
      </c>
      <c r="F78" t="s">
        <v>547</v>
      </c>
      <c r="G78" t="s">
        <v>505</v>
      </c>
      <c r="H78">
        <v>46394</v>
      </c>
      <c r="I78">
        <v>324110</v>
      </c>
      <c r="J78" t="str">
        <f>VLOOKUP(C78,'2016-2021 BD OES Pull_rev'!F:N, 9, FALSE)</f>
        <v>Manufacturing</v>
      </c>
      <c r="K78">
        <f>10+640</f>
        <v>650</v>
      </c>
      <c r="L78" t="s">
        <v>548</v>
      </c>
      <c r="M78">
        <v>0</v>
      </c>
      <c r="N78" t="s">
        <v>477</v>
      </c>
      <c r="O78" t="s">
        <v>549</v>
      </c>
      <c r="P78">
        <v>0</v>
      </c>
      <c r="Q78" t="s">
        <v>477</v>
      </c>
      <c r="R78">
        <v>2</v>
      </c>
      <c r="S78">
        <v>0</v>
      </c>
      <c r="T78">
        <v>0</v>
      </c>
      <c r="U78">
        <v>0</v>
      </c>
      <c r="V78">
        <f>SUM(S78:U78)</f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CJ78"/>
      <c r="CK78"/>
      <c r="GG78"/>
      <c r="GI78"/>
      <c r="GQ78"/>
      <c r="HI78"/>
      <c r="HK78"/>
      <c r="HM78"/>
      <c r="IF78"/>
      <c r="IW78"/>
    </row>
    <row r="79" spans="1:257">
      <c r="A79" t="s">
        <v>115</v>
      </c>
      <c r="B79">
        <v>2019</v>
      </c>
      <c r="C79" t="s">
        <v>544</v>
      </c>
      <c r="D79" t="s">
        <v>545</v>
      </c>
      <c r="E79" t="s">
        <v>546</v>
      </c>
      <c r="F79" t="s">
        <v>547</v>
      </c>
      <c r="G79" t="s">
        <v>505</v>
      </c>
      <c r="H79">
        <v>46394</v>
      </c>
      <c r="I79">
        <v>324110</v>
      </c>
      <c r="J79" t="str">
        <f>VLOOKUP(C79,'2016-2021 BD OES Pull_rev'!F:N, 9, FALSE)</f>
        <v>Manufacturing</v>
      </c>
      <c r="K79">
        <f>10+610</f>
        <v>620</v>
      </c>
      <c r="L79" t="s">
        <v>548</v>
      </c>
      <c r="M79">
        <v>0</v>
      </c>
      <c r="O79" t="s">
        <v>549</v>
      </c>
      <c r="P79">
        <v>0</v>
      </c>
      <c r="Q79" t="s">
        <v>477</v>
      </c>
      <c r="R79">
        <v>2</v>
      </c>
      <c r="S79">
        <v>0</v>
      </c>
      <c r="T79">
        <v>0</v>
      </c>
      <c r="U79">
        <v>0</v>
      </c>
      <c r="V79">
        <f>SUM(S79:U79)</f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CJ79"/>
      <c r="CK79"/>
      <c r="GG79"/>
      <c r="GI79"/>
      <c r="GQ79"/>
      <c r="HI79"/>
      <c r="HK79"/>
      <c r="HM79"/>
      <c r="IF79"/>
      <c r="IW79"/>
    </row>
    <row r="80" spans="1:257" s="50" customFormat="1">
      <c r="A80" s="50" t="s">
        <v>115</v>
      </c>
      <c r="B80" s="50">
        <v>2020</v>
      </c>
      <c r="C80" s="50" t="s">
        <v>544</v>
      </c>
      <c r="D80" s="50" t="s">
        <v>545</v>
      </c>
      <c r="E80" s="50" t="s">
        <v>546</v>
      </c>
      <c r="F80" s="50" t="s">
        <v>547</v>
      </c>
      <c r="G80" s="50" t="s">
        <v>505</v>
      </c>
      <c r="H80" s="50">
        <v>46394</v>
      </c>
      <c r="I80" s="50">
        <v>324110</v>
      </c>
      <c r="J80" s="50" t="str">
        <f>VLOOKUP(C80,'2016-2021 BD OES Pull_rev'!F:N, 9, FALSE)</f>
        <v>Manufacturing</v>
      </c>
      <c r="K80" s="50">
        <f>390+10</f>
        <v>400</v>
      </c>
      <c r="L80" s="50" t="s">
        <v>548</v>
      </c>
      <c r="M80" s="50">
        <v>0</v>
      </c>
      <c r="N80" s="50" t="s">
        <v>477</v>
      </c>
      <c r="O80" s="50" t="s">
        <v>549</v>
      </c>
      <c r="P80" s="50">
        <v>0</v>
      </c>
      <c r="Q80" s="50" t="s">
        <v>477</v>
      </c>
      <c r="R80" s="50">
        <v>2</v>
      </c>
      <c r="S80" s="50">
        <v>0</v>
      </c>
      <c r="T80" s="50">
        <v>0</v>
      </c>
      <c r="U80" s="50">
        <v>0</v>
      </c>
      <c r="V80" s="50">
        <f t="shared" si="2"/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>
        <v>0</v>
      </c>
      <c r="AF80" s="50">
        <v>0</v>
      </c>
      <c r="AG80" s="50">
        <v>0</v>
      </c>
      <c r="AH80" s="50">
        <v>0</v>
      </c>
      <c r="AI80" s="50"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</row>
    <row r="81" spans="1:257">
      <c r="A81" t="s">
        <v>115</v>
      </c>
      <c r="B81">
        <v>2021</v>
      </c>
      <c r="C81" t="s">
        <v>544</v>
      </c>
      <c r="D81" t="s">
        <v>545</v>
      </c>
      <c r="E81" t="s">
        <v>546</v>
      </c>
      <c r="F81" t="s">
        <v>547</v>
      </c>
      <c r="G81" t="s">
        <v>505</v>
      </c>
      <c r="H81">
        <v>46394</v>
      </c>
      <c r="I81">
        <v>324110</v>
      </c>
      <c r="J81" t="str">
        <f>VLOOKUP(C81,'2016-2021 BD OES Pull_rev'!F:N, 9, FALSE)</f>
        <v>Manufacturing</v>
      </c>
      <c r="K81">
        <f>10+343</f>
        <v>353</v>
      </c>
      <c r="L81" t="s">
        <v>548</v>
      </c>
      <c r="M81">
        <v>0</v>
      </c>
      <c r="N81" t="s">
        <v>477</v>
      </c>
      <c r="O81" t="s">
        <v>549</v>
      </c>
      <c r="P81">
        <v>0</v>
      </c>
      <c r="Q81" t="s">
        <v>477</v>
      </c>
      <c r="R81">
        <v>2</v>
      </c>
      <c r="S81">
        <v>0</v>
      </c>
      <c r="T81">
        <v>0</v>
      </c>
      <c r="U81">
        <v>0</v>
      </c>
      <c r="V81">
        <f t="shared" si="2"/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CJ81"/>
      <c r="CK81"/>
      <c r="GG81"/>
      <c r="GI81"/>
      <c r="GQ81"/>
      <c r="HI81"/>
      <c r="HK81"/>
      <c r="HM81"/>
      <c r="IF81"/>
      <c r="IW81"/>
    </row>
    <row r="82" spans="1:257">
      <c r="A82" t="s">
        <v>115</v>
      </c>
      <c r="B82">
        <v>2016</v>
      </c>
      <c r="C82" t="s">
        <v>550</v>
      </c>
      <c r="D82" t="s">
        <v>551</v>
      </c>
      <c r="E82" t="s">
        <v>552</v>
      </c>
      <c r="F82" t="s">
        <v>553</v>
      </c>
      <c r="G82" t="s">
        <v>250</v>
      </c>
      <c r="H82">
        <v>43616</v>
      </c>
      <c r="I82">
        <v>324110</v>
      </c>
      <c r="J82" t="str">
        <f>VLOOKUP(C82,'2016-2021 BD OES Pull_rev'!F:N, 9, FALSE)</f>
        <v>Manufacturing</v>
      </c>
      <c r="K82">
        <v>862</v>
      </c>
      <c r="L82" t="s">
        <v>554</v>
      </c>
      <c r="M82">
        <v>0</v>
      </c>
      <c r="N82" t="s">
        <v>477</v>
      </c>
      <c r="R82">
        <v>1</v>
      </c>
      <c r="S82">
        <v>0</v>
      </c>
      <c r="T82">
        <v>0</v>
      </c>
      <c r="U82">
        <v>0</v>
      </c>
      <c r="V82">
        <f t="shared" si="2"/>
        <v>0</v>
      </c>
      <c r="W82">
        <v>0</v>
      </c>
      <c r="X82">
        <v>0</v>
      </c>
      <c r="Y82">
        <v>0</v>
      </c>
      <c r="Z82" s="37">
        <v>0</v>
      </c>
      <c r="AA82">
        <v>0</v>
      </c>
      <c r="AB82">
        <v>0</v>
      </c>
      <c r="AC82">
        <v>0</v>
      </c>
      <c r="AD82" s="32">
        <v>0</v>
      </c>
      <c r="AF82">
        <v>0</v>
      </c>
      <c r="AG82">
        <v>0</v>
      </c>
      <c r="AH82">
        <v>0</v>
      </c>
      <c r="AI82">
        <v>0</v>
      </c>
      <c r="AJ82" s="37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CJ82"/>
      <c r="CK82"/>
      <c r="GG82"/>
      <c r="GI82"/>
      <c r="GQ82"/>
      <c r="HI82"/>
      <c r="HK82"/>
      <c r="HM82"/>
      <c r="IF82"/>
      <c r="IW82"/>
    </row>
    <row r="83" spans="1:257">
      <c r="A83" t="s">
        <v>115</v>
      </c>
      <c r="B83">
        <v>2017</v>
      </c>
      <c r="C83" t="s">
        <v>550</v>
      </c>
      <c r="D83" t="s">
        <v>551</v>
      </c>
      <c r="E83" t="s">
        <v>552</v>
      </c>
      <c r="F83" t="s">
        <v>553</v>
      </c>
      <c r="G83" t="s">
        <v>250</v>
      </c>
      <c r="H83">
        <v>43616</v>
      </c>
      <c r="I83">
        <v>324110</v>
      </c>
      <c r="J83" t="str">
        <f>VLOOKUP(C83,'2016-2021 BD OES Pull_rev'!F:N, 9, FALSE)</f>
        <v>Manufacturing</v>
      </c>
      <c r="K83">
        <v>458</v>
      </c>
      <c r="L83" t="s">
        <v>554</v>
      </c>
      <c r="M83">
        <v>0</v>
      </c>
      <c r="N83" t="s">
        <v>477</v>
      </c>
      <c r="R83">
        <v>1</v>
      </c>
      <c r="S83">
        <v>0</v>
      </c>
      <c r="T83">
        <v>0</v>
      </c>
      <c r="U83">
        <v>0</v>
      </c>
      <c r="V83">
        <f t="shared" si="2"/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CJ83"/>
      <c r="CK83"/>
      <c r="GG83"/>
      <c r="GI83"/>
      <c r="GQ83"/>
      <c r="HI83"/>
      <c r="HK83"/>
      <c r="HM83"/>
      <c r="IF83"/>
      <c r="IW83"/>
    </row>
    <row r="84" spans="1:257">
      <c r="A84" t="s">
        <v>115</v>
      </c>
      <c r="B84">
        <v>2018</v>
      </c>
      <c r="C84" t="s">
        <v>550</v>
      </c>
      <c r="D84" t="s">
        <v>551</v>
      </c>
      <c r="E84" t="s">
        <v>552</v>
      </c>
      <c r="F84" t="s">
        <v>553</v>
      </c>
      <c r="G84" t="s">
        <v>250</v>
      </c>
      <c r="H84">
        <v>43616</v>
      </c>
      <c r="I84">
        <v>324110</v>
      </c>
      <c r="J84" t="str">
        <f>VLOOKUP(C84,'2016-2021 BD OES Pull_rev'!F:N, 9, FALSE)</f>
        <v>Manufacturing</v>
      </c>
      <c r="K84">
        <v>1232</v>
      </c>
      <c r="L84" t="s">
        <v>554</v>
      </c>
      <c r="M84">
        <v>0</v>
      </c>
      <c r="N84" t="s">
        <v>477</v>
      </c>
      <c r="R84">
        <v>1</v>
      </c>
      <c r="S84">
        <v>0</v>
      </c>
      <c r="T84">
        <v>0</v>
      </c>
      <c r="U84">
        <v>0</v>
      </c>
      <c r="V84">
        <f t="shared" si="2"/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CJ84"/>
      <c r="CK84"/>
      <c r="GG84"/>
      <c r="GI84"/>
      <c r="GQ84"/>
      <c r="HI84"/>
      <c r="HK84"/>
      <c r="HM84"/>
      <c r="IF84"/>
      <c r="IW84"/>
    </row>
    <row r="85" spans="1:257">
      <c r="A85" t="s">
        <v>115</v>
      </c>
      <c r="B85">
        <v>2019</v>
      </c>
      <c r="C85" t="s">
        <v>550</v>
      </c>
      <c r="D85" t="s">
        <v>551</v>
      </c>
      <c r="E85" t="s">
        <v>552</v>
      </c>
      <c r="F85" t="s">
        <v>553</v>
      </c>
      <c r="G85" t="s">
        <v>250</v>
      </c>
      <c r="H85">
        <v>43616</v>
      </c>
      <c r="I85">
        <v>324110</v>
      </c>
      <c r="J85" t="str">
        <f>VLOOKUP(C85,'2016-2021 BD OES Pull_rev'!F:N, 9, FALSE)</f>
        <v>Manufacturing</v>
      </c>
      <c r="K85">
        <v>993</v>
      </c>
      <c r="L85" t="s">
        <v>554</v>
      </c>
      <c r="M85">
        <v>0</v>
      </c>
      <c r="N85" t="s">
        <v>477</v>
      </c>
      <c r="R85">
        <v>1</v>
      </c>
      <c r="S85">
        <v>0</v>
      </c>
      <c r="T85">
        <v>0</v>
      </c>
      <c r="U85">
        <v>0</v>
      </c>
      <c r="V85">
        <f t="shared" si="2"/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CJ85"/>
      <c r="CK85"/>
      <c r="GG85"/>
      <c r="GI85"/>
      <c r="GQ85"/>
      <c r="HI85"/>
      <c r="HK85"/>
      <c r="HM85"/>
      <c r="IF85"/>
      <c r="IW85"/>
    </row>
    <row r="86" spans="1:257">
      <c r="A86" t="s">
        <v>115</v>
      </c>
      <c r="B86">
        <v>2020</v>
      </c>
      <c r="C86" t="s">
        <v>550</v>
      </c>
      <c r="D86" t="s">
        <v>551</v>
      </c>
      <c r="E86" t="s">
        <v>552</v>
      </c>
      <c r="F86" t="s">
        <v>553</v>
      </c>
      <c r="G86" t="s">
        <v>250</v>
      </c>
      <c r="H86">
        <v>43616</v>
      </c>
      <c r="I86">
        <v>324110</v>
      </c>
      <c r="J86" t="str">
        <f>VLOOKUP(C86,'2016-2021 BD OES Pull_rev'!F:N, 9, FALSE)</f>
        <v>Manufacturing</v>
      </c>
      <c r="K86">
        <v>547</v>
      </c>
      <c r="L86" t="s">
        <v>554</v>
      </c>
      <c r="M86">
        <v>0</v>
      </c>
      <c r="N86" t="s">
        <v>477</v>
      </c>
      <c r="R86">
        <v>1</v>
      </c>
      <c r="S86">
        <v>0</v>
      </c>
      <c r="T86">
        <v>0</v>
      </c>
      <c r="U86">
        <v>0</v>
      </c>
      <c r="V86">
        <f t="shared" si="2"/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CJ86"/>
      <c r="CK86"/>
      <c r="GG86"/>
      <c r="GI86"/>
      <c r="GQ86"/>
      <c r="HI86"/>
      <c r="HK86"/>
      <c r="HM86"/>
      <c r="IF86"/>
      <c r="IW86"/>
    </row>
    <row r="87" spans="1:257">
      <c r="A87" t="s">
        <v>115</v>
      </c>
      <c r="B87">
        <v>2021</v>
      </c>
      <c r="C87" t="s">
        <v>550</v>
      </c>
      <c r="D87" t="s">
        <v>551</v>
      </c>
      <c r="E87" t="s">
        <v>552</v>
      </c>
      <c r="F87" t="s">
        <v>553</v>
      </c>
      <c r="G87" t="s">
        <v>250</v>
      </c>
      <c r="H87">
        <v>43616</v>
      </c>
      <c r="I87">
        <v>324110</v>
      </c>
      <c r="J87" t="str">
        <f>VLOOKUP(C87,'2016-2021 BD OES Pull_rev'!F:N, 9, FALSE)</f>
        <v>Manufacturing</v>
      </c>
      <c r="K87">
        <v>368</v>
      </c>
      <c r="L87" t="s">
        <v>554</v>
      </c>
      <c r="M87">
        <v>0</v>
      </c>
      <c r="N87" t="s">
        <v>477</v>
      </c>
      <c r="R87">
        <v>1</v>
      </c>
      <c r="S87">
        <v>0</v>
      </c>
      <c r="T87">
        <v>0</v>
      </c>
      <c r="U87">
        <v>0</v>
      </c>
      <c r="V87">
        <f t="shared" si="2"/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CJ87"/>
      <c r="CK87"/>
      <c r="GG87"/>
      <c r="GI87"/>
      <c r="GQ87"/>
      <c r="HI87"/>
      <c r="HK87"/>
      <c r="HM87"/>
      <c r="IF87"/>
      <c r="IW87"/>
    </row>
    <row r="88" spans="1:257">
      <c r="A88" t="s">
        <v>115</v>
      </c>
      <c r="B88">
        <v>2016</v>
      </c>
      <c r="C88" t="s">
        <v>555</v>
      </c>
      <c r="D88" t="s">
        <v>556</v>
      </c>
      <c r="E88" t="s">
        <v>557</v>
      </c>
      <c r="F88" t="s">
        <v>558</v>
      </c>
      <c r="G88" t="s">
        <v>305</v>
      </c>
      <c r="H88">
        <v>59404</v>
      </c>
      <c r="I88">
        <v>324110</v>
      </c>
      <c r="J88" t="str">
        <f>VLOOKUP(C88,'2016-2021 BD OES Pull_rev'!F:N, 9, FALSE)</f>
        <v>Processing - Incorporation into formulation, mixture, or reaction product</v>
      </c>
      <c r="K88">
        <v>420</v>
      </c>
      <c r="L88" t="s">
        <v>463</v>
      </c>
      <c r="M88">
        <v>0</v>
      </c>
      <c r="R88">
        <v>0</v>
      </c>
      <c r="S88">
        <v>0</v>
      </c>
      <c r="T88">
        <v>0</v>
      </c>
      <c r="U88">
        <v>0</v>
      </c>
      <c r="V88">
        <f t="shared" si="2"/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CJ88"/>
      <c r="CK88"/>
      <c r="GG88"/>
      <c r="GI88"/>
      <c r="GQ88"/>
      <c r="HI88"/>
      <c r="HK88"/>
      <c r="HM88"/>
      <c r="IF88"/>
      <c r="IW88"/>
    </row>
    <row r="89" spans="1:257">
      <c r="A89" t="s">
        <v>115</v>
      </c>
      <c r="B89">
        <v>2016</v>
      </c>
      <c r="C89" t="s">
        <v>133</v>
      </c>
      <c r="D89" t="s">
        <v>135</v>
      </c>
      <c r="E89" t="s">
        <v>136</v>
      </c>
      <c r="F89" t="s">
        <v>137</v>
      </c>
      <c r="G89" t="s">
        <v>139</v>
      </c>
      <c r="H89">
        <v>41129</v>
      </c>
      <c r="I89">
        <v>324110</v>
      </c>
      <c r="J89" t="str">
        <f>VLOOKUP(C89,'2016-2021 BD OES Pull_rev'!F:N, 9, FALSE)</f>
        <v>Processing as a reactant</v>
      </c>
      <c r="K89">
        <v>383</v>
      </c>
      <c r="L89" t="s">
        <v>559</v>
      </c>
      <c r="M89">
        <v>0</v>
      </c>
      <c r="N89" t="s">
        <v>477</v>
      </c>
      <c r="R89">
        <v>1</v>
      </c>
      <c r="S89">
        <v>0</v>
      </c>
      <c r="T89">
        <v>0</v>
      </c>
      <c r="U89">
        <v>0</v>
      </c>
      <c r="V89">
        <f t="shared" si="2"/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CJ89"/>
      <c r="CK89"/>
      <c r="GG89"/>
      <c r="GI89"/>
      <c r="GQ89"/>
      <c r="HI89"/>
      <c r="HK89"/>
      <c r="HM89"/>
      <c r="IF89"/>
      <c r="IW89"/>
    </row>
    <row r="90" spans="1:257">
      <c r="A90" t="s">
        <v>115</v>
      </c>
      <c r="B90">
        <v>2017</v>
      </c>
      <c r="C90" t="s">
        <v>133</v>
      </c>
      <c r="D90" t="s">
        <v>135</v>
      </c>
      <c r="E90" t="s">
        <v>136</v>
      </c>
      <c r="F90" t="s">
        <v>137</v>
      </c>
      <c r="G90" t="s">
        <v>139</v>
      </c>
      <c r="H90">
        <v>41129</v>
      </c>
      <c r="I90">
        <v>324110</v>
      </c>
      <c r="J90" t="str">
        <f>VLOOKUP(C90,'2016-2021 BD OES Pull_rev'!F:N, 9, FALSE)</f>
        <v>Processing as a reactant</v>
      </c>
      <c r="K90">
        <v>502</v>
      </c>
      <c r="L90" t="s">
        <v>559</v>
      </c>
      <c r="M90">
        <v>0</v>
      </c>
      <c r="N90" t="s">
        <v>477</v>
      </c>
      <c r="R90">
        <v>1</v>
      </c>
      <c r="S90">
        <v>0</v>
      </c>
      <c r="T90">
        <v>0</v>
      </c>
      <c r="U90">
        <v>0</v>
      </c>
      <c r="V90">
        <f t="shared" si="2"/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CJ90"/>
      <c r="CK90"/>
      <c r="GG90"/>
      <c r="GI90"/>
      <c r="GQ90"/>
      <c r="HI90"/>
      <c r="HK90"/>
      <c r="HM90"/>
      <c r="IF90"/>
      <c r="IW90"/>
    </row>
    <row r="91" spans="1:257">
      <c r="A91" t="s">
        <v>115</v>
      </c>
      <c r="B91">
        <v>2018</v>
      </c>
      <c r="C91" t="s">
        <v>133</v>
      </c>
      <c r="D91" t="s">
        <v>135</v>
      </c>
      <c r="E91" t="s">
        <v>136</v>
      </c>
      <c r="F91" t="s">
        <v>137</v>
      </c>
      <c r="G91" t="s">
        <v>139</v>
      </c>
      <c r="H91">
        <v>41129</v>
      </c>
      <c r="I91">
        <v>324110</v>
      </c>
      <c r="J91" t="str">
        <f>VLOOKUP(C91,'2016-2021 BD OES Pull_rev'!F:N, 9, FALSE)</f>
        <v>Processing as a reactant</v>
      </c>
      <c r="K91">
        <v>483</v>
      </c>
      <c r="L91" t="s">
        <v>559</v>
      </c>
      <c r="M91">
        <v>0</v>
      </c>
      <c r="N91" t="s">
        <v>477</v>
      </c>
      <c r="R91">
        <v>1</v>
      </c>
      <c r="S91">
        <v>0</v>
      </c>
      <c r="T91">
        <v>0</v>
      </c>
      <c r="U91">
        <v>0</v>
      </c>
      <c r="V91">
        <f t="shared" ref="V91:V122" si="3">SUM(S91:U91)</f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CJ91"/>
      <c r="CK91"/>
      <c r="GG91"/>
      <c r="GI91"/>
      <c r="GQ91"/>
      <c r="HI91"/>
      <c r="HK91"/>
      <c r="HM91"/>
      <c r="IF91"/>
      <c r="IW91"/>
    </row>
    <row r="92" spans="1:257">
      <c r="A92" t="s">
        <v>115</v>
      </c>
      <c r="B92">
        <v>2019</v>
      </c>
      <c r="C92" t="s">
        <v>133</v>
      </c>
      <c r="D92" t="s">
        <v>135</v>
      </c>
      <c r="E92" t="s">
        <v>136</v>
      </c>
      <c r="F92" t="s">
        <v>137</v>
      </c>
      <c r="G92" t="s">
        <v>139</v>
      </c>
      <c r="H92">
        <v>41129</v>
      </c>
      <c r="I92">
        <v>324110</v>
      </c>
      <c r="J92" t="str">
        <f>VLOOKUP(C92,'2016-2021 BD OES Pull_rev'!F:N, 9, FALSE)</f>
        <v>Processing as a reactant</v>
      </c>
      <c r="K92">
        <v>410</v>
      </c>
      <c r="L92" t="s">
        <v>559</v>
      </c>
      <c r="M92">
        <v>0</v>
      </c>
      <c r="N92" t="s">
        <v>477</v>
      </c>
      <c r="R92">
        <v>1</v>
      </c>
      <c r="S92">
        <v>0</v>
      </c>
      <c r="T92">
        <v>0</v>
      </c>
      <c r="U92">
        <v>0</v>
      </c>
      <c r="V92">
        <f t="shared" si="3"/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42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CJ92"/>
      <c r="CK92"/>
      <c r="GG92"/>
      <c r="GI92"/>
      <c r="GQ92"/>
      <c r="HI92"/>
      <c r="HK92"/>
      <c r="HM92"/>
      <c r="IF92"/>
      <c r="IW92"/>
    </row>
    <row r="93" spans="1:257">
      <c r="A93" t="s">
        <v>115</v>
      </c>
      <c r="B93">
        <v>2020</v>
      </c>
      <c r="C93" t="s">
        <v>133</v>
      </c>
      <c r="D93" t="s">
        <v>135</v>
      </c>
      <c r="E93" t="s">
        <v>136</v>
      </c>
      <c r="F93" t="s">
        <v>137</v>
      </c>
      <c r="G93" t="s">
        <v>139</v>
      </c>
      <c r="H93">
        <v>41129</v>
      </c>
      <c r="I93">
        <v>324110</v>
      </c>
      <c r="J93" t="str">
        <f>VLOOKUP(C93,'2016-2021 BD OES Pull_rev'!F:N, 9, FALSE)</f>
        <v>Processing as a reactant</v>
      </c>
      <c r="K93">
        <v>391</v>
      </c>
      <c r="L93" t="s">
        <v>559</v>
      </c>
      <c r="M93">
        <v>0</v>
      </c>
      <c r="N93" t="s">
        <v>477</v>
      </c>
      <c r="R93">
        <v>1</v>
      </c>
      <c r="S93">
        <v>0</v>
      </c>
      <c r="T93">
        <v>0</v>
      </c>
      <c r="U93">
        <v>0</v>
      </c>
      <c r="V93">
        <f t="shared" si="3"/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CJ93"/>
      <c r="CK93"/>
      <c r="GG93"/>
      <c r="GI93"/>
      <c r="GQ93"/>
      <c r="HI93"/>
      <c r="HK93"/>
      <c r="HM93"/>
      <c r="IF93"/>
      <c r="IW93"/>
    </row>
    <row r="94" spans="1:257">
      <c r="A94" t="s">
        <v>115</v>
      </c>
      <c r="B94">
        <v>2021</v>
      </c>
      <c r="C94" t="s">
        <v>133</v>
      </c>
      <c r="D94" t="s">
        <v>135</v>
      </c>
      <c r="E94" t="s">
        <v>136</v>
      </c>
      <c r="F94" t="s">
        <v>137</v>
      </c>
      <c r="G94" t="s">
        <v>139</v>
      </c>
      <c r="H94">
        <v>41129</v>
      </c>
      <c r="I94">
        <v>324110</v>
      </c>
      <c r="J94" t="str">
        <f>VLOOKUP(C94,'2016-2021 BD OES Pull_rev'!F:N, 9, FALSE)</f>
        <v>Processing as a reactant</v>
      </c>
      <c r="K94">
        <v>634</v>
      </c>
      <c r="L94" t="s">
        <v>559</v>
      </c>
      <c r="M94">
        <v>0</v>
      </c>
      <c r="N94" t="s">
        <v>477</v>
      </c>
      <c r="R94">
        <v>1</v>
      </c>
      <c r="S94">
        <v>0</v>
      </c>
      <c r="T94">
        <v>0</v>
      </c>
      <c r="U94">
        <v>0</v>
      </c>
      <c r="V94">
        <f t="shared" si="3"/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CJ94"/>
      <c r="CK94"/>
      <c r="GG94"/>
      <c r="GI94"/>
      <c r="GQ94"/>
      <c r="HI94"/>
      <c r="HK94"/>
      <c r="HM94"/>
      <c r="IF94"/>
      <c r="IW94"/>
    </row>
    <row r="95" spans="1:257">
      <c r="A95" t="s">
        <v>115</v>
      </c>
      <c r="B95">
        <v>2016</v>
      </c>
      <c r="C95" t="s">
        <v>560</v>
      </c>
      <c r="D95" t="s">
        <v>561</v>
      </c>
      <c r="E95" t="s">
        <v>562</v>
      </c>
      <c r="F95" t="s">
        <v>563</v>
      </c>
      <c r="G95" t="s">
        <v>564</v>
      </c>
      <c r="H95">
        <v>24124</v>
      </c>
      <c r="I95">
        <v>325220</v>
      </c>
      <c r="J95" t="str">
        <f>VLOOKUP(C95,'2016-2021 BD OES Pull_rev'!F:N, 9, FALSE)</f>
        <v>Processing - Incorporation into formulation, mixture, or reaction product</v>
      </c>
      <c r="K95">
        <v>500</v>
      </c>
      <c r="L95" t="s">
        <v>463</v>
      </c>
      <c r="M95">
        <v>0</v>
      </c>
      <c r="R95">
        <v>0</v>
      </c>
      <c r="S95">
        <v>0</v>
      </c>
      <c r="T95">
        <v>0</v>
      </c>
      <c r="U95">
        <v>0</v>
      </c>
      <c r="V95">
        <f t="shared" si="3"/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CJ95"/>
      <c r="CK95"/>
      <c r="GG95"/>
      <c r="GI95"/>
      <c r="GQ95"/>
      <c r="HI95"/>
      <c r="HK95"/>
      <c r="HM95"/>
      <c r="IF95"/>
      <c r="IW95"/>
    </row>
    <row r="96" spans="1:257">
      <c r="A96" t="s">
        <v>115</v>
      </c>
      <c r="B96">
        <v>2017</v>
      </c>
      <c r="C96" t="s">
        <v>560</v>
      </c>
      <c r="D96" t="s">
        <v>561</v>
      </c>
      <c r="E96" t="s">
        <v>562</v>
      </c>
      <c r="F96" t="s">
        <v>563</v>
      </c>
      <c r="G96" t="s">
        <v>564</v>
      </c>
      <c r="H96">
        <v>24124</v>
      </c>
      <c r="I96">
        <v>325220</v>
      </c>
      <c r="J96" t="str">
        <f>VLOOKUP(C96,'2016-2021 BD OES Pull_rev'!F:N, 9, FALSE)</f>
        <v>Processing - Incorporation into formulation, mixture, or reaction product</v>
      </c>
      <c r="K96">
        <v>500</v>
      </c>
      <c r="L96" t="s">
        <v>463</v>
      </c>
      <c r="M96">
        <v>0</v>
      </c>
      <c r="R96">
        <v>0</v>
      </c>
      <c r="S96">
        <v>0</v>
      </c>
      <c r="T96">
        <v>0</v>
      </c>
      <c r="U96">
        <v>0</v>
      </c>
      <c r="V96">
        <f t="shared" si="3"/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CJ96"/>
      <c r="CK96"/>
      <c r="GG96"/>
      <c r="GI96"/>
      <c r="GQ96"/>
      <c r="HI96"/>
      <c r="HK96"/>
      <c r="HM96"/>
      <c r="IF96"/>
      <c r="IW96"/>
    </row>
    <row r="97" spans="1:257">
      <c r="A97" t="s">
        <v>115</v>
      </c>
      <c r="B97">
        <v>2018</v>
      </c>
      <c r="C97" t="s">
        <v>560</v>
      </c>
      <c r="D97" t="s">
        <v>561</v>
      </c>
      <c r="E97" t="s">
        <v>562</v>
      </c>
      <c r="F97" t="s">
        <v>563</v>
      </c>
      <c r="G97" t="s">
        <v>564</v>
      </c>
      <c r="H97">
        <v>24124</v>
      </c>
      <c r="I97">
        <v>325220</v>
      </c>
      <c r="J97" t="str">
        <f>VLOOKUP(C97,'2016-2021 BD OES Pull_rev'!F:N, 9, FALSE)</f>
        <v>Processing - Incorporation into formulation, mixture, or reaction product</v>
      </c>
      <c r="K97">
        <v>500</v>
      </c>
      <c r="L97" t="s">
        <v>463</v>
      </c>
      <c r="M97">
        <v>0</v>
      </c>
      <c r="R97">
        <v>0</v>
      </c>
      <c r="S97">
        <v>0</v>
      </c>
      <c r="T97">
        <v>0</v>
      </c>
      <c r="U97">
        <v>0</v>
      </c>
      <c r="V97">
        <f t="shared" si="3"/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CJ97"/>
      <c r="CK97"/>
      <c r="GG97"/>
      <c r="GI97"/>
      <c r="GQ97"/>
      <c r="HI97"/>
      <c r="HK97"/>
      <c r="HM97"/>
      <c r="IF97"/>
      <c r="IW97"/>
    </row>
    <row r="98" spans="1:257">
      <c r="A98" t="s">
        <v>115</v>
      </c>
      <c r="B98">
        <v>2019</v>
      </c>
      <c r="C98" t="s">
        <v>560</v>
      </c>
      <c r="D98" t="s">
        <v>561</v>
      </c>
      <c r="E98" t="s">
        <v>562</v>
      </c>
      <c r="F98" t="s">
        <v>563</v>
      </c>
      <c r="G98" t="s">
        <v>564</v>
      </c>
      <c r="H98">
        <v>24124</v>
      </c>
      <c r="I98">
        <v>325220</v>
      </c>
      <c r="J98" t="str">
        <f>VLOOKUP(C98,'2016-2021 BD OES Pull_rev'!F:N, 9, FALSE)</f>
        <v>Processing - Incorporation into formulation, mixture, or reaction product</v>
      </c>
      <c r="K98">
        <v>500</v>
      </c>
      <c r="L98" t="s">
        <v>463</v>
      </c>
      <c r="M98">
        <v>0</v>
      </c>
      <c r="R98">
        <v>0</v>
      </c>
      <c r="S98">
        <v>0</v>
      </c>
      <c r="T98">
        <v>0</v>
      </c>
      <c r="U98">
        <v>0</v>
      </c>
      <c r="V98">
        <f t="shared" si="3"/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CJ98"/>
      <c r="CK98"/>
      <c r="GG98"/>
      <c r="GI98"/>
      <c r="GQ98"/>
      <c r="HI98"/>
      <c r="HK98"/>
      <c r="HM98"/>
      <c r="IF98"/>
      <c r="IW98"/>
    </row>
    <row r="99" spans="1:257">
      <c r="A99" t="s">
        <v>115</v>
      </c>
      <c r="B99">
        <v>2020</v>
      </c>
      <c r="C99" t="s">
        <v>560</v>
      </c>
      <c r="D99" t="s">
        <v>561</v>
      </c>
      <c r="E99" t="s">
        <v>562</v>
      </c>
      <c r="F99" t="s">
        <v>563</v>
      </c>
      <c r="G99" t="s">
        <v>564</v>
      </c>
      <c r="H99">
        <v>24124</v>
      </c>
      <c r="I99">
        <v>325220</v>
      </c>
      <c r="J99" t="str">
        <f>VLOOKUP(C99,'2016-2021 BD OES Pull_rev'!F:N, 9, FALSE)</f>
        <v>Processing - Incorporation into formulation, mixture, or reaction product</v>
      </c>
      <c r="K99">
        <v>500</v>
      </c>
      <c r="L99" t="s">
        <v>463</v>
      </c>
      <c r="M99">
        <v>0</v>
      </c>
      <c r="R99">
        <v>0</v>
      </c>
      <c r="S99">
        <v>0</v>
      </c>
      <c r="T99">
        <v>0</v>
      </c>
      <c r="U99">
        <v>0</v>
      </c>
      <c r="V99">
        <f t="shared" si="3"/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CJ99"/>
      <c r="CK99"/>
      <c r="GG99"/>
      <c r="GI99"/>
      <c r="GQ99"/>
      <c r="HI99"/>
      <c r="HK99"/>
      <c r="HM99"/>
      <c r="IF99"/>
      <c r="IW99"/>
    </row>
    <row r="100" spans="1:257">
      <c r="A100" t="s">
        <v>115</v>
      </c>
      <c r="B100">
        <v>2021</v>
      </c>
      <c r="C100" t="s">
        <v>560</v>
      </c>
      <c r="D100" t="s">
        <v>561</v>
      </c>
      <c r="E100" t="s">
        <v>562</v>
      </c>
      <c r="F100" t="s">
        <v>563</v>
      </c>
      <c r="G100" t="s">
        <v>564</v>
      </c>
      <c r="H100">
        <v>24124</v>
      </c>
      <c r="I100">
        <v>325220</v>
      </c>
      <c r="J100" t="str">
        <f>VLOOKUP(C100,'2016-2021 BD OES Pull_rev'!F:N, 9, FALSE)</f>
        <v>Processing - Incorporation into formulation, mixture, or reaction product</v>
      </c>
      <c r="K100">
        <v>500</v>
      </c>
      <c r="L100" t="s">
        <v>463</v>
      </c>
      <c r="M100">
        <v>0</v>
      </c>
      <c r="R100">
        <v>0</v>
      </c>
      <c r="S100">
        <v>0</v>
      </c>
      <c r="T100">
        <v>0</v>
      </c>
      <c r="U100">
        <v>0</v>
      </c>
      <c r="V100">
        <f t="shared" si="3"/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CJ100"/>
      <c r="CK100"/>
      <c r="GG100"/>
      <c r="GI100"/>
      <c r="GQ100"/>
      <c r="HI100"/>
      <c r="HK100"/>
      <c r="HM100"/>
      <c r="IF100"/>
      <c r="IW100"/>
    </row>
    <row r="101" spans="1:257">
      <c r="A101" t="s">
        <v>115</v>
      </c>
      <c r="B101">
        <v>2016</v>
      </c>
      <c r="C101" t="s">
        <v>565</v>
      </c>
      <c r="D101" t="s">
        <v>566</v>
      </c>
      <c r="E101" t="s">
        <v>567</v>
      </c>
      <c r="F101" t="s">
        <v>568</v>
      </c>
      <c r="G101" t="s">
        <v>216</v>
      </c>
      <c r="H101">
        <v>70043</v>
      </c>
      <c r="I101">
        <v>324110</v>
      </c>
      <c r="J101" t="str">
        <f>VLOOKUP(C101,'2016-2021 BD OES Pull_rev'!F:N, 9, FALSE)</f>
        <v>Processing as a Reactant</v>
      </c>
      <c r="K101">
        <v>1800</v>
      </c>
      <c r="L101" t="s">
        <v>463</v>
      </c>
      <c r="M101">
        <v>0</v>
      </c>
      <c r="R101">
        <v>0</v>
      </c>
      <c r="S101">
        <v>0</v>
      </c>
      <c r="T101">
        <v>0</v>
      </c>
      <c r="U101">
        <v>0</v>
      </c>
      <c r="V101">
        <f t="shared" si="3"/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CJ101"/>
      <c r="CK101"/>
      <c r="GG101"/>
      <c r="GI101"/>
      <c r="GQ101"/>
      <c r="HI101"/>
      <c r="HK101"/>
      <c r="HM101"/>
      <c r="IF101"/>
      <c r="IW101"/>
    </row>
    <row r="102" spans="1:257">
      <c r="A102" t="s">
        <v>115</v>
      </c>
      <c r="B102">
        <v>2017</v>
      </c>
      <c r="C102" t="s">
        <v>565</v>
      </c>
      <c r="D102" t="s">
        <v>566</v>
      </c>
      <c r="E102" t="s">
        <v>567</v>
      </c>
      <c r="F102" t="s">
        <v>568</v>
      </c>
      <c r="G102" t="s">
        <v>216</v>
      </c>
      <c r="H102">
        <v>70043</v>
      </c>
      <c r="I102">
        <v>324110</v>
      </c>
      <c r="J102" t="str">
        <f>VLOOKUP(C102,'2016-2021 BD OES Pull_rev'!F:N, 9, FALSE)</f>
        <v>Processing as a Reactant</v>
      </c>
      <c r="K102">
        <v>1810</v>
      </c>
      <c r="L102" t="s">
        <v>463</v>
      </c>
      <c r="M102">
        <v>0</v>
      </c>
      <c r="R102">
        <v>0</v>
      </c>
      <c r="S102">
        <v>0</v>
      </c>
      <c r="T102">
        <v>0</v>
      </c>
      <c r="U102">
        <v>0</v>
      </c>
      <c r="V102">
        <f t="shared" si="3"/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CJ102"/>
      <c r="CK102"/>
      <c r="GG102"/>
      <c r="GI102"/>
      <c r="GQ102"/>
      <c r="HI102"/>
      <c r="HK102"/>
      <c r="HM102"/>
      <c r="IF102"/>
      <c r="IW102"/>
    </row>
    <row r="103" spans="1:257">
      <c r="A103" t="s">
        <v>115</v>
      </c>
      <c r="B103">
        <v>2018</v>
      </c>
      <c r="C103" t="s">
        <v>565</v>
      </c>
      <c r="D103" t="s">
        <v>566</v>
      </c>
      <c r="E103" t="s">
        <v>567</v>
      </c>
      <c r="F103" t="s">
        <v>568</v>
      </c>
      <c r="G103" t="s">
        <v>216</v>
      </c>
      <c r="H103">
        <v>70043</v>
      </c>
      <c r="I103">
        <v>324110</v>
      </c>
      <c r="J103" t="str">
        <f>VLOOKUP(C103,'2016-2021 BD OES Pull_rev'!F:N, 9, FALSE)</f>
        <v>Processing as a Reactant</v>
      </c>
      <c r="K103">
        <v>1810</v>
      </c>
      <c r="L103" t="s">
        <v>569</v>
      </c>
      <c r="M103">
        <v>0</v>
      </c>
      <c r="N103" t="s">
        <v>477</v>
      </c>
      <c r="R103">
        <v>1</v>
      </c>
      <c r="S103">
        <v>0</v>
      </c>
      <c r="T103">
        <v>0</v>
      </c>
      <c r="U103">
        <v>0</v>
      </c>
      <c r="V103">
        <f t="shared" si="3"/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CJ103"/>
      <c r="CK103"/>
      <c r="GG103"/>
      <c r="GI103"/>
      <c r="GQ103"/>
      <c r="HI103"/>
      <c r="HK103"/>
      <c r="HM103"/>
      <c r="IF103"/>
      <c r="IW103"/>
    </row>
    <row r="104" spans="1:257">
      <c r="A104" t="s">
        <v>115</v>
      </c>
      <c r="B104">
        <v>2019</v>
      </c>
      <c r="C104" t="s">
        <v>565</v>
      </c>
      <c r="D104" t="s">
        <v>566</v>
      </c>
      <c r="E104" t="s">
        <v>567</v>
      </c>
      <c r="F104" t="s">
        <v>568</v>
      </c>
      <c r="G104" t="s">
        <v>216</v>
      </c>
      <c r="H104">
        <v>70043</v>
      </c>
      <c r="I104">
        <v>324110</v>
      </c>
      <c r="J104" t="str">
        <f>VLOOKUP(C104,'2016-2021 BD OES Pull_rev'!F:N, 9, FALSE)</f>
        <v>Processing as a Reactant</v>
      </c>
      <c r="K104">
        <v>1594</v>
      </c>
      <c r="L104" t="s">
        <v>569</v>
      </c>
      <c r="M104">
        <v>0</v>
      </c>
      <c r="N104" t="s">
        <v>477</v>
      </c>
      <c r="R104">
        <v>1</v>
      </c>
      <c r="S104">
        <v>0</v>
      </c>
      <c r="T104">
        <v>0</v>
      </c>
      <c r="U104">
        <v>0</v>
      </c>
      <c r="V104">
        <f t="shared" si="3"/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CJ104"/>
      <c r="CK104"/>
      <c r="GG104"/>
      <c r="GI104"/>
      <c r="GQ104"/>
      <c r="HI104"/>
      <c r="HK104"/>
      <c r="HM104"/>
      <c r="IF104"/>
      <c r="IW104"/>
    </row>
    <row r="105" spans="1:257">
      <c r="A105" t="s">
        <v>115</v>
      </c>
      <c r="B105">
        <v>2020</v>
      </c>
      <c r="C105" t="s">
        <v>565</v>
      </c>
      <c r="D105" t="s">
        <v>566</v>
      </c>
      <c r="E105" t="s">
        <v>567</v>
      </c>
      <c r="F105" t="s">
        <v>568</v>
      </c>
      <c r="G105" t="s">
        <v>216</v>
      </c>
      <c r="H105">
        <v>70043</v>
      </c>
      <c r="I105">
        <v>324110</v>
      </c>
      <c r="J105" t="str">
        <f>VLOOKUP(C105,'2016-2021 BD OES Pull_rev'!F:N, 9, FALSE)</f>
        <v>Processing as a Reactant</v>
      </c>
      <c r="K105">
        <v>1406</v>
      </c>
      <c r="L105" t="s">
        <v>569</v>
      </c>
      <c r="M105">
        <v>0</v>
      </c>
      <c r="N105" t="s">
        <v>477</v>
      </c>
      <c r="R105">
        <v>1</v>
      </c>
      <c r="S105">
        <v>0</v>
      </c>
      <c r="T105">
        <v>0</v>
      </c>
      <c r="U105">
        <v>0</v>
      </c>
      <c r="V105">
        <f t="shared" si="3"/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CJ105"/>
      <c r="CK105"/>
      <c r="GG105"/>
      <c r="GI105"/>
      <c r="GQ105"/>
      <c r="HI105"/>
      <c r="HK105"/>
      <c r="HM105"/>
      <c r="IF105"/>
      <c r="IW105"/>
    </row>
    <row r="106" spans="1:257">
      <c r="A106" t="s">
        <v>115</v>
      </c>
      <c r="B106">
        <v>2021</v>
      </c>
      <c r="C106" t="s">
        <v>565</v>
      </c>
      <c r="D106" t="s">
        <v>566</v>
      </c>
      <c r="E106" t="s">
        <v>567</v>
      </c>
      <c r="F106" t="s">
        <v>568</v>
      </c>
      <c r="G106" t="s">
        <v>216</v>
      </c>
      <c r="H106">
        <v>70043</v>
      </c>
      <c r="I106">
        <v>324110</v>
      </c>
      <c r="J106" t="str">
        <f>VLOOKUP(C106,'2016-2021 BD OES Pull_rev'!F:N, 9, FALSE)</f>
        <v>Processing as a Reactant</v>
      </c>
      <c r="K106">
        <v>1577</v>
      </c>
      <c r="L106" t="s">
        <v>569</v>
      </c>
      <c r="M106">
        <v>0</v>
      </c>
      <c r="N106" t="s">
        <v>477</v>
      </c>
      <c r="R106">
        <v>1</v>
      </c>
      <c r="S106">
        <v>0</v>
      </c>
      <c r="T106">
        <v>0</v>
      </c>
      <c r="U106">
        <v>0</v>
      </c>
      <c r="V106">
        <f t="shared" si="3"/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CJ106"/>
      <c r="CK106"/>
      <c r="GG106"/>
      <c r="GI106"/>
      <c r="GQ106"/>
      <c r="HI106"/>
      <c r="HK106"/>
      <c r="HM106"/>
      <c r="IF106"/>
      <c r="IW106"/>
    </row>
    <row r="107" spans="1:257">
      <c r="A107" t="s">
        <v>115</v>
      </c>
      <c r="B107">
        <v>2016</v>
      </c>
      <c r="C107" t="s">
        <v>142</v>
      </c>
      <c r="D107" t="s">
        <v>144</v>
      </c>
      <c r="E107" t="s">
        <v>145</v>
      </c>
      <c r="F107" t="s">
        <v>146</v>
      </c>
      <c r="G107" t="s">
        <v>148</v>
      </c>
      <c r="H107">
        <v>77640</v>
      </c>
      <c r="I107">
        <v>325110</v>
      </c>
      <c r="J107" t="str">
        <f>VLOOKUP(C107,'2016-2021 BD OES Pull_rev'!F:N, 9, FALSE)</f>
        <v>Manufacturing</v>
      </c>
      <c r="K107">
        <v>1644</v>
      </c>
      <c r="L107" t="s">
        <v>463</v>
      </c>
      <c r="M107">
        <v>0</v>
      </c>
      <c r="R107">
        <v>0</v>
      </c>
      <c r="S107">
        <v>0</v>
      </c>
      <c r="T107">
        <v>0</v>
      </c>
      <c r="U107">
        <v>26145</v>
      </c>
      <c r="V107">
        <f t="shared" si="3"/>
        <v>26145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26160</v>
      </c>
      <c r="CJ107"/>
      <c r="CK107"/>
      <c r="GG107"/>
      <c r="GI107"/>
      <c r="GQ107"/>
      <c r="HI107"/>
      <c r="HK107"/>
      <c r="HM107"/>
      <c r="IF107"/>
      <c r="IW107"/>
    </row>
    <row r="108" spans="1:257">
      <c r="A108" t="s">
        <v>115</v>
      </c>
      <c r="B108">
        <v>2017</v>
      </c>
      <c r="C108" t="s">
        <v>142</v>
      </c>
      <c r="D108" t="s">
        <v>144</v>
      </c>
      <c r="E108" t="s">
        <v>145</v>
      </c>
      <c r="F108" t="s">
        <v>146</v>
      </c>
      <c r="G108" t="s">
        <v>148</v>
      </c>
      <c r="H108">
        <v>77640</v>
      </c>
      <c r="I108">
        <v>325199</v>
      </c>
      <c r="J108" t="str">
        <f>VLOOKUP(C108,'2016-2021 BD OES Pull_rev'!F:N, 9, FALSE)</f>
        <v>Manufacturing</v>
      </c>
      <c r="K108">
        <v>2109</v>
      </c>
      <c r="L108" t="s">
        <v>463</v>
      </c>
      <c r="M108">
        <v>0</v>
      </c>
      <c r="R108">
        <v>0</v>
      </c>
      <c r="S108">
        <v>0</v>
      </c>
      <c r="T108">
        <v>0</v>
      </c>
      <c r="U108">
        <v>16672</v>
      </c>
      <c r="V108">
        <f t="shared" si="3"/>
        <v>16672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16689</v>
      </c>
      <c r="CJ108"/>
      <c r="CK108"/>
      <c r="GG108"/>
      <c r="GI108"/>
      <c r="GQ108"/>
      <c r="HI108"/>
      <c r="HK108"/>
      <c r="HM108"/>
      <c r="IF108"/>
      <c r="IW108"/>
    </row>
    <row r="109" spans="1:257">
      <c r="A109" t="s">
        <v>115</v>
      </c>
      <c r="B109">
        <v>2018</v>
      </c>
      <c r="C109" t="s">
        <v>142</v>
      </c>
      <c r="D109" t="s">
        <v>144</v>
      </c>
      <c r="E109" t="s">
        <v>145</v>
      </c>
      <c r="F109" t="s">
        <v>146</v>
      </c>
      <c r="G109" t="s">
        <v>148</v>
      </c>
      <c r="H109">
        <v>77640</v>
      </c>
      <c r="I109">
        <v>325110</v>
      </c>
      <c r="J109" t="str">
        <f>VLOOKUP(C109,'2016-2021 BD OES Pull_rev'!F:N, 9, FALSE)</f>
        <v>Manufacturing</v>
      </c>
      <c r="K109">
        <v>6404</v>
      </c>
      <c r="L109" t="s">
        <v>463</v>
      </c>
      <c r="M109">
        <v>0</v>
      </c>
      <c r="R109">
        <v>0</v>
      </c>
      <c r="S109">
        <v>0</v>
      </c>
      <c r="T109">
        <v>0</v>
      </c>
      <c r="U109">
        <v>22590</v>
      </c>
      <c r="V109">
        <f t="shared" si="3"/>
        <v>22590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15</v>
      </c>
      <c r="AP109">
        <v>22609</v>
      </c>
      <c r="CJ109"/>
      <c r="CK109"/>
      <c r="GG109"/>
      <c r="GI109"/>
      <c r="GQ109"/>
      <c r="HI109"/>
      <c r="HK109"/>
      <c r="HM109"/>
      <c r="IF109"/>
      <c r="IW109"/>
    </row>
    <row r="110" spans="1:257">
      <c r="A110" t="s">
        <v>115</v>
      </c>
      <c r="B110">
        <v>2019</v>
      </c>
      <c r="C110" t="s">
        <v>142</v>
      </c>
      <c r="D110" t="s">
        <v>144</v>
      </c>
      <c r="E110" t="s">
        <v>145</v>
      </c>
      <c r="F110" t="s">
        <v>146</v>
      </c>
      <c r="G110" t="s">
        <v>148</v>
      </c>
      <c r="H110">
        <v>77640</v>
      </c>
      <c r="I110">
        <v>325110</v>
      </c>
      <c r="J110" t="str">
        <f>VLOOKUP(C110,'2016-2021 BD OES Pull_rev'!F:N, 9, FALSE)</f>
        <v>Manufacturing</v>
      </c>
      <c r="K110">
        <v>8570</v>
      </c>
      <c r="L110" t="s">
        <v>463</v>
      </c>
      <c r="M110">
        <v>0</v>
      </c>
      <c r="R110">
        <v>0</v>
      </c>
      <c r="S110">
        <v>0</v>
      </c>
      <c r="T110">
        <v>0</v>
      </c>
      <c r="U110">
        <v>20697</v>
      </c>
      <c r="V110">
        <f t="shared" si="3"/>
        <v>20697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20698</v>
      </c>
      <c r="CJ110"/>
      <c r="CK110"/>
      <c r="GG110"/>
      <c r="GI110"/>
      <c r="GQ110"/>
      <c r="HI110"/>
      <c r="HK110"/>
      <c r="HM110"/>
      <c r="IF110"/>
      <c r="IW110"/>
    </row>
    <row r="111" spans="1:257">
      <c r="A111" t="s">
        <v>115</v>
      </c>
      <c r="B111">
        <v>2020</v>
      </c>
      <c r="C111" t="s">
        <v>142</v>
      </c>
      <c r="D111" t="s">
        <v>144</v>
      </c>
      <c r="E111" t="s">
        <v>145</v>
      </c>
      <c r="F111" t="s">
        <v>146</v>
      </c>
      <c r="G111" t="s">
        <v>148</v>
      </c>
      <c r="H111">
        <v>77640</v>
      </c>
      <c r="I111">
        <v>325110</v>
      </c>
      <c r="J111" t="str">
        <f>VLOOKUP(C111,'2016-2021 BD OES Pull_rev'!F:N, 9, FALSE)</f>
        <v>Manufacturing</v>
      </c>
      <c r="K111">
        <v>8147</v>
      </c>
      <c r="L111" t="s">
        <v>463</v>
      </c>
      <c r="M111">
        <v>0</v>
      </c>
      <c r="R111">
        <v>0</v>
      </c>
      <c r="S111">
        <v>0</v>
      </c>
      <c r="T111">
        <v>0</v>
      </c>
      <c r="U111">
        <v>16240</v>
      </c>
      <c r="V111">
        <f t="shared" si="3"/>
        <v>16240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16259</v>
      </c>
      <c r="CJ111"/>
      <c r="CK111"/>
      <c r="GG111"/>
      <c r="GI111"/>
      <c r="GQ111"/>
      <c r="HI111"/>
      <c r="HK111"/>
      <c r="HM111"/>
      <c r="IF111"/>
      <c r="IW111"/>
    </row>
    <row r="112" spans="1:257">
      <c r="A112" t="s">
        <v>115</v>
      </c>
      <c r="B112">
        <v>2021</v>
      </c>
      <c r="C112" t="s">
        <v>142</v>
      </c>
      <c r="D112" t="s">
        <v>144</v>
      </c>
      <c r="E112" t="s">
        <v>145</v>
      </c>
      <c r="F112" t="s">
        <v>146</v>
      </c>
      <c r="G112" t="s">
        <v>148</v>
      </c>
      <c r="H112">
        <v>77640</v>
      </c>
      <c r="I112">
        <v>325110</v>
      </c>
      <c r="J112" t="str">
        <f>VLOOKUP(C112,'2016-2021 BD OES Pull_rev'!F:N, 9, FALSE)</f>
        <v>Manufacturing</v>
      </c>
      <c r="K112">
        <v>2644</v>
      </c>
      <c r="L112" t="s">
        <v>463</v>
      </c>
      <c r="M112">
        <v>0</v>
      </c>
      <c r="R112">
        <v>0</v>
      </c>
      <c r="S112">
        <v>0</v>
      </c>
      <c r="T112">
        <v>0</v>
      </c>
      <c r="U112">
        <v>25564</v>
      </c>
      <c r="V112">
        <f t="shared" si="3"/>
        <v>25564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25623</v>
      </c>
      <c r="CJ112"/>
      <c r="CK112"/>
      <c r="GG112"/>
      <c r="GI112"/>
      <c r="GQ112"/>
      <c r="HI112"/>
      <c r="HK112"/>
      <c r="HM112"/>
      <c r="IF112"/>
      <c r="IW112"/>
    </row>
    <row r="113" spans="1:257">
      <c r="A113" t="s">
        <v>115</v>
      </c>
      <c r="B113">
        <v>2016</v>
      </c>
      <c r="C113" t="s">
        <v>570</v>
      </c>
      <c r="D113" t="s">
        <v>571</v>
      </c>
      <c r="E113" t="s">
        <v>572</v>
      </c>
      <c r="F113" t="s">
        <v>573</v>
      </c>
      <c r="G113" t="s">
        <v>148</v>
      </c>
      <c r="H113">
        <v>77521</v>
      </c>
      <c r="I113">
        <v>325110</v>
      </c>
      <c r="J113" t="str">
        <f>VLOOKUP(C113,'2016-2021 BD OES Pull_rev'!F:N, 9, FALSE)</f>
        <v>Manufacturing</v>
      </c>
      <c r="K113">
        <v>22460</v>
      </c>
      <c r="L113" t="s">
        <v>463</v>
      </c>
      <c r="M113">
        <v>0</v>
      </c>
      <c r="R113">
        <v>0</v>
      </c>
      <c r="S113">
        <v>0</v>
      </c>
      <c r="T113">
        <v>0</v>
      </c>
      <c r="U113">
        <v>0</v>
      </c>
      <c r="V113">
        <f t="shared" si="3"/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145</v>
      </c>
      <c r="CJ113"/>
      <c r="CK113"/>
      <c r="GG113"/>
      <c r="GI113"/>
      <c r="GQ113"/>
      <c r="HI113"/>
      <c r="HK113"/>
      <c r="HM113"/>
      <c r="IF113"/>
      <c r="IW113"/>
    </row>
    <row r="114" spans="1:257">
      <c r="A114" t="s">
        <v>115</v>
      </c>
      <c r="B114">
        <v>2017</v>
      </c>
      <c r="C114" t="s">
        <v>570</v>
      </c>
      <c r="D114" t="s">
        <v>571</v>
      </c>
      <c r="E114" t="s">
        <v>572</v>
      </c>
      <c r="F114" t="s">
        <v>573</v>
      </c>
      <c r="G114" t="s">
        <v>148</v>
      </c>
      <c r="H114">
        <v>77521</v>
      </c>
      <c r="I114">
        <v>325110</v>
      </c>
      <c r="J114" t="str">
        <f>VLOOKUP(C114,'2016-2021 BD OES Pull_rev'!F:N, 9, FALSE)</f>
        <v>Manufacturing</v>
      </c>
      <c r="K114">
        <v>7080</v>
      </c>
      <c r="L114" t="s">
        <v>463</v>
      </c>
      <c r="M114">
        <v>0</v>
      </c>
      <c r="R114">
        <v>0</v>
      </c>
      <c r="S114">
        <v>0</v>
      </c>
      <c r="T114">
        <v>0</v>
      </c>
      <c r="U114">
        <v>0</v>
      </c>
      <c r="V114">
        <f t="shared" si="3"/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94</v>
      </c>
      <c r="CJ114"/>
      <c r="CK114"/>
      <c r="GG114"/>
      <c r="GI114"/>
      <c r="GQ114"/>
      <c r="HI114"/>
      <c r="HK114"/>
      <c r="HM114"/>
      <c r="IF114"/>
      <c r="IW114"/>
    </row>
    <row r="115" spans="1:257">
      <c r="A115" t="s">
        <v>115</v>
      </c>
      <c r="B115">
        <v>2018</v>
      </c>
      <c r="C115" t="s">
        <v>570</v>
      </c>
      <c r="D115" t="s">
        <v>571</v>
      </c>
      <c r="E115" t="s">
        <v>572</v>
      </c>
      <c r="F115" t="s">
        <v>573</v>
      </c>
      <c r="G115" t="s">
        <v>148</v>
      </c>
      <c r="H115">
        <v>77521</v>
      </c>
      <c r="I115">
        <v>325110</v>
      </c>
      <c r="J115" t="str">
        <f>VLOOKUP(C115,'2016-2021 BD OES Pull_rev'!F:N, 9, FALSE)</f>
        <v>Manufacturing</v>
      </c>
      <c r="K115">
        <v>7081</v>
      </c>
      <c r="L115" t="s">
        <v>463</v>
      </c>
      <c r="M115">
        <v>0</v>
      </c>
      <c r="R115">
        <v>0</v>
      </c>
      <c r="S115">
        <v>0</v>
      </c>
      <c r="T115">
        <v>0</v>
      </c>
      <c r="U115">
        <v>0</v>
      </c>
      <c r="V115">
        <f t="shared" si="3"/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494.75</v>
      </c>
      <c r="CJ115"/>
      <c r="CK115"/>
      <c r="GG115"/>
      <c r="GI115"/>
      <c r="GQ115"/>
      <c r="HI115"/>
      <c r="HK115"/>
      <c r="HM115"/>
      <c r="IF115"/>
      <c r="IW115"/>
    </row>
    <row r="116" spans="1:257">
      <c r="A116" t="s">
        <v>115</v>
      </c>
      <c r="B116">
        <v>2019</v>
      </c>
      <c r="C116" t="s">
        <v>570</v>
      </c>
      <c r="D116" t="s">
        <v>571</v>
      </c>
      <c r="E116" t="s">
        <v>572</v>
      </c>
      <c r="F116" t="s">
        <v>573</v>
      </c>
      <c r="G116" t="s">
        <v>148</v>
      </c>
      <c r="H116">
        <v>77521</v>
      </c>
      <c r="I116">
        <v>325110</v>
      </c>
      <c r="J116" t="str">
        <f>VLOOKUP(C116,'2016-2021 BD OES Pull_rev'!F:N, 9, FALSE)</f>
        <v>Manufacturing</v>
      </c>
      <c r="K116">
        <v>34551</v>
      </c>
      <c r="L116" t="s">
        <v>463</v>
      </c>
      <c r="M116">
        <v>0</v>
      </c>
      <c r="R116">
        <v>0</v>
      </c>
      <c r="S116">
        <v>0</v>
      </c>
      <c r="T116">
        <v>0</v>
      </c>
      <c r="U116">
        <v>0</v>
      </c>
      <c r="V116">
        <f t="shared" si="3"/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95</v>
      </c>
      <c r="CJ116"/>
      <c r="CK116"/>
      <c r="GG116"/>
      <c r="GI116"/>
      <c r="GQ116"/>
      <c r="HI116"/>
      <c r="HK116"/>
      <c r="HM116"/>
      <c r="IF116"/>
      <c r="IW116"/>
    </row>
    <row r="117" spans="1:257">
      <c r="A117" t="s">
        <v>115</v>
      </c>
      <c r="B117">
        <v>2020</v>
      </c>
      <c r="C117" t="s">
        <v>570</v>
      </c>
      <c r="D117" t="s">
        <v>571</v>
      </c>
      <c r="E117" t="s">
        <v>572</v>
      </c>
      <c r="F117" t="s">
        <v>573</v>
      </c>
      <c r="G117" t="s">
        <v>148</v>
      </c>
      <c r="H117">
        <v>77521</v>
      </c>
      <c r="I117">
        <v>325110</v>
      </c>
      <c r="J117" t="str">
        <f>VLOOKUP(C117,'2016-2021 BD OES Pull_rev'!F:N, 9, FALSE)</f>
        <v>Manufacturing</v>
      </c>
      <c r="K117">
        <v>13749</v>
      </c>
      <c r="L117" t="s">
        <v>463</v>
      </c>
      <c r="M117">
        <v>0</v>
      </c>
      <c r="R117">
        <v>0</v>
      </c>
      <c r="S117">
        <v>0</v>
      </c>
      <c r="T117">
        <v>0</v>
      </c>
      <c r="U117">
        <v>0</v>
      </c>
      <c r="V117">
        <f t="shared" si="3"/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262</v>
      </c>
      <c r="CJ117"/>
      <c r="CK117"/>
      <c r="GG117"/>
      <c r="GI117"/>
      <c r="GQ117"/>
      <c r="HI117"/>
      <c r="HK117"/>
      <c r="HM117"/>
      <c r="IF117"/>
      <c r="IW117"/>
    </row>
    <row r="118" spans="1:257">
      <c r="A118" t="s">
        <v>115</v>
      </c>
      <c r="B118">
        <v>2021</v>
      </c>
      <c r="C118" t="s">
        <v>570</v>
      </c>
      <c r="D118" t="s">
        <v>571</v>
      </c>
      <c r="E118" t="s">
        <v>572</v>
      </c>
      <c r="F118" t="s">
        <v>573</v>
      </c>
      <c r="G118" t="s">
        <v>148</v>
      </c>
      <c r="H118">
        <v>77521</v>
      </c>
      <c r="I118">
        <v>325110</v>
      </c>
      <c r="J118" t="str">
        <f>VLOOKUP(C118,'2016-2021 BD OES Pull_rev'!F:N, 9, FALSE)</f>
        <v>Manufacturing</v>
      </c>
      <c r="K118">
        <v>14817</v>
      </c>
      <c r="L118" t="s">
        <v>463</v>
      </c>
      <c r="M118">
        <v>0</v>
      </c>
      <c r="R118">
        <v>0</v>
      </c>
      <c r="S118">
        <v>0</v>
      </c>
      <c r="T118">
        <v>0</v>
      </c>
      <c r="U118">
        <v>0</v>
      </c>
      <c r="V118">
        <f t="shared" si="3"/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3815.75</v>
      </c>
      <c r="CJ118"/>
      <c r="CK118"/>
      <c r="GG118"/>
      <c r="GI118"/>
      <c r="GQ118"/>
      <c r="HI118"/>
      <c r="HK118"/>
      <c r="HM118"/>
      <c r="IF118"/>
      <c r="IW118"/>
    </row>
    <row r="119" spans="1:257">
      <c r="A119" t="s">
        <v>115</v>
      </c>
      <c r="B119">
        <v>2016</v>
      </c>
      <c r="C119" t="s">
        <v>574</v>
      </c>
      <c r="D119" t="s">
        <v>575</v>
      </c>
      <c r="E119" t="s">
        <v>576</v>
      </c>
      <c r="F119" t="s">
        <v>577</v>
      </c>
      <c r="G119" t="s">
        <v>148</v>
      </c>
      <c r="H119">
        <v>79007</v>
      </c>
      <c r="I119">
        <v>325199</v>
      </c>
      <c r="J119" t="str">
        <f>VLOOKUP(C119,'2016-2021 BD OES Pull_rev'!F:N, 9, FALSE)</f>
        <v>Processing as a reactant</v>
      </c>
      <c r="K119">
        <v>7590.6</v>
      </c>
      <c r="L119" t="s">
        <v>463</v>
      </c>
      <c r="M119">
        <v>0</v>
      </c>
      <c r="R119">
        <v>0</v>
      </c>
      <c r="S119">
        <v>0</v>
      </c>
      <c r="T119">
        <v>0</v>
      </c>
      <c r="U119">
        <v>0</v>
      </c>
      <c r="V119">
        <f t="shared" si="3"/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CJ119"/>
      <c r="CK119"/>
      <c r="GG119"/>
      <c r="GI119"/>
      <c r="GQ119"/>
      <c r="HI119"/>
      <c r="HK119"/>
      <c r="HM119"/>
      <c r="IF119"/>
      <c r="IW119"/>
    </row>
    <row r="120" spans="1:257">
      <c r="A120" t="s">
        <v>115</v>
      </c>
      <c r="B120">
        <v>2017</v>
      </c>
      <c r="C120" t="s">
        <v>574</v>
      </c>
      <c r="D120" t="s">
        <v>575</v>
      </c>
      <c r="E120" t="s">
        <v>576</v>
      </c>
      <c r="F120" t="s">
        <v>577</v>
      </c>
      <c r="G120" t="s">
        <v>148</v>
      </c>
      <c r="H120">
        <v>79007</v>
      </c>
      <c r="I120">
        <v>325199</v>
      </c>
      <c r="J120" t="str">
        <f>VLOOKUP(C120,'2016-2021 BD OES Pull_rev'!F:N, 9, FALSE)</f>
        <v>Processing as a reactant</v>
      </c>
      <c r="K120">
        <v>20461.599999999999</v>
      </c>
      <c r="L120" t="s">
        <v>463</v>
      </c>
      <c r="M120">
        <v>0</v>
      </c>
      <c r="R120">
        <v>0</v>
      </c>
      <c r="S120">
        <v>0</v>
      </c>
      <c r="T120">
        <v>0</v>
      </c>
      <c r="U120">
        <v>0</v>
      </c>
      <c r="V120">
        <f t="shared" si="3"/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CJ120"/>
      <c r="CK120"/>
      <c r="GG120"/>
      <c r="GI120"/>
      <c r="GQ120"/>
      <c r="HI120"/>
      <c r="HK120"/>
      <c r="HM120"/>
      <c r="IF120"/>
      <c r="IW120"/>
    </row>
    <row r="121" spans="1:257">
      <c r="A121" t="s">
        <v>115</v>
      </c>
      <c r="B121">
        <v>2018</v>
      </c>
      <c r="C121" t="s">
        <v>574</v>
      </c>
      <c r="D121" t="s">
        <v>575</v>
      </c>
      <c r="E121" t="s">
        <v>576</v>
      </c>
      <c r="F121" t="s">
        <v>577</v>
      </c>
      <c r="G121" t="s">
        <v>148</v>
      </c>
      <c r="H121">
        <v>79007</v>
      </c>
      <c r="I121">
        <v>325199</v>
      </c>
      <c r="J121" t="str">
        <f>VLOOKUP(C121,'2016-2021 BD OES Pull_rev'!F:N, 9, FALSE)</f>
        <v>Processing as a reactant</v>
      </c>
      <c r="K121">
        <v>22314.2</v>
      </c>
      <c r="L121" t="s">
        <v>463</v>
      </c>
      <c r="M121">
        <v>0</v>
      </c>
      <c r="R121">
        <v>0</v>
      </c>
      <c r="S121">
        <v>0</v>
      </c>
      <c r="T121">
        <v>0</v>
      </c>
      <c r="U121">
        <v>0</v>
      </c>
      <c r="V121">
        <f t="shared" si="3"/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CJ121"/>
      <c r="CK121"/>
      <c r="GG121"/>
      <c r="GI121"/>
      <c r="GQ121"/>
      <c r="HI121"/>
      <c r="HK121"/>
      <c r="HM121"/>
      <c r="IF121"/>
      <c r="IW121"/>
    </row>
    <row r="122" spans="1:257">
      <c r="A122" t="s">
        <v>115</v>
      </c>
      <c r="B122">
        <v>2019</v>
      </c>
      <c r="C122" t="s">
        <v>574</v>
      </c>
      <c r="D122" t="s">
        <v>575</v>
      </c>
      <c r="E122" t="s">
        <v>576</v>
      </c>
      <c r="F122" t="s">
        <v>577</v>
      </c>
      <c r="G122" t="s">
        <v>148</v>
      </c>
      <c r="H122">
        <v>79007</v>
      </c>
      <c r="I122">
        <v>325199</v>
      </c>
      <c r="J122" t="str">
        <f>VLOOKUP(C122,'2016-2021 BD OES Pull_rev'!F:N, 9, FALSE)</f>
        <v>Processing as a reactant</v>
      </c>
      <c r="K122">
        <v>23825</v>
      </c>
      <c r="L122" t="s">
        <v>463</v>
      </c>
      <c r="M122">
        <v>0</v>
      </c>
      <c r="R122">
        <v>0</v>
      </c>
      <c r="S122">
        <v>0</v>
      </c>
      <c r="T122">
        <v>0</v>
      </c>
      <c r="U122">
        <v>0</v>
      </c>
      <c r="V122">
        <f t="shared" si="3"/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CJ122"/>
      <c r="CK122"/>
      <c r="GG122"/>
      <c r="GI122"/>
      <c r="GQ122"/>
      <c r="HI122"/>
      <c r="HK122"/>
      <c r="HM122"/>
      <c r="IF122"/>
      <c r="IW122"/>
    </row>
    <row r="123" spans="1:257">
      <c r="A123" t="s">
        <v>115</v>
      </c>
      <c r="B123">
        <v>2020</v>
      </c>
      <c r="C123" t="s">
        <v>574</v>
      </c>
      <c r="D123" t="s">
        <v>575</v>
      </c>
      <c r="E123" t="s">
        <v>576</v>
      </c>
      <c r="F123" t="s">
        <v>577</v>
      </c>
      <c r="G123" t="s">
        <v>148</v>
      </c>
      <c r="H123">
        <v>79007</v>
      </c>
      <c r="I123">
        <v>325199</v>
      </c>
      <c r="J123" t="str">
        <f>VLOOKUP(C123,'2016-2021 BD OES Pull_rev'!F:N, 9, FALSE)</f>
        <v>Processing as a reactant</v>
      </c>
      <c r="K123">
        <v>26252.400000000001</v>
      </c>
      <c r="L123" t="s">
        <v>463</v>
      </c>
      <c r="M123">
        <v>0</v>
      </c>
      <c r="R123">
        <v>0</v>
      </c>
      <c r="S123">
        <v>0</v>
      </c>
      <c r="T123">
        <v>0</v>
      </c>
      <c r="U123">
        <v>0</v>
      </c>
      <c r="V123">
        <f t="shared" ref="V123:V147" si="4">SUM(S123:U123)</f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CJ123"/>
      <c r="CK123"/>
      <c r="GG123"/>
      <c r="GI123"/>
      <c r="GQ123"/>
      <c r="HI123"/>
      <c r="HK123"/>
      <c r="HM123"/>
      <c r="IF123"/>
      <c r="IW123"/>
    </row>
    <row r="124" spans="1:257">
      <c r="A124" t="s">
        <v>115</v>
      </c>
      <c r="B124">
        <v>2021</v>
      </c>
      <c r="C124" t="s">
        <v>574</v>
      </c>
      <c r="D124" t="s">
        <v>575</v>
      </c>
      <c r="E124" t="s">
        <v>576</v>
      </c>
      <c r="F124" t="s">
        <v>577</v>
      </c>
      <c r="G124" t="s">
        <v>148</v>
      </c>
      <c r="H124">
        <v>79007</v>
      </c>
      <c r="I124">
        <v>325199</v>
      </c>
      <c r="J124" t="str">
        <f>VLOOKUP(C124,'2016-2021 BD OES Pull_rev'!F:N, 9, FALSE)</f>
        <v>Processing as a reactant</v>
      </c>
      <c r="K124">
        <v>23831.599999999999</v>
      </c>
      <c r="L124" t="s">
        <v>463</v>
      </c>
      <c r="M124">
        <v>0</v>
      </c>
      <c r="R124">
        <v>0</v>
      </c>
      <c r="S124">
        <v>0</v>
      </c>
      <c r="T124">
        <v>0</v>
      </c>
      <c r="U124">
        <v>0</v>
      </c>
      <c r="V124">
        <f t="shared" si="4"/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CJ124"/>
      <c r="CK124"/>
      <c r="GG124"/>
      <c r="GI124"/>
      <c r="GQ124"/>
      <c r="HI124"/>
      <c r="HK124"/>
      <c r="HM124"/>
      <c r="IF124"/>
      <c r="IW124"/>
    </row>
    <row r="125" spans="1:257">
      <c r="A125" t="s">
        <v>115</v>
      </c>
      <c r="B125">
        <v>2016</v>
      </c>
      <c r="C125" t="s">
        <v>578</v>
      </c>
      <c r="D125" t="s">
        <v>579</v>
      </c>
      <c r="E125" t="s">
        <v>580</v>
      </c>
      <c r="F125" t="s">
        <v>581</v>
      </c>
      <c r="G125" t="s">
        <v>148</v>
      </c>
      <c r="H125">
        <v>77480</v>
      </c>
      <c r="I125">
        <v>325110</v>
      </c>
      <c r="J125" t="str">
        <f>VLOOKUP(C125,'2016-2021 BD OES Pull_rev'!F:N, 9, FALSE)</f>
        <v>Manufacturing</v>
      </c>
      <c r="K125">
        <v>6754</v>
      </c>
      <c r="L125" t="s">
        <v>463</v>
      </c>
      <c r="M125">
        <v>0</v>
      </c>
      <c r="R125">
        <v>0</v>
      </c>
      <c r="S125">
        <v>0</v>
      </c>
      <c r="T125">
        <v>0</v>
      </c>
      <c r="U125">
        <v>18496</v>
      </c>
      <c r="V125">
        <f t="shared" si="4"/>
        <v>18496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18496</v>
      </c>
      <c r="CJ125"/>
      <c r="CK125"/>
      <c r="GG125"/>
      <c r="GI125"/>
      <c r="GQ125"/>
      <c r="HI125"/>
      <c r="HK125"/>
      <c r="HM125"/>
      <c r="IF125"/>
      <c r="IW125"/>
    </row>
    <row r="126" spans="1:257">
      <c r="A126" t="s">
        <v>115</v>
      </c>
      <c r="B126">
        <v>2017</v>
      </c>
      <c r="C126" t="s">
        <v>578</v>
      </c>
      <c r="D126" t="s">
        <v>579</v>
      </c>
      <c r="E126" t="s">
        <v>580</v>
      </c>
      <c r="F126" t="s">
        <v>581</v>
      </c>
      <c r="G126" t="s">
        <v>148</v>
      </c>
      <c r="H126">
        <v>77480</v>
      </c>
      <c r="I126">
        <v>325110</v>
      </c>
      <c r="J126" t="str">
        <f>VLOOKUP(C126,'2016-2021 BD OES Pull_rev'!F:N, 9, FALSE)</f>
        <v>Manufacturing</v>
      </c>
      <c r="K126">
        <v>8248</v>
      </c>
      <c r="L126" t="s">
        <v>463</v>
      </c>
      <c r="M126">
        <v>0</v>
      </c>
      <c r="R126">
        <v>0</v>
      </c>
      <c r="S126">
        <v>0</v>
      </c>
      <c r="T126">
        <v>0</v>
      </c>
      <c r="U126">
        <v>21174</v>
      </c>
      <c r="V126">
        <f t="shared" si="4"/>
        <v>21174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21174</v>
      </c>
      <c r="CJ126"/>
      <c r="CK126"/>
      <c r="GG126"/>
      <c r="GI126"/>
      <c r="GQ126"/>
      <c r="HI126"/>
      <c r="HK126"/>
      <c r="HM126"/>
      <c r="IF126"/>
      <c r="IW126"/>
    </row>
    <row r="127" spans="1:257">
      <c r="A127" t="s">
        <v>115</v>
      </c>
      <c r="B127">
        <v>2018</v>
      </c>
      <c r="C127" t="s">
        <v>578</v>
      </c>
      <c r="D127" t="s">
        <v>579</v>
      </c>
      <c r="E127" t="s">
        <v>580</v>
      </c>
      <c r="F127" t="s">
        <v>581</v>
      </c>
      <c r="G127" t="s">
        <v>148</v>
      </c>
      <c r="H127">
        <v>77480</v>
      </c>
      <c r="I127">
        <v>325110</v>
      </c>
      <c r="J127" t="str">
        <f>VLOOKUP(C127,'2016-2021 BD OES Pull_rev'!F:N, 9, FALSE)</f>
        <v>Manufacturing</v>
      </c>
      <c r="K127">
        <v>7241</v>
      </c>
      <c r="L127" t="s">
        <v>463</v>
      </c>
      <c r="M127">
        <v>0</v>
      </c>
      <c r="R127">
        <v>0</v>
      </c>
      <c r="S127">
        <v>0</v>
      </c>
      <c r="T127">
        <v>0</v>
      </c>
      <c r="U127">
        <v>17061</v>
      </c>
      <c r="V127">
        <f t="shared" si="4"/>
        <v>17061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17061</v>
      </c>
      <c r="CJ127"/>
      <c r="CK127"/>
      <c r="GG127"/>
      <c r="GI127"/>
      <c r="GQ127"/>
      <c r="HI127"/>
      <c r="HK127"/>
      <c r="HM127"/>
      <c r="IF127"/>
      <c r="IW127"/>
    </row>
    <row r="128" spans="1:257">
      <c r="A128" t="s">
        <v>115</v>
      </c>
      <c r="B128">
        <v>2019</v>
      </c>
      <c r="C128" t="s">
        <v>578</v>
      </c>
      <c r="D128" t="s">
        <v>579</v>
      </c>
      <c r="E128" t="s">
        <v>580</v>
      </c>
      <c r="F128" t="s">
        <v>581</v>
      </c>
      <c r="G128" t="s">
        <v>148</v>
      </c>
      <c r="H128">
        <v>77480</v>
      </c>
      <c r="I128">
        <v>325110</v>
      </c>
      <c r="J128" t="str">
        <f>VLOOKUP(C128,'2016-2021 BD OES Pull_rev'!F:N, 9, FALSE)</f>
        <v>Manufacturing</v>
      </c>
      <c r="K128">
        <v>5332</v>
      </c>
      <c r="L128" t="s">
        <v>463</v>
      </c>
      <c r="M128">
        <v>0</v>
      </c>
      <c r="R128">
        <v>0</v>
      </c>
      <c r="S128">
        <v>0</v>
      </c>
      <c r="T128">
        <v>0</v>
      </c>
      <c r="U128">
        <v>11285</v>
      </c>
      <c r="V128">
        <f t="shared" si="4"/>
        <v>11285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11285</v>
      </c>
      <c r="CJ128"/>
      <c r="CK128"/>
      <c r="GG128"/>
      <c r="GI128"/>
      <c r="GQ128"/>
      <c r="HI128"/>
      <c r="HK128"/>
      <c r="HM128"/>
      <c r="IF128"/>
      <c r="IW128"/>
    </row>
    <row r="129" spans="1:257">
      <c r="A129" t="s">
        <v>115</v>
      </c>
      <c r="B129">
        <v>2020</v>
      </c>
      <c r="C129" t="s">
        <v>578</v>
      </c>
      <c r="D129" t="s">
        <v>579</v>
      </c>
      <c r="E129" t="s">
        <v>580</v>
      </c>
      <c r="F129" t="s">
        <v>581</v>
      </c>
      <c r="G129" t="s">
        <v>148</v>
      </c>
      <c r="H129">
        <v>77480</v>
      </c>
      <c r="I129">
        <v>325110</v>
      </c>
      <c r="J129" t="str">
        <f>VLOOKUP(C129,'2016-2021 BD OES Pull_rev'!F:N, 9, FALSE)</f>
        <v>Manufacturing</v>
      </c>
      <c r="K129">
        <v>8239</v>
      </c>
      <c r="L129" t="s">
        <v>463</v>
      </c>
      <c r="M129">
        <v>0</v>
      </c>
      <c r="R129">
        <v>0</v>
      </c>
      <c r="S129">
        <v>0</v>
      </c>
      <c r="T129">
        <v>0</v>
      </c>
      <c r="U129">
        <v>16514</v>
      </c>
      <c r="V129">
        <f t="shared" si="4"/>
        <v>16514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16514</v>
      </c>
      <c r="CJ129"/>
      <c r="CK129"/>
      <c r="GG129"/>
      <c r="GI129"/>
      <c r="GQ129"/>
      <c r="HI129"/>
      <c r="HK129"/>
      <c r="HM129"/>
      <c r="IF129"/>
      <c r="IW129"/>
    </row>
    <row r="130" spans="1:257">
      <c r="A130" t="s">
        <v>115</v>
      </c>
      <c r="B130">
        <v>2021</v>
      </c>
      <c r="C130" t="s">
        <v>578</v>
      </c>
      <c r="D130" t="s">
        <v>579</v>
      </c>
      <c r="E130" t="s">
        <v>580</v>
      </c>
      <c r="F130" t="s">
        <v>581</v>
      </c>
      <c r="G130" t="s">
        <v>148</v>
      </c>
      <c r="H130">
        <v>77480</v>
      </c>
      <c r="I130">
        <v>325110</v>
      </c>
      <c r="J130" t="str">
        <f>VLOOKUP(C130,'2016-2021 BD OES Pull_rev'!F:N, 9, FALSE)</f>
        <v>Manufacturing</v>
      </c>
      <c r="K130">
        <v>14919</v>
      </c>
      <c r="L130" t="s">
        <v>463</v>
      </c>
      <c r="M130">
        <v>0</v>
      </c>
      <c r="R130">
        <v>0</v>
      </c>
      <c r="S130">
        <v>0</v>
      </c>
      <c r="T130">
        <v>0</v>
      </c>
      <c r="U130">
        <v>13248</v>
      </c>
      <c r="V130">
        <f t="shared" si="4"/>
        <v>13248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13248</v>
      </c>
      <c r="CJ130"/>
      <c r="CK130"/>
      <c r="GG130"/>
      <c r="GI130"/>
      <c r="GQ130"/>
      <c r="HI130"/>
      <c r="HK130"/>
      <c r="HM130"/>
      <c r="IF130"/>
      <c r="IW130"/>
    </row>
    <row r="131" spans="1:257">
      <c r="A131" t="s">
        <v>115</v>
      </c>
      <c r="B131">
        <v>2016</v>
      </c>
      <c r="C131" t="s">
        <v>582</v>
      </c>
      <c r="D131" t="s">
        <v>583</v>
      </c>
      <c r="E131" t="s">
        <v>584</v>
      </c>
      <c r="F131" t="s">
        <v>332</v>
      </c>
      <c r="G131" t="s">
        <v>334</v>
      </c>
      <c r="H131">
        <v>84116</v>
      </c>
      <c r="I131">
        <v>324110</v>
      </c>
      <c r="J131" t="str">
        <f>VLOOKUP(C131,'2016-2021 BD OES Pull_rev'!F:N, 9, FALSE)</f>
        <v>Processing as a reactant</v>
      </c>
      <c r="K131">
        <v>661</v>
      </c>
      <c r="L131" t="s">
        <v>463</v>
      </c>
      <c r="M131">
        <v>0</v>
      </c>
      <c r="R131">
        <v>0</v>
      </c>
      <c r="S131">
        <v>0</v>
      </c>
      <c r="T131">
        <v>0</v>
      </c>
      <c r="U131">
        <v>0</v>
      </c>
      <c r="V131">
        <f t="shared" si="4"/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CJ131"/>
      <c r="CK131"/>
      <c r="GG131"/>
      <c r="GI131"/>
      <c r="GQ131"/>
      <c r="HI131"/>
      <c r="HK131"/>
      <c r="HM131"/>
      <c r="IF131"/>
      <c r="IW131"/>
    </row>
    <row r="132" spans="1:257">
      <c r="A132" t="s">
        <v>115</v>
      </c>
      <c r="B132">
        <v>2017</v>
      </c>
      <c r="C132" t="s">
        <v>582</v>
      </c>
      <c r="D132" t="s">
        <v>583</v>
      </c>
      <c r="E132" t="s">
        <v>584</v>
      </c>
      <c r="F132" t="s">
        <v>332</v>
      </c>
      <c r="G132" t="s">
        <v>334</v>
      </c>
      <c r="H132">
        <v>84116</v>
      </c>
      <c r="I132">
        <v>324110</v>
      </c>
      <c r="J132" t="str">
        <f>VLOOKUP(C132,'2016-2021 BD OES Pull_rev'!F:N, 9, FALSE)</f>
        <v>Processing as a reactant</v>
      </c>
      <c r="K132">
        <v>335</v>
      </c>
      <c r="L132" t="s">
        <v>463</v>
      </c>
      <c r="M132">
        <v>0</v>
      </c>
      <c r="R132">
        <v>0</v>
      </c>
      <c r="S132">
        <v>0</v>
      </c>
      <c r="T132">
        <v>0</v>
      </c>
      <c r="U132">
        <v>0</v>
      </c>
      <c r="V132">
        <f t="shared" si="4"/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CJ132"/>
      <c r="CK132"/>
      <c r="GG132"/>
      <c r="GI132"/>
      <c r="GQ132"/>
      <c r="HI132"/>
      <c r="HK132"/>
      <c r="HM132"/>
      <c r="IF132"/>
      <c r="IW132"/>
    </row>
    <row r="133" spans="1:257">
      <c r="A133" t="s">
        <v>115</v>
      </c>
      <c r="B133">
        <v>2018</v>
      </c>
      <c r="C133" t="s">
        <v>582</v>
      </c>
      <c r="D133" t="s">
        <v>583</v>
      </c>
      <c r="E133" t="s">
        <v>584</v>
      </c>
      <c r="F133" t="s">
        <v>332</v>
      </c>
      <c r="G133" t="s">
        <v>334</v>
      </c>
      <c r="H133">
        <v>84116</v>
      </c>
      <c r="I133">
        <v>324110</v>
      </c>
      <c r="J133" t="str">
        <f>VLOOKUP(C133,'2016-2021 BD OES Pull_rev'!F:N, 9, FALSE)</f>
        <v>Processing as a reactant</v>
      </c>
      <c r="K133">
        <v>394</v>
      </c>
      <c r="L133" t="s">
        <v>463</v>
      </c>
      <c r="M133">
        <v>0</v>
      </c>
      <c r="R133">
        <v>0</v>
      </c>
      <c r="S133">
        <v>0</v>
      </c>
      <c r="T133">
        <v>0</v>
      </c>
      <c r="U133">
        <v>0</v>
      </c>
      <c r="V133">
        <f t="shared" si="4"/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CJ133"/>
      <c r="CK133"/>
      <c r="GG133"/>
      <c r="GI133"/>
      <c r="GQ133"/>
      <c r="HI133"/>
      <c r="HK133"/>
      <c r="HM133"/>
      <c r="IF133"/>
      <c r="IW133"/>
    </row>
    <row r="134" spans="1:257">
      <c r="A134" t="s">
        <v>115</v>
      </c>
      <c r="B134">
        <v>2019</v>
      </c>
      <c r="C134" t="s">
        <v>582</v>
      </c>
      <c r="D134" t="s">
        <v>583</v>
      </c>
      <c r="E134" t="s">
        <v>584</v>
      </c>
      <c r="F134" t="s">
        <v>332</v>
      </c>
      <c r="G134" t="s">
        <v>334</v>
      </c>
      <c r="H134">
        <v>84116</v>
      </c>
      <c r="I134">
        <v>324110</v>
      </c>
      <c r="J134" t="str">
        <f>VLOOKUP(C134,'2016-2021 BD OES Pull_rev'!F:N, 9, FALSE)</f>
        <v>Processing as a reactant</v>
      </c>
      <c r="K134">
        <v>6557</v>
      </c>
      <c r="L134" t="s">
        <v>463</v>
      </c>
      <c r="M134">
        <v>0</v>
      </c>
      <c r="R134">
        <v>0</v>
      </c>
      <c r="S134">
        <v>0</v>
      </c>
      <c r="T134">
        <v>0</v>
      </c>
      <c r="U134">
        <v>0</v>
      </c>
      <c r="V134">
        <f t="shared" si="4"/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CJ134"/>
      <c r="CK134"/>
      <c r="GG134"/>
      <c r="GI134"/>
      <c r="GQ134"/>
      <c r="HI134"/>
      <c r="HK134"/>
      <c r="HM134"/>
      <c r="IF134"/>
      <c r="IW134"/>
    </row>
    <row r="135" spans="1:257">
      <c r="A135" t="s">
        <v>115</v>
      </c>
      <c r="B135">
        <v>2020</v>
      </c>
      <c r="C135" t="s">
        <v>582</v>
      </c>
      <c r="D135" t="s">
        <v>583</v>
      </c>
      <c r="E135" t="s">
        <v>584</v>
      </c>
      <c r="F135" t="s">
        <v>332</v>
      </c>
      <c r="G135" t="s">
        <v>334</v>
      </c>
      <c r="H135">
        <v>84116</v>
      </c>
      <c r="I135">
        <v>324110</v>
      </c>
      <c r="J135" t="str">
        <f>VLOOKUP(C135,'2016-2021 BD OES Pull_rev'!F:N, 9, FALSE)</f>
        <v>Processing as a reactant</v>
      </c>
      <c r="K135">
        <v>5306</v>
      </c>
      <c r="L135" t="s">
        <v>463</v>
      </c>
      <c r="M135">
        <v>0</v>
      </c>
      <c r="R135">
        <v>0</v>
      </c>
      <c r="S135">
        <v>0</v>
      </c>
      <c r="T135">
        <v>0</v>
      </c>
      <c r="U135">
        <v>0</v>
      </c>
      <c r="V135">
        <f t="shared" si="4"/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CJ135"/>
      <c r="CK135"/>
      <c r="GG135"/>
      <c r="GI135"/>
      <c r="GQ135"/>
      <c r="HI135"/>
      <c r="HK135"/>
      <c r="HM135"/>
      <c r="IF135"/>
      <c r="IW135"/>
    </row>
    <row r="136" spans="1:257">
      <c r="A136" t="s">
        <v>115</v>
      </c>
      <c r="B136">
        <v>2021</v>
      </c>
      <c r="C136" t="s">
        <v>582</v>
      </c>
      <c r="D136" t="s">
        <v>583</v>
      </c>
      <c r="E136" t="s">
        <v>584</v>
      </c>
      <c r="F136" t="s">
        <v>332</v>
      </c>
      <c r="G136" t="s">
        <v>334</v>
      </c>
      <c r="H136">
        <v>84116</v>
      </c>
      <c r="I136">
        <v>324110</v>
      </c>
      <c r="J136" t="str">
        <f>VLOOKUP(C136,'2016-2021 BD OES Pull_rev'!F:N, 9, FALSE)</f>
        <v>Processing as a reactant</v>
      </c>
      <c r="K136">
        <v>6556</v>
      </c>
      <c r="L136" t="s">
        <v>463</v>
      </c>
      <c r="M136">
        <v>0</v>
      </c>
      <c r="R136">
        <v>0</v>
      </c>
      <c r="S136">
        <v>0</v>
      </c>
      <c r="T136">
        <v>0</v>
      </c>
      <c r="U136">
        <v>0</v>
      </c>
      <c r="V136">
        <f t="shared" si="4"/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CJ136"/>
      <c r="CK136"/>
      <c r="GG136"/>
      <c r="GI136"/>
      <c r="GQ136"/>
      <c r="HI136"/>
      <c r="HK136"/>
      <c r="HM136"/>
      <c r="IF136"/>
      <c r="IW136"/>
    </row>
    <row r="137" spans="1:257">
      <c r="A137" t="s">
        <v>115</v>
      </c>
      <c r="B137">
        <v>2016</v>
      </c>
      <c r="C137" t="s">
        <v>585</v>
      </c>
      <c r="D137" t="s">
        <v>586</v>
      </c>
      <c r="E137" t="s">
        <v>587</v>
      </c>
      <c r="F137" t="s">
        <v>588</v>
      </c>
      <c r="G137" t="s">
        <v>589</v>
      </c>
      <c r="H137">
        <v>39581</v>
      </c>
      <c r="I137">
        <v>324110</v>
      </c>
      <c r="J137" t="str">
        <f>VLOOKUP(C137,'2016-2021 BD OES Pull_rev'!F:N, 9, FALSE)</f>
        <v>Manufacturing</v>
      </c>
      <c r="K137">
        <v>1170</v>
      </c>
      <c r="L137" t="s">
        <v>590</v>
      </c>
      <c r="M137">
        <v>0</v>
      </c>
      <c r="N137" t="s">
        <v>477</v>
      </c>
      <c r="R137">
        <v>1</v>
      </c>
      <c r="S137">
        <v>0</v>
      </c>
      <c r="T137">
        <v>0</v>
      </c>
      <c r="U137">
        <v>0</v>
      </c>
      <c r="V137">
        <f t="shared" si="4"/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CJ137"/>
      <c r="CK137"/>
      <c r="GG137"/>
      <c r="GI137"/>
      <c r="GQ137"/>
      <c r="HI137"/>
      <c r="HK137"/>
      <c r="HM137"/>
      <c r="IF137"/>
      <c r="IW137"/>
    </row>
    <row r="138" spans="1:257">
      <c r="A138" t="s">
        <v>115</v>
      </c>
      <c r="B138">
        <v>2017</v>
      </c>
      <c r="C138" t="s">
        <v>585</v>
      </c>
      <c r="D138" t="s">
        <v>586</v>
      </c>
      <c r="E138" t="s">
        <v>587</v>
      </c>
      <c r="F138" t="s">
        <v>588</v>
      </c>
      <c r="G138" t="s">
        <v>589</v>
      </c>
      <c r="H138">
        <v>39581</v>
      </c>
      <c r="I138">
        <v>324110</v>
      </c>
      <c r="J138" t="str">
        <f>VLOOKUP(C138,'2016-2021 BD OES Pull_rev'!F:N, 9, FALSE)</f>
        <v>Manufacturing</v>
      </c>
      <c r="K138">
        <v>1230</v>
      </c>
      <c r="L138" t="s">
        <v>590</v>
      </c>
      <c r="M138">
        <v>0</v>
      </c>
      <c r="N138" t="s">
        <v>477</v>
      </c>
      <c r="R138">
        <v>1</v>
      </c>
      <c r="S138">
        <v>0</v>
      </c>
      <c r="T138">
        <v>0</v>
      </c>
      <c r="U138">
        <v>0</v>
      </c>
      <c r="V138">
        <f t="shared" si="4"/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CJ138"/>
      <c r="CK138"/>
      <c r="GG138"/>
      <c r="GI138"/>
      <c r="GQ138"/>
      <c r="HI138"/>
      <c r="HK138"/>
      <c r="HM138"/>
      <c r="IF138"/>
      <c r="IW138"/>
    </row>
    <row r="139" spans="1:257">
      <c r="A139" t="s">
        <v>115</v>
      </c>
      <c r="B139">
        <v>2018</v>
      </c>
      <c r="C139" t="s">
        <v>585</v>
      </c>
      <c r="D139" t="s">
        <v>586</v>
      </c>
      <c r="E139" t="s">
        <v>587</v>
      </c>
      <c r="F139" t="s">
        <v>588</v>
      </c>
      <c r="G139" t="s">
        <v>589</v>
      </c>
      <c r="H139">
        <v>39581</v>
      </c>
      <c r="I139">
        <v>324110</v>
      </c>
      <c r="J139" t="str">
        <f>VLOOKUP(C139,'2016-2021 BD OES Pull_rev'!F:N, 9, FALSE)</f>
        <v>Manufacturing</v>
      </c>
      <c r="K139">
        <v>1650</v>
      </c>
      <c r="L139" t="s">
        <v>590</v>
      </c>
      <c r="M139">
        <v>0</v>
      </c>
      <c r="N139" t="s">
        <v>477</v>
      </c>
      <c r="R139">
        <v>1</v>
      </c>
      <c r="S139">
        <v>0</v>
      </c>
      <c r="T139">
        <v>0</v>
      </c>
      <c r="U139">
        <v>0</v>
      </c>
      <c r="V139">
        <f t="shared" si="4"/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CJ139"/>
      <c r="CK139"/>
      <c r="GG139"/>
      <c r="GI139"/>
      <c r="GQ139"/>
      <c r="HI139"/>
      <c r="HK139"/>
      <c r="HM139"/>
      <c r="IF139"/>
      <c r="IW139"/>
    </row>
    <row r="140" spans="1:257">
      <c r="A140" t="s">
        <v>115</v>
      </c>
      <c r="B140">
        <v>2019</v>
      </c>
      <c r="C140" t="s">
        <v>585</v>
      </c>
      <c r="D140" t="s">
        <v>586</v>
      </c>
      <c r="E140" t="s">
        <v>587</v>
      </c>
      <c r="F140" t="s">
        <v>588</v>
      </c>
      <c r="G140" t="s">
        <v>589</v>
      </c>
      <c r="H140">
        <v>39581</v>
      </c>
      <c r="I140">
        <v>324110</v>
      </c>
      <c r="J140" t="str">
        <f>VLOOKUP(C140,'2016-2021 BD OES Pull_rev'!F:N, 9, FALSE)</f>
        <v>Manufacturing</v>
      </c>
      <c r="K140">
        <v>1560</v>
      </c>
      <c r="L140" t="s">
        <v>590</v>
      </c>
      <c r="M140">
        <v>0</v>
      </c>
      <c r="N140" t="s">
        <v>477</v>
      </c>
      <c r="R140">
        <v>1</v>
      </c>
      <c r="S140">
        <v>0</v>
      </c>
      <c r="T140">
        <v>0</v>
      </c>
      <c r="U140">
        <v>0</v>
      </c>
      <c r="V140">
        <f t="shared" si="4"/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CJ140"/>
      <c r="CK140"/>
      <c r="GG140"/>
      <c r="GI140"/>
      <c r="GQ140"/>
      <c r="HI140"/>
      <c r="HK140"/>
      <c r="HM140"/>
      <c r="IF140"/>
      <c r="IW140"/>
    </row>
    <row r="141" spans="1:257">
      <c r="A141" t="s">
        <v>115</v>
      </c>
      <c r="B141">
        <v>2020</v>
      </c>
      <c r="C141" t="s">
        <v>585</v>
      </c>
      <c r="D141" t="s">
        <v>586</v>
      </c>
      <c r="E141" t="s">
        <v>587</v>
      </c>
      <c r="F141" t="s">
        <v>588</v>
      </c>
      <c r="G141" t="s">
        <v>589</v>
      </c>
      <c r="H141">
        <v>39581</v>
      </c>
      <c r="I141">
        <v>324110</v>
      </c>
      <c r="J141" t="str">
        <f>VLOOKUP(C141,'2016-2021 BD OES Pull_rev'!F:N, 9, FALSE)</f>
        <v>Manufacturing</v>
      </c>
      <c r="K141">
        <v>1510</v>
      </c>
      <c r="L141" t="s">
        <v>590</v>
      </c>
      <c r="M141">
        <v>0</v>
      </c>
      <c r="N141" t="s">
        <v>477</v>
      </c>
      <c r="R141">
        <v>1</v>
      </c>
      <c r="S141">
        <v>0</v>
      </c>
      <c r="T141">
        <v>0</v>
      </c>
      <c r="U141">
        <v>0</v>
      </c>
      <c r="V141">
        <f t="shared" si="4"/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CJ141"/>
      <c r="CK141"/>
      <c r="GG141"/>
      <c r="GI141"/>
      <c r="GQ141"/>
      <c r="HI141"/>
      <c r="HK141"/>
      <c r="HM141"/>
      <c r="IF141"/>
      <c r="IW141"/>
    </row>
    <row r="142" spans="1:257">
      <c r="A142" t="s">
        <v>115</v>
      </c>
      <c r="B142">
        <v>2021</v>
      </c>
      <c r="C142" t="s">
        <v>585</v>
      </c>
      <c r="D142" t="s">
        <v>586</v>
      </c>
      <c r="E142" t="s">
        <v>587</v>
      </c>
      <c r="F142" t="s">
        <v>588</v>
      </c>
      <c r="G142" t="s">
        <v>589</v>
      </c>
      <c r="H142">
        <v>39581</v>
      </c>
      <c r="I142">
        <v>324110</v>
      </c>
      <c r="J142" t="str">
        <f>VLOOKUP(C142,'2016-2021 BD OES Pull_rev'!F:N, 9, FALSE)</f>
        <v>Manufacturing</v>
      </c>
      <c r="K142">
        <v>1273</v>
      </c>
      <c r="L142" t="s">
        <v>590</v>
      </c>
      <c r="M142">
        <v>0</v>
      </c>
      <c r="N142" t="s">
        <v>477</v>
      </c>
      <c r="R142">
        <v>1</v>
      </c>
      <c r="S142">
        <v>0</v>
      </c>
      <c r="T142">
        <v>0</v>
      </c>
      <c r="U142">
        <v>0</v>
      </c>
      <c r="V142">
        <f t="shared" si="4"/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CJ142"/>
      <c r="CK142"/>
      <c r="GG142"/>
      <c r="GI142"/>
      <c r="GQ142"/>
      <c r="HI142"/>
      <c r="HK142"/>
      <c r="HM142"/>
      <c r="IF142"/>
      <c r="IW142"/>
    </row>
    <row r="143" spans="1:257">
      <c r="A143" t="s">
        <v>115</v>
      </c>
      <c r="B143">
        <v>2016</v>
      </c>
      <c r="C143" t="s">
        <v>149</v>
      </c>
      <c r="D143" t="s">
        <v>151</v>
      </c>
      <c r="E143" t="s">
        <v>152</v>
      </c>
      <c r="F143" t="s">
        <v>153</v>
      </c>
      <c r="G143" t="s">
        <v>155</v>
      </c>
      <c r="H143">
        <v>94801</v>
      </c>
      <c r="I143">
        <v>324110</v>
      </c>
      <c r="J143" t="str">
        <f>VLOOKUP(C143,'2016-2021 BD OES Pull_rev'!F:N, 9, FALSE)</f>
        <v>Processing as a reactant</v>
      </c>
      <c r="K143">
        <v>101</v>
      </c>
      <c r="L143" t="s">
        <v>463</v>
      </c>
      <c r="M143">
        <v>0</v>
      </c>
      <c r="R143">
        <v>0</v>
      </c>
      <c r="S143">
        <v>0</v>
      </c>
      <c r="T143">
        <v>0</v>
      </c>
      <c r="U143">
        <v>0</v>
      </c>
      <c r="V143">
        <f t="shared" si="4"/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CJ143"/>
      <c r="CK143"/>
      <c r="GG143"/>
      <c r="GI143"/>
      <c r="GQ143"/>
      <c r="HI143"/>
      <c r="HK143"/>
      <c r="HM143"/>
      <c r="IF143"/>
      <c r="IW143"/>
    </row>
    <row r="144" spans="1:257">
      <c r="A144" t="s">
        <v>115</v>
      </c>
      <c r="B144">
        <v>2017</v>
      </c>
      <c r="C144" t="s">
        <v>149</v>
      </c>
      <c r="D144" t="s">
        <v>151</v>
      </c>
      <c r="E144" t="s">
        <v>152</v>
      </c>
      <c r="F144" t="s">
        <v>153</v>
      </c>
      <c r="G144" t="s">
        <v>155</v>
      </c>
      <c r="H144">
        <v>94801</v>
      </c>
      <c r="I144">
        <v>324110</v>
      </c>
      <c r="J144" t="str">
        <f>VLOOKUP(C144,'2016-2021 BD OES Pull_rev'!F:N, 9, FALSE)</f>
        <v>Processing as a reactant</v>
      </c>
      <c r="K144">
        <v>125</v>
      </c>
      <c r="L144" t="s">
        <v>463</v>
      </c>
      <c r="M144">
        <v>0</v>
      </c>
      <c r="R144">
        <v>0</v>
      </c>
      <c r="S144">
        <v>0</v>
      </c>
      <c r="T144">
        <v>0</v>
      </c>
      <c r="U144">
        <v>0</v>
      </c>
      <c r="V144">
        <f t="shared" si="4"/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CJ144"/>
      <c r="CK144"/>
      <c r="GG144"/>
      <c r="GI144"/>
      <c r="GQ144"/>
      <c r="HI144"/>
      <c r="HK144"/>
      <c r="HM144"/>
      <c r="IF144"/>
      <c r="IW144"/>
    </row>
    <row r="145" spans="1:257">
      <c r="A145" t="s">
        <v>115</v>
      </c>
      <c r="B145">
        <v>2018</v>
      </c>
      <c r="C145" t="s">
        <v>149</v>
      </c>
      <c r="D145" t="s">
        <v>151</v>
      </c>
      <c r="E145" t="s">
        <v>152</v>
      </c>
      <c r="F145" t="s">
        <v>153</v>
      </c>
      <c r="G145" t="s">
        <v>155</v>
      </c>
      <c r="H145">
        <v>94801</v>
      </c>
      <c r="I145">
        <v>324110</v>
      </c>
      <c r="J145" t="str">
        <f>VLOOKUP(C145,'2016-2021 BD OES Pull_rev'!F:N, 9, FALSE)</f>
        <v>Processing as a reactant</v>
      </c>
      <c r="K145">
        <v>470</v>
      </c>
      <c r="L145" t="s">
        <v>463</v>
      </c>
      <c r="M145">
        <v>0</v>
      </c>
      <c r="R145">
        <v>0</v>
      </c>
      <c r="S145">
        <v>0</v>
      </c>
      <c r="T145">
        <v>0</v>
      </c>
      <c r="U145">
        <v>0</v>
      </c>
      <c r="V145">
        <f t="shared" si="4"/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</v>
      </c>
      <c r="AL145">
        <v>0</v>
      </c>
      <c r="AM145">
        <v>0</v>
      </c>
      <c r="AN145">
        <v>0</v>
      </c>
      <c r="AO145">
        <v>0</v>
      </c>
      <c r="AP145">
        <v>231</v>
      </c>
      <c r="CJ145"/>
      <c r="CK145"/>
      <c r="GG145"/>
      <c r="GI145"/>
      <c r="GQ145"/>
      <c r="HI145"/>
      <c r="HK145"/>
      <c r="HM145"/>
      <c r="IF145"/>
      <c r="IW145"/>
    </row>
    <row r="146" spans="1:257">
      <c r="A146" t="s">
        <v>115</v>
      </c>
      <c r="B146">
        <v>2019</v>
      </c>
      <c r="C146" t="s">
        <v>149</v>
      </c>
      <c r="D146" t="s">
        <v>151</v>
      </c>
      <c r="E146" t="s">
        <v>152</v>
      </c>
      <c r="F146" t="s">
        <v>153</v>
      </c>
      <c r="G146" t="s">
        <v>155</v>
      </c>
      <c r="H146">
        <v>94801</v>
      </c>
      <c r="I146">
        <v>324110</v>
      </c>
      <c r="J146" t="str">
        <f>VLOOKUP(C146,'2016-2021 BD OES Pull_rev'!F:N, 9, FALSE)</f>
        <v>Processing as a reactant</v>
      </c>
      <c r="K146">
        <v>540</v>
      </c>
      <c r="L146" t="s">
        <v>463</v>
      </c>
      <c r="M146">
        <v>0</v>
      </c>
      <c r="R146">
        <v>0</v>
      </c>
      <c r="S146">
        <v>0</v>
      </c>
      <c r="T146">
        <v>0</v>
      </c>
      <c r="U146">
        <v>1</v>
      </c>
      <c r="V146">
        <f t="shared" si="4"/>
        <v>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72</v>
      </c>
      <c r="AL146">
        <v>0</v>
      </c>
      <c r="AM146">
        <v>0</v>
      </c>
      <c r="AN146">
        <v>0</v>
      </c>
      <c r="AO146">
        <v>0</v>
      </c>
      <c r="AP146">
        <v>473</v>
      </c>
      <c r="CJ146"/>
      <c r="CK146"/>
      <c r="GG146"/>
      <c r="GI146"/>
      <c r="GQ146"/>
      <c r="HI146"/>
      <c r="HK146"/>
      <c r="HM146"/>
      <c r="IF146"/>
      <c r="IW146"/>
    </row>
    <row r="147" spans="1:257">
      <c r="A147" t="s">
        <v>115</v>
      </c>
      <c r="B147">
        <v>2020</v>
      </c>
      <c r="C147" t="s">
        <v>149</v>
      </c>
      <c r="D147" t="s">
        <v>151</v>
      </c>
      <c r="E147" t="s">
        <v>152</v>
      </c>
      <c r="F147" t="s">
        <v>153</v>
      </c>
      <c r="G147" t="s">
        <v>155</v>
      </c>
      <c r="H147">
        <v>94801</v>
      </c>
      <c r="I147">
        <v>324110</v>
      </c>
      <c r="J147" t="str">
        <f>VLOOKUP(C147,'2016-2021 BD OES Pull_rev'!F:N, 9, FALSE)</f>
        <v>Processing as a reactant</v>
      </c>
      <c r="K147">
        <v>480</v>
      </c>
      <c r="L147" t="s">
        <v>463</v>
      </c>
      <c r="M147">
        <v>0</v>
      </c>
      <c r="R147">
        <v>0</v>
      </c>
      <c r="S147">
        <v>0</v>
      </c>
      <c r="T147">
        <v>0</v>
      </c>
      <c r="U147">
        <v>0</v>
      </c>
      <c r="V147">
        <f t="shared" si="4"/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F147">
        <v>0</v>
      </c>
      <c r="AG147">
        <v>0</v>
      </c>
      <c r="AH147">
        <v>0</v>
      </c>
      <c r="AI147">
        <v>0</v>
      </c>
      <c r="AJ147">
        <v>14</v>
      </c>
      <c r="AK147">
        <v>23</v>
      </c>
      <c r="AL147">
        <v>0</v>
      </c>
      <c r="AM147">
        <v>0</v>
      </c>
      <c r="AN147">
        <v>0</v>
      </c>
      <c r="AO147">
        <v>0</v>
      </c>
      <c r="AP147">
        <v>313</v>
      </c>
      <c r="CJ147"/>
      <c r="CK147"/>
      <c r="GG147"/>
      <c r="GI147"/>
      <c r="GQ147"/>
      <c r="HI147"/>
      <c r="HK147"/>
      <c r="HM147"/>
      <c r="IF147"/>
      <c r="IW147"/>
    </row>
    <row r="148" spans="1:257">
      <c r="B148">
        <v>2021</v>
      </c>
      <c r="C148" t="s">
        <v>149</v>
      </c>
      <c r="D148" t="s">
        <v>151</v>
      </c>
      <c r="E148" t="s">
        <v>152</v>
      </c>
      <c r="F148" t="s">
        <v>153</v>
      </c>
      <c r="G148" t="s">
        <v>155</v>
      </c>
      <c r="H148">
        <v>94801</v>
      </c>
      <c r="I148">
        <v>324110</v>
      </c>
      <c r="J148" t="str">
        <f>VLOOKUP(C148,'2016-2021 BD OES Pull_rev'!F:N, 9, FALSE)</f>
        <v>Processing as a reactant</v>
      </c>
      <c r="K148">
        <v>430</v>
      </c>
      <c r="L148" t="s">
        <v>463</v>
      </c>
      <c r="M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CJ148"/>
      <c r="CK148"/>
      <c r="GG148"/>
      <c r="GI148"/>
      <c r="GQ148"/>
      <c r="HI148"/>
      <c r="HK148"/>
      <c r="HM148"/>
      <c r="IF148"/>
      <c r="IW148"/>
    </row>
    <row r="149" spans="1:257">
      <c r="B149">
        <v>2021</v>
      </c>
      <c r="C149" t="s">
        <v>149</v>
      </c>
      <c r="D149" t="s">
        <v>151</v>
      </c>
      <c r="E149" t="s">
        <v>152</v>
      </c>
      <c r="F149" t="s">
        <v>153</v>
      </c>
      <c r="G149" t="s">
        <v>155</v>
      </c>
      <c r="H149">
        <v>94801</v>
      </c>
      <c r="I149">
        <v>324110</v>
      </c>
      <c r="J149" t="str">
        <f>VLOOKUP(C149,'2016-2021 BD OES Pull_rev'!F:N, 9, FALSE)</f>
        <v>Processing as a reactant</v>
      </c>
      <c r="K149">
        <v>430</v>
      </c>
      <c r="L149" t="s">
        <v>463</v>
      </c>
      <c r="M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CJ149"/>
      <c r="CK149"/>
      <c r="GG149"/>
      <c r="GI149"/>
      <c r="GQ149"/>
      <c r="HI149"/>
      <c r="HK149"/>
      <c r="HM149"/>
      <c r="IF149"/>
      <c r="IW149"/>
    </row>
    <row r="150" spans="1:257">
      <c r="B150">
        <v>2021</v>
      </c>
      <c r="C150" t="s">
        <v>149</v>
      </c>
      <c r="D150" t="s">
        <v>151</v>
      </c>
      <c r="E150" t="s">
        <v>152</v>
      </c>
      <c r="F150" t="s">
        <v>153</v>
      </c>
      <c r="G150" t="s">
        <v>155</v>
      </c>
      <c r="H150">
        <v>94801</v>
      </c>
      <c r="I150">
        <v>324110</v>
      </c>
      <c r="J150" t="str">
        <f>VLOOKUP(C150,'2016-2021 BD OES Pull_rev'!F:N, 9, FALSE)</f>
        <v>Processing as a reactant</v>
      </c>
      <c r="K150">
        <v>430</v>
      </c>
      <c r="L150" t="s">
        <v>463</v>
      </c>
      <c r="M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AQ150" s="33"/>
      <c r="AR150" s="33"/>
      <c r="AS150" s="33"/>
      <c r="AT150" s="33"/>
      <c r="AU150" s="33"/>
      <c r="AV150" s="33"/>
      <c r="AW150" s="33"/>
      <c r="AX150" s="33"/>
      <c r="AY150" s="33"/>
      <c r="CJ150"/>
      <c r="CK150"/>
      <c r="GG150"/>
      <c r="GI150"/>
      <c r="GQ150"/>
      <c r="HI150"/>
      <c r="HK150"/>
      <c r="HM150"/>
      <c r="IF150"/>
      <c r="IW150"/>
    </row>
    <row r="151" spans="1:257">
      <c r="B151">
        <v>2021</v>
      </c>
      <c r="C151" t="s">
        <v>149</v>
      </c>
      <c r="D151" t="s">
        <v>151</v>
      </c>
      <c r="E151" t="s">
        <v>152</v>
      </c>
      <c r="F151" t="s">
        <v>153</v>
      </c>
      <c r="G151" t="s">
        <v>155</v>
      </c>
      <c r="H151">
        <v>94801</v>
      </c>
      <c r="I151">
        <v>324110</v>
      </c>
      <c r="J151" t="str">
        <f>VLOOKUP(C151,'2016-2021 BD OES Pull_rev'!F:N, 9, FALSE)</f>
        <v>Processing as a reactant</v>
      </c>
      <c r="K151">
        <v>430</v>
      </c>
      <c r="L151" t="s">
        <v>463</v>
      </c>
      <c r="M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AQ151" s="33"/>
      <c r="AR151" s="33"/>
      <c r="AS151" s="33"/>
      <c r="AT151" s="33"/>
      <c r="AU151" s="33"/>
      <c r="AV151" s="33"/>
      <c r="AW151" s="33"/>
      <c r="AX151" s="33"/>
      <c r="AY151" s="33"/>
      <c r="CJ151"/>
      <c r="CK151"/>
      <c r="GG151"/>
      <c r="GI151"/>
      <c r="GQ151"/>
      <c r="HI151"/>
      <c r="HK151"/>
      <c r="HM151"/>
      <c r="IF151"/>
      <c r="IW151"/>
    </row>
    <row r="152" spans="1:257">
      <c r="A152" t="s">
        <v>115</v>
      </c>
      <c r="B152">
        <v>2021</v>
      </c>
      <c r="C152" t="s">
        <v>149</v>
      </c>
      <c r="D152" t="s">
        <v>151</v>
      </c>
      <c r="E152" t="s">
        <v>152</v>
      </c>
      <c r="F152" t="s">
        <v>153</v>
      </c>
      <c r="G152" t="s">
        <v>155</v>
      </c>
      <c r="H152">
        <v>94801</v>
      </c>
      <c r="I152">
        <v>324110</v>
      </c>
      <c r="J152" t="str">
        <f>VLOOKUP(C152,'2016-2021 BD OES Pull_rev'!F:N, 9, FALSE)</f>
        <v>Processing as a reactant</v>
      </c>
      <c r="K152">
        <v>430</v>
      </c>
      <c r="L152" t="s">
        <v>463</v>
      </c>
      <c r="M152">
        <v>0</v>
      </c>
      <c r="R152">
        <v>0</v>
      </c>
      <c r="S152">
        <v>0</v>
      </c>
      <c r="T152">
        <v>0</v>
      </c>
      <c r="U152">
        <v>0</v>
      </c>
      <c r="V152">
        <f t="shared" ref="V152:V215" si="5">SUM(S152:U152)</f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F152">
        <v>0</v>
      </c>
      <c r="AG152">
        <v>0</v>
      </c>
      <c r="AH152">
        <v>0</v>
      </c>
      <c r="AI152">
        <v>0</v>
      </c>
      <c r="AJ152">
        <v>5</v>
      </c>
      <c r="AK152">
        <v>2</v>
      </c>
      <c r="AL152">
        <v>0</v>
      </c>
      <c r="AM152">
        <v>0</v>
      </c>
      <c r="AN152">
        <v>0</v>
      </c>
      <c r="AO152">
        <v>0</v>
      </c>
      <c r="AP152">
        <v>181</v>
      </c>
      <c r="AZ152" t="s">
        <v>591</v>
      </c>
      <c r="BA152" t="s">
        <v>592</v>
      </c>
      <c r="BB152" t="s">
        <v>593</v>
      </c>
      <c r="BC152" t="s">
        <v>594</v>
      </c>
      <c r="BD152" t="s">
        <v>505</v>
      </c>
      <c r="BF152">
        <v>46231</v>
      </c>
      <c r="BG152" t="s">
        <v>595</v>
      </c>
      <c r="BH152">
        <v>110000397393</v>
      </c>
      <c r="CJ152"/>
      <c r="CK152"/>
      <c r="GG152"/>
      <c r="GI152"/>
      <c r="GQ152"/>
      <c r="HI152"/>
      <c r="HK152"/>
      <c r="HM152"/>
      <c r="IF152"/>
      <c r="IW152"/>
    </row>
    <row r="153" spans="1:257">
      <c r="A153" t="s">
        <v>115</v>
      </c>
      <c r="B153">
        <v>2016</v>
      </c>
      <c r="C153" t="s">
        <v>596</v>
      </c>
      <c r="D153" t="s">
        <v>597</v>
      </c>
      <c r="E153" t="s">
        <v>598</v>
      </c>
      <c r="F153" t="s">
        <v>599</v>
      </c>
      <c r="G153" t="s">
        <v>155</v>
      </c>
      <c r="H153">
        <v>90245</v>
      </c>
      <c r="I153">
        <v>324110</v>
      </c>
      <c r="J153" t="str">
        <f>VLOOKUP(C153,'2016-2021 BD OES Pull_rev'!F:N, 9, FALSE)</f>
        <v>Manufacturing</v>
      </c>
      <c r="K153">
        <v>34</v>
      </c>
      <c r="L153" t="s">
        <v>463</v>
      </c>
      <c r="M153">
        <v>0</v>
      </c>
      <c r="R153">
        <v>0</v>
      </c>
      <c r="S153">
        <v>0</v>
      </c>
      <c r="T153">
        <v>0</v>
      </c>
      <c r="U153">
        <v>0</v>
      </c>
      <c r="V153">
        <f t="shared" si="5"/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CJ153"/>
      <c r="CK153"/>
      <c r="GG153"/>
      <c r="GI153"/>
      <c r="GQ153"/>
      <c r="HI153"/>
      <c r="HK153"/>
      <c r="HM153"/>
      <c r="IF153"/>
      <c r="IW153"/>
    </row>
    <row r="154" spans="1:257">
      <c r="A154" t="s">
        <v>115</v>
      </c>
      <c r="B154">
        <v>2017</v>
      </c>
      <c r="C154" t="s">
        <v>596</v>
      </c>
      <c r="D154" t="s">
        <v>597</v>
      </c>
      <c r="E154" t="s">
        <v>598</v>
      </c>
      <c r="F154" t="s">
        <v>599</v>
      </c>
      <c r="G154" t="s">
        <v>155</v>
      </c>
      <c r="H154">
        <v>90245</v>
      </c>
      <c r="I154">
        <v>324110</v>
      </c>
      <c r="J154" t="str">
        <f>VLOOKUP(C154,'2016-2021 BD OES Pull_rev'!F:N, 9, FALSE)</f>
        <v>Manufacturing</v>
      </c>
      <c r="K154">
        <v>36</v>
      </c>
      <c r="L154" t="s">
        <v>463</v>
      </c>
      <c r="M154">
        <v>0</v>
      </c>
      <c r="R154">
        <v>0</v>
      </c>
      <c r="S154">
        <v>0</v>
      </c>
      <c r="T154">
        <v>0</v>
      </c>
      <c r="U154">
        <v>0</v>
      </c>
      <c r="V154">
        <f t="shared" si="5"/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CJ154"/>
      <c r="CK154"/>
      <c r="GG154"/>
      <c r="GI154"/>
      <c r="GQ154"/>
      <c r="HI154"/>
      <c r="HK154"/>
      <c r="HM154"/>
      <c r="IF154"/>
      <c r="IW154"/>
    </row>
    <row r="155" spans="1:257">
      <c r="A155" t="s">
        <v>115</v>
      </c>
      <c r="B155">
        <v>2018</v>
      </c>
      <c r="C155" t="s">
        <v>596</v>
      </c>
      <c r="D155" t="s">
        <v>597</v>
      </c>
      <c r="E155" t="s">
        <v>598</v>
      </c>
      <c r="F155" t="s">
        <v>599</v>
      </c>
      <c r="G155" t="s">
        <v>155</v>
      </c>
      <c r="H155">
        <v>90245</v>
      </c>
      <c r="I155">
        <v>324110</v>
      </c>
      <c r="J155" t="str">
        <f>VLOOKUP(C155,'2016-2021 BD OES Pull_rev'!F:N, 9, FALSE)</f>
        <v>Manufacturing</v>
      </c>
      <c r="K155">
        <v>30.2</v>
      </c>
      <c r="L155" t="s">
        <v>463</v>
      </c>
      <c r="M155">
        <v>0</v>
      </c>
      <c r="R155">
        <v>0</v>
      </c>
      <c r="S155">
        <v>0</v>
      </c>
      <c r="T155">
        <v>0</v>
      </c>
      <c r="U155">
        <v>0</v>
      </c>
      <c r="V155">
        <f t="shared" si="5"/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CJ155"/>
      <c r="CK155"/>
      <c r="GG155"/>
      <c r="GI155"/>
      <c r="GQ155"/>
      <c r="HI155"/>
      <c r="HK155"/>
      <c r="HM155"/>
      <c r="IF155"/>
      <c r="IW155"/>
    </row>
    <row r="156" spans="1:257">
      <c r="A156" t="s">
        <v>115</v>
      </c>
      <c r="B156">
        <v>2019</v>
      </c>
      <c r="C156" t="s">
        <v>596</v>
      </c>
      <c r="D156" t="s">
        <v>597</v>
      </c>
      <c r="E156" t="s">
        <v>598</v>
      </c>
      <c r="F156" t="s">
        <v>599</v>
      </c>
      <c r="G156" t="s">
        <v>155</v>
      </c>
      <c r="H156">
        <v>90245</v>
      </c>
      <c r="I156">
        <v>324110</v>
      </c>
      <c r="J156" t="str">
        <f>VLOOKUP(C156,'2016-2021 BD OES Pull_rev'!F:N, 9, FALSE)</f>
        <v>Manufacturing</v>
      </c>
      <c r="K156">
        <v>26.7</v>
      </c>
      <c r="L156" t="s">
        <v>463</v>
      </c>
      <c r="M156">
        <v>0</v>
      </c>
      <c r="R156">
        <v>0</v>
      </c>
      <c r="S156">
        <v>0</v>
      </c>
      <c r="T156">
        <v>0</v>
      </c>
      <c r="U156">
        <v>0</v>
      </c>
      <c r="V156">
        <f t="shared" si="5"/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CJ156"/>
      <c r="CK156"/>
      <c r="GG156"/>
      <c r="GI156"/>
      <c r="GQ156"/>
      <c r="HI156"/>
      <c r="HK156"/>
      <c r="HM156"/>
      <c r="IF156"/>
      <c r="IW156"/>
    </row>
    <row r="157" spans="1:257">
      <c r="A157" t="s">
        <v>115</v>
      </c>
      <c r="B157">
        <v>2020</v>
      </c>
      <c r="C157" t="s">
        <v>596</v>
      </c>
      <c r="D157" t="s">
        <v>597</v>
      </c>
      <c r="E157" t="s">
        <v>598</v>
      </c>
      <c r="F157" t="s">
        <v>599</v>
      </c>
      <c r="G157" t="s">
        <v>155</v>
      </c>
      <c r="H157">
        <v>90245</v>
      </c>
      <c r="I157">
        <v>324110</v>
      </c>
      <c r="J157" t="str">
        <f>VLOOKUP(C157,'2016-2021 BD OES Pull_rev'!F:N, 9, FALSE)</f>
        <v>Manufacturing</v>
      </c>
      <c r="K157">
        <v>27</v>
      </c>
      <c r="L157" t="s">
        <v>463</v>
      </c>
      <c r="M157">
        <v>0</v>
      </c>
      <c r="R157">
        <v>0</v>
      </c>
      <c r="S157">
        <v>0</v>
      </c>
      <c r="T157">
        <v>0</v>
      </c>
      <c r="U157">
        <v>0</v>
      </c>
      <c r="V157">
        <f t="shared" si="5"/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CJ157"/>
      <c r="CK157"/>
      <c r="GG157"/>
      <c r="GI157"/>
      <c r="GQ157"/>
      <c r="HI157"/>
      <c r="HK157"/>
      <c r="HM157"/>
      <c r="IF157"/>
      <c r="IW157"/>
    </row>
    <row r="158" spans="1:257">
      <c r="A158" t="s">
        <v>115</v>
      </c>
      <c r="B158">
        <v>2021</v>
      </c>
      <c r="C158" t="s">
        <v>596</v>
      </c>
      <c r="D158" t="s">
        <v>597</v>
      </c>
      <c r="E158" t="s">
        <v>598</v>
      </c>
      <c r="F158" t="s">
        <v>599</v>
      </c>
      <c r="G158" t="s">
        <v>155</v>
      </c>
      <c r="H158">
        <v>90245</v>
      </c>
      <c r="I158">
        <v>324110</v>
      </c>
      <c r="J158" t="str">
        <f>VLOOKUP(C158,'2016-2021 BD OES Pull_rev'!F:N, 9, FALSE)</f>
        <v>Manufacturing</v>
      </c>
      <c r="K158">
        <v>28</v>
      </c>
      <c r="L158" t="s">
        <v>463</v>
      </c>
      <c r="M158">
        <v>0</v>
      </c>
      <c r="R158">
        <v>0</v>
      </c>
      <c r="S158">
        <v>0</v>
      </c>
      <c r="T158">
        <v>0</v>
      </c>
      <c r="U158">
        <v>0</v>
      </c>
      <c r="V158">
        <f t="shared" si="5"/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CJ158"/>
      <c r="CK158"/>
      <c r="GG158"/>
      <c r="GI158"/>
      <c r="GQ158"/>
      <c r="HI158"/>
      <c r="HK158"/>
      <c r="HM158"/>
      <c r="IF158"/>
      <c r="IW158"/>
    </row>
    <row r="159" spans="1:257">
      <c r="A159" t="s">
        <v>115</v>
      </c>
      <c r="B159">
        <v>2016</v>
      </c>
      <c r="C159" t="s">
        <v>600</v>
      </c>
      <c r="D159" t="s">
        <v>601</v>
      </c>
      <c r="E159" t="s">
        <v>602</v>
      </c>
      <c r="F159" t="s">
        <v>153</v>
      </c>
      <c r="G159" t="s">
        <v>155</v>
      </c>
      <c r="H159">
        <v>94801</v>
      </c>
      <c r="I159">
        <v>541712</v>
      </c>
      <c r="J159" t="str">
        <f>VLOOKUP(C159,'2016-2021 BD OES Pull_rev'!F:N, 9, FALSE)</f>
        <v>Processing - Incorporation into formulation, mixture, or reaction product</v>
      </c>
      <c r="K159">
        <v>1.9E-2</v>
      </c>
      <c r="L159" t="s">
        <v>463</v>
      </c>
      <c r="M159">
        <v>0</v>
      </c>
      <c r="R159">
        <v>0</v>
      </c>
      <c r="S159">
        <v>0</v>
      </c>
      <c r="T159">
        <v>0</v>
      </c>
      <c r="U159">
        <v>0</v>
      </c>
      <c r="V159">
        <f t="shared" si="5"/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Z159" t="s">
        <v>499</v>
      </c>
      <c r="BA159" t="s">
        <v>500</v>
      </c>
      <c r="BB159" t="s">
        <v>339</v>
      </c>
      <c r="BC159" t="s">
        <v>297</v>
      </c>
      <c r="BD159" t="s">
        <v>148</v>
      </c>
      <c r="BF159">
        <v>77536</v>
      </c>
      <c r="BG159" t="s">
        <v>501</v>
      </c>
      <c r="BH159">
        <v>110000463365</v>
      </c>
      <c r="CJ159"/>
      <c r="CK159"/>
      <c r="GG159"/>
      <c r="GI159"/>
      <c r="GQ159"/>
      <c r="HI159"/>
      <c r="HK159"/>
      <c r="HM159"/>
      <c r="IF159"/>
      <c r="IW159"/>
    </row>
    <row r="160" spans="1:257">
      <c r="A160" t="s">
        <v>115</v>
      </c>
      <c r="B160">
        <v>2017</v>
      </c>
      <c r="C160" t="s">
        <v>600</v>
      </c>
      <c r="D160" t="s">
        <v>601</v>
      </c>
      <c r="E160" t="s">
        <v>602</v>
      </c>
      <c r="F160" t="s">
        <v>153</v>
      </c>
      <c r="G160" t="s">
        <v>155</v>
      </c>
      <c r="H160">
        <v>94801</v>
      </c>
      <c r="I160">
        <v>541715</v>
      </c>
      <c r="J160" t="str">
        <f>VLOOKUP(C160,'2016-2021 BD OES Pull_rev'!F:N, 9, FALSE)</f>
        <v>Processing - Incorporation into formulation, mixture, or reaction product</v>
      </c>
      <c r="K160">
        <v>2.7E-2</v>
      </c>
      <c r="L160" t="s">
        <v>463</v>
      </c>
      <c r="M160">
        <v>0</v>
      </c>
      <c r="R160">
        <v>0</v>
      </c>
      <c r="S160">
        <v>0</v>
      </c>
      <c r="T160">
        <v>0</v>
      </c>
      <c r="U160">
        <v>0</v>
      </c>
      <c r="V160">
        <f t="shared" si="5"/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CJ160"/>
      <c r="CK160"/>
      <c r="GG160"/>
      <c r="GI160"/>
      <c r="GQ160"/>
      <c r="HI160"/>
      <c r="HK160"/>
      <c r="HM160"/>
      <c r="IF160"/>
      <c r="IW160"/>
    </row>
    <row r="161" spans="1:257">
      <c r="A161" t="s">
        <v>115</v>
      </c>
      <c r="B161">
        <v>2018</v>
      </c>
      <c r="C161" t="s">
        <v>600</v>
      </c>
      <c r="D161" t="s">
        <v>601</v>
      </c>
      <c r="E161" t="s">
        <v>602</v>
      </c>
      <c r="F161" t="s">
        <v>153</v>
      </c>
      <c r="G161" t="s">
        <v>155</v>
      </c>
      <c r="H161">
        <v>94801</v>
      </c>
      <c r="I161">
        <v>541715</v>
      </c>
      <c r="J161" t="str">
        <f>VLOOKUP(C161,'2016-2021 BD OES Pull_rev'!F:N, 9, FALSE)</f>
        <v>Processing - Incorporation into formulation, mixture, or reaction product</v>
      </c>
      <c r="K161">
        <v>1.2E-2</v>
      </c>
      <c r="L161" t="s">
        <v>463</v>
      </c>
      <c r="M161">
        <v>0</v>
      </c>
      <c r="R161">
        <v>0</v>
      </c>
      <c r="S161">
        <v>0</v>
      </c>
      <c r="T161">
        <v>0</v>
      </c>
      <c r="U161">
        <v>0</v>
      </c>
      <c r="V161">
        <f t="shared" si="5"/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CJ161"/>
      <c r="CK161"/>
      <c r="GG161"/>
      <c r="GI161"/>
      <c r="GQ161"/>
      <c r="HI161"/>
      <c r="HK161"/>
      <c r="HM161"/>
      <c r="IF161"/>
      <c r="IW161"/>
    </row>
    <row r="162" spans="1:257">
      <c r="A162" t="s">
        <v>115</v>
      </c>
      <c r="B162">
        <v>2019</v>
      </c>
      <c r="C162" t="s">
        <v>600</v>
      </c>
      <c r="D162" t="s">
        <v>601</v>
      </c>
      <c r="E162" t="s">
        <v>602</v>
      </c>
      <c r="F162" t="s">
        <v>153</v>
      </c>
      <c r="G162" t="s">
        <v>155</v>
      </c>
      <c r="H162">
        <v>94801</v>
      </c>
      <c r="I162">
        <v>541715</v>
      </c>
      <c r="J162" t="str">
        <f>VLOOKUP(C162,'2016-2021 BD OES Pull_rev'!F:N, 9, FALSE)</f>
        <v>Processing - Incorporation into formulation, mixture, or reaction product</v>
      </c>
      <c r="K162">
        <v>1.2999999999999999E-2</v>
      </c>
      <c r="L162" t="s">
        <v>463</v>
      </c>
      <c r="M162">
        <v>0</v>
      </c>
      <c r="R162">
        <v>0</v>
      </c>
      <c r="S162">
        <v>0</v>
      </c>
      <c r="T162">
        <v>0</v>
      </c>
      <c r="U162">
        <v>0</v>
      </c>
      <c r="V162">
        <f t="shared" si="5"/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CJ162"/>
      <c r="CK162"/>
      <c r="GG162"/>
      <c r="GI162"/>
      <c r="GQ162"/>
      <c r="HI162"/>
      <c r="HK162"/>
      <c r="HM162"/>
      <c r="IF162"/>
      <c r="IW162"/>
    </row>
    <row r="163" spans="1:257">
      <c r="A163" t="s">
        <v>115</v>
      </c>
      <c r="B163">
        <v>2020</v>
      </c>
      <c r="C163" t="s">
        <v>600</v>
      </c>
      <c r="D163" t="s">
        <v>601</v>
      </c>
      <c r="E163" t="s">
        <v>602</v>
      </c>
      <c r="F163" t="s">
        <v>153</v>
      </c>
      <c r="G163" t="s">
        <v>155</v>
      </c>
      <c r="H163">
        <v>94801</v>
      </c>
      <c r="I163">
        <v>541715</v>
      </c>
      <c r="J163" t="str">
        <f>VLOOKUP(C163,'2016-2021 BD OES Pull_rev'!F:N, 9, FALSE)</f>
        <v>Processing - Incorporation into formulation, mixture, or reaction product</v>
      </c>
      <c r="K163">
        <v>3.0000000000000001E-3</v>
      </c>
      <c r="L163" t="s">
        <v>463</v>
      </c>
      <c r="M163">
        <v>0</v>
      </c>
      <c r="R163">
        <v>0</v>
      </c>
      <c r="S163">
        <v>0</v>
      </c>
      <c r="T163">
        <v>0</v>
      </c>
      <c r="U163">
        <v>0</v>
      </c>
      <c r="V163">
        <f t="shared" si="5"/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CJ163"/>
      <c r="CK163"/>
      <c r="GG163"/>
      <c r="GI163"/>
      <c r="GQ163"/>
      <c r="HI163"/>
      <c r="HK163"/>
      <c r="HM163"/>
      <c r="IF163"/>
      <c r="IW163"/>
    </row>
    <row r="164" spans="1:257">
      <c r="A164" t="s">
        <v>115</v>
      </c>
      <c r="B164">
        <v>2021</v>
      </c>
      <c r="C164" t="s">
        <v>600</v>
      </c>
      <c r="D164" t="s">
        <v>601</v>
      </c>
      <c r="E164" t="s">
        <v>602</v>
      </c>
      <c r="F164" t="s">
        <v>153</v>
      </c>
      <c r="G164" t="s">
        <v>155</v>
      </c>
      <c r="H164">
        <v>94801</v>
      </c>
      <c r="I164">
        <v>541715</v>
      </c>
      <c r="J164" t="str">
        <f>VLOOKUP(C164,'2016-2021 BD OES Pull_rev'!F:N, 9, FALSE)</f>
        <v>Processing - Incorporation into formulation, mixture, or reaction product</v>
      </c>
      <c r="K164">
        <v>6.0000000000000001E-3</v>
      </c>
      <c r="L164" t="s">
        <v>463</v>
      </c>
      <c r="M164">
        <v>0</v>
      </c>
      <c r="R164">
        <v>0</v>
      </c>
      <c r="S164">
        <v>0</v>
      </c>
      <c r="T164">
        <v>0</v>
      </c>
      <c r="U164">
        <v>0</v>
      </c>
      <c r="V164">
        <f t="shared" si="5"/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CJ164"/>
      <c r="CK164"/>
      <c r="GG164"/>
      <c r="GI164"/>
      <c r="GQ164"/>
      <c r="HI164"/>
      <c r="HK164"/>
      <c r="HM164"/>
      <c r="IF164"/>
      <c r="IW164"/>
    </row>
    <row r="165" spans="1:257">
      <c r="A165" t="s">
        <v>115</v>
      </c>
      <c r="B165">
        <v>2016</v>
      </c>
      <c r="C165" t="s">
        <v>157</v>
      </c>
      <c r="D165" t="s">
        <v>159</v>
      </c>
      <c r="E165" t="s">
        <v>160</v>
      </c>
      <c r="F165" t="s">
        <v>161</v>
      </c>
      <c r="G165" t="s">
        <v>163</v>
      </c>
      <c r="H165">
        <v>82007</v>
      </c>
      <c r="I165">
        <v>324110</v>
      </c>
      <c r="J165" t="str">
        <f>VLOOKUP(C165,'2016-2021 BD OES Pull_rev'!F:N, 9, FALSE)</f>
        <v>Processing as a reactant</v>
      </c>
      <c r="K165">
        <v>7</v>
      </c>
      <c r="L165" t="s">
        <v>603</v>
      </c>
      <c r="M165">
        <v>0</v>
      </c>
      <c r="N165" t="s">
        <v>477</v>
      </c>
      <c r="R165">
        <v>1</v>
      </c>
      <c r="S165">
        <v>0</v>
      </c>
      <c r="T165">
        <v>0</v>
      </c>
      <c r="U165">
        <v>0</v>
      </c>
      <c r="V165">
        <f t="shared" si="5"/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Z165" t="s">
        <v>486</v>
      </c>
      <c r="BA165" t="s">
        <v>487</v>
      </c>
      <c r="BB165" t="s">
        <v>488</v>
      </c>
      <c r="BC165" t="s">
        <v>489</v>
      </c>
      <c r="BD165" t="s">
        <v>490</v>
      </c>
      <c r="BF165">
        <v>71730</v>
      </c>
      <c r="BG165" t="s">
        <v>491</v>
      </c>
      <c r="BH165">
        <v>110000521221</v>
      </c>
      <c r="CJ165"/>
      <c r="CK165"/>
      <c r="GG165"/>
      <c r="GI165"/>
      <c r="GQ165"/>
      <c r="HI165"/>
      <c r="HK165"/>
      <c r="HM165"/>
      <c r="IF165"/>
      <c r="IW165"/>
    </row>
    <row r="166" spans="1:257">
      <c r="A166" t="s">
        <v>115</v>
      </c>
      <c r="B166">
        <v>2017</v>
      </c>
      <c r="C166" t="s">
        <v>157</v>
      </c>
      <c r="D166" t="s">
        <v>159</v>
      </c>
      <c r="E166" t="s">
        <v>160</v>
      </c>
      <c r="F166" t="s">
        <v>161</v>
      </c>
      <c r="G166" t="s">
        <v>163</v>
      </c>
      <c r="H166">
        <v>82007</v>
      </c>
      <c r="I166">
        <v>324110</v>
      </c>
      <c r="J166" t="str">
        <f>VLOOKUP(C166,'2016-2021 BD OES Pull_rev'!F:N, 9, FALSE)</f>
        <v>Processing as a reactant</v>
      </c>
      <c r="K166">
        <v>10</v>
      </c>
      <c r="L166" t="s">
        <v>603</v>
      </c>
      <c r="M166">
        <v>0</v>
      </c>
      <c r="N166" t="s">
        <v>477</v>
      </c>
      <c r="R166">
        <v>1</v>
      </c>
      <c r="S166">
        <v>0</v>
      </c>
      <c r="T166">
        <v>0</v>
      </c>
      <c r="U166">
        <v>0</v>
      </c>
      <c r="V166">
        <f t="shared" si="5"/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CJ166"/>
      <c r="CK166"/>
      <c r="GG166"/>
      <c r="GI166"/>
      <c r="GQ166"/>
      <c r="HI166"/>
      <c r="HK166"/>
      <c r="HM166"/>
      <c r="IF166"/>
      <c r="IW166"/>
    </row>
    <row r="167" spans="1:257">
      <c r="A167" t="s">
        <v>115</v>
      </c>
      <c r="B167">
        <v>2018</v>
      </c>
      <c r="C167" t="s">
        <v>157</v>
      </c>
      <c r="D167" t="s">
        <v>159</v>
      </c>
      <c r="E167" t="s">
        <v>160</v>
      </c>
      <c r="F167" t="s">
        <v>161</v>
      </c>
      <c r="G167" t="s">
        <v>163</v>
      </c>
      <c r="H167">
        <v>82007</v>
      </c>
      <c r="I167">
        <v>324110</v>
      </c>
      <c r="J167" t="str">
        <f>VLOOKUP(C167,'2016-2021 BD OES Pull_rev'!F:N, 9, FALSE)</f>
        <v>Processing as a reactant</v>
      </c>
      <c r="K167">
        <v>8</v>
      </c>
      <c r="L167" t="s">
        <v>603</v>
      </c>
      <c r="M167">
        <v>0</v>
      </c>
      <c r="N167" t="s">
        <v>477</v>
      </c>
      <c r="R167">
        <v>1</v>
      </c>
      <c r="S167">
        <v>0</v>
      </c>
      <c r="T167">
        <v>0</v>
      </c>
      <c r="U167">
        <v>0</v>
      </c>
      <c r="V167">
        <f t="shared" si="5"/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CJ167"/>
      <c r="CK167"/>
      <c r="GG167"/>
      <c r="GI167"/>
      <c r="GQ167"/>
      <c r="HI167"/>
      <c r="HK167"/>
      <c r="HM167"/>
      <c r="IF167"/>
      <c r="IW167"/>
    </row>
    <row r="168" spans="1:257">
      <c r="A168" t="s">
        <v>115</v>
      </c>
      <c r="B168">
        <v>2019</v>
      </c>
      <c r="C168" t="s">
        <v>157</v>
      </c>
      <c r="D168" t="s">
        <v>159</v>
      </c>
      <c r="E168" t="s">
        <v>160</v>
      </c>
      <c r="F168" t="s">
        <v>161</v>
      </c>
      <c r="G168" t="s">
        <v>163</v>
      </c>
      <c r="H168">
        <v>82007</v>
      </c>
      <c r="I168">
        <v>324110</v>
      </c>
      <c r="J168" t="str">
        <f>VLOOKUP(C168,'2016-2021 BD OES Pull_rev'!F:N, 9, FALSE)</f>
        <v>Processing as a reactant</v>
      </c>
      <c r="K168">
        <v>10</v>
      </c>
      <c r="L168" t="s">
        <v>603</v>
      </c>
      <c r="M168">
        <v>0</v>
      </c>
      <c r="N168" t="s">
        <v>477</v>
      </c>
      <c r="R168">
        <v>1</v>
      </c>
      <c r="S168">
        <v>0</v>
      </c>
      <c r="T168">
        <v>0</v>
      </c>
      <c r="U168">
        <v>0</v>
      </c>
      <c r="V168">
        <f t="shared" si="5"/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F168">
        <v>0</v>
      </c>
      <c r="AG168">
        <v>0</v>
      </c>
      <c r="AH168">
        <v>0</v>
      </c>
      <c r="AI168">
        <v>0</v>
      </c>
      <c r="AJ168">
        <v>11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11</v>
      </c>
      <c r="CJ168"/>
      <c r="CK168"/>
      <c r="GG168"/>
      <c r="GI168"/>
      <c r="GQ168"/>
      <c r="HI168"/>
      <c r="HK168"/>
      <c r="HM168"/>
      <c r="IF168"/>
      <c r="IW168"/>
    </row>
    <row r="169" spans="1:257">
      <c r="A169" t="s">
        <v>115</v>
      </c>
      <c r="B169">
        <v>2020</v>
      </c>
      <c r="C169" t="s">
        <v>157</v>
      </c>
      <c r="D169" t="s">
        <v>159</v>
      </c>
      <c r="E169" t="s">
        <v>160</v>
      </c>
      <c r="F169" t="s">
        <v>161</v>
      </c>
      <c r="G169" t="s">
        <v>163</v>
      </c>
      <c r="H169">
        <v>82007</v>
      </c>
      <c r="I169">
        <v>324110</v>
      </c>
      <c r="J169" t="str">
        <f>VLOOKUP(C169,'2016-2021 BD OES Pull_rev'!F:N, 9, FALSE)</f>
        <v>Processing as a reactant</v>
      </c>
      <c r="K169">
        <v>7</v>
      </c>
      <c r="L169" t="s">
        <v>603</v>
      </c>
      <c r="M169">
        <v>0</v>
      </c>
      <c r="N169" t="s">
        <v>477</v>
      </c>
      <c r="R169">
        <v>1</v>
      </c>
      <c r="S169">
        <v>0</v>
      </c>
      <c r="T169">
        <v>0</v>
      </c>
      <c r="U169">
        <v>0</v>
      </c>
      <c r="V169">
        <f t="shared" si="5"/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F169">
        <v>0</v>
      </c>
      <c r="AG169">
        <v>0</v>
      </c>
      <c r="AH169">
        <v>0</v>
      </c>
      <c r="AI169">
        <v>0</v>
      </c>
      <c r="AJ169">
        <v>1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1</v>
      </c>
      <c r="CJ169"/>
      <c r="CK169"/>
      <c r="GG169"/>
      <c r="GI169"/>
      <c r="GQ169"/>
      <c r="HI169"/>
      <c r="HK169"/>
      <c r="HM169"/>
      <c r="IF169"/>
      <c r="IW169"/>
    </row>
    <row r="170" spans="1:257">
      <c r="A170" t="s">
        <v>115</v>
      </c>
      <c r="B170">
        <v>2016</v>
      </c>
      <c r="C170" t="s">
        <v>604</v>
      </c>
      <c r="D170" t="s">
        <v>605</v>
      </c>
      <c r="E170" t="s">
        <v>606</v>
      </c>
      <c r="F170" t="s">
        <v>607</v>
      </c>
      <c r="G170" t="s">
        <v>305</v>
      </c>
      <c r="H170">
        <v>59044</v>
      </c>
      <c r="I170">
        <v>324110</v>
      </c>
      <c r="J170" t="str">
        <f>VLOOKUP(C170,'2016-2021 BD OES Pull_rev'!F:N, 9, FALSE)</f>
        <v>Processing as a reactant</v>
      </c>
      <c r="K170">
        <v>4934</v>
      </c>
      <c r="L170" t="s">
        <v>463</v>
      </c>
      <c r="M170">
        <v>0</v>
      </c>
      <c r="R170">
        <v>0</v>
      </c>
      <c r="S170">
        <v>0</v>
      </c>
      <c r="T170">
        <v>0</v>
      </c>
      <c r="U170">
        <v>0</v>
      </c>
      <c r="V170">
        <f t="shared" si="5"/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CJ170"/>
      <c r="CK170"/>
      <c r="GG170"/>
      <c r="GI170"/>
      <c r="GQ170"/>
      <c r="HI170"/>
      <c r="HK170"/>
      <c r="HM170"/>
      <c r="IF170"/>
      <c r="IW170"/>
    </row>
    <row r="171" spans="1:257">
      <c r="A171" t="s">
        <v>115</v>
      </c>
      <c r="B171">
        <v>2017</v>
      </c>
      <c r="C171" t="s">
        <v>604</v>
      </c>
      <c r="D171" t="s">
        <v>605</v>
      </c>
      <c r="E171" t="s">
        <v>606</v>
      </c>
      <c r="F171" t="s">
        <v>607</v>
      </c>
      <c r="G171" t="s">
        <v>305</v>
      </c>
      <c r="H171">
        <v>59044</v>
      </c>
      <c r="I171">
        <v>324110</v>
      </c>
      <c r="J171" t="str">
        <f>VLOOKUP(C171,'2016-2021 BD OES Pull_rev'!F:N, 9, FALSE)</f>
        <v>Processing as a reactant</v>
      </c>
      <c r="K171">
        <v>6895</v>
      </c>
      <c r="L171" t="s">
        <v>463</v>
      </c>
      <c r="M171">
        <v>0</v>
      </c>
      <c r="R171">
        <v>0</v>
      </c>
      <c r="S171">
        <v>0</v>
      </c>
      <c r="T171">
        <v>0</v>
      </c>
      <c r="U171">
        <v>0</v>
      </c>
      <c r="V171">
        <f t="shared" si="5"/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CJ171"/>
      <c r="CK171"/>
      <c r="GG171"/>
      <c r="GI171"/>
      <c r="GQ171"/>
      <c r="HI171"/>
      <c r="HK171"/>
      <c r="HM171"/>
      <c r="IF171"/>
      <c r="IW171"/>
    </row>
    <row r="172" spans="1:257">
      <c r="A172" t="s">
        <v>115</v>
      </c>
      <c r="B172">
        <v>2018</v>
      </c>
      <c r="C172" t="s">
        <v>604</v>
      </c>
      <c r="D172" t="s">
        <v>605</v>
      </c>
      <c r="E172" t="s">
        <v>606</v>
      </c>
      <c r="F172" t="s">
        <v>607</v>
      </c>
      <c r="G172" t="s">
        <v>305</v>
      </c>
      <c r="H172">
        <v>59044</v>
      </c>
      <c r="I172">
        <v>324110</v>
      </c>
      <c r="J172" t="str">
        <f>VLOOKUP(C172,'2016-2021 BD OES Pull_rev'!F:N, 9, FALSE)</f>
        <v>Processing as a reactant</v>
      </c>
      <c r="K172">
        <v>10929</v>
      </c>
      <c r="L172" t="s">
        <v>463</v>
      </c>
      <c r="M172">
        <v>0</v>
      </c>
      <c r="R172">
        <v>0</v>
      </c>
      <c r="S172">
        <v>0</v>
      </c>
      <c r="T172">
        <v>0</v>
      </c>
      <c r="U172">
        <v>0</v>
      </c>
      <c r="V172">
        <f t="shared" si="5"/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CJ172"/>
      <c r="CK172"/>
      <c r="GG172"/>
      <c r="GI172"/>
      <c r="GQ172"/>
      <c r="HI172"/>
      <c r="HK172"/>
      <c r="HM172"/>
      <c r="IF172"/>
      <c r="IW172"/>
    </row>
    <row r="173" spans="1:257">
      <c r="A173" t="s">
        <v>115</v>
      </c>
      <c r="B173">
        <v>2019</v>
      </c>
      <c r="C173" t="s">
        <v>604</v>
      </c>
      <c r="D173" t="s">
        <v>605</v>
      </c>
      <c r="E173" t="s">
        <v>606</v>
      </c>
      <c r="F173" t="s">
        <v>607</v>
      </c>
      <c r="G173" t="s">
        <v>305</v>
      </c>
      <c r="H173">
        <v>59044</v>
      </c>
      <c r="I173">
        <v>324110</v>
      </c>
      <c r="J173" t="str">
        <f>VLOOKUP(C173,'2016-2021 BD OES Pull_rev'!F:N, 9, FALSE)</f>
        <v>Processing as a reactant</v>
      </c>
      <c r="K173">
        <v>311</v>
      </c>
      <c r="L173" t="s">
        <v>463</v>
      </c>
      <c r="M173">
        <v>0</v>
      </c>
      <c r="R173">
        <v>0</v>
      </c>
      <c r="S173">
        <v>0</v>
      </c>
      <c r="T173">
        <v>0</v>
      </c>
      <c r="U173">
        <v>0</v>
      </c>
      <c r="V173">
        <f t="shared" si="5"/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CJ173"/>
      <c r="CK173"/>
      <c r="GG173"/>
      <c r="GI173"/>
      <c r="GQ173"/>
      <c r="HI173"/>
      <c r="HK173"/>
      <c r="HM173"/>
      <c r="IF173"/>
      <c r="IW173"/>
    </row>
    <row r="174" spans="1:257">
      <c r="A174" t="s">
        <v>115</v>
      </c>
      <c r="B174">
        <v>2020</v>
      </c>
      <c r="C174" t="s">
        <v>604</v>
      </c>
      <c r="D174" t="s">
        <v>605</v>
      </c>
      <c r="E174" t="s">
        <v>606</v>
      </c>
      <c r="F174" t="s">
        <v>607</v>
      </c>
      <c r="G174" t="s">
        <v>305</v>
      </c>
      <c r="H174">
        <v>59044</v>
      </c>
      <c r="I174">
        <v>324110</v>
      </c>
      <c r="J174" t="str">
        <f>VLOOKUP(C174,'2016-2021 BD OES Pull_rev'!F:N, 9, FALSE)</f>
        <v>Processing as a reactant</v>
      </c>
      <c r="K174">
        <v>501</v>
      </c>
      <c r="L174" t="s">
        <v>463</v>
      </c>
      <c r="M174">
        <v>0</v>
      </c>
      <c r="R174">
        <v>0</v>
      </c>
      <c r="S174">
        <v>0</v>
      </c>
      <c r="T174">
        <v>0</v>
      </c>
      <c r="U174">
        <v>0</v>
      </c>
      <c r="V174">
        <f t="shared" si="5"/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CJ174"/>
      <c r="CK174"/>
      <c r="GG174"/>
      <c r="GI174"/>
      <c r="GQ174"/>
      <c r="HI174"/>
      <c r="HK174"/>
      <c r="HM174"/>
      <c r="IF174"/>
      <c r="IW174"/>
    </row>
    <row r="175" spans="1:257">
      <c r="A175" t="s">
        <v>115</v>
      </c>
      <c r="B175">
        <v>2021</v>
      </c>
      <c r="C175" t="s">
        <v>604</v>
      </c>
      <c r="D175" t="s">
        <v>605</v>
      </c>
      <c r="E175" t="s">
        <v>606</v>
      </c>
      <c r="F175" t="s">
        <v>607</v>
      </c>
      <c r="G175" t="s">
        <v>305</v>
      </c>
      <c r="H175">
        <v>59044</v>
      </c>
      <c r="I175">
        <v>324110</v>
      </c>
      <c r="J175" t="str">
        <f>VLOOKUP(C175,'2016-2021 BD OES Pull_rev'!F:N, 9, FALSE)</f>
        <v>Processing as a reactant</v>
      </c>
      <c r="K175">
        <v>345</v>
      </c>
      <c r="L175" t="s">
        <v>463</v>
      </c>
      <c r="M175">
        <v>0</v>
      </c>
      <c r="R175">
        <v>0</v>
      </c>
      <c r="S175">
        <v>0</v>
      </c>
      <c r="T175">
        <v>0</v>
      </c>
      <c r="U175">
        <v>0</v>
      </c>
      <c r="V175">
        <f t="shared" si="5"/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CJ175"/>
      <c r="CK175"/>
      <c r="GG175"/>
      <c r="GI175"/>
      <c r="GQ175"/>
      <c r="HI175"/>
      <c r="HK175"/>
      <c r="HM175"/>
      <c r="IF175"/>
      <c r="IW175"/>
    </row>
    <row r="176" spans="1:257">
      <c r="A176" t="s">
        <v>115</v>
      </c>
      <c r="B176">
        <v>2016</v>
      </c>
      <c r="C176" t="s">
        <v>608</v>
      </c>
      <c r="D176" t="s">
        <v>609</v>
      </c>
      <c r="E176" t="s">
        <v>610</v>
      </c>
      <c r="F176" t="s">
        <v>611</v>
      </c>
      <c r="G176" t="s">
        <v>612</v>
      </c>
      <c r="H176">
        <v>67460</v>
      </c>
      <c r="I176">
        <v>324110</v>
      </c>
      <c r="J176" t="str">
        <f>VLOOKUP(C176,'2016-2021 BD OES Pull_rev'!F:N, 9, FALSE)</f>
        <v>Processing as a reactant</v>
      </c>
      <c r="K176">
        <v>33</v>
      </c>
      <c r="L176" t="s">
        <v>613</v>
      </c>
      <c r="M176">
        <v>0</v>
      </c>
      <c r="N176" t="s">
        <v>485</v>
      </c>
      <c r="R176">
        <v>1</v>
      </c>
      <c r="S176">
        <v>0</v>
      </c>
      <c r="T176">
        <v>0</v>
      </c>
      <c r="U176">
        <v>0</v>
      </c>
      <c r="V176">
        <f t="shared" si="5"/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CJ176"/>
      <c r="CK176"/>
      <c r="GG176"/>
      <c r="GI176"/>
      <c r="GQ176"/>
      <c r="HI176"/>
      <c r="HK176"/>
      <c r="HM176"/>
      <c r="IF176"/>
      <c r="IW176"/>
    </row>
    <row r="177" spans="1:257">
      <c r="A177" t="s">
        <v>115</v>
      </c>
      <c r="B177">
        <v>2017</v>
      </c>
      <c r="C177" t="s">
        <v>608</v>
      </c>
      <c r="D177" t="s">
        <v>609</v>
      </c>
      <c r="E177" t="s">
        <v>610</v>
      </c>
      <c r="F177" t="s">
        <v>611</v>
      </c>
      <c r="G177" t="s">
        <v>612</v>
      </c>
      <c r="H177">
        <v>67460</v>
      </c>
      <c r="I177">
        <v>324110</v>
      </c>
      <c r="J177" t="str">
        <f>VLOOKUP(C177,'2016-2021 BD OES Pull_rev'!F:N, 9, FALSE)</f>
        <v>Processing as a reactant</v>
      </c>
      <c r="K177">
        <v>24</v>
      </c>
      <c r="L177" t="s">
        <v>613</v>
      </c>
      <c r="M177">
        <v>0</v>
      </c>
      <c r="N177" t="s">
        <v>485</v>
      </c>
      <c r="R177">
        <v>1</v>
      </c>
      <c r="S177">
        <v>0</v>
      </c>
      <c r="T177">
        <v>0</v>
      </c>
      <c r="U177">
        <v>0</v>
      </c>
      <c r="V177">
        <f t="shared" si="5"/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CJ177"/>
      <c r="CK177"/>
      <c r="GG177"/>
      <c r="GI177"/>
      <c r="GQ177"/>
      <c r="HI177"/>
      <c r="HK177"/>
      <c r="HM177"/>
      <c r="IF177"/>
      <c r="IW177"/>
    </row>
    <row r="178" spans="1:257">
      <c r="A178" t="s">
        <v>115</v>
      </c>
      <c r="B178">
        <v>2018</v>
      </c>
      <c r="C178" t="s">
        <v>608</v>
      </c>
      <c r="D178" t="s">
        <v>609</v>
      </c>
      <c r="E178" t="s">
        <v>610</v>
      </c>
      <c r="F178" t="s">
        <v>611</v>
      </c>
      <c r="G178" t="s">
        <v>612</v>
      </c>
      <c r="H178">
        <v>67460</v>
      </c>
      <c r="I178">
        <v>324110</v>
      </c>
      <c r="J178" t="str">
        <f>VLOOKUP(C178,'2016-2021 BD OES Pull_rev'!F:N, 9, FALSE)</f>
        <v>Processing as a reactant</v>
      </c>
      <c r="K178">
        <v>21</v>
      </c>
      <c r="L178" t="s">
        <v>613</v>
      </c>
      <c r="M178">
        <v>0</v>
      </c>
      <c r="N178" t="s">
        <v>485</v>
      </c>
      <c r="R178">
        <v>1</v>
      </c>
      <c r="S178">
        <v>0</v>
      </c>
      <c r="T178">
        <v>0</v>
      </c>
      <c r="U178">
        <v>0</v>
      </c>
      <c r="V178">
        <f t="shared" si="5"/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CJ178"/>
      <c r="CK178"/>
      <c r="GG178"/>
      <c r="GI178"/>
      <c r="GQ178"/>
      <c r="HI178"/>
      <c r="HK178"/>
      <c r="HM178"/>
      <c r="IF178"/>
      <c r="IW178"/>
    </row>
    <row r="179" spans="1:257">
      <c r="A179" t="s">
        <v>115</v>
      </c>
      <c r="B179">
        <v>2019</v>
      </c>
      <c r="C179" t="s">
        <v>608</v>
      </c>
      <c r="D179" t="s">
        <v>609</v>
      </c>
      <c r="E179" t="s">
        <v>610</v>
      </c>
      <c r="F179" t="s">
        <v>611</v>
      </c>
      <c r="G179" t="s">
        <v>612</v>
      </c>
      <c r="H179">
        <v>67460</v>
      </c>
      <c r="I179">
        <v>324110</v>
      </c>
      <c r="J179" t="str">
        <f>VLOOKUP(C179,'2016-2021 BD OES Pull_rev'!F:N, 9, FALSE)</f>
        <v>Processing as a reactant</v>
      </c>
      <c r="K179">
        <v>21</v>
      </c>
      <c r="L179" t="s">
        <v>613</v>
      </c>
      <c r="M179">
        <v>0</v>
      </c>
      <c r="N179" t="s">
        <v>485</v>
      </c>
      <c r="R179">
        <v>1</v>
      </c>
      <c r="S179">
        <v>0</v>
      </c>
      <c r="T179">
        <v>0</v>
      </c>
      <c r="U179">
        <v>0</v>
      </c>
      <c r="V179">
        <f t="shared" si="5"/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CJ179"/>
      <c r="CK179"/>
      <c r="GG179"/>
      <c r="GI179"/>
      <c r="GQ179"/>
      <c r="HI179"/>
      <c r="HK179"/>
      <c r="HM179"/>
      <c r="IF179"/>
      <c r="IW179"/>
    </row>
    <row r="180" spans="1:257">
      <c r="A180" t="s">
        <v>115</v>
      </c>
      <c r="B180">
        <v>2020</v>
      </c>
      <c r="C180" t="s">
        <v>608</v>
      </c>
      <c r="D180" t="s">
        <v>609</v>
      </c>
      <c r="E180" t="s">
        <v>610</v>
      </c>
      <c r="F180" t="s">
        <v>611</v>
      </c>
      <c r="G180" t="s">
        <v>612</v>
      </c>
      <c r="H180">
        <v>67460</v>
      </c>
      <c r="I180">
        <v>324110</v>
      </c>
      <c r="J180" t="str">
        <f>VLOOKUP(C180,'2016-2021 BD OES Pull_rev'!F:N, 9, FALSE)</f>
        <v>Processing as a reactant</v>
      </c>
      <c r="K180">
        <v>20</v>
      </c>
      <c r="L180" t="s">
        <v>613</v>
      </c>
      <c r="M180">
        <v>0</v>
      </c>
      <c r="N180" t="s">
        <v>485</v>
      </c>
      <c r="R180">
        <v>1</v>
      </c>
      <c r="S180">
        <v>0</v>
      </c>
      <c r="T180">
        <v>0</v>
      </c>
      <c r="U180">
        <v>0</v>
      </c>
      <c r="V180">
        <f t="shared" si="5"/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CJ180"/>
      <c r="CK180"/>
      <c r="GG180"/>
      <c r="GI180"/>
      <c r="GQ180"/>
      <c r="HI180"/>
      <c r="HK180"/>
      <c r="HM180"/>
      <c r="IF180"/>
      <c r="IW180"/>
    </row>
    <row r="181" spans="1:257">
      <c r="A181" t="s">
        <v>115</v>
      </c>
      <c r="B181">
        <v>2021</v>
      </c>
      <c r="C181" t="s">
        <v>608</v>
      </c>
      <c r="D181" t="s">
        <v>609</v>
      </c>
      <c r="E181" t="s">
        <v>610</v>
      </c>
      <c r="F181" t="s">
        <v>611</v>
      </c>
      <c r="G181" t="s">
        <v>612</v>
      </c>
      <c r="H181">
        <v>67460</v>
      </c>
      <c r="I181">
        <v>324110</v>
      </c>
      <c r="J181" t="str">
        <f>VLOOKUP(C181,'2016-2021 BD OES Pull_rev'!F:N, 9, FALSE)</f>
        <v>Processing as a reactant</v>
      </c>
      <c r="K181">
        <v>22</v>
      </c>
      <c r="L181" t="s">
        <v>613</v>
      </c>
      <c r="M181">
        <v>0</v>
      </c>
      <c r="N181" t="s">
        <v>485</v>
      </c>
      <c r="R181">
        <v>1</v>
      </c>
      <c r="S181">
        <v>0</v>
      </c>
      <c r="T181">
        <v>0</v>
      </c>
      <c r="U181">
        <v>0</v>
      </c>
      <c r="V181">
        <f t="shared" si="5"/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CJ181"/>
      <c r="CK181"/>
      <c r="GG181"/>
      <c r="GI181"/>
      <c r="GQ181"/>
      <c r="HI181"/>
      <c r="HK181"/>
      <c r="HM181"/>
      <c r="IF181"/>
      <c r="IW181"/>
    </row>
    <row r="182" spans="1:257">
      <c r="A182" t="s">
        <v>115</v>
      </c>
      <c r="B182">
        <v>2016</v>
      </c>
      <c r="C182" t="s">
        <v>614</v>
      </c>
      <c r="D182" t="s">
        <v>615</v>
      </c>
      <c r="E182" t="s">
        <v>616</v>
      </c>
      <c r="F182" t="s">
        <v>229</v>
      </c>
      <c r="G182" t="s">
        <v>216</v>
      </c>
      <c r="H182">
        <v>70665</v>
      </c>
      <c r="I182">
        <v>324110</v>
      </c>
      <c r="J182" t="str">
        <f>VLOOKUP(C182,'2016-2021 BD OES Pull_rev'!F:N, 9, FALSE)</f>
        <v>Processing - Incorporation into formulation, mixture, or reaction product</v>
      </c>
      <c r="K182">
        <v>552</v>
      </c>
      <c r="L182" t="s">
        <v>463</v>
      </c>
      <c r="M182">
        <v>0</v>
      </c>
      <c r="R182">
        <v>0</v>
      </c>
      <c r="S182">
        <v>0</v>
      </c>
      <c r="T182">
        <v>0</v>
      </c>
      <c r="U182">
        <v>0</v>
      </c>
      <c r="V182">
        <f t="shared" si="5"/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CJ182"/>
      <c r="CK182"/>
      <c r="GG182"/>
      <c r="GI182"/>
      <c r="GQ182"/>
      <c r="HI182"/>
      <c r="HK182"/>
      <c r="HM182"/>
      <c r="IF182"/>
      <c r="IW182"/>
    </row>
    <row r="183" spans="1:257">
      <c r="A183" t="s">
        <v>115</v>
      </c>
      <c r="B183">
        <v>2017</v>
      </c>
      <c r="C183" t="s">
        <v>614</v>
      </c>
      <c r="D183" t="s">
        <v>615</v>
      </c>
      <c r="E183" t="s">
        <v>616</v>
      </c>
      <c r="F183" t="s">
        <v>229</v>
      </c>
      <c r="G183" t="s">
        <v>216</v>
      </c>
      <c r="H183">
        <v>70665</v>
      </c>
      <c r="I183">
        <v>324110</v>
      </c>
      <c r="J183" t="str">
        <f>VLOOKUP(C183,'2016-2021 BD OES Pull_rev'!F:N, 9, FALSE)</f>
        <v>Processing - Incorporation into formulation, mixture, or reaction product</v>
      </c>
      <c r="K183">
        <v>566</v>
      </c>
      <c r="L183" t="s">
        <v>463</v>
      </c>
      <c r="M183">
        <v>0</v>
      </c>
      <c r="R183">
        <v>0</v>
      </c>
      <c r="S183">
        <v>0</v>
      </c>
      <c r="T183">
        <v>0</v>
      </c>
      <c r="U183">
        <v>0</v>
      </c>
      <c r="V183">
        <f t="shared" si="5"/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CJ183"/>
      <c r="CK183"/>
      <c r="GG183"/>
      <c r="GI183"/>
      <c r="GQ183"/>
      <c r="HI183"/>
      <c r="HK183"/>
      <c r="HM183"/>
      <c r="IF183"/>
      <c r="IW183"/>
    </row>
    <row r="184" spans="1:257">
      <c r="A184" t="s">
        <v>115</v>
      </c>
      <c r="B184">
        <v>2018</v>
      </c>
      <c r="C184" t="s">
        <v>614</v>
      </c>
      <c r="D184" t="s">
        <v>615</v>
      </c>
      <c r="E184" t="s">
        <v>616</v>
      </c>
      <c r="F184" t="s">
        <v>229</v>
      </c>
      <c r="G184" t="s">
        <v>216</v>
      </c>
      <c r="H184">
        <v>70665</v>
      </c>
      <c r="I184">
        <v>324110</v>
      </c>
      <c r="J184" t="str">
        <f>VLOOKUP(C184,'2016-2021 BD OES Pull_rev'!F:N, 9, FALSE)</f>
        <v>Processing - Incorporation into formulation, mixture, or reaction product</v>
      </c>
      <c r="K184">
        <v>884</v>
      </c>
      <c r="L184" t="s">
        <v>463</v>
      </c>
      <c r="M184">
        <v>0</v>
      </c>
      <c r="R184">
        <v>0</v>
      </c>
      <c r="S184">
        <v>0</v>
      </c>
      <c r="T184">
        <v>0</v>
      </c>
      <c r="U184">
        <v>0</v>
      </c>
      <c r="V184">
        <f t="shared" si="5"/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CJ184"/>
      <c r="CK184"/>
      <c r="GG184"/>
      <c r="GI184"/>
      <c r="GQ184"/>
      <c r="HI184"/>
      <c r="HK184"/>
      <c r="HM184"/>
      <c r="IF184"/>
      <c r="IW184"/>
    </row>
    <row r="185" spans="1:257">
      <c r="A185" t="s">
        <v>115</v>
      </c>
      <c r="B185">
        <v>2019</v>
      </c>
      <c r="C185" t="s">
        <v>614</v>
      </c>
      <c r="D185" t="s">
        <v>615</v>
      </c>
      <c r="E185" t="s">
        <v>616</v>
      </c>
      <c r="F185" t="s">
        <v>229</v>
      </c>
      <c r="G185" t="s">
        <v>216</v>
      </c>
      <c r="H185">
        <v>70665</v>
      </c>
      <c r="I185">
        <v>324110</v>
      </c>
      <c r="J185" t="str">
        <f>VLOOKUP(C185,'2016-2021 BD OES Pull_rev'!F:N, 9, FALSE)</f>
        <v>Processing - Incorporation into formulation, mixture, or reaction product</v>
      </c>
      <c r="K185">
        <v>1969</v>
      </c>
      <c r="L185" t="s">
        <v>463</v>
      </c>
      <c r="M185">
        <v>0</v>
      </c>
      <c r="R185">
        <v>0</v>
      </c>
      <c r="S185">
        <v>0</v>
      </c>
      <c r="T185">
        <v>0</v>
      </c>
      <c r="U185">
        <v>0</v>
      </c>
      <c r="V185">
        <f t="shared" si="5"/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CJ185"/>
      <c r="CK185"/>
      <c r="GG185"/>
      <c r="GI185"/>
      <c r="GQ185"/>
      <c r="HI185"/>
      <c r="HK185"/>
      <c r="HM185"/>
      <c r="IF185"/>
      <c r="IW185"/>
    </row>
    <row r="186" spans="1:257">
      <c r="A186" t="s">
        <v>115</v>
      </c>
      <c r="B186">
        <v>2020</v>
      </c>
      <c r="C186" t="s">
        <v>614</v>
      </c>
      <c r="D186" t="s">
        <v>615</v>
      </c>
      <c r="E186" t="s">
        <v>616</v>
      </c>
      <c r="F186" t="s">
        <v>229</v>
      </c>
      <c r="G186" t="s">
        <v>216</v>
      </c>
      <c r="H186">
        <v>70665</v>
      </c>
      <c r="I186">
        <v>324110</v>
      </c>
      <c r="J186" t="str">
        <f>VLOOKUP(C186,'2016-2021 BD OES Pull_rev'!F:N, 9, FALSE)</f>
        <v>Processing - Incorporation into formulation, mixture, or reaction product</v>
      </c>
      <c r="K186">
        <v>1409</v>
      </c>
      <c r="L186" t="s">
        <v>463</v>
      </c>
      <c r="M186">
        <v>0</v>
      </c>
      <c r="R186">
        <v>0</v>
      </c>
      <c r="S186">
        <v>0</v>
      </c>
      <c r="T186">
        <v>0</v>
      </c>
      <c r="U186">
        <v>0</v>
      </c>
      <c r="V186">
        <f t="shared" si="5"/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CJ186"/>
      <c r="CK186"/>
      <c r="GG186"/>
      <c r="GI186"/>
      <c r="GQ186"/>
      <c r="HI186"/>
      <c r="HK186"/>
      <c r="HM186"/>
      <c r="IF186"/>
      <c r="IW186"/>
    </row>
    <row r="187" spans="1:257">
      <c r="A187" t="s">
        <v>115</v>
      </c>
      <c r="B187">
        <v>2021</v>
      </c>
      <c r="C187" t="s">
        <v>614</v>
      </c>
      <c r="D187" t="s">
        <v>615</v>
      </c>
      <c r="E187" t="s">
        <v>616</v>
      </c>
      <c r="F187" t="s">
        <v>229</v>
      </c>
      <c r="G187" t="s">
        <v>216</v>
      </c>
      <c r="H187">
        <v>70665</v>
      </c>
      <c r="I187">
        <v>324110</v>
      </c>
      <c r="J187" t="str">
        <f>VLOOKUP(C187,'2016-2021 BD OES Pull_rev'!F:N, 9, FALSE)</f>
        <v>Processing - Incorporation into formulation, mixture, or reaction product</v>
      </c>
      <c r="K187">
        <v>502</v>
      </c>
      <c r="L187" t="s">
        <v>463</v>
      </c>
      <c r="M187">
        <v>0</v>
      </c>
      <c r="R187">
        <v>0</v>
      </c>
      <c r="S187">
        <v>0</v>
      </c>
      <c r="T187">
        <v>0</v>
      </c>
      <c r="U187">
        <v>0</v>
      </c>
      <c r="V187">
        <f t="shared" si="5"/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CJ187"/>
      <c r="CK187"/>
      <c r="GG187"/>
      <c r="GI187"/>
      <c r="GQ187"/>
      <c r="HI187"/>
      <c r="HK187"/>
      <c r="HM187"/>
      <c r="IF187"/>
      <c r="IW187"/>
    </row>
    <row r="188" spans="1:257">
      <c r="A188" t="s">
        <v>115</v>
      </c>
      <c r="B188">
        <v>2016</v>
      </c>
      <c r="C188" t="s">
        <v>617</v>
      </c>
      <c r="D188" t="s">
        <v>618</v>
      </c>
      <c r="E188" t="s">
        <v>619</v>
      </c>
      <c r="F188" t="s">
        <v>620</v>
      </c>
      <c r="G188" t="s">
        <v>313</v>
      </c>
      <c r="H188">
        <v>60439</v>
      </c>
      <c r="I188">
        <v>324110</v>
      </c>
      <c r="J188" t="str">
        <f>VLOOKUP(C188,'2016-2021 BD OES Pull_rev'!F:N, 9, FALSE)</f>
        <v>Processing - Incorporation into formulation, mixture, or reaction product</v>
      </c>
      <c r="K188">
        <v>8</v>
      </c>
      <c r="L188" t="s">
        <v>463</v>
      </c>
      <c r="M188">
        <v>0</v>
      </c>
      <c r="R188">
        <v>0</v>
      </c>
      <c r="S188">
        <v>0</v>
      </c>
      <c r="T188">
        <v>0</v>
      </c>
      <c r="U188">
        <v>0</v>
      </c>
      <c r="V188">
        <f t="shared" si="5"/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CJ188"/>
      <c r="CK188"/>
      <c r="GG188"/>
      <c r="GI188"/>
      <c r="GQ188"/>
      <c r="HI188"/>
      <c r="HK188"/>
      <c r="HM188"/>
      <c r="IF188"/>
      <c r="IW188"/>
    </row>
    <row r="189" spans="1:257">
      <c r="A189" t="s">
        <v>115</v>
      </c>
      <c r="B189">
        <v>2017</v>
      </c>
      <c r="C189" t="s">
        <v>617</v>
      </c>
      <c r="D189" t="s">
        <v>618</v>
      </c>
      <c r="E189" t="s">
        <v>619</v>
      </c>
      <c r="F189" t="s">
        <v>620</v>
      </c>
      <c r="G189" t="s">
        <v>313</v>
      </c>
      <c r="H189">
        <v>60439</v>
      </c>
      <c r="I189">
        <v>324110</v>
      </c>
      <c r="J189" t="str">
        <f>VLOOKUP(C189,'2016-2021 BD OES Pull_rev'!F:N, 9, FALSE)</f>
        <v>Processing - Incorporation into formulation, mixture, or reaction product</v>
      </c>
      <c r="K189">
        <v>6</v>
      </c>
      <c r="L189" t="s">
        <v>463</v>
      </c>
      <c r="M189">
        <v>0</v>
      </c>
      <c r="R189">
        <v>0</v>
      </c>
      <c r="S189">
        <v>0</v>
      </c>
      <c r="T189">
        <v>0</v>
      </c>
      <c r="U189">
        <v>0</v>
      </c>
      <c r="V189">
        <f t="shared" si="5"/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CJ189"/>
      <c r="CK189"/>
      <c r="GG189"/>
      <c r="GI189"/>
      <c r="GQ189"/>
      <c r="HI189"/>
      <c r="HK189"/>
      <c r="HM189"/>
      <c r="IF189"/>
      <c r="IW189"/>
    </row>
    <row r="190" spans="1:257">
      <c r="A190" t="s">
        <v>115</v>
      </c>
      <c r="B190">
        <v>2018</v>
      </c>
      <c r="C190" t="s">
        <v>617</v>
      </c>
      <c r="D190" t="s">
        <v>618</v>
      </c>
      <c r="E190" t="s">
        <v>619</v>
      </c>
      <c r="F190" t="s">
        <v>620</v>
      </c>
      <c r="G190" t="s">
        <v>313</v>
      </c>
      <c r="H190">
        <v>60439</v>
      </c>
      <c r="I190">
        <v>324110</v>
      </c>
      <c r="J190" t="str">
        <f>VLOOKUP(C190,'2016-2021 BD OES Pull_rev'!F:N, 9, FALSE)</f>
        <v>Processing - Incorporation into formulation, mixture, or reaction product</v>
      </c>
      <c r="K190">
        <v>4</v>
      </c>
      <c r="L190" t="s">
        <v>463</v>
      </c>
      <c r="M190">
        <v>0</v>
      </c>
      <c r="R190">
        <v>0</v>
      </c>
      <c r="S190">
        <v>0</v>
      </c>
      <c r="T190">
        <v>0</v>
      </c>
      <c r="U190">
        <v>0</v>
      </c>
      <c r="V190">
        <f t="shared" si="5"/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CJ190"/>
      <c r="CK190"/>
      <c r="GG190"/>
      <c r="GI190"/>
      <c r="GQ190"/>
      <c r="HI190"/>
      <c r="HK190"/>
      <c r="HM190"/>
      <c r="IF190"/>
      <c r="IW190"/>
    </row>
    <row r="191" spans="1:257">
      <c r="A191" t="s">
        <v>115</v>
      </c>
      <c r="B191">
        <v>2019</v>
      </c>
      <c r="C191" t="s">
        <v>617</v>
      </c>
      <c r="D191" t="s">
        <v>618</v>
      </c>
      <c r="E191" t="s">
        <v>619</v>
      </c>
      <c r="F191" t="s">
        <v>620</v>
      </c>
      <c r="G191" t="s">
        <v>313</v>
      </c>
      <c r="H191">
        <v>60439</v>
      </c>
      <c r="I191">
        <v>324110</v>
      </c>
      <c r="J191" t="str">
        <f>VLOOKUP(C191,'2016-2021 BD OES Pull_rev'!F:N, 9, FALSE)</f>
        <v>Processing - Incorporation into formulation, mixture, or reaction product</v>
      </c>
      <c r="K191">
        <v>4</v>
      </c>
      <c r="L191" t="s">
        <v>463</v>
      </c>
      <c r="M191">
        <v>0</v>
      </c>
      <c r="R191">
        <v>0</v>
      </c>
      <c r="S191">
        <v>0</v>
      </c>
      <c r="T191">
        <v>0</v>
      </c>
      <c r="U191">
        <v>0</v>
      </c>
      <c r="V191">
        <f t="shared" si="5"/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CJ191"/>
      <c r="CK191"/>
      <c r="GG191"/>
      <c r="GI191"/>
      <c r="GQ191"/>
      <c r="HI191"/>
      <c r="HK191"/>
      <c r="HM191"/>
      <c r="IF191"/>
      <c r="IW191"/>
    </row>
    <row r="192" spans="1:257">
      <c r="A192" t="s">
        <v>115</v>
      </c>
      <c r="B192">
        <v>2020</v>
      </c>
      <c r="C192" t="s">
        <v>617</v>
      </c>
      <c r="D192" t="s">
        <v>618</v>
      </c>
      <c r="E192" t="s">
        <v>619</v>
      </c>
      <c r="F192" t="s">
        <v>620</v>
      </c>
      <c r="G192" t="s">
        <v>313</v>
      </c>
      <c r="H192">
        <v>60439</v>
      </c>
      <c r="I192">
        <v>324110</v>
      </c>
      <c r="J192" t="str">
        <f>VLOOKUP(C192,'2016-2021 BD OES Pull_rev'!F:N, 9, FALSE)</f>
        <v>Processing - Incorporation into formulation, mixture, or reaction product</v>
      </c>
      <c r="K192">
        <v>2</v>
      </c>
      <c r="L192" t="s">
        <v>463</v>
      </c>
      <c r="M192">
        <v>0</v>
      </c>
      <c r="R192">
        <v>0</v>
      </c>
      <c r="S192">
        <v>0</v>
      </c>
      <c r="T192">
        <v>0</v>
      </c>
      <c r="U192">
        <v>0</v>
      </c>
      <c r="V192">
        <f t="shared" si="5"/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CJ192"/>
      <c r="CK192"/>
      <c r="GG192"/>
      <c r="GI192"/>
      <c r="GQ192"/>
      <c r="HI192"/>
      <c r="HK192"/>
      <c r="HM192"/>
      <c r="IF192"/>
      <c r="IW192"/>
    </row>
    <row r="193" spans="1:257">
      <c r="A193" t="s">
        <v>115</v>
      </c>
      <c r="B193">
        <v>2021</v>
      </c>
      <c r="C193" t="s">
        <v>617</v>
      </c>
      <c r="D193" t="s">
        <v>618</v>
      </c>
      <c r="E193" t="s">
        <v>619</v>
      </c>
      <c r="F193" t="s">
        <v>620</v>
      </c>
      <c r="G193" t="s">
        <v>313</v>
      </c>
      <c r="H193">
        <v>60439</v>
      </c>
      <c r="I193">
        <v>324110</v>
      </c>
      <c r="J193" t="str">
        <f>VLOOKUP(C193,'2016-2021 BD OES Pull_rev'!F:N, 9, FALSE)</f>
        <v>Processing - Incorporation into formulation, mixture, or reaction product</v>
      </c>
      <c r="K193">
        <v>2</v>
      </c>
      <c r="L193" t="s">
        <v>463</v>
      </c>
      <c r="M193">
        <v>0</v>
      </c>
      <c r="R193">
        <v>0</v>
      </c>
      <c r="S193">
        <v>0</v>
      </c>
      <c r="T193">
        <v>0</v>
      </c>
      <c r="U193">
        <v>0</v>
      </c>
      <c r="V193">
        <f t="shared" si="5"/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CJ193"/>
      <c r="CK193"/>
      <c r="GG193"/>
      <c r="GI193"/>
      <c r="GQ193"/>
      <c r="HI193"/>
      <c r="HK193"/>
      <c r="HM193"/>
      <c r="IF193"/>
      <c r="IW193"/>
    </row>
    <row r="194" spans="1:257">
      <c r="A194" t="s">
        <v>115</v>
      </c>
      <c r="B194">
        <v>2016</v>
      </c>
      <c r="C194" t="s">
        <v>621</v>
      </c>
      <c r="D194" t="s">
        <v>622</v>
      </c>
      <c r="E194" t="s">
        <v>623</v>
      </c>
      <c r="F194" t="s">
        <v>199</v>
      </c>
      <c r="G194" t="s">
        <v>148</v>
      </c>
      <c r="H194">
        <v>78407</v>
      </c>
      <c r="I194">
        <v>324110</v>
      </c>
      <c r="J194" t="str">
        <f>VLOOKUP(C194,'2016-2021 BD OES Pull_rev'!F:N, 9, FALSE)</f>
        <v>Processing - Incorporation into formulation, mixture, or reaction product</v>
      </c>
      <c r="K194">
        <v>80</v>
      </c>
      <c r="L194" t="s">
        <v>463</v>
      </c>
      <c r="M194">
        <v>0</v>
      </c>
      <c r="R194">
        <v>0</v>
      </c>
      <c r="S194">
        <v>0</v>
      </c>
      <c r="T194">
        <v>0</v>
      </c>
      <c r="U194">
        <v>0</v>
      </c>
      <c r="V194">
        <f t="shared" si="5"/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CJ194"/>
      <c r="CK194"/>
      <c r="GG194"/>
      <c r="GI194"/>
      <c r="GQ194"/>
      <c r="HI194"/>
      <c r="HK194"/>
      <c r="HM194"/>
      <c r="IF194"/>
      <c r="IW194"/>
    </row>
    <row r="195" spans="1:257">
      <c r="A195" t="s">
        <v>115</v>
      </c>
      <c r="B195">
        <v>2017</v>
      </c>
      <c r="C195" t="s">
        <v>621</v>
      </c>
      <c r="D195" t="s">
        <v>622</v>
      </c>
      <c r="E195" t="s">
        <v>623</v>
      </c>
      <c r="F195" t="s">
        <v>199</v>
      </c>
      <c r="G195" t="s">
        <v>148</v>
      </c>
      <c r="H195">
        <v>78407</v>
      </c>
      <c r="I195">
        <v>324110</v>
      </c>
      <c r="J195" t="str">
        <f>VLOOKUP(C195,'2016-2021 BD OES Pull_rev'!F:N, 9, FALSE)</f>
        <v>Processing - Incorporation into formulation, mixture, or reaction product</v>
      </c>
      <c r="K195">
        <v>68</v>
      </c>
      <c r="L195" t="s">
        <v>463</v>
      </c>
      <c r="M195">
        <v>0</v>
      </c>
      <c r="R195">
        <v>0</v>
      </c>
      <c r="S195">
        <v>0</v>
      </c>
      <c r="T195">
        <v>0</v>
      </c>
      <c r="U195">
        <v>0</v>
      </c>
      <c r="V195">
        <f t="shared" si="5"/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CJ195"/>
      <c r="CK195"/>
      <c r="GG195"/>
      <c r="GI195"/>
      <c r="GQ195"/>
      <c r="HI195"/>
      <c r="HK195"/>
      <c r="HM195"/>
      <c r="IF195"/>
      <c r="IW195"/>
    </row>
    <row r="196" spans="1:257">
      <c r="A196" t="s">
        <v>115</v>
      </c>
      <c r="B196">
        <v>2018</v>
      </c>
      <c r="C196" t="s">
        <v>621</v>
      </c>
      <c r="D196" t="s">
        <v>622</v>
      </c>
      <c r="E196" t="s">
        <v>623</v>
      </c>
      <c r="F196" t="s">
        <v>199</v>
      </c>
      <c r="G196" t="s">
        <v>148</v>
      </c>
      <c r="H196">
        <v>78407</v>
      </c>
      <c r="I196">
        <v>324110</v>
      </c>
      <c r="J196" t="str">
        <f>VLOOKUP(C196,'2016-2021 BD OES Pull_rev'!F:N, 9, FALSE)</f>
        <v>Processing - Incorporation into formulation, mixture, or reaction product</v>
      </c>
      <c r="K196">
        <v>139</v>
      </c>
      <c r="L196" t="s">
        <v>463</v>
      </c>
      <c r="M196">
        <v>0</v>
      </c>
      <c r="R196">
        <v>0</v>
      </c>
      <c r="S196">
        <v>0</v>
      </c>
      <c r="T196">
        <v>0</v>
      </c>
      <c r="U196">
        <v>0</v>
      </c>
      <c r="V196">
        <f t="shared" si="5"/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CJ196"/>
      <c r="CK196"/>
      <c r="GG196"/>
      <c r="GI196"/>
      <c r="GQ196"/>
      <c r="HI196"/>
      <c r="HK196"/>
      <c r="HM196"/>
      <c r="IF196"/>
      <c r="IW196"/>
    </row>
    <row r="197" spans="1:257">
      <c r="A197" t="s">
        <v>115</v>
      </c>
      <c r="B197">
        <v>2019</v>
      </c>
      <c r="C197" t="s">
        <v>621</v>
      </c>
      <c r="D197" t="s">
        <v>622</v>
      </c>
      <c r="E197" t="s">
        <v>623</v>
      </c>
      <c r="F197" t="s">
        <v>199</v>
      </c>
      <c r="G197" t="s">
        <v>148</v>
      </c>
      <c r="H197">
        <v>78407</v>
      </c>
      <c r="I197">
        <v>324110</v>
      </c>
      <c r="J197" t="str">
        <f>VLOOKUP(C197,'2016-2021 BD OES Pull_rev'!F:N, 9, FALSE)</f>
        <v>Processing - Incorporation into formulation, mixture, or reaction product</v>
      </c>
      <c r="K197">
        <v>171</v>
      </c>
      <c r="L197" t="s">
        <v>463</v>
      </c>
      <c r="M197">
        <v>0</v>
      </c>
      <c r="R197">
        <v>0</v>
      </c>
      <c r="S197">
        <v>0</v>
      </c>
      <c r="T197">
        <v>0</v>
      </c>
      <c r="U197">
        <v>0</v>
      </c>
      <c r="V197">
        <f t="shared" si="5"/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Z197" t="s">
        <v>624</v>
      </c>
      <c r="BA197" t="s">
        <v>625</v>
      </c>
      <c r="BB197" t="s">
        <v>626</v>
      </c>
      <c r="BC197" t="s">
        <v>147</v>
      </c>
      <c r="BD197" t="s">
        <v>148</v>
      </c>
      <c r="BF197">
        <v>77651</v>
      </c>
      <c r="BG197" t="s">
        <v>627</v>
      </c>
      <c r="BH197">
        <v>110000599567</v>
      </c>
      <c r="CJ197"/>
      <c r="CK197"/>
      <c r="GG197"/>
      <c r="GI197"/>
      <c r="GQ197"/>
      <c r="HI197"/>
      <c r="HK197"/>
      <c r="HM197"/>
      <c r="IF197"/>
      <c r="IW197"/>
    </row>
    <row r="198" spans="1:257">
      <c r="A198" t="s">
        <v>115</v>
      </c>
      <c r="B198">
        <v>2020</v>
      </c>
      <c r="C198" t="s">
        <v>621</v>
      </c>
      <c r="D198" t="s">
        <v>622</v>
      </c>
      <c r="E198" t="s">
        <v>623</v>
      </c>
      <c r="F198" t="s">
        <v>199</v>
      </c>
      <c r="G198" t="s">
        <v>148</v>
      </c>
      <c r="H198">
        <v>78407</v>
      </c>
      <c r="I198">
        <v>324110</v>
      </c>
      <c r="J198" t="str">
        <f>VLOOKUP(C198,'2016-2021 BD OES Pull_rev'!F:N, 9, FALSE)</f>
        <v>Processing - Incorporation into formulation, mixture, or reaction product</v>
      </c>
      <c r="K198">
        <v>155.54</v>
      </c>
      <c r="L198" t="s">
        <v>463</v>
      </c>
      <c r="M198">
        <v>0</v>
      </c>
      <c r="R198">
        <v>0</v>
      </c>
      <c r="S198">
        <v>0</v>
      </c>
      <c r="T198">
        <v>0</v>
      </c>
      <c r="U198">
        <v>0</v>
      </c>
      <c r="V198">
        <f t="shared" si="5"/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CJ198"/>
      <c r="CK198"/>
      <c r="GG198"/>
      <c r="GI198"/>
      <c r="GQ198"/>
      <c r="HI198"/>
      <c r="HK198"/>
      <c r="HM198"/>
      <c r="IF198"/>
      <c r="IW198"/>
    </row>
    <row r="199" spans="1:257">
      <c r="A199" t="s">
        <v>115</v>
      </c>
      <c r="B199">
        <v>2021</v>
      </c>
      <c r="C199" t="s">
        <v>621</v>
      </c>
      <c r="D199" t="s">
        <v>622</v>
      </c>
      <c r="E199" t="s">
        <v>623</v>
      </c>
      <c r="F199" t="s">
        <v>199</v>
      </c>
      <c r="G199" t="s">
        <v>148</v>
      </c>
      <c r="H199">
        <v>78407</v>
      </c>
      <c r="I199">
        <v>324110</v>
      </c>
      <c r="J199" t="str">
        <f>VLOOKUP(C199,'2016-2021 BD OES Pull_rev'!F:N, 9, FALSE)</f>
        <v>Processing - Incorporation into formulation, mixture, or reaction product</v>
      </c>
      <c r="K199">
        <v>149</v>
      </c>
      <c r="L199" t="s">
        <v>463</v>
      </c>
      <c r="M199">
        <v>0</v>
      </c>
      <c r="R199">
        <v>0</v>
      </c>
      <c r="S199">
        <v>0</v>
      </c>
      <c r="T199">
        <v>0</v>
      </c>
      <c r="U199">
        <v>0</v>
      </c>
      <c r="V199">
        <f t="shared" si="5"/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CJ199"/>
      <c r="CK199"/>
      <c r="GG199"/>
      <c r="GI199"/>
      <c r="GQ199"/>
      <c r="HI199"/>
      <c r="HK199"/>
      <c r="HM199"/>
      <c r="IF199"/>
      <c r="IW199"/>
    </row>
    <row r="200" spans="1:257">
      <c r="A200" t="s">
        <v>115</v>
      </c>
      <c r="B200">
        <v>2016</v>
      </c>
      <c r="C200" t="s">
        <v>628</v>
      </c>
      <c r="D200" t="s">
        <v>629</v>
      </c>
      <c r="E200" t="s">
        <v>630</v>
      </c>
      <c r="F200" t="s">
        <v>199</v>
      </c>
      <c r="G200" t="s">
        <v>148</v>
      </c>
      <c r="H200">
        <v>78409</v>
      </c>
      <c r="I200">
        <v>324110</v>
      </c>
      <c r="J200" t="str">
        <f>VLOOKUP(C200,'2016-2021 BD OES Pull_rev'!F:N, 9, FALSE)</f>
        <v>Processing - Incorporation into formulation, mixture, or reaction product</v>
      </c>
      <c r="K200">
        <v>22</v>
      </c>
      <c r="L200" t="s">
        <v>463</v>
      </c>
      <c r="M200">
        <v>0</v>
      </c>
      <c r="R200">
        <v>0</v>
      </c>
      <c r="S200">
        <v>0</v>
      </c>
      <c r="T200">
        <v>0</v>
      </c>
      <c r="U200">
        <v>0</v>
      </c>
      <c r="V200">
        <f t="shared" si="5"/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CJ200"/>
      <c r="CK200"/>
      <c r="GG200"/>
      <c r="GI200"/>
      <c r="GQ200"/>
      <c r="HI200"/>
      <c r="HK200"/>
      <c r="HM200"/>
      <c r="IF200"/>
      <c r="IW200"/>
    </row>
    <row r="201" spans="1:257">
      <c r="A201" t="s">
        <v>115</v>
      </c>
      <c r="B201">
        <v>2017</v>
      </c>
      <c r="C201" t="s">
        <v>628</v>
      </c>
      <c r="D201" t="s">
        <v>629</v>
      </c>
      <c r="E201" t="s">
        <v>630</v>
      </c>
      <c r="F201" t="s">
        <v>199</v>
      </c>
      <c r="G201" t="s">
        <v>148</v>
      </c>
      <c r="H201">
        <v>78409</v>
      </c>
      <c r="I201">
        <v>324110</v>
      </c>
      <c r="J201" t="str">
        <f>VLOOKUP(C201,'2016-2021 BD OES Pull_rev'!F:N, 9, FALSE)</f>
        <v>Processing - Incorporation into formulation, mixture, or reaction product</v>
      </c>
      <c r="K201">
        <v>24</v>
      </c>
      <c r="L201" t="s">
        <v>463</v>
      </c>
      <c r="M201">
        <v>0</v>
      </c>
      <c r="R201">
        <v>0</v>
      </c>
      <c r="S201">
        <v>0</v>
      </c>
      <c r="T201">
        <v>0</v>
      </c>
      <c r="U201">
        <v>0</v>
      </c>
      <c r="V201">
        <f t="shared" si="5"/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CJ201"/>
      <c r="CK201"/>
      <c r="GG201"/>
      <c r="GI201"/>
      <c r="GQ201"/>
      <c r="HI201"/>
      <c r="HK201"/>
      <c r="HM201"/>
      <c r="IF201"/>
      <c r="IW201"/>
    </row>
    <row r="202" spans="1:257">
      <c r="A202" t="s">
        <v>115</v>
      </c>
      <c r="B202">
        <v>2018</v>
      </c>
      <c r="C202" t="s">
        <v>628</v>
      </c>
      <c r="D202" t="s">
        <v>629</v>
      </c>
      <c r="E202" t="s">
        <v>630</v>
      </c>
      <c r="F202" t="s">
        <v>199</v>
      </c>
      <c r="G202" t="s">
        <v>148</v>
      </c>
      <c r="H202">
        <v>78409</v>
      </c>
      <c r="I202">
        <v>324110</v>
      </c>
      <c r="J202" t="str">
        <f>VLOOKUP(C202,'2016-2021 BD OES Pull_rev'!F:N, 9, FALSE)</f>
        <v>Processing - Incorporation into formulation, mixture, or reaction product</v>
      </c>
      <c r="K202">
        <v>23</v>
      </c>
      <c r="L202" t="s">
        <v>463</v>
      </c>
      <c r="M202">
        <v>0</v>
      </c>
      <c r="R202">
        <v>0</v>
      </c>
      <c r="S202">
        <v>0</v>
      </c>
      <c r="T202">
        <v>0</v>
      </c>
      <c r="U202">
        <v>0</v>
      </c>
      <c r="V202">
        <f t="shared" si="5"/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CJ202"/>
      <c r="CK202"/>
      <c r="GG202"/>
      <c r="GI202"/>
      <c r="GQ202"/>
      <c r="HI202"/>
      <c r="HK202"/>
      <c r="HM202"/>
      <c r="IF202"/>
      <c r="IW202"/>
    </row>
    <row r="203" spans="1:257">
      <c r="A203" t="s">
        <v>115</v>
      </c>
      <c r="B203">
        <v>2019</v>
      </c>
      <c r="C203" t="s">
        <v>628</v>
      </c>
      <c r="D203" t="s">
        <v>629</v>
      </c>
      <c r="E203" t="s">
        <v>630</v>
      </c>
      <c r="F203" t="s">
        <v>199</v>
      </c>
      <c r="G203" t="s">
        <v>148</v>
      </c>
      <c r="H203">
        <v>78409</v>
      </c>
      <c r="I203">
        <v>324110</v>
      </c>
      <c r="J203" t="str">
        <f>VLOOKUP(C203,'2016-2021 BD OES Pull_rev'!F:N, 9, FALSE)</f>
        <v>Processing - Incorporation into formulation, mixture, or reaction product</v>
      </c>
      <c r="K203">
        <v>22</v>
      </c>
      <c r="L203" t="s">
        <v>463</v>
      </c>
      <c r="M203">
        <v>0</v>
      </c>
      <c r="R203">
        <v>0</v>
      </c>
      <c r="S203">
        <v>0</v>
      </c>
      <c r="T203">
        <v>0</v>
      </c>
      <c r="U203">
        <v>0</v>
      </c>
      <c r="V203">
        <f t="shared" si="5"/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CJ203"/>
      <c r="CK203"/>
      <c r="GG203"/>
      <c r="GI203"/>
      <c r="GQ203"/>
      <c r="HI203"/>
      <c r="HK203"/>
      <c r="HM203"/>
      <c r="IF203"/>
      <c r="IW203"/>
    </row>
    <row r="204" spans="1:257">
      <c r="A204" t="s">
        <v>115</v>
      </c>
      <c r="B204">
        <v>2020</v>
      </c>
      <c r="C204" t="s">
        <v>628</v>
      </c>
      <c r="D204" t="s">
        <v>629</v>
      </c>
      <c r="E204" t="s">
        <v>630</v>
      </c>
      <c r="F204" t="s">
        <v>199</v>
      </c>
      <c r="G204" t="s">
        <v>148</v>
      </c>
      <c r="H204">
        <v>78409</v>
      </c>
      <c r="I204">
        <v>324110</v>
      </c>
      <c r="J204" t="str">
        <f>VLOOKUP(C204,'2016-2021 BD OES Pull_rev'!F:N, 9, FALSE)</f>
        <v>Processing - Incorporation into formulation, mixture, or reaction product</v>
      </c>
      <c r="K204">
        <v>21.2</v>
      </c>
      <c r="L204" t="s">
        <v>463</v>
      </c>
      <c r="M204">
        <v>0</v>
      </c>
      <c r="R204">
        <v>0</v>
      </c>
      <c r="S204">
        <v>0</v>
      </c>
      <c r="T204">
        <v>0</v>
      </c>
      <c r="U204">
        <v>0</v>
      </c>
      <c r="V204">
        <f t="shared" si="5"/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CJ204"/>
      <c r="CK204"/>
      <c r="GG204"/>
      <c r="GI204"/>
      <c r="GQ204"/>
      <c r="HI204"/>
      <c r="HK204"/>
      <c r="HM204"/>
      <c r="IF204"/>
      <c r="IW204"/>
    </row>
    <row r="205" spans="1:257">
      <c r="A205" t="s">
        <v>115</v>
      </c>
      <c r="B205">
        <v>2021</v>
      </c>
      <c r="C205" t="s">
        <v>628</v>
      </c>
      <c r="D205" t="s">
        <v>629</v>
      </c>
      <c r="E205" t="s">
        <v>630</v>
      </c>
      <c r="F205" t="s">
        <v>199</v>
      </c>
      <c r="G205" t="s">
        <v>148</v>
      </c>
      <c r="H205">
        <v>78409</v>
      </c>
      <c r="I205">
        <v>324110</v>
      </c>
      <c r="J205" t="str">
        <f>VLOOKUP(C205,'2016-2021 BD OES Pull_rev'!F:N, 9, FALSE)</f>
        <v>Processing - Incorporation into formulation, mixture, or reaction product</v>
      </c>
      <c r="K205">
        <v>12</v>
      </c>
      <c r="L205" t="s">
        <v>463</v>
      </c>
      <c r="M205">
        <v>0</v>
      </c>
      <c r="R205">
        <v>0</v>
      </c>
      <c r="S205">
        <v>0</v>
      </c>
      <c r="T205">
        <v>0</v>
      </c>
      <c r="U205">
        <v>0</v>
      </c>
      <c r="V205">
        <f t="shared" si="5"/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CJ205"/>
      <c r="CK205"/>
      <c r="GG205"/>
      <c r="GI205"/>
      <c r="GQ205"/>
      <c r="HI205"/>
      <c r="HK205"/>
      <c r="HM205"/>
      <c r="IF205"/>
      <c r="IW205"/>
    </row>
    <row r="206" spans="1:257">
      <c r="A206" t="s">
        <v>115</v>
      </c>
      <c r="B206">
        <v>2018</v>
      </c>
      <c r="C206" t="s">
        <v>631</v>
      </c>
      <c r="D206" t="s">
        <v>632</v>
      </c>
      <c r="E206" t="s">
        <v>633</v>
      </c>
      <c r="F206" t="s">
        <v>634</v>
      </c>
      <c r="G206" t="s">
        <v>334</v>
      </c>
      <c r="H206">
        <v>84029</v>
      </c>
      <c r="I206">
        <v>562211</v>
      </c>
      <c r="J206" t="str">
        <f>VLOOKUP(C206,'2016-2021 BD OES Pull_rev'!F:N, 9, FALSE)</f>
        <v>Waste Handling, Disposal, Treatment, and Recycling</v>
      </c>
      <c r="K206">
        <v>3.09</v>
      </c>
      <c r="L206" t="s">
        <v>463</v>
      </c>
      <c r="M206">
        <v>0</v>
      </c>
      <c r="R206">
        <v>0</v>
      </c>
      <c r="S206">
        <v>0</v>
      </c>
      <c r="T206">
        <v>0</v>
      </c>
      <c r="U206">
        <v>0</v>
      </c>
      <c r="V206">
        <f t="shared" si="5"/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0.6</v>
      </c>
      <c r="CJ206"/>
      <c r="CK206"/>
      <c r="GG206"/>
      <c r="GI206"/>
      <c r="GQ206"/>
      <c r="HI206"/>
      <c r="HK206"/>
      <c r="HM206"/>
      <c r="IF206"/>
      <c r="IW206"/>
    </row>
    <row r="207" spans="1:257">
      <c r="A207" t="s">
        <v>115</v>
      </c>
      <c r="B207">
        <v>2016</v>
      </c>
      <c r="C207" t="s">
        <v>635</v>
      </c>
      <c r="D207" t="s">
        <v>636</v>
      </c>
      <c r="E207" t="s">
        <v>637</v>
      </c>
      <c r="F207" t="s">
        <v>515</v>
      </c>
      <c r="G207" t="s">
        <v>148</v>
      </c>
      <c r="H207">
        <v>77571</v>
      </c>
      <c r="I207">
        <v>562211</v>
      </c>
      <c r="J207" t="str">
        <f>VLOOKUP(C207,'2016-2021 BD OES Pull_rev'!F:N, 9, FALSE)</f>
        <v>Waste Handling, Disposal, Treatment, and Recycling</v>
      </c>
      <c r="K207">
        <v>1.55</v>
      </c>
      <c r="L207" t="s">
        <v>463</v>
      </c>
      <c r="M207">
        <v>0</v>
      </c>
      <c r="R207">
        <v>0</v>
      </c>
      <c r="S207">
        <v>0</v>
      </c>
      <c r="T207">
        <v>0</v>
      </c>
      <c r="U207">
        <v>0</v>
      </c>
      <c r="V207">
        <f t="shared" si="5"/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CJ207"/>
      <c r="CK207"/>
      <c r="GG207"/>
      <c r="GI207"/>
      <c r="GQ207"/>
      <c r="HI207"/>
      <c r="HK207"/>
      <c r="HM207"/>
      <c r="IF207"/>
      <c r="IW207"/>
    </row>
    <row r="208" spans="1:257">
      <c r="A208" t="s">
        <v>115</v>
      </c>
      <c r="B208">
        <v>2017</v>
      </c>
      <c r="C208" t="s">
        <v>635</v>
      </c>
      <c r="D208" t="s">
        <v>636</v>
      </c>
      <c r="E208" t="s">
        <v>637</v>
      </c>
      <c r="F208" t="s">
        <v>515</v>
      </c>
      <c r="G208" t="s">
        <v>148</v>
      </c>
      <c r="H208">
        <v>77571</v>
      </c>
      <c r="I208">
        <v>562211</v>
      </c>
      <c r="J208" t="str">
        <f>VLOOKUP(C208,'2016-2021 BD OES Pull_rev'!F:N, 9, FALSE)</f>
        <v>Waste Handling, Disposal, Treatment, and Recycling</v>
      </c>
      <c r="K208">
        <v>1.34</v>
      </c>
      <c r="L208" t="s">
        <v>463</v>
      </c>
      <c r="M208">
        <v>0</v>
      </c>
      <c r="R208">
        <v>0</v>
      </c>
      <c r="S208">
        <v>0</v>
      </c>
      <c r="T208">
        <v>0</v>
      </c>
      <c r="U208">
        <v>0</v>
      </c>
      <c r="V208">
        <f t="shared" si="5"/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CJ208"/>
      <c r="CK208"/>
      <c r="GG208"/>
      <c r="GI208"/>
      <c r="GQ208"/>
      <c r="HI208"/>
      <c r="HK208"/>
      <c r="HM208"/>
      <c r="IF208"/>
      <c r="IW208"/>
    </row>
    <row r="209" spans="1:257">
      <c r="A209" t="s">
        <v>115</v>
      </c>
      <c r="B209">
        <v>2018</v>
      </c>
      <c r="C209" t="s">
        <v>635</v>
      </c>
      <c r="D209" t="s">
        <v>636</v>
      </c>
      <c r="E209" t="s">
        <v>637</v>
      </c>
      <c r="F209" t="s">
        <v>515</v>
      </c>
      <c r="G209" t="s">
        <v>148</v>
      </c>
      <c r="H209">
        <v>77571</v>
      </c>
      <c r="I209">
        <v>562211</v>
      </c>
      <c r="J209" t="str">
        <f>VLOOKUP(C209,'2016-2021 BD OES Pull_rev'!F:N, 9, FALSE)</f>
        <v>Waste Handling, Disposal, Treatment, and Recycling</v>
      </c>
      <c r="K209">
        <v>0.25</v>
      </c>
      <c r="L209" t="s">
        <v>463</v>
      </c>
      <c r="M209">
        <v>0</v>
      </c>
      <c r="R209">
        <v>0</v>
      </c>
      <c r="S209">
        <v>0</v>
      </c>
      <c r="T209">
        <v>0</v>
      </c>
      <c r="U209">
        <v>0</v>
      </c>
      <c r="V209">
        <f t="shared" si="5"/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42.62</v>
      </c>
      <c r="CJ209"/>
      <c r="CK209"/>
      <c r="GG209"/>
      <c r="GI209"/>
      <c r="GQ209"/>
      <c r="HI209"/>
      <c r="HK209"/>
      <c r="HM209"/>
      <c r="IF209"/>
      <c r="IW209"/>
    </row>
    <row r="210" spans="1:257">
      <c r="A210" t="s">
        <v>115</v>
      </c>
      <c r="B210">
        <v>2019</v>
      </c>
      <c r="C210" t="s">
        <v>635</v>
      </c>
      <c r="D210" t="s">
        <v>636</v>
      </c>
      <c r="E210" t="s">
        <v>637</v>
      </c>
      <c r="F210" t="s">
        <v>515</v>
      </c>
      <c r="G210" t="s">
        <v>148</v>
      </c>
      <c r="H210">
        <v>77571</v>
      </c>
      <c r="I210">
        <v>562211</v>
      </c>
      <c r="J210" t="str">
        <f>VLOOKUP(C210,'2016-2021 BD OES Pull_rev'!F:N, 9, FALSE)</f>
        <v>Waste Handling, Disposal, Treatment, and Recycling</v>
      </c>
      <c r="K210">
        <v>0.14000000000000001</v>
      </c>
      <c r="L210" t="s">
        <v>463</v>
      </c>
      <c r="M210">
        <v>0</v>
      </c>
      <c r="R210">
        <v>0</v>
      </c>
      <c r="S210">
        <v>0</v>
      </c>
      <c r="T210">
        <v>0</v>
      </c>
      <c r="U210">
        <v>0</v>
      </c>
      <c r="V210">
        <f t="shared" si="5"/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CJ210"/>
      <c r="CK210"/>
      <c r="GG210"/>
      <c r="GI210"/>
      <c r="GQ210"/>
      <c r="HI210"/>
      <c r="HK210"/>
      <c r="HM210"/>
      <c r="IF210"/>
      <c r="IW210"/>
    </row>
    <row r="211" spans="1:257">
      <c r="A211" t="s">
        <v>115</v>
      </c>
      <c r="B211">
        <v>2020</v>
      </c>
      <c r="C211" t="s">
        <v>635</v>
      </c>
      <c r="D211" t="s">
        <v>636</v>
      </c>
      <c r="E211" t="s">
        <v>637</v>
      </c>
      <c r="F211" t="s">
        <v>515</v>
      </c>
      <c r="G211" t="s">
        <v>148</v>
      </c>
      <c r="H211">
        <v>77571</v>
      </c>
      <c r="I211">
        <v>562211</v>
      </c>
      <c r="J211" t="str">
        <f>VLOOKUP(C211,'2016-2021 BD OES Pull_rev'!F:N, 9, FALSE)</f>
        <v>Waste Handling, Disposal, Treatment, and Recycling</v>
      </c>
      <c r="K211">
        <v>0.3</v>
      </c>
      <c r="L211" t="s">
        <v>463</v>
      </c>
      <c r="M211">
        <v>0</v>
      </c>
      <c r="R211">
        <v>0</v>
      </c>
      <c r="S211">
        <v>0</v>
      </c>
      <c r="T211">
        <v>0</v>
      </c>
      <c r="U211">
        <v>0</v>
      </c>
      <c r="V211">
        <f t="shared" si="5"/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CJ211"/>
      <c r="CK211"/>
      <c r="GG211"/>
      <c r="GI211"/>
      <c r="GQ211"/>
      <c r="HI211"/>
      <c r="HK211"/>
      <c r="HM211"/>
      <c r="IF211"/>
      <c r="IW211"/>
    </row>
    <row r="212" spans="1:257">
      <c r="A212" t="s">
        <v>115</v>
      </c>
      <c r="B212">
        <v>2021</v>
      </c>
      <c r="C212" t="s">
        <v>635</v>
      </c>
      <c r="D212" t="s">
        <v>636</v>
      </c>
      <c r="E212" t="s">
        <v>637</v>
      </c>
      <c r="F212" t="s">
        <v>515</v>
      </c>
      <c r="G212" t="s">
        <v>148</v>
      </c>
      <c r="H212">
        <v>77571</v>
      </c>
      <c r="I212">
        <v>562211</v>
      </c>
      <c r="J212" t="str">
        <f>VLOOKUP(C212,'2016-2021 BD OES Pull_rev'!F:N, 9, FALSE)</f>
        <v>Waste Handling, Disposal, Treatment, and Recycling</v>
      </c>
      <c r="K212">
        <v>0.3</v>
      </c>
      <c r="L212" t="s">
        <v>463</v>
      </c>
      <c r="M212">
        <v>0</v>
      </c>
      <c r="R212">
        <v>0</v>
      </c>
      <c r="S212">
        <v>0</v>
      </c>
      <c r="T212">
        <v>0</v>
      </c>
      <c r="U212">
        <v>0</v>
      </c>
      <c r="V212">
        <f t="shared" si="5"/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136</v>
      </c>
      <c r="CJ212"/>
      <c r="CK212"/>
      <c r="GG212"/>
      <c r="GI212"/>
      <c r="GQ212"/>
      <c r="HI212"/>
      <c r="HK212"/>
      <c r="HM212"/>
      <c r="IF212"/>
      <c r="IW212"/>
    </row>
    <row r="213" spans="1:257">
      <c r="A213" t="s">
        <v>115</v>
      </c>
      <c r="B213">
        <v>2016</v>
      </c>
      <c r="C213" t="s">
        <v>638</v>
      </c>
      <c r="D213" t="s">
        <v>639</v>
      </c>
      <c r="E213" t="s">
        <v>640</v>
      </c>
      <c r="F213" t="s">
        <v>488</v>
      </c>
      <c r="G213" t="s">
        <v>490</v>
      </c>
      <c r="H213">
        <v>71730</v>
      </c>
      <c r="I213">
        <v>562211</v>
      </c>
      <c r="J213" t="str">
        <f>VLOOKUP(C213,'2016-2021 BD OES Pull_rev'!F:N, 9, FALSE)</f>
        <v>Waste Handling, Disposal, Treatment, and Recycling</v>
      </c>
      <c r="K213">
        <v>0.56999999999999995</v>
      </c>
      <c r="L213" t="s">
        <v>463</v>
      </c>
      <c r="M213">
        <v>0</v>
      </c>
      <c r="R213">
        <v>0</v>
      </c>
      <c r="S213">
        <v>0</v>
      </c>
      <c r="T213">
        <v>0</v>
      </c>
      <c r="U213">
        <v>0</v>
      </c>
      <c r="V213">
        <f t="shared" si="5"/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CJ213"/>
      <c r="CK213"/>
      <c r="GG213"/>
      <c r="GI213"/>
      <c r="GQ213"/>
      <c r="HI213"/>
      <c r="HK213"/>
      <c r="HM213"/>
      <c r="IF213"/>
      <c r="IW213"/>
    </row>
    <row r="214" spans="1:257">
      <c r="A214" t="s">
        <v>115</v>
      </c>
      <c r="B214">
        <v>2019</v>
      </c>
      <c r="C214" t="s">
        <v>638</v>
      </c>
      <c r="D214" t="s">
        <v>639</v>
      </c>
      <c r="E214" t="s">
        <v>640</v>
      </c>
      <c r="F214" t="s">
        <v>488</v>
      </c>
      <c r="G214" t="s">
        <v>490</v>
      </c>
      <c r="H214">
        <v>71730</v>
      </c>
      <c r="I214">
        <v>562211</v>
      </c>
      <c r="J214" t="str">
        <f>VLOOKUP(C214,'2016-2021 BD OES Pull_rev'!F:N, 9, FALSE)</f>
        <v>Waste Handling, Disposal, Treatment, and Recycling</v>
      </c>
      <c r="K214">
        <v>0.04</v>
      </c>
      <c r="L214" t="s">
        <v>463</v>
      </c>
      <c r="M214">
        <v>0</v>
      </c>
      <c r="R214">
        <v>0</v>
      </c>
      <c r="S214">
        <v>0</v>
      </c>
      <c r="T214">
        <v>0</v>
      </c>
      <c r="U214">
        <v>0</v>
      </c>
      <c r="V214">
        <f t="shared" si="5"/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CJ214"/>
      <c r="CK214"/>
      <c r="GG214"/>
      <c r="GI214"/>
      <c r="GQ214"/>
      <c r="HI214"/>
      <c r="HK214"/>
      <c r="HM214"/>
      <c r="IF214"/>
      <c r="IW214"/>
    </row>
    <row r="215" spans="1:257">
      <c r="A215" t="s">
        <v>115</v>
      </c>
      <c r="B215">
        <v>2020</v>
      </c>
      <c r="C215" t="s">
        <v>638</v>
      </c>
      <c r="D215" t="s">
        <v>639</v>
      </c>
      <c r="E215" t="s">
        <v>640</v>
      </c>
      <c r="F215" t="s">
        <v>488</v>
      </c>
      <c r="G215" t="s">
        <v>490</v>
      </c>
      <c r="H215">
        <v>71730</v>
      </c>
      <c r="I215">
        <v>562211</v>
      </c>
      <c r="J215" t="str">
        <f>VLOOKUP(C215,'2016-2021 BD OES Pull_rev'!F:N, 9, FALSE)</f>
        <v>Waste Handling, Disposal, Treatment, and Recycling</v>
      </c>
      <c r="K215">
        <v>0.2</v>
      </c>
      <c r="L215" t="s">
        <v>463</v>
      </c>
      <c r="M215">
        <v>0</v>
      </c>
      <c r="R215">
        <v>0</v>
      </c>
      <c r="S215">
        <v>0</v>
      </c>
      <c r="T215">
        <v>0</v>
      </c>
      <c r="U215">
        <v>0</v>
      </c>
      <c r="V215">
        <f t="shared" si="5"/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CJ215"/>
      <c r="CK215"/>
      <c r="GG215"/>
      <c r="GI215"/>
      <c r="GQ215"/>
      <c r="HI215"/>
      <c r="HK215"/>
      <c r="HM215"/>
      <c r="IF215"/>
      <c r="IW215"/>
    </row>
    <row r="216" spans="1:257">
      <c r="A216" t="s">
        <v>115</v>
      </c>
      <c r="B216">
        <v>2021</v>
      </c>
      <c r="C216" t="s">
        <v>638</v>
      </c>
      <c r="D216" t="s">
        <v>639</v>
      </c>
      <c r="E216" t="s">
        <v>640</v>
      </c>
      <c r="F216" t="s">
        <v>488</v>
      </c>
      <c r="G216" t="s">
        <v>490</v>
      </c>
      <c r="H216">
        <v>71730</v>
      </c>
      <c r="I216">
        <v>562211</v>
      </c>
      <c r="J216" t="str">
        <f>VLOOKUP(C216,'2016-2021 BD OES Pull_rev'!F:N, 9, FALSE)</f>
        <v>Waste Handling, Disposal, Treatment, and Recycling</v>
      </c>
      <c r="K216">
        <v>0.2</v>
      </c>
      <c r="L216" t="s">
        <v>463</v>
      </c>
      <c r="M216">
        <v>0</v>
      </c>
      <c r="R216">
        <v>0</v>
      </c>
      <c r="S216">
        <v>0</v>
      </c>
      <c r="T216">
        <v>0</v>
      </c>
      <c r="U216">
        <v>0</v>
      </c>
      <c r="V216">
        <f t="shared" ref="V216:V275" si="6">SUM(S216:U216)</f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11</v>
      </c>
      <c r="CJ216"/>
      <c r="CK216"/>
      <c r="GG216"/>
      <c r="GI216"/>
      <c r="GQ216"/>
      <c r="HI216"/>
      <c r="HK216"/>
      <c r="HM216"/>
      <c r="IF216"/>
      <c r="IW216"/>
    </row>
    <row r="217" spans="1:257">
      <c r="A217" t="s">
        <v>115</v>
      </c>
      <c r="B217">
        <v>2016</v>
      </c>
      <c r="C217" t="s">
        <v>641</v>
      </c>
      <c r="D217" t="s">
        <v>642</v>
      </c>
      <c r="E217" t="s">
        <v>643</v>
      </c>
      <c r="F217" t="s">
        <v>644</v>
      </c>
      <c r="G217" t="s">
        <v>505</v>
      </c>
      <c r="H217">
        <v>46304</v>
      </c>
      <c r="I217">
        <v>331110</v>
      </c>
      <c r="J217" t="str">
        <f>VLOOKUP(C217,'2016-2021 BD OES Pull_rev'!F:N, 9, FALSE)</f>
        <v>Processing - incorporation into formulation, mixture, or reaction product</v>
      </c>
      <c r="K217">
        <v>155</v>
      </c>
      <c r="L217" t="s">
        <v>463</v>
      </c>
      <c r="M217">
        <v>0</v>
      </c>
      <c r="R217">
        <v>0</v>
      </c>
      <c r="S217">
        <v>0</v>
      </c>
      <c r="T217">
        <v>0</v>
      </c>
      <c r="U217">
        <v>0</v>
      </c>
      <c r="V217">
        <f t="shared" si="6"/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CJ217"/>
      <c r="CK217"/>
      <c r="GG217"/>
      <c r="GI217"/>
      <c r="GQ217"/>
      <c r="HI217"/>
      <c r="HK217"/>
      <c r="HM217"/>
      <c r="IF217"/>
      <c r="IW217"/>
    </row>
    <row r="218" spans="1:257">
      <c r="A218" t="s">
        <v>115</v>
      </c>
      <c r="B218">
        <v>2017</v>
      </c>
      <c r="C218" t="s">
        <v>641</v>
      </c>
      <c r="D218" t="s">
        <v>642</v>
      </c>
      <c r="E218" t="s">
        <v>643</v>
      </c>
      <c r="F218" t="s">
        <v>644</v>
      </c>
      <c r="G218" t="s">
        <v>505</v>
      </c>
      <c r="H218">
        <v>46304</v>
      </c>
      <c r="I218">
        <v>331110</v>
      </c>
      <c r="J218" t="str">
        <f>VLOOKUP(C218,'2016-2021 BD OES Pull_rev'!F:N, 9, FALSE)</f>
        <v>Processing - incorporation into formulation, mixture, or reaction product</v>
      </c>
      <c r="K218">
        <v>135</v>
      </c>
      <c r="L218" t="s">
        <v>463</v>
      </c>
      <c r="M218">
        <v>0</v>
      </c>
      <c r="R218">
        <v>0</v>
      </c>
      <c r="S218">
        <v>0</v>
      </c>
      <c r="T218">
        <v>0</v>
      </c>
      <c r="U218">
        <v>0</v>
      </c>
      <c r="V218">
        <f t="shared" si="6"/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CJ218"/>
      <c r="CK218"/>
      <c r="GG218"/>
      <c r="GI218"/>
      <c r="GQ218"/>
      <c r="HI218"/>
      <c r="HK218"/>
      <c r="HM218"/>
      <c r="IF218"/>
      <c r="IW218"/>
    </row>
    <row r="219" spans="1:257">
      <c r="A219" t="s">
        <v>115</v>
      </c>
      <c r="B219">
        <v>2019</v>
      </c>
      <c r="C219" t="s">
        <v>641</v>
      </c>
      <c r="D219" t="s">
        <v>642</v>
      </c>
      <c r="E219" t="s">
        <v>643</v>
      </c>
      <c r="F219" t="s">
        <v>644</v>
      </c>
      <c r="G219" t="s">
        <v>505</v>
      </c>
      <c r="H219">
        <v>46304</v>
      </c>
      <c r="I219">
        <v>331110</v>
      </c>
      <c r="J219" t="str">
        <f>VLOOKUP(C219,'2016-2021 BD OES Pull_rev'!F:N, 9, FALSE)</f>
        <v>Processing - incorporation into formulation, mixture, or reaction product</v>
      </c>
      <c r="K219">
        <v>110</v>
      </c>
      <c r="L219" t="s">
        <v>463</v>
      </c>
      <c r="M219">
        <v>0</v>
      </c>
      <c r="R219">
        <v>0</v>
      </c>
      <c r="S219">
        <v>0</v>
      </c>
      <c r="T219">
        <v>0</v>
      </c>
      <c r="U219">
        <v>0</v>
      </c>
      <c r="V219">
        <f t="shared" si="6"/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CJ219"/>
      <c r="CK219"/>
      <c r="GG219"/>
      <c r="GI219"/>
      <c r="GQ219"/>
      <c r="HI219"/>
      <c r="HK219"/>
      <c r="HM219"/>
      <c r="IF219"/>
      <c r="IW219"/>
    </row>
    <row r="220" spans="1:257">
      <c r="A220" t="s">
        <v>115</v>
      </c>
      <c r="B220">
        <v>2020</v>
      </c>
      <c r="C220" t="s">
        <v>641</v>
      </c>
      <c r="D220" t="s">
        <v>642</v>
      </c>
      <c r="E220" t="s">
        <v>643</v>
      </c>
      <c r="F220" t="s">
        <v>644</v>
      </c>
      <c r="G220" t="s">
        <v>505</v>
      </c>
      <c r="H220">
        <v>46304</v>
      </c>
      <c r="I220">
        <v>331110</v>
      </c>
      <c r="J220" t="str">
        <f>VLOOKUP(C220,'2016-2021 BD OES Pull_rev'!F:N, 9, FALSE)</f>
        <v>Processing - incorporation into formulation, mixture, or reaction product</v>
      </c>
      <c r="K220">
        <v>108</v>
      </c>
      <c r="L220" t="s">
        <v>463</v>
      </c>
      <c r="M220">
        <v>0</v>
      </c>
      <c r="R220">
        <v>0</v>
      </c>
      <c r="S220">
        <v>0</v>
      </c>
      <c r="T220">
        <v>0</v>
      </c>
      <c r="U220">
        <v>0</v>
      </c>
      <c r="V220">
        <f t="shared" si="6"/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CJ220"/>
      <c r="CK220"/>
      <c r="GG220"/>
      <c r="GI220"/>
      <c r="GQ220"/>
      <c r="HI220"/>
      <c r="HK220"/>
      <c r="HM220"/>
      <c r="IF220"/>
      <c r="IW220"/>
    </row>
    <row r="221" spans="1:257">
      <c r="A221" t="s">
        <v>115</v>
      </c>
      <c r="B221">
        <v>2021</v>
      </c>
      <c r="C221" t="s">
        <v>641</v>
      </c>
      <c r="D221" t="s">
        <v>642</v>
      </c>
      <c r="E221" t="s">
        <v>643</v>
      </c>
      <c r="F221" t="s">
        <v>644</v>
      </c>
      <c r="G221" t="s">
        <v>505</v>
      </c>
      <c r="H221">
        <v>46304</v>
      </c>
      <c r="I221">
        <v>331110</v>
      </c>
      <c r="J221" t="str">
        <f>VLOOKUP(C221,'2016-2021 BD OES Pull_rev'!F:N, 9, FALSE)</f>
        <v>Processing - incorporation into formulation, mixture, or reaction product</v>
      </c>
      <c r="K221">
        <v>63</v>
      </c>
      <c r="L221" t="s">
        <v>463</v>
      </c>
      <c r="M221">
        <v>0</v>
      </c>
      <c r="R221">
        <v>0</v>
      </c>
      <c r="S221">
        <v>0</v>
      </c>
      <c r="T221">
        <v>0</v>
      </c>
      <c r="U221">
        <v>0</v>
      </c>
      <c r="V221">
        <f t="shared" si="6"/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645</v>
      </c>
      <c r="AR221" t="s">
        <v>646</v>
      </c>
      <c r="AS221" t="s">
        <v>647</v>
      </c>
      <c r="AT221" t="s">
        <v>648</v>
      </c>
      <c r="AU221" t="s">
        <v>647</v>
      </c>
      <c r="AV221">
        <v>81001</v>
      </c>
      <c r="AW221">
        <v>110041251310</v>
      </c>
      <c r="AX221">
        <v>0</v>
      </c>
      <c r="AY221">
        <v>0</v>
      </c>
      <c r="CJ221"/>
      <c r="CK221"/>
      <c r="GG221"/>
      <c r="GI221"/>
      <c r="GQ221"/>
      <c r="HI221"/>
      <c r="HK221"/>
      <c r="HM221"/>
      <c r="IF221"/>
      <c r="IW221"/>
    </row>
    <row r="222" spans="1:257">
      <c r="A222" t="s">
        <v>115</v>
      </c>
      <c r="B222">
        <v>2016</v>
      </c>
      <c r="C222" t="s">
        <v>649</v>
      </c>
      <c r="D222" t="s">
        <v>650</v>
      </c>
      <c r="E222" t="s">
        <v>651</v>
      </c>
      <c r="F222" t="s">
        <v>652</v>
      </c>
      <c r="G222" t="s">
        <v>216</v>
      </c>
      <c r="H222">
        <v>70723</v>
      </c>
      <c r="I222">
        <v>324110</v>
      </c>
      <c r="J222" t="str">
        <f>VLOOKUP(C222,'2016-2021 BD OES Pull_rev'!F:N, 9, FALSE)</f>
        <v>Processing - incorporation into formulation, mixture, or reaction product</v>
      </c>
      <c r="K222">
        <v>23</v>
      </c>
      <c r="L222" t="s">
        <v>463</v>
      </c>
      <c r="M222">
        <v>0</v>
      </c>
      <c r="R222">
        <v>0</v>
      </c>
      <c r="S222">
        <v>0</v>
      </c>
      <c r="T222">
        <v>0</v>
      </c>
      <c r="U222">
        <v>0</v>
      </c>
      <c r="V222">
        <f t="shared" si="6"/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CJ222"/>
      <c r="CK222"/>
      <c r="GG222"/>
      <c r="GI222"/>
      <c r="GQ222"/>
      <c r="HI222"/>
      <c r="HK222"/>
      <c r="HM222"/>
      <c r="IF222"/>
      <c r="IW222"/>
    </row>
    <row r="223" spans="1:257">
      <c r="A223" t="s">
        <v>115</v>
      </c>
      <c r="B223">
        <v>2017</v>
      </c>
      <c r="C223" t="s">
        <v>649</v>
      </c>
      <c r="D223" t="s">
        <v>650</v>
      </c>
      <c r="E223" t="s">
        <v>651</v>
      </c>
      <c r="F223" t="s">
        <v>652</v>
      </c>
      <c r="G223" t="s">
        <v>216</v>
      </c>
      <c r="H223">
        <v>70723</v>
      </c>
      <c r="I223">
        <v>324110</v>
      </c>
      <c r="J223" t="str">
        <f>VLOOKUP(C223,'2016-2021 BD OES Pull_rev'!F:N, 9, FALSE)</f>
        <v>Processing - incorporation into formulation, mixture, or reaction product</v>
      </c>
      <c r="K223">
        <v>33</v>
      </c>
      <c r="L223" t="s">
        <v>463</v>
      </c>
      <c r="M223">
        <v>0</v>
      </c>
      <c r="R223">
        <v>0</v>
      </c>
      <c r="S223">
        <v>0</v>
      </c>
      <c r="T223">
        <v>0</v>
      </c>
      <c r="U223">
        <v>0</v>
      </c>
      <c r="V223">
        <f t="shared" si="6"/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CJ223"/>
      <c r="CK223"/>
      <c r="GG223"/>
      <c r="GI223"/>
      <c r="GQ223"/>
      <c r="HI223"/>
      <c r="HK223"/>
      <c r="HM223"/>
      <c r="IF223"/>
      <c r="IW223"/>
    </row>
    <row r="224" spans="1:257">
      <c r="A224" t="s">
        <v>115</v>
      </c>
      <c r="B224">
        <v>2018</v>
      </c>
      <c r="C224" t="s">
        <v>649</v>
      </c>
      <c r="D224" t="s">
        <v>650</v>
      </c>
      <c r="E224" t="s">
        <v>651</v>
      </c>
      <c r="F224" t="s">
        <v>652</v>
      </c>
      <c r="G224" t="s">
        <v>216</v>
      </c>
      <c r="H224">
        <v>70723</v>
      </c>
      <c r="I224">
        <v>324110</v>
      </c>
      <c r="J224" t="str">
        <f>VLOOKUP(C224,'2016-2021 BD OES Pull_rev'!F:N, 9, FALSE)</f>
        <v>Processing - incorporation into formulation, mixture, or reaction product</v>
      </c>
      <c r="K224">
        <v>35</v>
      </c>
      <c r="L224" t="s">
        <v>463</v>
      </c>
      <c r="M224">
        <v>0</v>
      </c>
      <c r="R224">
        <v>0</v>
      </c>
      <c r="S224">
        <v>0</v>
      </c>
      <c r="T224">
        <v>0</v>
      </c>
      <c r="U224">
        <v>0</v>
      </c>
      <c r="V224">
        <f t="shared" si="6"/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CJ224"/>
      <c r="CK224"/>
      <c r="GG224"/>
      <c r="GI224"/>
      <c r="GQ224"/>
      <c r="HI224"/>
      <c r="HK224"/>
      <c r="HM224"/>
      <c r="IF224"/>
      <c r="IW224"/>
    </row>
    <row r="225" spans="1:257">
      <c r="A225" t="s">
        <v>115</v>
      </c>
      <c r="B225">
        <v>2019</v>
      </c>
      <c r="C225" t="s">
        <v>649</v>
      </c>
      <c r="D225" t="s">
        <v>650</v>
      </c>
      <c r="E225" t="s">
        <v>651</v>
      </c>
      <c r="F225" t="s">
        <v>652</v>
      </c>
      <c r="G225" t="s">
        <v>216</v>
      </c>
      <c r="H225">
        <v>70723</v>
      </c>
      <c r="I225">
        <v>324110</v>
      </c>
      <c r="J225" t="str">
        <f>VLOOKUP(C225,'2016-2021 BD OES Pull_rev'!F:N, 9, FALSE)</f>
        <v>Processing - incorporation into formulation, mixture, or reaction product</v>
      </c>
      <c r="K225">
        <v>33</v>
      </c>
      <c r="L225" t="s">
        <v>463</v>
      </c>
      <c r="M225">
        <v>0</v>
      </c>
      <c r="R225">
        <v>0</v>
      </c>
      <c r="S225">
        <v>0</v>
      </c>
      <c r="T225">
        <v>0</v>
      </c>
      <c r="U225">
        <v>0</v>
      </c>
      <c r="V225">
        <f t="shared" si="6"/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CJ225"/>
      <c r="CK225"/>
      <c r="GG225"/>
      <c r="GI225"/>
      <c r="GQ225"/>
      <c r="HI225"/>
      <c r="HK225"/>
      <c r="HM225"/>
      <c r="IF225"/>
      <c r="IW225"/>
    </row>
    <row r="226" spans="1:257">
      <c r="A226" t="s">
        <v>115</v>
      </c>
      <c r="B226">
        <v>2020</v>
      </c>
      <c r="C226" t="s">
        <v>649</v>
      </c>
      <c r="D226" t="s">
        <v>650</v>
      </c>
      <c r="E226" t="s">
        <v>651</v>
      </c>
      <c r="F226" t="s">
        <v>652</v>
      </c>
      <c r="G226" t="s">
        <v>216</v>
      </c>
      <c r="H226">
        <v>70723</v>
      </c>
      <c r="I226">
        <v>324110</v>
      </c>
      <c r="J226" t="str">
        <f>VLOOKUP(C226,'2016-2021 BD OES Pull_rev'!F:N, 9, FALSE)</f>
        <v>Processing - incorporation into formulation, mixture, or reaction product</v>
      </c>
      <c r="K226">
        <v>244</v>
      </c>
      <c r="L226" t="s">
        <v>463</v>
      </c>
      <c r="M226">
        <v>0</v>
      </c>
      <c r="R226">
        <v>0</v>
      </c>
      <c r="S226">
        <v>0</v>
      </c>
      <c r="T226">
        <v>0</v>
      </c>
      <c r="U226">
        <v>0</v>
      </c>
      <c r="V226">
        <f t="shared" si="6"/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653</v>
      </c>
      <c r="AR226" t="s">
        <v>654</v>
      </c>
      <c r="AS226" t="s">
        <v>655</v>
      </c>
      <c r="AT226" t="s">
        <v>131</v>
      </c>
      <c r="AU226" t="s">
        <v>655</v>
      </c>
      <c r="AV226">
        <v>99205</v>
      </c>
      <c r="AW226">
        <v>110000562347</v>
      </c>
      <c r="AX226">
        <v>0</v>
      </c>
      <c r="AY226">
        <v>0</v>
      </c>
      <c r="CJ226"/>
      <c r="CK226"/>
      <c r="GG226"/>
      <c r="GI226"/>
      <c r="GQ226"/>
      <c r="HI226"/>
      <c r="HK226"/>
      <c r="HM226"/>
      <c r="IF226"/>
      <c r="IW226"/>
    </row>
    <row r="227" spans="1:257">
      <c r="A227" t="s">
        <v>115</v>
      </c>
      <c r="B227">
        <v>2019</v>
      </c>
      <c r="C227" t="s">
        <v>656</v>
      </c>
      <c r="D227" t="s">
        <v>657</v>
      </c>
      <c r="E227" t="s">
        <v>658</v>
      </c>
      <c r="F227" t="s">
        <v>659</v>
      </c>
      <c r="G227" t="s">
        <v>660</v>
      </c>
      <c r="H227">
        <v>48640</v>
      </c>
      <c r="I227">
        <v>325199</v>
      </c>
      <c r="J227" t="str">
        <f>VLOOKUP(C227,'2016-2021 BD OES Pull_rev'!F:N, 9, FALSE)</f>
        <v>Processing - incorporation into formulation, mixture, or reaction product</v>
      </c>
      <c r="K227">
        <v>543</v>
      </c>
      <c r="L227" t="s">
        <v>463</v>
      </c>
      <c r="M227">
        <v>0</v>
      </c>
      <c r="R227">
        <v>0</v>
      </c>
      <c r="S227">
        <v>0</v>
      </c>
      <c r="T227">
        <v>0</v>
      </c>
      <c r="U227">
        <v>0</v>
      </c>
      <c r="V227">
        <f t="shared" si="6"/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Z227" t="s">
        <v>661</v>
      </c>
      <c r="BA227" t="s">
        <v>662</v>
      </c>
      <c r="BB227" t="s">
        <v>488</v>
      </c>
      <c r="BC227" t="s">
        <v>489</v>
      </c>
      <c r="BD227" t="s">
        <v>490</v>
      </c>
      <c r="BF227">
        <v>71730</v>
      </c>
      <c r="BG227" t="s">
        <v>663</v>
      </c>
      <c r="BH227">
        <v>110003395576</v>
      </c>
      <c r="CJ227"/>
      <c r="CK227"/>
      <c r="GG227"/>
      <c r="GI227"/>
      <c r="GQ227"/>
      <c r="HI227"/>
      <c r="HK227"/>
      <c r="HM227"/>
      <c r="IF227"/>
      <c r="IW227"/>
    </row>
    <row r="228" spans="1:257">
      <c r="A228" t="s">
        <v>115</v>
      </c>
      <c r="B228">
        <v>2020</v>
      </c>
      <c r="C228" t="s">
        <v>656</v>
      </c>
      <c r="D228" t="s">
        <v>657</v>
      </c>
      <c r="E228" t="s">
        <v>658</v>
      </c>
      <c r="F228" t="s">
        <v>659</v>
      </c>
      <c r="G228" t="s">
        <v>660</v>
      </c>
      <c r="H228">
        <v>48640</v>
      </c>
      <c r="I228">
        <v>325199</v>
      </c>
      <c r="J228" t="str">
        <f>VLOOKUP(C228,'2016-2021 BD OES Pull_rev'!F:N, 9, FALSE)</f>
        <v>Processing - incorporation into formulation, mixture, or reaction product</v>
      </c>
      <c r="K228">
        <v>510</v>
      </c>
      <c r="L228" t="s">
        <v>463</v>
      </c>
      <c r="M228">
        <v>0</v>
      </c>
      <c r="R228">
        <v>0</v>
      </c>
      <c r="S228">
        <v>0</v>
      </c>
      <c r="T228">
        <v>0</v>
      </c>
      <c r="U228">
        <v>0</v>
      </c>
      <c r="V228">
        <f t="shared" si="6"/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664</v>
      </c>
      <c r="AR228" t="s">
        <v>665</v>
      </c>
      <c r="AS228" t="s">
        <v>255</v>
      </c>
      <c r="AT228" t="s">
        <v>250</v>
      </c>
      <c r="AU228" t="s">
        <v>256</v>
      </c>
      <c r="AV228">
        <v>443134710</v>
      </c>
      <c r="AW228">
        <v>110001625340</v>
      </c>
      <c r="AX228">
        <v>0</v>
      </c>
      <c r="AY228">
        <v>0</v>
      </c>
      <c r="CJ228"/>
      <c r="CK228"/>
      <c r="GG228"/>
      <c r="GI228"/>
      <c r="GQ228"/>
      <c r="HI228"/>
      <c r="HK228"/>
      <c r="HM228"/>
      <c r="IF228"/>
      <c r="IW228"/>
    </row>
    <row r="229" spans="1:257">
      <c r="A229" t="s">
        <v>115</v>
      </c>
      <c r="B229">
        <v>2021</v>
      </c>
      <c r="C229" t="s">
        <v>656</v>
      </c>
      <c r="D229" t="s">
        <v>657</v>
      </c>
      <c r="E229" t="s">
        <v>658</v>
      </c>
      <c r="F229" t="s">
        <v>659</v>
      </c>
      <c r="G229" t="s">
        <v>660</v>
      </c>
      <c r="H229">
        <v>48640</v>
      </c>
      <c r="I229">
        <v>325199</v>
      </c>
      <c r="J229" t="str">
        <f>VLOOKUP(C229,'2016-2021 BD OES Pull_rev'!F:N, 9, FALSE)</f>
        <v>Processing - incorporation into formulation, mixture, or reaction product</v>
      </c>
      <c r="K229">
        <v>515</v>
      </c>
      <c r="L229" t="s">
        <v>463</v>
      </c>
      <c r="M229">
        <v>0</v>
      </c>
      <c r="R229">
        <v>0</v>
      </c>
      <c r="S229">
        <v>0</v>
      </c>
      <c r="T229">
        <v>0</v>
      </c>
      <c r="U229">
        <v>0</v>
      </c>
      <c r="V229">
        <f t="shared" si="6"/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CJ229"/>
      <c r="CK229"/>
      <c r="GG229"/>
      <c r="GI229"/>
      <c r="GQ229"/>
      <c r="HI229"/>
      <c r="HK229"/>
      <c r="HM229"/>
      <c r="IF229"/>
      <c r="IW229"/>
    </row>
    <row r="230" spans="1:257">
      <c r="A230" t="s">
        <v>115</v>
      </c>
      <c r="B230">
        <v>2016</v>
      </c>
      <c r="C230" t="s">
        <v>666</v>
      </c>
      <c r="D230" t="s">
        <v>667</v>
      </c>
      <c r="E230" t="s">
        <v>668</v>
      </c>
      <c r="F230" t="s">
        <v>339</v>
      </c>
      <c r="G230" t="s">
        <v>148</v>
      </c>
      <c r="H230">
        <v>77536</v>
      </c>
      <c r="I230">
        <v>324110</v>
      </c>
      <c r="J230" t="str">
        <f>VLOOKUP(C230,'2016-2021 BD OES Pull_rev'!F:N, 9, FALSE)</f>
        <v>Manufacturing</v>
      </c>
      <c r="K230">
        <v>12043</v>
      </c>
      <c r="L230" t="s">
        <v>669</v>
      </c>
      <c r="M230">
        <v>0</v>
      </c>
      <c r="N230" t="s">
        <v>477</v>
      </c>
      <c r="O230" t="s">
        <v>670</v>
      </c>
      <c r="P230">
        <v>0</v>
      </c>
      <c r="Q230" t="s">
        <v>477</v>
      </c>
      <c r="R230">
        <v>2</v>
      </c>
      <c r="S230">
        <v>0</v>
      </c>
      <c r="T230">
        <v>0</v>
      </c>
      <c r="U230">
        <v>0</v>
      </c>
      <c r="V230">
        <f t="shared" si="6"/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CJ230"/>
      <c r="CK230"/>
      <c r="GG230"/>
      <c r="GI230"/>
      <c r="GQ230"/>
      <c r="HI230"/>
      <c r="HK230"/>
      <c r="HM230"/>
      <c r="IF230"/>
      <c r="IW230"/>
    </row>
    <row r="231" spans="1:257">
      <c r="A231" t="s">
        <v>115</v>
      </c>
      <c r="B231">
        <v>2017</v>
      </c>
      <c r="C231" t="s">
        <v>666</v>
      </c>
      <c r="D231" t="s">
        <v>667</v>
      </c>
      <c r="E231" t="s">
        <v>668</v>
      </c>
      <c r="F231" t="s">
        <v>339</v>
      </c>
      <c r="G231" t="s">
        <v>148</v>
      </c>
      <c r="H231">
        <v>77536</v>
      </c>
      <c r="I231">
        <v>324110</v>
      </c>
      <c r="J231" t="str">
        <f>VLOOKUP(C231,'2016-2021 BD OES Pull_rev'!F:N, 9, FALSE)</f>
        <v>Manufacturing</v>
      </c>
      <c r="K231">
        <v>12049</v>
      </c>
      <c r="L231" t="s">
        <v>670</v>
      </c>
      <c r="M231">
        <v>0</v>
      </c>
      <c r="N231" t="s">
        <v>477</v>
      </c>
      <c r="O231" t="s">
        <v>669</v>
      </c>
      <c r="P231">
        <v>0</v>
      </c>
      <c r="Q231" t="s">
        <v>477</v>
      </c>
      <c r="R231">
        <v>2</v>
      </c>
      <c r="S231">
        <v>0</v>
      </c>
      <c r="T231">
        <v>0</v>
      </c>
      <c r="U231">
        <v>0</v>
      </c>
      <c r="V231">
        <f t="shared" si="6"/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CJ231"/>
      <c r="CK231"/>
      <c r="GG231"/>
      <c r="GI231"/>
      <c r="GQ231"/>
      <c r="HI231"/>
      <c r="HK231"/>
      <c r="HM231"/>
      <c r="IF231"/>
      <c r="IW231"/>
    </row>
    <row r="232" spans="1:257">
      <c r="A232" t="s">
        <v>115</v>
      </c>
      <c r="B232">
        <v>2018</v>
      </c>
      <c r="C232" t="s">
        <v>666</v>
      </c>
      <c r="D232" t="s">
        <v>667</v>
      </c>
      <c r="E232" t="s">
        <v>668</v>
      </c>
      <c r="F232" t="s">
        <v>339</v>
      </c>
      <c r="G232" t="s">
        <v>148</v>
      </c>
      <c r="H232">
        <v>77536</v>
      </c>
      <c r="I232">
        <v>324110</v>
      </c>
      <c r="J232" t="str">
        <f>VLOOKUP(C232,'2016-2021 BD OES Pull_rev'!F:N, 9, FALSE)</f>
        <v>Manufacturing</v>
      </c>
      <c r="K232">
        <v>12061</v>
      </c>
      <c r="L232" t="s">
        <v>669</v>
      </c>
      <c r="M232">
        <v>0</v>
      </c>
      <c r="N232" t="s">
        <v>477</v>
      </c>
      <c r="O232" t="s">
        <v>670</v>
      </c>
      <c r="P232">
        <v>0</v>
      </c>
      <c r="Q232" t="s">
        <v>477</v>
      </c>
      <c r="R232">
        <v>2</v>
      </c>
      <c r="S232">
        <v>0</v>
      </c>
      <c r="T232">
        <v>0</v>
      </c>
      <c r="U232">
        <v>0</v>
      </c>
      <c r="V232">
        <f t="shared" si="6"/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CJ232"/>
      <c r="CK232"/>
      <c r="GG232"/>
      <c r="GI232"/>
      <c r="GQ232"/>
      <c r="HI232"/>
      <c r="HK232"/>
      <c r="HM232"/>
      <c r="IF232"/>
      <c r="IW232"/>
    </row>
    <row r="233" spans="1:257">
      <c r="A233" t="s">
        <v>115</v>
      </c>
      <c r="B233">
        <v>2019</v>
      </c>
      <c r="C233" t="s">
        <v>666</v>
      </c>
      <c r="D233" t="s">
        <v>667</v>
      </c>
      <c r="E233" t="s">
        <v>668</v>
      </c>
      <c r="F233" t="s">
        <v>339</v>
      </c>
      <c r="G233" t="s">
        <v>148</v>
      </c>
      <c r="H233">
        <v>77536</v>
      </c>
      <c r="I233">
        <v>324110</v>
      </c>
      <c r="J233" t="str">
        <f>VLOOKUP(C233,'2016-2021 BD OES Pull_rev'!F:N, 9, FALSE)</f>
        <v>Manufacturing</v>
      </c>
      <c r="K233">
        <v>12320</v>
      </c>
      <c r="L233" t="s">
        <v>669</v>
      </c>
      <c r="M233">
        <v>0</v>
      </c>
      <c r="N233" t="s">
        <v>477</v>
      </c>
      <c r="O233" t="s">
        <v>670</v>
      </c>
      <c r="P233">
        <v>0</v>
      </c>
      <c r="Q233" t="s">
        <v>477</v>
      </c>
      <c r="R233">
        <v>2</v>
      </c>
      <c r="S233">
        <v>0</v>
      </c>
      <c r="T233">
        <v>0</v>
      </c>
      <c r="U233">
        <v>0</v>
      </c>
      <c r="V233">
        <f t="shared" si="6"/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CJ233"/>
      <c r="CK233"/>
      <c r="GG233"/>
      <c r="GI233"/>
      <c r="GQ233"/>
      <c r="HI233"/>
      <c r="HK233"/>
      <c r="HM233"/>
      <c r="IF233"/>
      <c r="IW233"/>
    </row>
    <row r="234" spans="1:257">
      <c r="A234" t="s">
        <v>115</v>
      </c>
      <c r="B234">
        <v>2020</v>
      </c>
      <c r="C234" t="s">
        <v>666</v>
      </c>
      <c r="D234" t="s">
        <v>667</v>
      </c>
      <c r="E234" t="s">
        <v>668</v>
      </c>
      <c r="F234" t="s">
        <v>339</v>
      </c>
      <c r="G234" t="s">
        <v>148</v>
      </c>
      <c r="H234">
        <v>77536</v>
      </c>
      <c r="I234">
        <v>324110</v>
      </c>
      <c r="J234" t="str">
        <f>VLOOKUP(C234,'2016-2021 BD OES Pull_rev'!F:N, 9, FALSE)</f>
        <v>Manufacturing</v>
      </c>
      <c r="K234">
        <v>12240</v>
      </c>
      <c r="L234" t="s">
        <v>670</v>
      </c>
      <c r="M234">
        <v>0</v>
      </c>
      <c r="N234" t="s">
        <v>477</v>
      </c>
      <c r="O234" t="s">
        <v>669</v>
      </c>
      <c r="P234">
        <v>0</v>
      </c>
      <c r="Q234" t="s">
        <v>477</v>
      </c>
      <c r="R234">
        <v>2</v>
      </c>
      <c r="S234">
        <v>0</v>
      </c>
      <c r="T234">
        <v>0</v>
      </c>
      <c r="U234">
        <v>0</v>
      </c>
      <c r="V234">
        <f t="shared" si="6"/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CJ234"/>
      <c r="CK234"/>
      <c r="GG234"/>
      <c r="GI234"/>
      <c r="GQ234"/>
      <c r="HI234"/>
      <c r="HK234"/>
      <c r="HM234"/>
      <c r="IF234"/>
      <c r="IW234"/>
    </row>
    <row r="235" spans="1:257">
      <c r="A235" t="s">
        <v>115</v>
      </c>
      <c r="B235">
        <v>2021</v>
      </c>
      <c r="C235" t="s">
        <v>666</v>
      </c>
      <c r="D235" t="s">
        <v>667</v>
      </c>
      <c r="E235" t="s">
        <v>668</v>
      </c>
      <c r="F235" t="s">
        <v>339</v>
      </c>
      <c r="G235" t="s">
        <v>148</v>
      </c>
      <c r="H235">
        <v>77536</v>
      </c>
      <c r="I235">
        <v>324110</v>
      </c>
      <c r="J235" t="str">
        <f>VLOOKUP(C235,'2016-2021 BD OES Pull_rev'!F:N, 9, FALSE)</f>
        <v>Manufacturing</v>
      </c>
      <c r="K235">
        <v>12330</v>
      </c>
      <c r="L235" t="s">
        <v>670</v>
      </c>
      <c r="M235">
        <v>0</v>
      </c>
      <c r="N235" t="s">
        <v>477</v>
      </c>
      <c r="O235" t="s">
        <v>669</v>
      </c>
      <c r="P235">
        <v>0</v>
      </c>
      <c r="Q235" t="s">
        <v>477</v>
      </c>
      <c r="R235">
        <v>2</v>
      </c>
      <c r="S235">
        <v>0</v>
      </c>
      <c r="T235">
        <v>0</v>
      </c>
      <c r="U235">
        <v>0</v>
      </c>
      <c r="V235">
        <f t="shared" si="6"/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CJ235"/>
      <c r="CK235"/>
      <c r="GG235"/>
      <c r="GI235"/>
      <c r="GQ235"/>
      <c r="HI235"/>
      <c r="HK235"/>
      <c r="HM235"/>
      <c r="IF235"/>
      <c r="IW235"/>
    </row>
    <row r="236" spans="1:257">
      <c r="A236" t="s">
        <v>115</v>
      </c>
      <c r="B236">
        <v>2016</v>
      </c>
      <c r="C236" t="s">
        <v>671</v>
      </c>
      <c r="D236" t="s">
        <v>672</v>
      </c>
      <c r="E236" t="s">
        <v>673</v>
      </c>
      <c r="F236" t="s">
        <v>674</v>
      </c>
      <c r="G236" t="s">
        <v>675</v>
      </c>
      <c r="H236">
        <v>19706</v>
      </c>
      <c r="I236">
        <v>324110</v>
      </c>
      <c r="J236" t="str">
        <f>VLOOKUP(C236,'2016-2021 BD OES Pull_rev'!F:N, 9, FALSE)</f>
        <v>Processing as a Reactant</v>
      </c>
      <c r="K236">
        <v>273</v>
      </c>
      <c r="L236" t="s">
        <v>463</v>
      </c>
      <c r="M236">
        <v>0</v>
      </c>
      <c r="R236">
        <v>0</v>
      </c>
      <c r="S236">
        <v>0</v>
      </c>
      <c r="T236">
        <v>0</v>
      </c>
      <c r="U236">
        <v>0</v>
      </c>
      <c r="V236">
        <f t="shared" si="6"/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CJ236"/>
      <c r="CK236"/>
      <c r="GG236"/>
      <c r="GI236"/>
      <c r="GQ236"/>
      <c r="HI236"/>
      <c r="HK236"/>
      <c r="HM236"/>
      <c r="IF236"/>
      <c r="IW236"/>
    </row>
    <row r="237" spans="1:257">
      <c r="A237" t="s">
        <v>115</v>
      </c>
      <c r="B237">
        <v>2017</v>
      </c>
      <c r="C237" t="s">
        <v>671</v>
      </c>
      <c r="D237" t="s">
        <v>672</v>
      </c>
      <c r="E237" t="s">
        <v>673</v>
      </c>
      <c r="F237" t="s">
        <v>674</v>
      </c>
      <c r="G237" t="s">
        <v>675</v>
      </c>
      <c r="H237">
        <v>19706</v>
      </c>
      <c r="I237">
        <v>324110</v>
      </c>
      <c r="J237" t="str">
        <f>VLOOKUP(C237,'2016-2021 BD OES Pull_rev'!F:N, 9, FALSE)</f>
        <v>Processing as a Reactant</v>
      </c>
      <c r="K237">
        <v>250</v>
      </c>
      <c r="L237" t="s">
        <v>463</v>
      </c>
      <c r="M237">
        <v>0</v>
      </c>
      <c r="R237">
        <v>0</v>
      </c>
      <c r="S237">
        <v>0</v>
      </c>
      <c r="T237">
        <v>0</v>
      </c>
      <c r="U237">
        <v>0</v>
      </c>
      <c r="V237">
        <f t="shared" si="6"/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CJ237"/>
      <c r="CK237"/>
      <c r="GG237"/>
      <c r="GI237"/>
      <c r="GQ237"/>
      <c r="HI237"/>
      <c r="HK237"/>
      <c r="HM237"/>
      <c r="IF237"/>
      <c r="IW237"/>
    </row>
    <row r="238" spans="1:257">
      <c r="A238" t="s">
        <v>115</v>
      </c>
      <c r="B238">
        <v>2018</v>
      </c>
      <c r="C238" t="s">
        <v>671</v>
      </c>
      <c r="D238" t="s">
        <v>672</v>
      </c>
      <c r="E238" t="s">
        <v>673</v>
      </c>
      <c r="F238" t="s">
        <v>674</v>
      </c>
      <c r="G238" t="s">
        <v>675</v>
      </c>
      <c r="H238">
        <v>19706</v>
      </c>
      <c r="I238">
        <v>324110</v>
      </c>
      <c r="J238" t="str">
        <f>VLOOKUP(C238,'2016-2021 BD OES Pull_rev'!F:N, 9, FALSE)</f>
        <v>Processing as a Reactant</v>
      </c>
      <c r="K238">
        <v>274</v>
      </c>
      <c r="L238" t="s">
        <v>463</v>
      </c>
      <c r="M238">
        <v>0</v>
      </c>
      <c r="R238">
        <v>0</v>
      </c>
      <c r="S238">
        <v>0</v>
      </c>
      <c r="T238">
        <v>0</v>
      </c>
      <c r="U238">
        <v>0</v>
      </c>
      <c r="V238">
        <f t="shared" si="6"/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CJ238"/>
      <c r="CK238"/>
      <c r="GG238"/>
      <c r="GI238"/>
      <c r="GQ238"/>
      <c r="HI238"/>
      <c r="HK238"/>
      <c r="HM238"/>
      <c r="IF238"/>
      <c r="IW238"/>
    </row>
    <row r="239" spans="1:257">
      <c r="A239" t="s">
        <v>115</v>
      </c>
      <c r="B239">
        <v>2019</v>
      </c>
      <c r="C239" t="s">
        <v>671</v>
      </c>
      <c r="D239" t="s">
        <v>672</v>
      </c>
      <c r="E239" t="s">
        <v>673</v>
      </c>
      <c r="F239" t="s">
        <v>674</v>
      </c>
      <c r="G239" t="s">
        <v>675</v>
      </c>
      <c r="H239">
        <v>19706</v>
      </c>
      <c r="I239">
        <v>324110</v>
      </c>
      <c r="J239" t="str">
        <f>VLOOKUP(C239,'2016-2021 BD OES Pull_rev'!F:N, 9, FALSE)</f>
        <v>Processing as a Reactant</v>
      </c>
      <c r="K239">
        <v>253</v>
      </c>
      <c r="L239" t="s">
        <v>463</v>
      </c>
      <c r="M239">
        <v>0</v>
      </c>
      <c r="R239">
        <v>0</v>
      </c>
      <c r="S239">
        <v>0</v>
      </c>
      <c r="T239">
        <v>0</v>
      </c>
      <c r="U239">
        <v>0</v>
      </c>
      <c r="V239">
        <f t="shared" si="6"/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CJ239"/>
      <c r="CK239"/>
      <c r="GG239"/>
      <c r="GI239"/>
      <c r="GQ239"/>
      <c r="HI239"/>
      <c r="HK239"/>
      <c r="HM239"/>
      <c r="IF239"/>
      <c r="IW239"/>
    </row>
    <row r="240" spans="1:257">
      <c r="A240" t="s">
        <v>115</v>
      </c>
      <c r="B240">
        <v>2020</v>
      </c>
      <c r="C240" t="s">
        <v>671</v>
      </c>
      <c r="D240" t="s">
        <v>672</v>
      </c>
      <c r="E240" t="s">
        <v>673</v>
      </c>
      <c r="F240" t="s">
        <v>674</v>
      </c>
      <c r="G240" t="s">
        <v>675</v>
      </c>
      <c r="H240">
        <v>19706</v>
      </c>
      <c r="I240">
        <v>324110</v>
      </c>
      <c r="J240" t="str">
        <f>VLOOKUP(C240,'2016-2021 BD OES Pull_rev'!F:N, 9, FALSE)</f>
        <v>Processing as a Reactant</v>
      </c>
      <c r="K240">
        <v>222.19</v>
      </c>
      <c r="L240" t="s">
        <v>463</v>
      </c>
      <c r="M240">
        <v>0</v>
      </c>
      <c r="R240">
        <v>0</v>
      </c>
      <c r="S240">
        <v>0</v>
      </c>
      <c r="T240">
        <v>0</v>
      </c>
      <c r="U240">
        <v>0</v>
      </c>
      <c r="V240">
        <f t="shared" si="6"/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CJ240"/>
      <c r="CK240"/>
      <c r="GG240"/>
      <c r="GI240"/>
      <c r="GQ240"/>
      <c r="HI240"/>
      <c r="HK240"/>
      <c r="HM240"/>
      <c r="IF240"/>
      <c r="IW240"/>
    </row>
    <row r="241" spans="1:257">
      <c r="A241" t="s">
        <v>115</v>
      </c>
      <c r="B241">
        <v>2021</v>
      </c>
      <c r="C241" t="s">
        <v>671</v>
      </c>
      <c r="D241" t="s">
        <v>672</v>
      </c>
      <c r="E241" t="s">
        <v>673</v>
      </c>
      <c r="F241" t="s">
        <v>674</v>
      </c>
      <c r="G241" t="s">
        <v>675</v>
      </c>
      <c r="H241">
        <v>19706</v>
      </c>
      <c r="I241">
        <v>324110</v>
      </c>
      <c r="J241" t="str">
        <f>VLOOKUP(C241,'2016-2021 BD OES Pull_rev'!F:N, 9, FALSE)</f>
        <v>Processing as a Reactant</v>
      </c>
      <c r="K241">
        <v>197</v>
      </c>
      <c r="L241" t="s">
        <v>463</v>
      </c>
      <c r="M241">
        <v>0</v>
      </c>
      <c r="R241">
        <v>0</v>
      </c>
      <c r="S241">
        <v>0</v>
      </c>
      <c r="T241">
        <v>0</v>
      </c>
      <c r="U241">
        <v>0</v>
      </c>
      <c r="V241">
        <f t="shared" si="6"/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Z241" t="s">
        <v>676</v>
      </c>
      <c r="BA241" t="s">
        <v>677</v>
      </c>
      <c r="BB241" t="s">
        <v>353</v>
      </c>
      <c r="BC241" t="s">
        <v>327</v>
      </c>
      <c r="BD241" t="s">
        <v>216</v>
      </c>
      <c r="BF241">
        <v>70079</v>
      </c>
      <c r="BG241" t="s">
        <v>678</v>
      </c>
      <c r="BH241">
        <v>110024471668</v>
      </c>
      <c r="CJ241"/>
      <c r="CK241"/>
      <c r="GG241"/>
      <c r="GI241"/>
      <c r="GQ241"/>
      <c r="HI241"/>
      <c r="HK241"/>
      <c r="HM241"/>
      <c r="IF241"/>
      <c r="IW241"/>
    </row>
    <row r="242" spans="1:257">
      <c r="A242" t="s">
        <v>115</v>
      </c>
      <c r="B242">
        <v>2016</v>
      </c>
      <c r="C242" t="s">
        <v>679</v>
      </c>
      <c r="D242" t="s">
        <v>680</v>
      </c>
      <c r="E242" t="s">
        <v>681</v>
      </c>
      <c r="F242" t="s">
        <v>682</v>
      </c>
      <c r="G242" t="s">
        <v>148</v>
      </c>
      <c r="H242">
        <v>75702</v>
      </c>
      <c r="I242">
        <v>324110</v>
      </c>
      <c r="J242" t="str">
        <f>VLOOKUP(C242,'2016-2021 BD OES Pull_rev'!F:N, 9, FALSE)</f>
        <v>Processing as a reactant</v>
      </c>
      <c r="K242">
        <v>1139.9000000000001</v>
      </c>
      <c r="L242" t="s">
        <v>463</v>
      </c>
      <c r="M242">
        <v>0</v>
      </c>
      <c r="R242">
        <v>0</v>
      </c>
      <c r="S242">
        <v>0</v>
      </c>
      <c r="T242">
        <v>0</v>
      </c>
      <c r="U242">
        <v>0</v>
      </c>
      <c r="V242">
        <f t="shared" si="6"/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CJ242"/>
      <c r="CK242"/>
      <c r="GG242"/>
      <c r="GI242"/>
      <c r="GQ242"/>
      <c r="HI242"/>
      <c r="HK242"/>
      <c r="HM242"/>
      <c r="IF242"/>
      <c r="IW242"/>
    </row>
    <row r="243" spans="1:257">
      <c r="A243" t="s">
        <v>115</v>
      </c>
      <c r="B243">
        <v>2017</v>
      </c>
      <c r="C243" t="s">
        <v>679</v>
      </c>
      <c r="D243" t="s">
        <v>680</v>
      </c>
      <c r="E243" t="s">
        <v>681</v>
      </c>
      <c r="F243" t="s">
        <v>682</v>
      </c>
      <c r="G243" t="s">
        <v>148</v>
      </c>
      <c r="H243">
        <v>75702</v>
      </c>
      <c r="I243">
        <v>324110</v>
      </c>
      <c r="J243" t="str">
        <f>VLOOKUP(C243,'2016-2021 BD OES Pull_rev'!F:N, 9, FALSE)</f>
        <v>Processing as a reactant</v>
      </c>
      <c r="K243">
        <v>1003.4</v>
      </c>
      <c r="L243" t="s">
        <v>463</v>
      </c>
      <c r="M243">
        <v>0</v>
      </c>
      <c r="R243">
        <v>0</v>
      </c>
      <c r="S243">
        <v>0</v>
      </c>
      <c r="T243">
        <v>0</v>
      </c>
      <c r="U243">
        <v>0</v>
      </c>
      <c r="V243">
        <f t="shared" si="6"/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CJ243"/>
      <c r="CK243"/>
      <c r="GG243"/>
      <c r="GI243"/>
      <c r="GQ243"/>
      <c r="HI243"/>
      <c r="HK243"/>
      <c r="HM243"/>
      <c r="IF243"/>
      <c r="IW243"/>
    </row>
    <row r="244" spans="1:257">
      <c r="A244" t="s">
        <v>115</v>
      </c>
      <c r="B244">
        <v>2018</v>
      </c>
      <c r="C244" t="s">
        <v>679</v>
      </c>
      <c r="D244" t="s">
        <v>680</v>
      </c>
      <c r="E244" t="s">
        <v>681</v>
      </c>
      <c r="F244" t="s">
        <v>682</v>
      </c>
      <c r="G244" t="s">
        <v>148</v>
      </c>
      <c r="H244">
        <v>75702</v>
      </c>
      <c r="I244">
        <v>324110</v>
      </c>
      <c r="J244" t="str">
        <f>VLOOKUP(C244,'2016-2021 BD OES Pull_rev'!F:N, 9, FALSE)</f>
        <v>Processing as a reactant</v>
      </c>
      <c r="K244">
        <v>1009.8</v>
      </c>
      <c r="L244" t="s">
        <v>463</v>
      </c>
      <c r="M244">
        <v>0</v>
      </c>
      <c r="R244">
        <v>0</v>
      </c>
      <c r="S244">
        <v>0</v>
      </c>
      <c r="T244">
        <v>0</v>
      </c>
      <c r="U244">
        <v>0</v>
      </c>
      <c r="V244">
        <f t="shared" si="6"/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CJ244"/>
      <c r="CK244"/>
      <c r="GG244"/>
      <c r="GI244"/>
      <c r="GQ244"/>
      <c r="HI244"/>
      <c r="HK244"/>
      <c r="HM244"/>
      <c r="IF244"/>
      <c r="IW244"/>
    </row>
    <row r="245" spans="1:257">
      <c r="A245" t="s">
        <v>115</v>
      </c>
      <c r="B245">
        <v>2019</v>
      </c>
      <c r="C245" t="s">
        <v>679</v>
      </c>
      <c r="D245" t="s">
        <v>680</v>
      </c>
      <c r="E245" t="s">
        <v>681</v>
      </c>
      <c r="F245" t="s">
        <v>682</v>
      </c>
      <c r="G245" t="s">
        <v>148</v>
      </c>
      <c r="H245">
        <v>75702</v>
      </c>
      <c r="I245">
        <v>324110</v>
      </c>
      <c r="J245" t="str">
        <f>VLOOKUP(C245,'2016-2021 BD OES Pull_rev'!F:N, 9, FALSE)</f>
        <v>Processing as a reactant</v>
      </c>
      <c r="K245">
        <v>1019</v>
      </c>
      <c r="L245" t="s">
        <v>463</v>
      </c>
      <c r="M245">
        <v>0</v>
      </c>
      <c r="R245">
        <v>0</v>
      </c>
      <c r="S245">
        <v>0</v>
      </c>
      <c r="T245">
        <v>0</v>
      </c>
      <c r="U245">
        <v>0</v>
      </c>
      <c r="V245">
        <f t="shared" si="6"/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CJ245"/>
      <c r="CK245"/>
      <c r="GG245"/>
      <c r="GI245"/>
      <c r="GQ245"/>
      <c r="HI245"/>
      <c r="HK245"/>
      <c r="HM245"/>
      <c r="IF245"/>
      <c r="IW245"/>
    </row>
    <row r="246" spans="1:257">
      <c r="A246" t="s">
        <v>115</v>
      </c>
      <c r="B246">
        <v>2020</v>
      </c>
      <c r="C246" t="s">
        <v>679</v>
      </c>
      <c r="D246" t="s">
        <v>680</v>
      </c>
      <c r="E246" t="s">
        <v>681</v>
      </c>
      <c r="F246" t="s">
        <v>682</v>
      </c>
      <c r="G246" t="s">
        <v>148</v>
      </c>
      <c r="H246">
        <v>75702</v>
      </c>
      <c r="I246">
        <v>324110</v>
      </c>
      <c r="J246" t="str">
        <f>VLOOKUP(C246,'2016-2021 BD OES Pull_rev'!F:N, 9, FALSE)</f>
        <v>Processing as a reactant</v>
      </c>
      <c r="K246">
        <v>979</v>
      </c>
      <c r="L246" t="s">
        <v>463</v>
      </c>
      <c r="M246">
        <v>0</v>
      </c>
      <c r="R246">
        <v>0</v>
      </c>
      <c r="S246">
        <v>0</v>
      </c>
      <c r="T246">
        <v>0</v>
      </c>
      <c r="U246">
        <v>0</v>
      </c>
      <c r="V246">
        <f t="shared" si="6"/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Z246" t="s">
        <v>676</v>
      </c>
      <c r="BA246" t="s">
        <v>677</v>
      </c>
      <c r="BB246" t="s">
        <v>353</v>
      </c>
      <c r="BC246" t="s">
        <v>327</v>
      </c>
      <c r="BD246" t="s">
        <v>216</v>
      </c>
      <c r="BF246">
        <v>70079</v>
      </c>
      <c r="BG246" t="s">
        <v>678</v>
      </c>
      <c r="BH246">
        <v>110024471668</v>
      </c>
      <c r="CJ246"/>
      <c r="CK246"/>
      <c r="GG246"/>
      <c r="GI246"/>
      <c r="GQ246"/>
      <c r="HI246"/>
      <c r="HK246"/>
      <c r="HM246"/>
      <c r="IF246"/>
      <c r="IW246"/>
    </row>
    <row r="247" spans="1:257">
      <c r="A247" t="s">
        <v>115</v>
      </c>
      <c r="B247">
        <v>2021</v>
      </c>
      <c r="C247" t="s">
        <v>679</v>
      </c>
      <c r="D247" t="s">
        <v>680</v>
      </c>
      <c r="E247" t="s">
        <v>681</v>
      </c>
      <c r="F247" t="s">
        <v>682</v>
      </c>
      <c r="G247" t="s">
        <v>148</v>
      </c>
      <c r="H247">
        <v>75702</v>
      </c>
      <c r="I247">
        <v>324110</v>
      </c>
      <c r="J247" t="str">
        <f>VLOOKUP(C247,'2016-2021 BD OES Pull_rev'!F:N, 9, FALSE)</f>
        <v>Processing as a reactant</v>
      </c>
      <c r="K247">
        <v>942</v>
      </c>
      <c r="L247" t="s">
        <v>463</v>
      </c>
      <c r="M247">
        <v>0</v>
      </c>
      <c r="R247">
        <v>0</v>
      </c>
      <c r="S247">
        <v>0</v>
      </c>
      <c r="T247">
        <v>0</v>
      </c>
      <c r="U247">
        <v>0</v>
      </c>
      <c r="V247">
        <f t="shared" si="6"/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CJ247"/>
      <c r="CK247"/>
      <c r="GG247"/>
      <c r="GI247"/>
      <c r="GQ247"/>
      <c r="HI247"/>
      <c r="HK247"/>
      <c r="HM247"/>
      <c r="IF247"/>
      <c r="IW247"/>
    </row>
    <row r="248" spans="1:257">
      <c r="A248" t="s">
        <v>115</v>
      </c>
      <c r="B248">
        <v>2016</v>
      </c>
      <c r="C248" t="s">
        <v>683</v>
      </c>
      <c r="D248" t="s">
        <v>684</v>
      </c>
      <c r="E248" t="s">
        <v>685</v>
      </c>
      <c r="F248" t="s">
        <v>686</v>
      </c>
      <c r="G248" t="s">
        <v>216</v>
      </c>
      <c r="H248">
        <v>70068</v>
      </c>
      <c r="I248">
        <v>325212</v>
      </c>
      <c r="J248" t="str">
        <f>VLOOKUP(C248,'2016-2021 BD OES Pull_rev'!F:N, 9, FALSE)</f>
        <v>Plastics and Rubber Polymerization</v>
      </c>
      <c r="K248">
        <v>4214</v>
      </c>
      <c r="L248" t="s">
        <v>463</v>
      </c>
      <c r="M248">
        <v>0</v>
      </c>
      <c r="R248">
        <v>0</v>
      </c>
      <c r="S248">
        <v>0</v>
      </c>
      <c r="T248">
        <v>0</v>
      </c>
      <c r="U248">
        <v>0</v>
      </c>
      <c r="V248">
        <f t="shared" si="6"/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CJ248"/>
      <c r="CK248"/>
      <c r="GG248"/>
      <c r="GI248"/>
      <c r="GQ248"/>
      <c r="HI248"/>
      <c r="HK248"/>
      <c r="HM248"/>
      <c r="IF248"/>
      <c r="IW248"/>
    </row>
    <row r="249" spans="1:257">
      <c r="A249" t="s">
        <v>115</v>
      </c>
      <c r="B249">
        <v>2017</v>
      </c>
      <c r="C249" t="s">
        <v>683</v>
      </c>
      <c r="D249" t="s">
        <v>684</v>
      </c>
      <c r="E249" t="s">
        <v>685</v>
      </c>
      <c r="F249" t="s">
        <v>686</v>
      </c>
      <c r="G249" t="s">
        <v>216</v>
      </c>
      <c r="H249">
        <v>70068</v>
      </c>
      <c r="I249">
        <v>325212</v>
      </c>
      <c r="J249" t="str">
        <f>VLOOKUP(C249,'2016-2021 BD OES Pull_rev'!F:N, 9, FALSE)</f>
        <v>Plastics and Rubber Polymerization</v>
      </c>
      <c r="K249">
        <v>3900</v>
      </c>
      <c r="L249" t="s">
        <v>569</v>
      </c>
      <c r="M249">
        <v>0</v>
      </c>
      <c r="N249" t="s">
        <v>485</v>
      </c>
      <c r="R249">
        <v>1</v>
      </c>
      <c r="S249">
        <v>0</v>
      </c>
      <c r="T249">
        <v>0</v>
      </c>
      <c r="U249">
        <v>0</v>
      </c>
      <c r="V249">
        <f t="shared" si="6"/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5</v>
      </c>
      <c r="CJ249"/>
      <c r="CK249"/>
      <c r="GG249"/>
      <c r="GI249"/>
      <c r="GQ249"/>
      <c r="HI249"/>
      <c r="HK249"/>
      <c r="HM249"/>
      <c r="IF249"/>
      <c r="IW249"/>
    </row>
    <row r="250" spans="1:257">
      <c r="A250" t="s">
        <v>115</v>
      </c>
      <c r="B250">
        <v>2018</v>
      </c>
      <c r="C250" t="s">
        <v>683</v>
      </c>
      <c r="D250" t="s">
        <v>684</v>
      </c>
      <c r="E250" t="s">
        <v>685</v>
      </c>
      <c r="F250" t="s">
        <v>686</v>
      </c>
      <c r="G250" t="s">
        <v>216</v>
      </c>
      <c r="H250">
        <v>70068</v>
      </c>
      <c r="I250">
        <v>325212</v>
      </c>
      <c r="J250" t="str">
        <f>VLOOKUP(C250,'2016-2021 BD OES Pull_rev'!F:N, 9, FALSE)</f>
        <v>Plastics and Rubber Polymerization</v>
      </c>
      <c r="K250">
        <v>2210</v>
      </c>
      <c r="L250" t="s">
        <v>463</v>
      </c>
      <c r="M250">
        <v>0</v>
      </c>
      <c r="R250">
        <v>0</v>
      </c>
      <c r="S250">
        <v>0</v>
      </c>
      <c r="T250">
        <v>0</v>
      </c>
      <c r="U250">
        <v>0</v>
      </c>
      <c r="V250">
        <f t="shared" si="6"/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CJ250"/>
      <c r="CK250"/>
      <c r="GG250"/>
      <c r="GI250"/>
      <c r="GQ250"/>
      <c r="HI250"/>
      <c r="HK250"/>
      <c r="HM250"/>
      <c r="IF250"/>
      <c r="IW250"/>
    </row>
    <row r="251" spans="1:257">
      <c r="A251" t="s">
        <v>115</v>
      </c>
      <c r="B251">
        <v>2019</v>
      </c>
      <c r="C251" t="s">
        <v>683</v>
      </c>
      <c r="D251" t="s">
        <v>684</v>
      </c>
      <c r="E251" t="s">
        <v>685</v>
      </c>
      <c r="F251" t="s">
        <v>686</v>
      </c>
      <c r="G251" t="s">
        <v>216</v>
      </c>
      <c r="H251">
        <v>70068</v>
      </c>
      <c r="I251">
        <v>325212</v>
      </c>
      <c r="J251" t="str">
        <f>VLOOKUP(C251,'2016-2021 BD OES Pull_rev'!F:N, 9, FALSE)</f>
        <v>Plastics and Rubber Polymerization</v>
      </c>
      <c r="K251">
        <v>2300</v>
      </c>
      <c r="L251" t="s">
        <v>463</v>
      </c>
      <c r="M251">
        <v>0</v>
      </c>
      <c r="R251">
        <v>0</v>
      </c>
      <c r="S251">
        <v>0</v>
      </c>
      <c r="T251">
        <v>0</v>
      </c>
      <c r="U251">
        <v>0</v>
      </c>
      <c r="V251">
        <f t="shared" si="6"/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CJ251"/>
      <c r="CK251"/>
      <c r="GG251"/>
      <c r="GI251"/>
      <c r="GQ251"/>
      <c r="HI251"/>
      <c r="HK251"/>
      <c r="HM251"/>
      <c r="IF251"/>
      <c r="IW251"/>
    </row>
    <row r="252" spans="1:257">
      <c r="A252" t="s">
        <v>115</v>
      </c>
      <c r="B252">
        <v>2020</v>
      </c>
      <c r="C252" t="s">
        <v>683</v>
      </c>
      <c r="D252" t="s">
        <v>684</v>
      </c>
      <c r="E252" t="s">
        <v>685</v>
      </c>
      <c r="F252" t="s">
        <v>686</v>
      </c>
      <c r="G252" t="s">
        <v>216</v>
      </c>
      <c r="H252">
        <v>70068</v>
      </c>
      <c r="I252">
        <v>325212</v>
      </c>
      <c r="J252" t="str">
        <f>VLOOKUP(C252,'2016-2021 BD OES Pull_rev'!F:N, 9, FALSE)</f>
        <v>Plastics and Rubber Polymerization</v>
      </c>
      <c r="K252">
        <v>2039</v>
      </c>
      <c r="L252" t="s">
        <v>463</v>
      </c>
      <c r="M252">
        <v>0</v>
      </c>
      <c r="R252">
        <v>0</v>
      </c>
      <c r="S252">
        <v>0</v>
      </c>
      <c r="T252">
        <v>0</v>
      </c>
      <c r="U252">
        <v>0</v>
      </c>
      <c r="V252">
        <f t="shared" si="6"/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CJ252"/>
      <c r="CK252"/>
      <c r="GG252"/>
      <c r="GI252"/>
      <c r="GQ252"/>
      <c r="HI252"/>
      <c r="HK252"/>
      <c r="HM252"/>
      <c r="IF252"/>
      <c r="IW252"/>
    </row>
    <row r="253" spans="1:257">
      <c r="A253" t="s">
        <v>115</v>
      </c>
      <c r="B253">
        <v>2021</v>
      </c>
      <c r="C253" t="s">
        <v>683</v>
      </c>
      <c r="D253" t="s">
        <v>684</v>
      </c>
      <c r="E253" t="s">
        <v>685</v>
      </c>
      <c r="F253" t="s">
        <v>686</v>
      </c>
      <c r="G253" t="s">
        <v>216</v>
      </c>
      <c r="H253">
        <v>70068</v>
      </c>
      <c r="I253">
        <v>325212</v>
      </c>
      <c r="J253" t="str">
        <f>VLOOKUP(C253,'2016-2021 BD OES Pull_rev'!F:N, 9, FALSE)</f>
        <v>Plastics and Rubber Polymerization</v>
      </c>
      <c r="K253">
        <v>1562</v>
      </c>
      <c r="L253" t="s">
        <v>463</v>
      </c>
      <c r="M253">
        <v>0</v>
      </c>
      <c r="R253">
        <v>0</v>
      </c>
      <c r="S253">
        <v>0</v>
      </c>
      <c r="T253">
        <v>0</v>
      </c>
      <c r="U253">
        <v>0</v>
      </c>
      <c r="V253">
        <f t="shared" si="6"/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CJ253"/>
      <c r="CK253"/>
      <c r="GG253"/>
      <c r="GI253"/>
      <c r="GQ253"/>
      <c r="HI253"/>
      <c r="HK253"/>
      <c r="HM253"/>
      <c r="IF253"/>
      <c r="IW253"/>
    </row>
    <row r="254" spans="1:257">
      <c r="A254" t="s">
        <v>115</v>
      </c>
      <c r="B254">
        <v>2016</v>
      </c>
      <c r="C254" t="s">
        <v>687</v>
      </c>
      <c r="D254" t="s">
        <v>688</v>
      </c>
      <c r="E254" t="s">
        <v>689</v>
      </c>
      <c r="F254" t="s">
        <v>353</v>
      </c>
      <c r="G254" t="s">
        <v>216</v>
      </c>
      <c r="H254">
        <v>70079</v>
      </c>
      <c r="I254">
        <v>325199</v>
      </c>
      <c r="J254" t="str">
        <f>VLOOKUP(C254,'2016-2021 BD OES Pull_rev'!F:N, 9, FALSE)</f>
        <v>Processing - incorporation into formulation, mixture, or reaction product</v>
      </c>
      <c r="K254">
        <v>0</v>
      </c>
      <c r="L254" t="s">
        <v>463</v>
      </c>
      <c r="M254">
        <v>0</v>
      </c>
      <c r="R254">
        <v>0</v>
      </c>
      <c r="S254">
        <v>0</v>
      </c>
      <c r="T254">
        <v>0</v>
      </c>
      <c r="U254">
        <v>0</v>
      </c>
      <c r="V254">
        <f t="shared" si="6"/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CJ254"/>
      <c r="CK254"/>
      <c r="GG254"/>
      <c r="GI254"/>
      <c r="GQ254"/>
      <c r="HI254"/>
      <c r="HK254"/>
      <c r="HM254"/>
      <c r="IF254"/>
      <c r="IW254"/>
    </row>
    <row r="255" spans="1:257">
      <c r="A255" t="s">
        <v>115</v>
      </c>
      <c r="B255">
        <v>2017</v>
      </c>
      <c r="C255" t="s">
        <v>687</v>
      </c>
      <c r="D255" t="s">
        <v>688</v>
      </c>
      <c r="E255" t="s">
        <v>689</v>
      </c>
      <c r="F255" t="s">
        <v>353</v>
      </c>
      <c r="G255" t="s">
        <v>216</v>
      </c>
      <c r="H255">
        <v>70079</v>
      </c>
      <c r="I255">
        <v>325199</v>
      </c>
      <c r="J255" t="str">
        <f>VLOOKUP(C255,'2016-2021 BD OES Pull_rev'!F:N, 9, FALSE)</f>
        <v>Processing - incorporation into formulation, mixture, or reaction product</v>
      </c>
      <c r="K255">
        <v>0</v>
      </c>
      <c r="L255" t="s">
        <v>463</v>
      </c>
      <c r="M255">
        <v>0</v>
      </c>
      <c r="R255">
        <v>0</v>
      </c>
      <c r="S255">
        <v>0</v>
      </c>
      <c r="T255">
        <v>0</v>
      </c>
      <c r="U255">
        <v>0</v>
      </c>
      <c r="V255">
        <f t="shared" si="6"/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CJ255"/>
      <c r="CK255"/>
      <c r="GG255"/>
      <c r="GI255"/>
      <c r="GQ255"/>
      <c r="HI255"/>
      <c r="HK255"/>
      <c r="HM255"/>
      <c r="IF255"/>
      <c r="IW255"/>
    </row>
    <row r="256" spans="1:257">
      <c r="A256" t="s">
        <v>115</v>
      </c>
      <c r="B256">
        <v>2018</v>
      </c>
      <c r="C256" t="s">
        <v>687</v>
      </c>
      <c r="D256" t="s">
        <v>688</v>
      </c>
      <c r="E256" t="s">
        <v>689</v>
      </c>
      <c r="F256" t="s">
        <v>353</v>
      </c>
      <c r="G256" t="s">
        <v>216</v>
      </c>
      <c r="H256">
        <v>70079</v>
      </c>
      <c r="I256">
        <v>325199</v>
      </c>
      <c r="J256" t="str">
        <f>VLOOKUP(C256,'2016-2021 BD OES Pull_rev'!F:N, 9, FALSE)</f>
        <v>Processing - incorporation into formulation, mixture, or reaction product</v>
      </c>
      <c r="K256">
        <v>0</v>
      </c>
      <c r="L256" t="s">
        <v>463</v>
      </c>
      <c r="M256">
        <v>0</v>
      </c>
      <c r="R256">
        <v>0</v>
      </c>
      <c r="S256">
        <v>0</v>
      </c>
      <c r="T256">
        <v>0</v>
      </c>
      <c r="U256">
        <v>0</v>
      </c>
      <c r="V256">
        <f t="shared" si="6"/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CJ256"/>
      <c r="CK256"/>
      <c r="GG256"/>
      <c r="GI256"/>
      <c r="GQ256"/>
      <c r="HI256"/>
      <c r="HK256"/>
      <c r="HM256"/>
      <c r="IF256"/>
      <c r="IW256"/>
    </row>
    <row r="257" spans="1:257">
      <c r="A257" t="s">
        <v>115</v>
      </c>
      <c r="B257">
        <v>2019</v>
      </c>
      <c r="C257" t="s">
        <v>687</v>
      </c>
      <c r="D257" t="s">
        <v>688</v>
      </c>
      <c r="E257" t="s">
        <v>689</v>
      </c>
      <c r="F257" t="s">
        <v>353</v>
      </c>
      <c r="G257" t="s">
        <v>216</v>
      </c>
      <c r="H257">
        <v>70079</v>
      </c>
      <c r="I257">
        <v>325199</v>
      </c>
      <c r="J257" t="str">
        <f>VLOOKUP(C257,'2016-2021 BD OES Pull_rev'!F:N, 9, FALSE)</f>
        <v>Processing - incorporation into formulation, mixture, or reaction product</v>
      </c>
      <c r="K257">
        <v>0</v>
      </c>
      <c r="L257" t="s">
        <v>463</v>
      </c>
      <c r="M257">
        <v>0</v>
      </c>
      <c r="R257">
        <v>0</v>
      </c>
      <c r="S257">
        <v>0</v>
      </c>
      <c r="T257">
        <v>0</v>
      </c>
      <c r="U257">
        <v>0</v>
      </c>
      <c r="V257">
        <f t="shared" si="6"/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CJ257"/>
      <c r="CK257"/>
      <c r="GG257"/>
      <c r="GI257"/>
      <c r="GQ257"/>
      <c r="HI257"/>
      <c r="HK257"/>
      <c r="HM257"/>
      <c r="IF257"/>
      <c r="IW257"/>
    </row>
    <row r="258" spans="1:257">
      <c r="A258" t="s">
        <v>115</v>
      </c>
      <c r="B258">
        <v>2020</v>
      </c>
      <c r="C258" t="s">
        <v>687</v>
      </c>
      <c r="D258" t="s">
        <v>688</v>
      </c>
      <c r="E258" t="s">
        <v>689</v>
      </c>
      <c r="F258" t="s">
        <v>353</v>
      </c>
      <c r="G258" t="s">
        <v>216</v>
      </c>
      <c r="H258">
        <v>70079</v>
      </c>
      <c r="I258">
        <v>325199</v>
      </c>
      <c r="J258" t="str">
        <f>VLOOKUP(C258,'2016-2021 BD OES Pull_rev'!F:N, 9, FALSE)</f>
        <v>Processing - incorporation into formulation, mixture, or reaction product</v>
      </c>
      <c r="K258">
        <v>0</v>
      </c>
      <c r="L258" t="s">
        <v>463</v>
      </c>
      <c r="M258">
        <v>0</v>
      </c>
      <c r="R258">
        <v>0</v>
      </c>
      <c r="S258">
        <v>0</v>
      </c>
      <c r="T258">
        <v>0</v>
      </c>
      <c r="U258">
        <v>0</v>
      </c>
      <c r="V258">
        <f t="shared" si="6"/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CJ258"/>
      <c r="CK258"/>
      <c r="GG258"/>
      <c r="GI258"/>
      <c r="GQ258"/>
      <c r="HI258"/>
      <c r="HK258"/>
      <c r="HM258"/>
      <c r="IF258"/>
      <c r="IW258"/>
    </row>
    <row r="259" spans="1:257">
      <c r="A259" t="s">
        <v>115</v>
      </c>
      <c r="B259">
        <v>2021</v>
      </c>
      <c r="C259" t="s">
        <v>687</v>
      </c>
      <c r="D259" t="s">
        <v>688</v>
      </c>
      <c r="E259" t="s">
        <v>689</v>
      </c>
      <c r="F259" t="s">
        <v>353</v>
      </c>
      <c r="G259" t="s">
        <v>216</v>
      </c>
      <c r="H259">
        <v>70079</v>
      </c>
      <c r="I259">
        <v>325199</v>
      </c>
      <c r="J259" t="str">
        <f>VLOOKUP(C259,'2016-2021 BD OES Pull_rev'!F:N, 9, FALSE)</f>
        <v>Processing - incorporation into formulation, mixture, or reaction product</v>
      </c>
      <c r="K259">
        <v>4</v>
      </c>
      <c r="L259" t="s">
        <v>463</v>
      </c>
      <c r="M259">
        <v>0</v>
      </c>
      <c r="R259">
        <v>0</v>
      </c>
      <c r="S259">
        <v>0</v>
      </c>
      <c r="T259">
        <v>0</v>
      </c>
      <c r="U259">
        <v>0</v>
      </c>
      <c r="V259">
        <f t="shared" si="6"/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CJ259"/>
      <c r="CK259"/>
      <c r="GG259"/>
      <c r="GI259"/>
      <c r="GQ259"/>
      <c r="HI259"/>
      <c r="HK259"/>
      <c r="HM259"/>
      <c r="IF259"/>
      <c r="IW259"/>
    </row>
    <row r="260" spans="1:257">
      <c r="A260" t="s">
        <v>115</v>
      </c>
      <c r="B260">
        <v>2016</v>
      </c>
      <c r="C260" t="s">
        <v>165</v>
      </c>
      <c r="D260" t="s">
        <v>167</v>
      </c>
      <c r="E260" t="s">
        <v>168</v>
      </c>
      <c r="F260" t="s">
        <v>169</v>
      </c>
      <c r="G260" t="s">
        <v>148</v>
      </c>
      <c r="H260">
        <v>79086</v>
      </c>
      <c r="I260">
        <v>324110</v>
      </c>
      <c r="J260" t="str">
        <f>VLOOKUP(C260,'2016-2021 BD OES Pull_rev'!F:N, 9, FALSE)</f>
        <v>Processing - incorporation into formulation, mixture, or reaction product</v>
      </c>
      <c r="K260">
        <v>19511</v>
      </c>
      <c r="L260" t="s">
        <v>463</v>
      </c>
      <c r="M260">
        <v>0</v>
      </c>
      <c r="R260">
        <v>0</v>
      </c>
      <c r="S260">
        <v>0</v>
      </c>
      <c r="T260">
        <v>0</v>
      </c>
      <c r="U260">
        <v>0</v>
      </c>
      <c r="V260">
        <f t="shared" si="6"/>
        <v>0</v>
      </c>
      <c r="W260">
        <v>19011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CJ260"/>
      <c r="CK260"/>
      <c r="GG260"/>
      <c r="GI260"/>
      <c r="GQ260"/>
      <c r="HI260"/>
      <c r="HK260"/>
      <c r="HM260"/>
      <c r="IF260"/>
      <c r="IW260"/>
    </row>
    <row r="261" spans="1:257">
      <c r="A261" t="s">
        <v>115</v>
      </c>
      <c r="B261">
        <v>2017</v>
      </c>
      <c r="C261" t="s">
        <v>165</v>
      </c>
      <c r="D261" t="s">
        <v>167</v>
      </c>
      <c r="E261" t="s">
        <v>168</v>
      </c>
      <c r="F261" t="s">
        <v>169</v>
      </c>
      <c r="G261" t="s">
        <v>148</v>
      </c>
      <c r="H261">
        <v>79086</v>
      </c>
      <c r="I261">
        <v>324110</v>
      </c>
      <c r="J261" t="str">
        <f>VLOOKUP(C261,'2016-2021 BD OES Pull_rev'!F:N, 9, FALSE)</f>
        <v>Processing - incorporation into formulation, mixture, or reaction product</v>
      </c>
      <c r="K261">
        <v>22500</v>
      </c>
      <c r="L261" t="s">
        <v>690</v>
      </c>
      <c r="M261">
        <v>0</v>
      </c>
      <c r="N261" t="s">
        <v>512</v>
      </c>
      <c r="R261">
        <v>1</v>
      </c>
      <c r="S261">
        <v>0</v>
      </c>
      <c r="T261">
        <v>0</v>
      </c>
      <c r="U261">
        <v>0</v>
      </c>
      <c r="V261">
        <f t="shared" si="6"/>
        <v>0</v>
      </c>
      <c r="W261">
        <v>22000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CJ261"/>
      <c r="CK261"/>
      <c r="GG261"/>
      <c r="GI261"/>
      <c r="GQ261"/>
      <c r="HI261"/>
      <c r="HK261"/>
      <c r="HM261"/>
      <c r="IF261"/>
      <c r="IW261"/>
    </row>
    <row r="262" spans="1:257">
      <c r="A262" t="s">
        <v>115</v>
      </c>
      <c r="B262">
        <v>2018</v>
      </c>
      <c r="C262" t="s">
        <v>165</v>
      </c>
      <c r="D262" t="s">
        <v>167</v>
      </c>
      <c r="E262" t="s">
        <v>168</v>
      </c>
      <c r="F262" t="s">
        <v>169</v>
      </c>
      <c r="G262" t="s">
        <v>148</v>
      </c>
      <c r="H262">
        <v>79086</v>
      </c>
      <c r="I262">
        <v>324110</v>
      </c>
      <c r="J262" t="str">
        <f>VLOOKUP(C262,'2016-2021 BD OES Pull_rev'!F:N, 9, FALSE)</f>
        <v>Processing - incorporation into formulation, mixture, or reaction product</v>
      </c>
      <c r="K262">
        <v>22820.33</v>
      </c>
      <c r="L262" t="s">
        <v>463</v>
      </c>
      <c r="M262">
        <v>0</v>
      </c>
      <c r="R262">
        <v>0</v>
      </c>
      <c r="S262">
        <v>0</v>
      </c>
      <c r="T262">
        <v>0</v>
      </c>
      <c r="U262">
        <v>0</v>
      </c>
      <c r="V262">
        <f t="shared" si="6"/>
        <v>0</v>
      </c>
      <c r="W262">
        <v>22320.33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0.01</v>
      </c>
      <c r="CJ262"/>
      <c r="CK262"/>
      <c r="GG262"/>
      <c r="GI262"/>
      <c r="GQ262"/>
      <c r="HI262"/>
      <c r="HK262"/>
      <c r="HM262"/>
      <c r="IF262"/>
      <c r="IW262"/>
    </row>
    <row r="263" spans="1:257">
      <c r="A263" t="s">
        <v>115</v>
      </c>
      <c r="B263">
        <v>2019</v>
      </c>
      <c r="C263" t="s">
        <v>165</v>
      </c>
      <c r="D263" t="s">
        <v>167</v>
      </c>
      <c r="E263" t="s">
        <v>168</v>
      </c>
      <c r="F263" t="s">
        <v>169</v>
      </c>
      <c r="G263" t="s">
        <v>148</v>
      </c>
      <c r="H263">
        <v>79086</v>
      </c>
      <c r="I263">
        <v>324110</v>
      </c>
      <c r="J263" t="str">
        <f>VLOOKUP(C263,'2016-2021 BD OES Pull_rev'!F:N, 9, FALSE)</f>
        <v>Processing - incorporation into formulation, mixture, or reaction product</v>
      </c>
      <c r="K263">
        <v>21500</v>
      </c>
      <c r="L263" t="s">
        <v>463</v>
      </c>
      <c r="M263">
        <v>0</v>
      </c>
      <c r="R263">
        <v>0</v>
      </c>
      <c r="S263">
        <v>0</v>
      </c>
      <c r="T263">
        <v>0</v>
      </c>
      <c r="U263">
        <v>0</v>
      </c>
      <c r="V263">
        <f t="shared" si="6"/>
        <v>0</v>
      </c>
      <c r="W263">
        <v>21000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CJ263"/>
      <c r="CK263"/>
      <c r="GG263"/>
      <c r="GI263"/>
      <c r="GQ263"/>
      <c r="HI263"/>
      <c r="HK263"/>
      <c r="HM263"/>
      <c r="IF263"/>
      <c r="IW263"/>
    </row>
    <row r="264" spans="1:257">
      <c r="A264" t="s">
        <v>115</v>
      </c>
      <c r="B264">
        <v>2020</v>
      </c>
      <c r="C264" t="s">
        <v>165</v>
      </c>
      <c r="D264" t="s">
        <v>167</v>
      </c>
      <c r="E264" t="s">
        <v>168</v>
      </c>
      <c r="F264" t="s">
        <v>169</v>
      </c>
      <c r="G264" t="s">
        <v>148</v>
      </c>
      <c r="H264">
        <v>79086</v>
      </c>
      <c r="I264">
        <v>324110</v>
      </c>
      <c r="J264" t="str">
        <f>VLOOKUP(C264,'2016-2021 BD OES Pull_rev'!F:N, 9, FALSE)</f>
        <v>Processing - incorporation into formulation, mixture, or reaction product</v>
      </c>
      <c r="K264">
        <v>21100</v>
      </c>
      <c r="L264" t="s">
        <v>463</v>
      </c>
      <c r="M264">
        <v>0</v>
      </c>
      <c r="R264">
        <v>0</v>
      </c>
      <c r="S264">
        <v>0</v>
      </c>
      <c r="T264">
        <v>0</v>
      </c>
      <c r="U264">
        <v>0</v>
      </c>
      <c r="V264">
        <f t="shared" si="6"/>
        <v>0</v>
      </c>
      <c r="W264">
        <v>21000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Z264" t="s">
        <v>691</v>
      </c>
      <c r="BA264" t="s">
        <v>677</v>
      </c>
      <c r="BB264" t="s">
        <v>353</v>
      </c>
      <c r="BC264" t="s">
        <v>327</v>
      </c>
      <c r="BD264" t="s">
        <v>216</v>
      </c>
      <c r="BF264">
        <v>70079</v>
      </c>
      <c r="BG264" t="s">
        <v>692</v>
      </c>
      <c r="CJ264"/>
      <c r="CK264"/>
      <c r="GG264"/>
      <c r="GI264"/>
      <c r="GQ264"/>
      <c r="HI264"/>
      <c r="HK264"/>
      <c r="HM264"/>
      <c r="IF264"/>
      <c r="IW264"/>
    </row>
    <row r="265" spans="1:257">
      <c r="A265" t="s">
        <v>115</v>
      </c>
      <c r="B265">
        <v>2021</v>
      </c>
      <c r="C265" t="s">
        <v>165</v>
      </c>
      <c r="D265" t="s">
        <v>167</v>
      </c>
      <c r="E265" t="s">
        <v>168</v>
      </c>
      <c r="F265" t="s">
        <v>169</v>
      </c>
      <c r="G265" t="s">
        <v>148</v>
      </c>
      <c r="H265">
        <v>79086</v>
      </c>
      <c r="I265">
        <v>324110</v>
      </c>
      <c r="J265" t="str">
        <f>VLOOKUP(C265,'2016-2021 BD OES Pull_rev'!F:N, 9, FALSE)</f>
        <v>Processing - incorporation into formulation, mixture, or reaction product</v>
      </c>
      <c r="K265">
        <v>1200</v>
      </c>
      <c r="L265" t="s">
        <v>463</v>
      </c>
      <c r="M265">
        <v>0</v>
      </c>
      <c r="R265">
        <v>0</v>
      </c>
      <c r="S265">
        <v>0</v>
      </c>
      <c r="T265">
        <v>0</v>
      </c>
      <c r="U265">
        <v>0</v>
      </c>
      <c r="V265">
        <f t="shared" si="6"/>
        <v>0</v>
      </c>
      <c r="W265">
        <v>1100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CJ265"/>
      <c r="CK265"/>
      <c r="GG265"/>
      <c r="GI265"/>
      <c r="GQ265"/>
      <c r="HI265"/>
      <c r="HK265"/>
      <c r="HM265"/>
      <c r="IF265"/>
      <c r="IW265"/>
    </row>
    <row r="266" spans="1:257">
      <c r="A266" t="s">
        <v>115</v>
      </c>
      <c r="B266">
        <v>2016</v>
      </c>
      <c r="C266" t="s">
        <v>693</v>
      </c>
      <c r="D266" t="s">
        <v>694</v>
      </c>
      <c r="E266" t="s">
        <v>695</v>
      </c>
      <c r="F266" t="s">
        <v>296</v>
      </c>
      <c r="G266" t="s">
        <v>148</v>
      </c>
      <c r="H266">
        <v>77507</v>
      </c>
      <c r="I266">
        <v>325199</v>
      </c>
      <c r="J266" t="str">
        <f>VLOOKUP(C266,'2016-2021 BD OES Pull_rev'!F:N, 9, FALSE)</f>
        <v>Processing as a reactant</v>
      </c>
      <c r="K266">
        <v>2231.4299999999998</v>
      </c>
      <c r="L266" t="s">
        <v>696</v>
      </c>
      <c r="M266">
        <v>0</v>
      </c>
      <c r="N266" t="s">
        <v>477</v>
      </c>
      <c r="R266">
        <v>1</v>
      </c>
      <c r="S266">
        <v>0</v>
      </c>
      <c r="T266">
        <v>0</v>
      </c>
      <c r="U266">
        <v>0</v>
      </c>
      <c r="V266">
        <f t="shared" si="6"/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CJ266"/>
      <c r="CK266"/>
      <c r="GG266"/>
      <c r="GI266"/>
      <c r="GQ266"/>
      <c r="HI266"/>
      <c r="HK266"/>
      <c r="HM266"/>
      <c r="IF266"/>
      <c r="IW266"/>
    </row>
    <row r="267" spans="1:257">
      <c r="A267" t="s">
        <v>115</v>
      </c>
      <c r="B267">
        <v>2017</v>
      </c>
      <c r="C267" t="s">
        <v>693</v>
      </c>
      <c r="D267" t="s">
        <v>694</v>
      </c>
      <c r="E267" t="s">
        <v>695</v>
      </c>
      <c r="F267" t="s">
        <v>296</v>
      </c>
      <c r="G267" t="s">
        <v>148</v>
      </c>
      <c r="H267">
        <v>77507</v>
      </c>
      <c r="I267">
        <v>325199</v>
      </c>
      <c r="J267" t="str">
        <f>VLOOKUP(C267,'2016-2021 BD OES Pull_rev'!F:N, 9, FALSE)</f>
        <v>Processing as a reactant</v>
      </c>
      <c r="K267">
        <v>6804.7</v>
      </c>
      <c r="L267" t="s">
        <v>696</v>
      </c>
      <c r="M267">
        <v>0</v>
      </c>
      <c r="N267" t="s">
        <v>477</v>
      </c>
      <c r="R267">
        <v>1</v>
      </c>
      <c r="S267">
        <v>0</v>
      </c>
      <c r="T267">
        <v>0</v>
      </c>
      <c r="U267">
        <v>0</v>
      </c>
      <c r="V267">
        <f t="shared" si="6"/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CJ267"/>
      <c r="CK267"/>
      <c r="GG267"/>
      <c r="GI267"/>
      <c r="GQ267"/>
      <c r="HI267"/>
      <c r="HK267"/>
      <c r="HM267"/>
      <c r="IF267"/>
      <c r="IW267"/>
    </row>
    <row r="268" spans="1:257">
      <c r="A268" t="s">
        <v>115</v>
      </c>
      <c r="B268">
        <v>2018</v>
      </c>
      <c r="C268" t="s">
        <v>693</v>
      </c>
      <c r="D268" t="s">
        <v>694</v>
      </c>
      <c r="E268" t="s">
        <v>695</v>
      </c>
      <c r="F268" t="s">
        <v>296</v>
      </c>
      <c r="G268" t="s">
        <v>148</v>
      </c>
      <c r="H268">
        <v>77507</v>
      </c>
      <c r="I268">
        <v>325199</v>
      </c>
      <c r="J268" t="str">
        <f>VLOOKUP(C268,'2016-2021 BD OES Pull_rev'!F:N, 9, FALSE)</f>
        <v>Processing as a reactant</v>
      </c>
      <c r="K268">
        <v>4328.8999999999996</v>
      </c>
      <c r="L268" t="s">
        <v>696</v>
      </c>
      <c r="M268">
        <v>0</v>
      </c>
      <c r="N268" t="s">
        <v>477</v>
      </c>
      <c r="R268">
        <v>1</v>
      </c>
      <c r="S268">
        <v>0</v>
      </c>
      <c r="T268">
        <v>0</v>
      </c>
      <c r="U268">
        <v>0</v>
      </c>
      <c r="V268">
        <f t="shared" si="6"/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CJ268"/>
      <c r="CK268"/>
      <c r="GG268"/>
      <c r="GI268"/>
      <c r="GQ268"/>
      <c r="HI268"/>
      <c r="HK268"/>
      <c r="HM268"/>
      <c r="IF268"/>
      <c r="IW268"/>
    </row>
    <row r="269" spans="1:257">
      <c r="A269" t="s">
        <v>115</v>
      </c>
      <c r="B269">
        <v>2019</v>
      </c>
      <c r="C269" t="s">
        <v>693</v>
      </c>
      <c r="D269" t="s">
        <v>694</v>
      </c>
      <c r="E269" t="s">
        <v>695</v>
      </c>
      <c r="F269" t="s">
        <v>296</v>
      </c>
      <c r="G269" t="s">
        <v>148</v>
      </c>
      <c r="H269">
        <v>77507</v>
      </c>
      <c r="I269">
        <v>325199</v>
      </c>
      <c r="J269" t="str">
        <f>VLOOKUP(C269,'2016-2021 BD OES Pull_rev'!F:N, 9, FALSE)</f>
        <v>Processing as a reactant</v>
      </c>
      <c r="K269">
        <v>4620</v>
      </c>
      <c r="L269" t="s">
        <v>463</v>
      </c>
      <c r="M269">
        <v>0</v>
      </c>
      <c r="R269">
        <v>0</v>
      </c>
      <c r="S269">
        <v>0</v>
      </c>
      <c r="T269">
        <v>0</v>
      </c>
      <c r="U269">
        <v>0</v>
      </c>
      <c r="V269">
        <f t="shared" si="6"/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CJ269"/>
      <c r="CK269"/>
      <c r="GG269"/>
      <c r="GI269"/>
      <c r="GQ269"/>
      <c r="HI269"/>
      <c r="HK269"/>
      <c r="HM269"/>
      <c r="IF269"/>
      <c r="IW269"/>
    </row>
    <row r="270" spans="1:257">
      <c r="A270" t="s">
        <v>115</v>
      </c>
      <c r="B270">
        <v>2020</v>
      </c>
      <c r="C270" t="s">
        <v>693</v>
      </c>
      <c r="D270" t="s">
        <v>694</v>
      </c>
      <c r="E270" t="s">
        <v>695</v>
      </c>
      <c r="F270" t="s">
        <v>296</v>
      </c>
      <c r="G270" t="s">
        <v>148</v>
      </c>
      <c r="H270">
        <v>77507</v>
      </c>
      <c r="I270">
        <v>325199</v>
      </c>
      <c r="J270" t="str">
        <f>VLOOKUP(C270,'2016-2021 BD OES Pull_rev'!F:N, 9, FALSE)</f>
        <v>Processing as a reactant</v>
      </c>
      <c r="K270">
        <v>16210.51</v>
      </c>
      <c r="L270" t="s">
        <v>463</v>
      </c>
      <c r="M270">
        <v>0</v>
      </c>
      <c r="R270">
        <v>0</v>
      </c>
      <c r="S270">
        <v>0</v>
      </c>
      <c r="T270">
        <v>0</v>
      </c>
      <c r="U270">
        <v>0</v>
      </c>
      <c r="V270">
        <f t="shared" si="6"/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CJ270"/>
      <c r="CK270"/>
      <c r="GG270"/>
      <c r="GI270"/>
      <c r="GQ270"/>
      <c r="HI270"/>
      <c r="HK270"/>
      <c r="HM270"/>
      <c r="IF270"/>
      <c r="IW270"/>
    </row>
    <row r="271" spans="1:257">
      <c r="A271" t="s">
        <v>115</v>
      </c>
      <c r="B271">
        <v>2021</v>
      </c>
      <c r="C271" t="s">
        <v>693</v>
      </c>
      <c r="D271" t="s">
        <v>694</v>
      </c>
      <c r="E271" t="s">
        <v>695</v>
      </c>
      <c r="F271" t="s">
        <v>296</v>
      </c>
      <c r="G271" t="s">
        <v>148</v>
      </c>
      <c r="H271">
        <v>77507</v>
      </c>
      <c r="I271">
        <v>325199</v>
      </c>
      <c r="J271" t="str">
        <f>VLOOKUP(C271,'2016-2021 BD OES Pull_rev'!F:N, 9, FALSE)</f>
        <v>Processing as a reactant</v>
      </c>
      <c r="K271">
        <v>16250</v>
      </c>
      <c r="L271" t="s">
        <v>463</v>
      </c>
      <c r="M271">
        <v>0</v>
      </c>
      <c r="R271">
        <v>0</v>
      </c>
      <c r="S271">
        <v>0</v>
      </c>
      <c r="T271">
        <v>0</v>
      </c>
      <c r="U271">
        <v>0</v>
      </c>
      <c r="V271">
        <f t="shared" si="6"/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Z271" t="s">
        <v>697</v>
      </c>
      <c r="BA271" t="s">
        <v>698</v>
      </c>
      <c r="BB271" t="s">
        <v>146</v>
      </c>
      <c r="BC271" t="s">
        <v>147</v>
      </c>
      <c r="BD271" t="s">
        <v>148</v>
      </c>
      <c r="BF271">
        <v>776402563</v>
      </c>
      <c r="BG271" t="s">
        <v>699</v>
      </c>
      <c r="BH271">
        <v>110035783658</v>
      </c>
      <c r="CJ271"/>
      <c r="CK271"/>
      <c r="GG271"/>
      <c r="GI271"/>
      <c r="GQ271"/>
      <c r="HI271"/>
      <c r="HK271"/>
      <c r="HM271"/>
      <c r="IF271"/>
      <c r="IW271"/>
    </row>
    <row r="272" spans="1:257">
      <c r="A272" t="s">
        <v>115</v>
      </c>
      <c r="B272">
        <v>2016</v>
      </c>
      <c r="C272" t="s">
        <v>173</v>
      </c>
      <c r="D272" t="s">
        <v>175</v>
      </c>
      <c r="E272" t="s">
        <v>176</v>
      </c>
      <c r="F272" t="s">
        <v>177</v>
      </c>
      <c r="G272" t="s">
        <v>148</v>
      </c>
      <c r="H272">
        <v>775413257</v>
      </c>
      <c r="I272">
        <v>325199</v>
      </c>
      <c r="J272" t="str">
        <f>VLOOKUP(C272,'2016-2021 BD OES Pull_rev'!F:N, 9, FALSE)</f>
        <v>Processing as a reactant</v>
      </c>
      <c r="K272">
        <f>9659+3</f>
        <v>9662</v>
      </c>
      <c r="L272" t="s">
        <v>700</v>
      </c>
      <c r="M272">
        <v>0</v>
      </c>
      <c r="N272" t="s">
        <v>485</v>
      </c>
      <c r="R272">
        <v>1</v>
      </c>
      <c r="S272">
        <v>0</v>
      </c>
      <c r="T272">
        <v>0</v>
      </c>
      <c r="U272">
        <v>0</v>
      </c>
      <c r="V272">
        <f t="shared" si="6"/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1</v>
      </c>
      <c r="CJ272"/>
      <c r="CK272"/>
      <c r="GG272"/>
      <c r="GI272"/>
      <c r="GQ272"/>
      <c r="HI272"/>
      <c r="HK272"/>
      <c r="HM272"/>
      <c r="IF272"/>
      <c r="IW272"/>
    </row>
    <row r="273" spans="1:257">
      <c r="A273" t="s">
        <v>115</v>
      </c>
      <c r="B273">
        <v>2017</v>
      </c>
      <c r="C273" t="s">
        <v>173</v>
      </c>
      <c r="D273" t="s">
        <v>175</v>
      </c>
      <c r="E273" t="s">
        <v>176</v>
      </c>
      <c r="F273" t="s">
        <v>177</v>
      </c>
      <c r="G273" t="s">
        <v>148</v>
      </c>
      <c r="H273">
        <v>775413257</v>
      </c>
      <c r="I273">
        <v>486990</v>
      </c>
      <c r="J273" t="str">
        <f>VLOOKUP(C273,'2016-2021 BD OES Pull_rev'!F:N, 9, FALSE)</f>
        <v>Processing as a reactant</v>
      </c>
      <c r="K273">
        <f>4+10245</f>
        <v>10249</v>
      </c>
      <c r="L273" t="s">
        <v>463</v>
      </c>
      <c r="M273">
        <v>0</v>
      </c>
      <c r="R273">
        <v>0</v>
      </c>
      <c r="S273">
        <v>0</v>
      </c>
      <c r="T273">
        <v>0</v>
      </c>
      <c r="U273">
        <v>0</v>
      </c>
      <c r="V273">
        <f t="shared" si="6"/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f>0+15</f>
        <v>15</v>
      </c>
      <c r="CJ273"/>
      <c r="CK273"/>
      <c r="GG273"/>
      <c r="GI273"/>
      <c r="GQ273"/>
      <c r="HI273"/>
      <c r="HK273"/>
      <c r="HM273"/>
      <c r="IF273"/>
      <c r="IW273"/>
    </row>
    <row r="274" spans="1:257">
      <c r="A274" t="s">
        <v>115</v>
      </c>
      <c r="B274">
        <v>2018</v>
      </c>
      <c r="C274" t="s">
        <v>173</v>
      </c>
      <c r="D274" t="s">
        <v>175</v>
      </c>
      <c r="E274" t="s">
        <v>176</v>
      </c>
      <c r="F274" t="s">
        <v>177</v>
      </c>
      <c r="G274" t="s">
        <v>148</v>
      </c>
      <c r="H274">
        <v>775413257</v>
      </c>
      <c r="I274">
        <v>486990</v>
      </c>
      <c r="J274" t="str">
        <f>VLOOKUP(C274,'2016-2021 BD OES Pull_rev'!F:N, 9, FALSE)</f>
        <v>Processing as a reactant</v>
      </c>
      <c r="K274">
        <f>9+12024</f>
        <v>12033</v>
      </c>
      <c r="L274" t="s">
        <v>463</v>
      </c>
      <c r="M274">
        <v>0</v>
      </c>
      <c r="R274">
        <v>0</v>
      </c>
      <c r="S274">
        <v>0</v>
      </c>
      <c r="T274">
        <v>0</v>
      </c>
      <c r="U274">
        <v>0</v>
      </c>
      <c r="V274">
        <f t="shared" si="6"/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f>24+14</f>
        <v>38</v>
      </c>
      <c r="CJ274"/>
      <c r="CK274"/>
      <c r="GG274"/>
      <c r="GI274"/>
      <c r="GQ274"/>
      <c r="HI274"/>
      <c r="HK274"/>
      <c r="HM274"/>
      <c r="IF274"/>
      <c r="IW274"/>
    </row>
    <row r="275" spans="1:257">
      <c r="A275" t="s">
        <v>115</v>
      </c>
      <c r="B275">
        <v>2019</v>
      </c>
      <c r="C275" t="s">
        <v>173</v>
      </c>
      <c r="D275" t="s">
        <v>175</v>
      </c>
      <c r="E275" t="s">
        <v>176</v>
      </c>
      <c r="F275" t="s">
        <v>177</v>
      </c>
      <c r="G275" t="s">
        <v>148</v>
      </c>
      <c r="H275">
        <v>775413257</v>
      </c>
      <c r="I275">
        <v>325199</v>
      </c>
      <c r="J275" t="str">
        <f>VLOOKUP(C275,'2016-2021 BD OES Pull_rev'!F:N, 9, FALSE)</f>
        <v>Processing as a reactant</v>
      </c>
      <c r="K275">
        <f>5143+1</f>
        <v>5144</v>
      </c>
      <c r="L275" t="s">
        <v>463</v>
      </c>
      <c r="M275">
        <v>0</v>
      </c>
      <c r="R275">
        <v>0</v>
      </c>
      <c r="S275">
        <v>0</v>
      </c>
      <c r="T275">
        <v>0</v>
      </c>
      <c r="U275">
        <v>0</v>
      </c>
      <c r="V275">
        <f t="shared" si="6"/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f>7+43</f>
        <v>50</v>
      </c>
      <c r="CJ275"/>
      <c r="CK275"/>
      <c r="GG275"/>
      <c r="GI275"/>
      <c r="GQ275"/>
      <c r="HI275"/>
      <c r="HK275"/>
      <c r="HM275"/>
      <c r="IF275"/>
      <c r="IW275"/>
    </row>
    <row r="276" spans="1:257">
      <c r="A276" t="s">
        <v>115</v>
      </c>
      <c r="B276">
        <v>2020</v>
      </c>
      <c r="C276" t="s">
        <v>173</v>
      </c>
      <c r="D276" t="s">
        <v>175</v>
      </c>
      <c r="E276" t="s">
        <v>176</v>
      </c>
      <c r="F276" t="s">
        <v>177</v>
      </c>
      <c r="G276" t="s">
        <v>148</v>
      </c>
      <c r="H276">
        <v>775413257</v>
      </c>
      <c r="I276">
        <v>325199</v>
      </c>
      <c r="J276" t="str">
        <f>VLOOKUP(C276,'2016-2021 BD OES Pull_rev'!F:N, 9, FALSE)</f>
        <v>Processing as a reactant</v>
      </c>
      <c r="K276">
        <f>7177+1</f>
        <v>7178</v>
      </c>
      <c r="L276" t="s">
        <v>463</v>
      </c>
      <c r="M276">
        <v>0</v>
      </c>
      <c r="R276">
        <v>0</v>
      </c>
      <c r="S276">
        <v>0</v>
      </c>
      <c r="T276">
        <v>0</v>
      </c>
      <c r="U276">
        <v>0</v>
      </c>
      <c r="V276">
        <f t="shared" ref="V276:V337" si="7">SUM(S276:U276)</f>
        <v>0</v>
      </c>
      <c r="W276">
        <v>0</v>
      </c>
      <c r="X276">
        <v>0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701</v>
      </c>
      <c r="AR276" t="s">
        <v>702</v>
      </c>
      <c r="AS276" t="s">
        <v>703</v>
      </c>
      <c r="AT276" t="s">
        <v>704</v>
      </c>
      <c r="AU276" t="s">
        <v>705</v>
      </c>
      <c r="AV276">
        <v>97203</v>
      </c>
      <c r="AW276">
        <v>110000576895</v>
      </c>
      <c r="AX276">
        <v>0</v>
      </c>
      <c r="AY276">
        <v>0</v>
      </c>
      <c r="AZ276" t="s">
        <v>706</v>
      </c>
      <c r="BA276" t="s">
        <v>707</v>
      </c>
      <c r="BB276" t="s">
        <v>708</v>
      </c>
      <c r="BC276" t="s">
        <v>708</v>
      </c>
      <c r="BD276" t="s">
        <v>290</v>
      </c>
      <c r="BF276">
        <v>69145</v>
      </c>
      <c r="BG276" t="s">
        <v>709</v>
      </c>
      <c r="BH276">
        <v>110041638458</v>
      </c>
      <c r="CJ276"/>
      <c r="CK276"/>
      <c r="GG276"/>
      <c r="GI276"/>
      <c r="GQ276"/>
      <c r="HI276"/>
      <c r="HK276"/>
      <c r="HM276"/>
      <c r="IF276"/>
      <c r="IW276"/>
    </row>
    <row r="277" spans="1:257">
      <c r="A277" t="s">
        <v>115</v>
      </c>
      <c r="B277">
        <v>2021</v>
      </c>
      <c r="C277" t="s">
        <v>173</v>
      </c>
      <c r="D277" t="s">
        <v>175</v>
      </c>
      <c r="E277" t="s">
        <v>176</v>
      </c>
      <c r="F277" t="s">
        <v>177</v>
      </c>
      <c r="G277" t="s">
        <v>148</v>
      </c>
      <c r="H277">
        <v>775413257</v>
      </c>
      <c r="I277">
        <v>325199</v>
      </c>
      <c r="J277" t="str">
        <f>VLOOKUP(C277,'2016-2021 BD OES Pull_rev'!F:N, 9, FALSE)</f>
        <v>Processing as a reactant</v>
      </c>
      <c r="K277">
        <f>2+9720</f>
        <v>9722</v>
      </c>
      <c r="L277" t="s">
        <v>463</v>
      </c>
      <c r="M277">
        <v>0</v>
      </c>
      <c r="R277">
        <v>0</v>
      </c>
      <c r="S277">
        <v>0</v>
      </c>
      <c r="T277">
        <v>0</v>
      </c>
      <c r="U277">
        <v>0</v>
      </c>
      <c r="V277">
        <f t="shared" si="7"/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CJ277"/>
      <c r="CK277"/>
      <c r="GG277"/>
      <c r="GI277"/>
      <c r="GQ277"/>
      <c r="HI277"/>
      <c r="HK277"/>
      <c r="HM277"/>
      <c r="IF277"/>
      <c r="IW277"/>
    </row>
    <row r="278" spans="1:257">
      <c r="A278" t="s">
        <v>115</v>
      </c>
      <c r="B278">
        <v>2016</v>
      </c>
      <c r="C278" t="s">
        <v>710</v>
      </c>
      <c r="D278" t="s">
        <v>711</v>
      </c>
      <c r="E278" t="s">
        <v>712</v>
      </c>
      <c r="F278" t="s">
        <v>713</v>
      </c>
      <c r="G278" t="s">
        <v>122</v>
      </c>
      <c r="H278">
        <v>35217</v>
      </c>
      <c r="I278">
        <v>324199</v>
      </c>
      <c r="J278" t="str">
        <f>VLOOKUP(C278,'2016-2021 BD OES Pull_rev'!F:N, 9, FALSE)</f>
        <v>Processing - incorporation into formulation, mixture, or reaction product</v>
      </c>
      <c r="K278">
        <v>490</v>
      </c>
      <c r="L278" t="s">
        <v>714</v>
      </c>
      <c r="M278">
        <v>0</v>
      </c>
      <c r="N278" t="s">
        <v>477</v>
      </c>
      <c r="R278">
        <v>1</v>
      </c>
      <c r="S278">
        <v>0</v>
      </c>
      <c r="T278">
        <v>0</v>
      </c>
      <c r="U278">
        <v>0</v>
      </c>
      <c r="V278">
        <f t="shared" si="7"/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CJ278"/>
      <c r="CK278"/>
      <c r="GG278"/>
      <c r="GI278"/>
      <c r="GQ278"/>
      <c r="HI278"/>
      <c r="HK278"/>
      <c r="HM278"/>
      <c r="IF278"/>
      <c r="IW278"/>
    </row>
    <row r="279" spans="1:257">
      <c r="A279" t="s">
        <v>115</v>
      </c>
      <c r="B279">
        <v>2017</v>
      </c>
      <c r="C279" t="s">
        <v>710</v>
      </c>
      <c r="D279" t="s">
        <v>711</v>
      </c>
      <c r="E279" t="s">
        <v>712</v>
      </c>
      <c r="F279" t="s">
        <v>713</v>
      </c>
      <c r="G279" t="s">
        <v>122</v>
      </c>
      <c r="H279">
        <v>35217</v>
      </c>
      <c r="I279">
        <v>324199</v>
      </c>
      <c r="J279" t="str">
        <f>VLOOKUP(C279,'2016-2021 BD OES Pull_rev'!F:N, 9, FALSE)</f>
        <v>Processing - incorporation into formulation, mixture, or reaction product</v>
      </c>
      <c r="K279">
        <v>469</v>
      </c>
      <c r="L279" t="s">
        <v>714</v>
      </c>
      <c r="M279">
        <v>0</v>
      </c>
      <c r="N279" t="s">
        <v>477</v>
      </c>
      <c r="R279">
        <v>1</v>
      </c>
      <c r="S279">
        <v>0</v>
      </c>
      <c r="T279">
        <v>0</v>
      </c>
      <c r="U279">
        <v>0</v>
      </c>
      <c r="V279">
        <f t="shared" si="7"/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CJ279"/>
      <c r="CK279"/>
      <c r="GG279"/>
      <c r="GI279"/>
      <c r="GQ279"/>
      <c r="HI279"/>
      <c r="HK279"/>
      <c r="HM279"/>
      <c r="IF279"/>
      <c r="IW279"/>
    </row>
    <row r="280" spans="1:257">
      <c r="A280" t="s">
        <v>115</v>
      </c>
      <c r="B280">
        <v>2018</v>
      </c>
      <c r="C280" t="s">
        <v>710</v>
      </c>
      <c r="D280" t="s">
        <v>711</v>
      </c>
      <c r="E280" t="s">
        <v>712</v>
      </c>
      <c r="F280" t="s">
        <v>713</v>
      </c>
      <c r="G280" t="s">
        <v>122</v>
      </c>
      <c r="H280">
        <v>35217</v>
      </c>
      <c r="I280">
        <v>324199</v>
      </c>
      <c r="J280" t="str">
        <f>VLOOKUP(C280,'2016-2021 BD OES Pull_rev'!F:N, 9, FALSE)</f>
        <v>Processing - incorporation into formulation, mixture, or reaction product</v>
      </c>
      <c r="K280">
        <v>493</v>
      </c>
      <c r="L280" t="s">
        <v>714</v>
      </c>
      <c r="M280">
        <v>0</v>
      </c>
      <c r="N280" t="s">
        <v>477</v>
      </c>
      <c r="R280">
        <v>1</v>
      </c>
      <c r="S280">
        <v>0</v>
      </c>
      <c r="T280">
        <v>0</v>
      </c>
      <c r="U280">
        <v>0</v>
      </c>
      <c r="V280">
        <f t="shared" si="7"/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CJ280"/>
      <c r="CK280"/>
      <c r="GG280"/>
      <c r="GI280"/>
      <c r="GQ280"/>
      <c r="HI280"/>
      <c r="HK280"/>
      <c r="HM280"/>
      <c r="IF280"/>
      <c r="IW280"/>
    </row>
    <row r="281" spans="1:257">
      <c r="A281" t="s">
        <v>115</v>
      </c>
      <c r="B281">
        <v>2019</v>
      </c>
      <c r="C281" t="s">
        <v>710</v>
      </c>
      <c r="D281" t="s">
        <v>711</v>
      </c>
      <c r="E281" t="s">
        <v>712</v>
      </c>
      <c r="F281" t="s">
        <v>713</v>
      </c>
      <c r="G281" t="s">
        <v>122</v>
      </c>
      <c r="H281">
        <v>35217</v>
      </c>
      <c r="I281">
        <v>324199</v>
      </c>
      <c r="J281" t="str">
        <f>VLOOKUP(C281,'2016-2021 BD OES Pull_rev'!F:N, 9, FALSE)</f>
        <v>Processing - incorporation into formulation, mixture, or reaction product</v>
      </c>
      <c r="K281">
        <v>339</v>
      </c>
      <c r="L281" t="s">
        <v>714</v>
      </c>
      <c r="M281">
        <v>0</v>
      </c>
      <c r="N281" t="s">
        <v>477</v>
      </c>
      <c r="R281">
        <v>1</v>
      </c>
      <c r="S281">
        <v>0</v>
      </c>
      <c r="T281">
        <v>0</v>
      </c>
      <c r="U281">
        <v>0</v>
      </c>
      <c r="V281">
        <f t="shared" si="7"/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CJ281"/>
      <c r="CK281"/>
      <c r="GG281"/>
      <c r="GI281"/>
      <c r="GQ281"/>
      <c r="HI281"/>
      <c r="HK281"/>
      <c r="HM281"/>
      <c r="IF281"/>
      <c r="IW281"/>
    </row>
    <row r="282" spans="1:257">
      <c r="A282" t="s">
        <v>115</v>
      </c>
      <c r="B282">
        <v>2020</v>
      </c>
      <c r="C282" t="s">
        <v>710</v>
      </c>
      <c r="D282" t="s">
        <v>711</v>
      </c>
      <c r="E282" t="s">
        <v>712</v>
      </c>
      <c r="F282" t="s">
        <v>713</v>
      </c>
      <c r="G282" t="s">
        <v>122</v>
      </c>
      <c r="H282">
        <v>35217</v>
      </c>
      <c r="I282">
        <v>324199</v>
      </c>
      <c r="J282" t="str">
        <f>VLOOKUP(C282,'2016-2021 BD OES Pull_rev'!F:N, 9, FALSE)</f>
        <v>Processing - incorporation into formulation, mixture, or reaction product</v>
      </c>
      <c r="K282">
        <v>251</v>
      </c>
      <c r="L282" t="s">
        <v>714</v>
      </c>
      <c r="M282">
        <v>0</v>
      </c>
      <c r="N282" t="s">
        <v>477</v>
      </c>
      <c r="R282">
        <v>1</v>
      </c>
      <c r="S282">
        <v>0</v>
      </c>
      <c r="T282">
        <v>0</v>
      </c>
      <c r="U282">
        <v>0</v>
      </c>
      <c r="V282">
        <f t="shared" si="7"/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Z282" t="s">
        <v>715</v>
      </c>
      <c r="BA282" t="s">
        <v>716</v>
      </c>
      <c r="BB282" t="s">
        <v>717</v>
      </c>
      <c r="BC282" t="s">
        <v>718</v>
      </c>
      <c r="BD282" t="s">
        <v>131</v>
      </c>
      <c r="BF282">
        <v>98421</v>
      </c>
      <c r="BG282" t="s">
        <v>719</v>
      </c>
      <c r="BH282">
        <v>110014328245</v>
      </c>
      <c r="CJ282"/>
      <c r="CK282"/>
      <c r="GG282"/>
      <c r="GI282"/>
      <c r="GQ282"/>
      <c r="HI282"/>
      <c r="HK282"/>
      <c r="HM282"/>
      <c r="IF282"/>
      <c r="IW282"/>
    </row>
    <row r="283" spans="1:257">
      <c r="A283" t="s">
        <v>115</v>
      </c>
      <c r="B283">
        <v>2021</v>
      </c>
      <c r="C283" t="s">
        <v>710</v>
      </c>
      <c r="D283" t="s">
        <v>711</v>
      </c>
      <c r="E283" t="s">
        <v>712</v>
      </c>
      <c r="F283" t="s">
        <v>713</v>
      </c>
      <c r="G283" t="s">
        <v>122</v>
      </c>
      <c r="H283">
        <v>35217</v>
      </c>
      <c r="I283">
        <v>324199</v>
      </c>
      <c r="J283" t="str">
        <f>VLOOKUP(C283,'2016-2021 BD OES Pull_rev'!F:N, 9, FALSE)</f>
        <v>Processing - incorporation into formulation, mixture, or reaction product</v>
      </c>
      <c r="K283">
        <v>233</v>
      </c>
      <c r="L283" t="s">
        <v>714</v>
      </c>
      <c r="M283">
        <v>0</v>
      </c>
      <c r="N283" t="s">
        <v>477</v>
      </c>
      <c r="R283">
        <v>1</v>
      </c>
      <c r="S283">
        <v>0</v>
      </c>
      <c r="T283">
        <v>0</v>
      </c>
      <c r="U283">
        <v>0</v>
      </c>
      <c r="V283">
        <f t="shared" si="7"/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CJ283"/>
      <c r="CK283"/>
      <c r="GG283"/>
      <c r="GI283"/>
      <c r="GQ283"/>
      <c r="HI283"/>
      <c r="HK283"/>
      <c r="HM283"/>
      <c r="IF283"/>
      <c r="IW283"/>
    </row>
    <row r="284" spans="1:257">
      <c r="A284" t="s">
        <v>115</v>
      </c>
      <c r="B284">
        <v>2016</v>
      </c>
      <c r="C284" t="s">
        <v>720</v>
      </c>
      <c r="D284" t="s">
        <v>721</v>
      </c>
      <c r="E284" t="s">
        <v>722</v>
      </c>
      <c r="F284" t="s">
        <v>723</v>
      </c>
      <c r="G284" t="s">
        <v>216</v>
      </c>
      <c r="H284">
        <v>70510</v>
      </c>
      <c r="I284">
        <v>447190</v>
      </c>
      <c r="J284" t="str">
        <f>VLOOKUP(C284,'2016-2021 BD OES Pull_rev'!F:N, 9, FALSE)</f>
        <v>Repackaging</v>
      </c>
      <c r="K284">
        <v>130</v>
      </c>
      <c r="L284" t="s">
        <v>463</v>
      </c>
      <c r="M284">
        <v>0</v>
      </c>
      <c r="R284">
        <v>0</v>
      </c>
      <c r="S284">
        <v>0</v>
      </c>
      <c r="T284">
        <v>0</v>
      </c>
      <c r="U284">
        <v>0</v>
      </c>
      <c r="V284">
        <f t="shared" si="7"/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10</v>
      </c>
      <c r="CJ284"/>
      <c r="CK284"/>
      <c r="GG284"/>
      <c r="GI284"/>
      <c r="GQ284"/>
      <c r="HI284"/>
      <c r="HK284"/>
      <c r="HM284"/>
      <c r="IF284"/>
      <c r="IW284"/>
    </row>
    <row r="285" spans="1:257">
      <c r="A285" t="s">
        <v>115</v>
      </c>
      <c r="B285">
        <v>2017</v>
      </c>
      <c r="C285" t="s">
        <v>720</v>
      </c>
      <c r="D285" t="s">
        <v>721</v>
      </c>
      <c r="E285" t="s">
        <v>722</v>
      </c>
      <c r="F285" t="s">
        <v>723</v>
      </c>
      <c r="G285" t="s">
        <v>216</v>
      </c>
      <c r="H285">
        <v>70510</v>
      </c>
      <c r="I285">
        <v>424710</v>
      </c>
      <c r="J285" t="str">
        <f>VLOOKUP(C285,'2016-2021 BD OES Pull_rev'!F:N, 9, FALSE)</f>
        <v>Repackaging</v>
      </c>
      <c r="K285">
        <v>140</v>
      </c>
      <c r="L285" t="s">
        <v>463</v>
      </c>
      <c r="M285">
        <v>0</v>
      </c>
      <c r="R285">
        <v>0</v>
      </c>
      <c r="S285">
        <v>0</v>
      </c>
      <c r="T285">
        <v>0</v>
      </c>
      <c r="U285">
        <v>0</v>
      </c>
      <c r="V285">
        <f t="shared" si="7"/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10</v>
      </c>
      <c r="CJ285"/>
      <c r="CK285"/>
      <c r="GG285"/>
      <c r="GI285"/>
      <c r="GQ285"/>
      <c r="HI285"/>
      <c r="HK285"/>
      <c r="HM285"/>
      <c r="IF285"/>
      <c r="IW285"/>
    </row>
    <row r="286" spans="1:257">
      <c r="A286" t="s">
        <v>115</v>
      </c>
      <c r="B286">
        <v>2018</v>
      </c>
      <c r="C286" t="s">
        <v>720</v>
      </c>
      <c r="D286" t="s">
        <v>721</v>
      </c>
      <c r="E286" t="s">
        <v>722</v>
      </c>
      <c r="F286" t="s">
        <v>723</v>
      </c>
      <c r="G286" t="s">
        <v>216</v>
      </c>
      <c r="H286">
        <v>70510</v>
      </c>
      <c r="I286">
        <v>424710</v>
      </c>
      <c r="J286" t="str">
        <f>VLOOKUP(C286,'2016-2021 BD OES Pull_rev'!F:N, 9, FALSE)</f>
        <v>Repackaging</v>
      </c>
      <c r="K286">
        <v>130</v>
      </c>
      <c r="L286" t="s">
        <v>463</v>
      </c>
      <c r="M286">
        <v>0</v>
      </c>
      <c r="R286">
        <v>0</v>
      </c>
      <c r="S286">
        <v>0</v>
      </c>
      <c r="T286">
        <v>0</v>
      </c>
      <c r="U286">
        <v>0</v>
      </c>
      <c r="V286">
        <f t="shared" si="7"/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10</v>
      </c>
      <c r="CJ286"/>
      <c r="CK286"/>
      <c r="GG286"/>
      <c r="GI286"/>
      <c r="GQ286"/>
      <c r="HI286"/>
      <c r="HK286"/>
      <c r="HM286"/>
      <c r="IF286"/>
      <c r="IW286"/>
    </row>
    <row r="287" spans="1:257">
      <c r="A287" t="s">
        <v>115</v>
      </c>
      <c r="B287">
        <v>2019</v>
      </c>
      <c r="C287" t="s">
        <v>720</v>
      </c>
      <c r="D287" t="s">
        <v>721</v>
      </c>
      <c r="E287" t="s">
        <v>722</v>
      </c>
      <c r="F287" t="s">
        <v>723</v>
      </c>
      <c r="G287" t="s">
        <v>216</v>
      </c>
      <c r="H287">
        <v>70510</v>
      </c>
      <c r="I287">
        <v>424710</v>
      </c>
      <c r="J287" t="str">
        <f>VLOOKUP(C287,'2016-2021 BD OES Pull_rev'!F:N, 9, FALSE)</f>
        <v>Repackaging</v>
      </c>
      <c r="K287">
        <v>120</v>
      </c>
      <c r="L287" t="s">
        <v>463</v>
      </c>
      <c r="M287">
        <v>0</v>
      </c>
      <c r="R287">
        <v>0</v>
      </c>
      <c r="S287">
        <v>0</v>
      </c>
      <c r="T287">
        <v>0</v>
      </c>
      <c r="U287">
        <v>0</v>
      </c>
      <c r="V287">
        <f t="shared" si="7"/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10</v>
      </c>
      <c r="CJ287"/>
      <c r="CK287"/>
      <c r="GG287"/>
      <c r="GI287"/>
      <c r="GQ287"/>
      <c r="HI287"/>
      <c r="HK287"/>
      <c r="HM287"/>
      <c r="IF287"/>
      <c r="IW287"/>
    </row>
    <row r="288" spans="1:257">
      <c r="A288" t="s">
        <v>115</v>
      </c>
      <c r="B288">
        <v>2020</v>
      </c>
      <c r="C288" t="s">
        <v>720</v>
      </c>
      <c r="D288" t="s">
        <v>721</v>
      </c>
      <c r="E288" t="s">
        <v>722</v>
      </c>
      <c r="F288" t="s">
        <v>723</v>
      </c>
      <c r="G288" t="s">
        <v>216</v>
      </c>
      <c r="H288">
        <v>70510</v>
      </c>
      <c r="I288">
        <v>424710</v>
      </c>
      <c r="J288" t="str">
        <f>VLOOKUP(C288,'2016-2021 BD OES Pull_rev'!F:N, 9, FALSE)</f>
        <v>Repackaging</v>
      </c>
      <c r="K288">
        <v>120</v>
      </c>
      <c r="L288" t="s">
        <v>463</v>
      </c>
      <c r="M288">
        <v>0</v>
      </c>
      <c r="R288">
        <v>0</v>
      </c>
      <c r="S288">
        <v>0</v>
      </c>
      <c r="T288">
        <v>0</v>
      </c>
      <c r="U288">
        <v>0</v>
      </c>
      <c r="V288">
        <f t="shared" si="7"/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5</v>
      </c>
      <c r="CJ288"/>
      <c r="CK288"/>
      <c r="GG288"/>
      <c r="GI288"/>
      <c r="GQ288"/>
      <c r="HI288"/>
      <c r="HK288"/>
      <c r="HM288"/>
      <c r="IF288"/>
      <c r="IW288"/>
    </row>
    <row r="289" spans="1:257">
      <c r="A289" t="s">
        <v>115</v>
      </c>
      <c r="B289">
        <v>2019</v>
      </c>
      <c r="C289" t="s">
        <v>724</v>
      </c>
      <c r="D289" t="s">
        <v>725</v>
      </c>
      <c r="E289" t="s">
        <v>726</v>
      </c>
      <c r="F289" t="s">
        <v>727</v>
      </c>
      <c r="G289" t="s">
        <v>216</v>
      </c>
      <c r="H289">
        <v>70669</v>
      </c>
      <c r="I289">
        <v>325180</v>
      </c>
      <c r="J289" t="str">
        <f>VLOOKUP(C289,'2016-2021 BD OES Pull_rev'!F:N, 9, FALSE)</f>
        <v>Processing - incorporation into formulation, mixture, or reaction product</v>
      </c>
      <c r="K289">
        <v>1.38</v>
      </c>
      <c r="L289" t="s">
        <v>728</v>
      </c>
      <c r="M289">
        <v>0</v>
      </c>
      <c r="N289" t="s">
        <v>485</v>
      </c>
      <c r="R289">
        <v>1</v>
      </c>
      <c r="S289">
        <v>0</v>
      </c>
      <c r="T289">
        <v>0</v>
      </c>
      <c r="U289">
        <v>0</v>
      </c>
      <c r="V289">
        <f t="shared" si="7"/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CJ289"/>
      <c r="CK289"/>
      <c r="GG289"/>
      <c r="GI289"/>
      <c r="GQ289"/>
      <c r="HI289"/>
      <c r="HK289"/>
      <c r="HM289"/>
      <c r="IF289"/>
      <c r="IW289"/>
    </row>
    <row r="290" spans="1:257">
      <c r="A290" t="s">
        <v>454</v>
      </c>
      <c r="B290">
        <v>2020</v>
      </c>
      <c r="C290" t="s">
        <v>724</v>
      </c>
      <c r="D290" t="s">
        <v>725</v>
      </c>
      <c r="E290" t="s">
        <v>726</v>
      </c>
      <c r="F290" t="s">
        <v>727</v>
      </c>
      <c r="G290" t="s">
        <v>216</v>
      </c>
      <c r="H290">
        <v>70669</v>
      </c>
      <c r="I290">
        <v>325180</v>
      </c>
      <c r="J290" t="str">
        <f>VLOOKUP(C290,'2016-2021 BD OES Pull_rev'!F:N, 9, FALSE)</f>
        <v>Processing - incorporation into formulation, mixture, or reaction product</v>
      </c>
      <c r="R290">
        <v>0</v>
      </c>
      <c r="S290">
        <v>0</v>
      </c>
      <c r="T290">
        <v>0</v>
      </c>
      <c r="U290">
        <v>0</v>
      </c>
      <c r="V290">
        <f t="shared" si="7"/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s="33"/>
      <c r="AR290" s="33"/>
      <c r="AS290" s="33"/>
      <c r="AT290" s="33"/>
      <c r="AU290" s="33"/>
      <c r="AV290" s="33"/>
      <c r="AW290" s="33"/>
      <c r="AX290" s="33"/>
      <c r="AY290" s="33"/>
      <c r="CJ290"/>
      <c r="CK290"/>
      <c r="GG290"/>
      <c r="GI290"/>
      <c r="GQ290"/>
      <c r="HI290"/>
      <c r="HK290"/>
      <c r="HM290"/>
      <c r="IF290"/>
      <c r="IW290"/>
    </row>
    <row r="291" spans="1:257">
      <c r="A291" t="s">
        <v>454</v>
      </c>
      <c r="B291">
        <v>2021</v>
      </c>
      <c r="C291" t="s">
        <v>724</v>
      </c>
      <c r="D291" t="s">
        <v>725</v>
      </c>
      <c r="E291" t="s">
        <v>726</v>
      </c>
      <c r="F291" t="s">
        <v>727</v>
      </c>
      <c r="G291" t="s">
        <v>216</v>
      </c>
      <c r="H291">
        <v>70669</v>
      </c>
      <c r="I291">
        <v>325180</v>
      </c>
      <c r="J291" t="str">
        <f>VLOOKUP(C291,'2016-2021 BD OES Pull_rev'!F:N, 9, FALSE)</f>
        <v>Processing - incorporation into formulation, mixture, or reaction product</v>
      </c>
      <c r="R291">
        <v>0</v>
      </c>
      <c r="S291">
        <v>0</v>
      </c>
      <c r="T291">
        <v>0</v>
      </c>
      <c r="U291">
        <v>0</v>
      </c>
      <c r="V291">
        <f t="shared" si="7"/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s="33"/>
      <c r="AR291" s="33"/>
      <c r="AS291" s="33"/>
      <c r="AT291" s="33"/>
      <c r="AU291" s="33"/>
      <c r="AV291" s="33"/>
      <c r="AW291" s="33"/>
      <c r="AX291" s="33"/>
      <c r="AY291" s="33"/>
      <c r="CJ291"/>
      <c r="CK291"/>
      <c r="GG291"/>
      <c r="GI291"/>
      <c r="GQ291"/>
      <c r="HI291"/>
      <c r="HK291"/>
      <c r="HM291"/>
      <c r="IF291"/>
      <c r="IW291"/>
    </row>
    <row r="292" spans="1:257">
      <c r="A292" t="s">
        <v>115</v>
      </c>
      <c r="B292">
        <v>2016</v>
      </c>
      <c r="C292" t="s">
        <v>729</v>
      </c>
      <c r="D292" t="s">
        <v>730</v>
      </c>
      <c r="E292" t="s">
        <v>731</v>
      </c>
      <c r="F292" t="s">
        <v>732</v>
      </c>
      <c r="G292" t="s">
        <v>496</v>
      </c>
      <c r="H292">
        <v>37660</v>
      </c>
      <c r="I292">
        <v>325211</v>
      </c>
      <c r="J292" t="str">
        <f>VLOOKUP(C292,'2016-2021 BD OES Pull_rev'!F:N, 9, FALSE)</f>
        <v>Plastics and Rubber Polymerization</v>
      </c>
      <c r="K292">
        <v>3800</v>
      </c>
      <c r="L292" t="s">
        <v>463</v>
      </c>
      <c r="M292">
        <v>0</v>
      </c>
      <c r="R292">
        <v>0</v>
      </c>
      <c r="S292">
        <v>0</v>
      </c>
      <c r="T292">
        <v>0</v>
      </c>
      <c r="U292">
        <v>0</v>
      </c>
      <c r="V292">
        <f t="shared" si="7"/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CJ292"/>
      <c r="CK292"/>
      <c r="GG292"/>
      <c r="GI292"/>
      <c r="GQ292"/>
      <c r="HI292"/>
      <c r="HK292"/>
      <c r="HM292"/>
      <c r="IF292"/>
      <c r="IW292"/>
    </row>
    <row r="293" spans="1:257">
      <c r="A293" t="s">
        <v>115</v>
      </c>
      <c r="B293">
        <v>2017</v>
      </c>
      <c r="C293" t="s">
        <v>729</v>
      </c>
      <c r="D293" t="s">
        <v>730</v>
      </c>
      <c r="E293" t="s">
        <v>731</v>
      </c>
      <c r="F293" t="s">
        <v>732</v>
      </c>
      <c r="G293" t="s">
        <v>496</v>
      </c>
      <c r="H293">
        <v>37660</v>
      </c>
      <c r="I293">
        <v>325211</v>
      </c>
      <c r="J293" t="str">
        <f>VLOOKUP(C293,'2016-2021 BD OES Pull_rev'!F:N, 9, FALSE)</f>
        <v>Plastics and Rubber Polymerization</v>
      </c>
      <c r="K293">
        <v>1942</v>
      </c>
      <c r="L293" t="s">
        <v>463</v>
      </c>
      <c r="M293">
        <v>0</v>
      </c>
      <c r="R293">
        <v>0</v>
      </c>
      <c r="S293">
        <v>0</v>
      </c>
      <c r="T293">
        <v>0</v>
      </c>
      <c r="U293">
        <v>0</v>
      </c>
      <c r="V293">
        <f t="shared" si="7"/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CJ293"/>
      <c r="CK293"/>
      <c r="GG293"/>
      <c r="GI293"/>
      <c r="GQ293"/>
      <c r="HI293"/>
      <c r="HK293"/>
      <c r="HM293"/>
      <c r="IF293"/>
      <c r="IW293"/>
    </row>
    <row r="294" spans="1:257">
      <c r="A294" t="s">
        <v>115</v>
      </c>
      <c r="B294">
        <v>2018</v>
      </c>
      <c r="C294" t="s">
        <v>729</v>
      </c>
      <c r="D294" t="s">
        <v>730</v>
      </c>
      <c r="E294" t="s">
        <v>731</v>
      </c>
      <c r="F294" t="s">
        <v>732</v>
      </c>
      <c r="G294" t="s">
        <v>496</v>
      </c>
      <c r="H294">
        <v>37660</v>
      </c>
      <c r="I294">
        <v>325211</v>
      </c>
      <c r="J294" t="str">
        <f>VLOOKUP(C294,'2016-2021 BD OES Pull_rev'!F:N, 9, FALSE)</f>
        <v>Plastics and Rubber Polymerization</v>
      </c>
      <c r="K294">
        <v>1959</v>
      </c>
      <c r="L294" t="s">
        <v>463</v>
      </c>
      <c r="M294">
        <v>0</v>
      </c>
      <c r="R294">
        <v>0</v>
      </c>
      <c r="S294">
        <v>0</v>
      </c>
      <c r="T294">
        <v>0</v>
      </c>
      <c r="U294">
        <v>0</v>
      </c>
      <c r="V294">
        <f t="shared" si="7"/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CJ294"/>
      <c r="CK294"/>
      <c r="GG294"/>
      <c r="GI294"/>
      <c r="GQ294"/>
      <c r="HI294"/>
      <c r="HK294"/>
      <c r="HM294"/>
      <c r="IF294"/>
      <c r="IW294"/>
    </row>
    <row r="295" spans="1:257">
      <c r="A295" t="s">
        <v>115</v>
      </c>
      <c r="B295">
        <v>2019</v>
      </c>
      <c r="C295" t="s">
        <v>729</v>
      </c>
      <c r="D295" t="s">
        <v>730</v>
      </c>
      <c r="E295" t="s">
        <v>731</v>
      </c>
      <c r="F295" t="s">
        <v>732</v>
      </c>
      <c r="G295" t="s">
        <v>496</v>
      </c>
      <c r="H295">
        <v>37660</v>
      </c>
      <c r="I295">
        <v>325211</v>
      </c>
      <c r="J295" t="str">
        <f>VLOOKUP(C295,'2016-2021 BD OES Pull_rev'!F:N, 9, FALSE)</f>
        <v>Plastics and Rubber Polymerization</v>
      </c>
      <c r="K295">
        <v>1899</v>
      </c>
      <c r="L295" t="s">
        <v>463</v>
      </c>
      <c r="M295">
        <v>0</v>
      </c>
      <c r="R295">
        <v>0</v>
      </c>
      <c r="S295">
        <v>0</v>
      </c>
      <c r="T295">
        <v>0</v>
      </c>
      <c r="U295">
        <v>0</v>
      </c>
      <c r="V295">
        <f t="shared" si="7"/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CJ295"/>
      <c r="CK295"/>
      <c r="GG295"/>
      <c r="GI295"/>
      <c r="GQ295"/>
      <c r="HI295"/>
      <c r="HK295"/>
      <c r="HM295"/>
      <c r="IF295"/>
      <c r="IW295"/>
    </row>
    <row r="296" spans="1:257">
      <c r="A296" t="s">
        <v>115</v>
      </c>
      <c r="B296">
        <v>2020</v>
      </c>
      <c r="C296" t="s">
        <v>729</v>
      </c>
      <c r="D296" t="s">
        <v>730</v>
      </c>
      <c r="E296" t="s">
        <v>731</v>
      </c>
      <c r="F296" t="s">
        <v>732</v>
      </c>
      <c r="G296" t="s">
        <v>496</v>
      </c>
      <c r="H296">
        <v>37660</v>
      </c>
      <c r="I296">
        <v>325211</v>
      </c>
      <c r="J296" t="str">
        <f>VLOOKUP(C296,'2016-2021 BD OES Pull_rev'!F:N, 9, FALSE)</f>
        <v>Plastics and Rubber Polymerization</v>
      </c>
      <c r="K296">
        <v>1845</v>
      </c>
      <c r="L296" t="s">
        <v>463</v>
      </c>
      <c r="M296">
        <v>0</v>
      </c>
      <c r="R296">
        <v>0</v>
      </c>
      <c r="S296">
        <v>0</v>
      </c>
      <c r="T296">
        <v>0</v>
      </c>
      <c r="U296">
        <v>0</v>
      </c>
      <c r="V296">
        <f t="shared" si="7"/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CJ296"/>
      <c r="CK296"/>
      <c r="GG296"/>
      <c r="GI296"/>
      <c r="GQ296"/>
      <c r="HI296"/>
      <c r="HK296"/>
      <c r="HM296"/>
      <c r="IF296"/>
      <c r="IW296"/>
    </row>
    <row r="297" spans="1:257">
      <c r="A297" t="s">
        <v>115</v>
      </c>
      <c r="B297">
        <v>2021</v>
      </c>
      <c r="C297" t="s">
        <v>729</v>
      </c>
      <c r="D297" t="s">
        <v>730</v>
      </c>
      <c r="E297" t="s">
        <v>731</v>
      </c>
      <c r="F297" t="s">
        <v>732</v>
      </c>
      <c r="G297" t="s">
        <v>496</v>
      </c>
      <c r="H297">
        <v>37660</v>
      </c>
      <c r="I297">
        <v>325211</v>
      </c>
      <c r="J297" t="str">
        <f>VLOOKUP(C297,'2016-2021 BD OES Pull_rev'!F:N, 9, FALSE)</f>
        <v>Plastics and Rubber Polymerization</v>
      </c>
      <c r="K297">
        <v>244</v>
      </c>
      <c r="L297" t="s">
        <v>463</v>
      </c>
      <c r="M297">
        <v>0</v>
      </c>
      <c r="R297">
        <v>0</v>
      </c>
      <c r="S297">
        <v>0</v>
      </c>
      <c r="T297">
        <v>0</v>
      </c>
      <c r="U297">
        <v>0</v>
      </c>
      <c r="V297">
        <f t="shared" si="7"/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CJ297"/>
      <c r="CK297"/>
      <c r="GG297"/>
      <c r="GI297"/>
      <c r="GQ297"/>
      <c r="HI297"/>
      <c r="HK297"/>
      <c r="HM297"/>
      <c r="IF297"/>
      <c r="IW297"/>
    </row>
    <row r="298" spans="1:257">
      <c r="A298" t="s">
        <v>115</v>
      </c>
      <c r="B298">
        <v>2016</v>
      </c>
      <c r="C298" t="s">
        <v>181</v>
      </c>
      <c r="D298" t="s">
        <v>183</v>
      </c>
      <c r="E298" t="s">
        <v>184</v>
      </c>
      <c r="F298" t="s">
        <v>185</v>
      </c>
      <c r="G298" t="s">
        <v>148</v>
      </c>
      <c r="H298">
        <v>75602</v>
      </c>
      <c r="I298">
        <v>325199</v>
      </c>
      <c r="J298" t="str">
        <f>VLOOKUP(C298,'2016-2021 BD OES Pull_rev'!F:N, 9, FALSE)</f>
        <v>Manufacturing</v>
      </c>
      <c r="K298">
        <v>20170</v>
      </c>
      <c r="L298" t="s">
        <v>463</v>
      </c>
      <c r="M298">
        <v>0</v>
      </c>
      <c r="R298">
        <v>0</v>
      </c>
      <c r="S298">
        <v>0</v>
      </c>
      <c r="T298">
        <v>0</v>
      </c>
      <c r="U298">
        <v>0</v>
      </c>
      <c r="V298">
        <f t="shared" si="7"/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CJ298"/>
      <c r="CK298"/>
      <c r="GG298"/>
      <c r="GI298"/>
      <c r="GQ298"/>
      <c r="HI298"/>
      <c r="HK298"/>
      <c r="HM298"/>
      <c r="IF298"/>
      <c r="IW298"/>
    </row>
    <row r="299" spans="1:257">
      <c r="A299" t="s">
        <v>115</v>
      </c>
      <c r="B299">
        <v>2017</v>
      </c>
      <c r="C299" t="s">
        <v>181</v>
      </c>
      <c r="D299" t="s">
        <v>183</v>
      </c>
      <c r="E299" t="s">
        <v>184</v>
      </c>
      <c r="F299" t="s">
        <v>185</v>
      </c>
      <c r="G299" t="s">
        <v>148</v>
      </c>
      <c r="H299">
        <v>75602</v>
      </c>
      <c r="I299">
        <v>325199</v>
      </c>
      <c r="J299" t="str">
        <f>VLOOKUP(C299,'2016-2021 BD OES Pull_rev'!F:N, 9, FALSE)</f>
        <v>Manufacturing</v>
      </c>
      <c r="K299">
        <v>16537</v>
      </c>
      <c r="L299" t="s">
        <v>463</v>
      </c>
      <c r="M299">
        <v>0</v>
      </c>
      <c r="R299">
        <v>0</v>
      </c>
      <c r="S299">
        <v>0</v>
      </c>
      <c r="T299">
        <v>0</v>
      </c>
      <c r="U299">
        <v>0</v>
      </c>
      <c r="V299">
        <f t="shared" si="7"/>
        <v>0</v>
      </c>
      <c r="W299">
        <v>0</v>
      </c>
      <c r="X299">
        <v>0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CJ299"/>
      <c r="CK299"/>
      <c r="GG299"/>
      <c r="GI299"/>
      <c r="GQ299"/>
      <c r="HI299"/>
      <c r="HK299"/>
      <c r="HM299"/>
      <c r="IF299"/>
      <c r="IW299"/>
    </row>
    <row r="300" spans="1:257">
      <c r="A300" t="s">
        <v>115</v>
      </c>
      <c r="B300">
        <v>2018</v>
      </c>
      <c r="C300" t="s">
        <v>181</v>
      </c>
      <c r="D300" t="s">
        <v>183</v>
      </c>
      <c r="E300" t="s">
        <v>184</v>
      </c>
      <c r="F300" t="s">
        <v>185</v>
      </c>
      <c r="G300" t="s">
        <v>148</v>
      </c>
      <c r="H300">
        <v>75602</v>
      </c>
      <c r="I300">
        <v>325199</v>
      </c>
      <c r="J300" t="str">
        <f>VLOOKUP(C300,'2016-2021 BD OES Pull_rev'!F:N, 9, FALSE)</f>
        <v>Manufacturing</v>
      </c>
      <c r="K300">
        <v>14676</v>
      </c>
      <c r="L300" t="s">
        <v>463</v>
      </c>
      <c r="M300">
        <v>0</v>
      </c>
      <c r="R300">
        <v>0</v>
      </c>
      <c r="S300">
        <v>0</v>
      </c>
      <c r="T300">
        <v>0</v>
      </c>
      <c r="U300">
        <v>0</v>
      </c>
      <c r="V300">
        <f t="shared" si="7"/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CJ300"/>
      <c r="CK300"/>
      <c r="GG300"/>
      <c r="GI300"/>
      <c r="GQ300"/>
      <c r="HI300"/>
      <c r="HK300"/>
      <c r="HM300"/>
      <c r="IF300"/>
      <c r="IW300"/>
    </row>
    <row r="301" spans="1:257">
      <c r="A301" t="s">
        <v>115</v>
      </c>
      <c r="B301">
        <v>2019</v>
      </c>
      <c r="C301" t="s">
        <v>181</v>
      </c>
      <c r="D301" t="s">
        <v>183</v>
      </c>
      <c r="E301" t="s">
        <v>184</v>
      </c>
      <c r="F301" t="s">
        <v>185</v>
      </c>
      <c r="G301" t="s">
        <v>148</v>
      </c>
      <c r="H301">
        <v>75602</v>
      </c>
      <c r="I301">
        <v>325199</v>
      </c>
      <c r="J301" t="str">
        <f>VLOOKUP(C301,'2016-2021 BD OES Pull_rev'!F:N, 9, FALSE)</f>
        <v>Manufacturing</v>
      </c>
      <c r="K301">
        <v>23921</v>
      </c>
      <c r="L301" t="s">
        <v>463</v>
      </c>
      <c r="M301">
        <v>0</v>
      </c>
      <c r="R301">
        <v>0</v>
      </c>
      <c r="S301">
        <v>0</v>
      </c>
      <c r="T301">
        <v>0</v>
      </c>
      <c r="U301">
        <v>0</v>
      </c>
      <c r="V301">
        <f t="shared" si="7"/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CJ301"/>
      <c r="CK301"/>
      <c r="GG301"/>
      <c r="GI301"/>
      <c r="GQ301"/>
      <c r="HI301"/>
      <c r="HK301"/>
      <c r="HM301"/>
      <c r="IF301"/>
      <c r="IW301"/>
    </row>
    <row r="302" spans="1:257">
      <c r="A302" t="s">
        <v>115</v>
      </c>
      <c r="B302">
        <v>2020</v>
      </c>
      <c r="C302" t="s">
        <v>181</v>
      </c>
      <c r="D302" t="s">
        <v>183</v>
      </c>
      <c r="E302" t="s">
        <v>184</v>
      </c>
      <c r="F302" t="s">
        <v>185</v>
      </c>
      <c r="G302" t="s">
        <v>148</v>
      </c>
      <c r="H302">
        <v>75602</v>
      </c>
      <c r="I302">
        <v>325199</v>
      </c>
      <c r="J302" t="str">
        <f>VLOOKUP(C302,'2016-2021 BD OES Pull_rev'!F:N, 9, FALSE)</f>
        <v>Manufacturing</v>
      </c>
      <c r="K302">
        <v>10840</v>
      </c>
      <c r="L302" t="s">
        <v>463</v>
      </c>
      <c r="M302">
        <v>0</v>
      </c>
      <c r="R302">
        <v>0</v>
      </c>
      <c r="S302">
        <v>0</v>
      </c>
      <c r="T302">
        <v>0</v>
      </c>
      <c r="U302">
        <v>0</v>
      </c>
      <c r="V302">
        <f t="shared" si="7"/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CJ302"/>
      <c r="CK302"/>
      <c r="GG302"/>
      <c r="GI302"/>
      <c r="GQ302"/>
      <c r="HI302"/>
      <c r="HK302"/>
      <c r="HM302"/>
      <c r="IF302"/>
      <c r="IW302"/>
    </row>
    <row r="303" spans="1:257">
      <c r="A303" t="s">
        <v>115</v>
      </c>
      <c r="B303">
        <v>2021</v>
      </c>
      <c r="C303" t="s">
        <v>181</v>
      </c>
      <c r="D303" t="s">
        <v>183</v>
      </c>
      <c r="E303" t="s">
        <v>184</v>
      </c>
      <c r="F303" t="s">
        <v>185</v>
      </c>
      <c r="G303" t="s">
        <v>148</v>
      </c>
      <c r="H303">
        <v>75602</v>
      </c>
      <c r="I303">
        <v>325199</v>
      </c>
      <c r="J303" t="str">
        <f>VLOOKUP(C303,'2016-2021 BD OES Pull_rev'!F:N, 9, FALSE)</f>
        <v>Manufacturing</v>
      </c>
      <c r="K303">
        <v>30190</v>
      </c>
      <c r="L303" t="s">
        <v>463</v>
      </c>
      <c r="M303">
        <v>0</v>
      </c>
      <c r="R303">
        <v>0</v>
      </c>
      <c r="S303">
        <v>0</v>
      </c>
      <c r="T303">
        <v>0</v>
      </c>
      <c r="U303">
        <v>0</v>
      </c>
      <c r="V303">
        <f t="shared" si="7"/>
        <v>0</v>
      </c>
      <c r="W303">
        <v>0</v>
      </c>
      <c r="X303">
        <v>0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CJ303"/>
      <c r="CK303"/>
      <c r="GG303"/>
      <c r="GI303"/>
      <c r="GQ303"/>
      <c r="HI303"/>
      <c r="HK303"/>
      <c r="HM303"/>
      <c r="IF303"/>
      <c r="IW303"/>
    </row>
    <row r="304" spans="1:257">
      <c r="A304" t="s">
        <v>115</v>
      </c>
      <c r="B304">
        <v>2016</v>
      </c>
      <c r="C304" t="s">
        <v>733</v>
      </c>
      <c r="D304" t="s">
        <v>734</v>
      </c>
      <c r="E304" t="s">
        <v>735</v>
      </c>
      <c r="F304" t="s">
        <v>736</v>
      </c>
      <c r="G304" t="s">
        <v>148</v>
      </c>
      <c r="H304">
        <v>77580</v>
      </c>
      <c r="I304">
        <v>211112</v>
      </c>
      <c r="J304" t="str">
        <f>VLOOKUP(C304,'2016-2021 BD OES Pull_rev'!F:N, 9, FALSE)</f>
        <v>Processing - incorporation into formulation, mixture, or reaction product</v>
      </c>
      <c r="K304">
        <v>747</v>
      </c>
      <c r="L304" t="s">
        <v>463</v>
      </c>
      <c r="M304">
        <v>0</v>
      </c>
      <c r="R304">
        <v>0</v>
      </c>
      <c r="S304">
        <v>0</v>
      </c>
      <c r="T304">
        <v>0</v>
      </c>
      <c r="U304">
        <v>0</v>
      </c>
      <c r="V304">
        <f t="shared" si="7"/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CJ304"/>
      <c r="CK304"/>
      <c r="GG304"/>
      <c r="GI304"/>
      <c r="GQ304"/>
      <c r="HI304"/>
      <c r="HK304"/>
      <c r="HM304"/>
      <c r="IF304"/>
      <c r="IW304"/>
    </row>
    <row r="305" spans="1:257">
      <c r="A305" t="s">
        <v>115</v>
      </c>
      <c r="B305">
        <v>2016</v>
      </c>
      <c r="C305" t="s">
        <v>188</v>
      </c>
      <c r="D305" t="s">
        <v>190</v>
      </c>
      <c r="E305" t="s">
        <v>191</v>
      </c>
      <c r="F305" t="s">
        <v>192</v>
      </c>
      <c r="G305" t="s">
        <v>193</v>
      </c>
      <c r="H305">
        <v>52732</v>
      </c>
      <c r="I305">
        <v>325199</v>
      </c>
      <c r="J305" t="str">
        <f>VLOOKUP(C305,'2016-2021 BD OES Pull_rev'!F:N, 9, FALSE)</f>
        <v>Plastics and Rubber Polymerization</v>
      </c>
      <c r="K305">
        <v>12480</v>
      </c>
      <c r="L305" t="s">
        <v>569</v>
      </c>
      <c r="M305">
        <v>0</v>
      </c>
      <c r="N305" t="s">
        <v>477</v>
      </c>
      <c r="O305" t="s">
        <v>696</v>
      </c>
      <c r="P305">
        <v>0</v>
      </c>
      <c r="Q305" t="s">
        <v>477</v>
      </c>
      <c r="R305">
        <v>3</v>
      </c>
      <c r="S305">
        <v>0</v>
      </c>
      <c r="T305">
        <v>0</v>
      </c>
      <c r="U305">
        <v>0</v>
      </c>
      <c r="V305">
        <f t="shared" si="7"/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0.01</v>
      </c>
      <c r="AL305">
        <v>0</v>
      </c>
      <c r="AM305">
        <v>0</v>
      </c>
      <c r="AN305">
        <v>0</v>
      </c>
      <c r="AO305">
        <v>0</v>
      </c>
      <c r="AP305">
        <v>102.22</v>
      </c>
      <c r="CJ305"/>
      <c r="CK305"/>
      <c r="GG305"/>
      <c r="GI305"/>
      <c r="GQ305"/>
      <c r="HI305"/>
      <c r="HK305"/>
      <c r="HM305"/>
      <c r="IF305"/>
      <c r="IW305"/>
    </row>
    <row r="306" spans="1:257">
      <c r="A306" t="s">
        <v>115</v>
      </c>
      <c r="B306">
        <v>2017</v>
      </c>
      <c r="C306" t="s">
        <v>188</v>
      </c>
      <c r="D306" t="s">
        <v>190</v>
      </c>
      <c r="E306" t="s">
        <v>191</v>
      </c>
      <c r="F306" t="s">
        <v>192</v>
      </c>
      <c r="G306" t="s">
        <v>193</v>
      </c>
      <c r="H306">
        <v>52732</v>
      </c>
      <c r="I306">
        <v>325211</v>
      </c>
      <c r="J306" t="str">
        <f>VLOOKUP(C306,'2016-2021 BD OES Pull_rev'!F:N, 9, FALSE)</f>
        <v>Plastics and Rubber Polymerization</v>
      </c>
      <c r="K306">
        <v>18320</v>
      </c>
      <c r="L306" t="s">
        <v>569</v>
      </c>
      <c r="M306">
        <v>0</v>
      </c>
      <c r="N306" t="s">
        <v>477</v>
      </c>
      <c r="O306" t="s">
        <v>696</v>
      </c>
      <c r="P306">
        <v>0</v>
      </c>
      <c r="Q306" t="s">
        <v>477</v>
      </c>
      <c r="R306">
        <v>3</v>
      </c>
      <c r="S306">
        <v>0</v>
      </c>
      <c r="T306">
        <v>0</v>
      </c>
      <c r="U306">
        <v>0</v>
      </c>
      <c r="V306">
        <f t="shared" si="7"/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11</v>
      </c>
      <c r="CJ306"/>
      <c r="CK306"/>
      <c r="GG306"/>
      <c r="GI306"/>
      <c r="GQ306"/>
      <c r="HI306"/>
      <c r="HK306"/>
      <c r="HM306"/>
      <c r="IF306"/>
      <c r="IW306"/>
    </row>
    <row r="307" spans="1:257">
      <c r="A307" t="s">
        <v>115</v>
      </c>
      <c r="B307">
        <v>2018</v>
      </c>
      <c r="C307" t="s">
        <v>188</v>
      </c>
      <c r="D307" t="s">
        <v>190</v>
      </c>
      <c r="E307" t="s">
        <v>191</v>
      </c>
      <c r="F307" t="s">
        <v>192</v>
      </c>
      <c r="G307" t="s">
        <v>193</v>
      </c>
      <c r="H307">
        <v>52732</v>
      </c>
      <c r="I307">
        <v>325211</v>
      </c>
      <c r="J307" t="str">
        <f>VLOOKUP(C307,'2016-2021 BD OES Pull_rev'!F:N, 9, FALSE)</f>
        <v>Plastics and Rubber Polymerization</v>
      </c>
      <c r="K307">
        <v>17540</v>
      </c>
      <c r="L307" t="s">
        <v>696</v>
      </c>
      <c r="M307">
        <v>0</v>
      </c>
      <c r="N307" t="s">
        <v>477</v>
      </c>
      <c r="O307" t="s">
        <v>696</v>
      </c>
      <c r="P307">
        <v>0</v>
      </c>
      <c r="Q307" t="s">
        <v>477</v>
      </c>
      <c r="R307">
        <v>3</v>
      </c>
      <c r="S307">
        <v>0</v>
      </c>
      <c r="T307">
        <v>0</v>
      </c>
      <c r="U307">
        <v>0</v>
      </c>
      <c r="V307">
        <f t="shared" si="7"/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F307">
        <v>0</v>
      </c>
      <c r="AG307">
        <v>0</v>
      </c>
      <c r="AH307">
        <v>0</v>
      </c>
      <c r="AI307">
        <v>0</v>
      </c>
      <c r="AJ307">
        <v>0.02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9.93</v>
      </c>
      <c r="CJ307"/>
      <c r="CK307"/>
      <c r="GG307"/>
      <c r="GI307"/>
      <c r="GQ307"/>
      <c r="HI307"/>
      <c r="HK307"/>
      <c r="HM307"/>
      <c r="IF307"/>
      <c r="IW307"/>
    </row>
    <row r="308" spans="1:257">
      <c r="A308" t="s">
        <v>115</v>
      </c>
      <c r="B308">
        <v>2019</v>
      </c>
      <c r="C308" t="s">
        <v>188</v>
      </c>
      <c r="D308" t="s">
        <v>190</v>
      </c>
      <c r="E308" t="s">
        <v>191</v>
      </c>
      <c r="F308" t="s">
        <v>192</v>
      </c>
      <c r="G308" t="s">
        <v>193</v>
      </c>
      <c r="H308">
        <v>52732</v>
      </c>
      <c r="I308">
        <v>325211</v>
      </c>
      <c r="J308" t="str">
        <f>VLOOKUP(C308,'2016-2021 BD OES Pull_rev'!F:N, 9, FALSE)</f>
        <v>Plastics and Rubber Polymerization</v>
      </c>
      <c r="K308">
        <v>16980</v>
      </c>
      <c r="L308" t="s">
        <v>696</v>
      </c>
      <c r="M308">
        <v>0</v>
      </c>
      <c r="N308" t="s">
        <v>477</v>
      </c>
      <c r="O308" t="s">
        <v>696</v>
      </c>
      <c r="P308">
        <v>0</v>
      </c>
      <c r="Q308" t="s">
        <v>477</v>
      </c>
      <c r="R308">
        <v>3</v>
      </c>
      <c r="S308">
        <v>0</v>
      </c>
      <c r="T308">
        <v>0</v>
      </c>
      <c r="U308">
        <v>0</v>
      </c>
      <c r="V308">
        <f t="shared" si="7"/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130.30000000000001</v>
      </c>
      <c r="CJ308"/>
      <c r="CK308"/>
      <c r="GG308"/>
      <c r="GI308"/>
      <c r="GQ308"/>
      <c r="HI308"/>
      <c r="HK308"/>
      <c r="HM308"/>
      <c r="IF308"/>
      <c r="IW308"/>
    </row>
    <row r="309" spans="1:257">
      <c r="A309" t="s">
        <v>115</v>
      </c>
      <c r="B309">
        <v>2020</v>
      </c>
      <c r="C309" t="s">
        <v>188</v>
      </c>
      <c r="D309" t="s">
        <v>190</v>
      </c>
      <c r="E309" t="s">
        <v>191</v>
      </c>
      <c r="F309" t="s">
        <v>192</v>
      </c>
      <c r="G309" t="s">
        <v>193</v>
      </c>
      <c r="H309">
        <v>52732</v>
      </c>
      <c r="I309">
        <v>325110</v>
      </c>
      <c r="J309" t="str">
        <f>VLOOKUP(C309,'2016-2021 BD OES Pull_rev'!F:N, 9, FALSE)</f>
        <v>Plastics and Rubber Polymerization</v>
      </c>
      <c r="K309">
        <v>13580</v>
      </c>
      <c r="L309" t="s">
        <v>696</v>
      </c>
      <c r="M309">
        <v>0</v>
      </c>
      <c r="N309" t="s">
        <v>477</v>
      </c>
      <c r="O309" t="s">
        <v>696</v>
      </c>
      <c r="P309">
        <v>0</v>
      </c>
      <c r="Q309" t="s">
        <v>477</v>
      </c>
      <c r="R309">
        <v>3</v>
      </c>
      <c r="S309">
        <v>0</v>
      </c>
      <c r="T309">
        <v>0</v>
      </c>
      <c r="U309">
        <v>0</v>
      </c>
      <c r="V309">
        <f t="shared" si="7"/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CJ309"/>
      <c r="CK309"/>
      <c r="GG309"/>
      <c r="GI309"/>
      <c r="GQ309"/>
      <c r="HI309"/>
      <c r="HK309"/>
      <c r="HM309"/>
      <c r="IF309"/>
      <c r="IW309"/>
    </row>
    <row r="310" spans="1:257">
      <c r="A310" t="s">
        <v>115</v>
      </c>
      <c r="B310">
        <v>2021</v>
      </c>
      <c r="C310" t="s">
        <v>188</v>
      </c>
      <c r="D310" t="s">
        <v>190</v>
      </c>
      <c r="E310" t="s">
        <v>191</v>
      </c>
      <c r="F310" t="s">
        <v>192</v>
      </c>
      <c r="G310" t="s">
        <v>193</v>
      </c>
      <c r="H310">
        <v>52732</v>
      </c>
      <c r="I310">
        <v>325211</v>
      </c>
      <c r="J310" t="str">
        <f>VLOOKUP(C310,'2016-2021 BD OES Pull_rev'!F:N, 9, FALSE)</f>
        <v>Plastics and Rubber Polymerization</v>
      </c>
      <c r="K310">
        <v>12647.7</v>
      </c>
      <c r="L310" t="s">
        <v>696</v>
      </c>
      <c r="M310">
        <v>0</v>
      </c>
      <c r="N310" t="s">
        <v>477</v>
      </c>
      <c r="O310" t="s">
        <v>696</v>
      </c>
      <c r="P310">
        <v>0</v>
      </c>
      <c r="Q310" t="s">
        <v>477</v>
      </c>
      <c r="R310">
        <v>3</v>
      </c>
      <c r="S310">
        <v>0</v>
      </c>
      <c r="T310">
        <v>0</v>
      </c>
      <c r="U310">
        <v>0</v>
      </c>
      <c r="V310">
        <f t="shared" si="7"/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CJ310"/>
      <c r="CK310"/>
      <c r="GG310"/>
      <c r="GI310"/>
      <c r="GQ310"/>
      <c r="HI310"/>
      <c r="HK310"/>
      <c r="HM310"/>
      <c r="IF310"/>
      <c r="IW310"/>
    </row>
    <row r="311" spans="1:257">
      <c r="A311" t="s">
        <v>115</v>
      </c>
      <c r="B311">
        <v>2016</v>
      </c>
      <c r="C311" t="s">
        <v>737</v>
      </c>
      <c r="D311" t="s">
        <v>197</v>
      </c>
      <c r="E311" t="s">
        <v>738</v>
      </c>
      <c r="F311" t="s">
        <v>515</v>
      </c>
      <c r="G311" t="s">
        <v>148</v>
      </c>
      <c r="H311">
        <v>77571</v>
      </c>
      <c r="I311">
        <v>325199</v>
      </c>
      <c r="J311" t="str">
        <f>VLOOKUP(C311,'2016-2021 BD OES Pull_rev'!F:N, 9, FALSE)</f>
        <v>Plastics and Rubber Polymerization</v>
      </c>
      <c r="K311">
        <v>5800</v>
      </c>
      <c r="L311" t="s">
        <v>463</v>
      </c>
      <c r="M311">
        <v>0</v>
      </c>
      <c r="R311">
        <v>0</v>
      </c>
      <c r="S311">
        <v>0</v>
      </c>
      <c r="T311">
        <v>0</v>
      </c>
      <c r="U311">
        <v>0</v>
      </c>
      <c r="V311">
        <f t="shared" si="7"/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CJ311"/>
      <c r="CK311"/>
      <c r="GG311"/>
      <c r="GI311"/>
      <c r="GQ311"/>
      <c r="HI311"/>
      <c r="HK311"/>
      <c r="HM311"/>
      <c r="IF311"/>
      <c r="IW311"/>
    </row>
    <row r="312" spans="1:257">
      <c r="A312" t="s">
        <v>115</v>
      </c>
      <c r="B312">
        <v>2016</v>
      </c>
      <c r="C312" t="s">
        <v>739</v>
      </c>
      <c r="D312" t="s">
        <v>197</v>
      </c>
      <c r="E312" t="s">
        <v>740</v>
      </c>
      <c r="F312" t="s">
        <v>741</v>
      </c>
      <c r="G312" t="s">
        <v>313</v>
      </c>
      <c r="H312">
        <v>60450</v>
      </c>
      <c r="I312">
        <v>325110</v>
      </c>
      <c r="J312" t="str">
        <f>VLOOKUP(C312,'2016-2021 BD OES Pull_rev'!F:N, 9, FALSE)</f>
        <v>Plastics and Rubber Polymerization</v>
      </c>
      <c r="K312">
        <v>1037</v>
      </c>
      <c r="L312" t="s">
        <v>463</v>
      </c>
      <c r="M312">
        <v>0</v>
      </c>
      <c r="R312">
        <v>0</v>
      </c>
      <c r="S312">
        <v>0</v>
      </c>
      <c r="T312">
        <v>0</v>
      </c>
      <c r="U312">
        <v>0</v>
      </c>
      <c r="V312">
        <f t="shared" si="7"/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8.8000000000000007</v>
      </c>
      <c r="CJ312"/>
      <c r="CK312"/>
      <c r="GG312"/>
      <c r="GI312"/>
      <c r="GQ312"/>
      <c r="HI312"/>
      <c r="HK312"/>
      <c r="HM312"/>
      <c r="IF312"/>
      <c r="IW312"/>
    </row>
    <row r="313" spans="1:257">
      <c r="A313" t="s">
        <v>115</v>
      </c>
      <c r="B313">
        <v>2016</v>
      </c>
      <c r="C313" t="s">
        <v>195</v>
      </c>
      <c r="D313" t="s">
        <v>197</v>
      </c>
      <c r="E313" t="s">
        <v>198</v>
      </c>
      <c r="F313" t="s">
        <v>199</v>
      </c>
      <c r="G313" t="s">
        <v>148</v>
      </c>
      <c r="H313">
        <v>78410</v>
      </c>
      <c r="I313">
        <v>325110</v>
      </c>
      <c r="J313" t="str">
        <f>VLOOKUP(C313,'2016-2021 BD OES Pull_rev'!F:N, 9, FALSE)</f>
        <v>Plastics and Rubber Polymerization</v>
      </c>
      <c r="K313">
        <v>4131</v>
      </c>
      <c r="L313" t="s">
        <v>742</v>
      </c>
      <c r="M313">
        <v>0</v>
      </c>
      <c r="N313" t="s">
        <v>485</v>
      </c>
      <c r="R313">
        <v>1</v>
      </c>
      <c r="S313">
        <v>0</v>
      </c>
      <c r="T313">
        <v>0</v>
      </c>
      <c r="U313">
        <v>0</v>
      </c>
      <c r="V313">
        <f t="shared" si="7"/>
        <v>0</v>
      </c>
      <c r="W313">
        <v>8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CJ313"/>
      <c r="CK313"/>
      <c r="GG313"/>
      <c r="GI313"/>
      <c r="GQ313"/>
      <c r="HI313"/>
      <c r="HK313"/>
      <c r="HM313"/>
      <c r="IF313"/>
      <c r="IW313"/>
    </row>
    <row r="314" spans="1:257">
      <c r="A314" t="s">
        <v>115</v>
      </c>
      <c r="B314">
        <v>2017</v>
      </c>
      <c r="C314" t="s">
        <v>739</v>
      </c>
      <c r="D314" t="s">
        <v>197</v>
      </c>
      <c r="E314" t="s">
        <v>740</v>
      </c>
      <c r="F314" t="s">
        <v>741</v>
      </c>
      <c r="G314" t="s">
        <v>313</v>
      </c>
      <c r="H314">
        <v>60450</v>
      </c>
      <c r="I314">
        <v>325110</v>
      </c>
      <c r="J314" t="str">
        <f>VLOOKUP(C314,'2016-2021 BD OES Pull_rev'!F:N, 9, FALSE)</f>
        <v>Plastics and Rubber Polymerization</v>
      </c>
      <c r="K314">
        <v>916</v>
      </c>
      <c r="L314" t="s">
        <v>463</v>
      </c>
      <c r="M314">
        <v>0</v>
      </c>
      <c r="R314">
        <v>0</v>
      </c>
      <c r="S314">
        <v>0</v>
      </c>
      <c r="T314">
        <v>0</v>
      </c>
      <c r="U314">
        <v>0</v>
      </c>
      <c r="V314">
        <f t="shared" si="7"/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8.8000000000000007</v>
      </c>
      <c r="CJ314"/>
      <c r="CK314"/>
      <c r="GG314"/>
      <c r="GI314"/>
      <c r="GQ314"/>
      <c r="HI314"/>
      <c r="HK314"/>
      <c r="HM314"/>
      <c r="IF314"/>
      <c r="IW314"/>
    </row>
    <row r="315" spans="1:257">
      <c r="A315" t="s">
        <v>115</v>
      </c>
      <c r="B315">
        <v>2017</v>
      </c>
      <c r="C315" t="s">
        <v>737</v>
      </c>
      <c r="D315" t="s">
        <v>197</v>
      </c>
      <c r="E315" t="s">
        <v>738</v>
      </c>
      <c r="F315" t="s">
        <v>515</v>
      </c>
      <c r="G315" t="s">
        <v>148</v>
      </c>
      <c r="H315">
        <v>77571</v>
      </c>
      <c r="I315">
        <v>325199</v>
      </c>
      <c r="J315" t="str">
        <f>VLOOKUP(C315,'2016-2021 BD OES Pull_rev'!F:N, 9, FALSE)</f>
        <v>Plastics and Rubber Polymerization</v>
      </c>
      <c r="K315">
        <v>4000</v>
      </c>
      <c r="L315" t="s">
        <v>463</v>
      </c>
      <c r="M315">
        <v>0</v>
      </c>
      <c r="R315">
        <v>0</v>
      </c>
      <c r="S315">
        <v>0</v>
      </c>
      <c r="T315">
        <v>0</v>
      </c>
      <c r="U315">
        <v>0</v>
      </c>
      <c r="V315">
        <f t="shared" si="7"/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CJ315"/>
      <c r="CK315"/>
      <c r="GG315"/>
      <c r="GI315"/>
      <c r="GQ315"/>
      <c r="HI315"/>
      <c r="HK315"/>
      <c r="HM315"/>
      <c r="IF315"/>
      <c r="IW315"/>
    </row>
    <row r="316" spans="1:257">
      <c r="A316" t="s">
        <v>115</v>
      </c>
      <c r="B316">
        <v>2017</v>
      </c>
      <c r="C316" t="s">
        <v>195</v>
      </c>
      <c r="D316" t="s">
        <v>197</v>
      </c>
      <c r="E316" t="s">
        <v>198</v>
      </c>
      <c r="F316" t="s">
        <v>199</v>
      </c>
      <c r="G316" t="s">
        <v>148</v>
      </c>
      <c r="H316">
        <v>78410</v>
      </c>
      <c r="I316">
        <v>325110</v>
      </c>
      <c r="J316" t="str">
        <f>VLOOKUP(C316,'2016-2021 BD OES Pull_rev'!F:N, 9, FALSE)</f>
        <v>Plastics and Rubber Polymerization</v>
      </c>
      <c r="K316">
        <v>83054</v>
      </c>
      <c r="L316" t="s">
        <v>742</v>
      </c>
      <c r="M316">
        <v>0</v>
      </c>
      <c r="N316" t="s">
        <v>485</v>
      </c>
      <c r="R316">
        <v>1</v>
      </c>
      <c r="S316">
        <v>0</v>
      </c>
      <c r="T316">
        <v>0</v>
      </c>
      <c r="U316">
        <v>0</v>
      </c>
      <c r="V316">
        <f t="shared" si="7"/>
        <v>0</v>
      </c>
      <c r="W316">
        <v>8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CJ316"/>
      <c r="CK316"/>
      <c r="GG316"/>
      <c r="GI316"/>
      <c r="GQ316"/>
      <c r="HI316"/>
      <c r="HK316"/>
      <c r="HM316"/>
      <c r="IF316"/>
      <c r="IW316"/>
    </row>
    <row r="317" spans="1:257">
      <c r="A317" t="s">
        <v>115</v>
      </c>
      <c r="B317">
        <v>2018</v>
      </c>
      <c r="C317" t="s">
        <v>195</v>
      </c>
      <c r="D317" t="s">
        <v>197</v>
      </c>
      <c r="E317" t="s">
        <v>198</v>
      </c>
      <c r="F317" t="s">
        <v>199</v>
      </c>
      <c r="G317" t="s">
        <v>148</v>
      </c>
      <c r="H317">
        <v>78410</v>
      </c>
      <c r="I317">
        <v>325110</v>
      </c>
      <c r="J317" t="str">
        <f>VLOOKUP(C317,'2016-2021 BD OES Pull_rev'!F:N, 9, FALSE)</f>
        <v>Plastics and Rubber Polymerization</v>
      </c>
      <c r="K317">
        <v>10058.040000000001</v>
      </c>
      <c r="L317" t="s">
        <v>742</v>
      </c>
      <c r="M317">
        <v>0</v>
      </c>
      <c r="N317" t="s">
        <v>485</v>
      </c>
      <c r="R317">
        <v>1</v>
      </c>
      <c r="S317">
        <v>0</v>
      </c>
      <c r="T317">
        <v>0</v>
      </c>
      <c r="U317">
        <v>0</v>
      </c>
      <c r="V317">
        <f t="shared" si="7"/>
        <v>0</v>
      </c>
      <c r="W317">
        <v>20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CJ317"/>
      <c r="CK317"/>
      <c r="GG317"/>
      <c r="GI317"/>
      <c r="GQ317"/>
      <c r="HI317"/>
      <c r="HK317"/>
      <c r="HM317"/>
      <c r="IF317"/>
      <c r="IW317"/>
    </row>
    <row r="318" spans="1:257">
      <c r="A318" t="s">
        <v>115</v>
      </c>
      <c r="B318">
        <v>2018</v>
      </c>
      <c r="C318" t="s">
        <v>739</v>
      </c>
      <c r="D318" t="s">
        <v>197</v>
      </c>
      <c r="E318" t="s">
        <v>740</v>
      </c>
      <c r="F318" t="s">
        <v>741</v>
      </c>
      <c r="G318" t="s">
        <v>313</v>
      </c>
      <c r="H318">
        <v>60450</v>
      </c>
      <c r="I318">
        <v>325110</v>
      </c>
      <c r="J318" t="str">
        <f>VLOOKUP(C318,'2016-2021 BD OES Pull_rev'!F:N, 9, FALSE)</f>
        <v>Plastics and Rubber Polymerization</v>
      </c>
      <c r="K318">
        <v>1215</v>
      </c>
      <c r="L318" t="s">
        <v>463</v>
      </c>
      <c r="M318">
        <v>0</v>
      </c>
      <c r="R318">
        <v>0</v>
      </c>
      <c r="S318">
        <v>0</v>
      </c>
      <c r="T318">
        <v>0</v>
      </c>
      <c r="U318">
        <v>0</v>
      </c>
      <c r="V318">
        <f t="shared" si="7"/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72</v>
      </c>
      <c r="CJ318"/>
      <c r="CK318"/>
      <c r="GG318"/>
      <c r="GI318"/>
      <c r="GQ318"/>
      <c r="HI318"/>
      <c r="HK318"/>
      <c r="HM318"/>
      <c r="IF318"/>
      <c r="IW318"/>
    </row>
    <row r="319" spans="1:257">
      <c r="A319" t="s">
        <v>115</v>
      </c>
      <c r="B319">
        <v>2018</v>
      </c>
      <c r="C319" t="s">
        <v>737</v>
      </c>
      <c r="D319" t="s">
        <v>197</v>
      </c>
      <c r="E319" t="s">
        <v>738</v>
      </c>
      <c r="F319" t="s">
        <v>515</v>
      </c>
      <c r="G319" t="s">
        <v>148</v>
      </c>
      <c r="H319">
        <v>77571</v>
      </c>
      <c r="I319">
        <v>325199</v>
      </c>
      <c r="J319" t="str">
        <f>VLOOKUP(C319,'2016-2021 BD OES Pull_rev'!F:N, 9, FALSE)</f>
        <v>Plastics and Rubber Polymerization</v>
      </c>
      <c r="K319">
        <v>4300</v>
      </c>
      <c r="L319" t="s">
        <v>463</v>
      </c>
      <c r="M319">
        <v>0</v>
      </c>
      <c r="R319">
        <v>0</v>
      </c>
      <c r="S319">
        <v>0</v>
      </c>
      <c r="T319">
        <v>0</v>
      </c>
      <c r="U319">
        <v>0</v>
      </c>
      <c r="V319">
        <f t="shared" si="7"/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CJ319"/>
      <c r="CK319"/>
      <c r="GG319"/>
      <c r="GI319"/>
      <c r="GQ319"/>
      <c r="HI319"/>
      <c r="HK319"/>
      <c r="HM319"/>
      <c r="IF319"/>
      <c r="IW319"/>
    </row>
    <row r="320" spans="1:257">
      <c r="A320" t="s">
        <v>115</v>
      </c>
      <c r="B320">
        <v>2019</v>
      </c>
      <c r="C320" t="s">
        <v>737</v>
      </c>
      <c r="D320" t="s">
        <v>197</v>
      </c>
      <c r="E320" t="s">
        <v>738</v>
      </c>
      <c r="F320" t="s">
        <v>515</v>
      </c>
      <c r="G320" t="s">
        <v>148</v>
      </c>
      <c r="H320">
        <v>77571</v>
      </c>
      <c r="I320">
        <v>325199</v>
      </c>
      <c r="J320" t="str">
        <f>VLOOKUP(C320,'2016-2021 BD OES Pull_rev'!F:N, 9, FALSE)</f>
        <v>Plastics and Rubber Polymerization</v>
      </c>
      <c r="K320">
        <v>4100</v>
      </c>
      <c r="L320" t="s">
        <v>463</v>
      </c>
      <c r="M320">
        <v>0</v>
      </c>
      <c r="R320">
        <v>0</v>
      </c>
      <c r="S320">
        <v>0</v>
      </c>
      <c r="T320">
        <v>0</v>
      </c>
      <c r="U320">
        <v>0</v>
      </c>
      <c r="V320">
        <f t="shared" si="7"/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CJ320"/>
      <c r="CK320"/>
      <c r="GG320"/>
      <c r="GI320"/>
      <c r="GQ320"/>
      <c r="HI320"/>
      <c r="HK320"/>
      <c r="HM320"/>
      <c r="IF320"/>
      <c r="IW320"/>
    </row>
    <row r="321" spans="1:257">
      <c r="A321" t="s">
        <v>115</v>
      </c>
      <c r="B321">
        <v>2019</v>
      </c>
      <c r="C321" t="s">
        <v>739</v>
      </c>
      <c r="D321" t="s">
        <v>197</v>
      </c>
      <c r="E321" t="s">
        <v>740</v>
      </c>
      <c r="F321" t="s">
        <v>741</v>
      </c>
      <c r="G321" t="s">
        <v>313</v>
      </c>
      <c r="H321">
        <v>60450</v>
      </c>
      <c r="I321">
        <v>325110</v>
      </c>
      <c r="J321" t="str">
        <f>VLOOKUP(C321,'2016-2021 BD OES Pull_rev'!F:N, 9, FALSE)</f>
        <v>Plastics and Rubber Polymerization</v>
      </c>
      <c r="K321">
        <v>993</v>
      </c>
      <c r="L321" t="s">
        <v>463</v>
      </c>
      <c r="M321">
        <v>0</v>
      </c>
      <c r="R321">
        <v>0</v>
      </c>
      <c r="S321">
        <v>0</v>
      </c>
      <c r="T321">
        <v>0</v>
      </c>
      <c r="U321">
        <v>0</v>
      </c>
      <c r="V321">
        <f t="shared" si="7"/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CJ321"/>
      <c r="CK321"/>
      <c r="GG321"/>
      <c r="GI321"/>
      <c r="GQ321"/>
      <c r="HI321"/>
      <c r="HK321"/>
      <c r="HM321"/>
      <c r="IF321"/>
      <c r="IW321"/>
    </row>
    <row r="322" spans="1:257">
      <c r="A322" t="s">
        <v>115</v>
      </c>
      <c r="B322">
        <v>2019</v>
      </c>
      <c r="C322" t="s">
        <v>195</v>
      </c>
      <c r="D322" t="s">
        <v>197</v>
      </c>
      <c r="E322" t="s">
        <v>198</v>
      </c>
      <c r="F322" t="s">
        <v>199</v>
      </c>
      <c r="G322" t="s">
        <v>148</v>
      </c>
      <c r="H322">
        <v>78410</v>
      </c>
      <c r="I322">
        <v>325110</v>
      </c>
      <c r="J322" t="str">
        <f>VLOOKUP(C322,'2016-2021 BD OES Pull_rev'!F:N, 9, FALSE)</f>
        <v>Plastics and Rubber Polymerization</v>
      </c>
      <c r="K322">
        <v>7892.27</v>
      </c>
      <c r="L322" t="s">
        <v>742</v>
      </c>
      <c r="M322">
        <v>0</v>
      </c>
      <c r="N322" t="s">
        <v>485</v>
      </c>
      <c r="R322">
        <v>1</v>
      </c>
      <c r="S322">
        <v>0</v>
      </c>
      <c r="T322">
        <v>0</v>
      </c>
      <c r="U322">
        <v>0</v>
      </c>
      <c r="V322">
        <f t="shared" si="7"/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CJ322"/>
      <c r="CK322"/>
      <c r="GG322"/>
      <c r="GI322"/>
      <c r="GQ322"/>
      <c r="HI322"/>
      <c r="HK322"/>
      <c r="HM322"/>
      <c r="IF322"/>
      <c r="IW322"/>
    </row>
    <row r="323" spans="1:257">
      <c r="A323" t="s">
        <v>115</v>
      </c>
      <c r="B323">
        <v>2020</v>
      </c>
      <c r="C323" t="s">
        <v>739</v>
      </c>
      <c r="D323" t="s">
        <v>197</v>
      </c>
      <c r="E323" t="s">
        <v>740</v>
      </c>
      <c r="F323" t="s">
        <v>741</v>
      </c>
      <c r="G323" t="s">
        <v>313</v>
      </c>
      <c r="H323">
        <v>60450</v>
      </c>
      <c r="I323">
        <v>325110</v>
      </c>
      <c r="J323" t="str">
        <f>VLOOKUP(C323,'2016-2021 BD OES Pull_rev'!F:N, 9, FALSE)</f>
        <v>Plastics and Rubber Polymerization</v>
      </c>
      <c r="K323">
        <v>938</v>
      </c>
      <c r="L323" t="s">
        <v>463</v>
      </c>
      <c r="M323">
        <v>0</v>
      </c>
      <c r="R323">
        <v>0</v>
      </c>
      <c r="S323">
        <v>0</v>
      </c>
      <c r="T323">
        <v>0</v>
      </c>
      <c r="U323">
        <v>0</v>
      </c>
      <c r="V323">
        <f t="shared" si="7"/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9</v>
      </c>
      <c r="CJ323"/>
      <c r="CK323"/>
      <c r="GG323"/>
      <c r="GI323"/>
      <c r="GQ323"/>
      <c r="HI323"/>
      <c r="HK323"/>
      <c r="HM323"/>
      <c r="IF323"/>
      <c r="IW323"/>
    </row>
    <row r="324" spans="1:257">
      <c r="A324" t="s">
        <v>115</v>
      </c>
      <c r="B324">
        <v>2020</v>
      </c>
      <c r="C324" t="s">
        <v>737</v>
      </c>
      <c r="D324" t="s">
        <v>197</v>
      </c>
      <c r="E324" t="s">
        <v>738</v>
      </c>
      <c r="F324" t="s">
        <v>515</v>
      </c>
      <c r="G324" t="s">
        <v>148</v>
      </c>
      <c r="H324">
        <v>77571</v>
      </c>
      <c r="I324">
        <v>325199</v>
      </c>
      <c r="J324" t="str">
        <f>VLOOKUP(C324,'2016-2021 BD OES Pull_rev'!F:N, 9, FALSE)</f>
        <v>Plastics and Rubber Polymerization</v>
      </c>
      <c r="K324">
        <v>3810</v>
      </c>
      <c r="L324" t="s">
        <v>463</v>
      </c>
      <c r="M324">
        <v>0</v>
      </c>
      <c r="R324">
        <v>0</v>
      </c>
      <c r="S324">
        <v>0</v>
      </c>
      <c r="T324">
        <v>0</v>
      </c>
      <c r="U324">
        <v>0</v>
      </c>
      <c r="V324">
        <f t="shared" si="7"/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CJ324"/>
      <c r="CK324"/>
      <c r="GG324"/>
      <c r="GI324"/>
      <c r="GQ324"/>
      <c r="HI324"/>
      <c r="HK324"/>
      <c r="HM324"/>
      <c r="IF324"/>
      <c r="IW324"/>
    </row>
    <row r="325" spans="1:257">
      <c r="A325" t="s">
        <v>115</v>
      </c>
      <c r="B325">
        <v>2020</v>
      </c>
      <c r="C325" t="s">
        <v>195</v>
      </c>
      <c r="D325" t="s">
        <v>197</v>
      </c>
      <c r="E325" t="s">
        <v>198</v>
      </c>
      <c r="F325" t="s">
        <v>199</v>
      </c>
      <c r="G325" t="s">
        <v>148</v>
      </c>
      <c r="H325">
        <v>78410</v>
      </c>
      <c r="I325">
        <v>325110</v>
      </c>
      <c r="J325" t="str">
        <f>VLOOKUP(C325,'2016-2021 BD OES Pull_rev'!F:N, 9, FALSE)</f>
        <v>Plastics and Rubber Polymerization</v>
      </c>
      <c r="K325">
        <v>9388.56</v>
      </c>
      <c r="L325" t="s">
        <v>742</v>
      </c>
      <c r="M325">
        <v>0</v>
      </c>
      <c r="N325" t="s">
        <v>485</v>
      </c>
      <c r="R325">
        <v>1</v>
      </c>
      <c r="S325">
        <v>0</v>
      </c>
      <c r="T325">
        <v>0</v>
      </c>
      <c r="U325">
        <v>0</v>
      </c>
      <c r="V325">
        <f t="shared" si="7"/>
        <v>0</v>
      </c>
      <c r="W325">
        <v>39.54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CJ325"/>
      <c r="CK325"/>
      <c r="GG325"/>
      <c r="GI325"/>
      <c r="GQ325"/>
      <c r="HI325"/>
      <c r="HK325"/>
      <c r="HM325"/>
      <c r="IF325"/>
      <c r="IW325"/>
    </row>
    <row r="326" spans="1:257">
      <c r="A326" t="s">
        <v>115</v>
      </c>
      <c r="B326">
        <v>2021</v>
      </c>
      <c r="C326" t="s">
        <v>739</v>
      </c>
      <c r="D326" t="s">
        <v>197</v>
      </c>
      <c r="E326" t="s">
        <v>740</v>
      </c>
      <c r="F326" t="s">
        <v>741</v>
      </c>
      <c r="G326" t="s">
        <v>313</v>
      </c>
      <c r="H326">
        <v>60450</v>
      </c>
      <c r="I326">
        <v>325110</v>
      </c>
      <c r="J326" t="str">
        <f>VLOOKUP(C326,'2016-2021 BD OES Pull_rev'!F:N, 9, FALSE)</f>
        <v>Plastics and Rubber Polymerization</v>
      </c>
      <c r="K326">
        <v>1620</v>
      </c>
      <c r="L326" t="s">
        <v>463</v>
      </c>
      <c r="M326">
        <v>0</v>
      </c>
      <c r="R326">
        <v>0</v>
      </c>
      <c r="S326">
        <v>0</v>
      </c>
      <c r="T326">
        <v>0</v>
      </c>
      <c r="U326">
        <v>0</v>
      </c>
      <c r="V326">
        <f t="shared" si="7"/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CJ326"/>
      <c r="CK326"/>
      <c r="GG326"/>
      <c r="GI326"/>
      <c r="GQ326"/>
      <c r="HI326"/>
      <c r="HK326"/>
      <c r="HM326"/>
      <c r="IF326"/>
      <c r="IW326"/>
    </row>
    <row r="327" spans="1:257">
      <c r="A327" t="s">
        <v>115</v>
      </c>
      <c r="B327">
        <v>2021</v>
      </c>
      <c r="C327" t="s">
        <v>195</v>
      </c>
      <c r="D327" t="s">
        <v>197</v>
      </c>
      <c r="E327" t="s">
        <v>198</v>
      </c>
      <c r="F327" t="s">
        <v>199</v>
      </c>
      <c r="G327" t="s">
        <v>148</v>
      </c>
      <c r="H327">
        <v>78410</v>
      </c>
      <c r="I327">
        <v>325110</v>
      </c>
      <c r="J327" t="str">
        <f>VLOOKUP(C327,'2016-2021 BD OES Pull_rev'!F:N, 9, FALSE)</f>
        <v>Plastics and Rubber Polymerization</v>
      </c>
      <c r="K327">
        <v>11570.31</v>
      </c>
      <c r="L327" t="s">
        <v>742</v>
      </c>
      <c r="M327">
        <v>0</v>
      </c>
      <c r="N327" t="s">
        <v>485</v>
      </c>
      <c r="R327">
        <v>1</v>
      </c>
      <c r="S327">
        <v>0</v>
      </c>
      <c r="T327">
        <v>0</v>
      </c>
      <c r="U327">
        <v>0</v>
      </c>
      <c r="V327">
        <f t="shared" si="7"/>
        <v>0</v>
      </c>
      <c r="W327">
        <v>18.2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CJ327"/>
      <c r="CK327"/>
      <c r="GG327"/>
      <c r="GI327"/>
      <c r="GQ327"/>
      <c r="HI327"/>
      <c r="HK327"/>
      <c r="HM327"/>
      <c r="IF327"/>
      <c r="IW327"/>
    </row>
    <row r="328" spans="1:257">
      <c r="A328" t="s">
        <v>115</v>
      </c>
      <c r="B328">
        <v>2021</v>
      </c>
      <c r="C328" t="s">
        <v>737</v>
      </c>
      <c r="D328" t="s">
        <v>197</v>
      </c>
      <c r="E328" t="s">
        <v>738</v>
      </c>
      <c r="F328" t="s">
        <v>515</v>
      </c>
      <c r="G328" t="s">
        <v>148</v>
      </c>
      <c r="H328">
        <v>77571</v>
      </c>
      <c r="I328">
        <v>325199</v>
      </c>
      <c r="J328" t="str">
        <f>VLOOKUP(C328,'2016-2021 BD OES Pull_rev'!F:N, 9, FALSE)</f>
        <v>Plastics and Rubber Polymerization</v>
      </c>
      <c r="K328">
        <v>5000</v>
      </c>
      <c r="L328" t="s">
        <v>463</v>
      </c>
      <c r="M328">
        <v>0</v>
      </c>
      <c r="R328">
        <v>0</v>
      </c>
      <c r="S328">
        <v>0</v>
      </c>
      <c r="T328">
        <v>0</v>
      </c>
      <c r="U328">
        <v>0</v>
      </c>
      <c r="V328">
        <f t="shared" si="7"/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743</v>
      </c>
      <c r="AR328" t="s">
        <v>744</v>
      </c>
      <c r="AS328" t="s">
        <v>745</v>
      </c>
      <c r="AT328" t="s">
        <v>660</v>
      </c>
      <c r="AU328" t="s">
        <v>746</v>
      </c>
      <c r="AV328">
        <v>482092676</v>
      </c>
      <c r="AW328">
        <v>110000555435</v>
      </c>
      <c r="AX328">
        <v>0.05</v>
      </c>
      <c r="AY328">
        <v>0</v>
      </c>
      <c r="CJ328"/>
      <c r="CK328"/>
      <c r="GG328"/>
      <c r="GI328"/>
      <c r="GQ328"/>
      <c r="HI328"/>
      <c r="HK328"/>
      <c r="HM328"/>
      <c r="IF328"/>
      <c r="IW328"/>
    </row>
    <row r="329" spans="1:257">
      <c r="A329" t="s">
        <v>115</v>
      </c>
      <c r="B329">
        <v>2019</v>
      </c>
      <c r="C329" t="s">
        <v>201</v>
      </c>
      <c r="D329" t="s">
        <v>203</v>
      </c>
      <c r="E329" t="s">
        <v>204</v>
      </c>
      <c r="F329" t="s">
        <v>205</v>
      </c>
      <c r="G329" t="s">
        <v>207</v>
      </c>
      <c r="H329">
        <v>26050</v>
      </c>
      <c r="I329">
        <v>324110</v>
      </c>
      <c r="J329" t="str">
        <f>VLOOKUP(C329,'2016-2021 BD OES Pull_rev'!F:N, 9, FALSE)</f>
        <v>Processing - incorporation into formulation, mixture, or reaction product</v>
      </c>
      <c r="K329">
        <v>1</v>
      </c>
      <c r="L329" t="s">
        <v>463</v>
      </c>
      <c r="M329">
        <v>0</v>
      </c>
      <c r="R329">
        <v>0</v>
      </c>
      <c r="S329">
        <v>0</v>
      </c>
      <c r="T329">
        <v>0</v>
      </c>
      <c r="U329">
        <v>0</v>
      </c>
      <c r="V329">
        <f t="shared" si="7"/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0.3</v>
      </c>
      <c r="AO329">
        <v>0</v>
      </c>
      <c r="AP329">
        <v>1.8</v>
      </c>
      <c r="CJ329"/>
      <c r="CK329"/>
      <c r="GG329"/>
      <c r="GI329"/>
      <c r="GQ329"/>
      <c r="HI329"/>
      <c r="HK329"/>
      <c r="HM329"/>
      <c r="IF329"/>
      <c r="IW329"/>
    </row>
    <row r="330" spans="1:257">
      <c r="A330" t="s">
        <v>115</v>
      </c>
      <c r="B330">
        <v>2020</v>
      </c>
      <c r="C330" t="s">
        <v>201</v>
      </c>
      <c r="D330" t="s">
        <v>203</v>
      </c>
      <c r="E330" t="s">
        <v>204</v>
      </c>
      <c r="F330" t="s">
        <v>205</v>
      </c>
      <c r="G330" t="s">
        <v>207</v>
      </c>
      <c r="H330">
        <v>26050</v>
      </c>
      <c r="I330">
        <v>324110</v>
      </c>
      <c r="J330" t="str">
        <f>VLOOKUP(C330,'2016-2021 BD OES Pull_rev'!F:N, 9, FALSE)</f>
        <v>Processing - incorporation into formulation, mixture, or reaction product</v>
      </c>
      <c r="K330">
        <v>4</v>
      </c>
      <c r="L330" t="s">
        <v>463</v>
      </c>
      <c r="M330">
        <v>0</v>
      </c>
      <c r="R330">
        <v>0</v>
      </c>
      <c r="S330">
        <v>0</v>
      </c>
      <c r="T330">
        <v>0</v>
      </c>
      <c r="U330">
        <v>0</v>
      </c>
      <c r="V330">
        <f t="shared" si="7"/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4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18.100000000000001</v>
      </c>
      <c r="CJ330"/>
      <c r="CK330"/>
      <c r="GG330"/>
      <c r="GI330"/>
      <c r="GQ330"/>
      <c r="HI330"/>
      <c r="HK330"/>
      <c r="HM330"/>
      <c r="IF330"/>
      <c r="IW330"/>
    </row>
    <row r="331" spans="1:257">
      <c r="A331" t="s">
        <v>115</v>
      </c>
      <c r="B331">
        <v>2021</v>
      </c>
      <c r="C331" t="s">
        <v>201</v>
      </c>
      <c r="D331" t="s">
        <v>203</v>
      </c>
      <c r="E331" t="s">
        <v>204</v>
      </c>
      <c r="F331" t="s">
        <v>205</v>
      </c>
      <c r="G331" t="s">
        <v>207</v>
      </c>
      <c r="H331">
        <v>26050</v>
      </c>
      <c r="I331">
        <v>324110</v>
      </c>
      <c r="J331" t="str">
        <f>VLOOKUP(C331,'2016-2021 BD OES Pull_rev'!F:N, 9, FALSE)</f>
        <v>Processing - incorporation into formulation, mixture, or reaction product</v>
      </c>
      <c r="K331">
        <v>2</v>
      </c>
      <c r="L331" t="s">
        <v>463</v>
      </c>
      <c r="M331">
        <v>0</v>
      </c>
      <c r="R331">
        <v>0</v>
      </c>
      <c r="S331">
        <v>0</v>
      </c>
      <c r="T331">
        <v>0</v>
      </c>
      <c r="U331">
        <v>0</v>
      </c>
      <c r="V331">
        <f t="shared" si="7"/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2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CJ331"/>
      <c r="CK331"/>
      <c r="GG331"/>
      <c r="GI331"/>
      <c r="GQ331"/>
      <c r="HI331"/>
      <c r="HK331"/>
      <c r="HM331"/>
      <c r="IF331"/>
      <c r="IW331"/>
    </row>
    <row r="332" spans="1:257">
      <c r="A332" t="s">
        <v>115</v>
      </c>
      <c r="B332">
        <v>2016</v>
      </c>
      <c r="C332" t="s">
        <v>210</v>
      </c>
      <c r="D332" t="s">
        <v>212</v>
      </c>
      <c r="E332" t="s">
        <v>213</v>
      </c>
      <c r="F332" t="s">
        <v>214</v>
      </c>
      <c r="G332" t="s">
        <v>216</v>
      </c>
      <c r="H332">
        <v>70767</v>
      </c>
      <c r="I332">
        <v>424690</v>
      </c>
      <c r="J332" t="str">
        <f>VLOOKUP(C332,'2016-2021 BD OES Pull_rev'!F:N, 9, FALSE)</f>
        <v>Repackaging</v>
      </c>
      <c r="K332">
        <v>1541</v>
      </c>
      <c r="L332" t="s">
        <v>747</v>
      </c>
      <c r="M332">
        <v>5</v>
      </c>
      <c r="N332" t="s">
        <v>485</v>
      </c>
      <c r="O332" t="s">
        <v>747</v>
      </c>
      <c r="P332">
        <v>5</v>
      </c>
      <c r="Q332" t="s">
        <v>485</v>
      </c>
      <c r="R332">
        <v>2</v>
      </c>
      <c r="S332">
        <v>10</v>
      </c>
      <c r="T332">
        <v>0</v>
      </c>
      <c r="U332">
        <v>0</v>
      </c>
      <c r="V332">
        <f t="shared" si="7"/>
        <v>10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5</v>
      </c>
      <c r="AO332">
        <v>0</v>
      </c>
      <c r="AP332">
        <v>10</v>
      </c>
      <c r="CJ332"/>
      <c r="CK332"/>
      <c r="GG332"/>
      <c r="GI332"/>
      <c r="GQ332"/>
      <c r="HI332"/>
      <c r="HK332"/>
      <c r="HM332"/>
      <c r="IF332"/>
      <c r="IW332"/>
    </row>
    <row r="333" spans="1:257">
      <c r="A333" t="s">
        <v>115</v>
      </c>
      <c r="B333">
        <v>2016</v>
      </c>
      <c r="C333" t="s">
        <v>210</v>
      </c>
      <c r="D333" t="s">
        <v>212</v>
      </c>
      <c r="E333" t="s">
        <v>213</v>
      </c>
      <c r="F333" t="s">
        <v>214</v>
      </c>
      <c r="G333" t="s">
        <v>216</v>
      </c>
      <c r="H333">
        <v>70767</v>
      </c>
      <c r="I333">
        <v>324191</v>
      </c>
      <c r="J333" t="str">
        <f>VLOOKUP(C333,'2016-2021 BD OES Pull_rev'!F:N, 9, FALSE)</f>
        <v>Repackaging</v>
      </c>
      <c r="K333">
        <v>6.78</v>
      </c>
      <c r="L333" t="s">
        <v>748</v>
      </c>
      <c r="M333">
        <v>0</v>
      </c>
      <c r="N333" t="s">
        <v>477</v>
      </c>
      <c r="R333">
        <v>1</v>
      </c>
      <c r="S333">
        <v>0</v>
      </c>
      <c r="T333">
        <v>0</v>
      </c>
      <c r="U333">
        <v>0</v>
      </c>
      <c r="V333">
        <f t="shared" si="7"/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CJ333"/>
      <c r="CK333"/>
      <c r="GG333"/>
      <c r="GI333"/>
      <c r="GQ333"/>
      <c r="HI333"/>
      <c r="HK333"/>
      <c r="HM333"/>
      <c r="IF333"/>
      <c r="IW333"/>
    </row>
    <row r="334" spans="1:257">
      <c r="A334" t="s">
        <v>115</v>
      </c>
      <c r="B334">
        <v>2016</v>
      </c>
      <c r="C334" t="s">
        <v>210</v>
      </c>
      <c r="D334" t="s">
        <v>212</v>
      </c>
      <c r="E334" t="s">
        <v>213</v>
      </c>
      <c r="F334" t="s">
        <v>214</v>
      </c>
      <c r="G334" t="s">
        <v>216</v>
      </c>
      <c r="H334">
        <v>70767</v>
      </c>
      <c r="I334">
        <v>424710</v>
      </c>
      <c r="J334" t="str">
        <f>VLOOKUP(C334,'2016-2021 BD OES Pull_rev'!F:N, 9, FALSE)</f>
        <v>Repackaging</v>
      </c>
      <c r="K334">
        <v>2</v>
      </c>
      <c r="L334" t="s">
        <v>463</v>
      </c>
      <c r="M334">
        <v>0</v>
      </c>
      <c r="R334">
        <v>0</v>
      </c>
      <c r="S334">
        <v>0</v>
      </c>
      <c r="T334">
        <v>0</v>
      </c>
      <c r="U334">
        <v>0</v>
      </c>
      <c r="V334">
        <f t="shared" si="7"/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CJ334"/>
      <c r="CK334"/>
      <c r="GG334"/>
      <c r="GI334"/>
      <c r="GQ334"/>
      <c r="HI334"/>
      <c r="HK334"/>
      <c r="HM334"/>
      <c r="IF334"/>
      <c r="IW334"/>
    </row>
    <row r="335" spans="1:257">
      <c r="A335" t="s">
        <v>115</v>
      </c>
      <c r="B335">
        <v>2017</v>
      </c>
      <c r="C335" t="s">
        <v>210</v>
      </c>
      <c r="D335" t="s">
        <v>212</v>
      </c>
      <c r="E335" t="s">
        <v>213</v>
      </c>
      <c r="F335" t="s">
        <v>214</v>
      </c>
      <c r="G335" t="s">
        <v>216</v>
      </c>
      <c r="H335">
        <v>70767</v>
      </c>
      <c r="I335">
        <v>324191</v>
      </c>
      <c r="J335" t="str">
        <f>VLOOKUP(C335,'2016-2021 BD OES Pull_rev'!F:N, 9, FALSE)</f>
        <v>Repackaging</v>
      </c>
      <c r="K335">
        <v>4.26</v>
      </c>
      <c r="L335" t="s">
        <v>463</v>
      </c>
      <c r="M335">
        <v>0</v>
      </c>
      <c r="R335">
        <v>0</v>
      </c>
      <c r="S335">
        <v>0</v>
      </c>
      <c r="T335">
        <v>0</v>
      </c>
      <c r="U335">
        <v>0</v>
      </c>
      <c r="V335">
        <f t="shared" si="7"/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CJ335"/>
      <c r="CK335"/>
      <c r="GG335"/>
      <c r="GI335"/>
      <c r="GQ335"/>
      <c r="HI335"/>
      <c r="HK335"/>
      <c r="HM335"/>
      <c r="IF335"/>
      <c r="IW335"/>
    </row>
    <row r="336" spans="1:257">
      <c r="A336" t="s">
        <v>115</v>
      </c>
      <c r="B336">
        <v>2017</v>
      </c>
      <c r="C336" t="s">
        <v>210</v>
      </c>
      <c r="D336" t="s">
        <v>212</v>
      </c>
      <c r="E336" t="s">
        <v>213</v>
      </c>
      <c r="F336" t="s">
        <v>214</v>
      </c>
      <c r="G336" t="s">
        <v>216</v>
      </c>
      <c r="H336">
        <v>70767</v>
      </c>
      <c r="I336">
        <v>424710</v>
      </c>
      <c r="J336" t="str">
        <f>VLOOKUP(C336,'2016-2021 BD OES Pull_rev'!F:N, 9, FALSE)</f>
        <v>Repackaging</v>
      </c>
      <c r="K336">
        <v>2</v>
      </c>
      <c r="L336" t="s">
        <v>749</v>
      </c>
      <c r="M336">
        <v>0</v>
      </c>
      <c r="N336" t="s">
        <v>477</v>
      </c>
      <c r="R336">
        <v>1</v>
      </c>
      <c r="S336">
        <v>0</v>
      </c>
      <c r="T336">
        <v>0</v>
      </c>
      <c r="U336">
        <v>0</v>
      </c>
      <c r="V336">
        <f t="shared" si="7"/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CJ336"/>
      <c r="CK336"/>
      <c r="GG336"/>
      <c r="GI336"/>
      <c r="GQ336"/>
      <c r="HI336"/>
      <c r="HK336"/>
      <c r="HM336"/>
      <c r="IF336"/>
      <c r="IW336"/>
    </row>
    <row r="337" spans="1:257">
      <c r="A337" t="s">
        <v>115</v>
      </c>
      <c r="B337">
        <v>2017</v>
      </c>
      <c r="C337" t="s">
        <v>210</v>
      </c>
      <c r="D337" t="s">
        <v>212</v>
      </c>
      <c r="E337" t="s">
        <v>213</v>
      </c>
      <c r="F337" t="s">
        <v>214</v>
      </c>
      <c r="G337" t="s">
        <v>216</v>
      </c>
      <c r="H337">
        <v>70767</v>
      </c>
      <c r="I337">
        <v>424690</v>
      </c>
      <c r="J337" t="str">
        <f>VLOOKUP(C337,'2016-2021 BD OES Pull_rev'!F:N, 9, FALSE)</f>
        <v>Repackaging</v>
      </c>
      <c r="K337">
        <v>1991</v>
      </c>
      <c r="L337" t="s">
        <v>747</v>
      </c>
      <c r="M337">
        <v>0</v>
      </c>
      <c r="N337" t="s">
        <v>477</v>
      </c>
      <c r="R337">
        <v>1</v>
      </c>
      <c r="S337">
        <v>0</v>
      </c>
      <c r="T337">
        <v>0</v>
      </c>
      <c r="U337">
        <v>0</v>
      </c>
      <c r="V337">
        <f t="shared" si="7"/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F337">
        <v>0</v>
      </c>
      <c r="AG337">
        <v>0</v>
      </c>
      <c r="AH337">
        <v>0</v>
      </c>
      <c r="AI337">
        <v>0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1</v>
      </c>
      <c r="AP337">
        <v>2</v>
      </c>
      <c r="CJ337"/>
      <c r="CK337"/>
      <c r="GG337"/>
      <c r="GI337"/>
      <c r="GQ337"/>
      <c r="HI337"/>
      <c r="HK337"/>
      <c r="HM337"/>
      <c r="IF337"/>
      <c r="IW337"/>
    </row>
    <row r="338" spans="1:257">
      <c r="A338" t="s">
        <v>115</v>
      </c>
      <c r="B338">
        <v>2018</v>
      </c>
      <c r="C338" t="s">
        <v>210</v>
      </c>
      <c r="D338" t="s">
        <v>212</v>
      </c>
      <c r="E338" t="s">
        <v>213</v>
      </c>
      <c r="F338" t="s">
        <v>214</v>
      </c>
      <c r="G338" t="s">
        <v>216</v>
      </c>
      <c r="H338">
        <v>70767</v>
      </c>
      <c r="I338">
        <v>324191</v>
      </c>
      <c r="J338" t="str">
        <f>VLOOKUP(C338,'2016-2021 BD OES Pull_rev'!F:N, 9, FALSE)</f>
        <v>Repackaging</v>
      </c>
      <c r="K338">
        <v>4.59</v>
      </c>
      <c r="L338" t="s">
        <v>463</v>
      </c>
      <c r="M338">
        <v>0</v>
      </c>
      <c r="R338">
        <v>0</v>
      </c>
      <c r="S338">
        <v>0</v>
      </c>
      <c r="T338">
        <v>0</v>
      </c>
      <c r="U338">
        <v>0</v>
      </c>
      <c r="V338">
        <f t="shared" ref="V338:V401" si="8">SUM(S338:U338)</f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CJ338"/>
      <c r="CK338"/>
      <c r="GG338"/>
      <c r="GI338"/>
      <c r="GQ338"/>
      <c r="HI338"/>
      <c r="HK338"/>
      <c r="HM338"/>
      <c r="IF338"/>
      <c r="IW338"/>
    </row>
    <row r="339" spans="1:257">
      <c r="A339" t="s">
        <v>115</v>
      </c>
      <c r="B339">
        <v>2018</v>
      </c>
      <c r="C339" t="s">
        <v>210</v>
      </c>
      <c r="D339" t="s">
        <v>212</v>
      </c>
      <c r="E339" t="s">
        <v>213</v>
      </c>
      <c r="F339" t="s">
        <v>214</v>
      </c>
      <c r="G339" t="s">
        <v>216</v>
      </c>
      <c r="H339">
        <v>70767</v>
      </c>
      <c r="I339">
        <v>424690</v>
      </c>
      <c r="J339" t="str">
        <f>VLOOKUP(C339,'2016-2021 BD OES Pull_rev'!F:N, 9, FALSE)</f>
        <v>Repackaging</v>
      </c>
      <c r="K339">
        <v>1119</v>
      </c>
      <c r="L339" t="s">
        <v>747</v>
      </c>
      <c r="M339">
        <v>0</v>
      </c>
      <c r="N339" t="s">
        <v>485</v>
      </c>
      <c r="R339">
        <v>1</v>
      </c>
      <c r="S339">
        <v>0</v>
      </c>
      <c r="T339">
        <v>0</v>
      </c>
      <c r="U339">
        <v>0</v>
      </c>
      <c r="V339">
        <f t="shared" si="8"/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F339">
        <v>0</v>
      </c>
      <c r="AG339">
        <v>0</v>
      </c>
      <c r="AH339">
        <v>0</v>
      </c>
      <c r="AI339">
        <v>0</v>
      </c>
      <c r="AJ339">
        <v>1</v>
      </c>
      <c r="AK339">
        <v>0</v>
      </c>
      <c r="AL339">
        <v>0</v>
      </c>
      <c r="AM339">
        <v>0</v>
      </c>
      <c r="AN339">
        <v>1</v>
      </c>
      <c r="AO339">
        <v>1</v>
      </c>
      <c r="AP339">
        <v>4</v>
      </c>
      <c r="AQ339" t="s">
        <v>645</v>
      </c>
      <c r="AR339" t="s">
        <v>646</v>
      </c>
      <c r="AS339" t="s">
        <v>647</v>
      </c>
      <c r="AT339" t="s">
        <v>648</v>
      </c>
      <c r="AU339" t="s">
        <v>647</v>
      </c>
      <c r="AV339">
        <v>81001</v>
      </c>
      <c r="AW339">
        <v>110041251310</v>
      </c>
      <c r="AX339">
        <v>0</v>
      </c>
      <c r="AY339">
        <v>0</v>
      </c>
      <c r="CJ339"/>
      <c r="CK339"/>
      <c r="GG339"/>
      <c r="GI339"/>
      <c r="GQ339"/>
      <c r="HI339"/>
      <c r="HK339"/>
      <c r="HM339"/>
      <c r="IF339"/>
      <c r="IW339"/>
    </row>
    <row r="340" spans="1:257">
      <c r="A340" t="s">
        <v>115</v>
      </c>
      <c r="B340">
        <v>2018</v>
      </c>
      <c r="C340" t="s">
        <v>210</v>
      </c>
      <c r="D340" t="s">
        <v>212</v>
      </c>
      <c r="E340" t="s">
        <v>213</v>
      </c>
      <c r="F340" t="s">
        <v>214</v>
      </c>
      <c r="G340" t="s">
        <v>216</v>
      </c>
      <c r="H340">
        <v>70767</v>
      </c>
      <c r="I340">
        <v>424710</v>
      </c>
      <c r="J340" t="str">
        <f>VLOOKUP(C340,'2016-2021 BD OES Pull_rev'!F:N, 9, FALSE)</f>
        <v>Repackaging</v>
      </c>
      <c r="K340">
        <v>2</v>
      </c>
      <c r="L340" t="s">
        <v>749</v>
      </c>
      <c r="M340">
        <v>0</v>
      </c>
      <c r="N340" t="s">
        <v>477</v>
      </c>
      <c r="R340">
        <v>1</v>
      </c>
      <c r="S340">
        <v>0</v>
      </c>
      <c r="T340">
        <v>0</v>
      </c>
      <c r="U340">
        <v>0</v>
      </c>
      <c r="V340">
        <f t="shared" si="8"/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CJ340"/>
      <c r="CK340"/>
      <c r="GG340"/>
      <c r="GI340"/>
      <c r="GQ340"/>
      <c r="HI340"/>
      <c r="HK340"/>
      <c r="HM340"/>
      <c r="IF340"/>
      <c r="IW340"/>
    </row>
    <row r="341" spans="1:257">
      <c r="A341" t="s">
        <v>115</v>
      </c>
      <c r="B341">
        <v>2019</v>
      </c>
      <c r="C341" t="s">
        <v>210</v>
      </c>
      <c r="D341" t="s">
        <v>212</v>
      </c>
      <c r="E341" t="s">
        <v>213</v>
      </c>
      <c r="F341" t="s">
        <v>214</v>
      </c>
      <c r="G341" t="s">
        <v>216</v>
      </c>
      <c r="H341">
        <v>70767</v>
      </c>
      <c r="I341">
        <v>424690</v>
      </c>
      <c r="J341" t="str">
        <f>VLOOKUP(C341,'2016-2021 BD OES Pull_rev'!F:N, 9, FALSE)</f>
        <v>Repackaging</v>
      </c>
      <c r="K341">
        <v>640</v>
      </c>
      <c r="L341" t="s">
        <v>747</v>
      </c>
      <c r="M341">
        <v>0</v>
      </c>
      <c r="N341" t="s">
        <v>485</v>
      </c>
      <c r="R341">
        <v>1</v>
      </c>
      <c r="S341">
        <v>0</v>
      </c>
      <c r="T341">
        <v>0</v>
      </c>
      <c r="U341">
        <v>0</v>
      </c>
      <c r="V341">
        <f t="shared" si="8"/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F341">
        <v>0</v>
      </c>
      <c r="AG341">
        <v>0</v>
      </c>
      <c r="AH341">
        <v>0</v>
      </c>
      <c r="AI341">
        <v>0</v>
      </c>
      <c r="AJ341">
        <v>5</v>
      </c>
      <c r="AK341">
        <v>0</v>
      </c>
      <c r="AL341">
        <v>0</v>
      </c>
      <c r="AM341">
        <v>0</v>
      </c>
      <c r="AN341">
        <v>5</v>
      </c>
      <c r="AO341">
        <v>5</v>
      </c>
      <c r="AP341">
        <v>20</v>
      </c>
      <c r="CJ341"/>
      <c r="CK341"/>
      <c r="GG341"/>
      <c r="GI341"/>
      <c r="GQ341"/>
      <c r="HI341"/>
      <c r="HK341"/>
      <c r="HM341"/>
      <c r="IF341"/>
      <c r="IW341"/>
    </row>
    <row r="342" spans="1:257">
      <c r="A342" t="s">
        <v>115</v>
      </c>
      <c r="B342">
        <v>2019</v>
      </c>
      <c r="C342" t="s">
        <v>210</v>
      </c>
      <c r="D342" t="s">
        <v>212</v>
      </c>
      <c r="E342" t="s">
        <v>213</v>
      </c>
      <c r="F342" t="s">
        <v>214</v>
      </c>
      <c r="G342" t="s">
        <v>216</v>
      </c>
      <c r="H342">
        <v>70767</v>
      </c>
      <c r="I342">
        <v>424710</v>
      </c>
      <c r="J342" t="str">
        <f>VLOOKUP(C342,'2016-2021 BD OES Pull_rev'!F:N, 9, FALSE)</f>
        <v>Repackaging</v>
      </c>
      <c r="K342">
        <v>2</v>
      </c>
      <c r="L342" t="s">
        <v>749</v>
      </c>
      <c r="M342">
        <v>0</v>
      </c>
      <c r="N342" t="s">
        <v>477</v>
      </c>
      <c r="R342">
        <v>1</v>
      </c>
      <c r="S342">
        <v>0</v>
      </c>
      <c r="T342">
        <v>0</v>
      </c>
      <c r="U342">
        <v>0</v>
      </c>
      <c r="V342">
        <f t="shared" si="8"/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CJ342"/>
      <c r="CK342"/>
      <c r="GG342"/>
      <c r="GI342"/>
      <c r="GQ342"/>
      <c r="HI342"/>
      <c r="HK342"/>
      <c r="HM342"/>
      <c r="IF342"/>
      <c r="IW342"/>
    </row>
    <row r="343" spans="1:257">
      <c r="A343" t="s">
        <v>115</v>
      </c>
      <c r="B343">
        <v>2019</v>
      </c>
      <c r="C343" t="s">
        <v>210</v>
      </c>
      <c r="D343" t="s">
        <v>212</v>
      </c>
      <c r="E343" t="s">
        <v>213</v>
      </c>
      <c r="F343" t="s">
        <v>214</v>
      </c>
      <c r="G343" t="s">
        <v>216</v>
      </c>
      <c r="H343">
        <v>70767</v>
      </c>
      <c r="I343">
        <v>324191</v>
      </c>
      <c r="J343" t="str">
        <f>VLOOKUP(C343,'2016-2021 BD OES Pull_rev'!F:N, 9, FALSE)</f>
        <v>Repackaging</v>
      </c>
      <c r="K343">
        <v>3.62</v>
      </c>
      <c r="L343" t="s">
        <v>463</v>
      </c>
      <c r="M343">
        <v>0</v>
      </c>
      <c r="R343">
        <v>0</v>
      </c>
      <c r="S343">
        <v>0</v>
      </c>
      <c r="T343">
        <v>0</v>
      </c>
      <c r="U343">
        <v>0</v>
      </c>
      <c r="V343">
        <f t="shared" si="8"/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CJ343"/>
      <c r="CK343"/>
      <c r="GG343"/>
      <c r="GI343"/>
      <c r="GQ343"/>
      <c r="HI343"/>
      <c r="HK343"/>
      <c r="HM343"/>
      <c r="IF343"/>
      <c r="IW343"/>
    </row>
    <row r="344" spans="1:257">
      <c r="A344" t="s">
        <v>115</v>
      </c>
      <c r="B344">
        <v>2020</v>
      </c>
      <c r="C344" t="s">
        <v>210</v>
      </c>
      <c r="D344" t="s">
        <v>212</v>
      </c>
      <c r="E344" t="s">
        <v>213</v>
      </c>
      <c r="F344" t="s">
        <v>214</v>
      </c>
      <c r="G344" t="s">
        <v>216</v>
      </c>
      <c r="H344">
        <v>70767</v>
      </c>
      <c r="I344">
        <v>424690</v>
      </c>
      <c r="J344" t="str">
        <f>VLOOKUP(C344,'2016-2021 BD OES Pull_rev'!F:N, 9, FALSE)</f>
        <v>Repackaging</v>
      </c>
      <c r="K344">
        <v>307</v>
      </c>
      <c r="L344" t="s">
        <v>747</v>
      </c>
      <c r="M344">
        <v>5</v>
      </c>
      <c r="N344" t="s">
        <v>485</v>
      </c>
      <c r="R344">
        <v>1</v>
      </c>
      <c r="S344">
        <v>5</v>
      </c>
      <c r="T344">
        <v>0</v>
      </c>
      <c r="U344">
        <v>0</v>
      </c>
      <c r="V344">
        <f t="shared" si="8"/>
        <v>5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5</v>
      </c>
      <c r="AO344">
        <v>5</v>
      </c>
      <c r="AP344">
        <v>15</v>
      </c>
      <c r="CJ344"/>
      <c r="CK344"/>
      <c r="GG344"/>
      <c r="GI344"/>
      <c r="GQ344"/>
      <c r="HI344"/>
      <c r="HK344"/>
      <c r="HM344"/>
      <c r="IF344"/>
      <c r="IW344"/>
    </row>
    <row r="345" spans="1:257">
      <c r="A345" t="s">
        <v>115</v>
      </c>
      <c r="B345">
        <v>2020</v>
      </c>
      <c r="C345" t="s">
        <v>210</v>
      </c>
      <c r="D345" t="s">
        <v>212</v>
      </c>
      <c r="E345" t="s">
        <v>213</v>
      </c>
      <c r="F345" t="s">
        <v>214</v>
      </c>
      <c r="G345" t="s">
        <v>216</v>
      </c>
      <c r="H345">
        <v>70767</v>
      </c>
      <c r="I345">
        <v>324191</v>
      </c>
      <c r="J345" t="str">
        <f>VLOOKUP(C345,'2016-2021 BD OES Pull_rev'!F:N, 9, FALSE)</f>
        <v>Repackaging</v>
      </c>
      <c r="K345">
        <v>5.38</v>
      </c>
      <c r="L345" t="s">
        <v>463</v>
      </c>
      <c r="M345">
        <v>0</v>
      </c>
      <c r="R345">
        <v>0</v>
      </c>
      <c r="S345">
        <v>0</v>
      </c>
      <c r="T345">
        <v>0</v>
      </c>
      <c r="U345">
        <v>0</v>
      </c>
      <c r="V345">
        <f t="shared" si="8"/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750</v>
      </c>
      <c r="AR345" t="s">
        <v>751</v>
      </c>
      <c r="AS345" t="s">
        <v>752</v>
      </c>
      <c r="AT345" t="s">
        <v>510</v>
      </c>
      <c r="AU345" t="s">
        <v>753</v>
      </c>
      <c r="AV345">
        <v>190131829</v>
      </c>
      <c r="AW345">
        <v>110000547098</v>
      </c>
      <c r="CJ345"/>
      <c r="CK345"/>
      <c r="GG345"/>
      <c r="GI345"/>
      <c r="GQ345"/>
      <c r="HI345"/>
      <c r="HK345"/>
      <c r="HM345"/>
      <c r="IF345"/>
      <c r="IW345"/>
    </row>
    <row r="346" spans="1:257">
      <c r="A346" t="s">
        <v>115</v>
      </c>
      <c r="B346">
        <v>2020</v>
      </c>
      <c r="C346" t="s">
        <v>210</v>
      </c>
      <c r="D346" t="s">
        <v>212</v>
      </c>
      <c r="E346" t="s">
        <v>213</v>
      </c>
      <c r="F346" t="s">
        <v>214</v>
      </c>
      <c r="G346" t="s">
        <v>216</v>
      </c>
      <c r="H346">
        <v>70767</v>
      </c>
      <c r="I346">
        <v>424710</v>
      </c>
      <c r="J346" t="str">
        <f>VLOOKUP(C346,'2016-2021 BD OES Pull_rev'!F:N, 9, FALSE)</f>
        <v>Repackaging</v>
      </c>
      <c r="K346">
        <v>2</v>
      </c>
      <c r="L346" t="s">
        <v>749</v>
      </c>
      <c r="M346">
        <v>0</v>
      </c>
      <c r="N346" t="s">
        <v>477</v>
      </c>
      <c r="R346">
        <v>1</v>
      </c>
      <c r="S346">
        <v>0</v>
      </c>
      <c r="T346">
        <v>0</v>
      </c>
      <c r="U346">
        <v>0</v>
      </c>
      <c r="V346">
        <f t="shared" si="8"/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CJ346"/>
      <c r="CK346"/>
      <c r="GG346"/>
      <c r="GI346"/>
      <c r="GQ346"/>
      <c r="HI346"/>
      <c r="HK346"/>
      <c r="HM346"/>
      <c r="IF346"/>
      <c r="IW346"/>
    </row>
    <row r="347" spans="1:257">
      <c r="A347" t="s">
        <v>115</v>
      </c>
      <c r="B347">
        <v>2021</v>
      </c>
      <c r="C347" t="s">
        <v>210</v>
      </c>
      <c r="D347" t="s">
        <v>212</v>
      </c>
      <c r="E347" t="s">
        <v>213</v>
      </c>
      <c r="F347" t="s">
        <v>214</v>
      </c>
      <c r="G347" t="s">
        <v>216</v>
      </c>
      <c r="H347">
        <v>70767</v>
      </c>
      <c r="I347">
        <v>424690</v>
      </c>
      <c r="J347" t="str">
        <f>VLOOKUP(C347,'2016-2021 BD OES Pull_rev'!F:N, 9, FALSE)</f>
        <v>Repackaging</v>
      </c>
      <c r="K347">
        <v>1010</v>
      </c>
      <c r="L347" t="s">
        <v>747</v>
      </c>
      <c r="M347">
        <v>5</v>
      </c>
      <c r="N347" t="s">
        <v>485</v>
      </c>
      <c r="R347">
        <v>1</v>
      </c>
      <c r="S347">
        <v>5</v>
      </c>
      <c r="T347">
        <v>0</v>
      </c>
      <c r="U347">
        <v>0</v>
      </c>
      <c r="V347">
        <f t="shared" si="8"/>
        <v>5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5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5</v>
      </c>
      <c r="AO347">
        <v>5</v>
      </c>
      <c r="AP347">
        <v>10</v>
      </c>
      <c r="CJ347"/>
      <c r="CK347"/>
      <c r="GG347"/>
      <c r="GI347"/>
      <c r="GQ347"/>
      <c r="HI347"/>
      <c r="HK347"/>
      <c r="HM347"/>
      <c r="IF347"/>
      <c r="IW347"/>
    </row>
    <row r="348" spans="1:257">
      <c r="A348" t="s">
        <v>115</v>
      </c>
      <c r="B348">
        <v>2021</v>
      </c>
      <c r="C348" t="s">
        <v>210</v>
      </c>
      <c r="D348" t="s">
        <v>212</v>
      </c>
      <c r="E348" t="s">
        <v>213</v>
      </c>
      <c r="F348" t="s">
        <v>214</v>
      </c>
      <c r="G348" t="s">
        <v>216</v>
      </c>
      <c r="H348">
        <v>70767</v>
      </c>
      <c r="I348">
        <v>324191</v>
      </c>
      <c r="J348" t="str">
        <f>VLOOKUP(C348,'2016-2021 BD OES Pull_rev'!F:N, 9, FALSE)</f>
        <v>Repackaging</v>
      </c>
      <c r="K348">
        <v>4.76</v>
      </c>
      <c r="L348" t="s">
        <v>463</v>
      </c>
      <c r="M348">
        <v>0</v>
      </c>
      <c r="R348">
        <v>0</v>
      </c>
      <c r="S348">
        <v>0</v>
      </c>
      <c r="T348">
        <v>0</v>
      </c>
      <c r="U348">
        <v>0</v>
      </c>
      <c r="V348">
        <f t="shared" si="8"/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CJ348"/>
      <c r="CK348"/>
      <c r="GG348"/>
      <c r="GI348"/>
      <c r="GQ348"/>
      <c r="HI348"/>
      <c r="HK348"/>
      <c r="HM348"/>
      <c r="IF348"/>
      <c r="IW348"/>
    </row>
    <row r="349" spans="1:257">
      <c r="A349" t="s">
        <v>115</v>
      </c>
      <c r="B349">
        <v>2021</v>
      </c>
      <c r="C349" t="s">
        <v>210</v>
      </c>
      <c r="D349" t="s">
        <v>212</v>
      </c>
      <c r="E349" t="s">
        <v>213</v>
      </c>
      <c r="F349" t="s">
        <v>214</v>
      </c>
      <c r="G349" t="s">
        <v>216</v>
      </c>
      <c r="H349">
        <v>70767</v>
      </c>
      <c r="I349">
        <v>424710</v>
      </c>
      <c r="J349" t="str">
        <f>VLOOKUP(C349,'2016-2021 BD OES Pull_rev'!F:N, 9, FALSE)</f>
        <v>Repackaging</v>
      </c>
      <c r="K349">
        <v>2</v>
      </c>
      <c r="L349" t="s">
        <v>749</v>
      </c>
      <c r="M349">
        <v>0</v>
      </c>
      <c r="N349" t="s">
        <v>477</v>
      </c>
      <c r="R349">
        <v>1</v>
      </c>
      <c r="S349">
        <v>0</v>
      </c>
      <c r="T349">
        <v>0</v>
      </c>
      <c r="U349">
        <v>0</v>
      </c>
      <c r="V349">
        <f t="shared" si="8"/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CJ349"/>
      <c r="CK349"/>
      <c r="GG349"/>
      <c r="GI349"/>
      <c r="GQ349"/>
      <c r="HI349"/>
      <c r="HK349"/>
      <c r="HM349"/>
      <c r="IF349"/>
      <c r="IW349"/>
    </row>
    <row r="350" spans="1:257">
      <c r="A350" t="s">
        <v>115</v>
      </c>
      <c r="B350">
        <v>2016</v>
      </c>
      <c r="C350" t="s">
        <v>219</v>
      </c>
      <c r="D350" t="s">
        <v>221</v>
      </c>
      <c r="E350" t="s">
        <v>222</v>
      </c>
      <c r="F350" t="s">
        <v>223</v>
      </c>
      <c r="G350" t="s">
        <v>216</v>
      </c>
      <c r="H350">
        <v>70805</v>
      </c>
      <c r="I350">
        <v>325110</v>
      </c>
      <c r="J350" t="str">
        <f>VLOOKUP(C350,'2016-2021 BD OES Pull_rev'!F:N, 9, FALSE)</f>
        <v>Manufacturing</v>
      </c>
      <c r="K350">
        <v>7400</v>
      </c>
      <c r="L350" t="s">
        <v>754</v>
      </c>
      <c r="M350">
        <v>0</v>
      </c>
      <c r="N350" t="s">
        <v>477</v>
      </c>
      <c r="R350">
        <v>1</v>
      </c>
      <c r="S350">
        <v>0</v>
      </c>
      <c r="T350">
        <v>0</v>
      </c>
      <c r="U350">
        <v>0</v>
      </c>
      <c r="V350">
        <f t="shared" si="8"/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820</v>
      </c>
      <c r="CJ350"/>
      <c r="CK350"/>
      <c r="GG350"/>
      <c r="GI350"/>
      <c r="GQ350"/>
      <c r="HI350"/>
      <c r="HK350"/>
      <c r="HM350"/>
      <c r="IF350"/>
      <c r="IW350"/>
    </row>
    <row r="351" spans="1:257">
      <c r="A351" t="s">
        <v>115</v>
      </c>
      <c r="B351">
        <v>2017</v>
      </c>
      <c r="C351" t="s">
        <v>219</v>
      </c>
      <c r="D351" t="s">
        <v>221</v>
      </c>
      <c r="E351" t="s">
        <v>222</v>
      </c>
      <c r="F351" t="s">
        <v>223</v>
      </c>
      <c r="G351" t="s">
        <v>216</v>
      </c>
      <c r="H351">
        <v>70805</v>
      </c>
      <c r="I351">
        <v>325110</v>
      </c>
      <c r="J351" t="str">
        <f>VLOOKUP(C351,'2016-2021 BD OES Pull_rev'!F:N, 9, FALSE)</f>
        <v>Manufacturing</v>
      </c>
      <c r="K351">
        <v>7900</v>
      </c>
      <c r="L351" t="s">
        <v>754</v>
      </c>
      <c r="M351">
        <v>0</v>
      </c>
      <c r="N351" t="s">
        <v>477</v>
      </c>
      <c r="R351">
        <v>1</v>
      </c>
      <c r="S351">
        <v>0</v>
      </c>
      <c r="T351">
        <v>0</v>
      </c>
      <c r="U351">
        <v>0</v>
      </c>
      <c r="V351">
        <f t="shared" si="8"/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130</v>
      </c>
      <c r="CJ351"/>
      <c r="CK351"/>
      <c r="GG351"/>
      <c r="GI351"/>
      <c r="GQ351"/>
      <c r="HI351"/>
      <c r="HK351"/>
      <c r="HM351"/>
      <c r="IF351"/>
      <c r="IW351"/>
    </row>
    <row r="352" spans="1:257">
      <c r="A352" t="s">
        <v>115</v>
      </c>
      <c r="B352">
        <v>2018</v>
      </c>
      <c r="C352" t="s">
        <v>219</v>
      </c>
      <c r="D352" t="s">
        <v>221</v>
      </c>
      <c r="E352" t="s">
        <v>222</v>
      </c>
      <c r="F352" t="s">
        <v>223</v>
      </c>
      <c r="G352" t="s">
        <v>216</v>
      </c>
      <c r="H352">
        <v>70805</v>
      </c>
      <c r="I352">
        <v>325110</v>
      </c>
      <c r="J352" t="str">
        <f>VLOOKUP(C352,'2016-2021 BD OES Pull_rev'!F:N, 9, FALSE)</f>
        <v>Manufacturing</v>
      </c>
      <c r="K352">
        <v>5600</v>
      </c>
      <c r="L352" t="s">
        <v>754</v>
      </c>
      <c r="M352">
        <v>0</v>
      </c>
      <c r="N352" t="s">
        <v>477</v>
      </c>
      <c r="R352">
        <v>1</v>
      </c>
      <c r="S352">
        <v>0</v>
      </c>
      <c r="T352">
        <v>0</v>
      </c>
      <c r="U352">
        <v>0</v>
      </c>
      <c r="V352">
        <f t="shared" si="8"/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180</v>
      </c>
      <c r="CJ352"/>
      <c r="CK352"/>
      <c r="GG352"/>
      <c r="GI352"/>
      <c r="GQ352"/>
      <c r="HI352"/>
      <c r="HK352"/>
      <c r="HM352"/>
      <c r="IF352"/>
      <c r="IW352"/>
    </row>
    <row r="353" spans="1:257">
      <c r="A353" t="s">
        <v>115</v>
      </c>
      <c r="B353">
        <v>2019</v>
      </c>
      <c r="C353" t="s">
        <v>219</v>
      </c>
      <c r="D353" t="s">
        <v>221</v>
      </c>
      <c r="E353" t="s">
        <v>222</v>
      </c>
      <c r="F353" t="s">
        <v>223</v>
      </c>
      <c r="G353" t="s">
        <v>216</v>
      </c>
      <c r="H353">
        <v>70805</v>
      </c>
      <c r="I353">
        <v>325110</v>
      </c>
      <c r="J353" t="str">
        <f>VLOOKUP(C353,'2016-2021 BD OES Pull_rev'!F:N, 9, FALSE)</f>
        <v>Manufacturing</v>
      </c>
      <c r="K353">
        <v>4600</v>
      </c>
      <c r="L353" t="s">
        <v>754</v>
      </c>
      <c r="M353">
        <v>0</v>
      </c>
      <c r="N353" t="s">
        <v>477</v>
      </c>
      <c r="R353">
        <v>1</v>
      </c>
      <c r="S353">
        <v>0</v>
      </c>
      <c r="T353">
        <v>0</v>
      </c>
      <c r="U353">
        <v>0</v>
      </c>
      <c r="V353">
        <f t="shared" si="8"/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43</v>
      </c>
      <c r="AL353">
        <v>0</v>
      </c>
      <c r="AM353">
        <v>0</v>
      </c>
      <c r="AN353">
        <v>0</v>
      </c>
      <c r="AO353">
        <v>0</v>
      </c>
      <c r="AP353">
        <v>273</v>
      </c>
      <c r="CJ353"/>
      <c r="CK353"/>
      <c r="GG353"/>
      <c r="GI353"/>
      <c r="GQ353"/>
      <c r="HI353"/>
      <c r="HK353"/>
      <c r="HM353"/>
      <c r="IF353"/>
      <c r="IW353"/>
    </row>
    <row r="354" spans="1:257">
      <c r="A354" t="s">
        <v>115</v>
      </c>
      <c r="B354">
        <v>2020</v>
      </c>
      <c r="C354" t="s">
        <v>219</v>
      </c>
      <c r="D354" t="s">
        <v>221</v>
      </c>
      <c r="E354" t="s">
        <v>222</v>
      </c>
      <c r="F354" t="s">
        <v>223</v>
      </c>
      <c r="G354" t="s">
        <v>216</v>
      </c>
      <c r="H354">
        <v>70805</v>
      </c>
      <c r="I354">
        <v>325110</v>
      </c>
      <c r="J354" t="str">
        <f>VLOOKUP(C354,'2016-2021 BD OES Pull_rev'!F:N, 9, FALSE)</f>
        <v>Manufacturing</v>
      </c>
      <c r="K354">
        <v>13800</v>
      </c>
      <c r="L354" t="s">
        <v>754</v>
      </c>
      <c r="M354">
        <v>0</v>
      </c>
      <c r="N354" t="s">
        <v>477</v>
      </c>
      <c r="R354">
        <v>1</v>
      </c>
      <c r="S354">
        <v>0</v>
      </c>
      <c r="T354">
        <v>0</v>
      </c>
      <c r="U354">
        <v>0</v>
      </c>
      <c r="V354">
        <f t="shared" si="8"/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21</v>
      </c>
      <c r="CJ354"/>
      <c r="CK354"/>
      <c r="GG354"/>
      <c r="GI354"/>
      <c r="GQ354"/>
      <c r="HI354"/>
      <c r="HK354"/>
      <c r="HM354"/>
      <c r="IF354"/>
      <c r="IW354"/>
    </row>
    <row r="355" spans="1:257">
      <c r="A355" t="s">
        <v>115</v>
      </c>
      <c r="B355">
        <v>2021</v>
      </c>
      <c r="C355" t="s">
        <v>219</v>
      </c>
      <c r="D355" t="s">
        <v>221</v>
      </c>
      <c r="E355" t="s">
        <v>222</v>
      </c>
      <c r="F355" t="s">
        <v>223</v>
      </c>
      <c r="G355" t="s">
        <v>216</v>
      </c>
      <c r="H355">
        <v>70805</v>
      </c>
      <c r="I355">
        <v>325211</v>
      </c>
      <c r="J355" t="str">
        <f>VLOOKUP(C355,'2016-2021 BD OES Pull_rev'!F:N, 9, FALSE)</f>
        <v>Manufacturing</v>
      </c>
      <c r="K355">
        <v>10601</v>
      </c>
      <c r="L355" t="s">
        <v>754</v>
      </c>
      <c r="M355">
        <v>1</v>
      </c>
      <c r="N355" t="s">
        <v>477</v>
      </c>
      <c r="R355">
        <v>1</v>
      </c>
      <c r="S355">
        <v>1</v>
      </c>
      <c r="T355">
        <v>0</v>
      </c>
      <c r="U355">
        <v>0</v>
      </c>
      <c r="V355">
        <f t="shared" si="8"/>
        <v>1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F355">
        <v>328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340</v>
      </c>
      <c r="AQ355" t="s">
        <v>664</v>
      </c>
      <c r="AR355" t="s">
        <v>665</v>
      </c>
      <c r="AS355" t="s">
        <v>255</v>
      </c>
      <c r="AT355" t="s">
        <v>250</v>
      </c>
      <c r="AU355" t="s">
        <v>256</v>
      </c>
      <c r="AV355">
        <v>443134710</v>
      </c>
      <c r="AW355">
        <v>110001625340</v>
      </c>
      <c r="AX355">
        <v>0.03</v>
      </c>
      <c r="AY355">
        <v>0</v>
      </c>
      <c r="CJ355"/>
      <c r="CK355"/>
      <c r="GG355"/>
      <c r="GI355"/>
      <c r="GQ355"/>
      <c r="HI355"/>
      <c r="HK355"/>
      <c r="HM355"/>
      <c r="IF355"/>
      <c r="IW355"/>
    </row>
    <row r="356" spans="1:257">
      <c r="A356" t="s">
        <v>115</v>
      </c>
      <c r="B356">
        <v>2016</v>
      </c>
      <c r="C356" t="s">
        <v>755</v>
      </c>
      <c r="D356" t="s">
        <v>756</v>
      </c>
      <c r="E356" t="s">
        <v>757</v>
      </c>
      <c r="F356" t="s">
        <v>223</v>
      </c>
      <c r="G356" t="s">
        <v>216</v>
      </c>
      <c r="H356">
        <v>70805</v>
      </c>
      <c r="I356">
        <v>325212</v>
      </c>
      <c r="J356" t="str">
        <f>VLOOKUP(C356,'2016-2021 BD OES Pull_rev'!F:N, 9, FALSE)</f>
        <v>Processing as a reactant</v>
      </c>
      <c r="K356">
        <v>3672</v>
      </c>
      <c r="L356" t="s">
        <v>754</v>
      </c>
      <c r="M356">
        <v>0</v>
      </c>
      <c r="N356" t="s">
        <v>477</v>
      </c>
      <c r="R356">
        <v>1</v>
      </c>
      <c r="S356">
        <v>0</v>
      </c>
      <c r="T356">
        <v>0</v>
      </c>
      <c r="U356">
        <v>0</v>
      </c>
      <c r="V356">
        <f t="shared" si="8"/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29</v>
      </c>
      <c r="CJ356"/>
      <c r="CK356"/>
      <c r="GG356"/>
      <c r="GI356"/>
      <c r="GQ356"/>
      <c r="HI356"/>
      <c r="HK356"/>
      <c r="HM356"/>
      <c r="IF356"/>
      <c r="IW356"/>
    </row>
    <row r="357" spans="1:257">
      <c r="A357" t="s">
        <v>115</v>
      </c>
      <c r="B357">
        <v>2017</v>
      </c>
      <c r="C357" t="s">
        <v>755</v>
      </c>
      <c r="D357" t="s">
        <v>756</v>
      </c>
      <c r="E357" t="s">
        <v>757</v>
      </c>
      <c r="F357" t="s">
        <v>223</v>
      </c>
      <c r="G357" t="s">
        <v>216</v>
      </c>
      <c r="H357">
        <v>70805</v>
      </c>
      <c r="I357">
        <v>325212</v>
      </c>
      <c r="J357" t="str">
        <f>VLOOKUP(C357,'2016-2021 BD OES Pull_rev'!F:N, 9, FALSE)</f>
        <v>Processing as a reactant</v>
      </c>
      <c r="K357">
        <v>0</v>
      </c>
      <c r="L357" t="s">
        <v>754</v>
      </c>
      <c r="M357">
        <v>0</v>
      </c>
      <c r="N357" t="s">
        <v>477</v>
      </c>
      <c r="R357">
        <v>1</v>
      </c>
      <c r="S357">
        <v>0</v>
      </c>
      <c r="T357">
        <v>0</v>
      </c>
      <c r="U357">
        <v>0</v>
      </c>
      <c r="V357">
        <f t="shared" si="8"/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9</v>
      </c>
      <c r="CJ357"/>
      <c r="CK357"/>
      <c r="GG357"/>
      <c r="GI357"/>
      <c r="GQ357"/>
      <c r="HI357"/>
      <c r="HK357"/>
      <c r="HM357"/>
      <c r="IF357"/>
      <c r="IW357"/>
    </row>
    <row r="358" spans="1:257">
      <c r="A358" t="s">
        <v>115</v>
      </c>
      <c r="B358">
        <v>2017</v>
      </c>
      <c r="C358" t="s">
        <v>755</v>
      </c>
      <c r="D358" t="s">
        <v>756</v>
      </c>
      <c r="E358" t="s">
        <v>757</v>
      </c>
      <c r="F358" t="s">
        <v>223</v>
      </c>
      <c r="G358" t="s">
        <v>216</v>
      </c>
      <c r="H358">
        <v>70805</v>
      </c>
      <c r="I358">
        <v>325212</v>
      </c>
      <c r="J358" t="str">
        <f>VLOOKUP(C358,'2016-2021 BD OES Pull_rev'!F:N, 9, FALSE)</f>
        <v>Processing as a reactant</v>
      </c>
      <c r="K358">
        <v>1066</v>
      </c>
      <c r="L358" t="s">
        <v>754</v>
      </c>
      <c r="M358">
        <v>0</v>
      </c>
      <c r="N358" t="s">
        <v>477</v>
      </c>
      <c r="R358">
        <v>1</v>
      </c>
      <c r="S358">
        <v>0</v>
      </c>
      <c r="T358">
        <v>0</v>
      </c>
      <c r="U358">
        <v>0</v>
      </c>
      <c r="V358">
        <f t="shared" si="8"/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CJ358"/>
      <c r="CK358"/>
      <c r="GG358"/>
      <c r="GI358"/>
      <c r="GQ358"/>
      <c r="HI358"/>
      <c r="HK358"/>
      <c r="HM358"/>
      <c r="IF358"/>
      <c r="IW358"/>
    </row>
    <row r="359" spans="1:257">
      <c r="A359" t="s">
        <v>115</v>
      </c>
      <c r="B359">
        <v>2018</v>
      </c>
      <c r="C359" t="s">
        <v>755</v>
      </c>
      <c r="D359" t="s">
        <v>756</v>
      </c>
      <c r="E359" t="s">
        <v>757</v>
      </c>
      <c r="F359" t="s">
        <v>223</v>
      </c>
      <c r="G359" t="s">
        <v>216</v>
      </c>
      <c r="H359">
        <v>70805</v>
      </c>
      <c r="I359">
        <v>325212</v>
      </c>
      <c r="J359" t="str">
        <f>VLOOKUP(C359,'2016-2021 BD OES Pull_rev'!F:N, 9, FALSE)</f>
        <v>Processing as a reactant</v>
      </c>
      <c r="K359">
        <v>0</v>
      </c>
      <c r="L359" t="s">
        <v>754</v>
      </c>
      <c r="M359">
        <v>0</v>
      </c>
      <c r="N359" t="s">
        <v>477</v>
      </c>
      <c r="R359">
        <v>1</v>
      </c>
      <c r="S359">
        <v>0</v>
      </c>
      <c r="T359">
        <v>0</v>
      </c>
      <c r="U359">
        <v>0</v>
      </c>
      <c r="V359">
        <f t="shared" si="8"/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28000</v>
      </c>
      <c r="CJ359"/>
      <c r="CK359"/>
      <c r="GG359"/>
      <c r="GI359"/>
      <c r="GQ359"/>
      <c r="HI359"/>
      <c r="HK359"/>
      <c r="HM359"/>
      <c r="IF359"/>
      <c r="IW359"/>
    </row>
    <row r="360" spans="1:257">
      <c r="A360" t="s">
        <v>115</v>
      </c>
      <c r="B360">
        <v>2019</v>
      </c>
      <c r="C360" t="s">
        <v>755</v>
      </c>
      <c r="D360" t="s">
        <v>756</v>
      </c>
      <c r="E360" t="s">
        <v>757</v>
      </c>
      <c r="F360" t="s">
        <v>223</v>
      </c>
      <c r="G360" t="s">
        <v>216</v>
      </c>
      <c r="H360">
        <v>70805</v>
      </c>
      <c r="I360">
        <v>325212</v>
      </c>
      <c r="J360" t="str">
        <f>VLOOKUP(C360,'2016-2021 BD OES Pull_rev'!F:N, 9, FALSE)</f>
        <v>Processing as a reactant</v>
      </c>
      <c r="K360">
        <v>0.3</v>
      </c>
      <c r="L360" t="s">
        <v>754</v>
      </c>
      <c r="M360">
        <v>0</v>
      </c>
      <c r="N360" t="s">
        <v>477</v>
      </c>
      <c r="R360">
        <v>1</v>
      </c>
      <c r="S360">
        <v>0</v>
      </c>
      <c r="T360">
        <v>0</v>
      </c>
      <c r="U360">
        <v>0</v>
      </c>
      <c r="V360">
        <f t="shared" si="8"/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60</v>
      </c>
      <c r="CJ360"/>
      <c r="CK360"/>
      <c r="GG360"/>
      <c r="GI360"/>
      <c r="GQ360"/>
      <c r="HI360"/>
      <c r="HK360"/>
      <c r="HM360"/>
      <c r="IF360"/>
      <c r="IW360"/>
    </row>
    <row r="361" spans="1:257">
      <c r="A361" t="s">
        <v>115</v>
      </c>
      <c r="B361">
        <v>2020</v>
      </c>
      <c r="C361" t="s">
        <v>755</v>
      </c>
      <c r="D361" t="s">
        <v>756</v>
      </c>
      <c r="E361" t="s">
        <v>757</v>
      </c>
      <c r="F361" t="s">
        <v>223</v>
      </c>
      <c r="G361" t="s">
        <v>216</v>
      </c>
      <c r="H361">
        <v>70805</v>
      </c>
      <c r="I361">
        <v>325212</v>
      </c>
      <c r="J361" t="str">
        <f>VLOOKUP(C361,'2016-2021 BD OES Pull_rev'!F:N, 9, FALSE)</f>
        <v>Processing as a reactant</v>
      </c>
      <c r="K361">
        <v>2</v>
      </c>
      <c r="L361" t="s">
        <v>754</v>
      </c>
      <c r="M361">
        <v>0</v>
      </c>
      <c r="N361" t="s">
        <v>477</v>
      </c>
      <c r="R361">
        <v>1</v>
      </c>
      <c r="S361">
        <v>0</v>
      </c>
      <c r="T361">
        <v>0</v>
      </c>
      <c r="U361">
        <v>0</v>
      </c>
      <c r="V361">
        <f t="shared" si="8"/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CJ361"/>
      <c r="CK361"/>
      <c r="GG361"/>
      <c r="GI361"/>
      <c r="GQ361"/>
      <c r="HI361"/>
      <c r="HK361"/>
      <c r="HM361"/>
      <c r="IF361"/>
      <c r="IW361"/>
    </row>
    <row r="362" spans="1:257">
      <c r="A362" t="s">
        <v>115</v>
      </c>
      <c r="B362">
        <v>2021</v>
      </c>
      <c r="C362" t="s">
        <v>755</v>
      </c>
      <c r="D362" t="s">
        <v>756</v>
      </c>
      <c r="E362" t="s">
        <v>757</v>
      </c>
      <c r="F362" t="s">
        <v>223</v>
      </c>
      <c r="G362" t="s">
        <v>216</v>
      </c>
      <c r="H362">
        <v>70805</v>
      </c>
      <c r="I362">
        <v>325212</v>
      </c>
      <c r="J362" t="str">
        <f>VLOOKUP(C362,'2016-2021 BD OES Pull_rev'!F:N, 9, FALSE)</f>
        <v>Processing as a reactant</v>
      </c>
      <c r="K362">
        <v>2</v>
      </c>
      <c r="L362" t="s">
        <v>754</v>
      </c>
      <c r="M362">
        <v>0</v>
      </c>
      <c r="N362" t="s">
        <v>477</v>
      </c>
      <c r="R362">
        <v>1</v>
      </c>
      <c r="S362">
        <v>0</v>
      </c>
      <c r="T362">
        <v>0</v>
      </c>
      <c r="U362">
        <v>0</v>
      </c>
      <c r="V362">
        <f t="shared" si="8"/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CJ362"/>
      <c r="CK362"/>
      <c r="GG362"/>
      <c r="GI362"/>
      <c r="GQ362"/>
      <c r="HI362"/>
      <c r="HK362"/>
      <c r="HM362"/>
      <c r="IF362"/>
      <c r="IW362"/>
    </row>
    <row r="363" spans="1:257">
      <c r="A363" t="s">
        <v>115</v>
      </c>
      <c r="B363">
        <v>2016</v>
      </c>
      <c r="C363" t="s">
        <v>758</v>
      </c>
      <c r="D363" t="s">
        <v>759</v>
      </c>
      <c r="E363" t="s">
        <v>760</v>
      </c>
      <c r="F363" t="s">
        <v>223</v>
      </c>
      <c r="G363" t="s">
        <v>216</v>
      </c>
      <c r="H363">
        <v>70805</v>
      </c>
      <c r="I363">
        <v>324110</v>
      </c>
      <c r="J363" t="str">
        <f>VLOOKUP(C363,'2016-2021 BD OES Pull_rev'!F:N, 9, FALSE)</f>
        <v>Manufacturing</v>
      </c>
      <c r="K363">
        <v>438</v>
      </c>
      <c r="L363" t="s">
        <v>569</v>
      </c>
      <c r="M363">
        <v>0</v>
      </c>
      <c r="N363" t="s">
        <v>477</v>
      </c>
      <c r="R363">
        <v>1</v>
      </c>
      <c r="S363">
        <v>0</v>
      </c>
      <c r="T363">
        <v>0</v>
      </c>
      <c r="U363">
        <v>0</v>
      </c>
      <c r="V363">
        <f t="shared" si="8"/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CJ363"/>
      <c r="CK363"/>
      <c r="GG363"/>
      <c r="GI363"/>
      <c r="GQ363"/>
      <c r="HI363"/>
      <c r="HK363"/>
      <c r="HM363"/>
      <c r="IF363"/>
      <c r="IW363"/>
    </row>
    <row r="364" spans="1:257">
      <c r="A364" t="s">
        <v>115</v>
      </c>
      <c r="B364">
        <v>2017</v>
      </c>
      <c r="C364" t="s">
        <v>758</v>
      </c>
      <c r="D364" t="s">
        <v>759</v>
      </c>
      <c r="E364" t="s">
        <v>760</v>
      </c>
      <c r="F364" t="s">
        <v>223</v>
      </c>
      <c r="G364" t="s">
        <v>216</v>
      </c>
      <c r="H364">
        <v>70805</v>
      </c>
      <c r="I364">
        <v>324110</v>
      </c>
      <c r="J364" t="str">
        <f>VLOOKUP(C364,'2016-2021 BD OES Pull_rev'!F:N, 9, FALSE)</f>
        <v>Manufacturing</v>
      </c>
      <c r="K364">
        <v>464</v>
      </c>
      <c r="L364" t="s">
        <v>569</v>
      </c>
      <c r="M364">
        <v>0</v>
      </c>
      <c r="N364" t="s">
        <v>477</v>
      </c>
      <c r="R364">
        <v>1</v>
      </c>
      <c r="S364">
        <v>0</v>
      </c>
      <c r="T364">
        <v>0</v>
      </c>
      <c r="U364">
        <v>0</v>
      </c>
      <c r="V364">
        <f t="shared" si="8"/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CJ364"/>
      <c r="CK364"/>
      <c r="GG364"/>
      <c r="GI364"/>
      <c r="GQ364"/>
      <c r="HI364"/>
      <c r="HK364"/>
      <c r="HM364"/>
      <c r="IF364"/>
      <c r="IW364"/>
    </row>
    <row r="365" spans="1:257">
      <c r="A365" t="s">
        <v>115</v>
      </c>
      <c r="B365">
        <v>2018</v>
      </c>
      <c r="C365" t="s">
        <v>758</v>
      </c>
      <c r="D365" t="s">
        <v>759</v>
      </c>
      <c r="E365" t="s">
        <v>760</v>
      </c>
      <c r="F365" t="s">
        <v>223</v>
      </c>
      <c r="G365" t="s">
        <v>216</v>
      </c>
      <c r="H365">
        <v>70805</v>
      </c>
      <c r="I365">
        <v>324110</v>
      </c>
      <c r="J365" t="str">
        <f>VLOOKUP(C365,'2016-2021 BD OES Pull_rev'!F:N, 9, FALSE)</f>
        <v>Manufacturing</v>
      </c>
      <c r="K365">
        <v>218</v>
      </c>
      <c r="L365" t="s">
        <v>569</v>
      </c>
      <c r="M365">
        <v>0</v>
      </c>
      <c r="N365" t="s">
        <v>477</v>
      </c>
      <c r="R365">
        <v>1</v>
      </c>
      <c r="S365">
        <v>0</v>
      </c>
      <c r="T365">
        <v>0</v>
      </c>
      <c r="U365">
        <v>0</v>
      </c>
      <c r="V365">
        <f t="shared" si="8"/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CJ365"/>
      <c r="CK365"/>
      <c r="GG365"/>
      <c r="GI365"/>
      <c r="GQ365"/>
      <c r="HI365"/>
      <c r="HK365"/>
      <c r="HM365"/>
      <c r="IF365"/>
      <c r="IW365"/>
    </row>
    <row r="366" spans="1:257">
      <c r="A366" t="s">
        <v>115</v>
      </c>
      <c r="B366">
        <v>2019</v>
      </c>
      <c r="C366" t="s">
        <v>758</v>
      </c>
      <c r="D366" t="s">
        <v>759</v>
      </c>
      <c r="E366" t="s">
        <v>760</v>
      </c>
      <c r="F366" t="s">
        <v>223</v>
      </c>
      <c r="G366" t="s">
        <v>216</v>
      </c>
      <c r="H366">
        <v>70805</v>
      </c>
      <c r="I366">
        <v>324110</v>
      </c>
      <c r="J366" t="str">
        <f>VLOOKUP(C366,'2016-2021 BD OES Pull_rev'!F:N, 9, FALSE)</f>
        <v>Manufacturing</v>
      </c>
      <c r="K366">
        <v>229</v>
      </c>
      <c r="L366" t="s">
        <v>569</v>
      </c>
      <c r="M366">
        <v>0</v>
      </c>
      <c r="N366" t="s">
        <v>477</v>
      </c>
      <c r="R366">
        <v>1</v>
      </c>
      <c r="S366">
        <v>0</v>
      </c>
      <c r="T366">
        <v>0</v>
      </c>
      <c r="U366">
        <v>0</v>
      </c>
      <c r="V366">
        <f t="shared" si="8"/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CJ366"/>
      <c r="CK366"/>
      <c r="GG366"/>
      <c r="GI366"/>
      <c r="GQ366"/>
      <c r="HI366"/>
      <c r="HK366"/>
      <c r="HM366"/>
      <c r="IF366"/>
      <c r="IW366"/>
    </row>
    <row r="367" spans="1:257">
      <c r="A367" t="s">
        <v>115</v>
      </c>
      <c r="B367">
        <v>2020</v>
      </c>
      <c r="C367" t="s">
        <v>758</v>
      </c>
      <c r="D367" t="s">
        <v>759</v>
      </c>
      <c r="E367" t="s">
        <v>760</v>
      </c>
      <c r="F367" t="s">
        <v>223</v>
      </c>
      <c r="G367" t="s">
        <v>216</v>
      </c>
      <c r="H367">
        <v>70805</v>
      </c>
      <c r="I367">
        <v>324110</v>
      </c>
      <c r="J367" t="str">
        <f>VLOOKUP(C367,'2016-2021 BD OES Pull_rev'!F:N, 9, FALSE)</f>
        <v>Manufacturing</v>
      </c>
      <c r="K367">
        <v>195</v>
      </c>
      <c r="L367" t="s">
        <v>569</v>
      </c>
      <c r="M367">
        <v>0</v>
      </c>
      <c r="N367" t="s">
        <v>477</v>
      </c>
      <c r="R367">
        <v>1</v>
      </c>
      <c r="S367">
        <v>0</v>
      </c>
      <c r="T367">
        <v>0</v>
      </c>
      <c r="U367">
        <v>0</v>
      </c>
      <c r="V367">
        <f t="shared" si="8"/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CJ367"/>
      <c r="CK367"/>
      <c r="GG367"/>
      <c r="GI367"/>
      <c r="GQ367"/>
      <c r="HI367"/>
      <c r="HK367"/>
      <c r="HM367"/>
      <c r="IF367"/>
      <c r="IW367"/>
    </row>
    <row r="368" spans="1:257">
      <c r="A368" t="s">
        <v>115</v>
      </c>
      <c r="B368">
        <v>2021</v>
      </c>
      <c r="C368" t="s">
        <v>758</v>
      </c>
      <c r="D368" t="s">
        <v>759</v>
      </c>
      <c r="E368" t="s">
        <v>760</v>
      </c>
      <c r="F368" t="s">
        <v>223</v>
      </c>
      <c r="G368" t="s">
        <v>216</v>
      </c>
      <c r="H368">
        <v>70805</v>
      </c>
      <c r="I368">
        <v>324110</v>
      </c>
      <c r="J368" t="str">
        <f>VLOOKUP(C368,'2016-2021 BD OES Pull_rev'!F:N, 9, FALSE)</f>
        <v>Manufacturing</v>
      </c>
      <c r="K368">
        <v>580</v>
      </c>
      <c r="L368" t="s">
        <v>569</v>
      </c>
      <c r="M368">
        <v>0</v>
      </c>
      <c r="N368" t="s">
        <v>477</v>
      </c>
      <c r="R368">
        <v>1</v>
      </c>
      <c r="S368">
        <v>0</v>
      </c>
      <c r="T368">
        <v>0</v>
      </c>
      <c r="U368">
        <v>0</v>
      </c>
      <c r="V368">
        <f t="shared" si="8"/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CJ368"/>
      <c r="CK368"/>
      <c r="GG368"/>
      <c r="GI368"/>
      <c r="GQ368"/>
      <c r="HI368"/>
      <c r="HK368"/>
      <c r="HM368"/>
      <c r="IF368"/>
      <c r="IW368"/>
    </row>
    <row r="369" spans="1:257">
      <c r="A369" t="s">
        <v>115</v>
      </c>
      <c r="B369">
        <v>2016</v>
      </c>
      <c r="C369" t="s">
        <v>761</v>
      </c>
      <c r="D369" t="s">
        <v>762</v>
      </c>
      <c r="E369" t="s">
        <v>763</v>
      </c>
      <c r="F369" t="s">
        <v>573</v>
      </c>
      <c r="G369" t="s">
        <v>148</v>
      </c>
      <c r="H369">
        <v>77520</v>
      </c>
      <c r="I369">
        <v>325110</v>
      </c>
      <c r="J369" t="str">
        <f>VLOOKUP(C369,'2016-2021 BD OES Pull_rev'!F:N, 9, FALSE)</f>
        <v>Processing as a reactant</v>
      </c>
      <c r="K369">
        <v>1860</v>
      </c>
      <c r="L369" t="s">
        <v>764</v>
      </c>
      <c r="M369">
        <v>0</v>
      </c>
      <c r="N369" t="s">
        <v>477</v>
      </c>
      <c r="O369" t="s">
        <v>765</v>
      </c>
      <c r="P369">
        <v>0</v>
      </c>
      <c r="Q369" t="s">
        <v>477</v>
      </c>
      <c r="R369">
        <v>3</v>
      </c>
      <c r="S369">
        <v>0</v>
      </c>
      <c r="T369">
        <v>0</v>
      </c>
      <c r="U369">
        <v>0</v>
      </c>
      <c r="V369">
        <f t="shared" si="8"/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CJ369"/>
      <c r="CK369"/>
      <c r="GG369"/>
      <c r="GI369"/>
      <c r="GQ369"/>
      <c r="HI369"/>
      <c r="HK369"/>
      <c r="HM369"/>
      <c r="IF369"/>
      <c r="IW369"/>
    </row>
    <row r="370" spans="1:257">
      <c r="A370" t="s">
        <v>115</v>
      </c>
      <c r="B370">
        <v>2017</v>
      </c>
      <c r="C370" t="s">
        <v>761</v>
      </c>
      <c r="D370" t="s">
        <v>762</v>
      </c>
      <c r="E370" t="s">
        <v>763</v>
      </c>
      <c r="F370" t="s">
        <v>573</v>
      </c>
      <c r="G370" t="s">
        <v>148</v>
      </c>
      <c r="H370">
        <v>77520</v>
      </c>
      <c r="I370">
        <v>325110</v>
      </c>
      <c r="J370" t="str">
        <f>VLOOKUP(C370,'2016-2021 BD OES Pull_rev'!F:N, 9, FALSE)</f>
        <v>Processing as a reactant</v>
      </c>
      <c r="K370">
        <v>1580</v>
      </c>
      <c r="L370" t="s">
        <v>764</v>
      </c>
      <c r="M370">
        <v>0</v>
      </c>
      <c r="N370" t="s">
        <v>477</v>
      </c>
      <c r="O370" t="s">
        <v>766</v>
      </c>
      <c r="P370">
        <v>0</v>
      </c>
      <c r="Q370" t="s">
        <v>477</v>
      </c>
      <c r="R370">
        <v>3</v>
      </c>
      <c r="S370">
        <v>0</v>
      </c>
      <c r="T370">
        <v>0</v>
      </c>
      <c r="U370">
        <v>0</v>
      </c>
      <c r="V370">
        <f t="shared" si="8"/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CJ370"/>
      <c r="CK370"/>
      <c r="GG370"/>
      <c r="GI370"/>
      <c r="GQ370"/>
      <c r="HI370"/>
      <c r="HK370"/>
      <c r="HM370"/>
      <c r="IF370"/>
      <c r="IW370"/>
    </row>
    <row r="371" spans="1:257">
      <c r="A371" t="s">
        <v>115</v>
      </c>
      <c r="B371">
        <v>2018</v>
      </c>
      <c r="C371" t="s">
        <v>761</v>
      </c>
      <c r="D371" t="s">
        <v>762</v>
      </c>
      <c r="E371" t="s">
        <v>763</v>
      </c>
      <c r="F371" t="s">
        <v>573</v>
      </c>
      <c r="G371" t="s">
        <v>148</v>
      </c>
      <c r="H371">
        <v>77520</v>
      </c>
      <c r="I371">
        <v>325110</v>
      </c>
      <c r="J371" t="str">
        <f>VLOOKUP(C371,'2016-2021 BD OES Pull_rev'!F:N, 9, FALSE)</f>
        <v>Processing as a reactant</v>
      </c>
      <c r="K371">
        <v>1520</v>
      </c>
      <c r="L371" t="s">
        <v>764</v>
      </c>
      <c r="M371">
        <v>0</v>
      </c>
      <c r="N371" t="s">
        <v>477</v>
      </c>
      <c r="O371" t="s">
        <v>3</v>
      </c>
      <c r="P371">
        <v>0</v>
      </c>
      <c r="Q371" t="s">
        <v>477</v>
      </c>
      <c r="R371">
        <v>3</v>
      </c>
      <c r="S371">
        <v>0</v>
      </c>
      <c r="T371">
        <v>0</v>
      </c>
      <c r="U371">
        <v>0</v>
      </c>
      <c r="V371">
        <f t="shared" si="8"/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CJ371"/>
      <c r="CK371"/>
      <c r="GG371"/>
      <c r="GI371"/>
      <c r="GQ371"/>
      <c r="HI371"/>
      <c r="HK371"/>
      <c r="HM371"/>
      <c r="IF371"/>
      <c r="IW371"/>
    </row>
    <row r="372" spans="1:257">
      <c r="A372" t="s">
        <v>115</v>
      </c>
      <c r="B372">
        <v>2019</v>
      </c>
      <c r="C372" t="s">
        <v>761</v>
      </c>
      <c r="D372" t="s">
        <v>762</v>
      </c>
      <c r="E372" t="s">
        <v>763</v>
      </c>
      <c r="F372" t="s">
        <v>573</v>
      </c>
      <c r="G372" t="s">
        <v>148</v>
      </c>
      <c r="H372">
        <v>77520</v>
      </c>
      <c r="I372">
        <v>325110</v>
      </c>
      <c r="J372" t="str">
        <f>VLOOKUP(C372,'2016-2021 BD OES Pull_rev'!F:N, 9, FALSE)</f>
        <v>Processing as a reactant</v>
      </c>
      <c r="K372">
        <v>2000</v>
      </c>
      <c r="L372" t="s">
        <v>463</v>
      </c>
      <c r="M372">
        <v>0</v>
      </c>
      <c r="O372" t="s">
        <v>3</v>
      </c>
      <c r="R372">
        <v>0</v>
      </c>
      <c r="S372">
        <v>0</v>
      </c>
      <c r="T372">
        <v>0</v>
      </c>
      <c r="U372">
        <v>0</v>
      </c>
      <c r="V372">
        <f t="shared" si="8"/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CJ372"/>
      <c r="CK372"/>
      <c r="GG372"/>
      <c r="GI372"/>
      <c r="GQ372"/>
      <c r="HI372"/>
      <c r="HK372"/>
      <c r="HM372"/>
      <c r="IF372"/>
      <c r="IW372"/>
    </row>
    <row r="373" spans="1:257">
      <c r="A373" t="s">
        <v>115</v>
      </c>
      <c r="B373">
        <v>2020</v>
      </c>
      <c r="C373" t="s">
        <v>761</v>
      </c>
      <c r="D373" t="s">
        <v>762</v>
      </c>
      <c r="E373" t="s">
        <v>763</v>
      </c>
      <c r="F373" t="s">
        <v>573</v>
      </c>
      <c r="G373" t="s">
        <v>148</v>
      </c>
      <c r="H373">
        <v>77520</v>
      </c>
      <c r="I373">
        <v>325110</v>
      </c>
      <c r="J373" t="str">
        <f>VLOOKUP(C373,'2016-2021 BD OES Pull_rev'!F:N, 9, FALSE)</f>
        <v>Processing as a reactant</v>
      </c>
      <c r="K373">
        <v>1710</v>
      </c>
      <c r="L373" t="s">
        <v>463</v>
      </c>
      <c r="M373">
        <v>0</v>
      </c>
      <c r="O373" t="s">
        <v>3</v>
      </c>
      <c r="R373">
        <v>0</v>
      </c>
      <c r="S373">
        <v>0</v>
      </c>
      <c r="T373">
        <v>0</v>
      </c>
      <c r="U373">
        <v>0</v>
      </c>
      <c r="V373">
        <f t="shared" si="8"/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CJ373"/>
      <c r="CK373"/>
      <c r="GG373"/>
      <c r="GI373"/>
      <c r="GQ373"/>
      <c r="HI373"/>
      <c r="HK373"/>
      <c r="HM373"/>
      <c r="IF373"/>
      <c r="IW373"/>
    </row>
    <row r="374" spans="1:257">
      <c r="A374" t="s">
        <v>115</v>
      </c>
      <c r="B374">
        <v>2021</v>
      </c>
      <c r="C374" t="s">
        <v>761</v>
      </c>
      <c r="D374" t="s">
        <v>762</v>
      </c>
      <c r="E374" t="s">
        <v>763</v>
      </c>
      <c r="F374" t="s">
        <v>573</v>
      </c>
      <c r="G374" t="s">
        <v>148</v>
      </c>
      <c r="H374">
        <v>77520</v>
      </c>
      <c r="I374">
        <v>325110</v>
      </c>
      <c r="J374" t="str">
        <f>VLOOKUP(C374,'2016-2021 BD OES Pull_rev'!F:N, 9, FALSE)</f>
        <v>Processing as a reactant</v>
      </c>
      <c r="K374">
        <v>1700</v>
      </c>
      <c r="L374" t="s">
        <v>463</v>
      </c>
      <c r="M374">
        <v>0</v>
      </c>
      <c r="O374" t="s">
        <v>3</v>
      </c>
      <c r="R374">
        <v>0</v>
      </c>
      <c r="S374">
        <v>0</v>
      </c>
      <c r="T374">
        <v>0</v>
      </c>
      <c r="U374">
        <v>0</v>
      </c>
      <c r="V374">
        <f t="shared" si="8"/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Z374" t="s">
        <v>767</v>
      </c>
      <c r="BA374" t="s">
        <v>487</v>
      </c>
      <c r="BB374" t="s">
        <v>488</v>
      </c>
      <c r="BC374" t="s">
        <v>489</v>
      </c>
      <c r="BD374" t="s">
        <v>490</v>
      </c>
      <c r="BF374">
        <v>71730</v>
      </c>
      <c r="BG374" t="s">
        <v>491</v>
      </c>
      <c r="CJ374"/>
      <c r="CK374"/>
      <c r="GG374"/>
      <c r="GI374"/>
      <c r="GQ374"/>
      <c r="HI374"/>
      <c r="HK374"/>
      <c r="HM374"/>
      <c r="IF374"/>
      <c r="IW374"/>
    </row>
    <row r="375" spans="1:257">
      <c r="A375" t="s">
        <v>115</v>
      </c>
      <c r="B375">
        <v>2016</v>
      </c>
      <c r="C375" t="s">
        <v>768</v>
      </c>
      <c r="D375" t="s">
        <v>769</v>
      </c>
      <c r="E375" t="s">
        <v>770</v>
      </c>
      <c r="F375" t="s">
        <v>303</v>
      </c>
      <c r="G375" t="s">
        <v>305</v>
      </c>
      <c r="H375">
        <v>59101</v>
      </c>
      <c r="I375">
        <v>324110</v>
      </c>
      <c r="J375" t="str">
        <f>VLOOKUP(C375,'2016-2021 BD OES Pull_rev'!F:N, 9, FALSE)</f>
        <v>Processing as a reactant</v>
      </c>
      <c r="K375">
        <v>970</v>
      </c>
      <c r="L375" t="s">
        <v>771</v>
      </c>
      <c r="M375">
        <v>0</v>
      </c>
      <c r="N375" t="s">
        <v>477</v>
      </c>
      <c r="R375">
        <v>1</v>
      </c>
      <c r="S375">
        <v>0</v>
      </c>
      <c r="T375">
        <v>0</v>
      </c>
      <c r="U375">
        <v>0</v>
      </c>
      <c r="V375">
        <f t="shared" si="8"/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CJ375"/>
      <c r="CK375"/>
      <c r="GG375"/>
      <c r="GI375"/>
      <c r="GQ375"/>
      <c r="HI375"/>
      <c r="HK375"/>
      <c r="HM375"/>
      <c r="IF375"/>
      <c r="IW375"/>
    </row>
    <row r="376" spans="1:257">
      <c r="A376" t="s">
        <v>115</v>
      </c>
      <c r="B376">
        <v>2017</v>
      </c>
      <c r="C376" t="s">
        <v>768</v>
      </c>
      <c r="D376" t="s">
        <v>769</v>
      </c>
      <c r="E376" t="s">
        <v>770</v>
      </c>
      <c r="F376" t="s">
        <v>303</v>
      </c>
      <c r="G376" t="s">
        <v>305</v>
      </c>
      <c r="H376">
        <v>59101</v>
      </c>
      <c r="I376">
        <v>324110</v>
      </c>
      <c r="J376" t="str">
        <f>VLOOKUP(C376,'2016-2021 BD OES Pull_rev'!F:N, 9, FALSE)</f>
        <v>Processing as a reactant</v>
      </c>
      <c r="K376">
        <v>970</v>
      </c>
      <c r="L376" t="s">
        <v>771</v>
      </c>
      <c r="M376">
        <v>0</v>
      </c>
      <c r="N376" t="s">
        <v>477</v>
      </c>
      <c r="R376">
        <v>1</v>
      </c>
      <c r="S376">
        <v>0</v>
      </c>
      <c r="T376">
        <v>0</v>
      </c>
      <c r="U376">
        <v>0</v>
      </c>
      <c r="V376">
        <f t="shared" si="8"/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CJ376"/>
      <c r="CK376"/>
      <c r="GG376"/>
      <c r="GI376"/>
      <c r="GQ376"/>
      <c r="HI376"/>
      <c r="HK376"/>
      <c r="HM376"/>
      <c r="IF376"/>
      <c r="IW376"/>
    </row>
    <row r="377" spans="1:257">
      <c r="A377" t="s">
        <v>115</v>
      </c>
      <c r="B377">
        <v>2018</v>
      </c>
      <c r="C377" t="s">
        <v>768</v>
      </c>
      <c r="D377" t="s">
        <v>769</v>
      </c>
      <c r="E377" t="s">
        <v>770</v>
      </c>
      <c r="F377" t="s">
        <v>303</v>
      </c>
      <c r="G377" t="s">
        <v>305</v>
      </c>
      <c r="H377">
        <v>59101</v>
      </c>
      <c r="I377">
        <v>324110</v>
      </c>
      <c r="J377" t="str">
        <f>VLOOKUP(C377,'2016-2021 BD OES Pull_rev'!F:N, 9, FALSE)</f>
        <v>Processing as a reactant</v>
      </c>
      <c r="K377">
        <v>930</v>
      </c>
      <c r="L377" t="s">
        <v>771</v>
      </c>
      <c r="M377">
        <v>0</v>
      </c>
      <c r="N377" t="s">
        <v>477</v>
      </c>
      <c r="R377">
        <v>1</v>
      </c>
      <c r="S377">
        <v>0</v>
      </c>
      <c r="T377">
        <v>0</v>
      </c>
      <c r="U377">
        <v>0</v>
      </c>
      <c r="V377">
        <f t="shared" si="8"/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653</v>
      </c>
      <c r="AR377" t="s">
        <v>654</v>
      </c>
      <c r="AS377" t="s">
        <v>655</v>
      </c>
      <c r="AT377" t="s">
        <v>131</v>
      </c>
      <c r="AU377" t="s">
        <v>655</v>
      </c>
      <c r="AV377">
        <v>99205</v>
      </c>
      <c r="AW377">
        <v>110000562347</v>
      </c>
      <c r="AX377">
        <v>0</v>
      </c>
      <c r="AY377">
        <v>0</v>
      </c>
      <c r="CJ377"/>
      <c r="CK377"/>
      <c r="GG377"/>
      <c r="GI377"/>
      <c r="GQ377"/>
      <c r="HI377"/>
      <c r="HK377"/>
      <c r="HM377"/>
      <c r="IF377"/>
      <c r="IW377"/>
    </row>
    <row r="378" spans="1:257">
      <c r="A378" t="s">
        <v>115</v>
      </c>
      <c r="B378">
        <v>2019</v>
      </c>
      <c r="C378" t="s">
        <v>768</v>
      </c>
      <c r="D378" t="s">
        <v>769</v>
      </c>
      <c r="E378" t="s">
        <v>770</v>
      </c>
      <c r="F378" t="s">
        <v>303</v>
      </c>
      <c r="G378" t="s">
        <v>305</v>
      </c>
      <c r="H378">
        <v>59101</v>
      </c>
      <c r="I378">
        <v>324110</v>
      </c>
      <c r="J378" t="str">
        <f>VLOOKUP(C378,'2016-2021 BD OES Pull_rev'!F:N, 9, FALSE)</f>
        <v>Processing as a reactant</v>
      </c>
      <c r="K378">
        <v>810</v>
      </c>
      <c r="L378" t="s">
        <v>771</v>
      </c>
      <c r="M378">
        <v>0</v>
      </c>
      <c r="N378" t="s">
        <v>477</v>
      </c>
      <c r="R378">
        <v>1</v>
      </c>
      <c r="S378">
        <v>0</v>
      </c>
      <c r="T378">
        <v>0</v>
      </c>
      <c r="U378">
        <v>0</v>
      </c>
      <c r="V378">
        <f t="shared" si="8"/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CJ378"/>
      <c r="CK378"/>
      <c r="GG378"/>
      <c r="GI378"/>
      <c r="GQ378"/>
      <c r="HI378"/>
      <c r="HK378"/>
      <c r="HM378"/>
      <c r="IF378"/>
      <c r="IW378"/>
    </row>
    <row r="379" spans="1:257">
      <c r="A379" t="s">
        <v>115</v>
      </c>
      <c r="B379">
        <v>2020</v>
      </c>
      <c r="C379" t="s">
        <v>768</v>
      </c>
      <c r="D379" t="s">
        <v>769</v>
      </c>
      <c r="E379" t="s">
        <v>770</v>
      </c>
      <c r="F379" t="s">
        <v>303</v>
      </c>
      <c r="G379" t="s">
        <v>305</v>
      </c>
      <c r="H379">
        <v>59101</v>
      </c>
      <c r="I379">
        <v>324110</v>
      </c>
      <c r="J379" t="str">
        <f>VLOOKUP(C379,'2016-2021 BD OES Pull_rev'!F:N, 9, FALSE)</f>
        <v>Processing as a reactant</v>
      </c>
      <c r="K379">
        <v>490</v>
      </c>
      <c r="L379" t="s">
        <v>771</v>
      </c>
      <c r="M379">
        <v>0</v>
      </c>
      <c r="N379" t="s">
        <v>477</v>
      </c>
      <c r="R379">
        <v>1</v>
      </c>
      <c r="S379">
        <v>0</v>
      </c>
      <c r="T379">
        <v>0</v>
      </c>
      <c r="U379">
        <v>0</v>
      </c>
      <c r="V379">
        <f t="shared" si="8"/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Z379" t="s">
        <v>772</v>
      </c>
      <c r="BA379" t="s">
        <v>773</v>
      </c>
      <c r="BB379" t="s">
        <v>515</v>
      </c>
      <c r="BC379" t="s">
        <v>297</v>
      </c>
      <c r="BD379" t="s">
        <v>148</v>
      </c>
      <c r="BF379">
        <v>77571</v>
      </c>
      <c r="BG379" t="s">
        <v>501</v>
      </c>
      <c r="CJ379"/>
      <c r="CK379"/>
      <c r="GG379"/>
      <c r="GI379"/>
      <c r="GQ379"/>
      <c r="HI379"/>
      <c r="HK379"/>
      <c r="HM379"/>
      <c r="IF379"/>
      <c r="IW379"/>
    </row>
    <row r="380" spans="1:257">
      <c r="A380" t="s">
        <v>115</v>
      </c>
      <c r="B380">
        <v>2021</v>
      </c>
      <c r="C380" t="s">
        <v>768</v>
      </c>
      <c r="D380" t="s">
        <v>769</v>
      </c>
      <c r="E380" t="s">
        <v>770</v>
      </c>
      <c r="F380" t="s">
        <v>303</v>
      </c>
      <c r="G380" t="s">
        <v>305</v>
      </c>
      <c r="H380">
        <v>59101</v>
      </c>
      <c r="I380">
        <v>324110</v>
      </c>
      <c r="J380" t="str">
        <f>VLOOKUP(C380,'2016-2021 BD OES Pull_rev'!F:N, 9, FALSE)</f>
        <v>Processing as a reactant</v>
      </c>
      <c r="K380">
        <v>581</v>
      </c>
      <c r="L380" t="s">
        <v>771</v>
      </c>
      <c r="M380">
        <v>1</v>
      </c>
      <c r="N380" t="s">
        <v>477</v>
      </c>
      <c r="R380">
        <v>1</v>
      </c>
      <c r="S380">
        <v>1</v>
      </c>
      <c r="T380">
        <v>0</v>
      </c>
      <c r="U380">
        <v>0</v>
      </c>
      <c r="V380">
        <f t="shared" si="8"/>
        <v>1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CJ380"/>
      <c r="CK380"/>
      <c r="GG380"/>
      <c r="GI380"/>
      <c r="GQ380"/>
      <c r="HI380"/>
      <c r="HK380"/>
      <c r="HM380"/>
      <c r="IF380"/>
      <c r="IW380"/>
    </row>
    <row r="381" spans="1:257">
      <c r="A381" t="s">
        <v>115</v>
      </c>
      <c r="B381">
        <v>2016</v>
      </c>
      <c r="C381" t="s">
        <v>774</v>
      </c>
      <c r="D381" t="s">
        <v>775</v>
      </c>
      <c r="E381" t="s">
        <v>776</v>
      </c>
      <c r="F381" t="s">
        <v>573</v>
      </c>
      <c r="G381" t="s">
        <v>148</v>
      </c>
      <c r="H381">
        <v>77520</v>
      </c>
      <c r="I381">
        <v>325110</v>
      </c>
      <c r="J381" t="str">
        <f>VLOOKUP(C381,'2016-2021 BD OES Pull_rev'!F:N, 9, FALSE)</f>
        <v>Manufacturing</v>
      </c>
      <c r="K381">
        <v>39000</v>
      </c>
      <c r="L381" t="s">
        <v>764</v>
      </c>
      <c r="M381">
        <v>0</v>
      </c>
      <c r="N381" t="s">
        <v>477</v>
      </c>
      <c r="O381" t="s">
        <v>766</v>
      </c>
      <c r="P381">
        <v>0</v>
      </c>
      <c r="Q381" t="s">
        <v>477</v>
      </c>
      <c r="R381">
        <v>2</v>
      </c>
      <c r="S381">
        <v>0</v>
      </c>
      <c r="T381">
        <v>0</v>
      </c>
      <c r="U381">
        <v>0</v>
      </c>
      <c r="V381">
        <f t="shared" si="8"/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CJ381"/>
      <c r="CK381"/>
      <c r="GG381"/>
      <c r="GI381"/>
      <c r="GQ381"/>
      <c r="HI381"/>
      <c r="HK381"/>
      <c r="HM381"/>
      <c r="IF381"/>
      <c r="IW381"/>
    </row>
    <row r="382" spans="1:257">
      <c r="A382" t="s">
        <v>115</v>
      </c>
      <c r="B382">
        <v>2017</v>
      </c>
      <c r="C382" t="s">
        <v>774</v>
      </c>
      <c r="D382" t="s">
        <v>775</v>
      </c>
      <c r="E382" t="s">
        <v>776</v>
      </c>
      <c r="F382" t="s">
        <v>573</v>
      </c>
      <c r="G382" t="s">
        <v>148</v>
      </c>
      <c r="H382">
        <v>77520</v>
      </c>
      <c r="I382">
        <v>325110</v>
      </c>
      <c r="J382" t="str">
        <f>VLOOKUP(C382,'2016-2021 BD OES Pull_rev'!F:N, 9, FALSE)</f>
        <v>Manufacturing</v>
      </c>
      <c r="K382">
        <v>55000</v>
      </c>
      <c r="L382" t="s">
        <v>463</v>
      </c>
      <c r="M382">
        <v>0</v>
      </c>
      <c r="R382">
        <v>0</v>
      </c>
      <c r="S382">
        <v>0</v>
      </c>
      <c r="T382">
        <v>0</v>
      </c>
      <c r="U382">
        <v>0</v>
      </c>
      <c r="V382">
        <f t="shared" si="8"/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CJ382"/>
      <c r="CK382"/>
      <c r="GG382"/>
      <c r="GI382"/>
      <c r="GQ382"/>
      <c r="HI382"/>
      <c r="HK382"/>
      <c r="HM382"/>
      <c r="IF382"/>
      <c r="IW382"/>
    </row>
    <row r="383" spans="1:257">
      <c r="A383" t="s">
        <v>115</v>
      </c>
      <c r="B383">
        <v>2018</v>
      </c>
      <c r="C383" t="s">
        <v>774</v>
      </c>
      <c r="D383" t="s">
        <v>775</v>
      </c>
      <c r="E383" t="s">
        <v>776</v>
      </c>
      <c r="F383" t="s">
        <v>573</v>
      </c>
      <c r="G383" t="s">
        <v>148</v>
      </c>
      <c r="H383">
        <v>77520</v>
      </c>
      <c r="I383">
        <v>325110</v>
      </c>
      <c r="J383" t="str">
        <f>VLOOKUP(C383,'2016-2021 BD OES Pull_rev'!F:N, 9, FALSE)</f>
        <v>Manufacturing</v>
      </c>
      <c r="K383">
        <v>36000</v>
      </c>
      <c r="L383" t="s">
        <v>463</v>
      </c>
      <c r="M383">
        <v>0</v>
      </c>
      <c r="R383">
        <v>0</v>
      </c>
      <c r="S383">
        <v>0</v>
      </c>
      <c r="T383">
        <v>0</v>
      </c>
      <c r="U383">
        <v>0</v>
      </c>
      <c r="V383">
        <f t="shared" si="8"/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CJ383"/>
      <c r="CK383"/>
      <c r="GG383"/>
      <c r="GI383"/>
      <c r="GQ383"/>
      <c r="HI383"/>
      <c r="HK383"/>
      <c r="HM383"/>
      <c r="IF383"/>
      <c r="IW383"/>
    </row>
    <row r="384" spans="1:257">
      <c r="A384" t="s">
        <v>115</v>
      </c>
      <c r="B384">
        <v>2019</v>
      </c>
      <c r="C384" t="s">
        <v>774</v>
      </c>
      <c r="D384" t="s">
        <v>775</v>
      </c>
      <c r="E384" t="s">
        <v>776</v>
      </c>
      <c r="F384" t="s">
        <v>573</v>
      </c>
      <c r="G384" t="s">
        <v>148</v>
      </c>
      <c r="H384">
        <v>77520</v>
      </c>
      <c r="I384">
        <v>325110</v>
      </c>
      <c r="J384" t="str">
        <f>VLOOKUP(C384,'2016-2021 BD OES Pull_rev'!F:N, 9, FALSE)</f>
        <v>Manufacturing</v>
      </c>
      <c r="K384">
        <v>61000</v>
      </c>
      <c r="L384" t="s">
        <v>463</v>
      </c>
      <c r="M384">
        <v>0</v>
      </c>
      <c r="R384">
        <v>0</v>
      </c>
      <c r="S384">
        <v>0</v>
      </c>
      <c r="T384">
        <v>0</v>
      </c>
      <c r="U384">
        <v>0</v>
      </c>
      <c r="V384">
        <f t="shared" si="8"/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CJ384"/>
      <c r="CK384"/>
      <c r="GG384"/>
      <c r="GI384"/>
      <c r="GQ384"/>
      <c r="HI384"/>
      <c r="HK384"/>
      <c r="HM384"/>
      <c r="IF384"/>
      <c r="IW384"/>
    </row>
    <row r="385" spans="1:257">
      <c r="A385" t="s">
        <v>115</v>
      </c>
      <c r="B385">
        <v>2020</v>
      </c>
      <c r="C385" t="s">
        <v>774</v>
      </c>
      <c r="D385" t="s">
        <v>775</v>
      </c>
      <c r="E385" t="s">
        <v>776</v>
      </c>
      <c r="F385" t="s">
        <v>573</v>
      </c>
      <c r="G385" t="s">
        <v>148</v>
      </c>
      <c r="H385">
        <v>77520</v>
      </c>
      <c r="I385">
        <v>325110</v>
      </c>
      <c r="J385" t="str">
        <f>VLOOKUP(C385,'2016-2021 BD OES Pull_rev'!F:N, 9, FALSE)</f>
        <v>Manufacturing</v>
      </c>
      <c r="K385">
        <v>46000</v>
      </c>
      <c r="L385" t="s">
        <v>463</v>
      </c>
      <c r="M385">
        <v>0</v>
      </c>
      <c r="R385">
        <v>0</v>
      </c>
      <c r="S385">
        <v>0</v>
      </c>
      <c r="T385">
        <v>0</v>
      </c>
      <c r="U385">
        <v>0</v>
      </c>
      <c r="V385">
        <f t="shared" si="8"/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CJ385"/>
      <c r="CK385"/>
      <c r="GG385"/>
      <c r="GI385"/>
      <c r="GQ385"/>
      <c r="HI385"/>
      <c r="HK385"/>
      <c r="HM385"/>
      <c r="IF385"/>
      <c r="IW385"/>
    </row>
    <row r="386" spans="1:257">
      <c r="A386" t="s">
        <v>115</v>
      </c>
      <c r="B386">
        <v>2021</v>
      </c>
      <c r="C386" t="s">
        <v>774</v>
      </c>
      <c r="D386" t="s">
        <v>775</v>
      </c>
      <c r="E386" t="s">
        <v>776</v>
      </c>
      <c r="F386" t="s">
        <v>573</v>
      </c>
      <c r="G386" t="s">
        <v>148</v>
      </c>
      <c r="H386">
        <v>77520</v>
      </c>
      <c r="I386">
        <v>325110</v>
      </c>
      <c r="J386" t="str">
        <f>VLOOKUP(C386,'2016-2021 BD OES Pull_rev'!F:N, 9, FALSE)</f>
        <v>Manufacturing</v>
      </c>
      <c r="K386">
        <v>43000</v>
      </c>
      <c r="L386" t="s">
        <v>463</v>
      </c>
      <c r="M386">
        <v>0</v>
      </c>
      <c r="R386">
        <v>0</v>
      </c>
      <c r="S386">
        <v>0</v>
      </c>
      <c r="T386">
        <v>0</v>
      </c>
      <c r="U386">
        <v>0</v>
      </c>
      <c r="V386">
        <f t="shared" si="8"/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CJ386"/>
      <c r="CK386"/>
      <c r="GG386"/>
      <c r="GI386"/>
      <c r="GQ386"/>
      <c r="HI386"/>
      <c r="HK386"/>
      <c r="HM386"/>
      <c r="IF386"/>
      <c r="IW386"/>
    </row>
    <row r="387" spans="1:257">
      <c r="A387" t="s">
        <v>115</v>
      </c>
      <c r="B387">
        <v>2016</v>
      </c>
      <c r="C387" t="s">
        <v>777</v>
      </c>
      <c r="D387" t="s">
        <v>778</v>
      </c>
      <c r="E387" t="s">
        <v>779</v>
      </c>
      <c r="F387" t="s">
        <v>236</v>
      </c>
      <c r="G387" t="s">
        <v>148</v>
      </c>
      <c r="H387">
        <v>77701</v>
      </c>
      <c r="I387">
        <v>324110</v>
      </c>
      <c r="J387" t="str">
        <f>VLOOKUP(C387,'2016-2021 BD OES Pull_rev'!F:N, 9, FALSE)</f>
        <v>Processing as a reactant</v>
      </c>
      <c r="K387">
        <v>1310</v>
      </c>
      <c r="L387" t="s">
        <v>780</v>
      </c>
      <c r="M387">
        <v>0</v>
      </c>
      <c r="N387" t="s">
        <v>477</v>
      </c>
      <c r="R387">
        <v>1</v>
      </c>
      <c r="S387">
        <v>0</v>
      </c>
      <c r="T387">
        <v>0</v>
      </c>
      <c r="U387">
        <v>0</v>
      </c>
      <c r="V387">
        <f t="shared" si="8"/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CJ387"/>
      <c r="CK387"/>
      <c r="GG387"/>
      <c r="GI387"/>
      <c r="GQ387"/>
      <c r="HI387"/>
      <c r="HK387"/>
      <c r="HM387"/>
      <c r="IF387"/>
      <c r="IW387"/>
    </row>
    <row r="388" spans="1:257">
      <c r="A388" t="s">
        <v>115</v>
      </c>
      <c r="B388">
        <v>2017</v>
      </c>
      <c r="C388" t="s">
        <v>777</v>
      </c>
      <c r="D388" t="s">
        <v>778</v>
      </c>
      <c r="E388" t="s">
        <v>779</v>
      </c>
      <c r="F388" t="s">
        <v>236</v>
      </c>
      <c r="G388" t="s">
        <v>148</v>
      </c>
      <c r="H388">
        <v>77701</v>
      </c>
      <c r="I388">
        <v>324110</v>
      </c>
      <c r="J388" t="str">
        <f>VLOOKUP(C388,'2016-2021 BD OES Pull_rev'!F:N, 9, FALSE)</f>
        <v>Processing as a reactant</v>
      </c>
      <c r="K388">
        <v>1157</v>
      </c>
      <c r="L388" t="s">
        <v>780</v>
      </c>
      <c r="M388">
        <v>0</v>
      </c>
      <c r="N388" t="s">
        <v>477</v>
      </c>
      <c r="R388">
        <v>1</v>
      </c>
      <c r="S388">
        <v>0</v>
      </c>
      <c r="T388">
        <v>0</v>
      </c>
      <c r="U388">
        <v>0</v>
      </c>
      <c r="V388">
        <f t="shared" si="8"/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CJ388"/>
      <c r="CK388"/>
      <c r="GG388"/>
      <c r="GI388"/>
      <c r="GQ388"/>
      <c r="HI388"/>
      <c r="HK388"/>
      <c r="HM388"/>
      <c r="IF388"/>
      <c r="IW388"/>
    </row>
    <row r="389" spans="1:257">
      <c r="A389" t="s">
        <v>115</v>
      </c>
      <c r="B389">
        <v>2018</v>
      </c>
      <c r="C389" t="s">
        <v>777</v>
      </c>
      <c r="D389" t="s">
        <v>778</v>
      </c>
      <c r="E389" t="s">
        <v>779</v>
      </c>
      <c r="F389" t="s">
        <v>236</v>
      </c>
      <c r="G389" t="s">
        <v>148</v>
      </c>
      <c r="H389">
        <v>77701</v>
      </c>
      <c r="I389">
        <v>324110</v>
      </c>
      <c r="J389" t="str">
        <f>VLOOKUP(C389,'2016-2021 BD OES Pull_rev'!F:N, 9, FALSE)</f>
        <v>Processing as a reactant</v>
      </c>
      <c r="K389">
        <v>1300</v>
      </c>
      <c r="L389" t="s">
        <v>780</v>
      </c>
      <c r="M389">
        <v>0</v>
      </c>
      <c r="N389" t="s">
        <v>477</v>
      </c>
      <c r="R389">
        <v>1</v>
      </c>
      <c r="S389">
        <v>0</v>
      </c>
      <c r="T389">
        <v>0</v>
      </c>
      <c r="U389">
        <v>0</v>
      </c>
      <c r="V389">
        <f t="shared" si="8"/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CJ389"/>
      <c r="CK389"/>
      <c r="GG389"/>
      <c r="GI389"/>
      <c r="GQ389"/>
      <c r="HI389"/>
      <c r="HK389"/>
      <c r="HM389"/>
      <c r="IF389"/>
      <c r="IW389"/>
    </row>
    <row r="390" spans="1:257">
      <c r="A390" t="s">
        <v>115</v>
      </c>
      <c r="B390">
        <v>2019</v>
      </c>
      <c r="C390" t="s">
        <v>777</v>
      </c>
      <c r="D390" t="s">
        <v>778</v>
      </c>
      <c r="E390" t="s">
        <v>779</v>
      </c>
      <c r="F390" t="s">
        <v>236</v>
      </c>
      <c r="G390" t="s">
        <v>148</v>
      </c>
      <c r="H390">
        <v>77701</v>
      </c>
      <c r="I390">
        <v>324110</v>
      </c>
      <c r="J390" t="str">
        <f>VLOOKUP(C390,'2016-2021 BD OES Pull_rev'!F:N, 9, FALSE)</f>
        <v>Processing as a reactant</v>
      </c>
      <c r="K390">
        <v>1510</v>
      </c>
      <c r="L390" t="s">
        <v>463</v>
      </c>
      <c r="M390">
        <v>0</v>
      </c>
      <c r="R390">
        <v>0</v>
      </c>
      <c r="S390">
        <v>0</v>
      </c>
      <c r="T390">
        <v>0</v>
      </c>
      <c r="U390">
        <v>0</v>
      </c>
      <c r="V390">
        <f t="shared" si="8"/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CJ390"/>
      <c r="CK390"/>
      <c r="GG390"/>
      <c r="GI390"/>
      <c r="GQ390"/>
      <c r="HI390"/>
      <c r="HK390"/>
      <c r="HM390"/>
      <c r="IF390"/>
      <c r="IW390"/>
    </row>
    <row r="391" spans="1:257">
      <c r="A391" t="s">
        <v>115</v>
      </c>
      <c r="B391">
        <v>2020</v>
      </c>
      <c r="C391" t="s">
        <v>777</v>
      </c>
      <c r="D391" t="s">
        <v>778</v>
      </c>
      <c r="E391" t="s">
        <v>779</v>
      </c>
      <c r="F391" t="s">
        <v>236</v>
      </c>
      <c r="G391" t="s">
        <v>148</v>
      </c>
      <c r="H391">
        <v>77701</v>
      </c>
      <c r="I391">
        <v>324110</v>
      </c>
      <c r="J391" t="str">
        <f>VLOOKUP(C391,'2016-2021 BD OES Pull_rev'!F:N, 9, FALSE)</f>
        <v>Processing as a reactant</v>
      </c>
      <c r="K391">
        <v>1250</v>
      </c>
      <c r="L391" t="s">
        <v>463</v>
      </c>
      <c r="M391">
        <v>0</v>
      </c>
      <c r="R391">
        <v>0</v>
      </c>
      <c r="S391">
        <v>0</v>
      </c>
      <c r="T391">
        <v>0</v>
      </c>
      <c r="U391">
        <v>0</v>
      </c>
      <c r="V391">
        <f t="shared" si="8"/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CJ391"/>
      <c r="CK391"/>
      <c r="GG391"/>
      <c r="GI391"/>
      <c r="GQ391"/>
      <c r="HI391"/>
      <c r="HK391"/>
      <c r="HM391"/>
      <c r="IF391"/>
      <c r="IW391"/>
    </row>
    <row r="392" spans="1:257">
      <c r="A392" t="s">
        <v>115</v>
      </c>
      <c r="B392">
        <v>2021</v>
      </c>
      <c r="C392" t="s">
        <v>777</v>
      </c>
      <c r="D392" t="s">
        <v>778</v>
      </c>
      <c r="E392" t="s">
        <v>779</v>
      </c>
      <c r="F392" t="s">
        <v>236</v>
      </c>
      <c r="G392" t="s">
        <v>148</v>
      </c>
      <c r="H392">
        <v>77701</v>
      </c>
      <c r="I392">
        <v>324110</v>
      </c>
      <c r="J392" t="str">
        <f>VLOOKUP(C392,'2016-2021 BD OES Pull_rev'!F:N, 9, FALSE)</f>
        <v>Processing as a reactant</v>
      </c>
      <c r="K392">
        <v>918</v>
      </c>
      <c r="L392" t="s">
        <v>463</v>
      </c>
      <c r="M392">
        <v>0</v>
      </c>
      <c r="R392">
        <v>0</v>
      </c>
      <c r="S392">
        <v>0</v>
      </c>
      <c r="T392">
        <v>0</v>
      </c>
      <c r="U392">
        <v>0</v>
      </c>
      <c r="V392">
        <f t="shared" si="8"/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CJ392"/>
      <c r="CK392"/>
      <c r="GG392"/>
      <c r="GI392"/>
      <c r="GQ392"/>
      <c r="HI392"/>
      <c r="HK392"/>
      <c r="HM392"/>
      <c r="IF392"/>
      <c r="IW392"/>
    </row>
    <row r="393" spans="1:257">
      <c r="A393" t="s">
        <v>115</v>
      </c>
      <c r="B393">
        <v>2016</v>
      </c>
      <c r="C393" t="s">
        <v>781</v>
      </c>
      <c r="D393" t="s">
        <v>782</v>
      </c>
      <c r="E393" t="s">
        <v>783</v>
      </c>
      <c r="F393" t="s">
        <v>236</v>
      </c>
      <c r="G393" t="s">
        <v>148</v>
      </c>
      <c r="H393">
        <v>77701</v>
      </c>
      <c r="I393">
        <v>325110</v>
      </c>
      <c r="J393" t="str">
        <f>VLOOKUP(C393,'2016-2021 BD OES Pull_rev'!F:N, 9, FALSE)</f>
        <v>Manufacturing</v>
      </c>
      <c r="K393">
        <v>25302</v>
      </c>
      <c r="L393" t="s">
        <v>780</v>
      </c>
      <c r="M393">
        <v>0</v>
      </c>
      <c r="N393" t="s">
        <v>477</v>
      </c>
      <c r="R393">
        <v>1</v>
      </c>
      <c r="S393">
        <v>0</v>
      </c>
      <c r="T393">
        <v>0</v>
      </c>
      <c r="U393">
        <v>0</v>
      </c>
      <c r="V393">
        <f t="shared" si="8"/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CJ393"/>
      <c r="CK393"/>
      <c r="GG393"/>
      <c r="GI393"/>
      <c r="GQ393"/>
      <c r="HI393"/>
      <c r="HK393"/>
      <c r="HM393"/>
      <c r="IF393"/>
      <c r="IW393"/>
    </row>
    <row r="394" spans="1:257">
      <c r="A394" t="s">
        <v>115</v>
      </c>
      <c r="B394">
        <v>2017</v>
      </c>
      <c r="C394" t="s">
        <v>781</v>
      </c>
      <c r="D394" t="s">
        <v>782</v>
      </c>
      <c r="E394" t="s">
        <v>783</v>
      </c>
      <c r="F394" t="s">
        <v>236</v>
      </c>
      <c r="G394" t="s">
        <v>148</v>
      </c>
      <c r="H394">
        <v>77701</v>
      </c>
      <c r="I394">
        <v>325110</v>
      </c>
      <c r="J394" t="str">
        <f>VLOOKUP(C394,'2016-2021 BD OES Pull_rev'!F:N, 9, FALSE)</f>
        <v>Manufacturing</v>
      </c>
      <c r="K394">
        <v>24425</v>
      </c>
      <c r="L394" t="s">
        <v>780</v>
      </c>
      <c r="M394">
        <v>0</v>
      </c>
      <c r="N394" t="s">
        <v>477</v>
      </c>
      <c r="R394">
        <v>1</v>
      </c>
      <c r="S394">
        <v>0</v>
      </c>
      <c r="T394">
        <v>0</v>
      </c>
      <c r="U394">
        <v>0</v>
      </c>
      <c r="V394">
        <f t="shared" si="8"/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CJ394"/>
      <c r="CK394"/>
      <c r="GG394"/>
      <c r="GI394"/>
      <c r="GQ394"/>
      <c r="HI394"/>
      <c r="HK394"/>
      <c r="HM394"/>
      <c r="IF394"/>
      <c r="IW394"/>
    </row>
    <row r="395" spans="1:257">
      <c r="A395" t="s">
        <v>115</v>
      </c>
      <c r="B395">
        <v>2018</v>
      </c>
      <c r="C395" t="s">
        <v>781</v>
      </c>
      <c r="D395" t="s">
        <v>782</v>
      </c>
      <c r="E395" t="s">
        <v>783</v>
      </c>
      <c r="F395" t="s">
        <v>236</v>
      </c>
      <c r="G395" t="s">
        <v>148</v>
      </c>
      <c r="H395">
        <v>77701</v>
      </c>
      <c r="I395">
        <v>325110</v>
      </c>
      <c r="J395" t="str">
        <f>VLOOKUP(C395,'2016-2021 BD OES Pull_rev'!F:N, 9, FALSE)</f>
        <v>Manufacturing</v>
      </c>
      <c r="K395">
        <v>26068</v>
      </c>
      <c r="L395" t="s">
        <v>780</v>
      </c>
      <c r="M395">
        <v>0</v>
      </c>
      <c r="N395" t="s">
        <v>477</v>
      </c>
      <c r="R395">
        <v>1</v>
      </c>
      <c r="S395">
        <v>0</v>
      </c>
      <c r="T395">
        <v>0</v>
      </c>
      <c r="U395">
        <v>0</v>
      </c>
      <c r="V395">
        <f t="shared" si="8"/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CJ395"/>
      <c r="CK395"/>
      <c r="GG395"/>
      <c r="GI395"/>
      <c r="GQ395"/>
      <c r="HI395"/>
      <c r="HK395"/>
      <c r="HM395"/>
      <c r="IF395"/>
      <c r="IW395"/>
    </row>
    <row r="396" spans="1:257">
      <c r="A396" t="s">
        <v>115</v>
      </c>
      <c r="B396">
        <v>2019</v>
      </c>
      <c r="C396" t="s">
        <v>781</v>
      </c>
      <c r="D396" t="s">
        <v>782</v>
      </c>
      <c r="E396" t="s">
        <v>783</v>
      </c>
      <c r="F396" t="s">
        <v>236</v>
      </c>
      <c r="G396" t="s">
        <v>148</v>
      </c>
      <c r="H396">
        <v>77701</v>
      </c>
      <c r="I396">
        <v>325110</v>
      </c>
      <c r="J396" t="str">
        <f>VLOOKUP(C396,'2016-2021 BD OES Pull_rev'!F:N, 9, FALSE)</f>
        <v>Manufacturing</v>
      </c>
      <c r="K396">
        <v>15300</v>
      </c>
      <c r="L396" t="s">
        <v>463</v>
      </c>
      <c r="M396">
        <v>0</v>
      </c>
      <c r="R396">
        <v>0</v>
      </c>
      <c r="S396">
        <v>0</v>
      </c>
      <c r="T396">
        <v>0</v>
      </c>
      <c r="U396">
        <v>0</v>
      </c>
      <c r="V396">
        <f t="shared" si="8"/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CJ396"/>
      <c r="CK396"/>
      <c r="GG396"/>
      <c r="GI396"/>
      <c r="GQ396"/>
      <c r="HI396"/>
      <c r="HK396"/>
      <c r="HM396"/>
      <c r="IF396"/>
      <c r="IW396"/>
    </row>
    <row r="397" spans="1:257">
      <c r="A397" t="s">
        <v>115</v>
      </c>
      <c r="B397">
        <v>2020</v>
      </c>
      <c r="C397" t="s">
        <v>781</v>
      </c>
      <c r="D397" t="s">
        <v>782</v>
      </c>
      <c r="E397" t="s">
        <v>783</v>
      </c>
      <c r="F397" t="s">
        <v>236</v>
      </c>
      <c r="G397" t="s">
        <v>148</v>
      </c>
      <c r="H397">
        <v>77701</v>
      </c>
      <c r="I397">
        <v>325110</v>
      </c>
      <c r="J397" t="str">
        <f>VLOOKUP(C397,'2016-2021 BD OES Pull_rev'!F:N, 9, FALSE)</f>
        <v>Manufacturing</v>
      </c>
      <c r="K397">
        <v>4300</v>
      </c>
      <c r="L397" t="s">
        <v>463</v>
      </c>
      <c r="M397">
        <v>0</v>
      </c>
      <c r="R397">
        <v>0</v>
      </c>
      <c r="S397">
        <v>0</v>
      </c>
      <c r="T397">
        <v>0</v>
      </c>
      <c r="U397">
        <v>0</v>
      </c>
      <c r="V397">
        <f t="shared" si="8"/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CJ397"/>
      <c r="CK397"/>
      <c r="GG397"/>
      <c r="GI397"/>
      <c r="GQ397"/>
      <c r="HI397"/>
      <c r="HK397"/>
      <c r="HM397"/>
      <c r="IF397"/>
      <c r="IW397"/>
    </row>
    <row r="398" spans="1:257">
      <c r="A398" t="s">
        <v>115</v>
      </c>
      <c r="B398">
        <v>2021</v>
      </c>
      <c r="C398" t="s">
        <v>781</v>
      </c>
      <c r="D398" t="s">
        <v>782</v>
      </c>
      <c r="E398" t="s">
        <v>783</v>
      </c>
      <c r="F398" t="s">
        <v>236</v>
      </c>
      <c r="G398" t="s">
        <v>148</v>
      </c>
      <c r="H398">
        <v>77701</v>
      </c>
      <c r="I398">
        <v>325110</v>
      </c>
      <c r="J398" t="str">
        <f>VLOOKUP(C398,'2016-2021 BD OES Pull_rev'!F:N, 9, FALSE)</f>
        <v>Manufacturing</v>
      </c>
      <c r="K398">
        <v>4800</v>
      </c>
      <c r="L398" t="s">
        <v>463</v>
      </c>
      <c r="M398">
        <v>0</v>
      </c>
      <c r="R398">
        <v>0</v>
      </c>
      <c r="S398">
        <v>0</v>
      </c>
      <c r="T398">
        <v>0</v>
      </c>
      <c r="U398">
        <v>0</v>
      </c>
      <c r="V398">
        <f t="shared" si="8"/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CJ398"/>
      <c r="CK398"/>
      <c r="GG398"/>
      <c r="GI398"/>
      <c r="GQ398"/>
      <c r="HI398"/>
      <c r="HK398"/>
      <c r="HM398"/>
      <c r="IF398"/>
      <c r="IW398"/>
    </row>
    <row r="399" spans="1:257">
      <c r="A399" t="s">
        <v>115</v>
      </c>
      <c r="B399">
        <v>2016</v>
      </c>
      <c r="C399" t="s">
        <v>784</v>
      </c>
      <c r="D399" t="s">
        <v>785</v>
      </c>
      <c r="E399" t="s">
        <v>786</v>
      </c>
      <c r="F399" t="s">
        <v>787</v>
      </c>
      <c r="G399" t="s">
        <v>313</v>
      </c>
      <c r="H399">
        <v>60410</v>
      </c>
      <c r="I399">
        <v>324110</v>
      </c>
      <c r="J399" t="str">
        <f>VLOOKUP(C399,'2016-2021 BD OES Pull_rev'!F:N, 9, FALSE)</f>
        <v>Recycling</v>
      </c>
      <c r="K399">
        <v>390</v>
      </c>
      <c r="L399" t="s">
        <v>788</v>
      </c>
      <c r="M399">
        <v>21</v>
      </c>
      <c r="N399" t="s">
        <v>485</v>
      </c>
      <c r="R399">
        <v>1</v>
      </c>
      <c r="S399">
        <v>21</v>
      </c>
      <c r="T399">
        <v>0</v>
      </c>
      <c r="U399">
        <v>0</v>
      </c>
      <c r="V399">
        <f t="shared" si="8"/>
        <v>21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CJ399"/>
      <c r="CK399"/>
      <c r="GG399"/>
      <c r="GI399"/>
      <c r="GQ399"/>
      <c r="HI399"/>
      <c r="HK399"/>
      <c r="HM399"/>
      <c r="IF399"/>
      <c r="IW399"/>
    </row>
    <row r="400" spans="1:257">
      <c r="A400" t="s">
        <v>115</v>
      </c>
      <c r="B400">
        <v>2017</v>
      </c>
      <c r="C400" t="s">
        <v>784</v>
      </c>
      <c r="D400" t="s">
        <v>785</v>
      </c>
      <c r="E400" t="s">
        <v>786</v>
      </c>
      <c r="F400" t="s">
        <v>787</v>
      </c>
      <c r="G400" t="s">
        <v>313</v>
      </c>
      <c r="H400">
        <v>60410</v>
      </c>
      <c r="I400">
        <v>324110</v>
      </c>
      <c r="J400" t="str">
        <f>VLOOKUP(C400,'2016-2021 BD OES Pull_rev'!F:N, 9, FALSE)</f>
        <v>Recycling</v>
      </c>
      <c r="K400">
        <v>607</v>
      </c>
      <c r="L400" t="s">
        <v>788</v>
      </c>
      <c r="M400">
        <v>22</v>
      </c>
      <c r="N400" t="s">
        <v>485</v>
      </c>
      <c r="R400">
        <v>1</v>
      </c>
      <c r="S400">
        <v>22</v>
      </c>
      <c r="T400">
        <v>0</v>
      </c>
      <c r="U400">
        <v>0</v>
      </c>
      <c r="V400">
        <f t="shared" si="8"/>
        <v>22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CJ400"/>
      <c r="CK400"/>
      <c r="GG400"/>
      <c r="GI400"/>
      <c r="GQ400"/>
      <c r="HI400"/>
      <c r="HK400"/>
      <c r="HM400"/>
      <c r="IF400"/>
      <c r="IW400"/>
    </row>
    <row r="401" spans="1:257">
      <c r="A401" t="s">
        <v>115</v>
      </c>
      <c r="B401">
        <v>2018</v>
      </c>
      <c r="C401" t="s">
        <v>784</v>
      </c>
      <c r="D401" t="s">
        <v>785</v>
      </c>
      <c r="E401" t="s">
        <v>786</v>
      </c>
      <c r="F401" t="s">
        <v>787</v>
      </c>
      <c r="G401" t="s">
        <v>313</v>
      </c>
      <c r="H401">
        <v>60410</v>
      </c>
      <c r="I401">
        <v>324110</v>
      </c>
      <c r="J401" t="str">
        <f>VLOOKUP(C401,'2016-2021 BD OES Pull_rev'!F:N, 9, FALSE)</f>
        <v>Recycling</v>
      </c>
      <c r="K401">
        <v>422</v>
      </c>
      <c r="L401" t="s">
        <v>788</v>
      </c>
      <c r="M401">
        <v>22</v>
      </c>
      <c r="N401" t="s">
        <v>485</v>
      </c>
      <c r="R401">
        <v>1</v>
      </c>
      <c r="S401">
        <v>22</v>
      </c>
      <c r="T401">
        <v>0</v>
      </c>
      <c r="U401">
        <v>0</v>
      </c>
      <c r="V401">
        <f t="shared" si="8"/>
        <v>22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CJ401"/>
      <c r="CK401"/>
      <c r="GG401"/>
      <c r="GI401"/>
      <c r="GQ401"/>
      <c r="HI401"/>
      <c r="HK401"/>
      <c r="HM401"/>
      <c r="IF401"/>
      <c r="IW401"/>
    </row>
    <row r="402" spans="1:257">
      <c r="A402" t="s">
        <v>115</v>
      </c>
      <c r="B402">
        <v>2019</v>
      </c>
      <c r="C402" t="s">
        <v>784</v>
      </c>
      <c r="D402" t="s">
        <v>785</v>
      </c>
      <c r="E402" t="s">
        <v>786</v>
      </c>
      <c r="F402" t="s">
        <v>787</v>
      </c>
      <c r="G402" t="s">
        <v>313</v>
      </c>
      <c r="H402">
        <v>60410</v>
      </c>
      <c r="I402">
        <v>324110</v>
      </c>
      <c r="J402" t="str">
        <f>VLOOKUP(C402,'2016-2021 BD OES Pull_rev'!F:N, 9, FALSE)</f>
        <v>Recycling</v>
      </c>
      <c r="K402">
        <v>429</v>
      </c>
      <c r="L402" t="s">
        <v>788</v>
      </c>
      <c r="M402">
        <v>23</v>
      </c>
      <c r="N402" t="s">
        <v>485</v>
      </c>
      <c r="R402">
        <v>1</v>
      </c>
      <c r="S402">
        <v>23</v>
      </c>
      <c r="T402">
        <v>0</v>
      </c>
      <c r="U402">
        <v>0</v>
      </c>
      <c r="V402">
        <f t="shared" ref="V402:V465" si="9">SUM(S402:U402)</f>
        <v>23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0.01</v>
      </c>
      <c r="CJ402"/>
      <c r="CK402"/>
      <c r="GG402"/>
      <c r="GI402"/>
      <c r="GQ402"/>
      <c r="HI402"/>
      <c r="HK402"/>
      <c r="HM402"/>
      <c r="IF402"/>
      <c r="IW402"/>
    </row>
    <row r="403" spans="1:257">
      <c r="A403" t="s">
        <v>115</v>
      </c>
      <c r="B403">
        <v>2020</v>
      </c>
      <c r="C403" t="s">
        <v>784</v>
      </c>
      <c r="D403" t="s">
        <v>785</v>
      </c>
      <c r="E403" t="s">
        <v>786</v>
      </c>
      <c r="F403" t="s">
        <v>787</v>
      </c>
      <c r="G403" t="s">
        <v>313</v>
      </c>
      <c r="H403">
        <v>60410</v>
      </c>
      <c r="I403">
        <v>324110</v>
      </c>
      <c r="J403" t="str">
        <f>VLOOKUP(C403,'2016-2021 BD OES Pull_rev'!F:N, 9, FALSE)</f>
        <v>Recycling</v>
      </c>
      <c r="K403">
        <v>306</v>
      </c>
      <c r="L403" t="s">
        <v>788</v>
      </c>
      <c r="M403">
        <v>24.5</v>
      </c>
      <c r="N403" t="s">
        <v>485</v>
      </c>
      <c r="R403">
        <v>1</v>
      </c>
      <c r="S403">
        <v>24.5</v>
      </c>
      <c r="T403">
        <v>0</v>
      </c>
      <c r="U403">
        <v>0</v>
      </c>
      <c r="V403">
        <f t="shared" si="9"/>
        <v>24.5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0.08</v>
      </c>
      <c r="CJ403"/>
      <c r="CK403"/>
      <c r="GG403"/>
      <c r="GI403"/>
      <c r="GQ403"/>
      <c r="HI403"/>
      <c r="HK403"/>
      <c r="HM403"/>
      <c r="IF403"/>
      <c r="IW403"/>
    </row>
    <row r="404" spans="1:257">
      <c r="A404" t="s">
        <v>115</v>
      </c>
      <c r="B404">
        <v>2021</v>
      </c>
      <c r="C404" t="s">
        <v>784</v>
      </c>
      <c r="D404" t="s">
        <v>785</v>
      </c>
      <c r="E404" t="s">
        <v>786</v>
      </c>
      <c r="F404" t="s">
        <v>787</v>
      </c>
      <c r="G404" t="s">
        <v>313</v>
      </c>
      <c r="H404">
        <v>60410</v>
      </c>
      <c r="I404">
        <v>324110</v>
      </c>
      <c r="J404" t="str">
        <f>VLOOKUP(C404,'2016-2021 BD OES Pull_rev'!F:N, 9, FALSE)</f>
        <v>Recycling</v>
      </c>
      <c r="K404">
        <v>341.2</v>
      </c>
      <c r="L404" t="s">
        <v>788</v>
      </c>
      <c r="M404">
        <v>22</v>
      </c>
      <c r="N404" t="s">
        <v>485</v>
      </c>
      <c r="R404">
        <v>1</v>
      </c>
      <c r="S404">
        <v>22</v>
      </c>
      <c r="T404">
        <v>0</v>
      </c>
      <c r="U404">
        <v>0</v>
      </c>
      <c r="V404">
        <f t="shared" si="9"/>
        <v>22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0.04</v>
      </c>
      <c r="CJ404"/>
      <c r="CK404"/>
      <c r="GG404"/>
      <c r="GI404"/>
      <c r="GQ404"/>
      <c r="HI404"/>
      <c r="HK404"/>
      <c r="HM404"/>
      <c r="IF404"/>
      <c r="IW404"/>
    </row>
    <row r="405" spans="1:257">
      <c r="A405" t="s">
        <v>115</v>
      </c>
      <c r="B405">
        <v>2016</v>
      </c>
      <c r="C405" t="s">
        <v>789</v>
      </c>
      <c r="D405" t="s">
        <v>790</v>
      </c>
      <c r="E405" t="s">
        <v>791</v>
      </c>
      <c r="F405" t="s">
        <v>573</v>
      </c>
      <c r="G405" t="s">
        <v>148</v>
      </c>
      <c r="H405">
        <v>775202099</v>
      </c>
      <c r="I405">
        <v>324110</v>
      </c>
      <c r="J405" t="str">
        <f>VLOOKUP(C405,'2016-2021 BD OES Pull_rev'!F:N, 9, FALSE)</f>
        <v>Manufacturing</v>
      </c>
      <c r="K405">
        <v>11500</v>
      </c>
      <c r="L405" t="s">
        <v>764</v>
      </c>
      <c r="M405">
        <v>0</v>
      </c>
      <c r="N405" t="s">
        <v>477</v>
      </c>
      <c r="R405">
        <v>1</v>
      </c>
      <c r="S405">
        <v>0</v>
      </c>
      <c r="T405">
        <v>0</v>
      </c>
      <c r="U405">
        <v>0</v>
      </c>
      <c r="V405">
        <f t="shared" si="9"/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CJ405"/>
      <c r="CK405"/>
      <c r="GG405"/>
      <c r="GI405"/>
      <c r="GQ405"/>
      <c r="HI405"/>
      <c r="HK405"/>
      <c r="HM405"/>
      <c r="IF405"/>
      <c r="IW405"/>
    </row>
    <row r="406" spans="1:257">
      <c r="A406" t="s">
        <v>115</v>
      </c>
      <c r="B406">
        <v>2017</v>
      </c>
      <c r="C406" t="s">
        <v>789</v>
      </c>
      <c r="D406" t="s">
        <v>790</v>
      </c>
      <c r="E406" t="s">
        <v>791</v>
      </c>
      <c r="F406" t="s">
        <v>573</v>
      </c>
      <c r="G406" t="s">
        <v>148</v>
      </c>
      <c r="H406">
        <v>775202099</v>
      </c>
      <c r="I406">
        <v>324110</v>
      </c>
      <c r="J406" t="str">
        <f>VLOOKUP(C406,'2016-2021 BD OES Pull_rev'!F:N, 9, FALSE)</f>
        <v>Manufacturing</v>
      </c>
      <c r="K406">
        <v>11440</v>
      </c>
      <c r="L406" t="s">
        <v>463</v>
      </c>
      <c r="M406">
        <v>0</v>
      </c>
      <c r="R406">
        <v>0</v>
      </c>
      <c r="S406">
        <v>0</v>
      </c>
      <c r="T406">
        <v>0</v>
      </c>
      <c r="U406">
        <v>0</v>
      </c>
      <c r="V406">
        <f t="shared" si="9"/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CJ406"/>
      <c r="CK406"/>
      <c r="GG406"/>
      <c r="GI406"/>
      <c r="GQ406"/>
      <c r="HI406"/>
      <c r="HK406"/>
      <c r="HM406"/>
      <c r="IF406"/>
      <c r="IW406"/>
    </row>
    <row r="407" spans="1:257">
      <c r="A407" t="s">
        <v>115</v>
      </c>
      <c r="B407">
        <v>2018</v>
      </c>
      <c r="C407" t="s">
        <v>789</v>
      </c>
      <c r="D407" t="s">
        <v>790</v>
      </c>
      <c r="E407" t="s">
        <v>791</v>
      </c>
      <c r="F407" t="s">
        <v>573</v>
      </c>
      <c r="G407" t="s">
        <v>148</v>
      </c>
      <c r="H407">
        <v>775202099</v>
      </c>
      <c r="I407">
        <v>324110</v>
      </c>
      <c r="J407" t="str">
        <f>VLOOKUP(C407,'2016-2021 BD OES Pull_rev'!F:N, 9, FALSE)</f>
        <v>Manufacturing</v>
      </c>
      <c r="K407">
        <v>10470</v>
      </c>
      <c r="L407" t="s">
        <v>463</v>
      </c>
      <c r="M407">
        <v>0</v>
      </c>
      <c r="R407">
        <v>0</v>
      </c>
      <c r="S407">
        <v>0</v>
      </c>
      <c r="T407">
        <v>0</v>
      </c>
      <c r="U407">
        <v>0</v>
      </c>
      <c r="V407">
        <f t="shared" si="9"/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CJ407"/>
      <c r="CK407"/>
      <c r="GG407"/>
      <c r="GI407"/>
      <c r="GQ407"/>
      <c r="HI407"/>
      <c r="HK407"/>
      <c r="HM407"/>
      <c r="IF407"/>
      <c r="IW407"/>
    </row>
    <row r="408" spans="1:257">
      <c r="A408" t="s">
        <v>115</v>
      </c>
      <c r="B408">
        <v>2019</v>
      </c>
      <c r="C408" t="s">
        <v>789</v>
      </c>
      <c r="D408" t="s">
        <v>790</v>
      </c>
      <c r="E408" t="s">
        <v>791</v>
      </c>
      <c r="F408" t="s">
        <v>573</v>
      </c>
      <c r="G408" t="s">
        <v>148</v>
      </c>
      <c r="H408">
        <v>775202099</v>
      </c>
      <c r="I408">
        <v>324110</v>
      </c>
      <c r="J408" t="str">
        <f>VLOOKUP(C408,'2016-2021 BD OES Pull_rev'!F:N, 9, FALSE)</f>
        <v>Manufacturing</v>
      </c>
      <c r="K408">
        <v>21500</v>
      </c>
      <c r="L408" t="s">
        <v>463</v>
      </c>
      <c r="M408">
        <v>0</v>
      </c>
      <c r="R408">
        <v>0</v>
      </c>
      <c r="S408">
        <v>0</v>
      </c>
      <c r="T408">
        <v>0</v>
      </c>
      <c r="U408">
        <v>0</v>
      </c>
      <c r="V408">
        <f t="shared" si="9"/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CJ408"/>
      <c r="CK408"/>
      <c r="GG408"/>
      <c r="GI408"/>
      <c r="GQ408"/>
      <c r="HI408"/>
      <c r="HK408"/>
      <c r="HM408"/>
      <c r="IF408"/>
      <c r="IW408"/>
    </row>
    <row r="409" spans="1:257">
      <c r="A409" t="s">
        <v>115</v>
      </c>
      <c r="B409">
        <v>2020</v>
      </c>
      <c r="C409" t="s">
        <v>789</v>
      </c>
      <c r="D409" t="s">
        <v>790</v>
      </c>
      <c r="E409" t="s">
        <v>791</v>
      </c>
      <c r="F409" t="s">
        <v>573</v>
      </c>
      <c r="G409" t="s">
        <v>148</v>
      </c>
      <c r="H409">
        <v>775202099</v>
      </c>
      <c r="I409">
        <v>324110</v>
      </c>
      <c r="J409" t="str">
        <f>VLOOKUP(C409,'2016-2021 BD OES Pull_rev'!F:N, 9, FALSE)</f>
        <v>Manufacturing</v>
      </c>
      <c r="K409">
        <v>10820</v>
      </c>
      <c r="L409" t="s">
        <v>463</v>
      </c>
      <c r="M409">
        <v>0</v>
      </c>
      <c r="R409">
        <v>0</v>
      </c>
      <c r="S409">
        <v>0</v>
      </c>
      <c r="T409">
        <v>0</v>
      </c>
      <c r="U409">
        <v>0</v>
      </c>
      <c r="V409">
        <f t="shared" si="9"/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CJ409"/>
      <c r="CK409"/>
      <c r="GG409"/>
      <c r="GI409"/>
      <c r="GQ409"/>
      <c r="HI409"/>
      <c r="HK409"/>
      <c r="HM409"/>
      <c r="IF409"/>
      <c r="IW409"/>
    </row>
    <row r="410" spans="1:257">
      <c r="A410" t="s">
        <v>115</v>
      </c>
      <c r="B410">
        <v>2021</v>
      </c>
      <c r="C410" t="s">
        <v>789</v>
      </c>
      <c r="D410" t="s">
        <v>790</v>
      </c>
      <c r="E410" t="s">
        <v>791</v>
      </c>
      <c r="F410" t="s">
        <v>573</v>
      </c>
      <c r="G410" t="s">
        <v>148</v>
      </c>
      <c r="H410">
        <v>775202099</v>
      </c>
      <c r="I410">
        <v>324110</v>
      </c>
      <c r="J410" t="str">
        <f>VLOOKUP(C410,'2016-2021 BD OES Pull_rev'!F:N, 9, FALSE)</f>
        <v>Manufacturing</v>
      </c>
      <c r="K410">
        <v>11820</v>
      </c>
      <c r="L410" t="s">
        <v>463</v>
      </c>
      <c r="M410">
        <v>0</v>
      </c>
      <c r="R410">
        <v>0</v>
      </c>
      <c r="S410">
        <v>0</v>
      </c>
      <c r="T410">
        <v>0</v>
      </c>
      <c r="U410">
        <v>0</v>
      </c>
      <c r="V410">
        <f t="shared" si="9"/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CJ410"/>
      <c r="CK410"/>
      <c r="GG410"/>
      <c r="GI410"/>
      <c r="GQ410"/>
      <c r="HI410"/>
      <c r="HK410"/>
      <c r="HM410"/>
      <c r="IF410"/>
      <c r="IW410"/>
    </row>
    <row r="411" spans="1:257">
      <c r="A411" t="s">
        <v>115</v>
      </c>
      <c r="B411">
        <v>2016</v>
      </c>
      <c r="C411" t="s">
        <v>792</v>
      </c>
      <c r="D411" t="s">
        <v>227</v>
      </c>
      <c r="E411" t="s">
        <v>793</v>
      </c>
      <c r="F411" t="s">
        <v>255</v>
      </c>
      <c r="G411" t="s">
        <v>250</v>
      </c>
      <c r="H411">
        <v>44301</v>
      </c>
      <c r="I411">
        <v>325212</v>
      </c>
      <c r="J411" t="str">
        <f>VLOOKUP(C411,'2016-2021 BD OES Pull_rev'!F:N, 9, FALSE)</f>
        <v>Plastics and Rubber Polymerization</v>
      </c>
      <c r="K411">
        <v>123.63</v>
      </c>
      <c r="L411" t="s">
        <v>463</v>
      </c>
      <c r="M411">
        <v>0</v>
      </c>
      <c r="R411">
        <v>0</v>
      </c>
      <c r="S411">
        <v>0</v>
      </c>
      <c r="T411">
        <v>0</v>
      </c>
      <c r="U411">
        <v>0</v>
      </c>
      <c r="V411">
        <f t="shared" si="9"/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3744.03</v>
      </c>
      <c r="CJ411"/>
      <c r="CK411"/>
      <c r="GG411"/>
      <c r="GI411"/>
      <c r="GQ411"/>
      <c r="HI411"/>
      <c r="HK411"/>
      <c r="HM411"/>
      <c r="IF411"/>
      <c r="IW411"/>
    </row>
    <row r="412" spans="1:257">
      <c r="A412" t="s">
        <v>115</v>
      </c>
      <c r="B412">
        <v>2016</v>
      </c>
      <c r="C412" t="s">
        <v>225</v>
      </c>
      <c r="D412" t="s">
        <v>227</v>
      </c>
      <c r="E412" t="s">
        <v>228</v>
      </c>
      <c r="F412" t="s">
        <v>229</v>
      </c>
      <c r="G412" t="s">
        <v>216</v>
      </c>
      <c r="H412">
        <v>70665</v>
      </c>
      <c r="I412">
        <v>325212</v>
      </c>
      <c r="J412" t="str">
        <f>VLOOKUP(C412,'2016-2021 BD OES Pull_rev'!F:N, 9, FALSE)</f>
        <v>Plastics and Rubber Polymerization</v>
      </c>
      <c r="K412">
        <v>66000</v>
      </c>
      <c r="L412" t="s">
        <v>463</v>
      </c>
      <c r="M412">
        <v>0</v>
      </c>
      <c r="R412">
        <v>0</v>
      </c>
      <c r="S412">
        <v>0</v>
      </c>
      <c r="T412">
        <v>0</v>
      </c>
      <c r="U412">
        <v>0</v>
      </c>
      <c r="V412">
        <f t="shared" si="9"/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2700000</v>
      </c>
      <c r="CJ412"/>
      <c r="CK412"/>
      <c r="GG412"/>
      <c r="GI412"/>
      <c r="GQ412"/>
      <c r="HI412"/>
      <c r="HK412"/>
      <c r="HM412"/>
      <c r="IF412"/>
      <c r="IW412"/>
    </row>
    <row r="413" spans="1:257">
      <c r="A413" t="s">
        <v>115</v>
      </c>
      <c r="B413">
        <v>2017</v>
      </c>
      <c r="C413" t="s">
        <v>792</v>
      </c>
      <c r="D413" t="s">
        <v>227</v>
      </c>
      <c r="E413" t="s">
        <v>793</v>
      </c>
      <c r="F413" t="s">
        <v>255</v>
      </c>
      <c r="G413" t="s">
        <v>250</v>
      </c>
      <c r="H413">
        <v>44301</v>
      </c>
      <c r="I413">
        <v>325212</v>
      </c>
      <c r="J413" t="str">
        <f>VLOOKUP(C413,'2016-2021 BD OES Pull_rev'!F:N, 9, FALSE)</f>
        <v>Plastics and Rubber Polymerization</v>
      </c>
      <c r="K413">
        <v>12.83</v>
      </c>
      <c r="L413" t="s">
        <v>463</v>
      </c>
      <c r="M413">
        <v>0</v>
      </c>
      <c r="R413">
        <v>0</v>
      </c>
      <c r="S413">
        <v>0</v>
      </c>
      <c r="T413">
        <v>0</v>
      </c>
      <c r="U413">
        <v>0</v>
      </c>
      <c r="V413">
        <f t="shared" si="9"/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CJ413"/>
      <c r="CK413"/>
      <c r="GG413"/>
      <c r="GI413"/>
      <c r="GQ413"/>
      <c r="HI413"/>
      <c r="HK413"/>
      <c r="HM413"/>
      <c r="IF413"/>
      <c r="IW413"/>
    </row>
    <row r="414" spans="1:257">
      <c r="A414" t="s">
        <v>115</v>
      </c>
      <c r="B414">
        <v>2017</v>
      </c>
      <c r="C414" t="s">
        <v>225</v>
      </c>
      <c r="D414" t="s">
        <v>227</v>
      </c>
      <c r="E414" t="s">
        <v>228</v>
      </c>
      <c r="F414" t="s">
        <v>229</v>
      </c>
      <c r="G414" t="s">
        <v>216</v>
      </c>
      <c r="H414">
        <v>70665</v>
      </c>
      <c r="I414">
        <v>325212</v>
      </c>
      <c r="J414" t="str">
        <f>VLOOKUP(C414,'2016-2021 BD OES Pull_rev'!F:N, 9, FALSE)</f>
        <v>Plastics and Rubber Polymerization</v>
      </c>
      <c r="K414">
        <v>17700</v>
      </c>
      <c r="L414" t="s">
        <v>463</v>
      </c>
      <c r="M414">
        <v>0</v>
      </c>
      <c r="R414">
        <v>0</v>
      </c>
      <c r="S414">
        <v>0</v>
      </c>
      <c r="T414">
        <v>0</v>
      </c>
      <c r="U414">
        <v>0</v>
      </c>
      <c r="V414">
        <f t="shared" si="9"/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3300000</v>
      </c>
      <c r="CJ414"/>
      <c r="CK414"/>
      <c r="GG414"/>
      <c r="GI414"/>
      <c r="GQ414"/>
      <c r="HI414"/>
      <c r="HK414"/>
      <c r="HM414"/>
      <c r="IF414"/>
      <c r="IW414"/>
    </row>
    <row r="415" spans="1:257">
      <c r="A415" t="s">
        <v>115</v>
      </c>
      <c r="B415">
        <v>2018</v>
      </c>
      <c r="C415" t="s">
        <v>792</v>
      </c>
      <c r="D415" t="s">
        <v>227</v>
      </c>
      <c r="E415" t="s">
        <v>793</v>
      </c>
      <c r="F415" t="s">
        <v>255</v>
      </c>
      <c r="G415" t="s">
        <v>250</v>
      </c>
      <c r="H415">
        <v>44301</v>
      </c>
      <c r="I415">
        <v>325212</v>
      </c>
      <c r="J415" t="str">
        <f>VLOOKUP(C415,'2016-2021 BD OES Pull_rev'!F:N, 9, FALSE)</f>
        <v>Plastics and Rubber Polymerization</v>
      </c>
      <c r="K415">
        <v>5</v>
      </c>
      <c r="L415" t="s">
        <v>463</v>
      </c>
      <c r="M415">
        <v>0</v>
      </c>
      <c r="R415">
        <v>0</v>
      </c>
      <c r="S415">
        <v>0</v>
      </c>
      <c r="T415">
        <v>0</v>
      </c>
      <c r="U415">
        <v>0</v>
      </c>
      <c r="V415">
        <f t="shared" si="9"/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CJ415"/>
      <c r="CK415"/>
      <c r="GG415"/>
      <c r="GI415"/>
      <c r="GQ415"/>
      <c r="HI415"/>
      <c r="HK415"/>
      <c r="HM415"/>
      <c r="IF415"/>
      <c r="IW415"/>
    </row>
    <row r="416" spans="1:257">
      <c r="A416" t="s">
        <v>115</v>
      </c>
      <c r="B416">
        <v>2018</v>
      </c>
      <c r="C416" t="s">
        <v>225</v>
      </c>
      <c r="D416" t="s">
        <v>227</v>
      </c>
      <c r="E416" t="s">
        <v>228</v>
      </c>
      <c r="F416" t="s">
        <v>229</v>
      </c>
      <c r="G416" t="s">
        <v>216</v>
      </c>
      <c r="H416">
        <v>70665</v>
      </c>
      <c r="I416">
        <v>325212</v>
      </c>
      <c r="J416" t="str">
        <f>VLOOKUP(C416,'2016-2021 BD OES Pull_rev'!F:N, 9, FALSE)</f>
        <v>Plastics and Rubber Polymerization</v>
      </c>
      <c r="K416">
        <v>15130</v>
      </c>
      <c r="L416" t="s">
        <v>463</v>
      </c>
      <c r="M416">
        <v>0</v>
      </c>
      <c r="R416">
        <v>0</v>
      </c>
      <c r="S416">
        <v>0</v>
      </c>
      <c r="T416">
        <v>0</v>
      </c>
      <c r="U416">
        <v>0</v>
      </c>
      <c r="V416">
        <f t="shared" si="9"/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130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2100000</v>
      </c>
      <c r="CJ416"/>
      <c r="CK416"/>
      <c r="GG416"/>
      <c r="GI416"/>
      <c r="GQ416"/>
      <c r="HI416"/>
      <c r="HK416"/>
      <c r="HM416"/>
      <c r="IF416"/>
      <c r="IW416"/>
    </row>
    <row r="417" spans="1:257">
      <c r="A417" t="s">
        <v>115</v>
      </c>
      <c r="B417">
        <v>2019</v>
      </c>
      <c r="C417" t="s">
        <v>225</v>
      </c>
      <c r="D417" t="s">
        <v>227</v>
      </c>
      <c r="E417" t="s">
        <v>228</v>
      </c>
      <c r="F417" t="s">
        <v>229</v>
      </c>
      <c r="G417" t="s">
        <v>216</v>
      </c>
      <c r="H417">
        <v>70665</v>
      </c>
      <c r="I417">
        <v>325212</v>
      </c>
      <c r="J417" t="str">
        <f>VLOOKUP(C417,'2016-2021 BD OES Pull_rev'!F:N, 9, FALSE)</f>
        <v>Plastics and Rubber Polymerization</v>
      </c>
      <c r="K417">
        <v>11688</v>
      </c>
      <c r="L417" t="s">
        <v>463</v>
      </c>
      <c r="M417">
        <v>0</v>
      </c>
      <c r="R417">
        <v>0</v>
      </c>
      <c r="S417">
        <v>0</v>
      </c>
      <c r="T417">
        <v>0</v>
      </c>
      <c r="U417">
        <v>0</v>
      </c>
      <c r="V417">
        <f t="shared" si="9"/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88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1300000</v>
      </c>
      <c r="CJ417"/>
      <c r="CK417"/>
      <c r="GG417"/>
      <c r="GI417"/>
      <c r="GQ417"/>
      <c r="HI417"/>
      <c r="HK417"/>
      <c r="HM417"/>
      <c r="IF417"/>
      <c r="IW417"/>
    </row>
    <row r="418" spans="1:257">
      <c r="A418" t="s">
        <v>115</v>
      </c>
      <c r="B418">
        <v>2019</v>
      </c>
      <c r="C418" t="s">
        <v>792</v>
      </c>
      <c r="D418" t="s">
        <v>227</v>
      </c>
      <c r="E418" t="s">
        <v>793</v>
      </c>
      <c r="F418" t="s">
        <v>255</v>
      </c>
      <c r="G418" t="s">
        <v>250</v>
      </c>
      <c r="H418">
        <v>44301</v>
      </c>
      <c r="I418">
        <v>325212</v>
      </c>
      <c r="J418" t="str">
        <f>VLOOKUP(C418,'2016-2021 BD OES Pull_rev'!F:N, 9, FALSE)</f>
        <v>Plastics and Rubber Polymerization</v>
      </c>
      <c r="K418">
        <v>5</v>
      </c>
      <c r="L418" t="s">
        <v>463</v>
      </c>
      <c r="M418">
        <v>0</v>
      </c>
      <c r="R418">
        <v>0</v>
      </c>
      <c r="S418">
        <v>0</v>
      </c>
      <c r="T418">
        <v>0</v>
      </c>
      <c r="U418">
        <v>0</v>
      </c>
      <c r="V418">
        <f t="shared" si="9"/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CJ418"/>
      <c r="CK418"/>
      <c r="GG418"/>
      <c r="GI418"/>
      <c r="GQ418"/>
      <c r="HI418"/>
      <c r="HK418"/>
      <c r="HM418"/>
      <c r="IF418"/>
      <c r="IW418"/>
    </row>
    <row r="419" spans="1:257">
      <c r="A419" t="s">
        <v>115</v>
      </c>
      <c r="B419">
        <v>2020</v>
      </c>
      <c r="C419" t="s">
        <v>792</v>
      </c>
      <c r="D419" t="s">
        <v>227</v>
      </c>
      <c r="E419" t="s">
        <v>793</v>
      </c>
      <c r="F419" t="s">
        <v>255</v>
      </c>
      <c r="G419" t="s">
        <v>250</v>
      </c>
      <c r="H419">
        <v>44301</v>
      </c>
      <c r="I419">
        <v>325212</v>
      </c>
      <c r="J419" t="str">
        <f>VLOOKUP(C419,'2016-2021 BD OES Pull_rev'!F:N, 9, FALSE)</f>
        <v>Plastics and Rubber Polymerization</v>
      </c>
      <c r="K419">
        <v>12</v>
      </c>
      <c r="L419" t="s">
        <v>463</v>
      </c>
      <c r="M419">
        <v>0</v>
      </c>
      <c r="R419">
        <v>0</v>
      </c>
      <c r="S419">
        <v>0</v>
      </c>
      <c r="T419">
        <v>0</v>
      </c>
      <c r="U419">
        <v>0</v>
      </c>
      <c r="V419">
        <f t="shared" si="9"/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0.1</v>
      </c>
      <c r="CJ419"/>
      <c r="CK419"/>
      <c r="GG419"/>
      <c r="GI419"/>
      <c r="GQ419"/>
      <c r="HI419"/>
      <c r="HK419"/>
      <c r="HM419"/>
      <c r="IF419"/>
      <c r="IW419"/>
    </row>
    <row r="420" spans="1:257">
      <c r="A420" t="s">
        <v>115</v>
      </c>
      <c r="B420">
        <v>2020</v>
      </c>
      <c r="C420" t="s">
        <v>225</v>
      </c>
      <c r="D420" t="s">
        <v>227</v>
      </c>
      <c r="E420" t="s">
        <v>228</v>
      </c>
      <c r="F420" t="s">
        <v>229</v>
      </c>
      <c r="G420" t="s">
        <v>216</v>
      </c>
      <c r="H420">
        <v>70665</v>
      </c>
      <c r="I420">
        <v>325212</v>
      </c>
      <c r="J420" t="str">
        <f>VLOOKUP(C420,'2016-2021 BD OES Pull_rev'!F:N, 9, FALSE)</f>
        <v>Plastics and Rubber Polymerization</v>
      </c>
      <c r="K420">
        <v>8070</v>
      </c>
      <c r="L420" t="s">
        <v>463</v>
      </c>
      <c r="M420">
        <v>0</v>
      </c>
      <c r="R420">
        <v>0</v>
      </c>
      <c r="S420">
        <v>0</v>
      </c>
      <c r="T420">
        <v>0</v>
      </c>
      <c r="U420">
        <v>0</v>
      </c>
      <c r="V420">
        <f t="shared" si="9"/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70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1445247</v>
      </c>
      <c r="CJ420"/>
      <c r="CK420"/>
      <c r="GG420"/>
      <c r="GI420"/>
      <c r="GQ420"/>
      <c r="HI420"/>
      <c r="HK420"/>
      <c r="HM420"/>
      <c r="IF420"/>
      <c r="IW420"/>
    </row>
    <row r="421" spans="1:257">
      <c r="A421" t="s">
        <v>115</v>
      </c>
      <c r="B421">
        <v>2021</v>
      </c>
      <c r="C421" t="s">
        <v>792</v>
      </c>
      <c r="D421" t="s">
        <v>227</v>
      </c>
      <c r="E421" t="s">
        <v>793</v>
      </c>
      <c r="F421" t="s">
        <v>255</v>
      </c>
      <c r="G421" t="s">
        <v>250</v>
      </c>
      <c r="H421">
        <v>44301</v>
      </c>
      <c r="I421">
        <v>325212</v>
      </c>
      <c r="J421" t="str">
        <f>VLOOKUP(C421,'2016-2021 BD OES Pull_rev'!F:N, 9, FALSE)</f>
        <v>Plastics and Rubber Polymerization</v>
      </c>
      <c r="K421">
        <v>75</v>
      </c>
      <c r="L421" t="s">
        <v>463</v>
      </c>
      <c r="M421">
        <v>0</v>
      </c>
      <c r="R421">
        <v>0</v>
      </c>
      <c r="S421">
        <v>0</v>
      </c>
      <c r="T421">
        <v>0</v>
      </c>
      <c r="U421">
        <v>0</v>
      </c>
      <c r="V421">
        <f t="shared" si="9"/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0.8</v>
      </c>
      <c r="CJ421"/>
      <c r="CK421"/>
      <c r="GG421"/>
      <c r="GI421"/>
      <c r="GQ421"/>
      <c r="HI421"/>
      <c r="HK421"/>
      <c r="HM421"/>
      <c r="IF421"/>
      <c r="IW421"/>
    </row>
    <row r="422" spans="1:257">
      <c r="A422" t="s">
        <v>115</v>
      </c>
      <c r="B422">
        <v>2021</v>
      </c>
      <c r="C422" t="s">
        <v>225</v>
      </c>
      <c r="D422" t="s">
        <v>227</v>
      </c>
      <c r="E422" t="s">
        <v>228</v>
      </c>
      <c r="F422" t="s">
        <v>229</v>
      </c>
      <c r="G422" t="s">
        <v>216</v>
      </c>
      <c r="H422">
        <v>70665</v>
      </c>
      <c r="I422">
        <v>325212</v>
      </c>
      <c r="J422" t="str">
        <f>VLOOKUP(C422,'2016-2021 BD OES Pull_rev'!F:N, 9, FALSE)</f>
        <v>Plastics and Rubber Polymerization</v>
      </c>
      <c r="K422">
        <v>11739</v>
      </c>
      <c r="L422" t="s">
        <v>463</v>
      </c>
      <c r="M422">
        <v>0</v>
      </c>
      <c r="R422">
        <v>0</v>
      </c>
      <c r="S422">
        <v>0</v>
      </c>
      <c r="T422">
        <v>0</v>
      </c>
      <c r="U422">
        <v>0</v>
      </c>
      <c r="V422">
        <f t="shared" si="9"/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339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1532139</v>
      </c>
      <c r="CJ422"/>
      <c r="CK422"/>
      <c r="GG422"/>
      <c r="GI422"/>
      <c r="GQ422"/>
      <c r="HI422"/>
      <c r="HK422"/>
      <c r="HM422"/>
      <c r="IF422"/>
      <c r="IW422"/>
    </row>
    <row r="423" spans="1:257">
      <c r="A423" t="s">
        <v>115</v>
      </c>
      <c r="B423">
        <v>2016</v>
      </c>
      <c r="C423" t="s">
        <v>794</v>
      </c>
      <c r="D423" t="s">
        <v>795</v>
      </c>
      <c r="E423" t="s">
        <v>796</v>
      </c>
      <c r="F423" t="s">
        <v>199</v>
      </c>
      <c r="G423" t="s">
        <v>148</v>
      </c>
      <c r="H423">
        <v>78407</v>
      </c>
      <c r="I423">
        <v>324110</v>
      </c>
      <c r="J423" t="str">
        <f>VLOOKUP(C423,'2016-2021 BD OES Pull_rev'!F:N, 9, FALSE)</f>
        <v>Recycling</v>
      </c>
      <c r="K423">
        <v>60</v>
      </c>
      <c r="L423" t="s">
        <v>696</v>
      </c>
      <c r="M423">
        <v>0</v>
      </c>
      <c r="N423" t="s">
        <v>485</v>
      </c>
      <c r="R423">
        <v>1</v>
      </c>
      <c r="S423">
        <v>0</v>
      </c>
      <c r="T423">
        <v>0</v>
      </c>
      <c r="U423">
        <v>0</v>
      </c>
      <c r="V423">
        <f t="shared" si="9"/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CJ423"/>
      <c r="CK423"/>
      <c r="GG423"/>
      <c r="GI423"/>
      <c r="GQ423"/>
      <c r="HI423"/>
      <c r="HK423"/>
      <c r="HM423"/>
      <c r="IF423"/>
      <c r="IW423"/>
    </row>
    <row r="424" spans="1:257">
      <c r="A424" t="s">
        <v>115</v>
      </c>
      <c r="B424">
        <v>2017</v>
      </c>
      <c r="C424" t="s">
        <v>794</v>
      </c>
      <c r="D424" t="s">
        <v>795</v>
      </c>
      <c r="E424" t="s">
        <v>796</v>
      </c>
      <c r="F424" t="s">
        <v>199</v>
      </c>
      <c r="G424" t="s">
        <v>148</v>
      </c>
      <c r="H424">
        <v>78407</v>
      </c>
      <c r="I424">
        <v>324110</v>
      </c>
      <c r="J424" t="str">
        <f>VLOOKUP(C424,'2016-2021 BD OES Pull_rev'!F:N, 9, FALSE)</f>
        <v>Recycling</v>
      </c>
      <c r="K424">
        <v>55</v>
      </c>
      <c r="L424" t="s">
        <v>463</v>
      </c>
      <c r="M424">
        <v>0</v>
      </c>
      <c r="R424">
        <v>0</v>
      </c>
      <c r="S424">
        <v>0</v>
      </c>
      <c r="T424">
        <v>0</v>
      </c>
      <c r="U424">
        <v>0</v>
      </c>
      <c r="V424">
        <f t="shared" si="9"/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CJ424"/>
      <c r="CK424"/>
      <c r="GG424"/>
      <c r="GI424"/>
      <c r="GQ424"/>
      <c r="HI424"/>
      <c r="HK424"/>
      <c r="HM424"/>
      <c r="IF424"/>
      <c r="IW424"/>
    </row>
    <row r="425" spans="1:257">
      <c r="A425" t="s">
        <v>115</v>
      </c>
      <c r="B425">
        <v>2018</v>
      </c>
      <c r="C425" t="s">
        <v>794</v>
      </c>
      <c r="D425" t="s">
        <v>795</v>
      </c>
      <c r="E425" t="s">
        <v>796</v>
      </c>
      <c r="F425" t="s">
        <v>199</v>
      </c>
      <c r="G425" t="s">
        <v>148</v>
      </c>
      <c r="H425">
        <v>78407</v>
      </c>
      <c r="I425">
        <v>324110</v>
      </c>
      <c r="J425" t="str">
        <f>VLOOKUP(C425,'2016-2021 BD OES Pull_rev'!F:N, 9, FALSE)</f>
        <v>Recycling</v>
      </c>
      <c r="K425">
        <v>78.400000000000006</v>
      </c>
      <c r="L425" t="s">
        <v>463</v>
      </c>
      <c r="M425">
        <v>0</v>
      </c>
      <c r="R425">
        <v>0</v>
      </c>
      <c r="S425">
        <v>0</v>
      </c>
      <c r="T425">
        <v>0</v>
      </c>
      <c r="U425">
        <v>0</v>
      </c>
      <c r="V425">
        <f t="shared" si="9"/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CJ425"/>
      <c r="CK425"/>
      <c r="GG425"/>
      <c r="GI425"/>
      <c r="GQ425"/>
      <c r="HI425"/>
      <c r="HK425"/>
      <c r="HM425"/>
      <c r="IF425"/>
      <c r="IW425"/>
    </row>
    <row r="426" spans="1:257">
      <c r="A426" t="s">
        <v>115</v>
      </c>
      <c r="B426">
        <v>2019</v>
      </c>
      <c r="C426" t="s">
        <v>794</v>
      </c>
      <c r="D426" t="s">
        <v>795</v>
      </c>
      <c r="E426" t="s">
        <v>796</v>
      </c>
      <c r="F426" t="s">
        <v>199</v>
      </c>
      <c r="G426" t="s">
        <v>148</v>
      </c>
      <c r="H426">
        <v>78407</v>
      </c>
      <c r="I426">
        <v>324110</v>
      </c>
      <c r="J426" t="str">
        <f>VLOOKUP(C426,'2016-2021 BD OES Pull_rev'!F:N, 9, FALSE)</f>
        <v>Recycling</v>
      </c>
      <c r="K426">
        <v>70</v>
      </c>
      <c r="L426" t="s">
        <v>463</v>
      </c>
      <c r="M426">
        <v>0</v>
      </c>
      <c r="R426">
        <v>0</v>
      </c>
      <c r="S426">
        <v>0</v>
      </c>
      <c r="T426">
        <v>0</v>
      </c>
      <c r="U426">
        <v>0</v>
      </c>
      <c r="V426">
        <f t="shared" si="9"/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CJ426"/>
      <c r="CK426"/>
      <c r="GG426"/>
      <c r="GI426"/>
      <c r="GQ426"/>
      <c r="HI426"/>
      <c r="HK426"/>
      <c r="HM426"/>
      <c r="IF426"/>
      <c r="IW426"/>
    </row>
    <row r="427" spans="1:257">
      <c r="A427" t="s">
        <v>115</v>
      </c>
      <c r="B427">
        <v>2020</v>
      </c>
      <c r="C427" t="s">
        <v>794</v>
      </c>
      <c r="D427" t="s">
        <v>795</v>
      </c>
      <c r="E427" t="s">
        <v>796</v>
      </c>
      <c r="F427" t="s">
        <v>199</v>
      </c>
      <c r="G427" t="s">
        <v>148</v>
      </c>
      <c r="H427">
        <v>78407</v>
      </c>
      <c r="I427">
        <v>324110</v>
      </c>
      <c r="J427" t="str">
        <f>VLOOKUP(C427,'2016-2021 BD OES Pull_rev'!F:N, 9, FALSE)</f>
        <v>Recycling</v>
      </c>
      <c r="K427">
        <v>67</v>
      </c>
      <c r="L427" t="s">
        <v>463</v>
      </c>
      <c r="M427">
        <v>0</v>
      </c>
      <c r="R427">
        <v>0</v>
      </c>
      <c r="S427">
        <v>0</v>
      </c>
      <c r="T427">
        <v>0</v>
      </c>
      <c r="U427">
        <v>0</v>
      </c>
      <c r="V427">
        <f t="shared" si="9"/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CJ427"/>
      <c r="CK427"/>
      <c r="GG427"/>
      <c r="GI427"/>
      <c r="GQ427"/>
      <c r="HI427"/>
      <c r="HK427"/>
      <c r="HM427"/>
      <c r="IF427"/>
      <c r="IW427"/>
    </row>
    <row r="428" spans="1:257">
      <c r="A428" t="s">
        <v>115</v>
      </c>
      <c r="B428">
        <v>2021</v>
      </c>
      <c r="C428" t="s">
        <v>794</v>
      </c>
      <c r="D428" t="s">
        <v>795</v>
      </c>
      <c r="E428" t="s">
        <v>796</v>
      </c>
      <c r="F428" t="s">
        <v>199</v>
      </c>
      <c r="G428" t="s">
        <v>148</v>
      </c>
      <c r="H428">
        <v>78407</v>
      </c>
      <c r="I428">
        <v>324110</v>
      </c>
      <c r="J428" t="str">
        <f>VLOOKUP(C428,'2016-2021 BD OES Pull_rev'!F:N, 9, FALSE)</f>
        <v>Recycling</v>
      </c>
      <c r="K428">
        <v>101</v>
      </c>
      <c r="L428" t="s">
        <v>463</v>
      </c>
      <c r="M428">
        <v>0</v>
      </c>
      <c r="R428">
        <v>0</v>
      </c>
      <c r="S428">
        <v>0</v>
      </c>
      <c r="T428">
        <v>0</v>
      </c>
      <c r="U428">
        <v>0</v>
      </c>
      <c r="V428">
        <f t="shared" si="9"/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CJ428"/>
      <c r="CK428"/>
      <c r="GG428"/>
      <c r="GI428"/>
      <c r="GQ428"/>
      <c r="HI428"/>
      <c r="HK428"/>
      <c r="HM428"/>
      <c r="IF428"/>
      <c r="IW428"/>
    </row>
    <row r="429" spans="1:257">
      <c r="A429" t="s">
        <v>115</v>
      </c>
      <c r="B429">
        <v>2016</v>
      </c>
      <c r="C429" t="s">
        <v>797</v>
      </c>
      <c r="D429" t="s">
        <v>798</v>
      </c>
      <c r="E429" t="s">
        <v>799</v>
      </c>
      <c r="F429" t="s">
        <v>199</v>
      </c>
      <c r="G429" t="s">
        <v>148</v>
      </c>
      <c r="H429">
        <v>78409</v>
      </c>
      <c r="I429">
        <v>324110</v>
      </c>
      <c r="J429" t="str">
        <f>VLOOKUP(C429,'2016-2021 BD OES Pull_rev'!F:N, 9, FALSE)</f>
        <v>Recycling</v>
      </c>
      <c r="K429">
        <v>282</v>
      </c>
      <c r="L429" t="s">
        <v>800</v>
      </c>
      <c r="M429">
        <v>0</v>
      </c>
      <c r="N429" t="s">
        <v>485</v>
      </c>
      <c r="O429" t="s">
        <v>696</v>
      </c>
      <c r="P429">
        <v>0</v>
      </c>
      <c r="Q429" t="s">
        <v>485</v>
      </c>
      <c r="R429">
        <v>2</v>
      </c>
      <c r="S429">
        <v>0</v>
      </c>
      <c r="T429">
        <v>0</v>
      </c>
      <c r="U429">
        <v>0</v>
      </c>
      <c r="V429">
        <f t="shared" si="9"/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CJ429"/>
      <c r="CK429"/>
      <c r="GG429"/>
      <c r="GI429"/>
      <c r="GQ429"/>
      <c r="HI429"/>
      <c r="HK429"/>
      <c r="HM429"/>
      <c r="IF429"/>
      <c r="IW429"/>
    </row>
    <row r="430" spans="1:257">
      <c r="A430" t="s">
        <v>115</v>
      </c>
      <c r="B430">
        <v>2017</v>
      </c>
      <c r="C430" t="s">
        <v>797</v>
      </c>
      <c r="D430" t="s">
        <v>798</v>
      </c>
      <c r="E430" t="s">
        <v>799</v>
      </c>
      <c r="F430" t="s">
        <v>199</v>
      </c>
      <c r="G430" t="s">
        <v>148</v>
      </c>
      <c r="H430">
        <v>78409</v>
      </c>
      <c r="I430">
        <v>324110</v>
      </c>
      <c r="J430" t="str">
        <f>VLOOKUP(C430,'2016-2021 BD OES Pull_rev'!F:N, 9, FALSE)</f>
        <v>Recycling</v>
      </c>
      <c r="K430">
        <v>180</v>
      </c>
      <c r="L430" t="s">
        <v>463</v>
      </c>
      <c r="M430">
        <v>0</v>
      </c>
      <c r="R430">
        <v>0</v>
      </c>
      <c r="S430">
        <v>0</v>
      </c>
      <c r="T430">
        <v>0</v>
      </c>
      <c r="U430">
        <v>0</v>
      </c>
      <c r="V430">
        <f t="shared" si="9"/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CJ430"/>
      <c r="CK430"/>
      <c r="GG430"/>
      <c r="GI430"/>
      <c r="GQ430"/>
      <c r="HI430"/>
      <c r="HK430"/>
      <c r="HM430"/>
      <c r="IF430"/>
      <c r="IW430"/>
    </row>
    <row r="431" spans="1:257">
      <c r="A431" t="s">
        <v>115</v>
      </c>
      <c r="B431">
        <v>2018</v>
      </c>
      <c r="C431" t="s">
        <v>797</v>
      </c>
      <c r="D431" t="s">
        <v>798</v>
      </c>
      <c r="E431" t="s">
        <v>799</v>
      </c>
      <c r="F431" t="s">
        <v>199</v>
      </c>
      <c r="G431" t="s">
        <v>148</v>
      </c>
      <c r="H431">
        <v>78409</v>
      </c>
      <c r="I431">
        <v>324110</v>
      </c>
      <c r="J431" t="str">
        <f>VLOOKUP(C431,'2016-2021 BD OES Pull_rev'!F:N, 9, FALSE)</f>
        <v>Recycling</v>
      </c>
      <c r="K431">
        <v>733.5</v>
      </c>
      <c r="L431" t="s">
        <v>463</v>
      </c>
      <c r="M431">
        <v>0</v>
      </c>
      <c r="R431">
        <v>0</v>
      </c>
      <c r="S431">
        <v>0</v>
      </c>
      <c r="T431">
        <v>0</v>
      </c>
      <c r="U431">
        <v>0</v>
      </c>
      <c r="V431">
        <f t="shared" si="9"/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CJ431"/>
      <c r="CK431"/>
      <c r="GG431"/>
      <c r="GI431"/>
      <c r="GQ431"/>
      <c r="HI431"/>
      <c r="HK431"/>
      <c r="HM431"/>
      <c r="IF431"/>
      <c r="IW431"/>
    </row>
    <row r="432" spans="1:257">
      <c r="A432" t="s">
        <v>115</v>
      </c>
      <c r="B432">
        <v>2019</v>
      </c>
      <c r="C432" t="s">
        <v>797</v>
      </c>
      <c r="D432" t="s">
        <v>798</v>
      </c>
      <c r="E432" t="s">
        <v>799</v>
      </c>
      <c r="F432" t="s">
        <v>199</v>
      </c>
      <c r="G432" t="s">
        <v>148</v>
      </c>
      <c r="H432">
        <v>78409</v>
      </c>
      <c r="I432">
        <v>324110</v>
      </c>
      <c r="J432" t="str">
        <f>VLOOKUP(C432,'2016-2021 BD OES Pull_rev'!F:N, 9, FALSE)</f>
        <v>Recycling</v>
      </c>
      <c r="K432">
        <v>702</v>
      </c>
      <c r="L432" t="s">
        <v>463</v>
      </c>
      <c r="M432">
        <v>0</v>
      </c>
      <c r="R432">
        <v>0</v>
      </c>
      <c r="S432">
        <v>0</v>
      </c>
      <c r="T432">
        <v>0</v>
      </c>
      <c r="U432">
        <v>0</v>
      </c>
      <c r="V432">
        <f t="shared" si="9"/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CJ432"/>
      <c r="CK432"/>
      <c r="GG432"/>
      <c r="GI432"/>
      <c r="GQ432"/>
      <c r="HI432"/>
      <c r="HK432"/>
      <c r="HM432"/>
      <c r="IF432"/>
      <c r="IW432"/>
    </row>
    <row r="433" spans="1:257">
      <c r="A433" t="s">
        <v>115</v>
      </c>
      <c r="B433">
        <v>2020</v>
      </c>
      <c r="C433" t="s">
        <v>797</v>
      </c>
      <c r="D433" t="s">
        <v>798</v>
      </c>
      <c r="E433" t="s">
        <v>799</v>
      </c>
      <c r="F433" t="s">
        <v>199</v>
      </c>
      <c r="G433" t="s">
        <v>148</v>
      </c>
      <c r="H433">
        <v>78409</v>
      </c>
      <c r="I433">
        <v>324110</v>
      </c>
      <c r="J433" t="str">
        <f>VLOOKUP(C433,'2016-2021 BD OES Pull_rev'!F:N, 9, FALSE)</f>
        <v>Recycling</v>
      </c>
      <c r="K433">
        <v>660</v>
      </c>
      <c r="L433" t="s">
        <v>463</v>
      </c>
      <c r="M433">
        <v>0</v>
      </c>
      <c r="R433">
        <v>0</v>
      </c>
      <c r="S433">
        <v>0</v>
      </c>
      <c r="T433">
        <v>0</v>
      </c>
      <c r="U433">
        <v>0</v>
      </c>
      <c r="V433">
        <f t="shared" si="9"/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CJ433"/>
      <c r="CK433"/>
      <c r="GG433"/>
      <c r="GI433"/>
      <c r="GQ433"/>
      <c r="HI433"/>
      <c r="HK433"/>
      <c r="HM433"/>
      <c r="IF433"/>
      <c r="IW433"/>
    </row>
    <row r="434" spans="1:257">
      <c r="A434" t="s">
        <v>115</v>
      </c>
      <c r="B434">
        <v>2021</v>
      </c>
      <c r="C434" t="s">
        <v>797</v>
      </c>
      <c r="D434" t="s">
        <v>798</v>
      </c>
      <c r="E434" t="s">
        <v>799</v>
      </c>
      <c r="F434" t="s">
        <v>199</v>
      </c>
      <c r="G434" t="s">
        <v>148</v>
      </c>
      <c r="H434">
        <v>78409</v>
      </c>
      <c r="I434">
        <v>324110</v>
      </c>
      <c r="J434" t="str">
        <f>VLOOKUP(C434,'2016-2021 BD OES Pull_rev'!F:N, 9, FALSE)</f>
        <v>Recycling</v>
      </c>
      <c r="K434">
        <v>565</v>
      </c>
      <c r="L434" t="s">
        <v>463</v>
      </c>
      <c r="M434">
        <v>0</v>
      </c>
      <c r="R434">
        <v>0</v>
      </c>
      <c r="S434">
        <v>0</v>
      </c>
      <c r="T434">
        <v>0</v>
      </c>
      <c r="U434">
        <v>0</v>
      </c>
      <c r="V434">
        <f t="shared" si="9"/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CJ434"/>
      <c r="CK434"/>
      <c r="GG434"/>
      <c r="GI434"/>
      <c r="GQ434"/>
      <c r="HI434"/>
      <c r="HK434"/>
      <c r="HM434"/>
      <c r="IF434"/>
      <c r="IW434"/>
    </row>
    <row r="435" spans="1:257">
      <c r="A435" t="s">
        <v>115</v>
      </c>
      <c r="B435">
        <v>2016</v>
      </c>
      <c r="C435" t="s">
        <v>801</v>
      </c>
      <c r="D435" t="s">
        <v>802</v>
      </c>
      <c r="E435" t="s">
        <v>803</v>
      </c>
      <c r="F435" t="s">
        <v>804</v>
      </c>
      <c r="G435" t="s">
        <v>805</v>
      </c>
      <c r="H435">
        <v>55068</v>
      </c>
      <c r="I435">
        <v>324110</v>
      </c>
      <c r="J435" t="str">
        <f>VLOOKUP(C435,'2016-2021 BD OES Pull_rev'!F:N, 9, FALSE)</f>
        <v>Processing as a reactant</v>
      </c>
      <c r="K435">
        <v>1</v>
      </c>
      <c r="L435" t="s">
        <v>463</v>
      </c>
      <c r="M435">
        <v>0</v>
      </c>
      <c r="R435">
        <v>0</v>
      </c>
      <c r="S435">
        <v>0</v>
      </c>
      <c r="T435">
        <v>0</v>
      </c>
      <c r="U435">
        <v>0</v>
      </c>
      <c r="V435">
        <f t="shared" si="9"/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CJ435"/>
      <c r="CK435"/>
      <c r="GG435"/>
      <c r="GI435"/>
      <c r="GQ435"/>
      <c r="HI435"/>
      <c r="HK435"/>
      <c r="HM435"/>
      <c r="IF435"/>
      <c r="IW435"/>
    </row>
    <row r="436" spans="1:257">
      <c r="A436" t="s">
        <v>115</v>
      </c>
      <c r="B436">
        <v>2017</v>
      </c>
      <c r="C436" t="s">
        <v>801</v>
      </c>
      <c r="D436" t="s">
        <v>802</v>
      </c>
      <c r="E436" t="s">
        <v>803</v>
      </c>
      <c r="F436" t="s">
        <v>804</v>
      </c>
      <c r="G436" t="s">
        <v>805</v>
      </c>
      <c r="H436">
        <v>55068</v>
      </c>
      <c r="I436">
        <v>324110</v>
      </c>
      <c r="J436" t="str">
        <f>VLOOKUP(C436,'2016-2021 BD OES Pull_rev'!F:N, 9, FALSE)</f>
        <v>Processing as a reactant</v>
      </c>
      <c r="K436">
        <v>1</v>
      </c>
      <c r="L436" t="s">
        <v>463</v>
      </c>
      <c r="M436">
        <v>0</v>
      </c>
      <c r="R436">
        <v>0</v>
      </c>
      <c r="S436">
        <v>0</v>
      </c>
      <c r="T436">
        <v>0</v>
      </c>
      <c r="U436">
        <v>0</v>
      </c>
      <c r="V436">
        <f t="shared" si="9"/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CJ436"/>
      <c r="CK436"/>
      <c r="GG436"/>
      <c r="GI436"/>
      <c r="GQ436"/>
      <c r="HI436"/>
      <c r="HK436"/>
      <c r="HM436"/>
      <c r="IF436"/>
      <c r="IW436"/>
    </row>
    <row r="437" spans="1:257">
      <c r="A437" t="s">
        <v>115</v>
      </c>
      <c r="B437">
        <v>2018</v>
      </c>
      <c r="C437" t="s">
        <v>801</v>
      </c>
      <c r="D437" t="s">
        <v>802</v>
      </c>
      <c r="E437" t="s">
        <v>803</v>
      </c>
      <c r="F437" t="s">
        <v>804</v>
      </c>
      <c r="G437" t="s">
        <v>805</v>
      </c>
      <c r="H437">
        <v>55068</v>
      </c>
      <c r="I437">
        <v>324110</v>
      </c>
      <c r="J437" t="str">
        <f>VLOOKUP(C437,'2016-2021 BD OES Pull_rev'!F:N, 9, FALSE)</f>
        <v>Processing as a reactant</v>
      </c>
      <c r="K437">
        <v>1</v>
      </c>
      <c r="L437" t="s">
        <v>463</v>
      </c>
      <c r="M437">
        <v>0</v>
      </c>
      <c r="R437">
        <v>0</v>
      </c>
      <c r="S437">
        <v>0</v>
      </c>
      <c r="T437">
        <v>0</v>
      </c>
      <c r="U437">
        <v>0</v>
      </c>
      <c r="V437">
        <f t="shared" si="9"/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CJ437"/>
      <c r="CK437"/>
      <c r="GG437"/>
      <c r="GI437"/>
      <c r="GQ437"/>
      <c r="HI437"/>
      <c r="HK437"/>
      <c r="HM437"/>
      <c r="IF437"/>
      <c r="IW437"/>
    </row>
    <row r="438" spans="1:257">
      <c r="A438" t="s">
        <v>115</v>
      </c>
      <c r="B438">
        <v>2019</v>
      </c>
      <c r="C438" t="s">
        <v>801</v>
      </c>
      <c r="D438" t="s">
        <v>802</v>
      </c>
      <c r="E438" t="s">
        <v>803</v>
      </c>
      <c r="F438" t="s">
        <v>804</v>
      </c>
      <c r="G438" t="s">
        <v>805</v>
      </c>
      <c r="H438">
        <v>55068</v>
      </c>
      <c r="I438">
        <v>324110</v>
      </c>
      <c r="J438" t="str">
        <f>VLOOKUP(C438,'2016-2021 BD OES Pull_rev'!F:N, 9, FALSE)</f>
        <v>Processing as a reactant</v>
      </c>
      <c r="K438">
        <v>2</v>
      </c>
      <c r="L438" t="s">
        <v>463</v>
      </c>
      <c r="M438">
        <v>0</v>
      </c>
      <c r="R438">
        <v>0</v>
      </c>
      <c r="S438">
        <v>0</v>
      </c>
      <c r="T438">
        <v>0</v>
      </c>
      <c r="U438">
        <v>0</v>
      </c>
      <c r="V438">
        <f t="shared" si="9"/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CJ438"/>
      <c r="CK438"/>
      <c r="GG438"/>
      <c r="GI438"/>
      <c r="GQ438"/>
      <c r="HI438"/>
      <c r="HK438"/>
      <c r="HM438"/>
      <c r="IF438"/>
      <c r="IW438"/>
    </row>
    <row r="439" spans="1:257">
      <c r="A439" t="s">
        <v>115</v>
      </c>
      <c r="B439">
        <v>2020</v>
      </c>
      <c r="C439" t="s">
        <v>801</v>
      </c>
      <c r="D439" t="s">
        <v>802</v>
      </c>
      <c r="E439" t="s">
        <v>803</v>
      </c>
      <c r="F439" t="s">
        <v>804</v>
      </c>
      <c r="G439" t="s">
        <v>805</v>
      </c>
      <c r="H439">
        <v>55068</v>
      </c>
      <c r="I439">
        <v>324110</v>
      </c>
      <c r="J439" t="str">
        <f>VLOOKUP(C439,'2016-2021 BD OES Pull_rev'!F:N, 9, FALSE)</f>
        <v>Processing as a reactant</v>
      </c>
      <c r="K439">
        <v>3</v>
      </c>
      <c r="L439" t="s">
        <v>463</v>
      </c>
      <c r="M439">
        <v>0</v>
      </c>
      <c r="R439">
        <v>0</v>
      </c>
      <c r="S439">
        <v>0</v>
      </c>
      <c r="T439">
        <v>0</v>
      </c>
      <c r="U439">
        <v>0</v>
      </c>
      <c r="V439">
        <f t="shared" si="9"/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CJ439"/>
      <c r="CK439"/>
      <c r="GG439"/>
      <c r="GI439"/>
      <c r="GQ439"/>
      <c r="HI439"/>
      <c r="HK439"/>
      <c r="HM439"/>
      <c r="IF439"/>
      <c r="IW439"/>
    </row>
    <row r="440" spans="1:257">
      <c r="A440" t="s">
        <v>115</v>
      </c>
      <c r="B440">
        <v>2021</v>
      </c>
      <c r="C440" t="s">
        <v>801</v>
      </c>
      <c r="D440" t="s">
        <v>802</v>
      </c>
      <c r="E440" t="s">
        <v>803</v>
      </c>
      <c r="F440" t="s">
        <v>804</v>
      </c>
      <c r="G440" t="s">
        <v>805</v>
      </c>
      <c r="H440">
        <v>55068</v>
      </c>
      <c r="I440">
        <v>324110</v>
      </c>
      <c r="J440" t="str">
        <f>VLOOKUP(C440,'2016-2021 BD OES Pull_rev'!F:N, 9, FALSE)</f>
        <v>Processing as a reactant</v>
      </c>
      <c r="K440">
        <v>2</v>
      </c>
      <c r="L440" t="s">
        <v>463</v>
      </c>
      <c r="M440">
        <v>0</v>
      </c>
      <c r="R440">
        <v>0</v>
      </c>
      <c r="S440">
        <v>0</v>
      </c>
      <c r="T440">
        <v>0</v>
      </c>
      <c r="U440">
        <v>0</v>
      </c>
      <c r="V440">
        <f t="shared" si="9"/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CJ440"/>
      <c r="CK440"/>
      <c r="GG440"/>
      <c r="GI440"/>
      <c r="GQ440"/>
      <c r="HI440"/>
      <c r="HK440"/>
      <c r="HM440"/>
      <c r="IF440"/>
      <c r="IW440"/>
    </row>
    <row r="441" spans="1:257">
      <c r="A441" t="s">
        <v>115</v>
      </c>
      <c r="B441">
        <v>2016</v>
      </c>
      <c r="C441" t="s">
        <v>806</v>
      </c>
      <c r="D441" t="s">
        <v>807</v>
      </c>
      <c r="E441" t="s">
        <v>808</v>
      </c>
      <c r="F441" t="s">
        <v>809</v>
      </c>
      <c r="G441" t="s">
        <v>148</v>
      </c>
      <c r="H441">
        <v>77978</v>
      </c>
      <c r="I441">
        <v>325211</v>
      </c>
      <c r="J441" t="str">
        <f>VLOOKUP(C441,'2016-2021 BD OES Pull_rev'!F:N, 9, FALSE)</f>
        <v>Plastics and Rubber Polymerization</v>
      </c>
      <c r="K441">
        <v>2821</v>
      </c>
      <c r="L441" t="s">
        <v>810</v>
      </c>
      <c r="M441">
        <v>0</v>
      </c>
      <c r="N441" t="s">
        <v>811</v>
      </c>
      <c r="R441">
        <v>1</v>
      </c>
      <c r="S441">
        <v>0</v>
      </c>
      <c r="T441">
        <v>0</v>
      </c>
      <c r="U441">
        <v>0</v>
      </c>
      <c r="V441">
        <f t="shared" si="9"/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CJ441"/>
      <c r="CK441"/>
      <c r="GG441"/>
      <c r="GI441"/>
      <c r="GQ441"/>
      <c r="HI441"/>
      <c r="HK441"/>
      <c r="HM441"/>
      <c r="IF441"/>
      <c r="IW441"/>
    </row>
    <row r="442" spans="1:257">
      <c r="A442" t="s">
        <v>115</v>
      </c>
      <c r="B442">
        <v>2017</v>
      </c>
      <c r="C442" t="s">
        <v>806</v>
      </c>
      <c r="D442" t="s">
        <v>807</v>
      </c>
      <c r="E442" t="s">
        <v>808</v>
      </c>
      <c r="F442" t="s">
        <v>809</v>
      </c>
      <c r="G442" t="s">
        <v>148</v>
      </c>
      <c r="H442">
        <v>77978</v>
      </c>
      <c r="I442">
        <v>325211</v>
      </c>
      <c r="J442" t="str">
        <f>VLOOKUP(C442,'2016-2021 BD OES Pull_rev'!F:N, 9, FALSE)</f>
        <v>Plastics and Rubber Polymerization</v>
      </c>
      <c r="K442">
        <v>31309</v>
      </c>
      <c r="L442" t="s">
        <v>463</v>
      </c>
      <c r="M442">
        <v>0</v>
      </c>
      <c r="R442">
        <v>0</v>
      </c>
      <c r="S442">
        <v>0</v>
      </c>
      <c r="T442">
        <v>0</v>
      </c>
      <c r="U442">
        <v>0</v>
      </c>
      <c r="V442">
        <f t="shared" si="9"/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0.4</v>
      </c>
      <c r="CJ442"/>
      <c r="CK442"/>
      <c r="GG442"/>
      <c r="GI442"/>
      <c r="GQ442"/>
      <c r="HI442"/>
      <c r="HK442"/>
      <c r="HM442"/>
      <c r="IF442"/>
      <c r="IW442"/>
    </row>
    <row r="443" spans="1:257">
      <c r="A443" t="s">
        <v>115</v>
      </c>
      <c r="B443">
        <v>2018</v>
      </c>
      <c r="C443" t="s">
        <v>806</v>
      </c>
      <c r="D443" t="s">
        <v>807</v>
      </c>
      <c r="E443" t="s">
        <v>808</v>
      </c>
      <c r="F443" t="s">
        <v>809</v>
      </c>
      <c r="G443" t="s">
        <v>148</v>
      </c>
      <c r="H443">
        <v>77978</v>
      </c>
      <c r="I443">
        <v>325211</v>
      </c>
      <c r="J443" t="str">
        <f>VLOOKUP(C443,'2016-2021 BD OES Pull_rev'!F:N, 9, FALSE)</f>
        <v>Plastics and Rubber Polymerization</v>
      </c>
      <c r="K443">
        <v>8358</v>
      </c>
      <c r="L443" t="s">
        <v>463</v>
      </c>
      <c r="M443">
        <v>0</v>
      </c>
      <c r="R443">
        <v>0</v>
      </c>
      <c r="S443">
        <v>0</v>
      </c>
      <c r="T443">
        <v>0</v>
      </c>
      <c r="U443">
        <v>0</v>
      </c>
      <c r="V443">
        <f t="shared" si="9"/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CJ443"/>
      <c r="CK443"/>
      <c r="GG443"/>
      <c r="GI443"/>
      <c r="GQ443"/>
      <c r="HI443"/>
      <c r="HK443"/>
      <c r="HM443"/>
      <c r="IF443"/>
      <c r="IW443"/>
    </row>
    <row r="444" spans="1:257">
      <c r="A444" t="s">
        <v>115</v>
      </c>
      <c r="B444">
        <v>2019</v>
      </c>
      <c r="C444" t="s">
        <v>806</v>
      </c>
      <c r="D444" t="s">
        <v>807</v>
      </c>
      <c r="E444" t="s">
        <v>808</v>
      </c>
      <c r="F444" t="s">
        <v>809</v>
      </c>
      <c r="G444" t="s">
        <v>148</v>
      </c>
      <c r="H444">
        <v>77978</v>
      </c>
      <c r="I444">
        <v>325211</v>
      </c>
      <c r="J444" t="str">
        <f>VLOOKUP(C444,'2016-2021 BD OES Pull_rev'!F:N, 9, FALSE)</f>
        <v>Plastics and Rubber Polymerization</v>
      </c>
      <c r="K444">
        <v>7960</v>
      </c>
      <c r="L444" t="s">
        <v>463</v>
      </c>
      <c r="M444">
        <v>0</v>
      </c>
      <c r="R444">
        <v>0</v>
      </c>
      <c r="S444">
        <v>0</v>
      </c>
      <c r="T444">
        <v>0</v>
      </c>
      <c r="U444">
        <v>0</v>
      </c>
      <c r="V444">
        <f t="shared" si="9"/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CJ444"/>
      <c r="CK444"/>
      <c r="GG444"/>
      <c r="GI444"/>
      <c r="GQ444"/>
      <c r="HI444"/>
      <c r="HK444"/>
      <c r="HM444"/>
      <c r="IF444"/>
      <c r="IW444"/>
    </row>
    <row r="445" spans="1:257">
      <c r="A445" t="s">
        <v>115</v>
      </c>
      <c r="B445">
        <v>2020</v>
      </c>
      <c r="C445" t="s">
        <v>806</v>
      </c>
      <c r="D445" t="s">
        <v>807</v>
      </c>
      <c r="E445" t="s">
        <v>808</v>
      </c>
      <c r="F445" t="s">
        <v>809</v>
      </c>
      <c r="G445" t="s">
        <v>148</v>
      </c>
      <c r="H445">
        <v>77978</v>
      </c>
      <c r="I445">
        <v>325199</v>
      </c>
      <c r="J445" t="str">
        <f>VLOOKUP(C445,'2016-2021 BD OES Pull_rev'!F:N, 9, FALSE)</f>
        <v>Plastics and Rubber Polymerization</v>
      </c>
      <c r="K445">
        <v>4840</v>
      </c>
      <c r="L445" t="s">
        <v>463</v>
      </c>
      <c r="M445">
        <v>0</v>
      </c>
      <c r="R445">
        <v>0</v>
      </c>
      <c r="S445">
        <v>0</v>
      </c>
      <c r="T445">
        <v>0</v>
      </c>
      <c r="U445">
        <v>0</v>
      </c>
      <c r="V445">
        <f t="shared" si="9"/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CJ445"/>
      <c r="CK445"/>
      <c r="GG445"/>
      <c r="GI445"/>
      <c r="GQ445"/>
      <c r="HI445"/>
      <c r="HK445"/>
      <c r="HM445"/>
      <c r="IF445"/>
      <c r="IW445"/>
    </row>
    <row r="446" spans="1:257">
      <c r="A446" t="s">
        <v>115</v>
      </c>
      <c r="B446">
        <v>2021</v>
      </c>
      <c r="C446" t="s">
        <v>806</v>
      </c>
      <c r="D446" t="s">
        <v>807</v>
      </c>
      <c r="E446" t="s">
        <v>808</v>
      </c>
      <c r="F446" t="s">
        <v>809</v>
      </c>
      <c r="G446" t="s">
        <v>148</v>
      </c>
      <c r="H446">
        <v>77978</v>
      </c>
      <c r="I446">
        <v>325211</v>
      </c>
      <c r="J446" t="str">
        <f>VLOOKUP(C446,'2016-2021 BD OES Pull_rev'!F:N, 9, FALSE)</f>
        <v>Plastics and Rubber Polymerization</v>
      </c>
      <c r="K446">
        <v>52424</v>
      </c>
      <c r="L446" t="s">
        <v>463</v>
      </c>
      <c r="M446">
        <v>0</v>
      </c>
      <c r="R446">
        <v>0</v>
      </c>
      <c r="S446">
        <v>0</v>
      </c>
      <c r="T446">
        <v>0</v>
      </c>
      <c r="U446">
        <v>0</v>
      </c>
      <c r="V446">
        <f t="shared" si="9"/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CJ446"/>
      <c r="CK446"/>
      <c r="GG446"/>
      <c r="GI446"/>
      <c r="GQ446"/>
      <c r="HI446"/>
      <c r="HK446"/>
      <c r="HM446"/>
      <c r="IF446"/>
      <c r="IW446"/>
    </row>
    <row r="447" spans="1:257">
      <c r="A447" t="s">
        <v>115</v>
      </c>
      <c r="B447">
        <v>2016</v>
      </c>
      <c r="C447" t="s">
        <v>812</v>
      </c>
      <c r="D447" t="s">
        <v>813</v>
      </c>
      <c r="E447" t="s">
        <v>176</v>
      </c>
      <c r="F447" t="s">
        <v>177</v>
      </c>
      <c r="G447" t="s">
        <v>148</v>
      </c>
      <c r="H447">
        <v>77541</v>
      </c>
      <c r="I447">
        <v>325199</v>
      </c>
      <c r="J447" t="str">
        <f>VLOOKUP(C447,'2016-2021 BD OES Pull_rev'!F:N, 9, FALSE)</f>
        <v>Processing as a reactant</v>
      </c>
      <c r="K447">
        <v>0</v>
      </c>
      <c r="L447" t="s">
        <v>463</v>
      </c>
      <c r="M447">
        <v>0</v>
      </c>
      <c r="R447">
        <v>0</v>
      </c>
      <c r="S447">
        <v>0</v>
      </c>
      <c r="T447">
        <v>0</v>
      </c>
      <c r="U447">
        <v>0</v>
      </c>
      <c r="V447">
        <f t="shared" si="9"/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CJ447"/>
      <c r="CK447"/>
      <c r="GG447"/>
      <c r="GI447"/>
      <c r="GQ447"/>
      <c r="HI447"/>
      <c r="HK447"/>
      <c r="HM447"/>
      <c r="IF447"/>
      <c r="IW447"/>
    </row>
    <row r="448" spans="1:257">
      <c r="A448" t="s">
        <v>115</v>
      </c>
      <c r="B448">
        <v>2017</v>
      </c>
      <c r="C448" t="s">
        <v>812</v>
      </c>
      <c r="D448" t="s">
        <v>813</v>
      </c>
      <c r="E448" t="s">
        <v>176</v>
      </c>
      <c r="F448" t="s">
        <v>177</v>
      </c>
      <c r="G448" t="s">
        <v>148</v>
      </c>
      <c r="H448">
        <v>77541</v>
      </c>
      <c r="I448">
        <v>325199</v>
      </c>
      <c r="J448" t="str">
        <f>VLOOKUP(C448,'2016-2021 BD OES Pull_rev'!F:N, 9, FALSE)</f>
        <v>Processing as a reactant</v>
      </c>
      <c r="K448">
        <v>0</v>
      </c>
      <c r="L448" t="s">
        <v>463</v>
      </c>
      <c r="M448">
        <v>0</v>
      </c>
      <c r="R448">
        <v>0</v>
      </c>
      <c r="S448">
        <v>0</v>
      </c>
      <c r="T448">
        <v>0</v>
      </c>
      <c r="U448">
        <v>0</v>
      </c>
      <c r="V448">
        <f t="shared" si="9"/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CJ448"/>
      <c r="CK448"/>
      <c r="GG448"/>
      <c r="GI448"/>
      <c r="GQ448"/>
      <c r="HI448"/>
      <c r="HK448"/>
      <c r="HM448"/>
      <c r="IF448"/>
      <c r="IW448"/>
    </row>
    <row r="449" spans="1:257">
      <c r="A449" t="s">
        <v>115</v>
      </c>
      <c r="B449">
        <v>2018</v>
      </c>
      <c r="C449" t="s">
        <v>812</v>
      </c>
      <c r="D449" t="s">
        <v>813</v>
      </c>
      <c r="E449" t="s">
        <v>176</v>
      </c>
      <c r="F449" t="s">
        <v>177</v>
      </c>
      <c r="G449" t="s">
        <v>148</v>
      </c>
      <c r="H449">
        <v>77541</v>
      </c>
      <c r="I449">
        <v>325199</v>
      </c>
      <c r="J449" t="str">
        <f>VLOOKUP(C449,'2016-2021 BD OES Pull_rev'!F:N, 9, FALSE)</f>
        <v>Processing as a reactant</v>
      </c>
      <c r="K449">
        <v>0</v>
      </c>
      <c r="L449" t="s">
        <v>463</v>
      </c>
      <c r="M449">
        <v>0</v>
      </c>
      <c r="R449">
        <v>0</v>
      </c>
      <c r="S449">
        <v>0</v>
      </c>
      <c r="T449">
        <v>0</v>
      </c>
      <c r="U449">
        <v>0</v>
      </c>
      <c r="V449">
        <f t="shared" si="9"/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Z449" t="s">
        <v>697</v>
      </c>
      <c r="BA449" t="s">
        <v>814</v>
      </c>
      <c r="BB449" t="s">
        <v>146</v>
      </c>
      <c r="BC449" t="s">
        <v>147</v>
      </c>
      <c r="BD449" t="s">
        <v>148</v>
      </c>
      <c r="BF449">
        <v>77640</v>
      </c>
      <c r="BG449" t="s">
        <v>699</v>
      </c>
      <c r="BH449">
        <v>110035783658</v>
      </c>
      <c r="CJ449"/>
      <c r="CK449"/>
      <c r="GG449"/>
      <c r="GI449"/>
      <c r="GQ449"/>
      <c r="HI449"/>
      <c r="HK449"/>
      <c r="HM449"/>
      <c r="IF449"/>
      <c r="IW449"/>
    </row>
    <row r="450" spans="1:257">
      <c r="A450" t="s">
        <v>115</v>
      </c>
      <c r="B450">
        <v>2020</v>
      </c>
      <c r="C450" t="s">
        <v>812</v>
      </c>
      <c r="D450" t="s">
        <v>813</v>
      </c>
      <c r="E450" t="s">
        <v>176</v>
      </c>
      <c r="F450" t="s">
        <v>177</v>
      </c>
      <c r="G450" t="s">
        <v>148</v>
      </c>
      <c r="H450">
        <v>77541</v>
      </c>
      <c r="I450">
        <v>325199</v>
      </c>
      <c r="J450" t="str">
        <f>VLOOKUP(C450,'2016-2021 BD OES Pull_rev'!F:N, 9, FALSE)</f>
        <v>Processing as a reactant</v>
      </c>
      <c r="K450">
        <v>0</v>
      </c>
      <c r="L450" t="s">
        <v>463</v>
      </c>
      <c r="M450">
        <v>0</v>
      </c>
      <c r="R450">
        <v>0</v>
      </c>
      <c r="S450">
        <v>0</v>
      </c>
      <c r="T450">
        <v>0</v>
      </c>
      <c r="U450">
        <v>0</v>
      </c>
      <c r="V450">
        <f t="shared" si="9"/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CJ450"/>
      <c r="CK450"/>
      <c r="GG450"/>
      <c r="GI450"/>
      <c r="GQ450"/>
      <c r="HI450"/>
      <c r="HK450"/>
      <c r="HM450"/>
      <c r="IF450"/>
      <c r="IW450"/>
    </row>
    <row r="451" spans="1:257">
      <c r="A451" t="s">
        <v>115</v>
      </c>
      <c r="B451">
        <v>2021</v>
      </c>
      <c r="C451" t="s">
        <v>812</v>
      </c>
      <c r="D451" t="s">
        <v>813</v>
      </c>
      <c r="E451" t="s">
        <v>176</v>
      </c>
      <c r="F451" t="s">
        <v>177</v>
      </c>
      <c r="G451" t="s">
        <v>148</v>
      </c>
      <c r="H451">
        <v>77541</v>
      </c>
      <c r="I451">
        <v>325199</v>
      </c>
      <c r="J451" t="str">
        <f>VLOOKUP(C451,'2016-2021 BD OES Pull_rev'!F:N, 9, FALSE)</f>
        <v>Processing as a reactant</v>
      </c>
      <c r="K451">
        <v>0</v>
      </c>
      <c r="L451" t="s">
        <v>463</v>
      </c>
      <c r="M451">
        <v>0</v>
      </c>
      <c r="R451">
        <v>0</v>
      </c>
      <c r="S451">
        <v>0</v>
      </c>
      <c r="T451">
        <v>0</v>
      </c>
      <c r="U451">
        <v>0</v>
      </c>
      <c r="V451">
        <f t="shared" si="9"/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CJ451"/>
      <c r="CK451"/>
      <c r="GG451"/>
      <c r="GI451"/>
      <c r="GQ451"/>
      <c r="HI451"/>
      <c r="HK451"/>
      <c r="HM451"/>
      <c r="IF451"/>
      <c r="IW451"/>
    </row>
    <row r="452" spans="1:257">
      <c r="A452" t="s">
        <v>115</v>
      </c>
      <c r="B452">
        <v>2016</v>
      </c>
      <c r="C452" t="s">
        <v>815</v>
      </c>
      <c r="D452" t="s">
        <v>816</v>
      </c>
      <c r="E452" t="s">
        <v>817</v>
      </c>
      <c r="F452" t="s">
        <v>647</v>
      </c>
      <c r="G452" t="s">
        <v>648</v>
      </c>
      <c r="H452">
        <v>81001</v>
      </c>
      <c r="I452">
        <v>336413</v>
      </c>
      <c r="J452" t="str">
        <f>VLOOKUP(C452,'2016-2021 BD OES Pull_rev'!F:N, 9, FALSE)</f>
        <v>Recycling</v>
      </c>
      <c r="K452">
        <v>8</v>
      </c>
      <c r="L452" t="s">
        <v>463</v>
      </c>
      <c r="M452">
        <v>0</v>
      </c>
      <c r="R452">
        <v>0</v>
      </c>
      <c r="S452">
        <v>0</v>
      </c>
      <c r="T452">
        <v>0</v>
      </c>
      <c r="U452">
        <v>0</v>
      </c>
      <c r="V452">
        <f t="shared" si="9"/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CJ452"/>
      <c r="CK452"/>
      <c r="GG452"/>
      <c r="GI452"/>
      <c r="GQ452"/>
      <c r="HI452"/>
      <c r="HK452"/>
      <c r="HM452"/>
      <c r="IF452"/>
      <c r="IW452"/>
    </row>
    <row r="453" spans="1:257">
      <c r="A453" t="s">
        <v>115</v>
      </c>
      <c r="B453">
        <v>2017</v>
      </c>
      <c r="C453" t="s">
        <v>815</v>
      </c>
      <c r="D453" t="s">
        <v>816</v>
      </c>
      <c r="E453" t="s">
        <v>817</v>
      </c>
      <c r="F453" t="s">
        <v>647</v>
      </c>
      <c r="G453" t="s">
        <v>648</v>
      </c>
      <c r="H453">
        <v>81001</v>
      </c>
      <c r="I453">
        <v>336413</v>
      </c>
      <c r="J453" t="str">
        <f>VLOOKUP(C453,'2016-2021 BD OES Pull_rev'!F:N, 9, FALSE)</f>
        <v>Recycling</v>
      </c>
      <c r="K453">
        <v>6</v>
      </c>
      <c r="L453" t="s">
        <v>463</v>
      </c>
      <c r="M453">
        <v>0</v>
      </c>
      <c r="R453">
        <v>0</v>
      </c>
      <c r="S453">
        <v>0</v>
      </c>
      <c r="T453">
        <v>0</v>
      </c>
      <c r="U453">
        <v>0</v>
      </c>
      <c r="V453">
        <f t="shared" si="9"/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CJ453"/>
      <c r="CK453"/>
      <c r="GG453"/>
      <c r="GI453"/>
      <c r="GQ453"/>
      <c r="HI453"/>
      <c r="HK453"/>
      <c r="HM453"/>
      <c r="IF453"/>
      <c r="IW453"/>
    </row>
    <row r="454" spans="1:257">
      <c r="A454" t="s">
        <v>115</v>
      </c>
      <c r="B454">
        <v>2018</v>
      </c>
      <c r="C454" t="s">
        <v>815</v>
      </c>
      <c r="D454" t="s">
        <v>816</v>
      </c>
      <c r="E454" t="s">
        <v>817</v>
      </c>
      <c r="F454" t="s">
        <v>647</v>
      </c>
      <c r="G454" t="s">
        <v>648</v>
      </c>
      <c r="H454">
        <v>81001</v>
      </c>
      <c r="I454">
        <v>336413</v>
      </c>
      <c r="J454" t="str">
        <f>VLOOKUP(C454,'2016-2021 BD OES Pull_rev'!F:N, 9, FALSE)</f>
        <v>Recycling</v>
      </c>
      <c r="K454">
        <v>6</v>
      </c>
      <c r="L454" t="s">
        <v>463</v>
      </c>
      <c r="M454">
        <v>0</v>
      </c>
      <c r="R454">
        <v>0</v>
      </c>
      <c r="S454">
        <v>0</v>
      </c>
      <c r="T454">
        <v>0</v>
      </c>
      <c r="U454">
        <v>0</v>
      </c>
      <c r="V454">
        <f t="shared" si="9"/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CJ454"/>
      <c r="CK454"/>
      <c r="GG454"/>
      <c r="GI454"/>
      <c r="GQ454"/>
      <c r="HI454"/>
      <c r="HK454"/>
      <c r="HM454"/>
      <c r="IF454"/>
      <c r="IW454"/>
    </row>
    <row r="455" spans="1:257">
      <c r="A455" t="s">
        <v>115</v>
      </c>
      <c r="B455">
        <v>2019</v>
      </c>
      <c r="C455" t="s">
        <v>815</v>
      </c>
      <c r="D455" t="s">
        <v>816</v>
      </c>
      <c r="E455" t="s">
        <v>817</v>
      </c>
      <c r="F455" t="s">
        <v>647</v>
      </c>
      <c r="G455" t="s">
        <v>648</v>
      </c>
      <c r="H455">
        <v>81001</v>
      </c>
      <c r="I455">
        <v>336413</v>
      </c>
      <c r="J455" t="str">
        <f>VLOOKUP(C455,'2016-2021 BD OES Pull_rev'!F:N, 9, FALSE)</f>
        <v>Recycling</v>
      </c>
      <c r="K455">
        <v>6</v>
      </c>
      <c r="L455" t="s">
        <v>463</v>
      </c>
      <c r="M455">
        <v>0</v>
      </c>
      <c r="R455">
        <v>0</v>
      </c>
      <c r="S455">
        <v>0</v>
      </c>
      <c r="T455">
        <v>0</v>
      </c>
      <c r="U455">
        <v>0</v>
      </c>
      <c r="V455">
        <f t="shared" si="9"/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CJ455"/>
      <c r="CK455"/>
      <c r="GG455"/>
      <c r="GI455"/>
      <c r="GQ455"/>
      <c r="HI455"/>
      <c r="HK455"/>
      <c r="HM455"/>
      <c r="IF455"/>
      <c r="IW455"/>
    </row>
    <row r="456" spans="1:257">
      <c r="A456" t="s">
        <v>115</v>
      </c>
      <c r="B456">
        <v>2020</v>
      </c>
      <c r="C456" t="s">
        <v>815</v>
      </c>
      <c r="D456" t="s">
        <v>816</v>
      </c>
      <c r="E456" t="s">
        <v>817</v>
      </c>
      <c r="F456" t="s">
        <v>647</v>
      </c>
      <c r="G456" t="s">
        <v>648</v>
      </c>
      <c r="H456">
        <v>81001</v>
      </c>
      <c r="I456">
        <v>336413</v>
      </c>
      <c r="J456" t="str">
        <f>VLOOKUP(C456,'2016-2021 BD OES Pull_rev'!F:N, 9, FALSE)</f>
        <v>Recycling</v>
      </c>
      <c r="K456">
        <v>1</v>
      </c>
      <c r="L456" t="s">
        <v>463</v>
      </c>
      <c r="M456">
        <v>0</v>
      </c>
      <c r="R456">
        <v>0</v>
      </c>
      <c r="S456">
        <v>0</v>
      </c>
      <c r="T456">
        <v>0</v>
      </c>
      <c r="U456">
        <v>0</v>
      </c>
      <c r="V456">
        <f t="shared" si="9"/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CJ456"/>
      <c r="CK456"/>
      <c r="GG456"/>
      <c r="GI456"/>
      <c r="GQ456"/>
      <c r="HI456"/>
      <c r="HK456"/>
      <c r="HM456"/>
      <c r="IF456"/>
      <c r="IW456"/>
    </row>
    <row r="457" spans="1:257">
      <c r="A457" t="s">
        <v>115</v>
      </c>
      <c r="B457">
        <v>2021</v>
      </c>
      <c r="C457" t="s">
        <v>815</v>
      </c>
      <c r="D457" t="s">
        <v>816</v>
      </c>
      <c r="E457" t="s">
        <v>817</v>
      </c>
      <c r="F457" t="s">
        <v>647</v>
      </c>
      <c r="G457" t="s">
        <v>648</v>
      </c>
      <c r="H457">
        <v>81001</v>
      </c>
      <c r="I457">
        <v>336413</v>
      </c>
      <c r="J457" t="str">
        <f>VLOOKUP(C457,'2016-2021 BD OES Pull_rev'!F:N, 9, FALSE)</f>
        <v>Recycling</v>
      </c>
      <c r="K457">
        <v>1.6049</v>
      </c>
      <c r="L457" t="s">
        <v>463</v>
      </c>
      <c r="M457">
        <v>0</v>
      </c>
      <c r="R457">
        <v>0</v>
      </c>
      <c r="S457">
        <v>0</v>
      </c>
      <c r="T457">
        <v>0</v>
      </c>
      <c r="U457">
        <v>0</v>
      </c>
      <c r="V457">
        <f t="shared" si="9"/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CJ457"/>
      <c r="CK457"/>
      <c r="GG457"/>
      <c r="GI457"/>
      <c r="GQ457"/>
      <c r="HI457"/>
      <c r="HK457"/>
      <c r="HM457"/>
      <c r="IF457"/>
      <c r="IW457"/>
    </row>
    <row r="458" spans="1:257">
      <c r="A458" t="s">
        <v>115</v>
      </c>
      <c r="B458">
        <v>2016</v>
      </c>
      <c r="C458" t="s">
        <v>818</v>
      </c>
      <c r="D458" t="s">
        <v>819</v>
      </c>
      <c r="E458" t="s">
        <v>820</v>
      </c>
      <c r="F458" t="s">
        <v>655</v>
      </c>
      <c r="G458" t="s">
        <v>131</v>
      </c>
      <c r="H458">
        <v>99224</v>
      </c>
      <c r="I458">
        <v>336413</v>
      </c>
      <c r="J458" t="str">
        <f>VLOOKUP(C458,'2016-2021 BD OES Pull_rev'!F:N, 9, FALSE)</f>
        <v>Recycling</v>
      </c>
      <c r="K458">
        <v>3.8</v>
      </c>
      <c r="L458" t="s">
        <v>463</v>
      </c>
      <c r="M458">
        <v>0</v>
      </c>
      <c r="R458">
        <v>0</v>
      </c>
      <c r="S458">
        <v>0</v>
      </c>
      <c r="T458">
        <v>0</v>
      </c>
      <c r="U458">
        <v>0</v>
      </c>
      <c r="V458">
        <f t="shared" si="9"/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CJ458"/>
      <c r="CK458"/>
      <c r="GG458"/>
      <c r="GI458"/>
      <c r="GQ458"/>
      <c r="HI458"/>
      <c r="HK458"/>
      <c r="HM458"/>
      <c r="IF458"/>
      <c r="IW458"/>
    </row>
    <row r="459" spans="1:257">
      <c r="A459" t="s">
        <v>115</v>
      </c>
      <c r="B459">
        <v>2017</v>
      </c>
      <c r="C459" t="s">
        <v>818</v>
      </c>
      <c r="D459" t="s">
        <v>819</v>
      </c>
      <c r="E459" t="s">
        <v>820</v>
      </c>
      <c r="F459" t="s">
        <v>655</v>
      </c>
      <c r="G459" t="s">
        <v>131</v>
      </c>
      <c r="H459">
        <v>99224</v>
      </c>
      <c r="I459">
        <v>336413</v>
      </c>
      <c r="J459" t="str">
        <f>VLOOKUP(C459,'2016-2021 BD OES Pull_rev'!F:N, 9, FALSE)</f>
        <v>Recycling</v>
      </c>
      <c r="K459">
        <v>10</v>
      </c>
      <c r="L459" t="s">
        <v>463</v>
      </c>
      <c r="M459">
        <v>0</v>
      </c>
      <c r="R459">
        <v>0</v>
      </c>
      <c r="S459">
        <v>0</v>
      </c>
      <c r="T459">
        <v>0</v>
      </c>
      <c r="U459">
        <v>0</v>
      </c>
      <c r="V459">
        <f t="shared" si="9"/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CJ459"/>
      <c r="CK459"/>
      <c r="GG459"/>
      <c r="GI459"/>
      <c r="GQ459"/>
      <c r="HI459"/>
      <c r="HK459"/>
      <c r="HM459"/>
      <c r="IF459"/>
      <c r="IW459"/>
    </row>
    <row r="460" spans="1:257">
      <c r="A460" t="s">
        <v>115</v>
      </c>
      <c r="B460">
        <v>2018</v>
      </c>
      <c r="C460" t="s">
        <v>818</v>
      </c>
      <c r="D460" t="s">
        <v>819</v>
      </c>
      <c r="E460" t="s">
        <v>820</v>
      </c>
      <c r="F460" t="s">
        <v>655</v>
      </c>
      <c r="G460" t="s">
        <v>131</v>
      </c>
      <c r="H460">
        <v>99224</v>
      </c>
      <c r="I460">
        <v>336413</v>
      </c>
      <c r="J460" t="str">
        <f>VLOOKUP(C460,'2016-2021 BD OES Pull_rev'!F:N, 9, FALSE)</f>
        <v>Recycling</v>
      </c>
      <c r="K460">
        <v>11</v>
      </c>
      <c r="L460" t="s">
        <v>463</v>
      </c>
      <c r="M460">
        <v>0</v>
      </c>
      <c r="R460">
        <v>0</v>
      </c>
      <c r="S460">
        <v>0</v>
      </c>
      <c r="T460">
        <v>0</v>
      </c>
      <c r="U460">
        <v>0</v>
      </c>
      <c r="V460">
        <f t="shared" si="9"/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CJ460"/>
      <c r="CK460"/>
      <c r="GG460"/>
      <c r="GI460"/>
      <c r="GQ460"/>
      <c r="HI460"/>
      <c r="HK460"/>
      <c r="HM460"/>
      <c r="IF460"/>
      <c r="IW460"/>
    </row>
    <row r="461" spans="1:257">
      <c r="A461" t="s">
        <v>115</v>
      </c>
      <c r="B461">
        <v>2019</v>
      </c>
      <c r="C461" t="s">
        <v>818</v>
      </c>
      <c r="D461" t="s">
        <v>819</v>
      </c>
      <c r="E461" t="s">
        <v>820</v>
      </c>
      <c r="F461" t="s">
        <v>655</v>
      </c>
      <c r="G461" t="s">
        <v>131</v>
      </c>
      <c r="H461">
        <v>99224</v>
      </c>
      <c r="I461">
        <v>336413</v>
      </c>
      <c r="J461" t="str">
        <f>VLOOKUP(C461,'2016-2021 BD OES Pull_rev'!F:N, 9, FALSE)</f>
        <v>Recycling</v>
      </c>
      <c r="K461">
        <v>14</v>
      </c>
      <c r="L461" t="s">
        <v>463</v>
      </c>
      <c r="M461">
        <v>0</v>
      </c>
      <c r="R461">
        <v>0</v>
      </c>
      <c r="S461">
        <v>0</v>
      </c>
      <c r="T461">
        <v>0</v>
      </c>
      <c r="U461">
        <v>0</v>
      </c>
      <c r="V461">
        <f t="shared" si="9"/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CJ461"/>
      <c r="CK461"/>
      <c r="GG461"/>
      <c r="GI461"/>
      <c r="GQ461"/>
      <c r="HI461"/>
      <c r="HK461"/>
      <c r="HM461"/>
      <c r="IF461"/>
      <c r="IW461"/>
    </row>
    <row r="462" spans="1:257">
      <c r="A462" t="s">
        <v>115</v>
      </c>
      <c r="B462">
        <v>2020</v>
      </c>
      <c r="C462" t="s">
        <v>818</v>
      </c>
      <c r="D462" t="s">
        <v>819</v>
      </c>
      <c r="E462" t="s">
        <v>820</v>
      </c>
      <c r="F462" t="s">
        <v>655</v>
      </c>
      <c r="G462" t="s">
        <v>131</v>
      </c>
      <c r="H462">
        <v>99224</v>
      </c>
      <c r="I462">
        <v>336413</v>
      </c>
      <c r="J462" t="str">
        <f>VLOOKUP(C462,'2016-2021 BD OES Pull_rev'!F:N, 9, FALSE)</f>
        <v>Recycling</v>
      </c>
      <c r="K462">
        <v>6.8</v>
      </c>
      <c r="L462" t="s">
        <v>463</v>
      </c>
      <c r="M462">
        <v>0</v>
      </c>
      <c r="R462">
        <v>0</v>
      </c>
      <c r="S462">
        <v>0</v>
      </c>
      <c r="T462">
        <v>0</v>
      </c>
      <c r="U462">
        <v>0</v>
      </c>
      <c r="V462">
        <f t="shared" si="9"/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CJ462"/>
      <c r="CK462"/>
      <c r="GG462"/>
      <c r="GI462"/>
      <c r="GQ462"/>
      <c r="HI462"/>
      <c r="HK462"/>
      <c r="HM462"/>
      <c r="IF462"/>
      <c r="IW462"/>
    </row>
    <row r="463" spans="1:257">
      <c r="A463" t="s">
        <v>115</v>
      </c>
      <c r="B463">
        <v>2021</v>
      </c>
      <c r="C463" t="s">
        <v>818</v>
      </c>
      <c r="D463" t="s">
        <v>819</v>
      </c>
      <c r="E463" t="s">
        <v>820</v>
      </c>
      <c r="F463" t="s">
        <v>655</v>
      </c>
      <c r="G463" t="s">
        <v>131</v>
      </c>
      <c r="H463">
        <v>99224</v>
      </c>
      <c r="I463">
        <v>336413</v>
      </c>
      <c r="J463" t="str">
        <f>VLOOKUP(C463,'2016-2021 BD OES Pull_rev'!F:N, 9, FALSE)</f>
        <v>Recycling</v>
      </c>
      <c r="K463">
        <v>6.9</v>
      </c>
      <c r="L463" t="s">
        <v>463</v>
      </c>
      <c r="M463">
        <v>0</v>
      </c>
      <c r="R463">
        <v>0</v>
      </c>
      <c r="S463">
        <v>0</v>
      </c>
      <c r="T463">
        <v>0</v>
      </c>
      <c r="U463">
        <v>0</v>
      </c>
      <c r="V463">
        <f t="shared" si="9"/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CJ463"/>
      <c r="CK463"/>
      <c r="GG463"/>
      <c r="GI463"/>
      <c r="GQ463"/>
      <c r="HI463"/>
      <c r="HK463"/>
      <c r="HM463"/>
      <c r="IF463"/>
      <c r="IW463"/>
    </row>
    <row r="464" spans="1:257">
      <c r="A464" t="s">
        <v>115</v>
      </c>
      <c r="B464">
        <v>2016</v>
      </c>
      <c r="C464" t="s">
        <v>821</v>
      </c>
      <c r="D464" t="s">
        <v>822</v>
      </c>
      <c r="E464" t="s">
        <v>823</v>
      </c>
      <c r="F464" t="s">
        <v>255</v>
      </c>
      <c r="G464" t="s">
        <v>250</v>
      </c>
      <c r="H464">
        <v>44306</v>
      </c>
      <c r="I464">
        <v>325212</v>
      </c>
      <c r="J464" t="str">
        <f>VLOOKUP(C464,'2016-2021 BD OES Pull_rev'!F:N, 9, FALSE)</f>
        <v>Plastics and Rubber Polymerization</v>
      </c>
      <c r="K464">
        <v>944</v>
      </c>
      <c r="L464" t="s">
        <v>696</v>
      </c>
      <c r="M464">
        <v>0</v>
      </c>
      <c r="N464" t="s">
        <v>485</v>
      </c>
      <c r="R464">
        <v>1</v>
      </c>
      <c r="S464">
        <v>0</v>
      </c>
      <c r="T464">
        <v>0</v>
      </c>
      <c r="U464">
        <v>0</v>
      </c>
      <c r="V464">
        <f t="shared" si="9"/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3948</v>
      </c>
      <c r="CJ464"/>
      <c r="CK464"/>
      <c r="GG464"/>
      <c r="GI464"/>
      <c r="GQ464"/>
      <c r="HI464"/>
      <c r="HK464"/>
      <c r="HM464"/>
      <c r="IF464"/>
      <c r="IW464"/>
    </row>
    <row r="465" spans="1:257">
      <c r="A465" t="s">
        <v>115</v>
      </c>
      <c r="B465">
        <v>2017</v>
      </c>
      <c r="C465" t="s">
        <v>821</v>
      </c>
      <c r="D465" t="s">
        <v>822</v>
      </c>
      <c r="E465" t="s">
        <v>823</v>
      </c>
      <c r="F465" t="s">
        <v>255</v>
      </c>
      <c r="G465" t="s">
        <v>250</v>
      </c>
      <c r="H465">
        <v>44306</v>
      </c>
      <c r="I465">
        <v>325212</v>
      </c>
      <c r="J465" t="str">
        <f>VLOOKUP(C465,'2016-2021 BD OES Pull_rev'!F:N, 9, FALSE)</f>
        <v>Plastics and Rubber Polymerization</v>
      </c>
      <c r="K465">
        <v>953</v>
      </c>
      <c r="L465" t="s">
        <v>696</v>
      </c>
      <c r="M465">
        <v>0</v>
      </c>
      <c r="N465" t="s">
        <v>485</v>
      </c>
      <c r="R465">
        <v>1</v>
      </c>
      <c r="S465">
        <v>0</v>
      </c>
      <c r="T465">
        <v>0</v>
      </c>
      <c r="U465">
        <v>0</v>
      </c>
      <c r="V465">
        <f t="shared" si="9"/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3364</v>
      </c>
      <c r="CJ465"/>
      <c r="CK465"/>
      <c r="GG465"/>
      <c r="GI465"/>
      <c r="GQ465"/>
      <c r="HI465"/>
      <c r="HK465"/>
      <c r="HM465"/>
      <c r="IF465"/>
      <c r="IW465"/>
    </row>
    <row r="466" spans="1:257">
      <c r="A466" t="s">
        <v>115</v>
      </c>
      <c r="B466">
        <v>2018</v>
      </c>
      <c r="C466" t="s">
        <v>821</v>
      </c>
      <c r="D466" t="s">
        <v>822</v>
      </c>
      <c r="E466" t="s">
        <v>823</v>
      </c>
      <c r="F466" t="s">
        <v>255</v>
      </c>
      <c r="G466" t="s">
        <v>250</v>
      </c>
      <c r="H466">
        <v>44306</v>
      </c>
      <c r="I466">
        <v>325212</v>
      </c>
      <c r="J466" t="str">
        <f>VLOOKUP(C466,'2016-2021 BD OES Pull_rev'!F:N, 9, FALSE)</f>
        <v>Plastics and Rubber Polymerization</v>
      </c>
      <c r="K466">
        <v>771</v>
      </c>
      <c r="L466" t="s">
        <v>696</v>
      </c>
      <c r="M466">
        <v>0</v>
      </c>
      <c r="N466" t="s">
        <v>485</v>
      </c>
      <c r="R466">
        <v>1</v>
      </c>
      <c r="S466">
        <v>0</v>
      </c>
      <c r="T466">
        <v>0</v>
      </c>
      <c r="U466">
        <v>0</v>
      </c>
      <c r="V466">
        <f t="shared" ref="V466:V510" si="10">SUM(S466:U466)</f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2392</v>
      </c>
      <c r="CJ466"/>
      <c r="CK466"/>
      <c r="GG466"/>
      <c r="GI466"/>
      <c r="GQ466"/>
      <c r="HI466"/>
      <c r="HK466"/>
      <c r="HM466"/>
      <c r="IF466"/>
      <c r="IW466"/>
    </row>
    <row r="467" spans="1:257">
      <c r="A467" t="s">
        <v>115</v>
      </c>
      <c r="B467">
        <v>2019</v>
      </c>
      <c r="C467" t="s">
        <v>821</v>
      </c>
      <c r="D467" t="s">
        <v>822</v>
      </c>
      <c r="E467" t="s">
        <v>823</v>
      </c>
      <c r="F467" t="s">
        <v>255</v>
      </c>
      <c r="G467" t="s">
        <v>250</v>
      </c>
      <c r="H467">
        <v>44306</v>
      </c>
      <c r="I467">
        <v>325212</v>
      </c>
      <c r="J467" t="str">
        <f>VLOOKUP(C467,'2016-2021 BD OES Pull_rev'!F:N, 9, FALSE)</f>
        <v>Plastics and Rubber Polymerization</v>
      </c>
      <c r="K467">
        <v>709</v>
      </c>
      <c r="L467" t="s">
        <v>696</v>
      </c>
      <c r="M467">
        <v>0</v>
      </c>
      <c r="N467" t="s">
        <v>485</v>
      </c>
      <c r="R467">
        <v>1</v>
      </c>
      <c r="S467">
        <v>0</v>
      </c>
      <c r="T467">
        <v>0</v>
      </c>
      <c r="U467">
        <v>0</v>
      </c>
      <c r="V467">
        <f t="shared" si="10"/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3276</v>
      </c>
      <c r="CJ467"/>
      <c r="CK467"/>
      <c r="GG467"/>
      <c r="GI467"/>
      <c r="GQ467"/>
      <c r="HI467"/>
      <c r="HK467"/>
      <c r="HM467"/>
      <c r="IF467"/>
      <c r="IW467"/>
    </row>
    <row r="468" spans="1:257">
      <c r="A468" t="s">
        <v>115</v>
      </c>
      <c r="B468">
        <v>2020</v>
      </c>
      <c r="C468" t="s">
        <v>821</v>
      </c>
      <c r="D468" t="s">
        <v>822</v>
      </c>
      <c r="E468" t="s">
        <v>823</v>
      </c>
      <c r="F468" t="s">
        <v>255</v>
      </c>
      <c r="G468" t="s">
        <v>250</v>
      </c>
      <c r="H468">
        <v>44306</v>
      </c>
      <c r="I468">
        <v>325212</v>
      </c>
      <c r="J468" t="str">
        <f>VLOOKUP(C468,'2016-2021 BD OES Pull_rev'!F:N, 9, FALSE)</f>
        <v>Plastics and Rubber Polymerization</v>
      </c>
      <c r="K468">
        <v>33</v>
      </c>
      <c r="L468" t="s">
        <v>696</v>
      </c>
      <c r="M468">
        <v>0</v>
      </c>
      <c r="N468" t="s">
        <v>485</v>
      </c>
      <c r="R468">
        <v>1</v>
      </c>
      <c r="S468">
        <v>0</v>
      </c>
      <c r="T468">
        <v>0</v>
      </c>
      <c r="U468">
        <v>0</v>
      </c>
      <c r="V468">
        <f t="shared" si="10"/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211</v>
      </c>
      <c r="CJ468"/>
      <c r="CK468"/>
      <c r="GG468"/>
      <c r="GI468"/>
      <c r="GQ468"/>
      <c r="HI468"/>
      <c r="HK468"/>
      <c r="HM468"/>
      <c r="IF468"/>
      <c r="IW468"/>
    </row>
    <row r="469" spans="1:257">
      <c r="A469" t="s">
        <v>115</v>
      </c>
      <c r="B469">
        <v>2021</v>
      </c>
      <c r="C469" t="s">
        <v>824</v>
      </c>
      <c r="D469" t="s">
        <v>825</v>
      </c>
      <c r="E469" t="s">
        <v>826</v>
      </c>
      <c r="F469" t="s">
        <v>255</v>
      </c>
      <c r="G469" t="s">
        <v>250</v>
      </c>
      <c r="H469">
        <v>44306</v>
      </c>
      <c r="I469">
        <v>325212</v>
      </c>
      <c r="J469" t="str">
        <f>VLOOKUP(C469,'2016-2021 BD OES Pull_rev'!F:N, 9, FALSE)</f>
        <v>Plastics and Rubber Polymerization</v>
      </c>
      <c r="K469">
        <v>2350</v>
      </c>
      <c r="L469" t="s">
        <v>696</v>
      </c>
      <c r="M469">
        <v>0</v>
      </c>
      <c r="N469" t="s">
        <v>485</v>
      </c>
      <c r="R469">
        <v>1</v>
      </c>
      <c r="S469">
        <v>0</v>
      </c>
      <c r="T469">
        <v>0</v>
      </c>
      <c r="U469">
        <v>0</v>
      </c>
      <c r="V469">
        <f t="shared" si="10"/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4840</v>
      </c>
      <c r="CJ469"/>
      <c r="CK469"/>
      <c r="GG469"/>
      <c r="GI469"/>
      <c r="GQ469"/>
      <c r="HI469"/>
      <c r="HK469"/>
      <c r="HM469"/>
      <c r="IF469"/>
      <c r="IW469"/>
    </row>
    <row r="470" spans="1:257">
      <c r="A470" t="s">
        <v>115</v>
      </c>
      <c r="B470">
        <v>2016</v>
      </c>
      <c r="C470" t="s">
        <v>232</v>
      </c>
      <c r="D470" t="s">
        <v>234</v>
      </c>
      <c r="E470" t="s">
        <v>235</v>
      </c>
      <c r="F470" t="s">
        <v>236</v>
      </c>
      <c r="G470" t="s">
        <v>148</v>
      </c>
      <c r="H470">
        <v>77705</v>
      </c>
      <c r="I470">
        <v>325212</v>
      </c>
      <c r="J470" t="str">
        <f>VLOOKUP(C470,'2016-2021 BD OES Pull_rev'!F:N, 9, FALSE)</f>
        <v>Plastics and Rubber Polymerization</v>
      </c>
      <c r="K470">
        <v>33331</v>
      </c>
      <c r="L470" t="s">
        <v>463</v>
      </c>
      <c r="M470">
        <v>0</v>
      </c>
      <c r="R470">
        <v>0</v>
      </c>
      <c r="S470">
        <v>0</v>
      </c>
      <c r="T470">
        <v>0</v>
      </c>
      <c r="U470">
        <v>0</v>
      </c>
      <c r="V470">
        <f t="shared" si="10"/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396</v>
      </c>
      <c r="CJ470"/>
      <c r="CK470"/>
      <c r="GG470"/>
      <c r="GI470"/>
      <c r="GQ470"/>
      <c r="HI470"/>
      <c r="HK470"/>
      <c r="HM470"/>
      <c r="IF470"/>
      <c r="IW470"/>
    </row>
    <row r="471" spans="1:257">
      <c r="A471" t="s">
        <v>115</v>
      </c>
      <c r="B471">
        <v>2017</v>
      </c>
      <c r="C471" t="s">
        <v>232</v>
      </c>
      <c r="D471" t="s">
        <v>234</v>
      </c>
      <c r="E471" t="s">
        <v>235</v>
      </c>
      <c r="F471" t="s">
        <v>236</v>
      </c>
      <c r="G471" t="s">
        <v>148</v>
      </c>
      <c r="H471">
        <v>77705</v>
      </c>
      <c r="I471">
        <v>325212</v>
      </c>
      <c r="J471" t="str">
        <f>VLOOKUP(C471,'2016-2021 BD OES Pull_rev'!F:N, 9, FALSE)</f>
        <v>Plastics and Rubber Polymerization</v>
      </c>
      <c r="K471">
        <v>30694</v>
      </c>
      <c r="L471" t="s">
        <v>463</v>
      </c>
      <c r="M471">
        <v>0</v>
      </c>
      <c r="R471">
        <v>0</v>
      </c>
      <c r="S471">
        <v>0</v>
      </c>
      <c r="T471">
        <v>0</v>
      </c>
      <c r="U471">
        <v>0</v>
      </c>
      <c r="V471">
        <f t="shared" si="10"/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416</v>
      </c>
      <c r="AP471">
        <v>416</v>
      </c>
      <c r="CJ471"/>
      <c r="CK471"/>
      <c r="GG471"/>
      <c r="GI471"/>
      <c r="GQ471"/>
      <c r="HI471"/>
      <c r="HK471"/>
      <c r="HM471"/>
      <c r="IF471"/>
      <c r="IW471"/>
    </row>
    <row r="472" spans="1:257">
      <c r="A472" t="s">
        <v>115</v>
      </c>
      <c r="B472">
        <v>2018</v>
      </c>
      <c r="C472" t="s">
        <v>232</v>
      </c>
      <c r="D472" t="s">
        <v>234</v>
      </c>
      <c r="E472" t="s">
        <v>235</v>
      </c>
      <c r="F472" t="s">
        <v>236</v>
      </c>
      <c r="G472" t="s">
        <v>148</v>
      </c>
      <c r="H472">
        <v>77705</v>
      </c>
      <c r="I472">
        <v>325212</v>
      </c>
      <c r="J472" t="str">
        <f>VLOOKUP(C472,'2016-2021 BD OES Pull_rev'!F:N, 9, FALSE)</f>
        <v>Plastics and Rubber Polymerization</v>
      </c>
      <c r="K472">
        <v>29680</v>
      </c>
      <c r="L472" t="s">
        <v>463</v>
      </c>
      <c r="M472">
        <v>0</v>
      </c>
      <c r="R472">
        <v>0</v>
      </c>
      <c r="S472">
        <v>0</v>
      </c>
      <c r="T472">
        <v>0</v>
      </c>
      <c r="U472">
        <v>0</v>
      </c>
      <c r="V472">
        <f t="shared" si="10"/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434</v>
      </c>
      <c r="CJ472"/>
      <c r="CK472"/>
      <c r="GG472"/>
      <c r="GI472"/>
      <c r="GQ472"/>
      <c r="HI472"/>
      <c r="HK472"/>
      <c r="HM472"/>
      <c r="IF472"/>
      <c r="IW472"/>
    </row>
    <row r="473" spans="1:257">
      <c r="A473" t="s">
        <v>115</v>
      </c>
      <c r="B473">
        <v>2019</v>
      </c>
      <c r="C473" t="s">
        <v>232</v>
      </c>
      <c r="D473" t="s">
        <v>234</v>
      </c>
      <c r="E473" t="s">
        <v>235</v>
      </c>
      <c r="F473" t="s">
        <v>236</v>
      </c>
      <c r="G473" t="s">
        <v>148</v>
      </c>
      <c r="H473">
        <v>77705</v>
      </c>
      <c r="I473">
        <v>325212</v>
      </c>
      <c r="J473" t="str">
        <f>VLOOKUP(C473,'2016-2021 BD OES Pull_rev'!F:N, 9, FALSE)</f>
        <v>Plastics and Rubber Polymerization</v>
      </c>
      <c r="K473">
        <v>26992</v>
      </c>
      <c r="L473" t="s">
        <v>696</v>
      </c>
      <c r="M473">
        <v>0</v>
      </c>
      <c r="N473" t="s">
        <v>512</v>
      </c>
      <c r="R473">
        <v>1</v>
      </c>
      <c r="S473">
        <v>0</v>
      </c>
      <c r="T473">
        <v>0</v>
      </c>
      <c r="U473">
        <v>0</v>
      </c>
      <c r="V473">
        <f t="shared" si="10"/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502</v>
      </c>
      <c r="CJ473"/>
      <c r="CK473"/>
      <c r="GG473"/>
      <c r="GI473"/>
      <c r="GQ473"/>
      <c r="HI473"/>
      <c r="HK473"/>
      <c r="HM473"/>
      <c r="IF473"/>
      <c r="IW473"/>
    </row>
    <row r="474" spans="1:257">
      <c r="A474" t="s">
        <v>115</v>
      </c>
      <c r="B474">
        <v>2020</v>
      </c>
      <c r="C474" t="s">
        <v>232</v>
      </c>
      <c r="D474" t="s">
        <v>234</v>
      </c>
      <c r="E474" t="s">
        <v>235</v>
      </c>
      <c r="F474" t="s">
        <v>236</v>
      </c>
      <c r="G474" t="s">
        <v>148</v>
      </c>
      <c r="H474">
        <v>77705</v>
      </c>
      <c r="I474">
        <v>325212</v>
      </c>
      <c r="J474" t="str">
        <f>VLOOKUP(C474,'2016-2021 BD OES Pull_rev'!F:N, 9, FALSE)</f>
        <v>Plastics and Rubber Polymerization</v>
      </c>
      <c r="K474">
        <v>21923</v>
      </c>
      <c r="L474" t="s">
        <v>463</v>
      </c>
      <c r="M474">
        <v>0</v>
      </c>
      <c r="R474">
        <v>0</v>
      </c>
      <c r="S474">
        <v>0</v>
      </c>
      <c r="T474">
        <v>0</v>
      </c>
      <c r="U474">
        <v>0</v>
      </c>
      <c r="V474">
        <f t="shared" si="10"/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127</v>
      </c>
      <c r="CJ474"/>
      <c r="CK474"/>
      <c r="GG474"/>
      <c r="GI474"/>
      <c r="GQ474"/>
      <c r="HI474"/>
      <c r="HK474"/>
      <c r="HM474"/>
      <c r="IF474"/>
      <c r="IW474"/>
    </row>
    <row r="475" spans="1:257">
      <c r="A475" t="s">
        <v>115</v>
      </c>
      <c r="B475">
        <v>2021</v>
      </c>
      <c r="C475" t="s">
        <v>232</v>
      </c>
      <c r="D475" t="s">
        <v>234</v>
      </c>
      <c r="E475" t="s">
        <v>235</v>
      </c>
      <c r="F475" t="s">
        <v>236</v>
      </c>
      <c r="G475" t="s">
        <v>148</v>
      </c>
      <c r="H475">
        <v>77705</v>
      </c>
      <c r="I475">
        <v>325212</v>
      </c>
      <c r="J475" t="str">
        <f>VLOOKUP(C475,'2016-2021 BD OES Pull_rev'!F:N, 9, FALSE)</f>
        <v>Plastics and Rubber Polymerization</v>
      </c>
      <c r="K475">
        <v>25960</v>
      </c>
      <c r="L475" t="s">
        <v>463</v>
      </c>
      <c r="M475">
        <v>0</v>
      </c>
      <c r="R475">
        <v>0</v>
      </c>
      <c r="S475">
        <v>0</v>
      </c>
      <c r="T475">
        <v>0</v>
      </c>
      <c r="U475">
        <v>0</v>
      </c>
      <c r="V475">
        <f t="shared" si="10"/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195</v>
      </c>
      <c r="CJ475"/>
      <c r="CK475"/>
      <c r="GG475"/>
      <c r="GI475"/>
      <c r="GQ475"/>
      <c r="HI475"/>
      <c r="HK475"/>
      <c r="HM475"/>
      <c r="IF475"/>
      <c r="IW475"/>
    </row>
    <row r="476" spans="1:257">
      <c r="A476" t="s">
        <v>115</v>
      </c>
      <c r="B476">
        <v>2021</v>
      </c>
      <c r="C476" t="s">
        <v>827</v>
      </c>
      <c r="D476" t="s">
        <v>828</v>
      </c>
      <c r="E476" t="s">
        <v>829</v>
      </c>
      <c r="F476" t="s">
        <v>267</v>
      </c>
      <c r="G476" t="s">
        <v>148</v>
      </c>
      <c r="H476">
        <v>78359</v>
      </c>
      <c r="I476">
        <v>325211</v>
      </c>
      <c r="J476" t="str">
        <f>VLOOKUP(C476,'2016-2021 BD OES Pull_rev'!F:N, 9, FALSE)</f>
        <v>Plastics and Rubber Polymerization</v>
      </c>
      <c r="K476">
        <v>10318</v>
      </c>
      <c r="L476" t="s">
        <v>463</v>
      </c>
      <c r="M476">
        <v>0</v>
      </c>
      <c r="R476">
        <v>0</v>
      </c>
      <c r="S476">
        <v>0</v>
      </c>
      <c r="T476">
        <v>0</v>
      </c>
      <c r="U476">
        <v>0</v>
      </c>
      <c r="V476">
        <f t="shared" si="10"/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CJ476"/>
      <c r="CK476"/>
      <c r="GG476"/>
      <c r="GI476"/>
      <c r="GQ476"/>
      <c r="HI476"/>
      <c r="HK476"/>
      <c r="HM476"/>
      <c r="IF476"/>
      <c r="IW476"/>
    </row>
    <row r="477" spans="1:257">
      <c r="A477" t="s">
        <v>115</v>
      </c>
      <c r="B477">
        <v>2016</v>
      </c>
      <c r="C477" t="s">
        <v>830</v>
      </c>
      <c r="D477" t="s">
        <v>831</v>
      </c>
      <c r="E477" t="s">
        <v>832</v>
      </c>
      <c r="F477" t="s">
        <v>833</v>
      </c>
      <c r="G477" t="s">
        <v>148</v>
      </c>
      <c r="H477">
        <v>77011</v>
      </c>
      <c r="I477">
        <v>325520</v>
      </c>
      <c r="J477" t="str">
        <f>VLOOKUP(C477,'2016-2021 BD OES Pull_rev'!F:N, 9, FALSE)</f>
        <v>Processing - Incorporation into formulation, mixture, or reaction product</v>
      </c>
      <c r="K477">
        <v>0.4</v>
      </c>
      <c r="L477" t="s">
        <v>463</v>
      </c>
      <c r="M477">
        <v>0</v>
      </c>
      <c r="R477">
        <v>0</v>
      </c>
      <c r="S477">
        <v>0</v>
      </c>
      <c r="T477">
        <v>0</v>
      </c>
      <c r="U477">
        <v>0</v>
      </c>
      <c r="V477">
        <f t="shared" si="10"/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834</v>
      </c>
      <c r="AR477" t="s">
        <v>503</v>
      </c>
      <c r="AS477" t="s">
        <v>504</v>
      </c>
      <c r="AT477" t="s">
        <v>505</v>
      </c>
      <c r="AU477" t="s">
        <v>506</v>
      </c>
      <c r="AV477">
        <v>46320</v>
      </c>
      <c r="AW477">
        <v>110020660578</v>
      </c>
      <c r="AX477">
        <v>0</v>
      </c>
      <c r="AY477">
        <v>0</v>
      </c>
      <c r="CJ477"/>
      <c r="CK477"/>
      <c r="GG477"/>
      <c r="GI477"/>
      <c r="GQ477"/>
      <c r="HI477"/>
      <c r="HK477"/>
      <c r="HM477"/>
      <c r="IF477"/>
      <c r="IW477"/>
    </row>
    <row r="478" spans="1:257">
      <c r="A478" t="s">
        <v>454</v>
      </c>
      <c r="B478">
        <v>2017</v>
      </c>
      <c r="C478" t="s">
        <v>830</v>
      </c>
      <c r="D478" t="s">
        <v>831</v>
      </c>
      <c r="E478" t="s">
        <v>832</v>
      </c>
      <c r="F478" t="s">
        <v>833</v>
      </c>
      <c r="G478" t="s">
        <v>148</v>
      </c>
      <c r="H478">
        <v>77011</v>
      </c>
      <c r="I478">
        <v>325520</v>
      </c>
      <c r="J478" t="str">
        <f>VLOOKUP(C478,'2016-2021 BD OES Pull_rev'!F:N, 9, FALSE)</f>
        <v>Processing - Incorporation into formulation, mixture, or reaction product</v>
      </c>
      <c r="R478">
        <v>0</v>
      </c>
      <c r="S478">
        <v>0</v>
      </c>
      <c r="T478">
        <v>0</v>
      </c>
      <c r="U478">
        <v>0</v>
      </c>
      <c r="V478">
        <f t="shared" si="10"/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CJ478"/>
      <c r="CK478"/>
      <c r="GG478"/>
      <c r="GI478"/>
      <c r="GQ478"/>
      <c r="HI478"/>
      <c r="HK478"/>
      <c r="HM478"/>
      <c r="IF478"/>
      <c r="IW478"/>
    </row>
    <row r="479" spans="1:257">
      <c r="A479" t="s">
        <v>454</v>
      </c>
      <c r="B479">
        <v>2018</v>
      </c>
      <c r="C479" t="s">
        <v>830</v>
      </c>
      <c r="D479" t="s">
        <v>831</v>
      </c>
      <c r="E479" t="s">
        <v>832</v>
      </c>
      <c r="F479" t="s">
        <v>833</v>
      </c>
      <c r="G479" t="s">
        <v>148</v>
      </c>
      <c r="H479">
        <v>77011</v>
      </c>
      <c r="I479">
        <v>325520</v>
      </c>
      <c r="J479" t="str">
        <f>VLOOKUP(C479,'2016-2021 BD OES Pull_rev'!F:N, 9, FALSE)</f>
        <v>Processing - Incorporation into formulation, mixture, or reaction product</v>
      </c>
      <c r="R479">
        <v>0</v>
      </c>
      <c r="S479">
        <v>0</v>
      </c>
      <c r="T479">
        <v>0</v>
      </c>
      <c r="U479">
        <v>0</v>
      </c>
      <c r="V479">
        <f t="shared" si="10"/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CJ479"/>
      <c r="CK479"/>
      <c r="GG479"/>
      <c r="GI479"/>
      <c r="GQ479"/>
      <c r="HI479"/>
      <c r="HK479"/>
      <c r="HM479"/>
      <c r="IF479"/>
      <c r="IW479"/>
    </row>
    <row r="480" spans="1:257">
      <c r="A480" t="s">
        <v>115</v>
      </c>
      <c r="B480">
        <v>2016</v>
      </c>
      <c r="C480" t="s">
        <v>835</v>
      </c>
      <c r="D480" t="s">
        <v>836</v>
      </c>
      <c r="E480" t="s">
        <v>837</v>
      </c>
      <c r="F480" t="s">
        <v>488</v>
      </c>
      <c r="G480" t="s">
        <v>612</v>
      </c>
      <c r="H480">
        <v>67042</v>
      </c>
      <c r="I480">
        <v>324110</v>
      </c>
      <c r="J480" t="str">
        <f>VLOOKUP(C480,'2016-2021 BD OES Pull_rev'!F:N, 9, FALSE)</f>
        <v>Processing as a reactant</v>
      </c>
      <c r="K480">
        <v>441</v>
      </c>
      <c r="L480" t="s">
        <v>463</v>
      </c>
      <c r="M480">
        <v>0</v>
      </c>
      <c r="R480">
        <v>0</v>
      </c>
      <c r="S480">
        <v>0</v>
      </c>
      <c r="T480">
        <v>0</v>
      </c>
      <c r="U480">
        <v>0</v>
      </c>
      <c r="V480">
        <f t="shared" si="10"/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834</v>
      </c>
      <c r="AR480" t="s">
        <v>503</v>
      </c>
      <c r="AS480" t="s">
        <v>504</v>
      </c>
      <c r="AT480" t="s">
        <v>505</v>
      </c>
      <c r="AU480" t="s">
        <v>506</v>
      </c>
      <c r="AV480">
        <v>46320</v>
      </c>
      <c r="AW480">
        <v>110020660578</v>
      </c>
      <c r="AX480">
        <v>0</v>
      </c>
      <c r="AY480">
        <v>0</v>
      </c>
      <c r="CJ480"/>
      <c r="CK480"/>
      <c r="GG480"/>
      <c r="GI480"/>
      <c r="GQ480"/>
      <c r="HI480"/>
      <c r="HK480"/>
      <c r="HM480"/>
      <c r="IF480"/>
      <c r="IW480"/>
    </row>
    <row r="481" spans="1:257">
      <c r="A481" t="s">
        <v>115</v>
      </c>
      <c r="B481">
        <v>2017</v>
      </c>
      <c r="C481" t="s">
        <v>835</v>
      </c>
      <c r="D481" t="s">
        <v>836</v>
      </c>
      <c r="E481" t="s">
        <v>837</v>
      </c>
      <c r="F481" t="s">
        <v>488</v>
      </c>
      <c r="G481" t="s">
        <v>612</v>
      </c>
      <c r="H481">
        <v>67042</v>
      </c>
      <c r="I481">
        <v>324110</v>
      </c>
      <c r="J481" t="str">
        <f>VLOOKUP(C481,'2016-2021 BD OES Pull_rev'!F:N, 9, FALSE)</f>
        <v>Processing as a reactant</v>
      </c>
      <c r="K481">
        <v>491</v>
      </c>
      <c r="L481" t="s">
        <v>463</v>
      </c>
      <c r="M481">
        <v>0</v>
      </c>
      <c r="R481">
        <v>0</v>
      </c>
      <c r="S481">
        <v>0</v>
      </c>
      <c r="T481">
        <v>0</v>
      </c>
      <c r="U481">
        <v>0</v>
      </c>
      <c r="V481">
        <f t="shared" si="10"/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CJ481"/>
      <c r="CK481"/>
      <c r="GG481"/>
      <c r="GI481"/>
      <c r="GQ481"/>
      <c r="HI481"/>
      <c r="HK481"/>
      <c r="HM481"/>
      <c r="IF481"/>
      <c r="IW481"/>
    </row>
    <row r="482" spans="1:257">
      <c r="A482" t="s">
        <v>115</v>
      </c>
      <c r="B482">
        <v>2018</v>
      </c>
      <c r="C482" t="s">
        <v>835</v>
      </c>
      <c r="D482" t="s">
        <v>836</v>
      </c>
      <c r="E482" t="s">
        <v>837</v>
      </c>
      <c r="F482" t="s">
        <v>488</v>
      </c>
      <c r="G482" t="s">
        <v>612</v>
      </c>
      <c r="H482">
        <v>67042</v>
      </c>
      <c r="I482">
        <v>324110</v>
      </c>
      <c r="J482" t="str">
        <f>VLOOKUP(C482,'2016-2021 BD OES Pull_rev'!F:N, 9, FALSE)</f>
        <v>Processing as a reactant</v>
      </c>
      <c r="K482">
        <v>441</v>
      </c>
      <c r="L482" t="s">
        <v>463</v>
      </c>
      <c r="M482">
        <v>0</v>
      </c>
      <c r="R482">
        <v>0</v>
      </c>
      <c r="S482">
        <v>0</v>
      </c>
      <c r="T482">
        <v>0</v>
      </c>
      <c r="U482">
        <v>0</v>
      </c>
      <c r="V482">
        <f t="shared" si="10"/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CJ482"/>
      <c r="CK482"/>
      <c r="GG482"/>
      <c r="GI482"/>
      <c r="GQ482"/>
      <c r="HI482"/>
      <c r="HK482"/>
      <c r="HM482"/>
      <c r="IF482"/>
      <c r="IW482"/>
    </row>
    <row r="483" spans="1:257">
      <c r="A483" t="s">
        <v>115</v>
      </c>
      <c r="B483">
        <v>2019</v>
      </c>
      <c r="C483" t="s">
        <v>835</v>
      </c>
      <c r="D483" t="s">
        <v>836</v>
      </c>
      <c r="E483" t="s">
        <v>837</v>
      </c>
      <c r="F483" t="s">
        <v>488</v>
      </c>
      <c r="G483" t="s">
        <v>612</v>
      </c>
      <c r="H483">
        <v>67042</v>
      </c>
      <c r="I483">
        <v>324110</v>
      </c>
      <c r="J483" t="str">
        <f>VLOOKUP(C483,'2016-2021 BD OES Pull_rev'!F:N, 9, FALSE)</f>
        <v>Processing as a reactant</v>
      </c>
      <c r="K483">
        <v>551</v>
      </c>
      <c r="L483" t="s">
        <v>463</v>
      </c>
      <c r="M483">
        <v>0</v>
      </c>
      <c r="R483">
        <v>0</v>
      </c>
      <c r="S483">
        <v>0</v>
      </c>
      <c r="T483">
        <v>0</v>
      </c>
      <c r="U483">
        <v>0</v>
      </c>
      <c r="V483">
        <f t="shared" si="10"/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CJ483"/>
      <c r="CK483"/>
      <c r="GG483"/>
      <c r="GI483"/>
      <c r="GQ483"/>
      <c r="HI483"/>
      <c r="HK483"/>
      <c r="HM483"/>
      <c r="IF483"/>
      <c r="IW483"/>
    </row>
    <row r="484" spans="1:257">
      <c r="A484" t="s">
        <v>115</v>
      </c>
      <c r="B484">
        <v>2020</v>
      </c>
      <c r="C484" t="s">
        <v>835</v>
      </c>
      <c r="D484" t="s">
        <v>836</v>
      </c>
      <c r="E484" t="s">
        <v>837</v>
      </c>
      <c r="F484" t="s">
        <v>488</v>
      </c>
      <c r="G484" t="s">
        <v>612</v>
      </c>
      <c r="H484">
        <v>67042</v>
      </c>
      <c r="I484">
        <v>324110</v>
      </c>
      <c r="J484" t="str">
        <f>VLOOKUP(C484,'2016-2021 BD OES Pull_rev'!F:N, 9, FALSE)</f>
        <v>Processing as a reactant</v>
      </c>
      <c r="K484">
        <v>462</v>
      </c>
      <c r="L484" t="s">
        <v>463</v>
      </c>
      <c r="M484">
        <v>0</v>
      </c>
      <c r="R484">
        <v>0</v>
      </c>
      <c r="S484">
        <v>0</v>
      </c>
      <c r="T484">
        <v>0</v>
      </c>
      <c r="U484">
        <v>0</v>
      </c>
      <c r="V484">
        <f t="shared" si="10"/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CJ484"/>
      <c r="CK484"/>
      <c r="GG484"/>
      <c r="GI484"/>
      <c r="GQ484"/>
      <c r="HI484"/>
      <c r="HK484"/>
      <c r="HM484"/>
      <c r="IF484"/>
      <c r="IW484"/>
    </row>
    <row r="485" spans="1:257">
      <c r="A485" t="s">
        <v>115</v>
      </c>
      <c r="B485">
        <v>2021</v>
      </c>
      <c r="C485" t="s">
        <v>835</v>
      </c>
      <c r="D485" t="s">
        <v>836</v>
      </c>
      <c r="E485" t="s">
        <v>837</v>
      </c>
      <c r="F485" t="s">
        <v>488</v>
      </c>
      <c r="G485" t="s">
        <v>612</v>
      </c>
      <c r="H485">
        <v>67042</v>
      </c>
      <c r="I485">
        <v>324110</v>
      </c>
      <c r="J485" t="str">
        <f>VLOOKUP(C485,'2016-2021 BD OES Pull_rev'!F:N, 9, FALSE)</f>
        <v>Processing as a reactant</v>
      </c>
      <c r="K485">
        <v>432</v>
      </c>
      <c r="L485" t="s">
        <v>463</v>
      </c>
      <c r="M485">
        <v>0</v>
      </c>
      <c r="R485">
        <v>0</v>
      </c>
      <c r="S485">
        <v>0</v>
      </c>
      <c r="T485">
        <v>0</v>
      </c>
      <c r="U485">
        <v>0</v>
      </c>
      <c r="V485">
        <f t="shared" si="10"/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CJ485"/>
      <c r="CK485"/>
      <c r="GG485"/>
      <c r="GI485"/>
      <c r="GQ485"/>
      <c r="HI485"/>
      <c r="HK485"/>
      <c r="HM485"/>
      <c r="IF485"/>
      <c r="IW485"/>
    </row>
    <row r="486" spans="1:257">
      <c r="A486" t="s">
        <v>115</v>
      </c>
      <c r="B486">
        <v>2016</v>
      </c>
      <c r="C486" t="s">
        <v>838</v>
      </c>
      <c r="D486" t="s">
        <v>839</v>
      </c>
      <c r="E486" t="s">
        <v>840</v>
      </c>
      <c r="F486" t="s">
        <v>841</v>
      </c>
      <c r="G486" t="s">
        <v>131</v>
      </c>
      <c r="H486">
        <v>98221</v>
      </c>
      <c r="I486">
        <v>324110</v>
      </c>
      <c r="J486" t="str">
        <f>VLOOKUP(C486,'2016-2021 BD OES Pull_rev'!F:N, 9, FALSE)</f>
        <v>Recycling</v>
      </c>
      <c r="K486">
        <v>42</v>
      </c>
      <c r="L486" t="s">
        <v>463</v>
      </c>
      <c r="M486">
        <v>0</v>
      </c>
      <c r="R486">
        <v>0</v>
      </c>
      <c r="S486">
        <v>0</v>
      </c>
      <c r="T486">
        <v>0</v>
      </c>
      <c r="U486">
        <v>0</v>
      </c>
      <c r="V486">
        <f t="shared" si="10"/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CJ486"/>
      <c r="CK486"/>
      <c r="GG486"/>
      <c r="GI486"/>
      <c r="GQ486"/>
      <c r="HI486"/>
      <c r="HK486"/>
      <c r="HM486"/>
      <c r="IF486"/>
      <c r="IW486"/>
    </row>
    <row r="487" spans="1:257">
      <c r="A487" t="s">
        <v>115</v>
      </c>
      <c r="B487">
        <v>2017</v>
      </c>
      <c r="C487" t="s">
        <v>838</v>
      </c>
      <c r="D487" t="s">
        <v>839</v>
      </c>
      <c r="E487" t="s">
        <v>840</v>
      </c>
      <c r="F487" t="s">
        <v>841</v>
      </c>
      <c r="G487" t="s">
        <v>131</v>
      </c>
      <c r="H487">
        <v>98221</v>
      </c>
      <c r="I487">
        <v>324110</v>
      </c>
      <c r="J487" t="str">
        <f>VLOOKUP(C487,'2016-2021 BD OES Pull_rev'!F:N, 9, FALSE)</f>
        <v>Recycling</v>
      </c>
      <c r="K487">
        <v>35</v>
      </c>
      <c r="L487" t="s">
        <v>463</v>
      </c>
      <c r="M487">
        <v>0</v>
      </c>
      <c r="R487">
        <v>0</v>
      </c>
      <c r="S487">
        <v>0</v>
      </c>
      <c r="T487">
        <v>0</v>
      </c>
      <c r="U487">
        <v>0</v>
      </c>
      <c r="V487">
        <f t="shared" si="10"/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CJ487"/>
      <c r="CK487"/>
      <c r="GG487"/>
      <c r="GI487"/>
      <c r="GQ487"/>
      <c r="HI487"/>
      <c r="HK487"/>
      <c r="HM487"/>
      <c r="IF487"/>
      <c r="IW487"/>
    </row>
    <row r="488" spans="1:257">
      <c r="A488" t="s">
        <v>115</v>
      </c>
      <c r="B488">
        <v>2018</v>
      </c>
      <c r="C488" t="s">
        <v>838</v>
      </c>
      <c r="D488" t="s">
        <v>839</v>
      </c>
      <c r="E488" t="s">
        <v>840</v>
      </c>
      <c r="F488" t="s">
        <v>841</v>
      </c>
      <c r="G488" t="s">
        <v>131</v>
      </c>
      <c r="H488">
        <v>98221</v>
      </c>
      <c r="I488">
        <v>324110</v>
      </c>
      <c r="J488" t="str">
        <f>VLOOKUP(C488,'2016-2021 BD OES Pull_rev'!F:N, 9, FALSE)</f>
        <v>Recycling</v>
      </c>
      <c r="K488">
        <v>38</v>
      </c>
      <c r="L488" t="s">
        <v>463</v>
      </c>
      <c r="M488">
        <v>0</v>
      </c>
      <c r="R488">
        <v>0</v>
      </c>
      <c r="S488">
        <v>0</v>
      </c>
      <c r="T488">
        <v>0</v>
      </c>
      <c r="U488">
        <v>0</v>
      </c>
      <c r="V488">
        <f t="shared" si="10"/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CJ488"/>
      <c r="CK488"/>
      <c r="GG488"/>
      <c r="GI488"/>
      <c r="GQ488"/>
      <c r="HI488"/>
      <c r="HK488"/>
      <c r="HM488"/>
      <c r="IF488"/>
      <c r="IW488"/>
    </row>
    <row r="489" spans="1:257">
      <c r="A489" t="s">
        <v>115</v>
      </c>
      <c r="B489">
        <v>2019</v>
      </c>
      <c r="C489" t="s">
        <v>838</v>
      </c>
      <c r="D489" t="s">
        <v>839</v>
      </c>
      <c r="E489" t="s">
        <v>840</v>
      </c>
      <c r="F489" t="s">
        <v>841</v>
      </c>
      <c r="G489" t="s">
        <v>131</v>
      </c>
      <c r="H489">
        <v>98221</v>
      </c>
      <c r="I489">
        <v>324110</v>
      </c>
      <c r="J489" t="str">
        <f>VLOOKUP(C489,'2016-2021 BD OES Pull_rev'!F:N, 9, FALSE)</f>
        <v>Recycling</v>
      </c>
      <c r="K489">
        <v>28</v>
      </c>
      <c r="L489" t="s">
        <v>463</v>
      </c>
      <c r="M489">
        <v>0</v>
      </c>
      <c r="R489">
        <v>0</v>
      </c>
      <c r="S489">
        <v>0</v>
      </c>
      <c r="T489">
        <v>0</v>
      </c>
      <c r="U489">
        <v>0</v>
      </c>
      <c r="V489">
        <f t="shared" si="10"/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CJ489"/>
      <c r="CK489"/>
      <c r="GG489"/>
      <c r="GI489"/>
      <c r="GQ489"/>
      <c r="HI489"/>
      <c r="HK489"/>
      <c r="HM489"/>
      <c r="IF489"/>
      <c r="IW489"/>
    </row>
    <row r="490" spans="1:257">
      <c r="A490" t="s">
        <v>115</v>
      </c>
      <c r="B490">
        <v>2020</v>
      </c>
      <c r="C490" t="s">
        <v>838</v>
      </c>
      <c r="D490" t="s">
        <v>839</v>
      </c>
      <c r="E490" t="s">
        <v>840</v>
      </c>
      <c r="F490" t="s">
        <v>841</v>
      </c>
      <c r="G490" t="s">
        <v>131</v>
      </c>
      <c r="H490">
        <v>98221</v>
      </c>
      <c r="I490">
        <v>324110</v>
      </c>
      <c r="J490" t="str">
        <f>VLOOKUP(C490,'2016-2021 BD OES Pull_rev'!F:N, 9, FALSE)</f>
        <v>Recycling</v>
      </c>
      <c r="K490">
        <v>28</v>
      </c>
      <c r="L490" t="s">
        <v>463</v>
      </c>
      <c r="M490">
        <v>0</v>
      </c>
      <c r="R490">
        <v>0</v>
      </c>
      <c r="S490">
        <v>0</v>
      </c>
      <c r="T490">
        <v>0</v>
      </c>
      <c r="U490">
        <v>0</v>
      </c>
      <c r="V490">
        <f t="shared" si="10"/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CJ490"/>
      <c r="CK490"/>
      <c r="GG490"/>
      <c r="GI490"/>
      <c r="GQ490"/>
      <c r="HI490"/>
      <c r="HK490"/>
      <c r="HM490"/>
      <c r="IF490"/>
      <c r="IW490"/>
    </row>
    <row r="491" spans="1:257">
      <c r="A491" t="s">
        <v>115</v>
      </c>
      <c r="B491">
        <v>2021</v>
      </c>
      <c r="C491" t="s">
        <v>838</v>
      </c>
      <c r="D491" t="s">
        <v>839</v>
      </c>
      <c r="E491" t="s">
        <v>840</v>
      </c>
      <c r="F491" t="s">
        <v>841</v>
      </c>
      <c r="G491" t="s">
        <v>131</v>
      </c>
      <c r="H491">
        <v>98221</v>
      </c>
      <c r="I491">
        <v>324110</v>
      </c>
      <c r="J491" t="str">
        <f>VLOOKUP(C491,'2016-2021 BD OES Pull_rev'!F:N, 9, FALSE)</f>
        <v>Recycling</v>
      </c>
      <c r="K491">
        <v>71</v>
      </c>
      <c r="L491" t="s">
        <v>463</v>
      </c>
      <c r="M491">
        <v>0</v>
      </c>
      <c r="R491">
        <v>0</v>
      </c>
      <c r="S491">
        <v>0</v>
      </c>
      <c r="T491">
        <v>0</v>
      </c>
      <c r="U491">
        <v>0</v>
      </c>
      <c r="V491">
        <f t="shared" si="10"/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842</v>
      </c>
      <c r="AR491" t="s">
        <v>843</v>
      </c>
      <c r="AS491" t="s">
        <v>332</v>
      </c>
      <c r="AT491" t="s">
        <v>334</v>
      </c>
      <c r="AU491" t="s">
        <v>333</v>
      </c>
      <c r="AV491">
        <v>841161283</v>
      </c>
      <c r="AW491">
        <v>110010919417</v>
      </c>
      <c r="AX491">
        <v>0</v>
      </c>
      <c r="AY491">
        <v>0</v>
      </c>
      <c r="CJ491"/>
      <c r="CK491"/>
      <c r="GG491"/>
      <c r="GI491"/>
      <c r="GQ491"/>
      <c r="HI491"/>
      <c r="HK491"/>
      <c r="HM491"/>
      <c r="IF491"/>
      <c r="IW491"/>
    </row>
    <row r="492" spans="1:257">
      <c r="A492" t="s">
        <v>115</v>
      </c>
      <c r="B492">
        <v>2017</v>
      </c>
      <c r="C492" t="s">
        <v>844</v>
      </c>
      <c r="D492" t="s">
        <v>845</v>
      </c>
      <c r="E492" t="s">
        <v>846</v>
      </c>
      <c r="F492" t="s">
        <v>847</v>
      </c>
      <c r="G492" t="s">
        <v>384</v>
      </c>
      <c r="H492">
        <v>74107</v>
      </c>
      <c r="I492">
        <v>324110</v>
      </c>
      <c r="J492" t="str">
        <f>VLOOKUP(C492,'2016-2021 BD OES Pull_rev'!F:N, 9, FALSE)</f>
        <v>Processing as a reactant</v>
      </c>
      <c r="K492">
        <v>260</v>
      </c>
      <c r="L492" t="s">
        <v>848</v>
      </c>
      <c r="M492">
        <v>5</v>
      </c>
      <c r="N492" t="s">
        <v>485</v>
      </c>
      <c r="R492">
        <v>1</v>
      </c>
      <c r="S492">
        <v>5</v>
      </c>
      <c r="T492">
        <v>0</v>
      </c>
      <c r="U492">
        <v>0</v>
      </c>
      <c r="V492">
        <f t="shared" si="10"/>
        <v>5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CJ492"/>
      <c r="CK492"/>
      <c r="GG492"/>
      <c r="GI492"/>
      <c r="GQ492"/>
      <c r="HI492"/>
      <c r="HK492"/>
      <c r="HM492"/>
      <c r="IF492"/>
      <c r="IW492"/>
    </row>
    <row r="493" spans="1:257">
      <c r="A493" t="s">
        <v>115</v>
      </c>
      <c r="B493">
        <v>2018</v>
      </c>
      <c r="C493" t="s">
        <v>844</v>
      </c>
      <c r="D493" t="s">
        <v>845</v>
      </c>
      <c r="E493" t="s">
        <v>846</v>
      </c>
      <c r="F493" t="s">
        <v>847</v>
      </c>
      <c r="G493" t="s">
        <v>384</v>
      </c>
      <c r="H493">
        <v>74107</v>
      </c>
      <c r="I493">
        <v>324110</v>
      </c>
      <c r="J493" t="str">
        <f>VLOOKUP(C493,'2016-2021 BD OES Pull_rev'!F:N, 9, FALSE)</f>
        <v>Processing as a reactant</v>
      </c>
      <c r="K493">
        <v>10</v>
      </c>
      <c r="L493" t="s">
        <v>848</v>
      </c>
      <c r="M493">
        <v>0</v>
      </c>
      <c r="N493" t="s">
        <v>477</v>
      </c>
      <c r="R493">
        <v>1</v>
      </c>
      <c r="S493">
        <v>0</v>
      </c>
      <c r="T493">
        <v>0</v>
      </c>
      <c r="U493">
        <v>0</v>
      </c>
      <c r="V493">
        <f t="shared" si="10"/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CJ493"/>
      <c r="CK493"/>
      <c r="GG493"/>
      <c r="GI493"/>
      <c r="GQ493"/>
      <c r="HI493"/>
      <c r="HK493"/>
      <c r="HM493"/>
      <c r="IF493"/>
      <c r="IW493"/>
    </row>
    <row r="494" spans="1:257">
      <c r="A494" t="s">
        <v>115</v>
      </c>
      <c r="B494">
        <v>2019</v>
      </c>
      <c r="C494" t="s">
        <v>844</v>
      </c>
      <c r="D494" t="s">
        <v>845</v>
      </c>
      <c r="E494" t="s">
        <v>846</v>
      </c>
      <c r="F494" t="s">
        <v>847</v>
      </c>
      <c r="G494" t="s">
        <v>384</v>
      </c>
      <c r="H494">
        <v>74107</v>
      </c>
      <c r="I494">
        <v>324110</v>
      </c>
      <c r="J494" t="str">
        <f>VLOOKUP(C494,'2016-2021 BD OES Pull_rev'!F:N, 9, FALSE)</f>
        <v>Processing as a reactant</v>
      </c>
      <c r="K494">
        <v>5</v>
      </c>
      <c r="L494" t="s">
        <v>848</v>
      </c>
      <c r="M494">
        <v>0</v>
      </c>
      <c r="N494" t="s">
        <v>477</v>
      </c>
      <c r="R494">
        <v>1</v>
      </c>
      <c r="S494">
        <v>0</v>
      </c>
      <c r="T494">
        <v>0</v>
      </c>
      <c r="U494">
        <v>0</v>
      </c>
      <c r="V494">
        <f t="shared" si="10"/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CJ494"/>
      <c r="CK494"/>
      <c r="GG494"/>
      <c r="GI494"/>
      <c r="GQ494"/>
      <c r="HI494"/>
      <c r="HK494"/>
      <c r="HM494"/>
      <c r="IF494"/>
      <c r="IW494"/>
    </row>
    <row r="495" spans="1:257">
      <c r="A495" t="s">
        <v>115</v>
      </c>
      <c r="B495">
        <v>2020</v>
      </c>
      <c r="C495" t="s">
        <v>844</v>
      </c>
      <c r="D495" t="s">
        <v>845</v>
      </c>
      <c r="E495" t="s">
        <v>846</v>
      </c>
      <c r="F495" t="s">
        <v>847</v>
      </c>
      <c r="G495" t="s">
        <v>384</v>
      </c>
      <c r="H495">
        <v>74107</v>
      </c>
      <c r="I495">
        <v>324110</v>
      </c>
      <c r="J495" t="str">
        <f>VLOOKUP(C495,'2016-2021 BD OES Pull_rev'!F:N, 9, FALSE)</f>
        <v>Processing as a reactant</v>
      </c>
      <c r="K495">
        <v>5</v>
      </c>
      <c r="L495" t="s">
        <v>848</v>
      </c>
      <c r="M495">
        <v>0</v>
      </c>
      <c r="N495" t="s">
        <v>477</v>
      </c>
      <c r="R495">
        <v>1</v>
      </c>
      <c r="S495">
        <v>0</v>
      </c>
      <c r="T495">
        <v>0</v>
      </c>
      <c r="U495">
        <v>0</v>
      </c>
      <c r="V495">
        <f t="shared" si="10"/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CJ495"/>
      <c r="CK495"/>
      <c r="GG495"/>
      <c r="GI495"/>
      <c r="GQ495"/>
      <c r="HI495"/>
      <c r="HK495"/>
      <c r="HM495"/>
      <c r="IF495"/>
      <c r="IW495"/>
    </row>
    <row r="496" spans="1:257">
      <c r="A496" t="s">
        <v>115</v>
      </c>
      <c r="B496">
        <v>2021</v>
      </c>
      <c r="C496" t="s">
        <v>844</v>
      </c>
      <c r="D496" t="s">
        <v>845</v>
      </c>
      <c r="E496" t="s">
        <v>846</v>
      </c>
      <c r="F496" t="s">
        <v>847</v>
      </c>
      <c r="G496" t="s">
        <v>384</v>
      </c>
      <c r="H496">
        <v>74107</v>
      </c>
      <c r="I496">
        <v>324110</v>
      </c>
      <c r="J496" t="str">
        <f>VLOOKUP(C496,'2016-2021 BD OES Pull_rev'!F:N, 9, FALSE)</f>
        <v>Processing as a reactant</v>
      </c>
      <c r="K496">
        <v>3.4</v>
      </c>
      <c r="L496" t="s">
        <v>463</v>
      </c>
      <c r="M496">
        <v>0</v>
      </c>
      <c r="R496">
        <v>0</v>
      </c>
      <c r="S496">
        <v>0</v>
      </c>
      <c r="T496">
        <v>0</v>
      </c>
      <c r="U496">
        <v>0</v>
      </c>
      <c r="V496">
        <f t="shared" si="10"/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CJ496"/>
      <c r="CK496"/>
      <c r="GG496"/>
      <c r="GI496"/>
      <c r="GQ496"/>
      <c r="HI496"/>
      <c r="HK496"/>
      <c r="HM496"/>
      <c r="IF496"/>
      <c r="IW496"/>
    </row>
    <row r="497" spans="1:257">
      <c r="A497" t="s">
        <v>115</v>
      </c>
      <c r="B497">
        <v>2016</v>
      </c>
      <c r="C497" t="s">
        <v>849</v>
      </c>
      <c r="D497" t="s">
        <v>850</v>
      </c>
      <c r="E497" t="s">
        <v>851</v>
      </c>
      <c r="F497" t="s">
        <v>852</v>
      </c>
      <c r="G497" t="s">
        <v>334</v>
      </c>
      <c r="H497">
        <v>84087</v>
      </c>
      <c r="I497">
        <v>324110</v>
      </c>
      <c r="J497" t="str">
        <f>VLOOKUP(C497,'2016-2021 BD OES Pull_rev'!F:N, 9, FALSE)</f>
        <v>Processing as a reactant</v>
      </c>
      <c r="K497">
        <v>5</v>
      </c>
      <c r="L497" t="s">
        <v>463</v>
      </c>
      <c r="M497">
        <v>0</v>
      </c>
      <c r="R497">
        <v>0</v>
      </c>
      <c r="S497">
        <v>0</v>
      </c>
      <c r="T497">
        <v>0</v>
      </c>
      <c r="U497">
        <v>0</v>
      </c>
      <c r="V497">
        <f t="shared" si="10"/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CJ497"/>
      <c r="CK497"/>
      <c r="GG497"/>
      <c r="GI497"/>
      <c r="GQ497"/>
      <c r="HI497"/>
      <c r="HK497"/>
      <c r="HM497"/>
      <c r="IF497"/>
      <c r="IW497"/>
    </row>
    <row r="498" spans="1:257">
      <c r="A498" t="s">
        <v>115</v>
      </c>
      <c r="B498">
        <v>2017</v>
      </c>
      <c r="C498" t="s">
        <v>849</v>
      </c>
      <c r="D498" t="s">
        <v>850</v>
      </c>
      <c r="E498" t="s">
        <v>851</v>
      </c>
      <c r="F498" t="s">
        <v>852</v>
      </c>
      <c r="G498" t="s">
        <v>334</v>
      </c>
      <c r="H498">
        <v>84087</v>
      </c>
      <c r="I498">
        <v>324110</v>
      </c>
      <c r="J498" t="str">
        <f>VLOOKUP(C498,'2016-2021 BD OES Pull_rev'!F:N, 9, FALSE)</f>
        <v>Processing as a reactant</v>
      </c>
      <c r="K498">
        <v>5</v>
      </c>
      <c r="L498" t="s">
        <v>463</v>
      </c>
      <c r="M498">
        <v>0</v>
      </c>
      <c r="R498">
        <v>0</v>
      </c>
      <c r="S498">
        <v>0</v>
      </c>
      <c r="T498">
        <v>0</v>
      </c>
      <c r="U498">
        <v>0</v>
      </c>
      <c r="V498">
        <f t="shared" si="10"/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CJ498"/>
      <c r="CK498"/>
      <c r="GG498"/>
      <c r="GI498"/>
      <c r="GQ498"/>
      <c r="HI498"/>
      <c r="HK498"/>
      <c r="HM498"/>
      <c r="IF498"/>
      <c r="IW498"/>
    </row>
    <row r="499" spans="1:257">
      <c r="A499" t="s">
        <v>115</v>
      </c>
      <c r="B499">
        <v>2018</v>
      </c>
      <c r="C499" t="s">
        <v>849</v>
      </c>
      <c r="D499" t="s">
        <v>850</v>
      </c>
      <c r="E499" t="s">
        <v>851</v>
      </c>
      <c r="F499" t="s">
        <v>852</v>
      </c>
      <c r="G499" t="s">
        <v>334</v>
      </c>
      <c r="H499">
        <v>84087</v>
      </c>
      <c r="I499">
        <v>324110</v>
      </c>
      <c r="J499" t="str">
        <f>VLOOKUP(C499,'2016-2021 BD OES Pull_rev'!F:N, 9, FALSE)</f>
        <v>Processing as a reactant</v>
      </c>
      <c r="K499">
        <v>5</v>
      </c>
      <c r="L499" t="s">
        <v>463</v>
      </c>
      <c r="M499">
        <v>0</v>
      </c>
      <c r="R499">
        <v>0</v>
      </c>
      <c r="S499">
        <v>0</v>
      </c>
      <c r="T499">
        <v>0</v>
      </c>
      <c r="U499">
        <v>0</v>
      </c>
      <c r="V499">
        <f t="shared" si="10"/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CJ499"/>
      <c r="CK499"/>
      <c r="GG499"/>
      <c r="GI499"/>
      <c r="GQ499"/>
      <c r="HI499"/>
      <c r="HK499"/>
      <c r="HM499"/>
      <c r="IF499"/>
      <c r="IW499"/>
    </row>
    <row r="500" spans="1:257">
      <c r="A500" t="s">
        <v>115</v>
      </c>
      <c r="B500">
        <v>2019</v>
      </c>
      <c r="C500" t="s">
        <v>849</v>
      </c>
      <c r="D500" t="s">
        <v>850</v>
      </c>
      <c r="E500" t="s">
        <v>851</v>
      </c>
      <c r="F500" t="s">
        <v>852</v>
      </c>
      <c r="G500" t="s">
        <v>334</v>
      </c>
      <c r="H500">
        <v>84087</v>
      </c>
      <c r="I500">
        <v>324110</v>
      </c>
      <c r="J500" t="str">
        <f>VLOOKUP(C500,'2016-2021 BD OES Pull_rev'!F:N, 9, FALSE)</f>
        <v>Processing as a reactant</v>
      </c>
      <c r="K500">
        <v>5</v>
      </c>
      <c r="L500" t="s">
        <v>463</v>
      </c>
      <c r="M500">
        <v>0</v>
      </c>
      <c r="R500">
        <v>0</v>
      </c>
      <c r="S500">
        <v>0</v>
      </c>
      <c r="T500">
        <v>0</v>
      </c>
      <c r="U500">
        <v>0</v>
      </c>
      <c r="V500">
        <f t="shared" si="10"/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CJ500"/>
      <c r="CK500"/>
      <c r="GG500"/>
      <c r="GI500"/>
      <c r="GQ500"/>
      <c r="HI500"/>
      <c r="HK500"/>
      <c r="HM500"/>
      <c r="IF500"/>
      <c r="IW500"/>
    </row>
    <row r="501" spans="1:257">
      <c r="A501" t="s">
        <v>115</v>
      </c>
      <c r="B501">
        <v>2020</v>
      </c>
      <c r="C501" t="s">
        <v>849</v>
      </c>
      <c r="D501" t="s">
        <v>850</v>
      </c>
      <c r="E501" t="s">
        <v>851</v>
      </c>
      <c r="F501" t="s">
        <v>852</v>
      </c>
      <c r="G501" t="s">
        <v>334</v>
      </c>
      <c r="H501">
        <v>84087</v>
      </c>
      <c r="I501">
        <v>324110</v>
      </c>
      <c r="J501" t="str">
        <f>VLOOKUP(C501,'2016-2021 BD OES Pull_rev'!F:N, 9, FALSE)</f>
        <v>Processing as a reactant</v>
      </c>
      <c r="K501">
        <v>250.29</v>
      </c>
      <c r="L501" t="s">
        <v>463</v>
      </c>
      <c r="M501">
        <v>0</v>
      </c>
      <c r="R501">
        <v>0</v>
      </c>
      <c r="S501">
        <v>0</v>
      </c>
      <c r="T501">
        <v>0</v>
      </c>
      <c r="U501">
        <v>0</v>
      </c>
      <c r="V501">
        <f t="shared" si="10"/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CJ501"/>
      <c r="CK501"/>
      <c r="GG501"/>
      <c r="GI501"/>
      <c r="GQ501"/>
      <c r="HI501"/>
      <c r="HK501"/>
      <c r="HM501"/>
      <c r="IF501"/>
      <c r="IW501"/>
    </row>
    <row r="502" spans="1:257">
      <c r="A502" t="s">
        <v>115</v>
      </c>
      <c r="B502">
        <v>2016</v>
      </c>
      <c r="C502" t="s">
        <v>853</v>
      </c>
      <c r="D502" t="s">
        <v>854</v>
      </c>
      <c r="E502" t="s">
        <v>855</v>
      </c>
      <c r="F502" t="s">
        <v>833</v>
      </c>
      <c r="G502" t="s">
        <v>148</v>
      </c>
      <c r="H502">
        <v>77017</v>
      </c>
      <c r="I502">
        <v>324110</v>
      </c>
      <c r="J502" t="str">
        <f>VLOOKUP(C502,'2016-2021 BD OES Pull_rev'!F:N, 9, FALSE)</f>
        <v>Processing - Incorporation into formulation, mixture, or reaction product</v>
      </c>
      <c r="K502">
        <v>3102</v>
      </c>
      <c r="L502" t="s">
        <v>463</v>
      </c>
      <c r="M502">
        <v>0</v>
      </c>
      <c r="R502">
        <v>0</v>
      </c>
      <c r="S502">
        <v>0</v>
      </c>
      <c r="T502">
        <v>0</v>
      </c>
      <c r="U502">
        <v>0</v>
      </c>
      <c r="V502">
        <f t="shared" si="10"/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CJ502"/>
      <c r="CK502"/>
      <c r="GG502"/>
      <c r="GI502"/>
      <c r="GQ502"/>
      <c r="HI502"/>
      <c r="HK502"/>
      <c r="HM502"/>
      <c r="IF502"/>
      <c r="IW502"/>
    </row>
    <row r="503" spans="1:257">
      <c r="A503" t="s">
        <v>115</v>
      </c>
      <c r="B503">
        <v>2017</v>
      </c>
      <c r="C503" t="s">
        <v>853</v>
      </c>
      <c r="D503" t="s">
        <v>854</v>
      </c>
      <c r="E503" t="s">
        <v>855</v>
      </c>
      <c r="F503" t="s">
        <v>833</v>
      </c>
      <c r="G503" t="s">
        <v>148</v>
      </c>
      <c r="H503">
        <v>77017</v>
      </c>
      <c r="I503">
        <v>324110</v>
      </c>
      <c r="J503" t="str">
        <f>VLOOKUP(C503,'2016-2021 BD OES Pull_rev'!F:N, 9, FALSE)</f>
        <v>Processing - Incorporation into formulation, mixture, or reaction product</v>
      </c>
      <c r="K503">
        <v>3341</v>
      </c>
      <c r="L503" t="s">
        <v>463</v>
      </c>
      <c r="M503">
        <v>0</v>
      </c>
      <c r="R503">
        <v>0</v>
      </c>
      <c r="S503">
        <v>0</v>
      </c>
      <c r="T503">
        <v>0</v>
      </c>
      <c r="U503">
        <v>0</v>
      </c>
      <c r="V503">
        <f t="shared" si="10"/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CJ503"/>
      <c r="CK503"/>
      <c r="GG503"/>
      <c r="GI503"/>
      <c r="GQ503"/>
      <c r="HI503"/>
      <c r="HK503"/>
      <c r="HM503"/>
      <c r="IF503"/>
      <c r="IW503"/>
    </row>
    <row r="504" spans="1:257">
      <c r="A504" t="s">
        <v>115</v>
      </c>
      <c r="B504">
        <v>2018</v>
      </c>
      <c r="C504" t="s">
        <v>853</v>
      </c>
      <c r="D504" t="s">
        <v>854</v>
      </c>
      <c r="E504" t="s">
        <v>855</v>
      </c>
      <c r="F504" t="s">
        <v>833</v>
      </c>
      <c r="G504" t="s">
        <v>148</v>
      </c>
      <c r="H504">
        <v>77017</v>
      </c>
      <c r="I504">
        <v>324110</v>
      </c>
      <c r="J504" t="str">
        <f>VLOOKUP(C504,'2016-2021 BD OES Pull_rev'!F:N, 9, FALSE)</f>
        <v>Processing - Incorporation into formulation, mixture, or reaction product</v>
      </c>
      <c r="K504">
        <v>3656</v>
      </c>
      <c r="L504" t="s">
        <v>463</v>
      </c>
      <c r="M504">
        <v>0</v>
      </c>
      <c r="R504">
        <v>0</v>
      </c>
      <c r="S504">
        <v>0</v>
      </c>
      <c r="T504">
        <v>0</v>
      </c>
      <c r="U504">
        <v>0</v>
      </c>
      <c r="V504">
        <f t="shared" si="10"/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CJ504"/>
      <c r="CK504"/>
      <c r="GG504"/>
      <c r="GI504"/>
      <c r="GQ504"/>
      <c r="HI504"/>
      <c r="HK504"/>
      <c r="HM504"/>
      <c r="IF504"/>
      <c r="IW504"/>
    </row>
    <row r="505" spans="1:257">
      <c r="A505" t="s">
        <v>115</v>
      </c>
      <c r="B505">
        <v>2019</v>
      </c>
      <c r="C505" t="s">
        <v>853</v>
      </c>
      <c r="D505" t="s">
        <v>854</v>
      </c>
      <c r="E505" t="s">
        <v>855</v>
      </c>
      <c r="F505" t="s">
        <v>833</v>
      </c>
      <c r="G505" t="s">
        <v>148</v>
      </c>
      <c r="H505">
        <v>77017</v>
      </c>
      <c r="I505">
        <v>324110</v>
      </c>
      <c r="J505" t="str">
        <f>VLOOKUP(C505,'2016-2021 BD OES Pull_rev'!F:N, 9, FALSE)</f>
        <v>Processing - Incorporation into formulation, mixture, or reaction product</v>
      </c>
      <c r="K505">
        <v>3416</v>
      </c>
      <c r="L505" t="s">
        <v>463</v>
      </c>
      <c r="M505">
        <v>0</v>
      </c>
      <c r="R505">
        <v>0</v>
      </c>
      <c r="S505">
        <v>0</v>
      </c>
      <c r="T505">
        <v>0</v>
      </c>
      <c r="U505">
        <v>0</v>
      </c>
      <c r="V505">
        <f t="shared" si="10"/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743</v>
      </c>
      <c r="AR505" t="s">
        <v>744</v>
      </c>
      <c r="AS505" t="s">
        <v>745</v>
      </c>
      <c r="AT505" t="s">
        <v>660</v>
      </c>
      <c r="AU505" t="s">
        <v>746</v>
      </c>
      <c r="AV505">
        <v>482092676</v>
      </c>
      <c r="AW505">
        <v>110000555435</v>
      </c>
      <c r="AX505">
        <v>0.05</v>
      </c>
      <c r="AY505">
        <v>0</v>
      </c>
      <c r="CJ505"/>
      <c r="CK505"/>
      <c r="GG505"/>
      <c r="GI505"/>
      <c r="GQ505"/>
      <c r="HI505"/>
      <c r="HK505"/>
      <c r="HM505"/>
      <c r="IF505"/>
      <c r="IW505"/>
    </row>
    <row r="506" spans="1:257">
      <c r="A506" t="s">
        <v>115</v>
      </c>
      <c r="B506">
        <v>2016</v>
      </c>
      <c r="C506" t="s">
        <v>856</v>
      </c>
      <c r="D506" t="s">
        <v>857</v>
      </c>
      <c r="E506" t="s">
        <v>858</v>
      </c>
      <c r="F506" t="s">
        <v>255</v>
      </c>
      <c r="G506" t="s">
        <v>250</v>
      </c>
      <c r="H506">
        <v>44301</v>
      </c>
      <c r="I506">
        <v>325199</v>
      </c>
      <c r="J506" t="str">
        <f>VLOOKUP(C506,'2016-2021 BD OES Pull_rev'!F:N, 9, FALSE)</f>
        <v>Processing as a reactant</v>
      </c>
      <c r="K506">
        <v>2130</v>
      </c>
      <c r="L506" t="s">
        <v>463</v>
      </c>
      <c r="M506">
        <v>0</v>
      </c>
      <c r="R506">
        <v>0</v>
      </c>
      <c r="S506">
        <v>0</v>
      </c>
      <c r="T506">
        <v>0</v>
      </c>
      <c r="U506">
        <v>0</v>
      </c>
      <c r="V506">
        <f t="shared" si="10"/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CJ506"/>
      <c r="CK506"/>
      <c r="GG506"/>
      <c r="GI506"/>
      <c r="GQ506"/>
      <c r="HI506"/>
      <c r="HK506"/>
      <c r="HM506"/>
      <c r="IF506"/>
      <c r="IW506"/>
    </row>
    <row r="507" spans="1:257">
      <c r="A507" t="s">
        <v>115</v>
      </c>
      <c r="B507">
        <v>2017</v>
      </c>
      <c r="C507" t="s">
        <v>856</v>
      </c>
      <c r="D507" t="s">
        <v>857</v>
      </c>
      <c r="E507" t="s">
        <v>858</v>
      </c>
      <c r="F507" t="s">
        <v>255</v>
      </c>
      <c r="G507" t="s">
        <v>250</v>
      </c>
      <c r="H507">
        <v>44301</v>
      </c>
      <c r="I507">
        <v>325199</v>
      </c>
      <c r="J507" t="str">
        <f>VLOOKUP(C507,'2016-2021 BD OES Pull_rev'!F:N, 9, FALSE)</f>
        <v>Processing as a reactant</v>
      </c>
      <c r="K507">
        <v>12430</v>
      </c>
      <c r="L507" t="s">
        <v>463</v>
      </c>
      <c r="M507">
        <v>0</v>
      </c>
      <c r="R507">
        <v>0</v>
      </c>
      <c r="S507">
        <v>0</v>
      </c>
      <c r="T507">
        <v>0</v>
      </c>
      <c r="U507">
        <v>0</v>
      </c>
      <c r="V507">
        <f t="shared" si="10"/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CJ507"/>
      <c r="CK507"/>
      <c r="GG507"/>
      <c r="GI507"/>
      <c r="GQ507"/>
      <c r="HI507"/>
      <c r="HK507"/>
      <c r="HM507"/>
      <c r="IF507"/>
      <c r="IW507"/>
    </row>
    <row r="508" spans="1:257">
      <c r="A508" t="s">
        <v>115</v>
      </c>
      <c r="B508">
        <v>2018</v>
      </c>
      <c r="C508" t="s">
        <v>856</v>
      </c>
      <c r="D508" t="s">
        <v>857</v>
      </c>
      <c r="E508" t="s">
        <v>858</v>
      </c>
      <c r="F508" t="s">
        <v>255</v>
      </c>
      <c r="G508" t="s">
        <v>250</v>
      </c>
      <c r="H508">
        <v>44301</v>
      </c>
      <c r="I508">
        <v>325199</v>
      </c>
      <c r="J508" t="str">
        <f>VLOOKUP(C508,'2016-2021 BD OES Pull_rev'!F:N, 9, FALSE)</f>
        <v>Processing as a reactant</v>
      </c>
      <c r="K508">
        <v>10860</v>
      </c>
      <c r="L508" t="s">
        <v>463</v>
      </c>
      <c r="M508">
        <v>0</v>
      </c>
      <c r="R508">
        <v>0</v>
      </c>
      <c r="S508">
        <v>0</v>
      </c>
      <c r="T508">
        <v>0</v>
      </c>
      <c r="U508">
        <v>0</v>
      </c>
      <c r="V508">
        <f t="shared" si="10"/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1980</v>
      </c>
      <c r="CJ508"/>
      <c r="CK508"/>
      <c r="GG508"/>
      <c r="GI508"/>
      <c r="GQ508"/>
      <c r="HI508"/>
      <c r="HK508"/>
      <c r="HM508"/>
      <c r="IF508"/>
      <c r="IW508"/>
    </row>
    <row r="509" spans="1:257">
      <c r="A509" t="s">
        <v>115</v>
      </c>
      <c r="B509">
        <v>2019</v>
      </c>
      <c r="C509" t="s">
        <v>856</v>
      </c>
      <c r="D509" t="s">
        <v>857</v>
      </c>
      <c r="E509" t="s">
        <v>858</v>
      </c>
      <c r="F509" t="s">
        <v>255</v>
      </c>
      <c r="G509" t="s">
        <v>250</v>
      </c>
      <c r="H509">
        <v>44301</v>
      </c>
      <c r="I509">
        <v>325212</v>
      </c>
      <c r="J509" t="str">
        <f>VLOOKUP(C509,'2016-2021 BD OES Pull_rev'!F:N, 9, FALSE)</f>
        <v>Processing as a reactant</v>
      </c>
      <c r="K509">
        <v>10286</v>
      </c>
      <c r="L509" t="s">
        <v>463</v>
      </c>
      <c r="M509">
        <v>0</v>
      </c>
      <c r="R509">
        <v>0</v>
      </c>
      <c r="S509">
        <v>0</v>
      </c>
      <c r="T509">
        <v>0</v>
      </c>
      <c r="U509">
        <v>0</v>
      </c>
      <c r="V509">
        <f t="shared" si="10"/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2946</v>
      </c>
      <c r="CJ509"/>
      <c r="CK509"/>
      <c r="GG509"/>
      <c r="GI509"/>
      <c r="GQ509"/>
      <c r="HI509"/>
      <c r="HK509"/>
      <c r="HM509"/>
      <c r="IF509"/>
      <c r="IW509"/>
    </row>
    <row r="510" spans="1:257">
      <c r="A510" t="s">
        <v>115</v>
      </c>
      <c r="B510">
        <v>2020</v>
      </c>
      <c r="C510" t="s">
        <v>856</v>
      </c>
      <c r="D510" t="s">
        <v>857</v>
      </c>
      <c r="E510" t="s">
        <v>858</v>
      </c>
      <c r="F510" t="s">
        <v>255</v>
      </c>
      <c r="G510" t="s">
        <v>250</v>
      </c>
      <c r="H510">
        <v>44301</v>
      </c>
      <c r="I510">
        <v>325212</v>
      </c>
      <c r="J510" t="str">
        <f>VLOOKUP(C510,'2016-2021 BD OES Pull_rev'!F:N, 9, FALSE)</f>
        <v>Processing as a reactant</v>
      </c>
      <c r="K510">
        <v>10344</v>
      </c>
      <c r="L510" t="s">
        <v>463</v>
      </c>
      <c r="M510">
        <v>0</v>
      </c>
      <c r="R510">
        <v>0</v>
      </c>
      <c r="S510">
        <v>0</v>
      </c>
      <c r="T510">
        <v>0</v>
      </c>
      <c r="U510">
        <v>0</v>
      </c>
      <c r="V510">
        <f t="shared" si="10"/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1298</v>
      </c>
      <c r="CJ510"/>
      <c r="CK510"/>
      <c r="GG510"/>
      <c r="GI510"/>
      <c r="GQ510"/>
      <c r="HI510"/>
      <c r="HK510"/>
      <c r="HM510"/>
      <c r="IF510"/>
      <c r="IW510"/>
    </row>
    <row r="511" spans="1:257">
      <c r="B511">
        <v>2021</v>
      </c>
      <c r="C511" t="s">
        <v>856</v>
      </c>
      <c r="D511" t="s">
        <v>857</v>
      </c>
      <c r="E511" t="s">
        <v>858</v>
      </c>
      <c r="F511" t="s">
        <v>255</v>
      </c>
      <c r="G511" t="s">
        <v>250</v>
      </c>
      <c r="H511">
        <v>44301</v>
      </c>
      <c r="I511">
        <v>325212</v>
      </c>
      <c r="J511" t="str">
        <f>VLOOKUP(C511,'2016-2021 BD OES Pull_rev'!F:N, 9, FALSE)</f>
        <v>Processing as a reactant</v>
      </c>
      <c r="K511">
        <v>10204</v>
      </c>
      <c r="L511" t="s">
        <v>463</v>
      </c>
      <c r="M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AQ511" s="33"/>
      <c r="AR511" s="33"/>
      <c r="AS511" s="33"/>
      <c r="AT511" s="33"/>
      <c r="AU511" s="33"/>
      <c r="AV511" s="33"/>
      <c r="AW511" s="33"/>
      <c r="AX511" s="33"/>
      <c r="AY511" s="33"/>
      <c r="CJ511"/>
      <c r="CK511"/>
      <c r="GG511"/>
      <c r="GI511"/>
      <c r="GQ511"/>
      <c r="HI511"/>
      <c r="HK511"/>
      <c r="HM511"/>
      <c r="IF511"/>
      <c r="IW511"/>
    </row>
    <row r="512" spans="1:257">
      <c r="B512">
        <v>2021</v>
      </c>
      <c r="C512" t="s">
        <v>856</v>
      </c>
      <c r="D512" t="s">
        <v>857</v>
      </c>
      <c r="E512" t="s">
        <v>858</v>
      </c>
      <c r="F512" t="s">
        <v>255</v>
      </c>
      <c r="G512" t="s">
        <v>250</v>
      </c>
      <c r="H512">
        <v>44301</v>
      </c>
      <c r="I512">
        <v>325212</v>
      </c>
      <c r="J512" t="str">
        <f>VLOOKUP(C512,'2016-2021 BD OES Pull_rev'!F:N, 9, FALSE)</f>
        <v>Processing as a reactant</v>
      </c>
      <c r="K512">
        <v>10204</v>
      </c>
      <c r="L512" t="s">
        <v>463</v>
      </c>
      <c r="M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AQ512" s="33"/>
      <c r="AR512" s="33"/>
      <c r="AS512" s="33"/>
      <c r="AT512" s="33"/>
      <c r="AU512" s="33"/>
      <c r="AV512" s="33"/>
      <c r="AW512" s="33"/>
      <c r="AX512" s="33"/>
      <c r="AY512" s="33"/>
      <c r="CJ512"/>
      <c r="CK512"/>
      <c r="GG512"/>
      <c r="GI512"/>
      <c r="GQ512"/>
      <c r="HI512"/>
      <c r="HK512"/>
      <c r="HM512"/>
      <c r="IF512"/>
      <c r="IW512"/>
    </row>
    <row r="513" spans="1:257">
      <c r="A513" t="s">
        <v>115</v>
      </c>
      <c r="B513">
        <v>2021</v>
      </c>
      <c r="C513" t="s">
        <v>856</v>
      </c>
      <c r="D513" t="s">
        <v>857</v>
      </c>
      <c r="E513" t="s">
        <v>858</v>
      </c>
      <c r="F513" t="s">
        <v>255</v>
      </c>
      <c r="G513" t="s">
        <v>250</v>
      </c>
      <c r="H513">
        <v>44301</v>
      </c>
      <c r="I513">
        <v>325212</v>
      </c>
      <c r="J513" t="str">
        <f>VLOOKUP(C513,'2016-2021 BD OES Pull_rev'!F:N, 9, FALSE)</f>
        <v>Processing as a reactant</v>
      </c>
      <c r="K513">
        <v>10204</v>
      </c>
      <c r="L513" t="s">
        <v>463</v>
      </c>
      <c r="M513">
        <v>0</v>
      </c>
      <c r="R513">
        <v>0</v>
      </c>
      <c r="S513">
        <v>0</v>
      </c>
      <c r="T513">
        <v>0</v>
      </c>
      <c r="U513">
        <v>0</v>
      </c>
      <c r="V513">
        <f t="shared" ref="V513:V551" si="11">SUM(S513:U513)</f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1328.04</v>
      </c>
      <c r="CJ513"/>
      <c r="CK513"/>
      <c r="GG513"/>
      <c r="GI513"/>
      <c r="GQ513"/>
      <c r="HI513"/>
      <c r="HK513"/>
      <c r="HM513"/>
      <c r="IF513"/>
      <c r="IW513"/>
    </row>
    <row r="514" spans="1:257">
      <c r="A514" t="s">
        <v>115</v>
      </c>
      <c r="B514">
        <v>2016</v>
      </c>
      <c r="C514" t="s">
        <v>859</v>
      </c>
      <c r="D514" t="s">
        <v>860</v>
      </c>
      <c r="E514" t="s">
        <v>861</v>
      </c>
      <c r="F514" t="s">
        <v>626</v>
      </c>
      <c r="G514" t="s">
        <v>148</v>
      </c>
      <c r="H514">
        <v>77651</v>
      </c>
      <c r="I514">
        <v>325199</v>
      </c>
      <c r="J514" t="str">
        <f>VLOOKUP(C514,'2016-2021 BD OES Pull_rev'!F:N, 9, FALSE)</f>
        <v>Recycling</v>
      </c>
      <c r="K514">
        <v>370</v>
      </c>
      <c r="L514" t="s">
        <v>780</v>
      </c>
      <c r="M514">
        <v>0</v>
      </c>
      <c r="N514" t="s">
        <v>477</v>
      </c>
      <c r="R514">
        <v>1</v>
      </c>
      <c r="S514">
        <v>0</v>
      </c>
      <c r="T514">
        <v>0</v>
      </c>
      <c r="U514">
        <v>0</v>
      </c>
      <c r="V514">
        <f t="shared" si="11"/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3.8</v>
      </c>
      <c r="CJ514"/>
      <c r="CK514"/>
      <c r="GG514"/>
      <c r="GI514"/>
      <c r="GQ514"/>
      <c r="HI514"/>
      <c r="HK514"/>
      <c r="HM514"/>
      <c r="IF514"/>
      <c r="IW514"/>
    </row>
    <row r="515" spans="1:257">
      <c r="A515" t="s">
        <v>115</v>
      </c>
      <c r="B515">
        <v>2017</v>
      </c>
      <c r="C515" t="s">
        <v>859</v>
      </c>
      <c r="D515" t="s">
        <v>860</v>
      </c>
      <c r="E515" t="s">
        <v>861</v>
      </c>
      <c r="F515" t="s">
        <v>626</v>
      </c>
      <c r="G515" t="s">
        <v>148</v>
      </c>
      <c r="H515">
        <v>77651</v>
      </c>
      <c r="I515">
        <v>325199</v>
      </c>
      <c r="J515" t="str">
        <f>VLOOKUP(C515,'2016-2021 BD OES Pull_rev'!F:N, 9, FALSE)</f>
        <v>Recycling</v>
      </c>
      <c r="K515">
        <v>370</v>
      </c>
      <c r="L515" t="s">
        <v>780</v>
      </c>
      <c r="M515">
        <v>0</v>
      </c>
      <c r="N515" t="s">
        <v>477</v>
      </c>
      <c r="R515">
        <v>1</v>
      </c>
      <c r="S515">
        <v>0</v>
      </c>
      <c r="T515">
        <v>0</v>
      </c>
      <c r="U515">
        <v>0</v>
      </c>
      <c r="V515">
        <f t="shared" si="11"/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1.42</v>
      </c>
      <c r="CJ515"/>
      <c r="CK515"/>
      <c r="GG515"/>
      <c r="GI515"/>
      <c r="GQ515"/>
      <c r="HI515"/>
      <c r="HK515"/>
      <c r="HM515"/>
      <c r="IF515"/>
      <c r="IW515"/>
    </row>
    <row r="516" spans="1:257">
      <c r="A516" t="s">
        <v>115</v>
      </c>
      <c r="B516">
        <v>2018</v>
      </c>
      <c r="C516" t="s">
        <v>859</v>
      </c>
      <c r="D516" t="s">
        <v>860</v>
      </c>
      <c r="E516" t="s">
        <v>861</v>
      </c>
      <c r="F516" t="s">
        <v>626</v>
      </c>
      <c r="G516" t="s">
        <v>148</v>
      </c>
      <c r="H516">
        <v>77651</v>
      </c>
      <c r="I516">
        <v>325199</v>
      </c>
      <c r="J516" t="str">
        <f>VLOOKUP(C516,'2016-2021 BD OES Pull_rev'!F:N, 9, FALSE)</f>
        <v>Recycling</v>
      </c>
      <c r="K516">
        <v>501</v>
      </c>
      <c r="L516" t="s">
        <v>780</v>
      </c>
      <c r="M516">
        <v>0</v>
      </c>
      <c r="N516" t="s">
        <v>477</v>
      </c>
      <c r="R516">
        <v>1</v>
      </c>
      <c r="S516">
        <v>0</v>
      </c>
      <c r="T516">
        <v>0</v>
      </c>
      <c r="U516">
        <v>0</v>
      </c>
      <c r="V516">
        <f t="shared" si="11"/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1.17</v>
      </c>
      <c r="CJ516"/>
      <c r="CK516"/>
      <c r="GG516"/>
      <c r="GI516"/>
      <c r="GQ516"/>
      <c r="HI516"/>
      <c r="HK516"/>
      <c r="HM516"/>
      <c r="IF516"/>
      <c r="IW516"/>
    </row>
    <row r="517" spans="1:257">
      <c r="A517" t="s">
        <v>115</v>
      </c>
      <c r="B517">
        <v>2019</v>
      </c>
      <c r="C517" t="s">
        <v>859</v>
      </c>
      <c r="D517" t="s">
        <v>860</v>
      </c>
      <c r="E517" t="s">
        <v>861</v>
      </c>
      <c r="F517" t="s">
        <v>626</v>
      </c>
      <c r="G517" t="s">
        <v>148</v>
      </c>
      <c r="H517">
        <v>77651</v>
      </c>
      <c r="I517">
        <v>325199</v>
      </c>
      <c r="J517" t="str">
        <f>VLOOKUP(C517,'2016-2021 BD OES Pull_rev'!F:N, 9, FALSE)</f>
        <v>Recycling</v>
      </c>
      <c r="K517">
        <v>312</v>
      </c>
      <c r="L517" t="s">
        <v>780</v>
      </c>
      <c r="M517">
        <v>0</v>
      </c>
      <c r="N517" t="s">
        <v>477</v>
      </c>
      <c r="R517">
        <v>1</v>
      </c>
      <c r="S517">
        <v>0</v>
      </c>
      <c r="T517">
        <v>0</v>
      </c>
      <c r="U517">
        <v>0</v>
      </c>
      <c r="V517">
        <f t="shared" si="11"/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1.53</v>
      </c>
      <c r="CJ517"/>
      <c r="CK517"/>
      <c r="GG517"/>
      <c r="GI517"/>
      <c r="GQ517"/>
      <c r="HI517"/>
      <c r="HK517"/>
      <c r="HM517"/>
      <c r="IF517"/>
      <c r="IW517"/>
    </row>
    <row r="518" spans="1:257">
      <c r="A518" t="s">
        <v>115</v>
      </c>
      <c r="B518">
        <v>2020</v>
      </c>
      <c r="C518" t="s">
        <v>859</v>
      </c>
      <c r="D518" t="s">
        <v>860</v>
      </c>
      <c r="E518" t="s">
        <v>861</v>
      </c>
      <c r="F518" t="s">
        <v>626</v>
      </c>
      <c r="G518" t="s">
        <v>148</v>
      </c>
      <c r="H518">
        <v>77651</v>
      </c>
      <c r="I518">
        <v>325199</v>
      </c>
      <c r="J518" t="str">
        <f>VLOOKUP(C518,'2016-2021 BD OES Pull_rev'!F:N, 9, FALSE)</f>
        <v>Recycling</v>
      </c>
      <c r="K518">
        <v>281</v>
      </c>
      <c r="L518" t="s">
        <v>780</v>
      </c>
      <c r="M518">
        <v>0</v>
      </c>
      <c r="N518" t="s">
        <v>477</v>
      </c>
      <c r="R518">
        <v>1</v>
      </c>
      <c r="S518">
        <v>0</v>
      </c>
      <c r="T518">
        <v>0</v>
      </c>
      <c r="U518">
        <v>0</v>
      </c>
      <c r="V518">
        <f t="shared" si="11"/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1.18</v>
      </c>
      <c r="CJ518"/>
      <c r="CK518"/>
      <c r="GG518"/>
      <c r="GI518"/>
      <c r="GQ518"/>
      <c r="HI518"/>
      <c r="HK518"/>
      <c r="HM518"/>
      <c r="IF518"/>
      <c r="IW518"/>
    </row>
    <row r="519" spans="1:257">
      <c r="A519" t="s">
        <v>115</v>
      </c>
      <c r="B519">
        <v>2021</v>
      </c>
      <c r="C519" t="s">
        <v>859</v>
      </c>
      <c r="D519" t="s">
        <v>860</v>
      </c>
      <c r="E519" t="s">
        <v>861</v>
      </c>
      <c r="F519" t="s">
        <v>626</v>
      </c>
      <c r="G519" t="s">
        <v>148</v>
      </c>
      <c r="H519">
        <v>77651</v>
      </c>
      <c r="I519">
        <v>325199</v>
      </c>
      <c r="J519" t="str">
        <f>VLOOKUP(C519,'2016-2021 BD OES Pull_rev'!F:N, 9, FALSE)</f>
        <v>Recycling</v>
      </c>
      <c r="K519">
        <v>219</v>
      </c>
      <c r="L519" t="s">
        <v>780</v>
      </c>
      <c r="M519">
        <v>0</v>
      </c>
      <c r="N519" t="s">
        <v>477</v>
      </c>
      <c r="R519">
        <v>1</v>
      </c>
      <c r="S519">
        <v>0</v>
      </c>
      <c r="T519">
        <v>0</v>
      </c>
      <c r="U519">
        <v>0</v>
      </c>
      <c r="V519">
        <f t="shared" si="11"/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CJ519"/>
      <c r="CK519"/>
      <c r="GG519"/>
      <c r="GI519"/>
      <c r="GQ519"/>
      <c r="HI519"/>
      <c r="HK519"/>
      <c r="HM519"/>
      <c r="IF519"/>
      <c r="IW519"/>
    </row>
    <row r="520" spans="1:257">
      <c r="A520" t="s">
        <v>115</v>
      </c>
      <c r="B520">
        <v>2016</v>
      </c>
      <c r="C520" t="s">
        <v>862</v>
      </c>
      <c r="D520" t="s">
        <v>863</v>
      </c>
      <c r="E520" t="s">
        <v>864</v>
      </c>
      <c r="F520" t="s">
        <v>865</v>
      </c>
      <c r="G520" t="s">
        <v>866</v>
      </c>
      <c r="H520">
        <v>96707</v>
      </c>
      <c r="I520">
        <v>324110</v>
      </c>
      <c r="J520" t="str">
        <f>VLOOKUP(C520,'2016-2021 BD OES Pull_rev'!F:N, 9, FALSE)</f>
        <v>Repackaging</v>
      </c>
      <c r="K520">
        <v>2217</v>
      </c>
      <c r="L520" t="s">
        <v>463</v>
      </c>
      <c r="M520">
        <v>0</v>
      </c>
      <c r="R520">
        <v>0</v>
      </c>
      <c r="S520">
        <v>0</v>
      </c>
      <c r="T520">
        <v>0</v>
      </c>
      <c r="U520">
        <v>0</v>
      </c>
      <c r="V520">
        <f t="shared" si="11"/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CJ520"/>
      <c r="CK520"/>
      <c r="GG520"/>
      <c r="GI520"/>
      <c r="GQ520"/>
      <c r="HI520"/>
      <c r="HK520"/>
      <c r="HM520"/>
      <c r="IF520"/>
      <c r="IW520"/>
    </row>
    <row r="521" spans="1:257">
      <c r="A521" t="s">
        <v>115</v>
      </c>
      <c r="B521">
        <v>2017</v>
      </c>
      <c r="C521" t="s">
        <v>862</v>
      </c>
      <c r="D521" t="s">
        <v>863</v>
      </c>
      <c r="E521" t="s">
        <v>864</v>
      </c>
      <c r="F521" t="s">
        <v>865</v>
      </c>
      <c r="G521" t="s">
        <v>866</v>
      </c>
      <c r="H521">
        <v>96707</v>
      </c>
      <c r="I521">
        <v>324110</v>
      </c>
      <c r="J521" t="str">
        <f>VLOOKUP(C521,'2016-2021 BD OES Pull_rev'!F:N, 9, FALSE)</f>
        <v>Repackaging</v>
      </c>
      <c r="K521">
        <v>2208</v>
      </c>
      <c r="L521" t="s">
        <v>463</v>
      </c>
      <c r="M521">
        <v>0</v>
      </c>
      <c r="R521">
        <v>0</v>
      </c>
      <c r="S521">
        <v>0</v>
      </c>
      <c r="T521">
        <v>0</v>
      </c>
      <c r="U521">
        <v>0</v>
      </c>
      <c r="V521">
        <f t="shared" si="11"/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CJ521"/>
      <c r="CK521"/>
      <c r="GG521"/>
      <c r="GI521"/>
      <c r="GQ521"/>
      <c r="HI521"/>
      <c r="HK521"/>
      <c r="HM521"/>
      <c r="IF521"/>
      <c r="IW521"/>
    </row>
    <row r="522" spans="1:257">
      <c r="A522" t="s">
        <v>115</v>
      </c>
      <c r="B522">
        <v>2018</v>
      </c>
      <c r="C522" t="s">
        <v>862</v>
      </c>
      <c r="D522" t="s">
        <v>863</v>
      </c>
      <c r="E522" t="s">
        <v>864</v>
      </c>
      <c r="F522" t="s">
        <v>865</v>
      </c>
      <c r="G522" t="s">
        <v>866</v>
      </c>
      <c r="H522">
        <v>96707</v>
      </c>
      <c r="I522">
        <v>324110</v>
      </c>
      <c r="J522" t="str">
        <f>VLOOKUP(C522,'2016-2021 BD OES Pull_rev'!F:N, 9, FALSE)</f>
        <v>Repackaging</v>
      </c>
      <c r="K522">
        <v>2214</v>
      </c>
      <c r="L522" t="s">
        <v>463</v>
      </c>
      <c r="M522">
        <v>0</v>
      </c>
      <c r="R522">
        <v>0</v>
      </c>
      <c r="S522">
        <v>0</v>
      </c>
      <c r="T522">
        <v>0</v>
      </c>
      <c r="U522">
        <v>0</v>
      </c>
      <c r="V522">
        <f t="shared" si="11"/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CJ522"/>
      <c r="CK522"/>
      <c r="GG522"/>
      <c r="GI522"/>
      <c r="GQ522"/>
      <c r="HI522"/>
      <c r="HK522"/>
      <c r="HM522"/>
      <c r="IF522"/>
      <c r="IW522"/>
    </row>
    <row r="523" spans="1:257">
      <c r="A523" t="s">
        <v>115</v>
      </c>
      <c r="B523">
        <v>2016</v>
      </c>
      <c r="C523" t="s">
        <v>867</v>
      </c>
      <c r="D523" t="s">
        <v>868</v>
      </c>
      <c r="E523" t="s">
        <v>869</v>
      </c>
      <c r="F523" t="s">
        <v>870</v>
      </c>
      <c r="G523" t="s">
        <v>122</v>
      </c>
      <c r="H523">
        <v>35601</v>
      </c>
      <c r="I523">
        <v>325110</v>
      </c>
      <c r="J523" t="str">
        <f>VLOOKUP(C523,'2016-2021 BD OES Pull_rev'!F:N, 9, FALSE)</f>
        <v>Processing as a reactant</v>
      </c>
      <c r="K523">
        <v>2660</v>
      </c>
      <c r="L523" t="s">
        <v>463</v>
      </c>
      <c r="M523">
        <v>0</v>
      </c>
      <c r="R523">
        <v>0</v>
      </c>
      <c r="S523">
        <v>0</v>
      </c>
      <c r="T523">
        <v>0</v>
      </c>
      <c r="U523">
        <v>0</v>
      </c>
      <c r="V523">
        <f t="shared" si="11"/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CJ523"/>
      <c r="CK523"/>
      <c r="GG523"/>
      <c r="GI523"/>
      <c r="GQ523"/>
      <c r="HI523"/>
      <c r="HK523"/>
      <c r="HM523"/>
      <c r="IF523"/>
      <c r="IW523"/>
    </row>
    <row r="524" spans="1:257">
      <c r="A524" t="s">
        <v>115</v>
      </c>
      <c r="B524">
        <v>2017</v>
      </c>
      <c r="C524" t="s">
        <v>867</v>
      </c>
      <c r="D524" t="s">
        <v>868</v>
      </c>
      <c r="E524" t="s">
        <v>869</v>
      </c>
      <c r="F524" t="s">
        <v>870</v>
      </c>
      <c r="G524" t="s">
        <v>122</v>
      </c>
      <c r="H524">
        <v>35601</v>
      </c>
      <c r="I524">
        <v>325110</v>
      </c>
      <c r="J524" t="str">
        <f>VLOOKUP(C524,'2016-2021 BD OES Pull_rev'!F:N, 9, FALSE)</f>
        <v>Processing as a reactant</v>
      </c>
      <c r="K524">
        <v>4100</v>
      </c>
      <c r="L524" t="s">
        <v>463</v>
      </c>
      <c r="M524">
        <v>0</v>
      </c>
      <c r="R524">
        <v>0</v>
      </c>
      <c r="S524">
        <v>0</v>
      </c>
      <c r="T524">
        <v>0</v>
      </c>
      <c r="U524">
        <v>0</v>
      </c>
      <c r="V524">
        <f t="shared" si="11"/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CJ524"/>
      <c r="CK524"/>
      <c r="GG524"/>
      <c r="GI524"/>
      <c r="GQ524"/>
      <c r="HI524"/>
      <c r="HK524"/>
      <c r="HM524"/>
      <c r="IF524"/>
      <c r="IW524"/>
    </row>
    <row r="525" spans="1:257">
      <c r="A525" t="s">
        <v>115</v>
      </c>
      <c r="B525">
        <v>2018</v>
      </c>
      <c r="C525" t="s">
        <v>867</v>
      </c>
      <c r="D525" t="s">
        <v>868</v>
      </c>
      <c r="E525" t="s">
        <v>869</v>
      </c>
      <c r="F525" t="s">
        <v>870</v>
      </c>
      <c r="G525" t="s">
        <v>122</v>
      </c>
      <c r="H525">
        <v>35601</v>
      </c>
      <c r="I525">
        <v>325110</v>
      </c>
      <c r="J525" t="str">
        <f>VLOOKUP(C525,'2016-2021 BD OES Pull_rev'!F:N, 9, FALSE)</f>
        <v>Processing as a reactant</v>
      </c>
      <c r="K525">
        <v>2300</v>
      </c>
      <c r="L525" t="s">
        <v>463</v>
      </c>
      <c r="M525">
        <v>0</v>
      </c>
      <c r="R525">
        <v>0</v>
      </c>
      <c r="S525">
        <v>0</v>
      </c>
      <c r="T525">
        <v>0</v>
      </c>
      <c r="U525">
        <v>0</v>
      </c>
      <c r="V525">
        <f t="shared" si="11"/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CJ525"/>
      <c r="CK525"/>
      <c r="GG525"/>
      <c r="GI525"/>
      <c r="GQ525"/>
      <c r="HI525"/>
      <c r="HK525"/>
      <c r="HM525"/>
      <c r="IF525"/>
      <c r="IW525"/>
    </row>
    <row r="526" spans="1:257">
      <c r="A526" t="s">
        <v>115</v>
      </c>
      <c r="B526">
        <v>2019</v>
      </c>
      <c r="C526" t="s">
        <v>867</v>
      </c>
      <c r="D526" t="s">
        <v>868</v>
      </c>
      <c r="E526" t="s">
        <v>869</v>
      </c>
      <c r="F526" t="s">
        <v>870</v>
      </c>
      <c r="G526" t="s">
        <v>122</v>
      </c>
      <c r="H526">
        <v>35601</v>
      </c>
      <c r="I526">
        <v>325110</v>
      </c>
      <c r="J526" t="str">
        <f>VLOOKUP(C526,'2016-2021 BD OES Pull_rev'!F:N, 9, FALSE)</f>
        <v>Processing as a reactant</v>
      </c>
      <c r="K526">
        <v>3050</v>
      </c>
      <c r="L526" t="s">
        <v>463</v>
      </c>
      <c r="M526">
        <v>0</v>
      </c>
      <c r="R526">
        <v>0</v>
      </c>
      <c r="S526">
        <v>0</v>
      </c>
      <c r="T526">
        <v>0</v>
      </c>
      <c r="U526">
        <v>0</v>
      </c>
      <c r="V526">
        <f t="shared" si="11"/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CJ526"/>
      <c r="CK526"/>
      <c r="GG526"/>
      <c r="GI526"/>
      <c r="GQ526"/>
      <c r="HI526"/>
      <c r="HK526"/>
      <c r="HM526"/>
      <c r="IF526"/>
      <c r="IW526"/>
    </row>
    <row r="527" spans="1:257">
      <c r="A527" t="s">
        <v>115</v>
      </c>
      <c r="B527">
        <v>2020</v>
      </c>
      <c r="C527" t="s">
        <v>867</v>
      </c>
      <c r="D527" t="s">
        <v>868</v>
      </c>
      <c r="E527" t="s">
        <v>869</v>
      </c>
      <c r="F527" t="s">
        <v>870</v>
      </c>
      <c r="G527" t="s">
        <v>122</v>
      </c>
      <c r="H527">
        <v>35601</v>
      </c>
      <c r="I527">
        <v>325110</v>
      </c>
      <c r="J527" t="str">
        <f>VLOOKUP(C527,'2016-2021 BD OES Pull_rev'!F:N, 9, FALSE)</f>
        <v>Processing as a reactant</v>
      </c>
      <c r="K527">
        <v>1330</v>
      </c>
      <c r="L527" t="s">
        <v>463</v>
      </c>
      <c r="M527">
        <v>0</v>
      </c>
      <c r="R527">
        <v>0</v>
      </c>
      <c r="S527">
        <v>0</v>
      </c>
      <c r="T527">
        <v>0</v>
      </c>
      <c r="U527">
        <v>0</v>
      </c>
      <c r="V527">
        <f t="shared" si="11"/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CJ527"/>
      <c r="CK527"/>
      <c r="GG527"/>
      <c r="GI527"/>
      <c r="GQ527"/>
      <c r="HI527"/>
      <c r="HK527"/>
      <c r="HM527"/>
      <c r="IF527"/>
      <c r="IW527"/>
    </row>
    <row r="528" spans="1:257">
      <c r="A528" t="s">
        <v>115</v>
      </c>
      <c r="B528">
        <v>2021</v>
      </c>
      <c r="C528" t="s">
        <v>867</v>
      </c>
      <c r="D528" t="s">
        <v>868</v>
      </c>
      <c r="E528" t="s">
        <v>869</v>
      </c>
      <c r="F528" t="s">
        <v>870</v>
      </c>
      <c r="G528" t="s">
        <v>122</v>
      </c>
      <c r="H528">
        <v>35601</v>
      </c>
      <c r="I528">
        <v>325110</v>
      </c>
      <c r="J528" t="str">
        <f>VLOOKUP(C528,'2016-2021 BD OES Pull_rev'!F:N, 9, FALSE)</f>
        <v>Processing as a reactant</v>
      </c>
      <c r="K528">
        <v>2476</v>
      </c>
      <c r="L528" t="s">
        <v>463</v>
      </c>
      <c r="M528">
        <v>0</v>
      </c>
      <c r="R528">
        <v>0</v>
      </c>
      <c r="S528">
        <v>0</v>
      </c>
      <c r="T528">
        <v>0</v>
      </c>
      <c r="U528">
        <v>0</v>
      </c>
      <c r="V528">
        <f t="shared" si="11"/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CJ528"/>
      <c r="CK528"/>
      <c r="GG528"/>
      <c r="GI528"/>
      <c r="GQ528"/>
      <c r="HI528"/>
      <c r="HK528"/>
      <c r="HM528"/>
      <c r="IF528"/>
      <c r="IW528"/>
    </row>
    <row r="529" spans="1:257">
      <c r="A529" t="s">
        <v>115</v>
      </c>
      <c r="B529">
        <v>2019</v>
      </c>
      <c r="C529" t="s">
        <v>871</v>
      </c>
      <c r="D529" t="s">
        <v>872</v>
      </c>
      <c r="E529" t="s">
        <v>873</v>
      </c>
      <c r="F529" t="s">
        <v>727</v>
      </c>
      <c r="G529" t="s">
        <v>216</v>
      </c>
      <c r="H529">
        <v>70669</v>
      </c>
      <c r="I529">
        <v>325110</v>
      </c>
      <c r="J529" t="str">
        <f>VLOOKUP(C529,'2016-2021 BD OES Pull_rev'!F:N, 9, FALSE)</f>
        <v>Processing - Incorporation into formulation, mixture, or reaction product</v>
      </c>
      <c r="K529">
        <v>2870</v>
      </c>
      <c r="L529" t="s">
        <v>463</v>
      </c>
      <c r="M529">
        <v>0</v>
      </c>
      <c r="R529">
        <v>0</v>
      </c>
      <c r="S529">
        <v>0</v>
      </c>
      <c r="T529">
        <v>0</v>
      </c>
      <c r="U529">
        <v>0</v>
      </c>
      <c r="V529">
        <f t="shared" si="11"/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CJ529"/>
      <c r="CK529"/>
      <c r="GG529"/>
      <c r="GI529"/>
      <c r="GQ529"/>
      <c r="HI529"/>
      <c r="HK529"/>
      <c r="HM529"/>
      <c r="IF529"/>
      <c r="IW529"/>
    </row>
    <row r="530" spans="1:257">
      <c r="A530" t="s">
        <v>115</v>
      </c>
      <c r="B530">
        <v>2020</v>
      </c>
      <c r="C530" t="s">
        <v>871</v>
      </c>
      <c r="D530" t="s">
        <v>872</v>
      </c>
      <c r="E530" t="s">
        <v>873</v>
      </c>
      <c r="F530" t="s">
        <v>727</v>
      </c>
      <c r="G530" t="s">
        <v>216</v>
      </c>
      <c r="H530">
        <v>70669</v>
      </c>
      <c r="I530">
        <v>325110</v>
      </c>
      <c r="J530" t="str">
        <f>VLOOKUP(C530,'2016-2021 BD OES Pull_rev'!F:N, 9, FALSE)</f>
        <v>Processing - Incorporation into formulation, mixture, or reaction product</v>
      </c>
      <c r="K530">
        <v>3786</v>
      </c>
      <c r="L530" t="s">
        <v>463</v>
      </c>
      <c r="M530">
        <v>0</v>
      </c>
      <c r="R530">
        <v>0</v>
      </c>
      <c r="S530">
        <v>0</v>
      </c>
      <c r="T530">
        <v>0</v>
      </c>
      <c r="U530">
        <v>0</v>
      </c>
      <c r="V530">
        <f t="shared" si="11"/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CJ530"/>
      <c r="CK530"/>
      <c r="GG530"/>
      <c r="GI530"/>
      <c r="GQ530"/>
      <c r="HI530"/>
      <c r="HK530"/>
      <c r="HM530"/>
      <c r="IF530"/>
      <c r="IW530"/>
    </row>
    <row r="531" spans="1:257">
      <c r="A531" t="s">
        <v>115</v>
      </c>
      <c r="B531">
        <v>2021</v>
      </c>
      <c r="C531" t="s">
        <v>871</v>
      </c>
      <c r="D531" t="s">
        <v>872</v>
      </c>
      <c r="E531" t="s">
        <v>873</v>
      </c>
      <c r="F531" t="s">
        <v>727</v>
      </c>
      <c r="G531" t="s">
        <v>216</v>
      </c>
      <c r="H531">
        <v>70669</v>
      </c>
      <c r="I531">
        <v>325110</v>
      </c>
      <c r="J531" t="str">
        <f>VLOOKUP(C531,'2016-2021 BD OES Pull_rev'!F:N, 9, FALSE)</f>
        <v>Processing - Incorporation into formulation, mixture, or reaction product</v>
      </c>
      <c r="K531">
        <v>1484</v>
      </c>
      <c r="L531" t="s">
        <v>463</v>
      </c>
      <c r="M531">
        <v>0</v>
      </c>
      <c r="R531">
        <v>0</v>
      </c>
      <c r="S531">
        <v>0</v>
      </c>
      <c r="T531">
        <v>0</v>
      </c>
      <c r="U531">
        <v>0</v>
      </c>
      <c r="V531">
        <f t="shared" si="11"/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CJ531"/>
      <c r="CK531"/>
      <c r="GG531"/>
      <c r="GI531"/>
      <c r="GQ531"/>
      <c r="HI531"/>
      <c r="HK531"/>
      <c r="HM531"/>
      <c r="IF531"/>
      <c r="IW531"/>
    </row>
    <row r="532" spans="1:257">
      <c r="A532" t="s">
        <v>115</v>
      </c>
      <c r="B532">
        <v>2016</v>
      </c>
      <c r="C532" t="s">
        <v>874</v>
      </c>
      <c r="D532" t="s">
        <v>875</v>
      </c>
      <c r="E532" t="s">
        <v>876</v>
      </c>
      <c r="F532" t="s">
        <v>248</v>
      </c>
      <c r="G532" t="s">
        <v>250</v>
      </c>
      <c r="H532">
        <v>45804</v>
      </c>
      <c r="I532">
        <v>325199</v>
      </c>
      <c r="J532" t="str">
        <f>VLOOKUP(C532,'2016-2021 BD OES Pull_rev'!F:N, 9, FALSE)</f>
        <v>Processing as a reactant</v>
      </c>
      <c r="K532">
        <v>515</v>
      </c>
      <c r="L532" t="s">
        <v>463</v>
      </c>
      <c r="M532">
        <v>0</v>
      </c>
      <c r="R532">
        <v>0</v>
      </c>
      <c r="S532">
        <v>0</v>
      </c>
      <c r="T532">
        <v>0</v>
      </c>
      <c r="U532">
        <v>0</v>
      </c>
      <c r="V532">
        <f t="shared" si="11"/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CJ532"/>
      <c r="CK532"/>
      <c r="GG532"/>
      <c r="GI532"/>
      <c r="GQ532"/>
      <c r="HI532"/>
      <c r="HK532"/>
      <c r="HM532"/>
      <c r="IF532"/>
      <c r="IW532"/>
    </row>
    <row r="533" spans="1:257">
      <c r="A533" t="s">
        <v>115</v>
      </c>
      <c r="B533">
        <v>2016</v>
      </c>
      <c r="C533" t="s">
        <v>877</v>
      </c>
      <c r="D533" t="s">
        <v>878</v>
      </c>
      <c r="E533" t="s">
        <v>879</v>
      </c>
      <c r="F533" t="s">
        <v>296</v>
      </c>
      <c r="G533" t="s">
        <v>148</v>
      </c>
      <c r="H533">
        <v>77507</v>
      </c>
      <c r="I533">
        <v>325110</v>
      </c>
      <c r="J533" t="str">
        <f>VLOOKUP(C533,'2016-2021 BD OES Pull_rev'!F:N, 9, FALSE)</f>
        <v>Plastics and Rubber Polymerization</v>
      </c>
      <c r="K533">
        <v>465</v>
      </c>
      <c r="L533" t="s">
        <v>463</v>
      </c>
      <c r="M533">
        <v>0</v>
      </c>
      <c r="R533">
        <v>0</v>
      </c>
      <c r="S533">
        <v>0</v>
      </c>
      <c r="T533">
        <v>0</v>
      </c>
      <c r="U533">
        <v>0</v>
      </c>
      <c r="V533">
        <f t="shared" si="11"/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CJ533"/>
      <c r="CK533"/>
      <c r="GG533"/>
      <c r="GI533"/>
      <c r="GQ533"/>
      <c r="HI533"/>
      <c r="HK533"/>
      <c r="HM533"/>
      <c r="IF533"/>
      <c r="IW533"/>
    </row>
    <row r="534" spans="1:257">
      <c r="A534" t="s">
        <v>115</v>
      </c>
      <c r="B534">
        <v>2017</v>
      </c>
      <c r="C534" t="s">
        <v>877</v>
      </c>
      <c r="D534" t="s">
        <v>878</v>
      </c>
      <c r="E534" t="s">
        <v>879</v>
      </c>
      <c r="F534" t="s">
        <v>296</v>
      </c>
      <c r="G534" t="s">
        <v>148</v>
      </c>
      <c r="H534">
        <v>77507</v>
      </c>
      <c r="I534">
        <v>325110</v>
      </c>
      <c r="J534" t="str">
        <f>VLOOKUP(C534,'2016-2021 BD OES Pull_rev'!F:N, 9, FALSE)</f>
        <v>Plastics and Rubber Polymerization</v>
      </c>
      <c r="K534">
        <v>498</v>
      </c>
      <c r="L534" t="s">
        <v>463</v>
      </c>
      <c r="M534">
        <v>0</v>
      </c>
      <c r="R534">
        <v>0</v>
      </c>
      <c r="S534">
        <v>0</v>
      </c>
      <c r="T534">
        <v>0</v>
      </c>
      <c r="U534">
        <v>0</v>
      </c>
      <c r="V534">
        <f t="shared" si="11"/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CJ534"/>
      <c r="CK534"/>
      <c r="GG534"/>
      <c r="GI534"/>
      <c r="GQ534"/>
      <c r="HI534"/>
      <c r="HK534"/>
      <c r="HM534"/>
      <c r="IF534"/>
      <c r="IW534"/>
    </row>
    <row r="535" spans="1:257">
      <c r="A535" t="s">
        <v>115</v>
      </c>
      <c r="B535">
        <v>2016</v>
      </c>
      <c r="C535" t="s">
        <v>880</v>
      </c>
      <c r="D535" t="s">
        <v>881</v>
      </c>
      <c r="E535" t="s">
        <v>882</v>
      </c>
      <c r="F535" t="s">
        <v>883</v>
      </c>
      <c r="G535" t="s">
        <v>250</v>
      </c>
      <c r="H535">
        <v>45001</v>
      </c>
      <c r="I535">
        <v>325211</v>
      </c>
      <c r="J535" t="str">
        <f>VLOOKUP(C535,'2016-2021 BD OES Pull_rev'!F:N, 9, FALSE)</f>
        <v>Plastics and Rubber Polymerization</v>
      </c>
      <c r="K535">
        <v>4303</v>
      </c>
      <c r="L535" t="s">
        <v>476</v>
      </c>
      <c r="M535">
        <v>83</v>
      </c>
      <c r="N535" t="s">
        <v>485</v>
      </c>
      <c r="R535">
        <v>1</v>
      </c>
      <c r="S535">
        <v>83</v>
      </c>
      <c r="T535">
        <v>0</v>
      </c>
      <c r="U535">
        <v>0</v>
      </c>
      <c r="V535">
        <f t="shared" si="11"/>
        <v>83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CJ535"/>
      <c r="CK535"/>
      <c r="GG535"/>
      <c r="GI535"/>
      <c r="GQ535"/>
      <c r="HI535"/>
      <c r="HK535"/>
      <c r="HM535"/>
      <c r="IF535"/>
      <c r="IW535"/>
    </row>
    <row r="536" spans="1:257">
      <c r="A536" t="s">
        <v>115</v>
      </c>
      <c r="B536">
        <v>2017</v>
      </c>
      <c r="C536" t="s">
        <v>880</v>
      </c>
      <c r="D536" t="s">
        <v>881</v>
      </c>
      <c r="E536" t="s">
        <v>882</v>
      </c>
      <c r="F536" t="s">
        <v>883</v>
      </c>
      <c r="G536" t="s">
        <v>250</v>
      </c>
      <c r="H536">
        <v>45001</v>
      </c>
      <c r="I536">
        <v>325211</v>
      </c>
      <c r="J536" t="str">
        <f>VLOOKUP(C536,'2016-2021 BD OES Pull_rev'!F:N, 9, FALSE)</f>
        <v>Plastics and Rubber Polymerization</v>
      </c>
      <c r="K536">
        <v>4653</v>
      </c>
      <c r="L536" t="s">
        <v>476</v>
      </c>
      <c r="M536">
        <v>83</v>
      </c>
      <c r="N536" t="s">
        <v>485</v>
      </c>
      <c r="R536">
        <v>1</v>
      </c>
      <c r="S536">
        <v>83</v>
      </c>
      <c r="T536">
        <v>0</v>
      </c>
      <c r="U536">
        <v>0</v>
      </c>
      <c r="V536">
        <f t="shared" si="11"/>
        <v>83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CJ536"/>
      <c r="CK536"/>
      <c r="GG536"/>
      <c r="GI536"/>
      <c r="GQ536"/>
      <c r="HI536"/>
      <c r="HK536"/>
      <c r="HM536"/>
      <c r="IF536"/>
      <c r="IW536"/>
    </row>
    <row r="537" spans="1:257">
      <c r="A537" t="s">
        <v>115</v>
      </c>
      <c r="B537">
        <v>2018</v>
      </c>
      <c r="C537" t="s">
        <v>880</v>
      </c>
      <c r="D537" t="s">
        <v>881</v>
      </c>
      <c r="E537" t="s">
        <v>882</v>
      </c>
      <c r="F537" t="s">
        <v>883</v>
      </c>
      <c r="G537" t="s">
        <v>250</v>
      </c>
      <c r="H537">
        <v>45001</v>
      </c>
      <c r="I537">
        <v>325211</v>
      </c>
      <c r="J537" t="str">
        <f>VLOOKUP(C537,'2016-2021 BD OES Pull_rev'!F:N, 9, FALSE)</f>
        <v>Plastics and Rubber Polymerization</v>
      </c>
      <c r="K537">
        <v>4710</v>
      </c>
      <c r="L537" t="s">
        <v>476</v>
      </c>
      <c r="M537">
        <v>110</v>
      </c>
      <c r="N537" t="s">
        <v>485</v>
      </c>
      <c r="R537">
        <v>1</v>
      </c>
      <c r="S537">
        <v>110</v>
      </c>
      <c r="T537">
        <v>0</v>
      </c>
      <c r="U537">
        <v>0</v>
      </c>
      <c r="V537">
        <f t="shared" si="11"/>
        <v>110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CJ537"/>
      <c r="CK537"/>
      <c r="GG537"/>
      <c r="GI537"/>
      <c r="GQ537"/>
      <c r="HI537"/>
      <c r="HK537"/>
      <c r="HM537"/>
      <c r="IF537"/>
      <c r="IW537"/>
    </row>
    <row r="538" spans="1:257">
      <c r="A538" t="s">
        <v>115</v>
      </c>
      <c r="B538">
        <v>2019</v>
      </c>
      <c r="C538" t="s">
        <v>880</v>
      </c>
      <c r="D538" t="s">
        <v>881</v>
      </c>
      <c r="E538" t="s">
        <v>882</v>
      </c>
      <c r="F538" t="s">
        <v>883</v>
      </c>
      <c r="G538" t="s">
        <v>250</v>
      </c>
      <c r="H538">
        <v>45001</v>
      </c>
      <c r="I538">
        <v>325211</v>
      </c>
      <c r="J538" t="str">
        <f>VLOOKUP(C538,'2016-2021 BD OES Pull_rev'!F:N, 9, FALSE)</f>
        <v>Plastics and Rubber Polymerization</v>
      </c>
      <c r="K538">
        <v>2650</v>
      </c>
      <c r="L538" t="s">
        <v>476</v>
      </c>
      <c r="M538">
        <v>120</v>
      </c>
      <c r="N538" t="s">
        <v>485</v>
      </c>
      <c r="R538">
        <v>1</v>
      </c>
      <c r="S538">
        <v>120</v>
      </c>
      <c r="T538">
        <v>0</v>
      </c>
      <c r="U538">
        <v>0</v>
      </c>
      <c r="V538">
        <f t="shared" si="11"/>
        <v>120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CJ538"/>
      <c r="CK538"/>
      <c r="GG538"/>
      <c r="GI538"/>
      <c r="GQ538"/>
      <c r="HI538"/>
      <c r="HK538"/>
      <c r="HM538"/>
      <c r="IF538"/>
      <c r="IW538"/>
    </row>
    <row r="539" spans="1:257">
      <c r="A539" t="s">
        <v>115</v>
      </c>
      <c r="B539">
        <v>2020</v>
      </c>
      <c r="C539" t="s">
        <v>880</v>
      </c>
      <c r="D539" t="s">
        <v>881</v>
      </c>
      <c r="E539" t="s">
        <v>882</v>
      </c>
      <c r="F539" t="s">
        <v>883</v>
      </c>
      <c r="G539" t="s">
        <v>250</v>
      </c>
      <c r="H539">
        <v>45001</v>
      </c>
      <c r="I539">
        <v>325211</v>
      </c>
      <c r="J539" t="str">
        <f>VLOOKUP(C539,'2016-2021 BD OES Pull_rev'!F:N, 9, FALSE)</f>
        <v>Plastics and Rubber Polymerization</v>
      </c>
      <c r="K539">
        <v>2480</v>
      </c>
      <c r="L539" t="s">
        <v>476</v>
      </c>
      <c r="M539">
        <v>100</v>
      </c>
      <c r="N539" t="s">
        <v>485</v>
      </c>
      <c r="R539">
        <v>1</v>
      </c>
      <c r="S539">
        <v>100</v>
      </c>
      <c r="T539">
        <v>0</v>
      </c>
      <c r="U539">
        <v>0</v>
      </c>
      <c r="V539">
        <f t="shared" si="11"/>
        <v>100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CJ539"/>
      <c r="CK539"/>
      <c r="GG539"/>
      <c r="GI539"/>
      <c r="GQ539"/>
      <c r="HI539"/>
      <c r="HK539"/>
      <c r="HM539"/>
      <c r="IF539"/>
      <c r="IW539"/>
    </row>
    <row r="540" spans="1:257">
      <c r="A540" t="s">
        <v>115</v>
      </c>
      <c r="B540">
        <v>2021</v>
      </c>
      <c r="C540" t="s">
        <v>880</v>
      </c>
      <c r="D540" t="s">
        <v>881</v>
      </c>
      <c r="E540" t="s">
        <v>882</v>
      </c>
      <c r="F540" t="s">
        <v>883</v>
      </c>
      <c r="G540" t="s">
        <v>250</v>
      </c>
      <c r="H540">
        <v>45001</v>
      </c>
      <c r="I540">
        <v>325211</v>
      </c>
      <c r="J540" t="str">
        <f>VLOOKUP(C540,'2016-2021 BD OES Pull_rev'!F:N, 9, FALSE)</f>
        <v>Plastics and Rubber Polymerization</v>
      </c>
      <c r="K540">
        <v>3890</v>
      </c>
      <c r="L540" t="s">
        <v>476</v>
      </c>
      <c r="M540">
        <v>110</v>
      </c>
      <c r="N540" t="s">
        <v>485</v>
      </c>
      <c r="R540">
        <v>1</v>
      </c>
      <c r="S540">
        <v>110</v>
      </c>
      <c r="T540">
        <v>0</v>
      </c>
      <c r="U540">
        <v>0</v>
      </c>
      <c r="V540">
        <f t="shared" si="11"/>
        <v>110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CJ540"/>
      <c r="CK540"/>
      <c r="GG540"/>
      <c r="GI540"/>
      <c r="GQ540"/>
      <c r="HI540"/>
      <c r="HK540"/>
      <c r="HM540"/>
      <c r="IF540"/>
      <c r="IW540"/>
    </row>
    <row r="541" spans="1:257">
      <c r="A541" t="s">
        <v>115</v>
      </c>
      <c r="B541">
        <v>2016</v>
      </c>
      <c r="C541" t="s">
        <v>884</v>
      </c>
      <c r="D541" t="s">
        <v>885</v>
      </c>
      <c r="E541" t="s">
        <v>886</v>
      </c>
      <c r="F541" t="s">
        <v>887</v>
      </c>
      <c r="G541" t="s">
        <v>148</v>
      </c>
      <c r="H541">
        <v>77511</v>
      </c>
      <c r="I541">
        <v>325199</v>
      </c>
      <c r="J541" t="str">
        <f>VLOOKUP(C541,'2016-2021 BD OES Pull_rev'!F:N, 9, FALSE)</f>
        <v>Manufacturing</v>
      </c>
      <c r="K541">
        <v>94668</v>
      </c>
      <c r="L541" t="s">
        <v>888</v>
      </c>
      <c r="M541">
        <v>0</v>
      </c>
      <c r="N541" t="s">
        <v>485</v>
      </c>
      <c r="R541">
        <v>1</v>
      </c>
      <c r="S541">
        <v>0</v>
      </c>
      <c r="T541">
        <v>0</v>
      </c>
      <c r="U541">
        <v>0</v>
      </c>
      <c r="V541">
        <f t="shared" si="11"/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CJ541"/>
      <c r="CK541"/>
      <c r="GG541"/>
      <c r="GI541"/>
      <c r="GQ541"/>
      <c r="HI541"/>
      <c r="HK541"/>
      <c r="HM541"/>
      <c r="IF541"/>
      <c r="IW541"/>
    </row>
    <row r="542" spans="1:257">
      <c r="A542" t="s">
        <v>115</v>
      </c>
      <c r="B542">
        <v>2017</v>
      </c>
      <c r="C542" t="s">
        <v>884</v>
      </c>
      <c r="D542" t="s">
        <v>885</v>
      </c>
      <c r="E542" t="s">
        <v>886</v>
      </c>
      <c r="F542" t="s">
        <v>887</v>
      </c>
      <c r="G542" t="s">
        <v>148</v>
      </c>
      <c r="H542">
        <v>77511</v>
      </c>
      <c r="I542">
        <v>325199</v>
      </c>
      <c r="J542" t="str">
        <f>VLOOKUP(C542,'2016-2021 BD OES Pull_rev'!F:N, 9, FALSE)</f>
        <v>Manufacturing</v>
      </c>
      <c r="K542">
        <v>115452</v>
      </c>
      <c r="L542" t="s">
        <v>888</v>
      </c>
      <c r="M542">
        <v>0</v>
      </c>
      <c r="N542" t="s">
        <v>485</v>
      </c>
      <c r="R542">
        <v>1</v>
      </c>
      <c r="S542">
        <v>0</v>
      </c>
      <c r="T542">
        <v>0</v>
      </c>
      <c r="U542">
        <v>0</v>
      </c>
      <c r="V542">
        <f t="shared" si="11"/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CJ542"/>
      <c r="CK542"/>
      <c r="GG542"/>
      <c r="GI542"/>
      <c r="GQ542"/>
      <c r="HI542"/>
      <c r="HK542"/>
      <c r="HM542"/>
      <c r="IF542"/>
      <c r="IW542"/>
    </row>
    <row r="543" spans="1:257">
      <c r="A543" t="s">
        <v>115</v>
      </c>
      <c r="B543">
        <v>2018</v>
      </c>
      <c r="C543" t="s">
        <v>884</v>
      </c>
      <c r="D543" t="s">
        <v>885</v>
      </c>
      <c r="E543" t="s">
        <v>886</v>
      </c>
      <c r="F543" t="s">
        <v>887</v>
      </c>
      <c r="G543" t="s">
        <v>148</v>
      </c>
      <c r="H543">
        <v>77511</v>
      </c>
      <c r="I543">
        <v>325199</v>
      </c>
      <c r="J543" t="str">
        <f>VLOOKUP(C543,'2016-2021 BD OES Pull_rev'!F:N, 9, FALSE)</f>
        <v>Manufacturing</v>
      </c>
      <c r="K543">
        <v>91278</v>
      </c>
      <c r="L543" t="s">
        <v>888</v>
      </c>
      <c r="M543">
        <v>0</v>
      </c>
      <c r="N543" t="s">
        <v>485</v>
      </c>
      <c r="R543">
        <v>1</v>
      </c>
      <c r="S543">
        <v>0</v>
      </c>
      <c r="T543">
        <v>0</v>
      </c>
      <c r="U543">
        <v>0</v>
      </c>
      <c r="V543">
        <f t="shared" si="11"/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CJ543"/>
      <c r="CK543"/>
      <c r="GG543"/>
      <c r="GI543"/>
      <c r="GQ543"/>
      <c r="HI543"/>
      <c r="HK543"/>
      <c r="HM543"/>
      <c r="IF543"/>
      <c r="IW543"/>
    </row>
    <row r="544" spans="1:257">
      <c r="A544" t="s">
        <v>115</v>
      </c>
      <c r="B544">
        <v>2019</v>
      </c>
      <c r="C544" t="s">
        <v>884</v>
      </c>
      <c r="D544" t="s">
        <v>885</v>
      </c>
      <c r="E544" t="s">
        <v>886</v>
      </c>
      <c r="F544" t="s">
        <v>887</v>
      </c>
      <c r="G544" t="s">
        <v>148</v>
      </c>
      <c r="H544">
        <v>77511</v>
      </c>
      <c r="I544">
        <v>325199</v>
      </c>
      <c r="J544" t="str">
        <f>VLOOKUP(C544,'2016-2021 BD OES Pull_rev'!F:N, 9, FALSE)</f>
        <v>Manufacturing</v>
      </c>
      <c r="K544">
        <v>94449</v>
      </c>
      <c r="L544" t="s">
        <v>888</v>
      </c>
      <c r="M544">
        <v>0</v>
      </c>
      <c r="N544" t="s">
        <v>485</v>
      </c>
      <c r="R544">
        <v>1</v>
      </c>
      <c r="S544">
        <v>0</v>
      </c>
      <c r="T544">
        <v>0</v>
      </c>
      <c r="U544">
        <v>0</v>
      </c>
      <c r="V544">
        <f t="shared" si="11"/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CJ544"/>
      <c r="CK544"/>
      <c r="GG544"/>
      <c r="GI544"/>
      <c r="GQ544"/>
      <c r="HI544"/>
      <c r="HK544"/>
      <c r="HM544"/>
      <c r="IF544"/>
      <c r="IW544"/>
    </row>
    <row r="545" spans="1:257">
      <c r="A545" t="s">
        <v>115</v>
      </c>
      <c r="B545">
        <v>2020</v>
      </c>
      <c r="C545" t="s">
        <v>884</v>
      </c>
      <c r="D545" t="s">
        <v>885</v>
      </c>
      <c r="E545" t="s">
        <v>886</v>
      </c>
      <c r="F545" t="s">
        <v>887</v>
      </c>
      <c r="G545" t="s">
        <v>148</v>
      </c>
      <c r="H545">
        <v>77511</v>
      </c>
      <c r="I545">
        <v>325199</v>
      </c>
      <c r="J545" t="str">
        <f>VLOOKUP(C545,'2016-2021 BD OES Pull_rev'!F:N, 9, FALSE)</f>
        <v>Manufacturing</v>
      </c>
      <c r="K545">
        <v>85463</v>
      </c>
      <c r="L545" t="s">
        <v>888</v>
      </c>
      <c r="M545">
        <v>0</v>
      </c>
      <c r="N545" t="s">
        <v>485</v>
      </c>
      <c r="R545">
        <v>1</v>
      </c>
      <c r="S545">
        <v>0</v>
      </c>
      <c r="T545">
        <v>0</v>
      </c>
      <c r="U545">
        <v>0</v>
      </c>
      <c r="V545">
        <f t="shared" si="11"/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CJ545"/>
      <c r="CK545"/>
      <c r="GG545"/>
      <c r="GI545"/>
      <c r="GQ545"/>
      <c r="HI545"/>
      <c r="HK545"/>
      <c r="HM545"/>
      <c r="IF545"/>
      <c r="IW545"/>
    </row>
    <row r="546" spans="1:257">
      <c r="A546" t="s">
        <v>115</v>
      </c>
      <c r="B546">
        <v>2021</v>
      </c>
      <c r="C546" t="s">
        <v>884</v>
      </c>
      <c r="D546" t="s">
        <v>885</v>
      </c>
      <c r="E546" t="s">
        <v>886</v>
      </c>
      <c r="F546" t="s">
        <v>887</v>
      </c>
      <c r="G546" t="s">
        <v>148</v>
      </c>
      <c r="H546">
        <v>77511</v>
      </c>
      <c r="I546">
        <v>325199</v>
      </c>
      <c r="J546" t="str">
        <f>VLOOKUP(C546,'2016-2021 BD OES Pull_rev'!F:N, 9, FALSE)</f>
        <v>Manufacturing</v>
      </c>
      <c r="K546">
        <v>103165</v>
      </c>
      <c r="L546" t="s">
        <v>888</v>
      </c>
      <c r="M546">
        <v>0</v>
      </c>
      <c r="N546" t="s">
        <v>485</v>
      </c>
      <c r="R546">
        <v>1</v>
      </c>
      <c r="S546">
        <v>0</v>
      </c>
      <c r="T546">
        <v>0</v>
      </c>
      <c r="U546">
        <v>0</v>
      </c>
      <c r="V546">
        <f t="shared" si="11"/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CJ546"/>
      <c r="CK546"/>
      <c r="GG546"/>
      <c r="GI546"/>
      <c r="GQ546"/>
      <c r="HI546"/>
      <c r="HK546"/>
      <c r="HM546"/>
      <c r="IF546"/>
      <c r="IW546"/>
    </row>
    <row r="547" spans="1:257">
      <c r="A547" t="s">
        <v>115</v>
      </c>
      <c r="B547">
        <v>2016</v>
      </c>
      <c r="C547" t="s">
        <v>238</v>
      </c>
      <c r="D547" t="s">
        <v>240</v>
      </c>
      <c r="E547" t="s">
        <v>241</v>
      </c>
      <c r="F547" t="s">
        <v>242</v>
      </c>
      <c r="G547" t="s">
        <v>148</v>
      </c>
      <c r="H547">
        <v>77630</v>
      </c>
      <c r="I547">
        <v>325199</v>
      </c>
      <c r="J547" t="str">
        <f>VLOOKUP(C547,'2016-2021 BD OES Pull_rev'!F:N, 9, FALSE)</f>
        <v>Processing as a reactant</v>
      </c>
      <c r="K547">
        <v>19500</v>
      </c>
      <c r="L547" t="s">
        <v>889</v>
      </c>
      <c r="M547">
        <v>0</v>
      </c>
      <c r="N547" t="s">
        <v>477</v>
      </c>
      <c r="R547">
        <v>1</v>
      </c>
      <c r="S547">
        <v>0</v>
      </c>
      <c r="T547">
        <v>0</v>
      </c>
      <c r="U547">
        <v>0</v>
      </c>
      <c r="V547">
        <f t="shared" si="11"/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57</v>
      </c>
      <c r="CJ547"/>
      <c r="CK547"/>
      <c r="GG547"/>
      <c r="GI547"/>
      <c r="GQ547"/>
      <c r="HI547"/>
      <c r="HK547"/>
      <c r="HM547"/>
      <c r="IF547"/>
      <c r="IW547"/>
    </row>
    <row r="548" spans="1:257">
      <c r="A548" t="s">
        <v>115</v>
      </c>
      <c r="B548">
        <v>2017</v>
      </c>
      <c r="C548" t="s">
        <v>238</v>
      </c>
      <c r="D548" t="s">
        <v>240</v>
      </c>
      <c r="E548" t="s">
        <v>241</v>
      </c>
      <c r="F548" t="s">
        <v>242</v>
      </c>
      <c r="G548" t="s">
        <v>148</v>
      </c>
      <c r="H548">
        <v>77630</v>
      </c>
      <c r="I548">
        <v>325199</v>
      </c>
      <c r="J548" t="str">
        <f>VLOOKUP(C548,'2016-2021 BD OES Pull_rev'!F:N, 9, FALSE)</f>
        <v>Processing as a reactant</v>
      </c>
      <c r="K548">
        <v>16400</v>
      </c>
      <c r="L548" t="s">
        <v>889</v>
      </c>
      <c r="M548">
        <v>0</v>
      </c>
      <c r="N548" t="s">
        <v>477</v>
      </c>
      <c r="R548">
        <v>1</v>
      </c>
      <c r="S548">
        <v>0</v>
      </c>
      <c r="T548">
        <v>0</v>
      </c>
      <c r="U548">
        <v>0</v>
      </c>
      <c r="V548">
        <f t="shared" si="11"/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22</v>
      </c>
      <c r="CJ548"/>
      <c r="CK548"/>
      <c r="GG548"/>
      <c r="GI548"/>
      <c r="GQ548"/>
      <c r="HI548"/>
      <c r="HK548"/>
      <c r="HM548"/>
      <c r="IF548"/>
      <c r="IW548"/>
    </row>
    <row r="549" spans="1:257">
      <c r="A549" t="s">
        <v>115</v>
      </c>
      <c r="B549">
        <v>2018</v>
      </c>
      <c r="C549" t="s">
        <v>238</v>
      </c>
      <c r="D549" t="s">
        <v>240</v>
      </c>
      <c r="E549" t="s">
        <v>241</v>
      </c>
      <c r="F549" t="s">
        <v>242</v>
      </c>
      <c r="G549" t="s">
        <v>148</v>
      </c>
      <c r="H549">
        <v>77630</v>
      </c>
      <c r="I549">
        <v>325199</v>
      </c>
      <c r="J549" t="str">
        <f>VLOOKUP(C549,'2016-2021 BD OES Pull_rev'!F:N, 9, FALSE)</f>
        <v>Processing as a reactant</v>
      </c>
      <c r="K549">
        <v>21800</v>
      </c>
      <c r="L549" t="s">
        <v>463</v>
      </c>
      <c r="M549">
        <v>0</v>
      </c>
      <c r="R549">
        <v>0</v>
      </c>
      <c r="S549">
        <v>0</v>
      </c>
      <c r="T549">
        <v>0</v>
      </c>
      <c r="U549">
        <v>0</v>
      </c>
      <c r="V549">
        <f t="shared" si="11"/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F549">
        <v>0</v>
      </c>
      <c r="AG549">
        <v>0</v>
      </c>
      <c r="AH549">
        <v>0</v>
      </c>
      <c r="AI549">
        <v>0</v>
      </c>
      <c r="AJ549">
        <v>39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60</v>
      </c>
      <c r="CJ549"/>
      <c r="CK549"/>
      <c r="GG549"/>
      <c r="GI549"/>
      <c r="GQ549"/>
      <c r="HI549"/>
      <c r="HK549"/>
      <c r="HM549"/>
      <c r="IF549"/>
      <c r="IW549"/>
    </row>
    <row r="550" spans="1:257">
      <c r="A550" t="s">
        <v>115</v>
      </c>
      <c r="B550">
        <v>2019</v>
      </c>
      <c r="C550" t="s">
        <v>238</v>
      </c>
      <c r="D550" t="s">
        <v>240</v>
      </c>
      <c r="E550" t="s">
        <v>241</v>
      </c>
      <c r="F550" t="s">
        <v>242</v>
      </c>
      <c r="G550" t="s">
        <v>148</v>
      </c>
      <c r="H550">
        <v>77630</v>
      </c>
      <c r="I550">
        <v>325199</v>
      </c>
      <c r="J550" t="str">
        <f>VLOOKUP(C550,'2016-2021 BD OES Pull_rev'!F:N, 9, FALSE)</f>
        <v>Processing as a reactant</v>
      </c>
      <c r="K550">
        <v>20700</v>
      </c>
      <c r="L550" t="s">
        <v>463</v>
      </c>
      <c r="M550">
        <v>0</v>
      </c>
      <c r="R550">
        <v>0</v>
      </c>
      <c r="S550">
        <v>0</v>
      </c>
      <c r="T550">
        <v>0</v>
      </c>
      <c r="U550">
        <v>0</v>
      </c>
      <c r="V550">
        <f t="shared" si="11"/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47</v>
      </c>
      <c r="CJ550"/>
      <c r="CK550"/>
      <c r="GG550"/>
      <c r="GI550"/>
      <c r="GQ550"/>
      <c r="HI550"/>
      <c r="HK550"/>
      <c r="HM550"/>
      <c r="IF550"/>
      <c r="IW550"/>
    </row>
    <row r="551" spans="1:257">
      <c r="A551" t="s">
        <v>115</v>
      </c>
      <c r="B551">
        <v>2020</v>
      </c>
      <c r="C551" t="s">
        <v>238</v>
      </c>
      <c r="D551" t="s">
        <v>240</v>
      </c>
      <c r="E551" t="s">
        <v>241</v>
      </c>
      <c r="F551" t="s">
        <v>242</v>
      </c>
      <c r="G551" t="s">
        <v>148</v>
      </c>
      <c r="H551">
        <v>77630</v>
      </c>
      <c r="I551">
        <v>325199</v>
      </c>
      <c r="J551" t="str">
        <f>VLOOKUP(C551,'2016-2021 BD OES Pull_rev'!F:N, 9, FALSE)</f>
        <v>Processing as a reactant</v>
      </c>
      <c r="K551">
        <v>23100</v>
      </c>
      <c r="L551" t="s">
        <v>463</v>
      </c>
      <c r="M551">
        <v>0</v>
      </c>
      <c r="R551">
        <v>0</v>
      </c>
      <c r="S551">
        <v>0</v>
      </c>
      <c r="T551">
        <v>0</v>
      </c>
      <c r="U551">
        <v>0</v>
      </c>
      <c r="V551">
        <f t="shared" si="11"/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268</v>
      </c>
      <c r="CJ551"/>
      <c r="CK551"/>
      <c r="GG551"/>
      <c r="GI551"/>
      <c r="GQ551"/>
      <c r="HI551"/>
      <c r="HK551"/>
      <c r="HM551"/>
      <c r="IF551"/>
      <c r="IW551"/>
    </row>
    <row r="552" spans="1:257">
      <c r="B552">
        <v>2021</v>
      </c>
      <c r="C552" t="s">
        <v>238</v>
      </c>
      <c r="D552" t="s">
        <v>240</v>
      </c>
      <c r="E552" t="s">
        <v>241</v>
      </c>
      <c r="F552" t="s">
        <v>242</v>
      </c>
      <c r="G552" t="s">
        <v>148</v>
      </c>
      <c r="H552">
        <v>77630</v>
      </c>
      <c r="I552">
        <v>325199</v>
      </c>
      <c r="J552" t="str">
        <f>VLOOKUP(C552,'2016-2021 BD OES Pull_rev'!F:N, 9, FALSE)</f>
        <v>Processing as a reactant</v>
      </c>
      <c r="K552">
        <v>29400</v>
      </c>
      <c r="L552" t="s">
        <v>463</v>
      </c>
      <c r="M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AQ552" s="33"/>
      <c r="AR552" s="33"/>
      <c r="AS552" s="33"/>
      <c r="AT552" s="33"/>
      <c r="AU552" s="33"/>
      <c r="AV552" s="33"/>
      <c r="AW552" s="33"/>
      <c r="AX552" s="33"/>
      <c r="AY552" s="33"/>
      <c r="AZ552" s="46"/>
      <c r="BA552" s="46"/>
      <c r="BB552" s="46"/>
      <c r="BC552" s="46"/>
      <c r="BD552" s="46"/>
      <c r="BE552" s="46"/>
      <c r="BF552" s="46"/>
      <c r="BG552" s="46"/>
      <c r="BH552" s="46"/>
      <c r="CJ552"/>
      <c r="CK552"/>
      <c r="GG552"/>
      <c r="GI552"/>
      <c r="GQ552"/>
      <c r="HI552"/>
      <c r="HK552"/>
      <c r="HM552"/>
      <c r="IF552"/>
      <c r="IW552"/>
    </row>
    <row r="553" spans="1:257">
      <c r="A553" t="s">
        <v>115</v>
      </c>
      <c r="B553">
        <v>2021</v>
      </c>
      <c r="C553" t="s">
        <v>238</v>
      </c>
      <c r="D553" t="s">
        <v>240</v>
      </c>
      <c r="E553" t="s">
        <v>241</v>
      </c>
      <c r="F553" t="s">
        <v>242</v>
      </c>
      <c r="G553" t="s">
        <v>148</v>
      </c>
      <c r="H553">
        <v>77630</v>
      </c>
      <c r="I553">
        <v>325199</v>
      </c>
      <c r="J553" t="str">
        <f>VLOOKUP(C553,'2016-2021 BD OES Pull_rev'!F:N, 9, FALSE)</f>
        <v>Processing as a reactant</v>
      </c>
      <c r="K553">
        <v>29400</v>
      </c>
      <c r="L553" t="s">
        <v>463</v>
      </c>
      <c r="M553">
        <v>0</v>
      </c>
      <c r="R553">
        <v>0</v>
      </c>
      <c r="S553">
        <v>0</v>
      </c>
      <c r="T553">
        <v>0</v>
      </c>
      <c r="U553">
        <v>0</v>
      </c>
      <c r="V553">
        <f t="shared" ref="V553:V584" si="12">SUM(S553:U553)</f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6623</v>
      </c>
      <c r="CJ553"/>
      <c r="CK553"/>
      <c r="GG553"/>
      <c r="GI553"/>
      <c r="GQ553"/>
      <c r="HI553"/>
      <c r="HK553"/>
      <c r="HM553"/>
      <c r="IF553"/>
      <c r="IW553"/>
    </row>
    <row r="554" spans="1:257">
      <c r="A554" t="s">
        <v>115</v>
      </c>
      <c r="B554">
        <v>2016</v>
      </c>
      <c r="C554" t="s">
        <v>890</v>
      </c>
      <c r="D554" t="s">
        <v>891</v>
      </c>
      <c r="E554" t="s">
        <v>892</v>
      </c>
      <c r="F554" t="s">
        <v>893</v>
      </c>
      <c r="G554" t="s">
        <v>148</v>
      </c>
      <c r="H554">
        <v>77905</v>
      </c>
      <c r="I554">
        <v>325199</v>
      </c>
      <c r="J554" t="str">
        <f>VLOOKUP(C554,'2016-2021 BD OES Pull_rev'!F:N, 9, FALSE)</f>
        <v>Processing as a reactant</v>
      </c>
      <c r="K554">
        <v>21100</v>
      </c>
      <c r="L554" t="s">
        <v>894</v>
      </c>
      <c r="M554">
        <v>0</v>
      </c>
      <c r="N554" t="s">
        <v>477</v>
      </c>
      <c r="R554">
        <v>1</v>
      </c>
      <c r="S554">
        <v>0</v>
      </c>
      <c r="T554">
        <v>0</v>
      </c>
      <c r="U554">
        <v>0</v>
      </c>
      <c r="V554">
        <f t="shared" si="12"/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22</v>
      </c>
      <c r="CJ554"/>
      <c r="CK554"/>
      <c r="GG554"/>
      <c r="GI554"/>
      <c r="GQ554"/>
      <c r="HI554"/>
      <c r="HK554"/>
      <c r="HM554"/>
      <c r="IF554"/>
      <c r="IW554"/>
    </row>
    <row r="555" spans="1:257">
      <c r="A555" t="s">
        <v>115</v>
      </c>
      <c r="B555">
        <v>2017</v>
      </c>
      <c r="C555" t="s">
        <v>890</v>
      </c>
      <c r="D555" t="s">
        <v>891</v>
      </c>
      <c r="E555" t="s">
        <v>892</v>
      </c>
      <c r="F555" t="s">
        <v>893</v>
      </c>
      <c r="G555" t="s">
        <v>148</v>
      </c>
      <c r="H555">
        <v>77905</v>
      </c>
      <c r="I555">
        <v>325199</v>
      </c>
      <c r="J555" t="str">
        <f>VLOOKUP(C555,'2016-2021 BD OES Pull_rev'!F:N, 9, FALSE)</f>
        <v>Processing as a reactant</v>
      </c>
      <c r="K555">
        <v>20500</v>
      </c>
      <c r="L555" t="s">
        <v>895</v>
      </c>
      <c r="M555">
        <v>0</v>
      </c>
      <c r="N555" t="s">
        <v>477</v>
      </c>
      <c r="R555">
        <v>1</v>
      </c>
      <c r="S555">
        <v>0</v>
      </c>
      <c r="T555">
        <v>0</v>
      </c>
      <c r="U555">
        <v>0</v>
      </c>
      <c r="V555">
        <f t="shared" si="12"/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CJ555"/>
      <c r="CK555"/>
      <c r="GG555"/>
      <c r="GI555"/>
      <c r="GQ555"/>
      <c r="HI555"/>
      <c r="HK555"/>
      <c r="HM555"/>
      <c r="IF555"/>
      <c r="IW555"/>
    </row>
    <row r="556" spans="1:257">
      <c r="A556" t="s">
        <v>115</v>
      </c>
      <c r="B556">
        <v>2018</v>
      </c>
      <c r="C556" t="s">
        <v>890</v>
      </c>
      <c r="D556" t="s">
        <v>891</v>
      </c>
      <c r="E556" t="s">
        <v>892</v>
      </c>
      <c r="F556" t="s">
        <v>893</v>
      </c>
      <c r="G556" t="s">
        <v>148</v>
      </c>
      <c r="H556">
        <v>77905</v>
      </c>
      <c r="I556">
        <v>325199</v>
      </c>
      <c r="J556" t="str">
        <f>VLOOKUP(C556,'2016-2021 BD OES Pull_rev'!F:N, 9, FALSE)</f>
        <v>Processing as a reactant</v>
      </c>
      <c r="K556">
        <v>17100</v>
      </c>
      <c r="L556" t="s">
        <v>894</v>
      </c>
      <c r="M556">
        <v>0</v>
      </c>
      <c r="N556" t="s">
        <v>477</v>
      </c>
      <c r="R556">
        <v>1</v>
      </c>
      <c r="S556">
        <v>0</v>
      </c>
      <c r="T556">
        <v>0</v>
      </c>
      <c r="U556">
        <v>0</v>
      </c>
      <c r="V556">
        <f t="shared" si="12"/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CJ556"/>
      <c r="CK556"/>
      <c r="GG556"/>
      <c r="GI556"/>
      <c r="GQ556"/>
      <c r="HI556"/>
      <c r="HK556"/>
      <c r="HM556"/>
      <c r="IF556"/>
      <c r="IW556"/>
    </row>
    <row r="557" spans="1:257">
      <c r="A557" t="s">
        <v>115</v>
      </c>
      <c r="B557">
        <v>2019</v>
      </c>
      <c r="C557" t="s">
        <v>890</v>
      </c>
      <c r="D557" t="s">
        <v>891</v>
      </c>
      <c r="E557" t="s">
        <v>892</v>
      </c>
      <c r="F557" t="s">
        <v>893</v>
      </c>
      <c r="G557" t="s">
        <v>148</v>
      </c>
      <c r="H557">
        <v>77905</v>
      </c>
      <c r="I557">
        <v>325199</v>
      </c>
      <c r="J557" t="str">
        <f>VLOOKUP(C557,'2016-2021 BD OES Pull_rev'!F:N, 9, FALSE)</f>
        <v>Processing as a reactant</v>
      </c>
      <c r="K557">
        <v>21552</v>
      </c>
      <c r="L557" t="s">
        <v>894</v>
      </c>
      <c r="M557">
        <v>0</v>
      </c>
      <c r="N557" t="s">
        <v>477</v>
      </c>
      <c r="R557">
        <v>1</v>
      </c>
      <c r="S557">
        <v>0</v>
      </c>
      <c r="T557">
        <v>0</v>
      </c>
      <c r="U557">
        <v>0</v>
      </c>
      <c r="V557">
        <f t="shared" si="12"/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CJ557"/>
      <c r="CK557"/>
      <c r="GG557"/>
      <c r="GI557"/>
      <c r="GQ557"/>
      <c r="HI557"/>
      <c r="HK557"/>
      <c r="HM557"/>
      <c r="IF557"/>
      <c r="IW557"/>
    </row>
    <row r="558" spans="1:257">
      <c r="A558" t="s">
        <v>115</v>
      </c>
      <c r="B558">
        <v>2020</v>
      </c>
      <c r="C558" t="s">
        <v>890</v>
      </c>
      <c r="D558" t="s">
        <v>891</v>
      </c>
      <c r="E558" t="s">
        <v>892</v>
      </c>
      <c r="F558" t="s">
        <v>893</v>
      </c>
      <c r="G558" t="s">
        <v>148</v>
      </c>
      <c r="H558">
        <v>77905</v>
      </c>
      <c r="I558">
        <v>325199</v>
      </c>
      <c r="J558" t="str">
        <f>VLOOKUP(C558,'2016-2021 BD OES Pull_rev'!F:N, 9, FALSE)</f>
        <v>Processing as a reactant</v>
      </c>
      <c r="K558">
        <v>23900</v>
      </c>
      <c r="L558" t="s">
        <v>894</v>
      </c>
      <c r="M558">
        <v>0</v>
      </c>
      <c r="N558" t="s">
        <v>477</v>
      </c>
      <c r="R558">
        <v>1</v>
      </c>
      <c r="S558">
        <v>0</v>
      </c>
      <c r="T558">
        <v>0</v>
      </c>
      <c r="U558">
        <v>0</v>
      </c>
      <c r="V558">
        <f t="shared" si="12"/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CJ558"/>
      <c r="CK558"/>
      <c r="GG558"/>
      <c r="GI558"/>
      <c r="GQ558"/>
      <c r="HI558"/>
      <c r="HK558"/>
      <c r="HM558"/>
      <c r="IF558"/>
      <c r="IW558"/>
    </row>
    <row r="559" spans="1:257">
      <c r="A559" t="s">
        <v>115</v>
      </c>
      <c r="B559">
        <v>2021</v>
      </c>
      <c r="C559" t="s">
        <v>890</v>
      </c>
      <c r="D559" t="s">
        <v>891</v>
      </c>
      <c r="E559" t="s">
        <v>892</v>
      </c>
      <c r="F559" t="s">
        <v>893</v>
      </c>
      <c r="G559" t="s">
        <v>148</v>
      </c>
      <c r="H559">
        <v>77905</v>
      </c>
      <c r="I559">
        <v>325199</v>
      </c>
      <c r="J559" t="str">
        <f>VLOOKUP(C559,'2016-2021 BD OES Pull_rev'!F:N, 9, FALSE)</f>
        <v>Processing as a reactant</v>
      </c>
      <c r="K559">
        <v>23000</v>
      </c>
      <c r="L559" t="s">
        <v>894</v>
      </c>
      <c r="M559">
        <v>0</v>
      </c>
      <c r="N559" t="s">
        <v>477</v>
      </c>
      <c r="R559">
        <v>1</v>
      </c>
      <c r="S559">
        <v>0</v>
      </c>
      <c r="T559">
        <v>0</v>
      </c>
      <c r="U559">
        <v>0</v>
      </c>
      <c r="V559">
        <f t="shared" si="12"/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28</v>
      </c>
      <c r="CJ559"/>
      <c r="CK559"/>
      <c r="GG559"/>
      <c r="GI559"/>
      <c r="GQ559"/>
      <c r="HI559"/>
      <c r="HK559"/>
      <c r="HM559"/>
      <c r="IF559"/>
      <c r="IW559"/>
    </row>
    <row r="560" spans="1:257">
      <c r="A560" t="s">
        <v>115</v>
      </c>
      <c r="B560">
        <v>2017</v>
      </c>
      <c r="C560" t="s">
        <v>896</v>
      </c>
      <c r="D560" t="s">
        <v>897</v>
      </c>
      <c r="E560" t="s">
        <v>898</v>
      </c>
      <c r="F560" t="s">
        <v>833</v>
      </c>
      <c r="G560" t="s">
        <v>148</v>
      </c>
      <c r="H560">
        <v>77017</v>
      </c>
      <c r="I560">
        <v>325110</v>
      </c>
      <c r="J560" t="str">
        <f>VLOOKUP(C560,'2016-2021 BD OES Pull_rev'!F:N, 9, FALSE)</f>
        <v>Recycling</v>
      </c>
      <c r="K560">
        <v>680</v>
      </c>
      <c r="L560" t="s">
        <v>463</v>
      </c>
      <c r="M560">
        <v>0</v>
      </c>
      <c r="R560">
        <v>0</v>
      </c>
      <c r="S560">
        <v>0</v>
      </c>
      <c r="T560">
        <v>0</v>
      </c>
      <c r="U560">
        <v>0</v>
      </c>
      <c r="V560">
        <f t="shared" si="12"/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CJ560"/>
      <c r="CK560"/>
      <c r="GG560"/>
      <c r="GI560"/>
      <c r="GQ560"/>
      <c r="HI560"/>
      <c r="HK560"/>
      <c r="HM560"/>
      <c r="IF560"/>
      <c r="IW560"/>
    </row>
    <row r="561" spans="1:257">
      <c r="A561" t="s">
        <v>115</v>
      </c>
      <c r="B561">
        <v>2018</v>
      </c>
      <c r="C561" t="s">
        <v>896</v>
      </c>
      <c r="D561" t="s">
        <v>897</v>
      </c>
      <c r="E561" t="s">
        <v>898</v>
      </c>
      <c r="F561" t="s">
        <v>833</v>
      </c>
      <c r="G561" t="s">
        <v>148</v>
      </c>
      <c r="H561">
        <v>77017</v>
      </c>
      <c r="I561">
        <v>325110</v>
      </c>
      <c r="J561" t="str">
        <f>VLOOKUP(C561,'2016-2021 BD OES Pull_rev'!F:N, 9, FALSE)</f>
        <v>Recycling</v>
      </c>
      <c r="K561">
        <v>619</v>
      </c>
      <c r="L561" t="s">
        <v>463</v>
      </c>
      <c r="M561">
        <v>0</v>
      </c>
      <c r="R561">
        <v>0</v>
      </c>
      <c r="S561">
        <v>0</v>
      </c>
      <c r="T561">
        <v>0</v>
      </c>
      <c r="U561">
        <v>0</v>
      </c>
      <c r="V561">
        <f t="shared" si="12"/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CJ561"/>
      <c r="CK561"/>
      <c r="GG561"/>
      <c r="GI561"/>
      <c r="GQ561"/>
      <c r="HI561"/>
      <c r="HK561"/>
      <c r="HM561"/>
      <c r="IF561"/>
      <c r="IW561"/>
    </row>
    <row r="562" spans="1:257">
      <c r="A562" t="s">
        <v>115</v>
      </c>
      <c r="B562">
        <v>2019</v>
      </c>
      <c r="C562" t="s">
        <v>896</v>
      </c>
      <c r="D562" t="s">
        <v>897</v>
      </c>
      <c r="E562" t="s">
        <v>898</v>
      </c>
      <c r="F562" t="s">
        <v>833</v>
      </c>
      <c r="G562" t="s">
        <v>148</v>
      </c>
      <c r="H562">
        <v>77017</v>
      </c>
      <c r="I562">
        <v>325110</v>
      </c>
      <c r="J562" t="str">
        <f>VLOOKUP(C562,'2016-2021 BD OES Pull_rev'!F:N, 9, FALSE)</f>
        <v>Recycling</v>
      </c>
      <c r="K562">
        <v>648</v>
      </c>
      <c r="L562" t="s">
        <v>463</v>
      </c>
      <c r="M562">
        <v>0</v>
      </c>
      <c r="R562">
        <v>0</v>
      </c>
      <c r="S562">
        <v>0</v>
      </c>
      <c r="T562">
        <v>0</v>
      </c>
      <c r="U562">
        <v>0</v>
      </c>
      <c r="V562">
        <f t="shared" si="12"/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CJ562"/>
      <c r="CK562"/>
      <c r="GG562"/>
      <c r="GI562"/>
      <c r="GQ562"/>
      <c r="HI562"/>
      <c r="HK562"/>
      <c r="HM562"/>
      <c r="IF562"/>
      <c r="IW562"/>
    </row>
    <row r="563" spans="1:257">
      <c r="A563" t="s">
        <v>115</v>
      </c>
      <c r="B563">
        <v>2020</v>
      </c>
      <c r="C563" t="s">
        <v>896</v>
      </c>
      <c r="D563" t="s">
        <v>897</v>
      </c>
      <c r="E563" t="s">
        <v>898</v>
      </c>
      <c r="F563" t="s">
        <v>833</v>
      </c>
      <c r="G563" t="s">
        <v>148</v>
      </c>
      <c r="H563">
        <v>77017</v>
      </c>
      <c r="I563">
        <v>325110</v>
      </c>
      <c r="J563" t="str">
        <f>VLOOKUP(C563,'2016-2021 BD OES Pull_rev'!F:N, 9, FALSE)</f>
        <v>Recycling</v>
      </c>
      <c r="K563">
        <v>1121</v>
      </c>
      <c r="L563" t="s">
        <v>463</v>
      </c>
      <c r="M563">
        <v>0</v>
      </c>
      <c r="R563">
        <v>0</v>
      </c>
      <c r="S563">
        <v>0</v>
      </c>
      <c r="T563">
        <v>0</v>
      </c>
      <c r="U563">
        <v>0</v>
      </c>
      <c r="V563">
        <f t="shared" si="12"/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CJ563"/>
      <c r="CK563"/>
      <c r="GG563"/>
      <c r="GI563"/>
      <c r="GQ563"/>
      <c r="HI563"/>
      <c r="HK563"/>
      <c r="HM563"/>
      <c r="IF563"/>
      <c r="IW563"/>
    </row>
    <row r="564" spans="1:257">
      <c r="A564" t="s">
        <v>115</v>
      </c>
      <c r="B564">
        <v>2021</v>
      </c>
      <c r="C564" t="s">
        <v>896</v>
      </c>
      <c r="D564" t="s">
        <v>897</v>
      </c>
      <c r="E564" t="s">
        <v>898</v>
      </c>
      <c r="F564" t="s">
        <v>833</v>
      </c>
      <c r="G564" t="s">
        <v>148</v>
      </c>
      <c r="H564">
        <v>77017</v>
      </c>
      <c r="I564">
        <v>325110</v>
      </c>
      <c r="J564" t="str">
        <f>VLOOKUP(C564,'2016-2021 BD OES Pull_rev'!F:N, 9, FALSE)</f>
        <v>Recycling</v>
      </c>
      <c r="K564">
        <v>1226</v>
      </c>
      <c r="L564" t="s">
        <v>463</v>
      </c>
      <c r="M564">
        <v>0</v>
      </c>
      <c r="R564">
        <v>0</v>
      </c>
      <c r="S564">
        <v>0</v>
      </c>
      <c r="T564">
        <v>0</v>
      </c>
      <c r="U564">
        <v>0</v>
      </c>
      <c r="V564">
        <f t="shared" si="12"/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CJ564"/>
      <c r="CK564"/>
      <c r="GG564"/>
      <c r="GI564"/>
      <c r="GQ564"/>
      <c r="HI564"/>
      <c r="HK564"/>
      <c r="HM564"/>
      <c r="IF564"/>
      <c r="IW564"/>
    </row>
    <row r="565" spans="1:257">
      <c r="A565" t="s">
        <v>115</v>
      </c>
      <c r="B565">
        <v>2016</v>
      </c>
      <c r="C565" t="s">
        <v>899</v>
      </c>
      <c r="D565" t="s">
        <v>900</v>
      </c>
      <c r="E565" t="s">
        <v>901</v>
      </c>
      <c r="F565" t="s">
        <v>577</v>
      </c>
      <c r="G565" t="s">
        <v>148</v>
      </c>
      <c r="H565">
        <v>79007</v>
      </c>
      <c r="I565">
        <v>486910</v>
      </c>
      <c r="J565" t="str">
        <f>VLOOKUP(C565,'2016-2021 BD OES Pull_rev'!F:N, 9, FALSE)</f>
        <v>Repackaging</v>
      </c>
      <c r="K565">
        <v>155</v>
      </c>
      <c r="L565" t="s">
        <v>463</v>
      </c>
      <c r="M565">
        <v>0</v>
      </c>
      <c r="R565">
        <v>0</v>
      </c>
      <c r="S565">
        <v>0</v>
      </c>
      <c r="T565">
        <v>0</v>
      </c>
      <c r="U565">
        <v>0</v>
      </c>
      <c r="V565">
        <f t="shared" si="12"/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CJ565"/>
      <c r="CK565"/>
      <c r="GG565"/>
      <c r="GI565"/>
      <c r="GQ565"/>
      <c r="HI565"/>
      <c r="HK565"/>
      <c r="HM565"/>
      <c r="IF565"/>
      <c r="IW565"/>
    </row>
    <row r="566" spans="1:257">
      <c r="A566" t="s">
        <v>115</v>
      </c>
      <c r="B566">
        <v>2017</v>
      </c>
      <c r="C566" t="s">
        <v>899</v>
      </c>
      <c r="D566" t="s">
        <v>900</v>
      </c>
      <c r="E566" t="s">
        <v>901</v>
      </c>
      <c r="F566" t="s">
        <v>577</v>
      </c>
      <c r="G566" t="s">
        <v>148</v>
      </c>
      <c r="H566">
        <v>79007</v>
      </c>
      <c r="I566">
        <v>486910</v>
      </c>
      <c r="J566" t="str">
        <f>VLOOKUP(C566,'2016-2021 BD OES Pull_rev'!F:N, 9, FALSE)</f>
        <v>Repackaging</v>
      </c>
      <c r="K566">
        <v>155</v>
      </c>
      <c r="L566" t="s">
        <v>902</v>
      </c>
      <c r="M566">
        <v>0</v>
      </c>
      <c r="N566" t="s">
        <v>477</v>
      </c>
      <c r="R566">
        <v>1</v>
      </c>
      <c r="S566">
        <v>0</v>
      </c>
      <c r="T566">
        <v>0</v>
      </c>
      <c r="U566">
        <v>0</v>
      </c>
      <c r="V566">
        <f t="shared" si="12"/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CJ566"/>
      <c r="CK566"/>
      <c r="GG566"/>
      <c r="GI566"/>
      <c r="GQ566"/>
      <c r="HI566"/>
      <c r="HK566"/>
      <c r="HM566"/>
      <c r="IF566"/>
      <c r="IW566"/>
    </row>
    <row r="567" spans="1:257">
      <c r="A567" t="s">
        <v>115</v>
      </c>
      <c r="B567">
        <v>2018</v>
      </c>
      <c r="C567" t="s">
        <v>899</v>
      </c>
      <c r="D567" t="s">
        <v>900</v>
      </c>
      <c r="E567" t="s">
        <v>901</v>
      </c>
      <c r="F567" t="s">
        <v>577</v>
      </c>
      <c r="G567" t="s">
        <v>148</v>
      </c>
      <c r="H567">
        <v>79007</v>
      </c>
      <c r="I567">
        <v>324110</v>
      </c>
      <c r="J567" t="str">
        <f>VLOOKUP(C567,'2016-2021 BD OES Pull_rev'!F:N, 9, FALSE)</f>
        <v>Repackaging</v>
      </c>
      <c r="K567">
        <v>155</v>
      </c>
      <c r="L567" t="s">
        <v>902</v>
      </c>
      <c r="M567">
        <v>0</v>
      </c>
      <c r="N567" t="s">
        <v>477</v>
      </c>
      <c r="R567">
        <v>1</v>
      </c>
      <c r="S567">
        <v>0</v>
      </c>
      <c r="T567">
        <v>0</v>
      </c>
      <c r="U567">
        <v>0</v>
      </c>
      <c r="V567">
        <f t="shared" si="12"/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CJ567"/>
      <c r="CK567"/>
      <c r="GG567"/>
      <c r="GI567"/>
      <c r="GQ567"/>
      <c r="HI567"/>
      <c r="HK567"/>
      <c r="HM567"/>
      <c r="IF567"/>
      <c r="IW567"/>
    </row>
    <row r="568" spans="1:257">
      <c r="A568" t="s">
        <v>115</v>
      </c>
      <c r="B568">
        <v>2019</v>
      </c>
      <c r="C568" t="s">
        <v>899</v>
      </c>
      <c r="D568" t="s">
        <v>900</v>
      </c>
      <c r="E568" t="s">
        <v>901</v>
      </c>
      <c r="F568" t="s">
        <v>577</v>
      </c>
      <c r="G568" t="s">
        <v>148</v>
      </c>
      <c r="H568">
        <v>79007</v>
      </c>
      <c r="I568">
        <v>324110</v>
      </c>
      <c r="J568" t="str">
        <f>VLOOKUP(C568,'2016-2021 BD OES Pull_rev'!F:N, 9, FALSE)</f>
        <v>Repackaging</v>
      </c>
      <c r="K568">
        <v>0</v>
      </c>
      <c r="L568" t="s">
        <v>902</v>
      </c>
      <c r="M568">
        <v>0</v>
      </c>
      <c r="N568" t="s">
        <v>477</v>
      </c>
      <c r="R568">
        <v>1</v>
      </c>
      <c r="S568">
        <v>0</v>
      </c>
      <c r="T568">
        <v>0</v>
      </c>
      <c r="U568">
        <v>0</v>
      </c>
      <c r="V568">
        <f t="shared" si="12"/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CJ568"/>
      <c r="CK568"/>
      <c r="GG568"/>
      <c r="GI568"/>
      <c r="GQ568"/>
      <c r="HI568"/>
      <c r="HK568"/>
      <c r="HM568"/>
      <c r="IF568"/>
      <c r="IW568"/>
    </row>
    <row r="569" spans="1:257">
      <c r="A569" t="s">
        <v>115</v>
      </c>
      <c r="B569">
        <v>2020</v>
      </c>
      <c r="C569" t="s">
        <v>899</v>
      </c>
      <c r="D569" t="s">
        <v>900</v>
      </c>
      <c r="E569" t="s">
        <v>901</v>
      </c>
      <c r="F569" t="s">
        <v>577</v>
      </c>
      <c r="G569" t="s">
        <v>148</v>
      </c>
      <c r="H569">
        <v>79007</v>
      </c>
      <c r="I569">
        <v>324110</v>
      </c>
      <c r="J569" t="str">
        <f>VLOOKUP(C569,'2016-2021 BD OES Pull_rev'!F:N, 9, FALSE)</f>
        <v>Repackaging</v>
      </c>
      <c r="K569">
        <v>0</v>
      </c>
      <c r="L569" t="s">
        <v>902</v>
      </c>
      <c r="M569">
        <v>0</v>
      </c>
      <c r="N569" t="s">
        <v>477</v>
      </c>
      <c r="R569">
        <v>1</v>
      </c>
      <c r="S569">
        <v>0</v>
      </c>
      <c r="T569">
        <v>0</v>
      </c>
      <c r="U569">
        <v>0</v>
      </c>
      <c r="V569">
        <f t="shared" si="12"/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CJ569"/>
      <c r="CK569"/>
      <c r="GG569"/>
      <c r="GI569"/>
      <c r="GQ569"/>
      <c r="HI569"/>
      <c r="HK569"/>
      <c r="HM569"/>
      <c r="IF569"/>
      <c r="IW569"/>
    </row>
    <row r="570" spans="1:257">
      <c r="A570" t="s">
        <v>115</v>
      </c>
      <c r="B570">
        <v>2021</v>
      </c>
      <c r="C570" t="s">
        <v>899</v>
      </c>
      <c r="D570" t="s">
        <v>900</v>
      </c>
      <c r="E570" t="s">
        <v>901</v>
      </c>
      <c r="F570" t="s">
        <v>577</v>
      </c>
      <c r="G570" t="s">
        <v>148</v>
      </c>
      <c r="H570">
        <v>79007</v>
      </c>
      <c r="I570">
        <v>324110</v>
      </c>
      <c r="J570" t="str">
        <f>VLOOKUP(C570,'2016-2021 BD OES Pull_rev'!F:N, 9, FALSE)</f>
        <v>Repackaging</v>
      </c>
      <c r="K570">
        <v>0</v>
      </c>
      <c r="L570" t="s">
        <v>463</v>
      </c>
      <c r="M570">
        <v>0</v>
      </c>
      <c r="R570">
        <v>0</v>
      </c>
      <c r="S570">
        <v>0</v>
      </c>
      <c r="T570">
        <v>0</v>
      </c>
      <c r="U570">
        <v>0</v>
      </c>
      <c r="V570">
        <f t="shared" si="12"/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CJ570"/>
      <c r="CK570"/>
      <c r="GG570"/>
      <c r="GI570"/>
      <c r="GQ570"/>
      <c r="HI570"/>
      <c r="HK570"/>
      <c r="HM570"/>
      <c r="IF570"/>
      <c r="IW570"/>
    </row>
    <row r="571" spans="1:257">
      <c r="A571" t="s">
        <v>115</v>
      </c>
      <c r="B571">
        <v>2016</v>
      </c>
      <c r="C571" t="s">
        <v>903</v>
      </c>
      <c r="D571" t="s">
        <v>904</v>
      </c>
      <c r="E571" t="s">
        <v>905</v>
      </c>
      <c r="F571" t="s">
        <v>296</v>
      </c>
      <c r="G571" t="s">
        <v>148</v>
      </c>
      <c r="H571">
        <v>77507</v>
      </c>
      <c r="I571">
        <v>325110</v>
      </c>
      <c r="J571" t="str">
        <f>VLOOKUP(C571,'2016-2021 BD OES Pull_rev'!F:N, 9, FALSE)</f>
        <v>Processing as a reactant</v>
      </c>
      <c r="K571">
        <v>2786.31</v>
      </c>
      <c r="L571" t="s">
        <v>463</v>
      </c>
      <c r="M571">
        <v>0</v>
      </c>
      <c r="R571">
        <v>0</v>
      </c>
      <c r="S571">
        <v>0</v>
      </c>
      <c r="T571">
        <v>0</v>
      </c>
      <c r="U571">
        <v>0</v>
      </c>
      <c r="V571">
        <f t="shared" si="12"/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CJ571"/>
      <c r="CK571"/>
      <c r="GG571"/>
      <c r="GI571"/>
      <c r="GQ571"/>
      <c r="HI571"/>
      <c r="HK571"/>
      <c r="HM571"/>
      <c r="IF571"/>
      <c r="IW571"/>
    </row>
    <row r="572" spans="1:257">
      <c r="A572" t="s">
        <v>115</v>
      </c>
      <c r="B572">
        <v>2017</v>
      </c>
      <c r="C572" t="s">
        <v>903</v>
      </c>
      <c r="D572" t="s">
        <v>904</v>
      </c>
      <c r="E572" t="s">
        <v>905</v>
      </c>
      <c r="F572" t="s">
        <v>296</v>
      </c>
      <c r="G572" t="s">
        <v>148</v>
      </c>
      <c r="H572">
        <v>77507</v>
      </c>
      <c r="I572">
        <v>325110</v>
      </c>
      <c r="J572" t="str">
        <f>VLOOKUP(C572,'2016-2021 BD OES Pull_rev'!F:N, 9, FALSE)</f>
        <v>Processing as a reactant</v>
      </c>
      <c r="K572">
        <v>2146.98</v>
      </c>
      <c r="L572" t="s">
        <v>463</v>
      </c>
      <c r="M572">
        <v>0</v>
      </c>
      <c r="R572">
        <v>0</v>
      </c>
      <c r="S572">
        <v>0</v>
      </c>
      <c r="T572">
        <v>0</v>
      </c>
      <c r="U572">
        <v>0</v>
      </c>
      <c r="V572">
        <f t="shared" si="12"/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CJ572"/>
      <c r="CK572"/>
      <c r="GG572"/>
      <c r="GI572"/>
      <c r="GQ572"/>
      <c r="HI572"/>
      <c r="HK572"/>
      <c r="HM572"/>
      <c r="IF572"/>
      <c r="IW572"/>
    </row>
    <row r="573" spans="1:257">
      <c r="A573" t="s">
        <v>115</v>
      </c>
      <c r="B573">
        <v>2018</v>
      </c>
      <c r="C573" t="s">
        <v>903</v>
      </c>
      <c r="D573" t="s">
        <v>904</v>
      </c>
      <c r="E573" t="s">
        <v>905</v>
      </c>
      <c r="F573" t="s">
        <v>296</v>
      </c>
      <c r="G573" t="s">
        <v>148</v>
      </c>
      <c r="H573">
        <v>77507</v>
      </c>
      <c r="I573">
        <v>325110</v>
      </c>
      <c r="J573" t="str">
        <f>VLOOKUP(C573,'2016-2021 BD OES Pull_rev'!F:N, 9, FALSE)</f>
        <v>Processing as a reactant</v>
      </c>
      <c r="K573">
        <v>1546.9</v>
      </c>
      <c r="L573" t="s">
        <v>463</v>
      </c>
      <c r="M573">
        <v>0</v>
      </c>
      <c r="R573">
        <v>0</v>
      </c>
      <c r="S573">
        <v>0</v>
      </c>
      <c r="T573">
        <v>0</v>
      </c>
      <c r="U573">
        <v>0</v>
      </c>
      <c r="V573">
        <f t="shared" si="12"/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CJ573"/>
      <c r="CK573"/>
      <c r="GG573"/>
      <c r="GI573"/>
      <c r="GQ573"/>
      <c r="HI573"/>
      <c r="HK573"/>
      <c r="HM573"/>
      <c r="IF573"/>
      <c r="IW573"/>
    </row>
    <row r="574" spans="1:257">
      <c r="A574" t="s">
        <v>115</v>
      </c>
      <c r="B574">
        <v>2019</v>
      </c>
      <c r="C574" t="s">
        <v>903</v>
      </c>
      <c r="D574" t="s">
        <v>904</v>
      </c>
      <c r="E574" t="s">
        <v>905</v>
      </c>
      <c r="F574" t="s">
        <v>296</v>
      </c>
      <c r="G574" t="s">
        <v>148</v>
      </c>
      <c r="H574">
        <v>77507</v>
      </c>
      <c r="I574">
        <v>325110</v>
      </c>
      <c r="J574" t="str">
        <f>VLOOKUP(C574,'2016-2021 BD OES Pull_rev'!F:N, 9, FALSE)</f>
        <v>Processing as a reactant</v>
      </c>
      <c r="K574">
        <v>776.89</v>
      </c>
      <c r="L574" t="s">
        <v>463</v>
      </c>
      <c r="M574">
        <v>0</v>
      </c>
      <c r="R574">
        <v>0</v>
      </c>
      <c r="S574">
        <v>0</v>
      </c>
      <c r="T574">
        <v>0</v>
      </c>
      <c r="U574">
        <v>0</v>
      </c>
      <c r="V574">
        <f t="shared" si="12"/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CJ574"/>
      <c r="CK574"/>
      <c r="GG574"/>
      <c r="GI574"/>
      <c r="GQ574"/>
      <c r="HI574"/>
      <c r="HK574"/>
      <c r="HM574"/>
      <c r="IF574"/>
      <c r="IW574"/>
    </row>
    <row r="575" spans="1:257">
      <c r="A575" t="s">
        <v>115</v>
      </c>
      <c r="B575">
        <v>2020</v>
      </c>
      <c r="C575" t="s">
        <v>903</v>
      </c>
      <c r="D575" t="s">
        <v>904</v>
      </c>
      <c r="E575" t="s">
        <v>905</v>
      </c>
      <c r="F575" t="s">
        <v>296</v>
      </c>
      <c r="G575" t="s">
        <v>148</v>
      </c>
      <c r="H575">
        <v>77507</v>
      </c>
      <c r="I575">
        <v>325110</v>
      </c>
      <c r="J575" t="str">
        <f>VLOOKUP(C575,'2016-2021 BD OES Pull_rev'!F:N, 9, FALSE)</f>
        <v>Processing as a reactant</v>
      </c>
      <c r="K575">
        <v>508.89</v>
      </c>
      <c r="L575" t="s">
        <v>463</v>
      </c>
      <c r="M575">
        <v>0</v>
      </c>
      <c r="R575">
        <v>0</v>
      </c>
      <c r="S575">
        <v>0</v>
      </c>
      <c r="T575">
        <v>0</v>
      </c>
      <c r="U575">
        <v>0</v>
      </c>
      <c r="V575">
        <f t="shared" si="12"/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CJ575"/>
      <c r="CK575"/>
      <c r="GG575"/>
      <c r="GI575"/>
      <c r="GQ575"/>
      <c r="HI575"/>
      <c r="HK575"/>
      <c r="HM575"/>
      <c r="IF575"/>
      <c r="IW575"/>
    </row>
    <row r="576" spans="1:257">
      <c r="A576" t="s">
        <v>115</v>
      </c>
      <c r="B576">
        <v>2021</v>
      </c>
      <c r="C576" t="s">
        <v>903</v>
      </c>
      <c r="D576" t="s">
        <v>904</v>
      </c>
      <c r="E576" t="s">
        <v>905</v>
      </c>
      <c r="F576" t="s">
        <v>296</v>
      </c>
      <c r="G576" t="s">
        <v>148</v>
      </c>
      <c r="H576">
        <v>77507</v>
      </c>
      <c r="I576">
        <v>325110</v>
      </c>
      <c r="J576" t="str">
        <f>VLOOKUP(C576,'2016-2021 BD OES Pull_rev'!F:N, 9, FALSE)</f>
        <v>Processing as a reactant</v>
      </c>
      <c r="K576">
        <v>851.11</v>
      </c>
      <c r="L576" t="s">
        <v>463</v>
      </c>
      <c r="M576">
        <v>0</v>
      </c>
      <c r="R576">
        <v>0</v>
      </c>
      <c r="S576">
        <v>0</v>
      </c>
      <c r="T576">
        <v>0</v>
      </c>
      <c r="U576">
        <v>0</v>
      </c>
      <c r="V576">
        <f t="shared" si="12"/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CJ576"/>
      <c r="CK576"/>
      <c r="GG576"/>
      <c r="GI576"/>
      <c r="GQ576"/>
      <c r="HI576"/>
      <c r="HK576"/>
      <c r="HM576"/>
      <c r="IF576"/>
      <c r="IW576"/>
    </row>
    <row r="577" spans="1:257">
      <c r="A577" t="s">
        <v>115</v>
      </c>
      <c r="B577">
        <v>2016</v>
      </c>
      <c r="C577" t="s">
        <v>906</v>
      </c>
      <c r="D577" t="s">
        <v>907</v>
      </c>
      <c r="E577" t="s">
        <v>908</v>
      </c>
      <c r="F577" t="s">
        <v>296</v>
      </c>
      <c r="G577" t="s">
        <v>148</v>
      </c>
      <c r="H577">
        <v>77507</v>
      </c>
      <c r="I577">
        <v>325211</v>
      </c>
      <c r="J577" t="str">
        <f>VLOOKUP(C577,'2016-2021 BD OES Pull_rev'!F:N, 9, FALSE)</f>
        <v>Plastics and Rubber Polymerization</v>
      </c>
      <c r="K577">
        <v>7264</v>
      </c>
      <c r="L577" t="s">
        <v>463</v>
      </c>
      <c r="M577">
        <v>0</v>
      </c>
      <c r="R577">
        <v>0</v>
      </c>
      <c r="S577">
        <v>0</v>
      </c>
      <c r="T577">
        <v>0</v>
      </c>
      <c r="U577">
        <v>0</v>
      </c>
      <c r="V577">
        <f t="shared" si="12"/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CJ577"/>
      <c r="CK577"/>
      <c r="GG577"/>
      <c r="GI577"/>
      <c r="GQ577"/>
      <c r="HI577"/>
      <c r="HK577"/>
      <c r="HM577"/>
      <c r="IF577"/>
      <c r="IW577"/>
    </row>
    <row r="578" spans="1:257">
      <c r="A578" t="s">
        <v>115</v>
      </c>
      <c r="B578">
        <v>2017</v>
      </c>
      <c r="C578" t="s">
        <v>906</v>
      </c>
      <c r="D578" t="s">
        <v>907</v>
      </c>
      <c r="E578" t="s">
        <v>908</v>
      </c>
      <c r="F578" t="s">
        <v>296</v>
      </c>
      <c r="G578" t="s">
        <v>148</v>
      </c>
      <c r="H578">
        <v>77507</v>
      </c>
      <c r="I578">
        <v>325211</v>
      </c>
      <c r="J578" t="str">
        <f>VLOOKUP(C578,'2016-2021 BD OES Pull_rev'!F:N, 9, FALSE)</f>
        <v>Plastics and Rubber Polymerization</v>
      </c>
      <c r="K578">
        <v>7334</v>
      </c>
      <c r="L578" t="s">
        <v>463</v>
      </c>
      <c r="M578">
        <v>0</v>
      </c>
      <c r="R578">
        <v>0</v>
      </c>
      <c r="S578">
        <v>0</v>
      </c>
      <c r="T578">
        <v>0</v>
      </c>
      <c r="U578">
        <v>0</v>
      </c>
      <c r="V578">
        <f t="shared" si="12"/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CJ578"/>
      <c r="CK578"/>
      <c r="GG578"/>
      <c r="GI578"/>
      <c r="GQ578"/>
      <c r="HI578"/>
      <c r="HK578"/>
      <c r="HM578"/>
      <c r="IF578"/>
      <c r="IW578"/>
    </row>
    <row r="579" spans="1:257">
      <c r="A579" t="s">
        <v>115</v>
      </c>
      <c r="B579">
        <v>2018</v>
      </c>
      <c r="C579" t="s">
        <v>906</v>
      </c>
      <c r="D579" t="s">
        <v>907</v>
      </c>
      <c r="E579" t="s">
        <v>908</v>
      </c>
      <c r="F579" t="s">
        <v>296</v>
      </c>
      <c r="G579" t="s">
        <v>148</v>
      </c>
      <c r="H579">
        <v>77507</v>
      </c>
      <c r="I579">
        <v>325211</v>
      </c>
      <c r="J579" t="str">
        <f>VLOOKUP(C579,'2016-2021 BD OES Pull_rev'!F:N, 9, FALSE)</f>
        <v>Plastics and Rubber Polymerization</v>
      </c>
      <c r="K579">
        <v>5300</v>
      </c>
      <c r="L579" t="s">
        <v>463</v>
      </c>
      <c r="M579">
        <v>0</v>
      </c>
      <c r="R579">
        <v>0</v>
      </c>
      <c r="S579">
        <v>0</v>
      </c>
      <c r="T579">
        <v>0</v>
      </c>
      <c r="U579">
        <v>0</v>
      </c>
      <c r="V579">
        <f t="shared" si="12"/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CJ579"/>
      <c r="CK579"/>
      <c r="GG579"/>
      <c r="GI579"/>
      <c r="GQ579"/>
      <c r="HI579"/>
      <c r="HK579"/>
      <c r="HM579"/>
      <c r="IF579"/>
      <c r="IW579"/>
    </row>
    <row r="580" spans="1:257">
      <c r="A580" t="s">
        <v>115</v>
      </c>
      <c r="B580">
        <v>2019</v>
      </c>
      <c r="C580" t="s">
        <v>906</v>
      </c>
      <c r="D580" t="s">
        <v>907</v>
      </c>
      <c r="E580" t="s">
        <v>908</v>
      </c>
      <c r="F580" t="s">
        <v>296</v>
      </c>
      <c r="G580" t="s">
        <v>148</v>
      </c>
      <c r="H580">
        <v>77507</v>
      </c>
      <c r="I580">
        <v>325211</v>
      </c>
      <c r="J580" t="str">
        <f>VLOOKUP(C580,'2016-2021 BD OES Pull_rev'!F:N, 9, FALSE)</f>
        <v>Plastics and Rubber Polymerization</v>
      </c>
      <c r="K580">
        <v>5156</v>
      </c>
      <c r="L580" t="s">
        <v>463</v>
      </c>
      <c r="M580">
        <v>0</v>
      </c>
      <c r="R580">
        <v>0</v>
      </c>
      <c r="S580">
        <v>0</v>
      </c>
      <c r="T580">
        <v>0</v>
      </c>
      <c r="U580">
        <v>0</v>
      </c>
      <c r="V580">
        <f t="shared" si="12"/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CJ580"/>
      <c r="CK580"/>
      <c r="GG580"/>
      <c r="GI580"/>
      <c r="GQ580"/>
      <c r="HI580"/>
      <c r="HK580"/>
      <c r="HM580"/>
      <c r="IF580"/>
      <c r="IW580"/>
    </row>
    <row r="581" spans="1:257">
      <c r="A581" t="s">
        <v>115</v>
      </c>
      <c r="B581">
        <v>2020</v>
      </c>
      <c r="C581" t="s">
        <v>906</v>
      </c>
      <c r="D581" t="s">
        <v>907</v>
      </c>
      <c r="E581" t="s">
        <v>908</v>
      </c>
      <c r="F581" t="s">
        <v>296</v>
      </c>
      <c r="G581" t="s">
        <v>148</v>
      </c>
      <c r="H581">
        <v>77507</v>
      </c>
      <c r="I581">
        <v>325211</v>
      </c>
      <c r="J581" t="str">
        <f>VLOOKUP(C581,'2016-2021 BD OES Pull_rev'!F:N, 9, FALSE)</f>
        <v>Plastics and Rubber Polymerization</v>
      </c>
      <c r="K581">
        <v>4988</v>
      </c>
      <c r="L581" t="s">
        <v>463</v>
      </c>
      <c r="M581">
        <v>0</v>
      </c>
      <c r="R581">
        <v>0</v>
      </c>
      <c r="S581">
        <v>0</v>
      </c>
      <c r="T581">
        <v>0</v>
      </c>
      <c r="U581">
        <v>0</v>
      </c>
      <c r="V581">
        <f t="shared" si="12"/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CJ581"/>
      <c r="CK581"/>
      <c r="GG581"/>
      <c r="GI581"/>
      <c r="GQ581"/>
      <c r="HI581"/>
      <c r="HK581"/>
      <c r="HM581"/>
      <c r="IF581"/>
      <c r="IW581"/>
    </row>
    <row r="582" spans="1:257">
      <c r="A582" t="s">
        <v>115</v>
      </c>
      <c r="B582">
        <v>2021</v>
      </c>
      <c r="C582" t="s">
        <v>906</v>
      </c>
      <c r="D582" t="s">
        <v>907</v>
      </c>
      <c r="E582" t="s">
        <v>908</v>
      </c>
      <c r="F582" t="s">
        <v>296</v>
      </c>
      <c r="G582" t="s">
        <v>148</v>
      </c>
      <c r="H582">
        <v>77507</v>
      </c>
      <c r="I582">
        <v>325211</v>
      </c>
      <c r="J582" t="str">
        <f>VLOOKUP(C582,'2016-2021 BD OES Pull_rev'!F:N, 9, FALSE)</f>
        <v>Plastics and Rubber Polymerization</v>
      </c>
      <c r="K582">
        <v>4946</v>
      </c>
      <c r="L582" t="s">
        <v>463</v>
      </c>
      <c r="M582">
        <v>0</v>
      </c>
      <c r="R582">
        <v>0</v>
      </c>
      <c r="S582">
        <v>0</v>
      </c>
      <c r="T582">
        <v>0</v>
      </c>
      <c r="U582">
        <v>0</v>
      </c>
      <c r="V582">
        <f t="shared" si="12"/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CJ582"/>
      <c r="CK582"/>
      <c r="GG582"/>
      <c r="GI582"/>
      <c r="GQ582"/>
      <c r="HI582"/>
      <c r="HK582"/>
      <c r="HM582"/>
      <c r="IF582"/>
      <c r="IW582"/>
    </row>
    <row r="583" spans="1:257">
      <c r="A583" t="s">
        <v>454</v>
      </c>
      <c r="B583">
        <v>2016</v>
      </c>
      <c r="C583" t="s">
        <v>909</v>
      </c>
      <c r="D583" t="s">
        <v>910</v>
      </c>
      <c r="E583" t="s">
        <v>911</v>
      </c>
      <c r="F583" t="s">
        <v>912</v>
      </c>
      <c r="G583" t="s">
        <v>148</v>
      </c>
      <c r="H583">
        <v>77547</v>
      </c>
      <c r="I583">
        <v>324110</v>
      </c>
      <c r="J583" t="str">
        <f>VLOOKUP(C583,'2016-2021 BD OES Pull_rev'!F:N, 9, FALSE)</f>
        <v>Repackaging</v>
      </c>
      <c r="R583">
        <v>0</v>
      </c>
      <c r="S583">
        <v>0</v>
      </c>
      <c r="T583">
        <v>0</v>
      </c>
      <c r="U583">
        <v>0</v>
      </c>
      <c r="V583">
        <f t="shared" si="12"/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CJ583"/>
      <c r="CK583"/>
      <c r="GG583"/>
      <c r="GI583"/>
      <c r="GQ583"/>
      <c r="HI583"/>
      <c r="HK583"/>
      <c r="HM583"/>
      <c r="IF583"/>
      <c r="IW583"/>
    </row>
    <row r="584" spans="1:257">
      <c r="A584" t="s">
        <v>454</v>
      </c>
      <c r="B584">
        <v>2017</v>
      </c>
      <c r="C584" t="s">
        <v>909</v>
      </c>
      <c r="D584" t="s">
        <v>910</v>
      </c>
      <c r="E584" t="s">
        <v>911</v>
      </c>
      <c r="F584" t="s">
        <v>912</v>
      </c>
      <c r="G584" t="s">
        <v>148</v>
      </c>
      <c r="H584">
        <v>77547</v>
      </c>
      <c r="I584">
        <v>324110</v>
      </c>
      <c r="J584" t="str">
        <f>VLOOKUP(C584,'2016-2021 BD OES Pull_rev'!F:N, 9, FALSE)</f>
        <v>Repackaging</v>
      </c>
      <c r="R584">
        <v>0</v>
      </c>
      <c r="S584">
        <v>0</v>
      </c>
      <c r="T584">
        <v>0</v>
      </c>
      <c r="U584">
        <v>0</v>
      </c>
      <c r="V584">
        <f t="shared" si="12"/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CJ584"/>
      <c r="CK584"/>
      <c r="GG584"/>
      <c r="GI584"/>
      <c r="GQ584"/>
      <c r="HI584"/>
      <c r="HK584"/>
      <c r="HM584"/>
      <c r="IF584"/>
      <c r="IW584"/>
    </row>
    <row r="585" spans="1:257">
      <c r="A585" t="s">
        <v>454</v>
      </c>
      <c r="B585">
        <v>2018</v>
      </c>
      <c r="C585" t="s">
        <v>909</v>
      </c>
      <c r="D585" t="s">
        <v>910</v>
      </c>
      <c r="E585" t="s">
        <v>911</v>
      </c>
      <c r="F585" t="s">
        <v>912</v>
      </c>
      <c r="G585" t="s">
        <v>148</v>
      </c>
      <c r="H585">
        <v>77547</v>
      </c>
      <c r="I585">
        <v>324110</v>
      </c>
      <c r="J585" t="str">
        <f>VLOOKUP(C585,'2016-2021 BD OES Pull_rev'!F:N, 9, FALSE)</f>
        <v>Repackaging</v>
      </c>
      <c r="R585">
        <v>0</v>
      </c>
      <c r="S585">
        <v>0</v>
      </c>
      <c r="T585">
        <v>0</v>
      </c>
      <c r="U585">
        <v>0</v>
      </c>
      <c r="V585">
        <f t="shared" ref="V585:V606" si="13">SUM(S585:U585)</f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CJ585"/>
      <c r="CK585"/>
      <c r="GG585"/>
      <c r="GI585"/>
      <c r="GQ585"/>
      <c r="HI585"/>
      <c r="HK585"/>
      <c r="HM585"/>
      <c r="IF585"/>
      <c r="IW585"/>
    </row>
    <row r="586" spans="1:257">
      <c r="A586" t="s">
        <v>454</v>
      </c>
      <c r="B586">
        <v>2019</v>
      </c>
      <c r="C586" t="s">
        <v>909</v>
      </c>
      <c r="D586" t="s">
        <v>910</v>
      </c>
      <c r="E586" t="s">
        <v>911</v>
      </c>
      <c r="F586" t="s">
        <v>912</v>
      </c>
      <c r="G586" t="s">
        <v>148</v>
      </c>
      <c r="H586">
        <v>77547</v>
      </c>
      <c r="I586">
        <v>324110</v>
      </c>
      <c r="J586" t="str">
        <f>VLOOKUP(C586,'2016-2021 BD OES Pull_rev'!F:N, 9, FALSE)</f>
        <v>Repackaging</v>
      </c>
      <c r="R586">
        <v>0</v>
      </c>
      <c r="S586">
        <v>0</v>
      </c>
      <c r="T586">
        <v>0</v>
      </c>
      <c r="U586">
        <v>0</v>
      </c>
      <c r="V586">
        <f t="shared" si="13"/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CJ586"/>
      <c r="CK586"/>
      <c r="GG586"/>
      <c r="GI586"/>
      <c r="GQ586"/>
      <c r="HI586"/>
      <c r="HK586"/>
      <c r="HM586"/>
      <c r="IF586"/>
      <c r="IW586"/>
    </row>
    <row r="587" spans="1:257">
      <c r="A587" t="s">
        <v>454</v>
      </c>
      <c r="B587">
        <v>2020</v>
      </c>
      <c r="C587" t="s">
        <v>909</v>
      </c>
      <c r="D587" t="s">
        <v>910</v>
      </c>
      <c r="E587" t="s">
        <v>911</v>
      </c>
      <c r="F587" t="s">
        <v>912</v>
      </c>
      <c r="G587" t="s">
        <v>148</v>
      </c>
      <c r="H587">
        <v>77547</v>
      </c>
      <c r="I587">
        <v>324110</v>
      </c>
      <c r="J587" t="str">
        <f>VLOOKUP(C587,'2016-2021 BD OES Pull_rev'!F:N, 9, FALSE)</f>
        <v>Repackaging</v>
      </c>
      <c r="R587">
        <v>0</v>
      </c>
      <c r="S587">
        <v>0</v>
      </c>
      <c r="T587">
        <v>0</v>
      </c>
      <c r="U587">
        <v>0</v>
      </c>
      <c r="V587">
        <f t="shared" si="13"/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s="33"/>
      <c r="AR587" s="33"/>
      <c r="AS587" s="33"/>
      <c r="AT587" s="33"/>
      <c r="AU587" s="33"/>
      <c r="AV587" s="33"/>
      <c r="AW587" s="33"/>
      <c r="AX587" s="33"/>
      <c r="AY587" s="33"/>
      <c r="CJ587"/>
      <c r="CK587"/>
      <c r="GG587"/>
      <c r="GI587"/>
      <c r="GQ587"/>
      <c r="HI587"/>
      <c r="HK587"/>
      <c r="HM587"/>
      <c r="IF587"/>
      <c r="IW587"/>
    </row>
    <row r="588" spans="1:257">
      <c r="A588" t="s">
        <v>454</v>
      </c>
      <c r="B588">
        <v>2021</v>
      </c>
      <c r="C588" t="s">
        <v>909</v>
      </c>
      <c r="D588" t="s">
        <v>910</v>
      </c>
      <c r="E588" t="s">
        <v>911</v>
      </c>
      <c r="F588" t="s">
        <v>912</v>
      </c>
      <c r="G588" t="s">
        <v>148</v>
      </c>
      <c r="H588">
        <v>77547</v>
      </c>
      <c r="I588">
        <v>324110</v>
      </c>
      <c r="J588" t="str">
        <f>VLOOKUP(C588,'2016-2021 BD OES Pull_rev'!F:N, 9, FALSE)</f>
        <v>Repackaging</v>
      </c>
      <c r="R588">
        <v>0</v>
      </c>
      <c r="S588">
        <v>0</v>
      </c>
      <c r="T588">
        <v>0</v>
      </c>
      <c r="U588">
        <v>0</v>
      </c>
      <c r="V588">
        <f t="shared" si="13"/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s="33"/>
      <c r="AR588" s="33"/>
      <c r="AS588" s="33"/>
      <c r="AT588" s="33"/>
      <c r="AU588" s="33"/>
      <c r="AV588" s="33"/>
      <c r="AW588" s="33"/>
      <c r="AX588" s="33"/>
      <c r="AY588" s="33"/>
      <c r="AZ588" s="46"/>
      <c r="BA588" s="46"/>
      <c r="BB588" s="46"/>
      <c r="BC588" s="46"/>
      <c r="BD588" s="46"/>
      <c r="BE588" s="46"/>
      <c r="BF588" s="46"/>
      <c r="BG588" s="46"/>
      <c r="BH588" s="46"/>
      <c r="CJ588"/>
      <c r="CK588"/>
      <c r="GG588"/>
      <c r="GI588"/>
      <c r="GQ588"/>
      <c r="HI588"/>
      <c r="HK588"/>
      <c r="HM588"/>
      <c r="IF588"/>
      <c r="IW588"/>
    </row>
    <row r="589" spans="1:257">
      <c r="A589" t="s">
        <v>115</v>
      </c>
      <c r="B589">
        <v>2016</v>
      </c>
      <c r="C589" t="s">
        <v>913</v>
      </c>
      <c r="D589" t="s">
        <v>914</v>
      </c>
      <c r="E589" t="s">
        <v>915</v>
      </c>
      <c r="F589" t="s">
        <v>916</v>
      </c>
      <c r="G589" t="s">
        <v>250</v>
      </c>
      <c r="H589">
        <v>45714</v>
      </c>
      <c r="I589">
        <v>325212</v>
      </c>
      <c r="J589" t="str">
        <f>VLOOKUP(C589,'2016-2021 BD OES Pull_rev'!F:N, 9, FALSE)</f>
        <v>Plastics and Rubber Polymerization</v>
      </c>
      <c r="K589">
        <v>1980</v>
      </c>
      <c r="L589" t="s">
        <v>917</v>
      </c>
      <c r="M589">
        <v>0</v>
      </c>
      <c r="N589" t="s">
        <v>477</v>
      </c>
      <c r="R589">
        <v>1</v>
      </c>
      <c r="S589">
        <v>0</v>
      </c>
      <c r="T589">
        <v>0</v>
      </c>
      <c r="U589">
        <v>0</v>
      </c>
      <c r="V589">
        <f t="shared" si="13"/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25</v>
      </c>
      <c r="CJ589"/>
      <c r="CK589"/>
      <c r="GG589"/>
      <c r="GI589"/>
      <c r="GQ589"/>
      <c r="HI589"/>
      <c r="HK589"/>
      <c r="HM589"/>
      <c r="IF589"/>
      <c r="IW589"/>
    </row>
    <row r="590" spans="1:257">
      <c r="A590" t="s">
        <v>115</v>
      </c>
      <c r="B590">
        <v>2017</v>
      </c>
      <c r="C590" t="s">
        <v>913</v>
      </c>
      <c r="D590" t="s">
        <v>914</v>
      </c>
      <c r="E590" t="s">
        <v>915</v>
      </c>
      <c r="F590" t="s">
        <v>916</v>
      </c>
      <c r="G590" t="s">
        <v>250</v>
      </c>
      <c r="H590">
        <v>45714</v>
      </c>
      <c r="I590">
        <v>325212</v>
      </c>
      <c r="J590" t="str">
        <f>VLOOKUP(C590,'2016-2021 BD OES Pull_rev'!F:N, 9, FALSE)</f>
        <v>Plastics and Rubber Polymerization</v>
      </c>
      <c r="K590">
        <v>3930</v>
      </c>
      <c r="L590" t="s">
        <v>917</v>
      </c>
      <c r="M590">
        <v>0</v>
      </c>
      <c r="N590" t="s">
        <v>477</v>
      </c>
      <c r="R590">
        <v>1</v>
      </c>
      <c r="S590">
        <v>0</v>
      </c>
      <c r="T590">
        <v>0</v>
      </c>
      <c r="U590">
        <v>0</v>
      </c>
      <c r="V590">
        <f t="shared" si="13"/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22</v>
      </c>
      <c r="CJ590"/>
      <c r="CK590"/>
      <c r="GG590"/>
      <c r="GI590"/>
      <c r="GQ590"/>
      <c r="HI590"/>
      <c r="HK590"/>
      <c r="HM590"/>
      <c r="IF590"/>
      <c r="IW590"/>
    </row>
    <row r="591" spans="1:257">
      <c r="A591" t="s">
        <v>115</v>
      </c>
      <c r="B591">
        <v>2018</v>
      </c>
      <c r="C591" t="s">
        <v>913</v>
      </c>
      <c r="D591" t="s">
        <v>914</v>
      </c>
      <c r="E591" t="s">
        <v>915</v>
      </c>
      <c r="F591" t="s">
        <v>916</v>
      </c>
      <c r="G591" t="s">
        <v>250</v>
      </c>
      <c r="H591">
        <v>45714</v>
      </c>
      <c r="I591">
        <v>325212</v>
      </c>
      <c r="J591" t="str">
        <f>VLOOKUP(C591,'2016-2021 BD OES Pull_rev'!F:N, 9, FALSE)</f>
        <v>Plastics and Rubber Polymerization</v>
      </c>
      <c r="K591">
        <v>3400</v>
      </c>
      <c r="L591" t="s">
        <v>917</v>
      </c>
      <c r="M591">
        <v>0</v>
      </c>
      <c r="N591" t="s">
        <v>477</v>
      </c>
      <c r="R591">
        <v>1</v>
      </c>
      <c r="S591">
        <v>0</v>
      </c>
      <c r="T591">
        <v>0</v>
      </c>
      <c r="U591">
        <v>0</v>
      </c>
      <c r="V591">
        <f t="shared" si="13"/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23</v>
      </c>
      <c r="CJ591"/>
      <c r="CK591"/>
      <c r="GG591"/>
      <c r="GI591"/>
      <c r="GQ591"/>
      <c r="HI591"/>
      <c r="HK591"/>
      <c r="HM591"/>
      <c r="IF591"/>
      <c r="IW591"/>
    </row>
    <row r="592" spans="1:257">
      <c r="A592" t="s">
        <v>115</v>
      </c>
      <c r="B592">
        <v>2019</v>
      </c>
      <c r="C592" t="s">
        <v>913</v>
      </c>
      <c r="D592" t="s">
        <v>914</v>
      </c>
      <c r="E592" t="s">
        <v>915</v>
      </c>
      <c r="F592" t="s">
        <v>916</v>
      </c>
      <c r="G592" t="s">
        <v>250</v>
      </c>
      <c r="H592">
        <v>45714</v>
      </c>
      <c r="I592">
        <v>325212</v>
      </c>
      <c r="J592" t="str">
        <f>VLOOKUP(C592,'2016-2021 BD OES Pull_rev'!F:N, 9, FALSE)</f>
        <v>Plastics and Rubber Polymerization</v>
      </c>
      <c r="K592">
        <v>2755</v>
      </c>
      <c r="L592" t="s">
        <v>917</v>
      </c>
      <c r="M592">
        <v>0</v>
      </c>
      <c r="N592" t="s">
        <v>477</v>
      </c>
      <c r="R592">
        <v>1</v>
      </c>
      <c r="S592">
        <v>0</v>
      </c>
      <c r="T592">
        <v>0</v>
      </c>
      <c r="U592">
        <v>0</v>
      </c>
      <c r="V592">
        <f t="shared" si="13"/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29</v>
      </c>
      <c r="CJ592"/>
      <c r="CK592"/>
      <c r="GG592"/>
      <c r="GI592"/>
      <c r="GQ592"/>
      <c r="HI592"/>
      <c r="HK592"/>
      <c r="HM592"/>
      <c r="IF592"/>
      <c r="IW592"/>
    </row>
    <row r="593" spans="1:257">
      <c r="A593" t="s">
        <v>115</v>
      </c>
      <c r="B593">
        <v>2020</v>
      </c>
      <c r="C593" t="s">
        <v>913</v>
      </c>
      <c r="D593" t="s">
        <v>914</v>
      </c>
      <c r="E593" t="s">
        <v>915</v>
      </c>
      <c r="F593" t="s">
        <v>916</v>
      </c>
      <c r="G593" t="s">
        <v>250</v>
      </c>
      <c r="H593">
        <v>45714</v>
      </c>
      <c r="I593">
        <v>325212</v>
      </c>
      <c r="J593" t="str">
        <f>VLOOKUP(C593,'2016-2021 BD OES Pull_rev'!F:N, 9, FALSE)</f>
        <v>Plastics and Rubber Polymerization</v>
      </c>
      <c r="K593">
        <v>2710</v>
      </c>
      <c r="L593" t="s">
        <v>917</v>
      </c>
      <c r="M593">
        <v>0</v>
      </c>
      <c r="N593" t="s">
        <v>477</v>
      </c>
      <c r="R593">
        <v>1</v>
      </c>
      <c r="S593">
        <v>0</v>
      </c>
      <c r="T593">
        <v>0</v>
      </c>
      <c r="U593">
        <v>0</v>
      </c>
      <c r="V593">
        <f t="shared" si="13"/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38</v>
      </c>
      <c r="CJ593"/>
      <c r="CK593"/>
      <c r="GG593"/>
      <c r="GI593"/>
      <c r="GQ593"/>
      <c r="HI593"/>
      <c r="HK593"/>
      <c r="HM593"/>
      <c r="IF593"/>
      <c r="IW593"/>
    </row>
    <row r="594" spans="1:257">
      <c r="A594" t="s">
        <v>115</v>
      </c>
      <c r="B594">
        <v>2021</v>
      </c>
      <c r="C594" t="s">
        <v>913</v>
      </c>
      <c r="D594" t="s">
        <v>914</v>
      </c>
      <c r="E594" t="s">
        <v>915</v>
      </c>
      <c r="F594" t="s">
        <v>916</v>
      </c>
      <c r="G594" t="s">
        <v>250</v>
      </c>
      <c r="H594">
        <v>45714</v>
      </c>
      <c r="I594">
        <v>325212</v>
      </c>
      <c r="J594" t="str">
        <f>VLOOKUP(C594,'2016-2021 BD OES Pull_rev'!F:N, 9, FALSE)</f>
        <v>Plastics and Rubber Polymerization</v>
      </c>
      <c r="K594">
        <v>9950</v>
      </c>
      <c r="L594" t="s">
        <v>463</v>
      </c>
      <c r="M594">
        <v>0</v>
      </c>
      <c r="R594">
        <v>0</v>
      </c>
      <c r="S594">
        <v>0</v>
      </c>
      <c r="T594">
        <v>0</v>
      </c>
      <c r="U594">
        <v>0</v>
      </c>
      <c r="V594">
        <f t="shared" si="13"/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29</v>
      </c>
      <c r="CJ594"/>
      <c r="CK594"/>
      <c r="GG594"/>
      <c r="GI594"/>
      <c r="GQ594"/>
      <c r="HI594"/>
      <c r="HK594"/>
      <c r="HM594"/>
      <c r="IF594"/>
      <c r="IW594"/>
    </row>
    <row r="595" spans="1:257">
      <c r="A595" t="s">
        <v>115</v>
      </c>
      <c r="B595">
        <v>2020</v>
      </c>
      <c r="C595" t="s">
        <v>918</v>
      </c>
      <c r="D595" t="s">
        <v>919</v>
      </c>
      <c r="E595" t="s">
        <v>920</v>
      </c>
      <c r="F595" t="s">
        <v>921</v>
      </c>
      <c r="G595" t="s">
        <v>148</v>
      </c>
      <c r="H595">
        <v>77530</v>
      </c>
      <c r="I595">
        <v>424710</v>
      </c>
      <c r="J595" t="str">
        <f>VLOOKUP(C595,'2016-2021 BD OES Pull_rev'!F:N, 9, FALSE)</f>
        <v>Repackaging</v>
      </c>
      <c r="K595">
        <v>3906</v>
      </c>
      <c r="L595" t="s">
        <v>463</v>
      </c>
      <c r="M595">
        <v>0</v>
      </c>
      <c r="R595">
        <v>0</v>
      </c>
      <c r="S595">
        <v>0</v>
      </c>
      <c r="T595">
        <v>0</v>
      </c>
      <c r="U595">
        <v>0</v>
      </c>
      <c r="V595">
        <f t="shared" si="13"/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CJ595"/>
      <c r="CK595"/>
      <c r="GG595"/>
      <c r="GI595"/>
      <c r="GQ595"/>
      <c r="HI595"/>
      <c r="HK595"/>
      <c r="HM595"/>
      <c r="IF595"/>
      <c r="IW595"/>
    </row>
    <row r="596" spans="1:257">
      <c r="A596" t="s">
        <v>115</v>
      </c>
      <c r="B596">
        <v>2021</v>
      </c>
      <c r="C596" t="s">
        <v>918</v>
      </c>
      <c r="D596" t="s">
        <v>919</v>
      </c>
      <c r="E596" t="s">
        <v>920</v>
      </c>
      <c r="F596" t="s">
        <v>921</v>
      </c>
      <c r="G596" t="s">
        <v>148</v>
      </c>
      <c r="H596">
        <v>77530</v>
      </c>
      <c r="I596">
        <v>424710</v>
      </c>
      <c r="J596" t="str">
        <f>VLOOKUP(C596,'2016-2021 BD OES Pull_rev'!F:N, 9, FALSE)</f>
        <v>Repackaging</v>
      </c>
      <c r="K596">
        <v>8457</v>
      </c>
      <c r="L596" t="s">
        <v>463</v>
      </c>
      <c r="M596">
        <v>0</v>
      </c>
      <c r="R596">
        <v>0</v>
      </c>
      <c r="S596">
        <v>0</v>
      </c>
      <c r="T596">
        <v>0</v>
      </c>
      <c r="U596">
        <v>0</v>
      </c>
      <c r="V596">
        <f t="shared" si="13"/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CJ596"/>
      <c r="CK596"/>
      <c r="GG596"/>
      <c r="GI596"/>
      <c r="GQ596"/>
      <c r="HI596"/>
      <c r="HK596"/>
      <c r="HM596"/>
      <c r="IF596"/>
      <c r="IW596"/>
    </row>
    <row r="597" spans="1:257">
      <c r="A597" t="s">
        <v>115</v>
      </c>
      <c r="B597">
        <v>2016</v>
      </c>
      <c r="C597" t="s">
        <v>922</v>
      </c>
      <c r="D597" t="s">
        <v>923</v>
      </c>
      <c r="E597" t="s">
        <v>924</v>
      </c>
      <c r="F597" t="s">
        <v>296</v>
      </c>
      <c r="G597" t="s">
        <v>148</v>
      </c>
      <c r="H597">
        <v>77507</v>
      </c>
      <c r="I597">
        <v>325211</v>
      </c>
      <c r="J597" t="str">
        <f>VLOOKUP(C597,'2016-2021 BD OES Pull_rev'!F:N, 9, FALSE)</f>
        <v>Plastics and Rubber Polymerization</v>
      </c>
      <c r="K597">
        <v>1530</v>
      </c>
      <c r="L597" t="s">
        <v>463</v>
      </c>
      <c r="M597">
        <v>0</v>
      </c>
      <c r="R597">
        <v>0</v>
      </c>
      <c r="S597">
        <v>0</v>
      </c>
      <c r="T597">
        <v>0</v>
      </c>
      <c r="U597">
        <v>0</v>
      </c>
      <c r="V597">
        <f t="shared" si="13"/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CJ597"/>
      <c r="CK597"/>
      <c r="GG597"/>
      <c r="GI597"/>
      <c r="GQ597"/>
      <c r="HI597"/>
      <c r="HK597"/>
      <c r="HM597"/>
      <c r="IF597"/>
      <c r="IW597"/>
    </row>
    <row r="598" spans="1:257">
      <c r="A598" t="s">
        <v>115</v>
      </c>
      <c r="B598">
        <v>2017</v>
      </c>
      <c r="C598" t="s">
        <v>922</v>
      </c>
      <c r="D598" t="s">
        <v>923</v>
      </c>
      <c r="E598" t="s">
        <v>924</v>
      </c>
      <c r="F598" t="s">
        <v>296</v>
      </c>
      <c r="G598" t="s">
        <v>148</v>
      </c>
      <c r="H598">
        <v>77507</v>
      </c>
      <c r="I598">
        <v>325211</v>
      </c>
      <c r="J598" t="str">
        <f>VLOOKUP(C598,'2016-2021 BD OES Pull_rev'!F:N, 9, FALSE)</f>
        <v>Plastics and Rubber Polymerization</v>
      </c>
      <c r="K598">
        <v>899</v>
      </c>
      <c r="L598" t="s">
        <v>463</v>
      </c>
      <c r="M598">
        <v>0</v>
      </c>
      <c r="R598">
        <v>0</v>
      </c>
      <c r="S598">
        <v>0</v>
      </c>
      <c r="T598">
        <v>0</v>
      </c>
      <c r="U598">
        <v>0</v>
      </c>
      <c r="V598">
        <f t="shared" si="13"/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CJ598"/>
      <c r="CK598"/>
      <c r="GG598"/>
      <c r="GI598"/>
      <c r="GQ598"/>
      <c r="HI598"/>
      <c r="HK598"/>
      <c r="HM598"/>
      <c r="IF598"/>
      <c r="IW598"/>
    </row>
    <row r="599" spans="1:257">
      <c r="A599" t="s">
        <v>115</v>
      </c>
      <c r="B599">
        <v>2018</v>
      </c>
      <c r="C599" t="s">
        <v>922</v>
      </c>
      <c r="D599" t="s">
        <v>923</v>
      </c>
      <c r="E599" t="s">
        <v>924</v>
      </c>
      <c r="F599" t="s">
        <v>296</v>
      </c>
      <c r="G599" t="s">
        <v>148</v>
      </c>
      <c r="H599">
        <v>77507</v>
      </c>
      <c r="I599">
        <v>325211</v>
      </c>
      <c r="J599" t="str">
        <f>VLOOKUP(C599,'2016-2021 BD OES Pull_rev'!F:N, 9, FALSE)</f>
        <v>Plastics and Rubber Polymerization</v>
      </c>
      <c r="K599">
        <v>1084</v>
      </c>
      <c r="L599" t="s">
        <v>463</v>
      </c>
      <c r="M599">
        <v>0</v>
      </c>
      <c r="R599">
        <v>0</v>
      </c>
      <c r="S599">
        <v>0</v>
      </c>
      <c r="T599">
        <v>0</v>
      </c>
      <c r="U599">
        <v>0</v>
      </c>
      <c r="V599">
        <f t="shared" si="13"/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CJ599"/>
      <c r="CK599"/>
      <c r="GG599"/>
      <c r="GI599"/>
      <c r="GQ599"/>
      <c r="HI599"/>
      <c r="HK599"/>
      <c r="HM599"/>
      <c r="IF599"/>
      <c r="IW599"/>
    </row>
    <row r="600" spans="1:257">
      <c r="A600" t="s">
        <v>115</v>
      </c>
      <c r="B600">
        <v>2019</v>
      </c>
      <c r="C600" t="s">
        <v>922</v>
      </c>
      <c r="D600" t="s">
        <v>923</v>
      </c>
      <c r="E600" t="s">
        <v>924</v>
      </c>
      <c r="F600" t="s">
        <v>296</v>
      </c>
      <c r="G600" t="s">
        <v>148</v>
      </c>
      <c r="H600">
        <v>77507</v>
      </c>
      <c r="I600">
        <v>325211</v>
      </c>
      <c r="J600" t="str">
        <f>VLOOKUP(C600,'2016-2021 BD OES Pull_rev'!F:N, 9, FALSE)</f>
        <v>Plastics and Rubber Polymerization</v>
      </c>
      <c r="K600">
        <v>1356</v>
      </c>
      <c r="L600" t="s">
        <v>463</v>
      </c>
      <c r="M600">
        <v>0</v>
      </c>
      <c r="R600">
        <v>0</v>
      </c>
      <c r="S600">
        <v>0</v>
      </c>
      <c r="T600">
        <v>0</v>
      </c>
      <c r="U600">
        <v>0</v>
      </c>
      <c r="V600">
        <f t="shared" si="13"/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CJ600"/>
      <c r="CK600"/>
      <c r="GG600"/>
      <c r="GI600"/>
      <c r="GQ600"/>
      <c r="HI600"/>
      <c r="HK600"/>
      <c r="HM600"/>
      <c r="IF600"/>
      <c r="IW600"/>
    </row>
    <row r="601" spans="1:257">
      <c r="A601" t="s">
        <v>115</v>
      </c>
      <c r="B601">
        <v>2020</v>
      </c>
      <c r="C601" t="s">
        <v>922</v>
      </c>
      <c r="D601" t="s">
        <v>923</v>
      </c>
      <c r="E601" t="s">
        <v>924</v>
      </c>
      <c r="F601" t="s">
        <v>296</v>
      </c>
      <c r="G601" t="s">
        <v>148</v>
      </c>
      <c r="H601">
        <v>77507</v>
      </c>
      <c r="I601">
        <v>325211</v>
      </c>
      <c r="J601" t="str">
        <f>VLOOKUP(C601,'2016-2021 BD OES Pull_rev'!F:N, 9, FALSE)</f>
        <v>Plastics and Rubber Polymerization</v>
      </c>
      <c r="K601">
        <v>1180</v>
      </c>
      <c r="L601" t="s">
        <v>463</v>
      </c>
      <c r="M601">
        <v>0</v>
      </c>
      <c r="R601">
        <v>0</v>
      </c>
      <c r="S601">
        <v>0</v>
      </c>
      <c r="T601">
        <v>0</v>
      </c>
      <c r="U601">
        <v>0</v>
      </c>
      <c r="V601">
        <f t="shared" si="13"/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CJ601"/>
      <c r="CK601"/>
      <c r="GG601"/>
      <c r="GI601"/>
      <c r="GQ601"/>
      <c r="HI601"/>
      <c r="HK601"/>
      <c r="HM601"/>
      <c r="IF601"/>
      <c r="IW601"/>
    </row>
    <row r="602" spans="1:257">
      <c r="A602" t="s">
        <v>115</v>
      </c>
      <c r="B602">
        <v>2021</v>
      </c>
      <c r="C602" t="s">
        <v>922</v>
      </c>
      <c r="D602" t="s">
        <v>923</v>
      </c>
      <c r="E602" t="s">
        <v>924</v>
      </c>
      <c r="F602" t="s">
        <v>296</v>
      </c>
      <c r="G602" t="s">
        <v>148</v>
      </c>
      <c r="H602">
        <v>77507</v>
      </c>
      <c r="I602">
        <v>325211</v>
      </c>
      <c r="J602" t="str">
        <f>VLOOKUP(C602,'2016-2021 BD OES Pull_rev'!F:N, 9, FALSE)</f>
        <v>Plastics and Rubber Polymerization</v>
      </c>
      <c r="K602">
        <v>1073</v>
      </c>
      <c r="L602" t="s">
        <v>463</v>
      </c>
      <c r="M602">
        <v>0</v>
      </c>
      <c r="R602">
        <v>0</v>
      </c>
      <c r="S602">
        <v>0</v>
      </c>
      <c r="T602">
        <v>0</v>
      </c>
      <c r="U602">
        <v>0</v>
      </c>
      <c r="V602">
        <f t="shared" si="13"/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CJ602"/>
      <c r="CK602"/>
      <c r="GG602"/>
      <c r="GI602"/>
      <c r="GQ602"/>
      <c r="HI602"/>
      <c r="HK602"/>
      <c r="HM602"/>
      <c r="IF602"/>
      <c r="IW602"/>
    </row>
    <row r="603" spans="1:257">
      <c r="A603" t="s">
        <v>115</v>
      </c>
      <c r="B603">
        <v>2019</v>
      </c>
      <c r="C603" t="s">
        <v>925</v>
      </c>
      <c r="D603" t="s">
        <v>926</v>
      </c>
      <c r="E603" t="s">
        <v>927</v>
      </c>
      <c r="F603" t="s">
        <v>515</v>
      </c>
      <c r="G603" t="s">
        <v>148</v>
      </c>
      <c r="H603">
        <v>77571</v>
      </c>
      <c r="I603">
        <v>325120</v>
      </c>
      <c r="J603" t="str">
        <f>VLOOKUP(C603,'2016-2021 BD OES Pull_rev'!F:N, 9, FALSE)</f>
        <v>Processing as a reactant</v>
      </c>
      <c r="K603">
        <v>67</v>
      </c>
      <c r="L603" t="s">
        <v>463</v>
      </c>
      <c r="M603">
        <v>0</v>
      </c>
      <c r="R603">
        <v>0</v>
      </c>
      <c r="S603">
        <v>0</v>
      </c>
      <c r="T603">
        <v>0</v>
      </c>
      <c r="U603">
        <v>0</v>
      </c>
      <c r="V603">
        <f t="shared" si="13"/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CJ603"/>
      <c r="CK603"/>
      <c r="GG603"/>
      <c r="GI603"/>
      <c r="GQ603"/>
      <c r="HI603"/>
      <c r="HK603"/>
      <c r="HM603"/>
      <c r="IF603"/>
      <c r="IW603"/>
    </row>
    <row r="604" spans="1:257">
      <c r="A604" t="s">
        <v>115</v>
      </c>
      <c r="B604">
        <v>2020</v>
      </c>
      <c r="C604" t="s">
        <v>925</v>
      </c>
      <c r="D604" t="s">
        <v>926</v>
      </c>
      <c r="E604" t="s">
        <v>927</v>
      </c>
      <c r="F604" t="s">
        <v>515</v>
      </c>
      <c r="G604" t="s">
        <v>148</v>
      </c>
      <c r="H604">
        <v>77571</v>
      </c>
      <c r="I604">
        <v>325120</v>
      </c>
      <c r="J604" t="str">
        <f>VLOOKUP(C604,'2016-2021 BD OES Pull_rev'!F:N, 9, FALSE)</f>
        <v>Processing as a reactant</v>
      </c>
      <c r="K604">
        <v>150</v>
      </c>
      <c r="L604" t="s">
        <v>463</v>
      </c>
      <c r="M604">
        <v>0</v>
      </c>
      <c r="R604">
        <v>0</v>
      </c>
      <c r="S604">
        <v>0</v>
      </c>
      <c r="T604">
        <v>0</v>
      </c>
      <c r="U604">
        <v>0</v>
      </c>
      <c r="V604">
        <f t="shared" si="13"/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842</v>
      </c>
      <c r="AR604" t="s">
        <v>843</v>
      </c>
      <c r="AS604" t="s">
        <v>332</v>
      </c>
      <c r="AT604" t="s">
        <v>334</v>
      </c>
      <c r="AU604" t="s">
        <v>333</v>
      </c>
      <c r="AV604">
        <v>841161283</v>
      </c>
      <c r="AW604">
        <v>110010919417</v>
      </c>
      <c r="AX604">
        <v>0</v>
      </c>
      <c r="AY604">
        <v>0</v>
      </c>
      <c r="CJ604"/>
      <c r="CK604"/>
      <c r="GG604"/>
      <c r="GI604"/>
      <c r="GQ604"/>
      <c r="HI604"/>
      <c r="HK604"/>
      <c r="HM604"/>
      <c r="IF604"/>
      <c r="IW604"/>
    </row>
    <row r="605" spans="1:257">
      <c r="A605" t="s">
        <v>115</v>
      </c>
      <c r="B605">
        <v>2019</v>
      </c>
      <c r="C605" t="s">
        <v>928</v>
      </c>
      <c r="D605" t="s">
        <v>929</v>
      </c>
      <c r="E605" t="s">
        <v>930</v>
      </c>
      <c r="F605" t="s">
        <v>727</v>
      </c>
      <c r="G605" t="s">
        <v>216</v>
      </c>
      <c r="H605">
        <v>70669</v>
      </c>
      <c r="I605">
        <v>325199</v>
      </c>
      <c r="J605" t="str">
        <f>VLOOKUP(C605,'2016-2021 BD OES Pull_rev'!F:N, 9, FALSE)</f>
        <v>Processing - Incorporation into formulation, mixture, or reaction product</v>
      </c>
      <c r="K605">
        <v>2628</v>
      </c>
      <c r="L605" t="s">
        <v>463</v>
      </c>
      <c r="M605">
        <v>0</v>
      </c>
      <c r="R605">
        <v>0</v>
      </c>
      <c r="S605">
        <v>0</v>
      </c>
      <c r="T605">
        <v>0</v>
      </c>
      <c r="U605">
        <v>0</v>
      </c>
      <c r="V605">
        <f t="shared" si="13"/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CJ605"/>
      <c r="CK605"/>
      <c r="GG605"/>
      <c r="GI605"/>
      <c r="GQ605"/>
      <c r="HI605"/>
      <c r="HK605"/>
      <c r="HM605"/>
      <c r="IF605"/>
      <c r="IW605"/>
    </row>
    <row r="606" spans="1:257">
      <c r="A606" t="s">
        <v>115</v>
      </c>
      <c r="B606">
        <v>2020</v>
      </c>
      <c r="C606" t="s">
        <v>928</v>
      </c>
      <c r="D606" t="s">
        <v>929</v>
      </c>
      <c r="E606" t="s">
        <v>930</v>
      </c>
      <c r="F606" t="s">
        <v>727</v>
      </c>
      <c r="G606" t="s">
        <v>216</v>
      </c>
      <c r="H606">
        <v>70669</v>
      </c>
      <c r="I606">
        <v>325199</v>
      </c>
      <c r="J606" t="str">
        <f>VLOOKUP(C606,'2016-2021 BD OES Pull_rev'!F:N, 9, FALSE)</f>
        <v>Processing - Incorporation into formulation, mixture, or reaction product</v>
      </c>
      <c r="K606">
        <v>2159</v>
      </c>
      <c r="L606" t="s">
        <v>463</v>
      </c>
      <c r="M606">
        <v>0</v>
      </c>
      <c r="R606">
        <v>0</v>
      </c>
      <c r="S606">
        <v>0</v>
      </c>
      <c r="T606">
        <v>0</v>
      </c>
      <c r="U606">
        <v>0</v>
      </c>
      <c r="V606">
        <f t="shared" si="13"/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CJ606"/>
      <c r="CK606"/>
      <c r="GG606"/>
      <c r="GI606"/>
      <c r="GQ606"/>
      <c r="HI606"/>
      <c r="HK606"/>
      <c r="HM606"/>
      <c r="IF606"/>
      <c r="IW606"/>
    </row>
    <row r="607" spans="1:257">
      <c r="B607">
        <v>2021</v>
      </c>
      <c r="C607" t="s">
        <v>928</v>
      </c>
      <c r="D607" t="s">
        <v>929</v>
      </c>
      <c r="E607" t="s">
        <v>930</v>
      </c>
      <c r="F607" t="s">
        <v>727</v>
      </c>
      <c r="G607" t="s">
        <v>216</v>
      </c>
      <c r="H607">
        <v>70669</v>
      </c>
      <c r="I607">
        <v>325199</v>
      </c>
      <c r="J607" t="str">
        <f>VLOOKUP(C607,'2016-2021 BD OES Pull_rev'!F:N, 9, FALSE)</f>
        <v>Processing - Incorporation into formulation, mixture, or reaction product</v>
      </c>
      <c r="K607">
        <v>1076</v>
      </c>
      <c r="L607" t="s">
        <v>463</v>
      </c>
      <c r="M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AQ607" s="33"/>
      <c r="AR607" s="33"/>
      <c r="AS607" s="33"/>
      <c r="AT607" s="33"/>
      <c r="AU607" s="33"/>
      <c r="AV607" s="33"/>
      <c r="AW607" s="33"/>
      <c r="AX607" s="33"/>
      <c r="AY607" s="33"/>
      <c r="CJ607"/>
      <c r="CK607"/>
      <c r="GG607"/>
      <c r="GI607"/>
      <c r="GQ607"/>
      <c r="HI607"/>
      <c r="HK607"/>
      <c r="HM607"/>
      <c r="IF607"/>
      <c r="IW607"/>
    </row>
    <row r="608" spans="1:257">
      <c r="B608">
        <v>2021</v>
      </c>
      <c r="C608" t="s">
        <v>928</v>
      </c>
      <c r="D608" t="s">
        <v>929</v>
      </c>
      <c r="E608" t="s">
        <v>930</v>
      </c>
      <c r="F608" t="s">
        <v>727</v>
      </c>
      <c r="G608" t="s">
        <v>216</v>
      </c>
      <c r="H608">
        <v>70669</v>
      </c>
      <c r="I608">
        <v>325199</v>
      </c>
      <c r="J608" t="str">
        <f>VLOOKUP(C608,'2016-2021 BD OES Pull_rev'!F:N, 9, FALSE)</f>
        <v>Processing - Incorporation into formulation, mixture, or reaction product</v>
      </c>
      <c r="K608">
        <v>1076</v>
      </c>
      <c r="L608" t="s">
        <v>463</v>
      </c>
      <c r="M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AQ608" s="33"/>
      <c r="AR608" s="33"/>
      <c r="AS608" s="33"/>
      <c r="AT608" s="33"/>
      <c r="AU608" s="33"/>
      <c r="AV608" s="33"/>
      <c r="AW608" s="33"/>
      <c r="AX608" s="33"/>
      <c r="AY608" s="33"/>
      <c r="CJ608"/>
      <c r="CK608"/>
      <c r="GG608"/>
      <c r="GI608"/>
      <c r="GQ608"/>
      <c r="HI608"/>
      <c r="HK608"/>
      <c r="HM608"/>
      <c r="IF608"/>
      <c r="IW608"/>
    </row>
    <row r="609" spans="1:257">
      <c r="B609">
        <v>2021</v>
      </c>
      <c r="C609" t="s">
        <v>928</v>
      </c>
      <c r="D609" t="s">
        <v>929</v>
      </c>
      <c r="E609" t="s">
        <v>930</v>
      </c>
      <c r="F609" t="s">
        <v>727</v>
      </c>
      <c r="G609" t="s">
        <v>216</v>
      </c>
      <c r="H609">
        <v>70669</v>
      </c>
      <c r="I609">
        <v>325199</v>
      </c>
      <c r="J609" t="str">
        <f>VLOOKUP(C609,'2016-2021 BD OES Pull_rev'!F:N, 9, FALSE)</f>
        <v>Processing - Incorporation into formulation, mixture, or reaction product</v>
      </c>
      <c r="K609">
        <v>1076</v>
      </c>
      <c r="L609" t="s">
        <v>463</v>
      </c>
      <c r="M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AQ609" s="33"/>
      <c r="AR609" s="33"/>
      <c r="AS609" s="33"/>
      <c r="AT609" s="33"/>
      <c r="AU609" s="33"/>
      <c r="AV609" s="33"/>
      <c r="AW609" s="33"/>
      <c r="AX609" s="33"/>
      <c r="AY609" s="33"/>
      <c r="CJ609"/>
      <c r="CK609"/>
      <c r="GG609"/>
      <c r="GI609"/>
      <c r="GQ609"/>
      <c r="HI609"/>
      <c r="HK609"/>
      <c r="HM609"/>
      <c r="IF609"/>
      <c r="IW609"/>
    </row>
    <row r="610" spans="1:257">
      <c r="A610" t="s">
        <v>115</v>
      </c>
      <c r="B610">
        <v>2021</v>
      </c>
      <c r="C610" t="s">
        <v>928</v>
      </c>
      <c r="D610" t="s">
        <v>929</v>
      </c>
      <c r="E610" t="s">
        <v>930</v>
      </c>
      <c r="F610" t="s">
        <v>727</v>
      </c>
      <c r="G610" t="s">
        <v>216</v>
      </c>
      <c r="H610">
        <v>70669</v>
      </c>
      <c r="I610">
        <v>325199</v>
      </c>
      <c r="J610" t="str">
        <f>VLOOKUP(C610,'2016-2021 BD OES Pull_rev'!F:N, 9, FALSE)</f>
        <v>Processing - Incorporation into formulation, mixture, or reaction product</v>
      </c>
      <c r="K610">
        <v>1076</v>
      </c>
      <c r="L610" t="s">
        <v>463</v>
      </c>
      <c r="M610">
        <v>0</v>
      </c>
      <c r="R610">
        <v>0</v>
      </c>
      <c r="S610">
        <v>0</v>
      </c>
      <c r="T610">
        <v>0</v>
      </c>
      <c r="U610">
        <v>0</v>
      </c>
      <c r="V610">
        <f t="shared" ref="V610:V673" si="14">SUM(S610:U610)</f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1108</v>
      </c>
      <c r="CJ610"/>
      <c r="CK610"/>
      <c r="GG610"/>
      <c r="GI610"/>
      <c r="GQ610"/>
      <c r="HI610"/>
      <c r="HK610"/>
      <c r="HM610"/>
      <c r="IF610"/>
      <c r="IW610"/>
    </row>
    <row r="611" spans="1:257">
      <c r="A611" t="s">
        <v>115</v>
      </c>
      <c r="B611">
        <v>2016</v>
      </c>
      <c r="C611" t="s">
        <v>931</v>
      </c>
      <c r="D611" t="s">
        <v>932</v>
      </c>
      <c r="E611" t="s">
        <v>933</v>
      </c>
      <c r="F611" t="s">
        <v>573</v>
      </c>
      <c r="G611" t="s">
        <v>148</v>
      </c>
      <c r="H611">
        <v>77520</v>
      </c>
      <c r="I611">
        <v>325212</v>
      </c>
      <c r="J611" t="str">
        <f>VLOOKUP(C611,'2016-2021 BD OES Pull_rev'!F:N, 9, FALSE)</f>
        <v>Plastics and Rubber Polymerization</v>
      </c>
      <c r="K611">
        <v>3677</v>
      </c>
      <c r="L611" t="s">
        <v>934</v>
      </c>
      <c r="M611">
        <v>0</v>
      </c>
      <c r="N611" t="s">
        <v>485</v>
      </c>
      <c r="R611">
        <v>1</v>
      </c>
      <c r="S611">
        <v>0</v>
      </c>
      <c r="T611">
        <v>0</v>
      </c>
      <c r="U611">
        <v>0</v>
      </c>
      <c r="V611">
        <f t="shared" si="14"/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CJ611"/>
      <c r="CK611"/>
      <c r="GG611"/>
      <c r="GI611"/>
      <c r="GQ611"/>
      <c r="HI611"/>
      <c r="HK611"/>
      <c r="HM611"/>
      <c r="IF611"/>
      <c r="IW611"/>
    </row>
    <row r="612" spans="1:257">
      <c r="A612" t="s">
        <v>115</v>
      </c>
      <c r="B612">
        <v>2017</v>
      </c>
      <c r="C612" t="s">
        <v>931</v>
      </c>
      <c r="D612" t="s">
        <v>932</v>
      </c>
      <c r="E612" t="s">
        <v>933</v>
      </c>
      <c r="F612" t="s">
        <v>573</v>
      </c>
      <c r="G612" t="s">
        <v>148</v>
      </c>
      <c r="H612">
        <v>77520</v>
      </c>
      <c r="I612">
        <v>325212</v>
      </c>
      <c r="J612" t="str">
        <f>VLOOKUP(C612,'2016-2021 BD OES Pull_rev'!F:N, 9, FALSE)</f>
        <v>Plastics and Rubber Polymerization</v>
      </c>
      <c r="K612">
        <v>4429</v>
      </c>
      <c r="L612" t="s">
        <v>934</v>
      </c>
      <c r="M612">
        <v>0</v>
      </c>
      <c r="N612" t="s">
        <v>485</v>
      </c>
      <c r="R612">
        <v>1</v>
      </c>
      <c r="S612">
        <v>0</v>
      </c>
      <c r="T612">
        <v>0</v>
      </c>
      <c r="U612">
        <v>0</v>
      </c>
      <c r="V612">
        <f t="shared" si="14"/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84</v>
      </c>
      <c r="CJ612"/>
      <c r="CK612"/>
      <c r="GG612"/>
      <c r="GI612"/>
      <c r="GQ612"/>
      <c r="HI612"/>
      <c r="HK612"/>
      <c r="HM612"/>
      <c r="IF612"/>
      <c r="IW612"/>
    </row>
    <row r="613" spans="1:257">
      <c r="A613" t="s">
        <v>115</v>
      </c>
      <c r="B613">
        <v>2018</v>
      </c>
      <c r="C613" t="s">
        <v>931</v>
      </c>
      <c r="D613" t="s">
        <v>932</v>
      </c>
      <c r="E613" t="s">
        <v>933</v>
      </c>
      <c r="F613" t="s">
        <v>573</v>
      </c>
      <c r="G613" t="s">
        <v>148</v>
      </c>
      <c r="H613">
        <v>77520</v>
      </c>
      <c r="I613">
        <v>325212</v>
      </c>
      <c r="J613" t="str">
        <f>VLOOKUP(C613,'2016-2021 BD OES Pull_rev'!F:N, 9, FALSE)</f>
        <v>Plastics and Rubber Polymerization</v>
      </c>
      <c r="K613">
        <v>4577.2700000000004</v>
      </c>
      <c r="L613" t="s">
        <v>934</v>
      </c>
      <c r="M613">
        <v>0</v>
      </c>
      <c r="N613" t="s">
        <v>485</v>
      </c>
      <c r="R613">
        <v>1</v>
      </c>
      <c r="S613">
        <v>0</v>
      </c>
      <c r="T613">
        <v>0</v>
      </c>
      <c r="U613">
        <v>0</v>
      </c>
      <c r="V613">
        <f t="shared" si="14"/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CJ613"/>
      <c r="CK613"/>
      <c r="GG613"/>
      <c r="GI613"/>
      <c r="GQ613"/>
      <c r="HI613"/>
      <c r="HK613"/>
      <c r="HM613"/>
      <c r="IF613"/>
      <c r="IW613"/>
    </row>
    <row r="614" spans="1:257">
      <c r="A614" t="s">
        <v>115</v>
      </c>
      <c r="B614">
        <v>2019</v>
      </c>
      <c r="C614" t="s">
        <v>931</v>
      </c>
      <c r="D614" t="s">
        <v>932</v>
      </c>
      <c r="E614" t="s">
        <v>933</v>
      </c>
      <c r="F614" t="s">
        <v>573</v>
      </c>
      <c r="G614" t="s">
        <v>148</v>
      </c>
      <c r="H614">
        <v>77520</v>
      </c>
      <c r="I614">
        <v>326299</v>
      </c>
      <c r="J614" t="str">
        <f>VLOOKUP(C614,'2016-2021 BD OES Pull_rev'!F:N, 9, FALSE)</f>
        <v>Plastics and Rubber Polymerization</v>
      </c>
      <c r="K614">
        <v>4899</v>
      </c>
      <c r="L614" t="s">
        <v>934</v>
      </c>
      <c r="M614">
        <v>0</v>
      </c>
      <c r="N614" t="s">
        <v>485</v>
      </c>
      <c r="R614">
        <v>1</v>
      </c>
      <c r="S614">
        <v>0</v>
      </c>
      <c r="T614">
        <v>0</v>
      </c>
      <c r="U614">
        <v>0</v>
      </c>
      <c r="V614">
        <f t="shared" si="14"/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CJ614"/>
      <c r="CK614"/>
      <c r="GG614"/>
      <c r="GI614"/>
      <c r="GQ614"/>
      <c r="HI614"/>
      <c r="HK614"/>
      <c r="HM614"/>
      <c r="IF614"/>
      <c r="IW614"/>
    </row>
    <row r="615" spans="1:257">
      <c r="A615" t="s">
        <v>115</v>
      </c>
      <c r="B615">
        <v>2020</v>
      </c>
      <c r="C615" t="s">
        <v>931</v>
      </c>
      <c r="D615" t="s">
        <v>932</v>
      </c>
      <c r="E615" t="s">
        <v>933</v>
      </c>
      <c r="F615" t="s">
        <v>573</v>
      </c>
      <c r="G615" t="s">
        <v>148</v>
      </c>
      <c r="H615">
        <v>77520</v>
      </c>
      <c r="I615">
        <v>326299</v>
      </c>
      <c r="J615" t="str">
        <f>VLOOKUP(C615,'2016-2021 BD OES Pull_rev'!F:N, 9, FALSE)</f>
        <v>Plastics and Rubber Polymerization</v>
      </c>
      <c r="K615">
        <v>3666</v>
      </c>
      <c r="L615" t="s">
        <v>934</v>
      </c>
      <c r="M615">
        <v>0</v>
      </c>
      <c r="N615" t="s">
        <v>485</v>
      </c>
      <c r="R615">
        <v>1</v>
      </c>
      <c r="S615">
        <v>0</v>
      </c>
      <c r="T615">
        <v>0</v>
      </c>
      <c r="U615">
        <v>0</v>
      </c>
      <c r="V615">
        <f t="shared" si="14"/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CJ615"/>
      <c r="CK615"/>
      <c r="GG615"/>
      <c r="GI615"/>
      <c r="GQ615"/>
      <c r="HI615"/>
      <c r="HK615"/>
      <c r="HM615"/>
      <c r="IF615"/>
      <c r="IW615"/>
    </row>
    <row r="616" spans="1:257">
      <c r="A616" t="s">
        <v>115</v>
      </c>
      <c r="B616">
        <v>2021</v>
      </c>
      <c r="C616" t="s">
        <v>931</v>
      </c>
      <c r="D616" t="s">
        <v>932</v>
      </c>
      <c r="E616" t="s">
        <v>933</v>
      </c>
      <c r="F616" t="s">
        <v>573</v>
      </c>
      <c r="G616" t="s">
        <v>148</v>
      </c>
      <c r="H616">
        <v>77520</v>
      </c>
      <c r="I616">
        <v>325212</v>
      </c>
      <c r="J616" t="str">
        <f>VLOOKUP(C616,'2016-2021 BD OES Pull_rev'!F:N, 9, FALSE)</f>
        <v>Plastics and Rubber Polymerization</v>
      </c>
      <c r="K616">
        <v>2090.8200000000002</v>
      </c>
      <c r="L616" t="s">
        <v>934</v>
      </c>
      <c r="M616">
        <v>0</v>
      </c>
      <c r="N616" t="s">
        <v>485</v>
      </c>
      <c r="R616">
        <v>1</v>
      </c>
      <c r="S616">
        <v>0</v>
      </c>
      <c r="T616">
        <v>0</v>
      </c>
      <c r="U616">
        <v>0</v>
      </c>
      <c r="V616">
        <f t="shared" si="14"/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CJ616"/>
      <c r="CK616"/>
      <c r="GG616"/>
      <c r="GI616"/>
      <c r="GQ616"/>
      <c r="HI616"/>
      <c r="HK616"/>
      <c r="HM616"/>
      <c r="IF616"/>
      <c r="IW616"/>
    </row>
    <row r="617" spans="1:257">
      <c r="A617" t="s">
        <v>115</v>
      </c>
      <c r="B617">
        <v>2016</v>
      </c>
      <c r="C617" t="s">
        <v>244</v>
      </c>
      <c r="D617" t="s">
        <v>246</v>
      </c>
      <c r="E617" t="s">
        <v>247</v>
      </c>
      <c r="F617" t="s">
        <v>248</v>
      </c>
      <c r="G617" t="s">
        <v>250</v>
      </c>
      <c r="H617">
        <v>45804</v>
      </c>
      <c r="I617">
        <v>324110</v>
      </c>
      <c r="J617" t="str">
        <f>VLOOKUP(C617,'2016-2021 BD OES Pull_rev'!F:N, 9, FALSE)</f>
        <v>Processing as a reactant</v>
      </c>
      <c r="K617">
        <v>1620.47</v>
      </c>
      <c r="L617" t="s">
        <v>463</v>
      </c>
      <c r="M617">
        <v>0</v>
      </c>
      <c r="R617">
        <v>0</v>
      </c>
      <c r="S617">
        <v>0</v>
      </c>
      <c r="T617">
        <v>0</v>
      </c>
      <c r="U617">
        <v>0</v>
      </c>
      <c r="V617">
        <f t="shared" si="14"/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0.43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CJ617"/>
      <c r="CK617"/>
      <c r="GG617"/>
      <c r="GI617"/>
      <c r="GQ617"/>
      <c r="HI617"/>
      <c r="HK617"/>
      <c r="HM617"/>
      <c r="IF617"/>
      <c r="IW617"/>
    </row>
    <row r="618" spans="1:257">
      <c r="A618" t="s">
        <v>115</v>
      </c>
      <c r="B618">
        <v>2017</v>
      </c>
      <c r="C618" t="s">
        <v>244</v>
      </c>
      <c r="D618" t="s">
        <v>246</v>
      </c>
      <c r="E618" t="s">
        <v>247</v>
      </c>
      <c r="F618" t="s">
        <v>248</v>
      </c>
      <c r="G618" t="s">
        <v>250</v>
      </c>
      <c r="H618">
        <v>45804</v>
      </c>
      <c r="I618">
        <v>324110</v>
      </c>
      <c r="J618" t="str">
        <f>VLOOKUP(C618,'2016-2021 BD OES Pull_rev'!F:N, 9, FALSE)</f>
        <v>Processing as a reactant</v>
      </c>
      <c r="K618">
        <v>283.98</v>
      </c>
      <c r="L618" t="s">
        <v>463</v>
      </c>
      <c r="M618">
        <v>0</v>
      </c>
      <c r="R618">
        <v>0</v>
      </c>
      <c r="S618">
        <v>0</v>
      </c>
      <c r="T618">
        <v>0</v>
      </c>
      <c r="U618">
        <v>0</v>
      </c>
      <c r="V618">
        <f t="shared" si="14"/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1.06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CJ618"/>
      <c r="CK618"/>
      <c r="GG618"/>
      <c r="GI618"/>
      <c r="GQ618"/>
      <c r="HI618"/>
      <c r="HK618"/>
      <c r="HM618"/>
      <c r="IF618"/>
      <c r="IW618"/>
    </row>
    <row r="619" spans="1:257">
      <c r="A619" t="s">
        <v>115</v>
      </c>
      <c r="B619">
        <v>2018</v>
      </c>
      <c r="C619" t="s">
        <v>244</v>
      </c>
      <c r="D619" t="s">
        <v>246</v>
      </c>
      <c r="E619" t="s">
        <v>247</v>
      </c>
      <c r="F619" t="s">
        <v>248</v>
      </c>
      <c r="G619" t="s">
        <v>250</v>
      </c>
      <c r="H619">
        <v>45804</v>
      </c>
      <c r="I619">
        <v>324110</v>
      </c>
      <c r="J619" t="str">
        <f>VLOOKUP(C619,'2016-2021 BD OES Pull_rev'!F:N, 9, FALSE)</f>
        <v>Processing as a reactant</v>
      </c>
      <c r="K619">
        <v>256.32</v>
      </c>
      <c r="L619" t="s">
        <v>463</v>
      </c>
      <c r="M619">
        <v>0</v>
      </c>
      <c r="R619">
        <v>0</v>
      </c>
      <c r="S619">
        <v>0</v>
      </c>
      <c r="T619">
        <v>0</v>
      </c>
      <c r="U619">
        <v>0</v>
      </c>
      <c r="V619">
        <f t="shared" si="14"/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CJ619"/>
      <c r="CK619"/>
      <c r="GG619"/>
      <c r="GI619"/>
      <c r="GQ619"/>
      <c r="HI619"/>
      <c r="HK619"/>
      <c r="HM619"/>
      <c r="IF619"/>
      <c r="IW619"/>
    </row>
    <row r="620" spans="1:257">
      <c r="A620" t="s">
        <v>115</v>
      </c>
      <c r="B620">
        <v>2019</v>
      </c>
      <c r="C620" t="s">
        <v>244</v>
      </c>
      <c r="D620" t="s">
        <v>246</v>
      </c>
      <c r="E620" t="s">
        <v>247</v>
      </c>
      <c r="F620" t="s">
        <v>248</v>
      </c>
      <c r="G620" t="s">
        <v>250</v>
      </c>
      <c r="H620">
        <v>45804</v>
      </c>
      <c r="I620">
        <v>324110</v>
      </c>
      <c r="J620" t="str">
        <f>VLOOKUP(C620,'2016-2021 BD OES Pull_rev'!F:N, 9, FALSE)</f>
        <v>Processing as a reactant</v>
      </c>
      <c r="K620">
        <v>184.37</v>
      </c>
      <c r="L620" t="s">
        <v>935</v>
      </c>
      <c r="M620">
        <v>0</v>
      </c>
      <c r="N620" t="s">
        <v>811</v>
      </c>
      <c r="R620">
        <v>1</v>
      </c>
      <c r="S620">
        <v>0</v>
      </c>
      <c r="T620">
        <v>0</v>
      </c>
      <c r="U620">
        <v>0</v>
      </c>
      <c r="V620">
        <f t="shared" si="14"/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CJ620"/>
      <c r="CK620"/>
      <c r="GG620"/>
      <c r="GI620"/>
      <c r="GQ620"/>
      <c r="HI620"/>
      <c r="HK620"/>
      <c r="HM620"/>
      <c r="IF620"/>
      <c r="IW620"/>
    </row>
    <row r="621" spans="1:257">
      <c r="A621" t="s">
        <v>115</v>
      </c>
      <c r="B621">
        <v>2020</v>
      </c>
      <c r="C621" t="s">
        <v>244</v>
      </c>
      <c r="D621" t="s">
        <v>246</v>
      </c>
      <c r="E621" t="s">
        <v>247</v>
      </c>
      <c r="F621" t="s">
        <v>248</v>
      </c>
      <c r="G621" t="s">
        <v>250</v>
      </c>
      <c r="H621">
        <v>45804</v>
      </c>
      <c r="I621">
        <v>324110</v>
      </c>
      <c r="J621" t="str">
        <f>VLOOKUP(C621,'2016-2021 BD OES Pull_rev'!F:N, 9, FALSE)</f>
        <v>Processing as a reactant</v>
      </c>
      <c r="K621">
        <v>25.97</v>
      </c>
      <c r="L621" t="s">
        <v>935</v>
      </c>
      <c r="M621">
        <v>0</v>
      </c>
      <c r="N621" t="s">
        <v>485</v>
      </c>
      <c r="R621">
        <v>1</v>
      </c>
      <c r="S621">
        <v>0</v>
      </c>
      <c r="T621">
        <v>0</v>
      </c>
      <c r="U621">
        <v>0</v>
      </c>
      <c r="V621">
        <f t="shared" si="14"/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CJ621"/>
      <c r="CK621"/>
      <c r="GG621"/>
      <c r="GI621"/>
      <c r="GQ621"/>
      <c r="HI621"/>
      <c r="HK621"/>
      <c r="HM621"/>
      <c r="IF621"/>
      <c r="IW621"/>
    </row>
    <row r="622" spans="1:257">
      <c r="A622" t="s">
        <v>115</v>
      </c>
      <c r="B622">
        <v>2021</v>
      </c>
      <c r="C622" t="s">
        <v>244</v>
      </c>
      <c r="D622" t="s">
        <v>246</v>
      </c>
      <c r="E622" t="s">
        <v>247</v>
      </c>
      <c r="F622" t="s">
        <v>248</v>
      </c>
      <c r="G622" t="s">
        <v>250</v>
      </c>
      <c r="H622">
        <v>45804</v>
      </c>
      <c r="I622">
        <v>324110</v>
      </c>
      <c r="J622" t="str">
        <f>VLOOKUP(C622,'2016-2021 BD OES Pull_rev'!F:N, 9, FALSE)</f>
        <v>Processing as a reactant</v>
      </c>
      <c r="K622">
        <v>28</v>
      </c>
      <c r="L622" t="s">
        <v>935</v>
      </c>
      <c r="M622">
        <v>0</v>
      </c>
      <c r="N622" t="s">
        <v>485</v>
      </c>
      <c r="R622">
        <v>1</v>
      </c>
      <c r="S622">
        <v>0</v>
      </c>
      <c r="T622">
        <v>0</v>
      </c>
      <c r="U622">
        <v>0</v>
      </c>
      <c r="V622">
        <f t="shared" si="14"/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Z622" t="s">
        <v>767</v>
      </c>
      <c r="BA622" t="s">
        <v>487</v>
      </c>
      <c r="BB622" t="s">
        <v>488</v>
      </c>
      <c r="BC622" t="s">
        <v>489</v>
      </c>
      <c r="BD622" t="s">
        <v>490</v>
      </c>
      <c r="BF622">
        <v>71730</v>
      </c>
      <c r="BG622" t="s">
        <v>491</v>
      </c>
      <c r="CJ622"/>
      <c r="CK622"/>
      <c r="GG622"/>
      <c r="GI622"/>
      <c r="GQ622"/>
      <c r="HI622"/>
      <c r="HK622"/>
      <c r="HM622"/>
      <c r="IF622"/>
      <c r="IW622"/>
    </row>
    <row r="623" spans="1:257">
      <c r="A623" t="s">
        <v>115</v>
      </c>
      <c r="B623">
        <v>2020</v>
      </c>
      <c r="C623" t="s">
        <v>936</v>
      </c>
      <c r="D623" t="s">
        <v>937</v>
      </c>
      <c r="E623" t="s">
        <v>938</v>
      </c>
      <c r="F623" t="s">
        <v>939</v>
      </c>
      <c r="G623" t="s">
        <v>940</v>
      </c>
      <c r="H623">
        <v>820</v>
      </c>
      <c r="I623">
        <v>324110</v>
      </c>
      <c r="J623" t="str">
        <f>VLOOKUP(C623,'2016-2021 BD OES Pull_rev'!F:N, 9, FALSE)</f>
        <v>Processing as a reactant</v>
      </c>
      <c r="K623">
        <v>12</v>
      </c>
      <c r="L623" t="s">
        <v>941</v>
      </c>
      <c r="M623">
        <v>0</v>
      </c>
      <c r="N623" t="s">
        <v>477</v>
      </c>
      <c r="R623">
        <v>1</v>
      </c>
      <c r="S623">
        <v>0</v>
      </c>
      <c r="T623">
        <v>0</v>
      </c>
      <c r="U623">
        <v>0</v>
      </c>
      <c r="V623">
        <f t="shared" si="14"/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Z623" t="s">
        <v>772</v>
      </c>
      <c r="BA623" t="s">
        <v>773</v>
      </c>
      <c r="BB623" t="s">
        <v>515</v>
      </c>
      <c r="BC623" t="s">
        <v>297</v>
      </c>
      <c r="BD623" t="s">
        <v>148</v>
      </c>
      <c r="BF623">
        <v>77571</v>
      </c>
      <c r="BG623" t="s">
        <v>501</v>
      </c>
      <c r="CJ623"/>
      <c r="CK623"/>
      <c r="GG623"/>
      <c r="GI623"/>
      <c r="GQ623"/>
      <c r="HI623"/>
      <c r="HK623"/>
      <c r="HM623"/>
      <c r="IF623"/>
      <c r="IW623"/>
    </row>
    <row r="624" spans="1:257">
      <c r="A624" t="s">
        <v>115</v>
      </c>
      <c r="B624">
        <v>2016</v>
      </c>
      <c r="C624" t="s">
        <v>942</v>
      </c>
      <c r="D624" t="s">
        <v>943</v>
      </c>
      <c r="E624" t="s">
        <v>944</v>
      </c>
      <c r="F624" t="s">
        <v>945</v>
      </c>
      <c r="G624" t="s">
        <v>946</v>
      </c>
      <c r="H624">
        <v>29201</v>
      </c>
      <c r="I624">
        <v>325199</v>
      </c>
      <c r="J624" t="str">
        <f>VLOOKUP(C624,'2016-2021 BD OES Pull_rev'!F:N, 9, FALSE)</f>
        <v>Processing as a reactant</v>
      </c>
      <c r="K624">
        <v>1830</v>
      </c>
      <c r="L624" t="s">
        <v>463</v>
      </c>
      <c r="M624">
        <v>0</v>
      </c>
      <c r="R624">
        <v>0</v>
      </c>
      <c r="S624">
        <v>0</v>
      </c>
      <c r="T624">
        <v>0</v>
      </c>
      <c r="U624">
        <v>0</v>
      </c>
      <c r="V624">
        <f t="shared" si="14"/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CJ624"/>
      <c r="CK624"/>
      <c r="GG624"/>
      <c r="GI624"/>
      <c r="GQ624"/>
      <c r="HI624"/>
      <c r="HK624"/>
      <c r="HM624"/>
      <c r="IF624"/>
      <c r="IW624"/>
    </row>
    <row r="625" spans="1:257">
      <c r="A625" t="s">
        <v>115</v>
      </c>
      <c r="B625">
        <v>2017</v>
      </c>
      <c r="C625" t="s">
        <v>942</v>
      </c>
      <c r="D625" t="s">
        <v>943</v>
      </c>
      <c r="E625" t="s">
        <v>944</v>
      </c>
      <c r="F625" t="s">
        <v>945</v>
      </c>
      <c r="G625" t="s">
        <v>946</v>
      </c>
      <c r="H625">
        <v>29201</v>
      </c>
      <c r="I625">
        <v>325199</v>
      </c>
      <c r="J625" t="str">
        <f>VLOOKUP(C625,'2016-2021 BD OES Pull_rev'!F:N, 9, FALSE)</f>
        <v>Processing as a reactant</v>
      </c>
      <c r="K625">
        <v>2710</v>
      </c>
      <c r="L625" t="s">
        <v>463</v>
      </c>
      <c r="M625">
        <v>0</v>
      </c>
      <c r="R625">
        <v>0</v>
      </c>
      <c r="S625">
        <v>0</v>
      </c>
      <c r="T625">
        <v>0</v>
      </c>
      <c r="U625">
        <v>0</v>
      </c>
      <c r="V625">
        <f t="shared" si="14"/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CJ625"/>
      <c r="CK625"/>
      <c r="GG625"/>
      <c r="GI625"/>
      <c r="GQ625"/>
      <c r="HI625"/>
      <c r="HK625"/>
      <c r="HM625"/>
      <c r="IF625"/>
      <c r="IW625"/>
    </row>
    <row r="626" spans="1:257">
      <c r="A626" t="s">
        <v>115</v>
      </c>
      <c r="B626">
        <v>2018</v>
      </c>
      <c r="C626" t="s">
        <v>942</v>
      </c>
      <c r="D626" t="s">
        <v>943</v>
      </c>
      <c r="E626" t="s">
        <v>944</v>
      </c>
      <c r="F626" t="s">
        <v>945</v>
      </c>
      <c r="G626" t="s">
        <v>946</v>
      </c>
      <c r="H626">
        <v>29201</v>
      </c>
      <c r="I626">
        <v>325199</v>
      </c>
      <c r="J626" t="str">
        <f>VLOOKUP(C626,'2016-2021 BD OES Pull_rev'!F:N, 9, FALSE)</f>
        <v>Processing as a reactant</v>
      </c>
      <c r="K626">
        <v>3830</v>
      </c>
      <c r="L626" t="s">
        <v>463</v>
      </c>
      <c r="M626">
        <v>0</v>
      </c>
      <c r="R626">
        <v>0</v>
      </c>
      <c r="S626">
        <v>0</v>
      </c>
      <c r="T626">
        <v>0</v>
      </c>
      <c r="U626">
        <v>0</v>
      </c>
      <c r="V626">
        <f t="shared" si="14"/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CJ626"/>
      <c r="CK626"/>
      <c r="GG626"/>
      <c r="GI626"/>
      <c r="GQ626"/>
      <c r="HI626"/>
      <c r="HK626"/>
      <c r="HM626"/>
      <c r="IF626"/>
      <c r="IW626"/>
    </row>
    <row r="627" spans="1:257">
      <c r="A627" t="s">
        <v>115</v>
      </c>
      <c r="B627">
        <v>2019</v>
      </c>
      <c r="C627" t="s">
        <v>942</v>
      </c>
      <c r="D627" t="s">
        <v>943</v>
      </c>
      <c r="E627" t="s">
        <v>944</v>
      </c>
      <c r="F627" t="s">
        <v>945</v>
      </c>
      <c r="G627" t="s">
        <v>946</v>
      </c>
      <c r="H627">
        <v>29201</v>
      </c>
      <c r="I627">
        <v>325199</v>
      </c>
      <c r="J627" t="str">
        <f>VLOOKUP(C627,'2016-2021 BD OES Pull_rev'!F:N, 9, FALSE)</f>
        <v>Processing as a reactant</v>
      </c>
      <c r="K627">
        <v>4110</v>
      </c>
      <c r="L627" t="s">
        <v>463</v>
      </c>
      <c r="M627">
        <v>0</v>
      </c>
      <c r="R627">
        <v>0</v>
      </c>
      <c r="S627">
        <v>0</v>
      </c>
      <c r="T627">
        <v>0</v>
      </c>
      <c r="U627">
        <v>0</v>
      </c>
      <c r="V627">
        <f t="shared" si="14"/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CJ627"/>
      <c r="CK627"/>
      <c r="GG627"/>
      <c r="GI627"/>
      <c r="GQ627"/>
      <c r="HI627"/>
      <c r="HK627"/>
      <c r="HM627"/>
      <c r="IF627"/>
      <c r="IW627"/>
    </row>
    <row r="628" spans="1:257">
      <c r="A628" t="s">
        <v>115</v>
      </c>
      <c r="B628">
        <v>2020</v>
      </c>
      <c r="C628" t="s">
        <v>942</v>
      </c>
      <c r="D628" t="s">
        <v>943</v>
      </c>
      <c r="E628" t="s">
        <v>944</v>
      </c>
      <c r="F628" t="s">
        <v>945</v>
      </c>
      <c r="G628" t="s">
        <v>946</v>
      </c>
      <c r="H628">
        <v>29201</v>
      </c>
      <c r="I628">
        <v>325199</v>
      </c>
      <c r="J628" t="str">
        <f>VLOOKUP(C628,'2016-2021 BD OES Pull_rev'!F:N, 9, FALSE)</f>
        <v>Processing as a reactant</v>
      </c>
      <c r="K628">
        <v>2800</v>
      </c>
      <c r="L628" t="s">
        <v>463</v>
      </c>
      <c r="M628">
        <v>0</v>
      </c>
      <c r="R628">
        <v>0</v>
      </c>
      <c r="S628">
        <v>0</v>
      </c>
      <c r="T628">
        <v>0</v>
      </c>
      <c r="U628">
        <v>0</v>
      </c>
      <c r="V628">
        <f t="shared" si="14"/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Z628" t="s">
        <v>947</v>
      </c>
      <c r="BA628" t="s">
        <v>948</v>
      </c>
      <c r="BB628" t="s">
        <v>236</v>
      </c>
      <c r="BC628" t="s">
        <v>147</v>
      </c>
      <c r="BD628" t="s">
        <v>148</v>
      </c>
      <c r="BF628">
        <v>77705</v>
      </c>
      <c r="BG628" t="s">
        <v>699</v>
      </c>
      <c r="CJ628"/>
      <c r="CK628"/>
      <c r="GG628"/>
      <c r="GI628"/>
      <c r="GQ628"/>
      <c r="HI628"/>
      <c r="HK628"/>
      <c r="HM628"/>
      <c r="IF628"/>
      <c r="IW628"/>
    </row>
    <row r="629" spans="1:257">
      <c r="A629" t="s">
        <v>115</v>
      </c>
      <c r="B629">
        <v>2021</v>
      </c>
      <c r="C629" t="s">
        <v>942</v>
      </c>
      <c r="D629" t="s">
        <v>943</v>
      </c>
      <c r="E629" t="s">
        <v>944</v>
      </c>
      <c r="F629" t="s">
        <v>945</v>
      </c>
      <c r="G629" t="s">
        <v>946</v>
      </c>
      <c r="H629">
        <v>29201</v>
      </c>
      <c r="I629">
        <v>325199</v>
      </c>
      <c r="J629" t="str">
        <f>VLOOKUP(C629,'2016-2021 BD OES Pull_rev'!F:N, 9, FALSE)</f>
        <v>Processing as a reactant</v>
      </c>
      <c r="K629">
        <v>4055</v>
      </c>
      <c r="L629" t="s">
        <v>463</v>
      </c>
      <c r="M629">
        <v>0</v>
      </c>
      <c r="R629">
        <v>0</v>
      </c>
      <c r="S629">
        <v>0</v>
      </c>
      <c r="T629">
        <v>0</v>
      </c>
      <c r="U629">
        <v>0</v>
      </c>
      <c r="V629">
        <f t="shared" si="14"/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CJ629"/>
      <c r="CK629"/>
      <c r="GG629"/>
      <c r="GI629"/>
      <c r="GQ629"/>
      <c r="HI629"/>
      <c r="HK629"/>
      <c r="HM629"/>
      <c r="IF629"/>
      <c r="IW629"/>
    </row>
    <row r="630" spans="1:257">
      <c r="A630" t="s">
        <v>115</v>
      </c>
      <c r="B630">
        <v>2016</v>
      </c>
      <c r="C630" t="s">
        <v>949</v>
      </c>
      <c r="D630" t="s">
        <v>950</v>
      </c>
      <c r="E630" t="s">
        <v>951</v>
      </c>
      <c r="F630" t="s">
        <v>626</v>
      </c>
      <c r="G630" t="s">
        <v>148</v>
      </c>
      <c r="H630">
        <v>77651</v>
      </c>
      <c r="I630">
        <v>325212</v>
      </c>
      <c r="J630" t="str">
        <f>VLOOKUP(C630,'2016-2021 BD OES Pull_rev'!F:N, 9, FALSE)</f>
        <v>Plastics and Rubber Polymerization</v>
      </c>
      <c r="K630">
        <v>3622</v>
      </c>
      <c r="L630" t="s">
        <v>463</v>
      </c>
      <c r="M630">
        <v>0</v>
      </c>
      <c r="R630">
        <v>0</v>
      </c>
      <c r="S630">
        <v>0</v>
      </c>
      <c r="T630">
        <v>0</v>
      </c>
      <c r="U630">
        <v>413</v>
      </c>
      <c r="V630">
        <f t="shared" si="14"/>
        <v>413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413</v>
      </c>
      <c r="CJ630"/>
      <c r="CK630"/>
      <c r="GG630"/>
      <c r="GI630"/>
      <c r="GQ630"/>
      <c r="HI630"/>
      <c r="HK630"/>
      <c r="HM630"/>
      <c r="IF630"/>
      <c r="IW630"/>
    </row>
    <row r="631" spans="1:257">
      <c r="A631" t="s">
        <v>115</v>
      </c>
      <c r="B631">
        <v>2017</v>
      </c>
      <c r="C631" t="s">
        <v>949</v>
      </c>
      <c r="D631" t="s">
        <v>950</v>
      </c>
      <c r="E631" t="s">
        <v>951</v>
      </c>
      <c r="F631" t="s">
        <v>626</v>
      </c>
      <c r="G631" t="s">
        <v>148</v>
      </c>
      <c r="H631">
        <v>77651</v>
      </c>
      <c r="I631">
        <v>325212</v>
      </c>
      <c r="J631" t="str">
        <f>VLOOKUP(C631,'2016-2021 BD OES Pull_rev'!F:N, 9, FALSE)</f>
        <v>Plastics and Rubber Polymerization</v>
      </c>
      <c r="K631">
        <v>9317</v>
      </c>
      <c r="L631" t="s">
        <v>463</v>
      </c>
      <c r="M631">
        <v>0</v>
      </c>
      <c r="R631">
        <v>0</v>
      </c>
      <c r="S631">
        <v>0</v>
      </c>
      <c r="T631">
        <v>0</v>
      </c>
      <c r="U631">
        <v>474</v>
      </c>
      <c r="V631">
        <f t="shared" si="14"/>
        <v>474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474</v>
      </c>
      <c r="CJ631"/>
      <c r="CK631"/>
      <c r="GG631"/>
      <c r="GI631"/>
      <c r="GQ631"/>
      <c r="HI631"/>
      <c r="HK631"/>
      <c r="HM631"/>
      <c r="IF631"/>
      <c r="IW631"/>
    </row>
    <row r="632" spans="1:257">
      <c r="A632" t="s">
        <v>115</v>
      </c>
      <c r="B632">
        <v>2018</v>
      </c>
      <c r="C632" t="s">
        <v>949</v>
      </c>
      <c r="D632" t="s">
        <v>950</v>
      </c>
      <c r="E632" t="s">
        <v>951</v>
      </c>
      <c r="F632" t="s">
        <v>626</v>
      </c>
      <c r="G632" t="s">
        <v>148</v>
      </c>
      <c r="H632">
        <v>77651</v>
      </c>
      <c r="I632">
        <v>325212</v>
      </c>
      <c r="J632" t="str">
        <f>VLOOKUP(C632,'2016-2021 BD OES Pull_rev'!F:N, 9, FALSE)</f>
        <v>Plastics and Rubber Polymerization</v>
      </c>
      <c r="K632">
        <v>7403</v>
      </c>
      <c r="L632" t="s">
        <v>463</v>
      </c>
      <c r="M632">
        <v>0</v>
      </c>
      <c r="R632">
        <v>0</v>
      </c>
      <c r="S632">
        <v>0</v>
      </c>
      <c r="T632">
        <v>0</v>
      </c>
      <c r="U632">
        <v>446</v>
      </c>
      <c r="V632">
        <f t="shared" si="14"/>
        <v>446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446</v>
      </c>
      <c r="CJ632"/>
      <c r="CK632"/>
      <c r="GG632"/>
      <c r="GI632"/>
      <c r="GQ632"/>
      <c r="HI632"/>
      <c r="HK632"/>
      <c r="HM632"/>
      <c r="IF632"/>
      <c r="IW632"/>
    </row>
    <row r="633" spans="1:257">
      <c r="A633" t="s">
        <v>115</v>
      </c>
      <c r="B633">
        <v>2019</v>
      </c>
      <c r="C633" t="s">
        <v>949</v>
      </c>
      <c r="D633" t="s">
        <v>950</v>
      </c>
      <c r="E633" t="s">
        <v>951</v>
      </c>
      <c r="F633" t="s">
        <v>626</v>
      </c>
      <c r="G633" t="s">
        <v>148</v>
      </c>
      <c r="H633">
        <v>77651</v>
      </c>
      <c r="I633">
        <v>325212</v>
      </c>
      <c r="J633" t="str">
        <f>VLOOKUP(C633,'2016-2021 BD OES Pull_rev'!F:N, 9, FALSE)</f>
        <v>Plastics and Rubber Polymerization</v>
      </c>
      <c r="K633">
        <v>7900</v>
      </c>
      <c r="L633" t="s">
        <v>463</v>
      </c>
      <c r="M633">
        <v>0</v>
      </c>
      <c r="R633">
        <v>0</v>
      </c>
      <c r="S633">
        <v>0</v>
      </c>
      <c r="T633">
        <v>0</v>
      </c>
      <c r="U633">
        <v>446</v>
      </c>
      <c r="V633">
        <f t="shared" si="14"/>
        <v>446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446</v>
      </c>
      <c r="CJ633"/>
      <c r="CK633"/>
      <c r="GG633"/>
      <c r="GI633"/>
      <c r="GQ633"/>
      <c r="HI633"/>
      <c r="HK633"/>
      <c r="HM633"/>
      <c r="IF633"/>
      <c r="IW633"/>
    </row>
    <row r="634" spans="1:257">
      <c r="A634" t="s">
        <v>115</v>
      </c>
      <c r="B634">
        <v>2020</v>
      </c>
      <c r="C634" t="s">
        <v>949</v>
      </c>
      <c r="D634" t="s">
        <v>950</v>
      </c>
      <c r="E634" t="s">
        <v>951</v>
      </c>
      <c r="F634" t="s">
        <v>626</v>
      </c>
      <c r="G634" t="s">
        <v>148</v>
      </c>
      <c r="H634">
        <v>77651</v>
      </c>
      <c r="I634">
        <v>325212</v>
      </c>
      <c r="J634" t="str">
        <f>VLOOKUP(C634,'2016-2021 BD OES Pull_rev'!F:N, 9, FALSE)</f>
        <v>Plastics and Rubber Polymerization</v>
      </c>
      <c r="K634">
        <v>12695</v>
      </c>
      <c r="L634" t="s">
        <v>463</v>
      </c>
      <c r="M634">
        <v>0</v>
      </c>
      <c r="R634">
        <v>0</v>
      </c>
      <c r="S634">
        <v>0</v>
      </c>
      <c r="T634">
        <v>0</v>
      </c>
      <c r="U634">
        <v>0</v>
      </c>
      <c r="V634">
        <f t="shared" si="14"/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CJ634"/>
      <c r="CK634"/>
      <c r="GG634"/>
      <c r="GI634"/>
      <c r="GQ634"/>
      <c r="HI634"/>
      <c r="HK634"/>
      <c r="HM634"/>
      <c r="IF634"/>
      <c r="IW634"/>
    </row>
    <row r="635" spans="1:257">
      <c r="A635" t="s">
        <v>115</v>
      </c>
      <c r="B635">
        <v>2021</v>
      </c>
      <c r="C635" t="s">
        <v>949</v>
      </c>
      <c r="D635" t="s">
        <v>950</v>
      </c>
      <c r="E635" t="s">
        <v>951</v>
      </c>
      <c r="F635" t="s">
        <v>626</v>
      </c>
      <c r="G635" t="s">
        <v>148</v>
      </c>
      <c r="H635">
        <v>77651</v>
      </c>
      <c r="I635">
        <v>325212</v>
      </c>
      <c r="J635" t="str">
        <f>VLOOKUP(C635,'2016-2021 BD OES Pull_rev'!F:N, 9, FALSE)</f>
        <v>Plastics and Rubber Polymerization</v>
      </c>
      <c r="K635">
        <v>11830</v>
      </c>
      <c r="L635" t="s">
        <v>463</v>
      </c>
      <c r="M635">
        <v>0</v>
      </c>
      <c r="R635">
        <v>0</v>
      </c>
      <c r="S635">
        <v>0</v>
      </c>
      <c r="T635">
        <v>0</v>
      </c>
      <c r="U635">
        <v>756</v>
      </c>
      <c r="V635">
        <f t="shared" si="14"/>
        <v>756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756</v>
      </c>
      <c r="CJ635"/>
      <c r="CK635"/>
      <c r="GG635"/>
      <c r="GI635"/>
      <c r="GQ635"/>
      <c r="HI635"/>
      <c r="HK635"/>
      <c r="HM635"/>
      <c r="IF635"/>
      <c r="IW635"/>
    </row>
    <row r="636" spans="1:257">
      <c r="A636" t="s">
        <v>115</v>
      </c>
      <c r="B636">
        <v>2016</v>
      </c>
      <c r="C636" t="s">
        <v>952</v>
      </c>
      <c r="D636" t="s">
        <v>953</v>
      </c>
      <c r="E636" t="s">
        <v>954</v>
      </c>
      <c r="F636" t="s">
        <v>242</v>
      </c>
      <c r="G636" t="s">
        <v>148</v>
      </c>
      <c r="H636">
        <v>77630</v>
      </c>
      <c r="I636">
        <v>325212</v>
      </c>
      <c r="J636" t="str">
        <f>VLOOKUP(C636,'2016-2021 BD OES Pull_rev'!F:N, 9, FALSE)</f>
        <v>Plastics and Rubber Polymerization</v>
      </c>
      <c r="K636">
        <v>4552</v>
      </c>
      <c r="L636" t="s">
        <v>484</v>
      </c>
      <c r="M636">
        <v>2</v>
      </c>
      <c r="N636" t="s">
        <v>485</v>
      </c>
      <c r="R636">
        <v>1</v>
      </c>
      <c r="S636">
        <v>2</v>
      </c>
      <c r="T636">
        <v>0</v>
      </c>
      <c r="U636">
        <v>0</v>
      </c>
      <c r="V636">
        <f t="shared" si="14"/>
        <v>2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161</v>
      </c>
      <c r="CJ636"/>
      <c r="CK636"/>
      <c r="GG636"/>
      <c r="GI636"/>
      <c r="GQ636"/>
      <c r="HI636"/>
      <c r="HK636"/>
      <c r="HM636"/>
      <c r="IF636"/>
      <c r="IW636"/>
    </row>
    <row r="637" spans="1:257">
      <c r="A637" t="s">
        <v>115</v>
      </c>
      <c r="B637">
        <v>2017</v>
      </c>
      <c r="C637" t="s">
        <v>952</v>
      </c>
      <c r="D637" t="s">
        <v>953</v>
      </c>
      <c r="E637" t="s">
        <v>954</v>
      </c>
      <c r="F637" t="s">
        <v>242</v>
      </c>
      <c r="G637" t="s">
        <v>148</v>
      </c>
      <c r="H637">
        <v>77630</v>
      </c>
      <c r="I637">
        <v>325212</v>
      </c>
      <c r="J637" t="str">
        <f>VLOOKUP(C637,'2016-2021 BD OES Pull_rev'!F:N, 9, FALSE)</f>
        <v>Plastics and Rubber Polymerization</v>
      </c>
      <c r="K637">
        <v>3779</v>
      </c>
      <c r="L637" t="s">
        <v>484</v>
      </c>
      <c r="M637">
        <v>0</v>
      </c>
      <c r="N637" t="s">
        <v>485</v>
      </c>
      <c r="R637">
        <v>1</v>
      </c>
      <c r="S637">
        <v>0</v>
      </c>
      <c r="T637">
        <v>0</v>
      </c>
      <c r="U637">
        <v>0</v>
      </c>
      <c r="V637">
        <f t="shared" si="14"/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4700</v>
      </c>
      <c r="CJ637"/>
      <c r="CK637"/>
      <c r="GG637"/>
      <c r="GI637"/>
      <c r="GQ637"/>
      <c r="HI637"/>
      <c r="HK637"/>
      <c r="HM637"/>
      <c r="IF637"/>
      <c r="IW637"/>
    </row>
    <row r="638" spans="1:257">
      <c r="A638" t="s">
        <v>115</v>
      </c>
      <c r="B638">
        <v>2018</v>
      </c>
      <c r="C638" t="s">
        <v>952</v>
      </c>
      <c r="D638" t="s">
        <v>953</v>
      </c>
      <c r="E638" t="s">
        <v>954</v>
      </c>
      <c r="F638" t="s">
        <v>242</v>
      </c>
      <c r="G638" t="s">
        <v>148</v>
      </c>
      <c r="H638">
        <v>77630</v>
      </c>
      <c r="I638">
        <v>325212</v>
      </c>
      <c r="J638" t="str">
        <f>VLOOKUP(C638,'2016-2021 BD OES Pull_rev'!F:N, 9, FALSE)</f>
        <v>Plastics and Rubber Polymerization</v>
      </c>
      <c r="K638">
        <v>2813</v>
      </c>
      <c r="L638" t="s">
        <v>484</v>
      </c>
      <c r="M638">
        <v>0</v>
      </c>
      <c r="N638" t="s">
        <v>485</v>
      </c>
      <c r="R638">
        <v>1</v>
      </c>
      <c r="S638">
        <v>0</v>
      </c>
      <c r="T638">
        <v>0</v>
      </c>
      <c r="U638">
        <v>0</v>
      </c>
      <c r="V638">
        <f t="shared" si="14"/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718</v>
      </c>
      <c r="CJ638"/>
      <c r="CK638"/>
      <c r="GG638"/>
      <c r="GI638"/>
      <c r="GQ638"/>
      <c r="HI638"/>
      <c r="HK638"/>
      <c r="HM638"/>
      <c r="IF638"/>
      <c r="IW638"/>
    </row>
    <row r="639" spans="1:257">
      <c r="A639" t="s">
        <v>115</v>
      </c>
      <c r="B639">
        <v>2019</v>
      </c>
      <c r="C639" t="s">
        <v>952</v>
      </c>
      <c r="D639" t="s">
        <v>953</v>
      </c>
      <c r="E639" t="s">
        <v>954</v>
      </c>
      <c r="F639" t="s">
        <v>242</v>
      </c>
      <c r="G639" t="s">
        <v>148</v>
      </c>
      <c r="H639">
        <v>77630</v>
      </c>
      <c r="I639">
        <v>325212</v>
      </c>
      <c r="J639" t="str">
        <f>VLOOKUP(C639,'2016-2021 BD OES Pull_rev'!F:N, 9, FALSE)</f>
        <v>Plastics and Rubber Polymerization</v>
      </c>
      <c r="K639">
        <v>3083</v>
      </c>
      <c r="L639" t="s">
        <v>484</v>
      </c>
      <c r="M639">
        <v>0</v>
      </c>
      <c r="N639" t="s">
        <v>477</v>
      </c>
      <c r="R639">
        <v>1</v>
      </c>
      <c r="S639">
        <v>0</v>
      </c>
      <c r="T639">
        <v>0</v>
      </c>
      <c r="U639">
        <v>0</v>
      </c>
      <c r="V639">
        <f t="shared" si="14"/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3484</v>
      </c>
      <c r="CJ639"/>
      <c r="CK639"/>
      <c r="GG639"/>
      <c r="GI639"/>
      <c r="GQ639"/>
      <c r="HI639"/>
      <c r="HK639"/>
      <c r="HM639"/>
      <c r="IF639"/>
      <c r="IW639"/>
    </row>
    <row r="640" spans="1:257">
      <c r="A640" t="s">
        <v>115</v>
      </c>
      <c r="B640">
        <v>2020</v>
      </c>
      <c r="C640" t="s">
        <v>952</v>
      </c>
      <c r="D640" t="s">
        <v>953</v>
      </c>
      <c r="E640" t="s">
        <v>954</v>
      </c>
      <c r="F640" t="s">
        <v>242</v>
      </c>
      <c r="G640" t="s">
        <v>148</v>
      </c>
      <c r="H640">
        <v>77630</v>
      </c>
      <c r="I640">
        <v>325212</v>
      </c>
      <c r="J640" t="str">
        <f>VLOOKUP(C640,'2016-2021 BD OES Pull_rev'!F:N, 9, FALSE)</f>
        <v>Plastics and Rubber Polymerization</v>
      </c>
      <c r="K640">
        <v>6148</v>
      </c>
      <c r="L640" t="s">
        <v>484</v>
      </c>
      <c r="M640">
        <v>0</v>
      </c>
      <c r="N640" t="s">
        <v>477</v>
      </c>
      <c r="R640">
        <v>1</v>
      </c>
      <c r="S640">
        <v>0</v>
      </c>
      <c r="T640">
        <v>0</v>
      </c>
      <c r="U640">
        <v>0</v>
      </c>
      <c r="V640">
        <f t="shared" si="14"/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449</v>
      </c>
      <c r="CJ640"/>
      <c r="CK640"/>
      <c r="GG640"/>
      <c r="GI640"/>
      <c r="GQ640"/>
      <c r="HI640"/>
      <c r="HK640"/>
      <c r="HM640"/>
      <c r="IF640"/>
      <c r="IW640"/>
    </row>
    <row r="641" spans="1:257">
      <c r="A641" t="s">
        <v>115</v>
      </c>
      <c r="B641">
        <v>2021</v>
      </c>
      <c r="C641" t="s">
        <v>952</v>
      </c>
      <c r="D641" t="s">
        <v>953</v>
      </c>
      <c r="E641" t="s">
        <v>954</v>
      </c>
      <c r="F641" t="s">
        <v>242</v>
      </c>
      <c r="G641" t="s">
        <v>148</v>
      </c>
      <c r="H641">
        <v>77630</v>
      </c>
      <c r="I641">
        <v>325212</v>
      </c>
      <c r="J641" t="str">
        <f>VLOOKUP(C641,'2016-2021 BD OES Pull_rev'!F:N, 9, FALSE)</f>
        <v>Plastics and Rubber Polymerization</v>
      </c>
      <c r="K641">
        <v>7969</v>
      </c>
      <c r="L641" t="s">
        <v>484</v>
      </c>
      <c r="M641">
        <v>0</v>
      </c>
      <c r="N641" t="s">
        <v>477</v>
      </c>
      <c r="R641">
        <v>1</v>
      </c>
      <c r="S641">
        <v>0</v>
      </c>
      <c r="T641">
        <v>0</v>
      </c>
      <c r="U641">
        <v>0</v>
      </c>
      <c r="V641">
        <f t="shared" si="14"/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171</v>
      </c>
      <c r="CJ641"/>
      <c r="CK641"/>
      <c r="GG641"/>
      <c r="GI641"/>
      <c r="GQ641"/>
      <c r="HI641"/>
      <c r="HK641"/>
      <c r="HM641"/>
      <c r="IF641"/>
      <c r="IW641"/>
    </row>
    <row r="642" spans="1:257">
      <c r="A642" t="s">
        <v>115</v>
      </c>
      <c r="B642">
        <v>2016</v>
      </c>
      <c r="C642" t="s">
        <v>955</v>
      </c>
      <c r="D642" t="s">
        <v>956</v>
      </c>
      <c r="E642" t="s">
        <v>957</v>
      </c>
      <c r="F642" t="s">
        <v>488</v>
      </c>
      <c r="G642" t="s">
        <v>490</v>
      </c>
      <c r="H642">
        <v>71730</v>
      </c>
      <c r="I642">
        <v>324110</v>
      </c>
      <c r="J642" t="str">
        <f>VLOOKUP(C642,'2016-2021 BD OES Pull_rev'!F:N, 9, FALSE)</f>
        <v>Processing as a reactant</v>
      </c>
      <c r="K642">
        <v>1253</v>
      </c>
      <c r="L642" t="s">
        <v>463</v>
      </c>
      <c r="M642">
        <v>0</v>
      </c>
      <c r="R642">
        <v>0</v>
      </c>
      <c r="S642">
        <v>0</v>
      </c>
      <c r="T642">
        <v>0</v>
      </c>
      <c r="U642">
        <v>0</v>
      </c>
      <c r="V642">
        <f t="shared" si="14"/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CJ642"/>
      <c r="CK642"/>
      <c r="GG642"/>
      <c r="GI642"/>
      <c r="GQ642"/>
      <c r="HI642"/>
      <c r="HK642"/>
      <c r="HM642"/>
      <c r="IF642"/>
      <c r="IW642"/>
    </row>
    <row r="643" spans="1:257">
      <c r="A643" t="s">
        <v>115</v>
      </c>
      <c r="B643">
        <v>2017</v>
      </c>
      <c r="C643" t="s">
        <v>955</v>
      </c>
      <c r="D643" t="s">
        <v>956</v>
      </c>
      <c r="E643" t="s">
        <v>957</v>
      </c>
      <c r="F643" t="s">
        <v>488</v>
      </c>
      <c r="G643" t="s">
        <v>490</v>
      </c>
      <c r="H643">
        <v>71730</v>
      </c>
      <c r="I643">
        <v>324110</v>
      </c>
      <c r="J643" t="str">
        <f>VLOOKUP(C643,'2016-2021 BD OES Pull_rev'!F:N, 9, FALSE)</f>
        <v>Processing as a reactant</v>
      </c>
      <c r="K643">
        <v>1947</v>
      </c>
      <c r="L643" t="s">
        <v>463</v>
      </c>
      <c r="M643">
        <v>0</v>
      </c>
      <c r="R643">
        <v>0</v>
      </c>
      <c r="S643">
        <v>0</v>
      </c>
      <c r="T643">
        <v>0</v>
      </c>
      <c r="U643">
        <v>0</v>
      </c>
      <c r="V643">
        <f t="shared" si="14"/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CJ643"/>
      <c r="CK643"/>
      <c r="GG643"/>
      <c r="GI643"/>
      <c r="GQ643"/>
      <c r="HI643"/>
      <c r="HK643"/>
      <c r="HM643"/>
      <c r="IF643"/>
      <c r="IW643"/>
    </row>
    <row r="644" spans="1:257">
      <c r="A644" t="s">
        <v>115</v>
      </c>
      <c r="B644">
        <v>2020</v>
      </c>
      <c r="C644" t="s">
        <v>958</v>
      </c>
      <c r="D644" t="s">
        <v>959</v>
      </c>
      <c r="E644" t="s">
        <v>960</v>
      </c>
      <c r="F644" t="s">
        <v>727</v>
      </c>
      <c r="G644" t="s">
        <v>216</v>
      </c>
      <c r="H644">
        <v>70669</v>
      </c>
      <c r="I644">
        <v>325199</v>
      </c>
      <c r="J644" t="str">
        <f>VLOOKUP(C644,'2016-2021 BD OES Pull_rev'!F:N, 9, FALSE)</f>
        <v>Processing as a Reactant</v>
      </c>
      <c r="K644">
        <v>10962</v>
      </c>
      <c r="L644" t="s">
        <v>728</v>
      </c>
      <c r="M644">
        <v>0</v>
      </c>
      <c r="N644" t="s">
        <v>485</v>
      </c>
      <c r="O644" t="s">
        <v>961</v>
      </c>
      <c r="P644">
        <v>0</v>
      </c>
      <c r="Q644" t="s">
        <v>485</v>
      </c>
      <c r="R644">
        <v>2</v>
      </c>
      <c r="S644">
        <v>0</v>
      </c>
      <c r="T644">
        <v>0</v>
      </c>
      <c r="U644">
        <v>0</v>
      </c>
      <c r="V644">
        <f t="shared" si="14"/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CJ644"/>
      <c r="CK644"/>
      <c r="GG644"/>
      <c r="GI644"/>
      <c r="GQ644"/>
      <c r="HI644"/>
      <c r="HK644"/>
      <c r="HM644"/>
      <c r="IF644"/>
      <c r="IW644"/>
    </row>
    <row r="645" spans="1:257">
      <c r="A645" t="s">
        <v>115</v>
      </c>
      <c r="B645">
        <v>2021</v>
      </c>
      <c r="C645" t="s">
        <v>958</v>
      </c>
      <c r="D645" t="s">
        <v>959</v>
      </c>
      <c r="E645" t="s">
        <v>960</v>
      </c>
      <c r="F645" t="s">
        <v>727</v>
      </c>
      <c r="G645" t="s">
        <v>216</v>
      </c>
      <c r="H645">
        <v>70669</v>
      </c>
      <c r="I645">
        <v>325199</v>
      </c>
      <c r="J645" t="str">
        <f>VLOOKUP(C645,'2016-2021 BD OES Pull_rev'!F:N, 9, FALSE)</f>
        <v>Processing as a Reactant</v>
      </c>
      <c r="K645">
        <v>9743</v>
      </c>
      <c r="L645" t="s">
        <v>463</v>
      </c>
      <c r="M645">
        <v>0</v>
      </c>
      <c r="R645">
        <v>0</v>
      </c>
      <c r="S645">
        <v>0</v>
      </c>
      <c r="T645">
        <v>0</v>
      </c>
      <c r="U645">
        <v>0</v>
      </c>
      <c r="V645">
        <f t="shared" si="14"/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CJ645"/>
      <c r="CK645"/>
      <c r="GG645"/>
      <c r="GI645"/>
      <c r="GQ645"/>
      <c r="HI645"/>
      <c r="HK645"/>
      <c r="HM645"/>
      <c r="IF645"/>
      <c r="IW645"/>
    </row>
    <row r="646" spans="1:257">
      <c r="A646" t="s">
        <v>115</v>
      </c>
      <c r="B646">
        <v>2016</v>
      </c>
      <c r="C646" t="s">
        <v>962</v>
      </c>
      <c r="D646" t="s">
        <v>963</v>
      </c>
      <c r="E646" t="s">
        <v>964</v>
      </c>
      <c r="F646" t="s">
        <v>339</v>
      </c>
      <c r="G646" t="s">
        <v>148</v>
      </c>
      <c r="H646">
        <v>77536</v>
      </c>
      <c r="I646">
        <v>325199</v>
      </c>
      <c r="J646" t="str">
        <f>VLOOKUP(C646,'2016-2021 BD OES Pull_rev'!F:N, 9, FALSE)</f>
        <v>Processing as a reactant</v>
      </c>
      <c r="K646">
        <v>5254</v>
      </c>
      <c r="L646" t="s">
        <v>670</v>
      </c>
      <c r="M646">
        <v>5</v>
      </c>
      <c r="N646" t="s">
        <v>485</v>
      </c>
      <c r="R646">
        <v>1</v>
      </c>
      <c r="S646">
        <v>5</v>
      </c>
      <c r="T646">
        <v>0</v>
      </c>
      <c r="U646">
        <v>0</v>
      </c>
      <c r="V646">
        <f t="shared" si="14"/>
        <v>5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CJ646"/>
      <c r="CK646"/>
      <c r="GG646"/>
      <c r="GI646"/>
      <c r="GQ646"/>
      <c r="HI646"/>
      <c r="HK646"/>
      <c r="HM646"/>
      <c r="IF646"/>
      <c r="IW646"/>
    </row>
    <row r="647" spans="1:257">
      <c r="A647" t="s">
        <v>115</v>
      </c>
      <c r="B647">
        <v>2017</v>
      </c>
      <c r="C647" t="s">
        <v>962</v>
      </c>
      <c r="D647" t="s">
        <v>963</v>
      </c>
      <c r="E647" t="s">
        <v>964</v>
      </c>
      <c r="F647" t="s">
        <v>339</v>
      </c>
      <c r="G647" t="s">
        <v>148</v>
      </c>
      <c r="H647">
        <v>77536</v>
      </c>
      <c r="I647">
        <v>325199</v>
      </c>
      <c r="J647" t="str">
        <f>VLOOKUP(C647,'2016-2021 BD OES Pull_rev'!F:N, 9, FALSE)</f>
        <v>Processing as a reactant</v>
      </c>
      <c r="K647">
        <v>1653.5</v>
      </c>
      <c r="L647" t="s">
        <v>670</v>
      </c>
      <c r="M647">
        <v>4.5</v>
      </c>
      <c r="N647" t="s">
        <v>485</v>
      </c>
      <c r="R647">
        <v>1</v>
      </c>
      <c r="S647">
        <v>4.5</v>
      </c>
      <c r="T647">
        <v>0</v>
      </c>
      <c r="U647">
        <v>0</v>
      </c>
      <c r="V647">
        <f t="shared" si="14"/>
        <v>4.5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CJ647"/>
      <c r="CK647"/>
      <c r="GG647"/>
      <c r="GI647"/>
      <c r="GQ647"/>
      <c r="HI647"/>
      <c r="HK647"/>
      <c r="HM647"/>
      <c r="IF647"/>
      <c r="IW647"/>
    </row>
    <row r="648" spans="1:257">
      <c r="A648" t="s">
        <v>115</v>
      </c>
      <c r="B648">
        <v>2018</v>
      </c>
      <c r="C648" t="s">
        <v>962</v>
      </c>
      <c r="D648" t="s">
        <v>963</v>
      </c>
      <c r="E648" t="s">
        <v>964</v>
      </c>
      <c r="F648" t="s">
        <v>339</v>
      </c>
      <c r="G648" t="s">
        <v>148</v>
      </c>
      <c r="H648">
        <v>77536</v>
      </c>
      <c r="I648">
        <v>325199</v>
      </c>
      <c r="J648" t="str">
        <f>VLOOKUP(C648,'2016-2021 BD OES Pull_rev'!F:N, 9, FALSE)</f>
        <v>Processing as a reactant</v>
      </c>
      <c r="K648">
        <v>1654</v>
      </c>
      <c r="L648" t="s">
        <v>670</v>
      </c>
      <c r="M648">
        <v>5</v>
      </c>
      <c r="N648" t="s">
        <v>485</v>
      </c>
      <c r="R648">
        <v>1</v>
      </c>
      <c r="S648">
        <v>5</v>
      </c>
      <c r="T648">
        <v>0</v>
      </c>
      <c r="U648">
        <v>0</v>
      </c>
      <c r="V648">
        <f t="shared" si="14"/>
        <v>5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CJ648"/>
      <c r="CK648"/>
      <c r="GG648"/>
      <c r="GI648"/>
      <c r="GQ648"/>
      <c r="HI648"/>
      <c r="HK648"/>
      <c r="HM648"/>
      <c r="IF648"/>
      <c r="IW648"/>
    </row>
    <row r="649" spans="1:257">
      <c r="A649" t="s">
        <v>115</v>
      </c>
      <c r="B649">
        <v>2019</v>
      </c>
      <c r="C649" t="s">
        <v>962</v>
      </c>
      <c r="D649" t="s">
        <v>963</v>
      </c>
      <c r="E649" t="s">
        <v>964</v>
      </c>
      <c r="F649" t="s">
        <v>339</v>
      </c>
      <c r="G649" t="s">
        <v>148</v>
      </c>
      <c r="H649">
        <v>77536</v>
      </c>
      <c r="I649">
        <v>325199</v>
      </c>
      <c r="J649" t="str">
        <f>VLOOKUP(C649,'2016-2021 BD OES Pull_rev'!F:N, 9, FALSE)</f>
        <v>Processing as a reactant</v>
      </c>
      <c r="K649">
        <v>2145.4</v>
      </c>
      <c r="L649" t="s">
        <v>670</v>
      </c>
      <c r="M649">
        <v>2</v>
      </c>
      <c r="N649" t="s">
        <v>485</v>
      </c>
      <c r="O649" t="s">
        <v>669</v>
      </c>
      <c r="P649">
        <v>1.4</v>
      </c>
      <c r="Q649" t="s">
        <v>485</v>
      </c>
      <c r="R649">
        <v>2</v>
      </c>
      <c r="S649">
        <v>3.4</v>
      </c>
      <c r="T649">
        <v>0</v>
      </c>
      <c r="U649">
        <v>0</v>
      </c>
      <c r="V649">
        <f t="shared" si="14"/>
        <v>3.4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CJ649"/>
      <c r="CK649"/>
      <c r="GG649"/>
      <c r="GI649"/>
      <c r="GQ649"/>
      <c r="HI649"/>
      <c r="HK649"/>
      <c r="HM649"/>
      <c r="IF649"/>
      <c r="IW649"/>
    </row>
    <row r="650" spans="1:257">
      <c r="A650" t="s">
        <v>115</v>
      </c>
      <c r="B650">
        <v>2020</v>
      </c>
      <c r="C650" t="s">
        <v>962</v>
      </c>
      <c r="D650" t="s">
        <v>963</v>
      </c>
      <c r="E650" t="s">
        <v>964</v>
      </c>
      <c r="F650" t="s">
        <v>339</v>
      </c>
      <c r="G650" t="s">
        <v>148</v>
      </c>
      <c r="H650">
        <v>77536</v>
      </c>
      <c r="I650">
        <v>325199</v>
      </c>
      <c r="J650" t="str">
        <f>VLOOKUP(C650,'2016-2021 BD OES Pull_rev'!F:N, 9, FALSE)</f>
        <v>Processing as a reactant</v>
      </c>
      <c r="K650">
        <v>1979</v>
      </c>
      <c r="L650" t="s">
        <v>670</v>
      </c>
      <c r="M650">
        <v>0</v>
      </c>
      <c r="N650" t="s">
        <v>485</v>
      </c>
      <c r="O650" t="s">
        <v>669</v>
      </c>
      <c r="P650">
        <v>0</v>
      </c>
      <c r="Q650" t="s">
        <v>485</v>
      </c>
      <c r="R650">
        <v>2</v>
      </c>
      <c r="S650">
        <v>0</v>
      </c>
      <c r="T650">
        <v>0</v>
      </c>
      <c r="U650">
        <v>0</v>
      </c>
      <c r="V650">
        <f t="shared" si="14"/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CJ650"/>
      <c r="CK650"/>
      <c r="GG650"/>
      <c r="GI650"/>
      <c r="GQ650"/>
      <c r="HI650"/>
      <c r="HK650"/>
      <c r="HM650"/>
      <c r="IF650"/>
      <c r="IW650"/>
    </row>
    <row r="651" spans="1:257">
      <c r="A651" t="s">
        <v>115</v>
      </c>
      <c r="B651">
        <v>2021</v>
      </c>
      <c r="C651" t="s">
        <v>962</v>
      </c>
      <c r="D651" t="s">
        <v>963</v>
      </c>
      <c r="E651" t="s">
        <v>964</v>
      </c>
      <c r="F651" t="s">
        <v>339</v>
      </c>
      <c r="G651" t="s">
        <v>148</v>
      </c>
      <c r="H651">
        <v>77536</v>
      </c>
      <c r="I651">
        <v>325199</v>
      </c>
      <c r="J651" t="str">
        <f>VLOOKUP(C651,'2016-2021 BD OES Pull_rev'!F:N, 9, FALSE)</f>
        <v>Processing as a reactant</v>
      </c>
      <c r="K651">
        <v>1576</v>
      </c>
      <c r="L651" t="s">
        <v>669</v>
      </c>
      <c r="M651">
        <v>1</v>
      </c>
      <c r="N651" t="s">
        <v>485</v>
      </c>
      <c r="R651">
        <v>1</v>
      </c>
      <c r="S651">
        <v>1</v>
      </c>
      <c r="T651">
        <v>0</v>
      </c>
      <c r="U651">
        <v>0</v>
      </c>
      <c r="V651">
        <f t="shared" si="14"/>
        <v>1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CJ651"/>
      <c r="CK651"/>
      <c r="GG651"/>
      <c r="GI651"/>
      <c r="GQ651"/>
      <c r="HI651"/>
      <c r="HK651"/>
      <c r="HM651"/>
      <c r="IF651"/>
      <c r="IW651"/>
    </row>
    <row r="652" spans="1:257">
      <c r="A652" t="s">
        <v>115</v>
      </c>
      <c r="B652">
        <v>2016</v>
      </c>
      <c r="C652" t="s">
        <v>965</v>
      </c>
      <c r="D652" t="s">
        <v>966</v>
      </c>
      <c r="E652" t="s">
        <v>967</v>
      </c>
      <c r="F652" t="s">
        <v>921</v>
      </c>
      <c r="G652" t="s">
        <v>148</v>
      </c>
      <c r="H652">
        <v>77530</v>
      </c>
      <c r="I652">
        <v>325110</v>
      </c>
      <c r="J652" t="str">
        <f>VLOOKUP(C652,'2016-2021 BD OES Pull_rev'!F:N, 9, FALSE)</f>
        <v>Manufacturing</v>
      </c>
      <c r="K652">
        <v>141313</v>
      </c>
      <c r="L652" t="s">
        <v>463</v>
      </c>
      <c r="M652">
        <v>0</v>
      </c>
      <c r="R652">
        <v>0</v>
      </c>
      <c r="S652">
        <v>0</v>
      </c>
      <c r="T652">
        <v>0</v>
      </c>
      <c r="U652">
        <v>0</v>
      </c>
      <c r="V652">
        <f t="shared" si="14"/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41343</v>
      </c>
      <c r="CJ652"/>
      <c r="CK652"/>
      <c r="GG652"/>
      <c r="GI652"/>
      <c r="GQ652"/>
      <c r="HI652"/>
      <c r="HK652"/>
      <c r="HM652"/>
      <c r="IF652"/>
      <c r="IW652"/>
    </row>
    <row r="653" spans="1:257">
      <c r="A653" t="s">
        <v>115</v>
      </c>
      <c r="B653">
        <v>2017</v>
      </c>
      <c r="C653" t="s">
        <v>965</v>
      </c>
      <c r="D653" t="s">
        <v>966</v>
      </c>
      <c r="E653" t="s">
        <v>967</v>
      </c>
      <c r="F653" t="s">
        <v>921</v>
      </c>
      <c r="G653" t="s">
        <v>148</v>
      </c>
      <c r="H653">
        <v>77530</v>
      </c>
      <c r="I653">
        <v>325110</v>
      </c>
      <c r="J653" t="str">
        <f>VLOOKUP(C653,'2016-2021 BD OES Pull_rev'!F:N, 9, FALSE)</f>
        <v>Manufacturing</v>
      </c>
      <c r="K653">
        <v>123193</v>
      </c>
      <c r="L653" t="s">
        <v>463</v>
      </c>
      <c r="M653">
        <v>0</v>
      </c>
      <c r="R653">
        <v>0</v>
      </c>
      <c r="S653">
        <v>0</v>
      </c>
      <c r="T653">
        <v>0</v>
      </c>
      <c r="U653">
        <v>0</v>
      </c>
      <c r="V653">
        <f t="shared" si="14"/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9317</v>
      </c>
      <c r="CJ653"/>
      <c r="CK653"/>
      <c r="GG653"/>
      <c r="GI653"/>
      <c r="GQ653"/>
      <c r="HI653"/>
      <c r="HK653"/>
      <c r="HM653"/>
      <c r="IF653"/>
      <c r="IW653"/>
    </row>
    <row r="654" spans="1:257">
      <c r="A654" t="s">
        <v>115</v>
      </c>
      <c r="B654">
        <v>2018</v>
      </c>
      <c r="C654" t="s">
        <v>965</v>
      </c>
      <c r="D654" t="s">
        <v>966</v>
      </c>
      <c r="E654" t="s">
        <v>967</v>
      </c>
      <c r="F654" t="s">
        <v>921</v>
      </c>
      <c r="G654" t="s">
        <v>148</v>
      </c>
      <c r="H654">
        <v>77530</v>
      </c>
      <c r="I654">
        <v>325110</v>
      </c>
      <c r="J654" t="str">
        <f>VLOOKUP(C654,'2016-2021 BD OES Pull_rev'!F:N, 9, FALSE)</f>
        <v>Manufacturing</v>
      </c>
      <c r="K654">
        <v>158961</v>
      </c>
      <c r="L654" t="s">
        <v>463</v>
      </c>
      <c r="M654">
        <v>0</v>
      </c>
      <c r="R654">
        <v>0</v>
      </c>
      <c r="S654">
        <v>0</v>
      </c>
      <c r="T654">
        <v>0</v>
      </c>
      <c r="U654">
        <v>0</v>
      </c>
      <c r="V654">
        <f t="shared" si="14"/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45299</v>
      </c>
      <c r="CJ654"/>
      <c r="CK654"/>
      <c r="GG654"/>
      <c r="GI654"/>
      <c r="GQ654"/>
      <c r="HI654"/>
      <c r="HK654"/>
      <c r="HM654"/>
      <c r="IF654"/>
      <c r="IW654"/>
    </row>
    <row r="655" spans="1:257">
      <c r="A655" t="s">
        <v>115</v>
      </c>
      <c r="B655">
        <v>2019</v>
      </c>
      <c r="C655" t="s">
        <v>965</v>
      </c>
      <c r="D655" t="s">
        <v>966</v>
      </c>
      <c r="E655" t="s">
        <v>967</v>
      </c>
      <c r="F655" t="s">
        <v>921</v>
      </c>
      <c r="G655" t="s">
        <v>148</v>
      </c>
      <c r="H655">
        <v>77530</v>
      </c>
      <c r="I655">
        <v>325110</v>
      </c>
      <c r="J655" t="str">
        <f>VLOOKUP(C655,'2016-2021 BD OES Pull_rev'!F:N, 9, FALSE)</f>
        <v>Manufacturing</v>
      </c>
      <c r="K655">
        <v>159717</v>
      </c>
      <c r="L655" t="s">
        <v>463</v>
      </c>
      <c r="M655">
        <v>0</v>
      </c>
      <c r="R655">
        <v>0</v>
      </c>
      <c r="S655">
        <v>0</v>
      </c>
      <c r="T655">
        <v>0</v>
      </c>
      <c r="U655">
        <v>0</v>
      </c>
      <c r="V655">
        <f t="shared" si="14"/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25</v>
      </c>
      <c r="CJ655"/>
      <c r="CK655"/>
      <c r="GG655"/>
      <c r="GI655"/>
      <c r="GQ655"/>
      <c r="HI655"/>
      <c r="HK655"/>
      <c r="HM655"/>
      <c r="IF655"/>
      <c r="IW655"/>
    </row>
    <row r="656" spans="1:257">
      <c r="A656" t="s">
        <v>115</v>
      </c>
      <c r="B656">
        <v>2020</v>
      </c>
      <c r="C656" t="s">
        <v>965</v>
      </c>
      <c r="D656" t="s">
        <v>966</v>
      </c>
      <c r="E656" t="s">
        <v>967</v>
      </c>
      <c r="F656" t="s">
        <v>921</v>
      </c>
      <c r="G656" t="s">
        <v>148</v>
      </c>
      <c r="H656">
        <v>77530</v>
      </c>
      <c r="I656">
        <v>325110</v>
      </c>
      <c r="J656" t="str">
        <f>VLOOKUP(C656,'2016-2021 BD OES Pull_rev'!F:N, 9, FALSE)</f>
        <v>Manufacturing</v>
      </c>
      <c r="K656">
        <v>173159</v>
      </c>
      <c r="L656" t="s">
        <v>463</v>
      </c>
      <c r="M656">
        <v>0</v>
      </c>
      <c r="R656">
        <v>0</v>
      </c>
      <c r="S656">
        <v>0</v>
      </c>
      <c r="T656">
        <v>0</v>
      </c>
      <c r="U656">
        <v>0</v>
      </c>
      <c r="V656">
        <f t="shared" si="14"/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18940</v>
      </c>
      <c r="CJ656"/>
      <c r="CK656"/>
      <c r="GG656"/>
      <c r="GI656"/>
      <c r="GQ656"/>
      <c r="HI656"/>
      <c r="HK656"/>
      <c r="HM656"/>
      <c r="IF656"/>
      <c r="IW656"/>
    </row>
    <row r="657" spans="1:257">
      <c r="A657" t="s">
        <v>115</v>
      </c>
      <c r="B657">
        <v>2021</v>
      </c>
      <c r="C657" t="s">
        <v>965</v>
      </c>
      <c r="D657" t="s">
        <v>966</v>
      </c>
      <c r="E657" t="s">
        <v>967</v>
      </c>
      <c r="F657" t="s">
        <v>921</v>
      </c>
      <c r="G657" t="s">
        <v>148</v>
      </c>
      <c r="H657">
        <v>77530</v>
      </c>
      <c r="I657">
        <v>325110</v>
      </c>
      <c r="J657" t="str">
        <f>VLOOKUP(C657,'2016-2021 BD OES Pull_rev'!F:N, 9, FALSE)</f>
        <v>Manufacturing</v>
      </c>
      <c r="K657">
        <v>166439</v>
      </c>
      <c r="L657" t="s">
        <v>463</v>
      </c>
      <c r="M657">
        <v>0</v>
      </c>
      <c r="R657">
        <v>0</v>
      </c>
      <c r="S657">
        <v>0</v>
      </c>
      <c r="T657">
        <v>0</v>
      </c>
      <c r="U657">
        <v>0</v>
      </c>
      <c r="V657">
        <f t="shared" si="14"/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CJ657"/>
      <c r="CK657"/>
      <c r="GG657"/>
      <c r="GI657"/>
      <c r="GQ657"/>
      <c r="HI657"/>
      <c r="HK657"/>
      <c r="HM657"/>
      <c r="IF657"/>
      <c r="IW657"/>
    </row>
    <row r="658" spans="1:257">
      <c r="A658" t="s">
        <v>115</v>
      </c>
      <c r="B658">
        <v>2021</v>
      </c>
      <c r="C658" t="s">
        <v>968</v>
      </c>
      <c r="D658" t="s">
        <v>969</v>
      </c>
      <c r="E658" t="s">
        <v>970</v>
      </c>
      <c r="F658" t="s">
        <v>515</v>
      </c>
      <c r="G658" t="s">
        <v>148</v>
      </c>
      <c r="H658">
        <v>77571</v>
      </c>
      <c r="I658">
        <v>325199</v>
      </c>
      <c r="J658" t="str">
        <f>VLOOKUP(C658,'2016-2021 BD OES Pull_rev'!F:N, 9, FALSE)</f>
        <v>Processing - incorporation into formulation, mixture, or reaction product</v>
      </c>
      <c r="K658">
        <v>0.8</v>
      </c>
      <c r="L658" t="s">
        <v>463</v>
      </c>
      <c r="M658">
        <v>0</v>
      </c>
      <c r="R658">
        <v>0</v>
      </c>
      <c r="S658">
        <v>0</v>
      </c>
      <c r="T658">
        <v>0</v>
      </c>
      <c r="U658">
        <v>0</v>
      </c>
      <c r="V658">
        <f t="shared" si="14"/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CJ658"/>
      <c r="CK658"/>
      <c r="GG658"/>
      <c r="GI658"/>
      <c r="GQ658"/>
      <c r="HI658"/>
      <c r="HK658"/>
      <c r="HM658"/>
      <c r="IF658"/>
      <c r="IW658"/>
    </row>
    <row r="659" spans="1:257">
      <c r="A659" t="s">
        <v>115</v>
      </c>
      <c r="B659">
        <v>2016</v>
      </c>
      <c r="C659" t="s">
        <v>251</v>
      </c>
      <c r="D659" t="s">
        <v>253</v>
      </c>
      <c r="E659" t="s">
        <v>254</v>
      </c>
      <c r="F659" t="s">
        <v>255</v>
      </c>
      <c r="G659" t="s">
        <v>250</v>
      </c>
      <c r="H659">
        <v>44306</v>
      </c>
      <c r="I659">
        <v>325991</v>
      </c>
      <c r="J659" t="str">
        <f>VLOOKUP(C659,'2016-2021 BD OES Pull_rev'!F:N, 9, FALSE)</f>
        <v>Processing - Incorporation into formulation, mixture, or reaction product</v>
      </c>
      <c r="K659">
        <v>260</v>
      </c>
      <c r="L659" t="s">
        <v>463</v>
      </c>
      <c r="M659">
        <v>0</v>
      </c>
      <c r="R659">
        <v>0</v>
      </c>
      <c r="S659">
        <v>0</v>
      </c>
      <c r="T659">
        <v>0</v>
      </c>
      <c r="U659">
        <v>0</v>
      </c>
      <c r="V659">
        <f t="shared" si="14"/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250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120</v>
      </c>
      <c r="CJ659"/>
      <c r="CK659"/>
      <c r="GG659"/>
      <c r="GI659"/>
      <c r="GQ659"/>
      <c r="HI659"/>
      <c r="HK659"/>
      <c r="HM659"/>
      <c r="IF659"/>
      <c r="IW659"/>
    </row>
    <row r="660" spans="1:257">
      <c r="A660" t="s">
        <v>115</v>
      </c>
      <c r="B660">
        <v>2017</v>
      </c>
      <c r="C660" t="s">
        <v>251</v>
      </c>
      <c r="D660" t="s">
        <v>253</v>
      </c>
      <c r="E660" t="s">
        <v>254</v>
      </c>
      <c r="F660" t="s">
        <v>255</v>
      </c>
      <c r="G660" t="s">
        <v>250</v>
      </c>
      <c r="H660">
        <v>44306</v>
      </c>
      <c r="I660">
        <v>325991</v>
      </c>
      <c r="J660" t="str">
        <f>VLOOKUP(C660,'2016-2021 BD OES Pull_rev'!F:N, 9, FALSE)</f>
        <v>Processing - Incorporation into formulation, mixture, or reaction product</v>
      </c>
      <c r="K660">
        <v>15</v>
      </c>
      <c r="L660" t="s">
        <v>463</v>
      </c>
      <c r="M660">
        <v>0</v>
      </c>
      <c r="R660">
        <v>0</v>
      </c>
      <c r="S660">
        <v>0</v>
      </c>
      <c r="T660">
        <v>0</v>
      </c>
      <c r="U660">
        <v>0</v>
      </c>
      <c r="V660">
        <f t="shared" si="14"/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5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CJ660"/>
      <c r="CK660"/>
      <c r="GG660"/>
      <c r="GI660"/>
      <c r="GQ660"/>
      <c r="HI660"/>
      <c r="HK660"/>
      <c r="HM660"/>
      <c r="IF660"/>
      <c r="IW660"/>
    </row>
    <row r="661" spans="1:257">
      <c r="A661" t="s">
        <v>115</v>
      </c>
      <c r="B661">
        <v>2016</v>
      </c>
      <c r="C661" t="s">
        <v>971</v>
      </c>
      <c r="D661" t="s">
        <v>972</v>
      </c>
      <c r="E661" t="s">
        <v>973</v>
      </c>
      <c r="F661" t="s">
        <v>529</v>
      </c>
      <c r="G661" t="s">
        <v>530</v>
      </c>
      <c r="H661">
        <v>28262</v>
      </c>
      <c r="I661">
        <v>325211</v>
      </c>
      <c r="J661" t="str">
        <f>VLOOKUP(C661,'2016-2021 BD OES Pull_rev'!F:N, 9, FALSE)</f>
        <v>Processing as a reactant</v>
      </c>
      <c r="K661">
        <v>134</v>
      </c>
      <c r="L661" t="s">
        <v>463</v>
      </c>
      <c r="M661">
        <v>0</v>
      </c>
      <c r="R661">
        <v>0</v>
      </c>
      <c r="S661">
        <v>0</v>
      </c>
      <c r="T661">
        <v>0</v>
      </c>
      <c r="U661">
        <v>0</v>
      </c>
      <c r="V661">
        <f t="shared" si="14"/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CJ661"/>
      <c r="CK661"/>
      <c r="GG661"/>
      <c r="GI661"/>
      <c r="GQ661"/>
      <c r="HI661"/>
      <c r="HK661"/>
      <c r="HM661"/>
      <c r="IF661"/>
      <c r="IW661"/>
    </row>
    <row r="662" spans="1:257">
      <c r="A662" t="s">
        <v>115</v>
      </c>
      <c r="B662">
        <v>2017</v>
      </c>
      <c r="C662" t="s">
        <v>971</v>
      </c>
      <c r="D662" t="s">
        <v>972</v>
      </c>
      <c r="E662" t="s">
        <v>973</v>
      </c>
      <c r="F662" t="s">
        <v>529</v>
      </c>
      <c r="G662" t="s">
        <v>530</v>
      </c>
      <c r="H662">
        <v>28262</v>
      </c>
      <c r="I662">
        <v>325211</v>
      </c>
      <c r="J662" t="str">
        <f>VLOOKUP(C662,'2016-2021 BD OES Pull_rev'!F:N, 9, FALSE)</f>
        <v>Processing as a reactant</v>
      </c>
      <c r="K662">
        <v>152</v>
      </c>
      <c r="L662" t="s">
        <v>463</v>
      </c>
      <c r="M662">
        <v>0</v>
      </c>
      <c r="R662">
        <v>0</v>
      </c>
      <c r="S662">
        <v>0</v>
      </c>
      <c r="T662">
        <v>0</v>
      </c>
      <c r="U662">
        <v>0</v>
      </c>
      <c r="V662">
        <f t="shared" si="14"/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CJ662"/>
      <c r="CK662"/>
      <c r="GG662"/>
      <c r="GI662"/>
      <c r="GQ662"/>
      <c r="HI662"/>
      <c r="HK662"/>
      <c r="HM662"/>
      <c r="IF662"/>
      <c r="IW662"/>
    </row>
    <row r="663" spans="1:257">
      <c r="A663" t="s">
        <v>115</v>
      </c>
      <c r="B663">
        <v>2018</v>
      </c>
      <c r="C663" t="s">
        <v>971</v>
      </c>
      <c r="D663" t="s">
        <v>972</v>
      </c>
      <c r="E663" t="s">
        <v>973</v>
      </c>
      <c r="F663" t="s">
        <v>529</v>
      </c>
      <c r="G663" t="s">
        <v>530</v>
      </c>
      <c r="H663">
        <v>28262</v>
      </c>
      <c r="I663">
        <v>325211</v>
      </c>
      <c r="J663" t="str">
        <f>VLOOKUP(C663,'2016-2021 BD OES Pull_rev'!F:N, 9, FALSE)</f>
        <v>Processing as a reactant</v>
      </c>
      <c r="K663">
        <v>107</v>
      </c>
      <c r="L663" t="s">
        <v>463</v>
      </c>
      <c r="M663">
        <v>0</v>
      </c>
      <c r="R663">
        <v>0</v>
      </c>
      <c r="S663">
        <v>0</v>
      </c>
      <c r="T663">
        <v>0</v>
      </c>
      <c r="U663">
        <v>0</v>
      </c>
      <c r="V663">
        <f t="shared" si="14"/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CJ663"/>
      <c r="CK663"/>
      <c r="GG663"/>
      <c r="GI663"/>
      <c r="GQ663"/>
      <c r="HI663"/>
      <c r="HK663"/>
      <c r="HM663"/>
      <c r="IF663"/>
      <c r="IW663"/>
    </row>
    <row r="664" spans="1:257">
      <c r="A664" t="s">
        <v>115</v>
      </c>
      <c r="B664">
        <v>2019</v>
      </c>
      <c r="C664" t="s">
        <v>971</v>
      </c>
      <c r="D664" t="s">
        <v>972</v>
      </c>
      <c r="E664" t="s">
        <v>973</v>
      </c>
      <c r="F664" t="s">
        <v>529</v>
      </c>
      <c r="G664" t="s">
        <v>530</v>
      </c>
      <c r="H664">
        <v>28262</v>
      </c>
      <c r="I664">
        <v>325211</v>
      </c>
      <c r="J664" t="str">
        <f>VLOOKUP(C664,'2016-2021 BD OES Pull_rev'!F:N, 9, FALSE)</f>
        <v>Processing as a reactant</v>
      </c>
      <c r="K664">
        <v>9238</v>
      </c>
      <c r="L664" t="s">
        <v>463</v>
      </c>
      <c r="M664">
        <v>0</v>
      </c>
      <c r="R664">
        <v>0</v>
      </c>
      <c r="S664">
        <v>0</v>
      </c>
      <c r="T664">
        <v>0</v>
      </c>
      <c r="U664">
        <v>0</v>
      </c>
      <c r="V664">
        <f t="shared" si="14"/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CJ664"/>
      <c r="CK664"/>
      <c r="GG664"/>
      <c r="GI664"/>
      <c r="GQ664"/>
      <c r="HI664"/>
      <c r="HK664"/>
      <c r="HM664"/>
      <c r="IF664"/>
      <c r="IW664"/>
    </row>
    <row r="665" spans="1:257">
      <c r="A665" t="s">
        <v>115</v>
      </c>
      <c r="B665">
        <v>2020</v>
      </c>
      <c r="C665" t="s">
        <v>971</v>
      </c>
      <c r="D665" t="s">
        <v>972</v>
      </c>
      <c r="E665" t="s">
        <v>973</v>
      </c>
      <c r="F665" t="s">
        <v>529</v>
      </c>
      <c r="G665" t="s">
        <v>530</v>
      </c>
      <c r="H665">
        <v>28262</v>
      </c>
      <c r="I665">
        <v>325211</v>
      </c>
      <c r="J665" t="str">
        <f>VLOOKUP(C665,'2016-2021 BD OES Pull_rev'!F:N, 9, FALSE)</f>
        <v>Processing as a reactant</v>
      </c>
      <c r="K665">
        <v>2948</v>
      </c>
      <c r="L665" t="s">
        <v>463</v>
      </c>
      <c r="M665">
        <v>0</v>
      </c>
      <c r="R665">
        <v>0</v>
      </c>
      <c r="S665">
        <v>0</v>
      </c>
      <c r="T665">
        <v>0</v>
      </c>
      <c r="U665">
        <v>0</v>
      </c>
      <c r="V665">
        <f t="shared" si="14"/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CJ665"/>
      <c r="CK665"/>
      <c r="GG665"/>
      <c r="GI665"/>
      <c r="GQ665"/>
      <c r="HI665"/>
      <c r="HK665"/>
      <c r="HM665"/>
      <c r="IF665"/>
      <c r="IW665"/>
    </row>
    <row r="666" spans="1:257">
      <c r="A666" t="s">
        <v>115</v>
      </c>
      <c r="B666">
        <v>2021</v>
      </c>
      <c r="C666" t="s">
        <v>971</v>
      </c>
      <c r="D666" t="s">
        <v>972</v>
      </c>
      <c r="E666" t="s">
        <v>973</v>
      </c>
      <c r="F666" t="s">
        <v>529</v>
      </c>
      <c r="G666" t="s">
        <v>530</v>
      </c>
      <c r="H666">
        <v>28262</v>
      </c>
      <c r="I666">
        <v>325211</v>
      </c>
      <c r="J666" t="str">
        <f>VLOOKUP(C666,'2016-2021 BD OES Pull_rev'!F:N, 9, FALSE)</f>
        <v>Processing as a reactant</v>
      </c>
      <c r="K666">
        <v>425</v>
      </c>
      <c r="L666" t="s">
        <v>463</v>
      </c>
      <c r="M666">
        <v>0</v>
      </c>
      <c r="R666">
        <v>0</v>
      </c>
      <c r="S666">
        <v>0</v>
      </c>
      <c r="T666">
        <v>0</v>
      </c>
      <c r="U666">
        <v>0</v>
      </c>
      <c r="V666">
        <f t="shared" si="14"/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CJ666"/>
      <c r="CK666"/>
      <c r="GG666"/>
      <c r="GI666"/>
      <c r="GQ666"/>
      <c r="HI666"/>
      <c r="HK666"/>
      <c r="HM666"/>
      <c r="IF666"/>
      <c r="IW666"/>
    </row>
    <row r="667" spans="1:257">
      <c r="A667" t="s">
        <v>115</v>
      </c>
      <c r="B667">
        <v>2016</v>
      </c>
      <c r="C667" t="s">
        <v>974</v>
      </c>
      <c r="D667" t="s">
        <v>975</v>
      </c>
      <c r="E667" t="s">
        <v>976</v>
      </c>
      <c r="F667" t="s">
        <v>977</v>
      </c>
      <c r="G667" t="s">
        <v>978</v>
      </c>
      <c r="H667">
        <v>58601</v>
      </c>
      <c r="I667">
        <v>324110</v>
      </c>
      <c r="J667" t="str">
        <f>VLOOKUP(C667,'2016-2021 BD OES Pull_rev'!F:N, 9, FALSE)</f>
        <v>Processing - Incorporation into formulation, mixture, or reaction product</v>
      </c>
      <c r="K667">
        <v>2729</v>
      </c>
      <c r="L667" t="s">
        <v>463</v>
      </c>
      <c r="M667">
        <v>0</v>
      </c>
      <c r="R667">
        <v>0</v>
      </c>
      <c r="S667">
        <v>0</v>
      </c>
      <c r="T667">
        <v>1</v>
      </c>
      <c r="U667">
        <v>0</v>
      </c>
      <c r="V667">
        <f t="shared" si="14"/>
        <v>1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1</v>
      </c>
      <c r="CJ667"/>
      <c r="CK667"/>
      <c r="GG667"/>
      <c r="GI667"/>
      <c r="GQ667"/>
      <c r="HI667"/>
      <c r="HK667"/>
      <c r="HM667"/>
      <c r="IF667"/>
      <c r="IW667"/>
    </row>
    <row r="668" spans="1:257">
      <c r="A668" t="s">
        <v>115</v>
      </c>
      <c r="B668">
        <v>2017</v>
      </c>
      <c r="C668" t="s">
        <v>974</v>
      </c>
      <c r="D668" t="s">
        <v>975</v>
      </c>
      <c r="E668" t="s">
        <v>976</v>
      </c>
      <c r="F668" t="s">
        <v>977</v>
      </c>
      <c r="G668" t="s">
        <v>978</v>
      </c>
      <c r="H668">
        <v>58601</v>
      </c>
      <c r="I668">
        <v>324110</v>
      </c>
      <c r="J668" t="str">
        <f>VLOOKUP(C668,'2016-2021 BD OES Pull_rev'!F:N, 9, FALSE)</f>
        <v>Processing - Incorporation into formulation, mixture, or reaction product</v>
      </c>
      <c r="K668">
        <v>3818</v>
      </c>
      <c r="L668" t="s">
        <v>463</v>
      </c>
      <c r="M668">
        <v>0</v>
      </c>
      <c r="R668">
        <v>0</v>
      </c>
      <c r="S668">
        <v>0</v>
      </c>
      <c r="T668">
        <v>0.71</v>
      </c>
      <c r="U668">
        <v>0</v>
      </c>
      <c r="V668">
        <f t="shared" si="14"/>
        <v>0.71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0.71</v>
      </c>
      <c r="CJ668"/>
      <c r="CK668"/>
      <c r="GG668"/>
      <c r="GI668"/>
      <c r="GQ668"/>
      <c r="HI668"/>
      <c r="HK668"/>
      <c r="HM668"/>
      <c r="IF668"/>
      <c r="IW668"/>
    </row>
    <row r="669" spans="1:257">
      <c r="A669" t="s">
        <v>115</v>
      </c>
      <c r="B669">
        <v>2018</v>
      </c>
      <c r="C669" t="s">
        <v>974</v>
      </c>
      <c r="D669" t="s">
        <v>975</v>
      </c>
      <c r="E669" t="s">
        <v>976</v>
      </c>
      <c r="F669" t="s">
        <v>977</v>
      </c>
      <c r="G669" t="s">
        <v>978</v>
      </c>
      <c r="H669">
        <v>58601</v>
      </c>
      <c r="I669">
        <v>324110</v>
      </c>
      <c r="J669" t="str">
        <f>VLOOKUP(C669,'2016-2021 BD OES Pull_rev'!F:N, 9, FALSE)</f>
        <v>Processing - Incorporation into formulation, mixture, or reaction product</v>
      </c>
      <c r="K669">
        <v>3467</v>
      </c>
      <c r="L669" t="s">
        <v>463</v>
      </c>
      <c r="M669">
        <v>0</v>
      </c>
      <c r="R669">
        <v>0</v>
      </c>
      <c r="S669">
        <v>0</v>
      </c>
      <c r="T669">
        <v>0.71</v>
      </c>
      <c r="U669">
        <v>0</v>
      </c>
      <c r="V669">
        <f t="shared" si="14"/>
        <v>0.71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0.71</v>
      </c>
      <c r="CJ669"/>
      <c r="CK669"/>
      <c r="GG669"/>
      <c r="GI669"/>
      <c r="GQ669"/>
      <c r="HI669"/>
      <c r="HK669"/>
      <c r="HM669"/>
      <c r="IF669"/>
      <c r="IW669"/>
    </row>
    <row r="670" spans="1:257">
      <c r="A670" t="s">
        <v>115</v>
      </c>
      <c r="B670">
        <v>2019</v>
      </c>
      <c r="C670" t="s">
        <v>974</v>
      </c>
      <c r="D670" t="s">
        <v>975</v>
      </c>
      <c r="E670" t="s">
        <v>976</v>
      </c>
      <c r="F670" t="s">
        <v>977</v>
      </c>
      <c r="G670" t="s">
        <v>978</v>
      </c>
      <c r="H670">
        <v>58601</v>
      </c>
      <c r="I670">
        <v>324110</v>
      </c>
      <c r="J670" t="str">
        <f>VLOOKUP(C670,'2016-2021 BD OES Pull_rev'!F:N, 9, FALSE)</f>
        <v>Processing - Incorporation into formulation, mixture, or reaction product</v>
      </c>
      <c r="K670">
        <v>3438</v>
      </c>
      <c r="L670" t="s">
        <v>463</v>
      </c>
      <c r="M670">
        <v>0</v>
      </c>
      <c r="R670">
        <v>0</v>
      </c>
      <c r="S670">
        <v>0</v>
      </c>
      <c r="T670">
        <v>0.71</v>
      </c>
      <c r="U670">
        <v>0</v>
      </c>
      <c r="V670">
        <f t="shared" si="14"/>
        <v>0.71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0.71</v>
      </c>
      <c r="AQ670" t="s">
        <v>750</v>
      </c>
      <c r="AR670" t="s">
        <v>751</v>
      </c>
      <c r="AS670" t="s">
        <v>752</v>
      </c>
      <c r="AT670" t="s">
        <v>510</v>
      </c>
      <c r="AU670" t="s">
        <v>753</v>
      </c>
      <c r="AV670">
        <v>190131829</v>
      </c>
      <c r="AW670">
        <v>110000547098</v>
      </c>
      <c r="AX670">
        <v>0</v>
      </c>
      <c r="AY670">
        <v>0</v>
      </c>
      <c r="CJ670"/>
      <c r="CK670"/>
      <c r="GG670"/>
      <c r="GI670"/>
      <c r="GQ670"/>
      <c r="HI670"/>
      <c r="HK670"/>
      <c r="HM670"/>
      <c r="IF670"/>
      <c r="IW670"/>
    </row>
    <row r="671" spans="1:257">
      <c r="A671" t="s">
        <v>115</v>
      </c>
      <c r="B671">
        <v>2016</v>
      </c>
      <c r="C671" t="s">
        <v>979</v>
      </c>
      <c r="D671" t="s">
        <v>980</v>
      </c>
      <c r="E671" t="s">
        <v>981</v>
      </c>
      <c r="F671" t="s">
        <v>982</v>
      </c>
      <c r="G671" t="s">
        <v>978</v>
      </c>
      <c r="H671">
        <v>58554</v>
      </c>
      <c r="I671">
        <v>324110</v>
      </c>
      <c r="J671" t="str">
        <f>VLOOKUP(C671,'2016-2021 BD OES Pull_rev'!F:N, 9, FALSE)</f>
        <v>Manufacturing</v>
      </c>
      <c r="K671">
        <v>56</v>
      </c>
      <c r="L671" t="s">
        <v>463</v>
      </c>
      <c r="M671">
        <v>0</v>
      </c>
      <c r="R671">
        <v>0</v>
      </c>
      <c r="S671">
        <v>0</v>
      </c>
      <c r="T671">
        <v>0</v>
      </c>
      <c r="U671">
        <v>0</v>
      </c>
      <c r="V671">
        <f t="shared" si="14"/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Z671" t="s">
        <v>983</v>
      </c>
      <c r="BA671" t="s">
        <v>984</v>
      </c>
      <c r="BB671" t="s">
        <v>146</v>
      </c>
      <c r="BC671" t="s">
        <v>147</v>
      </c>
      <c r="BD671" t="s">
        <v>148</v>
      </c>
      <c r="BF671">
        <v>77640</v>
      </c>
      <c r="BG671" t="s">
        <v>463</v>
      </c>
      <c r="CJ671"/>
      <c r="CK671"/>
      <c r="GG671"/>
      <c r="GI671"/>
      <c r="GQ671"/>
      <c r="HI671"/>
      <c r="HK671"/>
      <c r="HM671"/>
      <c r="IF671"/>
      <c r="IW671"/>
    </row>
    <row r="672" spans="1:257">
      <c r="A672" t="s">
        <v>115</v>
      </c>
      <c r="B672">
        <v>2017</v>
      </c>
      <c r="C672" t="s">
        <v>979</v>
      </c>
      <c r="D672" t="s">
        <v>980</v>
      </c>
      <c r="E672" t="s">
        <v>981</v>
      </c>
      <c r="F672" t="s">
        <v>982</v>
      </c>
      <c r="G672" t="s">
        <v>978</v>
      </c>
      <c r="H672">
        <v>58554</v>
      </c>
      <c r="I672">
        <v>324110</v>
      </c>
      <c r="J672" t="str">
        <f>VLOOKUP(C672,'2016-2021 BD OES Pull_rev'!F:N, 9, FALSE)</f>
        <v>Manufacturing</v>
      </c>
      <c r="K672">
        <v>57</v>
      </c>
      <c r="L672" t="s">
        <v>463</v>
      </c>
      <c r="M672">
        <v>0</v>
      </c>
      <c r="R672">
        <v>0</v>
      </c>
      <c r="S672">
        <v>0</v>
      </c>
      <c r="T672">
        <v>0</v>
      </c>
      <c r="U672">
        <v>0</v>
      </c>
      <c r="V672">
        <f t="shared" si="14"/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CJ672"/>
      <c r="CK672"/>
      <c r="GG672"/>
      <c r="GI672"/>
      <c r="GQ672"/>
      <c r="HI672"/>
      <c r="HK672"/>
      <c r="HM672"/>
      <c r="IF672"/>
      <c r="IW672"/>
    </row>
    <row r="673" spans="1:257">
      <c r="A673" t="s">
        <v>115</v>
      </c>
      <c r="B673">
        <v>2018</v>
      </c>
      <c r="C673" t="s">
        <v>979</v>
      </c>
      <c r="D673" t="s">
        <v>980</v>
      </c>
      <c r="E673" t="s">
        <v>981</v>
      </c>
      <c r="F673" t="s">
        <v>982</v>
      </c>
      <c r="G673" t="s">
        <v>978</v>
      </c>
      <c r="H673">
        <v>58554</v>
      </c>
      <c r="I673">
        <v>324110</v>
      </c>
      <c r="J673" t="str">
        <f>VLOOKUP(C673,'2016-2021 BD OES Pull_rev'!F:N, 9, FALSE)</f>
        <v>Manufacturing</v>
      </c>
      <c r="K673">
        <v>83</v>
      </c>
      <c r="L673" t="s">
        <v>463</v>
      </c>
      <c r="M673">
        <v>0</v>
      </c>
      <c r="R673">
        <v>0</v>
      </c>
      <c r="S673">
        <v>0</v>
      </c>
      <c r="T673">
        <v>0</v>
      </c>
      <c r="U673">
        <v>0</v>
      </c>
      <c r="V673">
        <f t="shared" si="14"/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CJ673"/>
      <c r="CK673"/>
      <c r="GG673"/>
      <c r="GI673"/>
      <c r="GQ673"/>
      <c r="HI673"/>
      <c r="HK673"/>
      <c r="HM673"/>
      <c r="IF673"/>
      <c r="IW673"/>
    </row>
    <row r="674" spans="1:257">
      <c r="A674" t="s">
        <v>115</v>
      </c>
      <c r="B674">
        <v>2019</v>
      </c>
      <c r="C674" t="s">
        <v>979</v>
      </c>
      <c r="D674" t="s">
        <v>980</v>
      </c>
      <c r="E674" t="s">
        <v>981</v>
      </c>
      <c r="F674" t="s">
        <v>982</v>
      </c>
      <c r="G674" t="s">
        <v>978</v>
      </c>
      <c r="H674">
        <v>58554</v>
      </c>
      <c r="I674">
        <v>324110</v>
      </c>
      <c r="J674" t="str">
        <f>VLOOKUP(C674,'2016-2021 BD OES Pull_rev'!F:N, 9, FALSE)</f>
        <v>Manufacturing</v>
      </c>
      <c r="K674">
        <v>87</v>
      </c>
      <c r="L674" t="s">
        <v>463</v>
      </c>
      <c r="M674">
        <v>0</v>
      </c>
      <c r="R674">
        <v>0</v>
      </c>
      <c r="S674">
        <v>0</v>
      </c>
      <c r="T674">
        <v>0</v>
      </c>
      <c r="U674">
        <v>0</v>
      </c>
      <c r="V674">
        <f t="shared" ref="V674:V737" si="15">SUM(S674:U674)</f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CJ674"/>
      <c r="CK674"/>
      <c r="GG674"/>
      <c r="GI674"/>
      <c r="GQ674"/>
      <c r="HI674"/>
      <c r="HK674"/>
      <c r="HM674"/>
      <c r="IF674"/>
      <c r="IW674"/>
    </row>
    <row r="675" spans="1:257">
      <c r="A675" t="s">
        <v>115</v>
      </c>
      <c r="B675">
        <v>2020</v>
      </c>
      <c r="C675" t="s">
        <v>979</v>
      </c>
      <c r="D675" t="s">
        <v>980</v>
      </c>
      <c r="E675" t="s">
        <v>981</v>
      </c>
      <c r="F675" t="s">
        <v>982</v>
      </c>
      <c r="G675" t="s">
        <v>978</v>
      </c>
      <c r="H675">
        <v>58554</v>
      </c>
      <c r="I675">
        <v>324110</v>
      </c>
      <c r="J675" t="str">
        <f>VLOOKUP(C675,'2016-2021 BD OES Pull_rev'!F:N, 9, FALSE)</f>
        <v>Manufacturing</v>
      </c>
      <c r="K675">
        <v>86</v>
      </c>
      <c r="L675" t="s">
        <v>463</v>
      </c>
      <c r="M675">
        <v>0</v>
      </c>
      <c r="R675">
        <v>0</v>
      </c>
      <c r="S675">
        <v>0</v>
      </c>
      <c r="T675">
        <v>0</v>
      </c>
      <c r="U675">
        <v>0</v>
      </c>
      <c r="V675">
        <f t="shared" si="15"/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CJ675"/>
      <c r="CK675"/>
      <c r="GG675"/>
      <c r="GI675"/>
      <c r="GQ675"/>
      <c r="HI675"/>
      <c r="HK675"/>
      <c r="HM675"/>
      <c r="IF675"/>
      <c r="IW675"/>
    </row>
    <row r="676" spans="1:257">
      <c r="A676" t="s">
        <v>115</v>
      </c>
      <c r="B676">
        <v>2021</v>
      </c>
      <c r="C676" t="s">
        <v>979</v>
      </c>
      <c r="D676" t="s">
        <v>980</v>
      </c>
      <c r="E676" t="s">
        <v>981</v>
      </c>
      <c r="F676" t="s">
        <v>982</v>
      </c>
      <c r="G676" t="s">
        <v>978</v>
      </c>
      <c r="H676">
        <v>58554</v>
      </c>
      <c r="I676">
        <v>324110</v>
      </c>
      <c r="J676" t="str">
        <f>VLOOKUP(C676,'2016-2021 BD OES Pull_rev'!F:N, 9, FALSE)</f>
        <v>Manufacturing</v>
      </c>
      <c r="K676">
        <v>127</v>
      </c>
      <c r="L676" t="s">
        <v>463</v>
      </c>
      <c r="M676">
        <v>0</v>
      </c>
      <c r="R676">
        <v>0</v>
      </c>
      <c r="S676">
        <v>0</v>
      </c>
      <c r="T676">
        <v>0</v>
      </c>
      <c r="U676">
        <v>0</v>
      </c>
      <c r="V676">
        <f t="shared" si="15"/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CJ676"/>
      <c r="CK676"/>
      <c r="GG676"/>
      <c r="GI676"/>
      <c r="GQ676"/>
      <c r="HI676"/>
      <c r="HK676"/>
      <c r="HM676"/>
      <c r="IF676"/>
      <c r="IW676"/>
    </row>
    <row r="677" spans="1:257">
      <c r="A677" t="s">
        <v>115</v>
      </c>
      <c r="B677">
        <v>2016</v>
      </c>
      <c r="C677" t="s">
        <v>985</v>
      </c>
      <c r="D677" t="s">
        <v>986</v>
      </c>
      <c r="E677" t="s">
        <v>987</v>
      </c>
      <c r="F677" t="s">
        <v>988</v>
      </c>
      <c r="G677" t="s">
        <v>216</v>
      </c>
      <c r="H677">
        <v>70051</v>
      </c>
      <c r="I677">
        <v>324110</v>
      </c>
      <c r="J677" t="str">
        <f>VLOOKUP(C677,'2016-2021 BD OES Pull_rev'!F:N, 9, FALSE)</f>
        <v>Processing - Incorporation into formulation, mixture, or reaction product</v>
      </c>
      <c r="K677">
        <v>231</v>
      </c>
      <c r="L677" t="s">
        <v>463</v>
      </c>
      <c r="M677">
        <v>0</v>
      </c>
      <c r="R677">
        <v>0</v>
      </c>
      <c r="S677">
        <v>0</v>
      </c>
      <c r="T677">
        <v>0</v>
      </c>
      <c r="U677">
        <v>0</v>
      </c>
      <c r="V677">
        <f t="shared" si="15"/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CJ677"/>
      <c r="CK677"/>
      <c r="GG677"/>
      <c r="GI677"/>
      <c r="GQ677"/>
      <c r="HI677"/>
      <c r="HK677"/>
      <c r="HM677"/>
      <c r="IF677"/>
      <c r="IW677"/>
    </row>
    <row r="678" spans="1:257">
      <c r="A678" t="s">
        <v>115</v>
      </c>
      <c r="B678">
        <v>2017</v>
      </c>
      <c r="C678" t="s">
        <v>985</v>
      </c>
      <c r="D678" t="s">
        <v>986</v>
      </c>
      <c r="E678" t="s">
        <v>987</v>
      </c>
      <c r="F678" t="s">
        <v>988</v>
      </c>
      <c r="G678" t="s">
        <v>216</v>
      </c>
      <c r="H678">
        <v>70051</v>
      </c>
      <c r="I678">
        <v>324110</v>
      </c>
      <c r="J678" t="str">
        <f>VLOOKUP(C678,'2016-2021 BD OES Pull_rev'!F:N, 9, FALSE)</f>
        <v>Processing - Incorporation into formulation, mixture, or reaction product</v>
      </c>
      <c r="K678">
        <v>240</v>
      </c>
      <c r="L678" t="s">
        <v>463</v>
      </c>
      <c r="M678">
        <v>0</v>
      </c>
      <c r="R678">
        <v>0</v>
      </c>
      <c r="S678">
        <v>0</v>
      </c>
      <c r="T678">
        <v>0</v>
      </c>
      <c r="U678">
        <v>0</v>
      </c>
      <c r="V678">
        <f t="shared" si="15"/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CJ678"/>
      <c r="CK678"/>
      <c r="GG678"/>
      <c r="GI678"/>
      <c r="GQ678"/>
      <c r="HI678"/>
      <c r="HK678"/>
      <c r="HM678"/>
      <c r="IF678"/>
      <c r="IW678"/>
    </row>
    <row r="679" spans="1:257">
      <c r="A679" t="s">
        <v>115</v>
      </c>
      <c r="B679">
        <v>2018</v>
      </c>
      <c r="C679" t="s">
        <v>985</v>
      </c>
      <c r="D679" t="s">
        <v>986</v>
      </c>
      <c r="E679" t="s">
        <v>987</v>
      </c>
      <c r="F679" t="s">
        <v>988</v>
      </c>
      <c r="G679" t="s">
        <v>216</v>
      </c>
      <c r="H679">
        <v>70051</v>
      </c>
      <c r="I679">
        <v>324110</v>
      </c>
      <c r="J679" t="str">
        <f>VLOOKUP(C679,'2016-2021 BD OES Pull_rev'!F:N, 9, FALSE)</f>
        <v>Processing - Incorporation into formulation, mixture, or reaction product</v>
      </c>
      <c r="K679">
        <v>251</v>
      </c>
      <c r="L679" t="s">
        <v>463</v>
      </c>
      <c r="M679">
        <v>0</v>
      </c>
      <c r="R679">
        <v>0</v>
      </c>
      <c r="S679">
        <v>0</v>
      </c>
      <c r="T679">
        <v>0</v>
      </c>
      <c r="U679">
        <v>0</v>
      </c>
      <c r="V679">
        <f t="shared" si="15"/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Z679" t="s">
        <v>989</v>
      </c>
      <c r="BA679" t="s">
        <v>990</v>
      </c>
      <c r="BB679" t="s">
        <v>991</v>
      </c>
      <c r="BC679" t="s">
        <v>992</v>
      </c>
      <c r="BD679" t="s">
        <v>250</v>
      </c>
      <c r="BF679">
        <v>44011</v>
      </c>
      <c r="BG679" t="s">
        <v>993</v>
      </c>
      <c r="BH679">
        <v>110000385137</v>
      </c>
      <c r="CJ679"/>
      <c r="CK679"/>
      <c r="GG679"/>
      <c r="GI679"/>
      <c r="GQ679"/>
      <c r="HI679"/>
      <c r="HK679"/>
      <c r="HM679"/>
      <c r="IF679"/>
      <c r="IW679"/>
    </row>
    <row r="680" spans="1:257">
      <c r="A680" t="s">
        <v>115</v>
      </c>
      <c r="B680">
        <v>2019</v>
      </c>
      <c r="C680" t="s">
        <v>985</v>
      </c>
      <c r="D680" t="s">
        <v>986</v>
      </c>
      <c r="E680" t="s">
        <v>987</v>
      </c>
      <c r="F680" t="s">
        <v>988</v>
      </c>
      <c r="G680" t="s">
        <v>216</v>
      </c>
      <c r="H680">
        <v>70051</v>
      </c>
      <c r="I680">
        <v>324110</v>
      </c>
      <c r="J680" t="str">
        <f>VLOOKUP(C680,'2016-2021 BD OES Pull_rev'!F:N, 9, FALSE)</f>
        <v>Processing - Incorporation into formulation, mixture, or reaction product</v>
      </c>
      <c r="K680">
        <v>168</v>
      </c>
      <c r="L680" t="s">
        <v>463</v>
      </c>
      <c r="M680">
        <v>0</v>
      </c>
      <c r="R680">
        <v>0</v>
      </c>
      <c r="S680">
        <v>0</v>
      </c>
      <c r="T680">
        <v>0</v>
      </c>
      <c r="U680">
        <v>0</v>
      </c>
      <c r="V680">
        <f t="shared" si="15"/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CJ680"/>
      <c r="CK680"/>
      <c r="GG680"/>
      <c r="GI680"/>
      <c r="GQ680"/>
      <c r="HI680"/>
      <c r="HK680"/>
      <c r="HM680"/>
      <c r="IF680"/>
      <c r="IW680"/>
    </row>
    <row r="681" spans="1:257">
      <c r="A681" t="s">
        <v>115</v>
      </c>
      <c r="B681">
        <v>2020</v>
      </c>
      <c r="C681" t="s">
        <v>985</v>
      </c>
      <c r="D681" t="s">
        <v>986</v>
      </c>
      <c r="E681" t="s">
        <v>987</v>
      </c>
      <c r="F681" t="s">
        <v>988</v>
      </c>
      <c r="G681" t="s">
        <v>216</v>
      </c>
      <c r="H681">
        <v>70051</v>
      </c>
      <c r="I681">
        <v>324110</v>
      </c>
      <c r="J681" t="str">
        <f>VLOOKUP(C681,'2016-2021 BD OES Pull_rev'!F:N, 9, FALSE)</f>
        <v>Processing - Incorporation into formulation, mixture, or reaction product</v>
      </c>
      <c r="K681">
        <v>133</v>
      </c>
      <c r="L681" t="s">
        <v>463</v>
      </c>
      <c r="M681">
        <v>0</v>
      </c>
      <c r="R681">
        <v>0</v>
      </c>
      <c r="S681">
        <v>0</v>
      </c>
      <c r="T681">
        <v>0</v>
      </c>
      <c r="U681">
        <v>0</v>
      </c>
      <c r="V681">
        <f t="shared" si="15"/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CJ681"/>
      <c r="CK681"/>
      <c r="GG681"/>
      <c r="GI681"/>
      <c r="GQ681"/>
      <c r="HI681"/>
      <c r="HK681"/>
      <c r="HM681"/>
      <c r="IF681"/>
      <c r="IW681"/>
    </row>
    <row r="682" spans="1:257">
      <c r="A682" t="s">
        <v>115</v>
      </c>
      <c r="B682">
        <v>2021</v>
      </c>
      <c r="C682" t="s">
        <v>985</v>
      </c>
      <c r="D682" t="s">
        <v>986</v>
      </c>
      <c r="E682" t="s">
        <v>987</v>
      </c>
      <c r="F682" t="s">
        <v>988</v>
      </c>
      <c r="G682" t="s">
        <v>216</v>
      </c>
      <c r="H682">
        <v>70051</v>
      </c>
      <c r="I682">
        <v>324110</v>
      </c>
      <c r="J682" t="str">
        <f>VLOOKUP(C682,'2016-2021 BD OES Pull_rev'!F:N, 9, FALSE)</f>
        <v>Processing - Incorporation into formulation, mixture, or reaction product</v>
      </c>
      <c r="K682">
        <v>120</v>
      </c>
      <c r="L682" t="s">
        <v>463</v>
      </c>
      <c r="M682">
        <v>0</v>
      </c>
      <c r="R682">
        <v>0</v>
      </c>
      <c r="S682">
        <v>0</v>
      </c>
      <c r="T682">
        <v>0</v>
      </c>
      <c r="U682">
        <v>0</v>
      </c>
      <c r="V682">
        <f t="shared" si="15"/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CJ682"/>
      <c r="CK682"/>
      <c r="GG682"/>
      <c r="GI682"/>
      <c r="GQ682"/>
      <c r="HI682"/>
      <c r="HK682"/>
      <c r="HM682"/>
      <c r="IF682"/>
      <c r="IW682"/>
    </row>
    <row r="683" spans="1:257">
      <c r="A683" t="s">
        <v>115</v>
      </c>
      <c r="B683">
        <v>2016</v>
      </c>
      <c r="C683" t="s">
        <v>994</v>
      </c>
      <c r="D683" t="s">
        <v>995</v>
      </c>
      <c r="E683" t="s">
        <v>996</v>
      </c>
      <c r="F683" t="s">
        <v>745</v>
      </c>
      <c r="G683" t="s">
        <v>660</v>
      </c>
      <c r="H683">
        <v>48217</v>
      </c>
      <c r="I683">
        <v>324110</v>
      </c>
      <c r="J683" t="str">
        <f>VLOOKUP(C683,'2016-2021 BD OES Pull_rev'!F:N, 9, FALSE)</f>
        <v>Processing - Incorporation into formulation, mixture, or reaction product</v>
      </c>
      <c r="K683">
        <v>2294</v>
      </c>
      <c r="L683" t="s">
        <v>463</v>
      </c>
      <c r="M683">
        <v>0</v>
      </c>
      <c r="R683">
        <v>0</v>
      </c>
      <c r="S683">
        <v>0</v>
      </c>
      <c r="T683">
        <v>3</v>
      </c>
      <c r="U683">
        <v>0</v>
      </c>
      <c r="V683">
        <f t="shared" si="15"/>
        <v>3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3</v>
      </c>
      <c r="CJ683"/>
      <c r="CK683"/>
      <c r="GG683"/>
      <c r="GI683"/>
      <c r="GQ683"/>
      <c r="HI683"/>
      <c r="HK683"/>
      <c r="HM683"/>
      <c r="IF683"/>
      <c r="IW683"/>
    </row>
    <row r="684" spans="1:257">
      <c r="A684" t="s">
        <v>115</v>
      </c>
      <c r="B684">
        <v>2017</v>
      </c>
      <c r="C684" t="s">
        <v>994</v>
      </c>
      <c r="D684" t="s">
        <v>995</v>
      </c>
      <c r="E684" t="s">
        <v>996</v>
      </c>
      <c r="F684" t="s">
        <v>745</v>
      </c>
      <c r="G684" t="s">
        <v>660</v>
      </c>
      <c r="H684">
        <v>48217</v>
      </c>
      <c r="I684">
        <v>324110</v>
      </c>
      <c r="J684" t="str">
        <f>VLOOKUP(C684,'2016-2021 BD OES Pull_rev'!F:N, 9, FALSE)</f>
        <v>Processing - Incorporation into formulation, mixture, or reaction product</v>
      </c>
      <c r="K684">
        <v>2121</v>
      </c>
      <c r="L684" t="s">
        <v>463</v>
      </c>
      <c r="M684">
        <v>0</v>
      </c>
      <c r="R684">
        <v>0</v>
      </c>
      <c r="S684">
        <v>0</v>
      </c>
      <c r="T684">
        <v>3</v>
      </c>
      <c r="U684">
        <v>0</v>
      </c>
      <c r="V684">
        <f t="shared" si="15"/>
        <v>3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3</v>
      </c>
      <c r="CJ684"/>
      <c r="CK684"/>
      <c r="GG684"/>
      <c r="GI684"/>
      <c r="GQ684"/>
      <c r="HI684"/>
      <c r="HK684"/>
      <c r="HM684"/>
      <c r="IF684"/>
      <c r="IW684"/>
    </row>
    <row r="685" spans="1:257">
      <c r="A685" t="s">
        <v>115</v>
      </c>
      <c r="B685">
        <v>2018</v>
      </c>
      <c r="C685" t="s">
        <v>994</v>
      </c>
      <c r="D685" t="s">
        <v>995</v>
      </c>
      <c r="E685" t="s">
        <v>996</v>
      </c>
      <c r="F685" t="s">
        <v>745</v>
      </c>
      <c r="G685" t="s">
        <v>660</v>
      </c>
      <c r="H685">
        <v>48217</v>
      </c>
      <c r="I685">
        <v>324110</v>
      </c>
      <c r="J685" t="str">
        <f>VLOOKUP(C685,'2016-2021 BD OES Pull_rev'!F:N, 9, FALSE)</f>
        <v>Processing - Incorporation into formulation, mixture, or reaction product</v>
      </c>
      <c r="K685">
        <v>2130</v>
      </c>
      <c r="L685" t="s">
        <v>463</v>
      </c>
      <c r="M685">
        <v>0</v>
      </c>
      <c r="R685">
        <v>0</v>
      </c>
      <c r="S685">
        <v>0</v>
      </c>
      <c r="T685">
        <v>3</v>
      </c>
      <c r="U685">
        <v>0</v>
      </c>
      <c r="V685">
        <f t="shared" si="15"/>
        <v>3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3</v>
      </c>
      <c r="AZ685" t="s">
        <v>997</v>
      </c>
      <c r="BA685" t="s">
        <v>998</v>
      </c>
      <c r="BB685" t="s">
        <v>999</v>
      </c>
      <c r="BC685" t="s">
        <v>1000</v>
      </c>
      <c r="BD685" t="s">
        <v>139</v>
      </c>
      <c r="BF685">
        <v>42029</v>
      </c>
      <c r="BG685" t="s">
        <v>1001</v>
      </c>
      <c r="BH685">
        <v>110016951262</v>
      </c>
      <c r="CJ685"/>
      <c r="CK685"/>
      <c r="GG685"/>
      <c r="GI685"/>
      <c r="GQ685"/>
      <c r="HI685"/>
      <c r="HK685"/>
      <c r="HM685"/>
      <c r="IF685"/>
      <c r="IW685"/>
    </row>
    <row r="686" spans="1:257">
      <c r="A686" t="s">
        <v>115</v>
      </c>
      <c r="B686">
        <v>2019</v>
      </c>
      <c r="C686" t="s">
        <v>994</v>
      </c>
      <c r="D686" t="s">
        <v>995</v>
      </c>
      <c r="E686" t="s">
        <v>996</v>
      </c>
      <c r="F686" t="s">
        <v>745</v>
      </c>
      <c r="G686" t="s">
        <v>660</v>
      </c>
      <c r="H686">
        <v>48217</v>
      </c>
      <c r="I686">
        <v>324110</v>
      </c>
      <c r="J686" t="str">
        <f>VLOOKUP(C686,'2016-2021 BD OES Pull_rev'!F:N, 9, FALSE)</f>
        <v>Processing - Incorporation into formulation, mixture, or reaction product</v>
      </c>
      <c r="K686">
        <v>1620</v>
      </c>
      <c r="L686" t="s">
        <v>463</v>
      </c>
      <c r="M686">
        <v>0</v>
      </c>
      <c r="R686">
        <v>0</v>
      </c>
      <c r="S686">
        <v>0</v>
      </c>
      <c r="T686">
        <v>6</v>
      </c>
      <c r="U686">
        <v>0</v>
      </c>
      <c r="V686">
        <f t="shared" si="15"/>
        <v>6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6</v>
      </c>
      <c r="CJ686"/>
      <c r="CK686"/>
      <c r="GG686"/>
      <c r="GI686"/>
      <c r="GQ686"/>
      <c r="HI686"/>
      <c r="HK686"/>
      <c r="HM686"/>
      <c r="IF686"/>
      <c r="IW686"/>
    </row>
    <row r="687" spans="1:257">
      <c r="A687" t="s">
        <v>115</v>
      </c>
      <c r="B687">
        <v>2020</v>
      </c>
      <c r="C687" t="s">
        <v>994</v>
      </c>
      <c r="D687" t="s">
        <v>995</v>
      </c>
      <c r="E687" t="s">
        <v>996</v>
      </c>
      <c r="F687" t="s">
        <v>745</v>
      </c>
      <c r="G687" t="s">
        <v>660</v>
      </c>
      <c r="H687">
        <v>48217</v>
      </c>
      <c r="I687">
        <v>324110</v>
      </c>
      <c r="J687" t="str">
        <f>VLOOKUP(C687,'2016-2021 BD OES Pull_rev'!F:N, 9, FALSE)</f>
        <v>Processing - Incorporation into formulation, mixture, or reaction product</v>
      </c>
      <c r="K687">
        <v>1540</v>
      </c>
      <c r="L687" t="s">
        <v>463</v>
      </c>
      <c r="M687">
        <v>0</v>
      </c>
      <c r="R687">
        <v>0</v>
      </c>
      <c r="S687">
        <v>0</v>
      </c>
      <c r="T687">
        <v>5</v>
      </c>
      <c r="U687">
        <v>0</v>
      </c>
      <c r="V687">
        <f t="shared" si="15"/>
        <v>5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5</v>
      </c>
      <c r="CJ687"/>
      <c r="CK687"/>
      <c r="GG687"/>
      <c r="GI687"/>
      <c r="GQ687"/>
      <c r="HI687"/>
      <c r="HK687"/>
      <c r="HM687"/>
      <c r="IF687"/>
      <c r="IW687"/>
    </row>
    <row r="688" spans="1:257">
      <c r="A688" t="s">
        <v>115</v>
      </c>
      <c r="B688">
        <v>2021</v>
      </c>
      <c r="C688" t="s">
        <v>994</v>
      </c>
      <c r="D688" t="s">
        <v>995</v>
      </c>
      <c r="E688" t="s">
        <v>996</v>
      </c>
      <c r="F688" t="s">
        <v>745</v>
      </c>
      <c r="G688" t="s">
        <v>660</v>
      </c>
      <c r="H688">
        <v>48217</v>
      </c>
      <c r="I688">
        <v>324110</v>
      </c>
      <c r="J688" t="str">
        <f>VLOOKUP(C688,'2016-2021 BD OES Pull_rev'!F:N, 9, FALSE)</f>
        <v>Processing - Incorporation into formulation, mixture, or reaction product</v>
      </c>
      <c r="K688">
        <v>1530</v>
      </c>
      <c r="L688" t="s">
        <v>463</v>
      </c>
      <c r="M688">
        <v>0</v>
      </c>
      <c r="R688">
        <v>0</v>
      </c>
      <c r="S688">
        <v>0</v>
      </c>
      <c r="T688">
        <v>5</v>
      </c>
      <c r="U688">
        <v>0</v>
      </c>
      <c r="V688">
        <f t="shared" si="15"/>
        <v>5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5</v>
      </c>
      <c r="CJ688"/>
      <c r="CK688"/>
      <c r="GG688"/>
      <c r="GI688"/>
      <c r="GQ688"/>
      <c r="HI688"/>
      <c r="HK688"/>
      <c r="HM688"/>
      <c r="IF688"/>
      <c r="IW688"/>
    </row>
    <row r="689" spans="1:257">
      <c r="A689" t="s">
        <v>115</v>
      </c>
      <c r="B689">
        <v>2016</v>
      </c>
      <c r="C689" t="s">
        <v>1002</v>
      </c>
      <c r="D689" t="s">
        <v>1003</v>
      </c>
      <c r="E689" t="s">
        <v>1004</v>
      </c>
      <c r="F689" t="s">
        <v>358</v>
      </c>
      <c r="G689" t="s">
        <v>148</v>
      </c>
      <c r="H689">
        <v>77590</v>
      </c>
      <c r="I689">
        <v>324110</v>
      </c>
      <c r="J689" t="str">
        <f>VLOOKUP(C689,'2016-2021 BD OES Pull_rev'!F:N, 9, FALSE)</f>
        <v>Manufacturing</v>
      </c>
      <c r="K689">
        <v>62</v>
      </c>
      <c r="L689" t="s">
        <v>463</v>
      </c>
      <c r="M689">
        <v>0</v>
      </c>
      <c r="R689">
        <v>0</v>
      </c>
      <c r="S689">
        <v>0</v>
      </c>
      <c r="T689">
        <v>0</v>
      </c>
      <c r="U689">
        <v>0</v>
      </c>
      <c r="V689">
        <f t="shared" si="15"/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CJ689"/>
      <c r="CK689"/>
      <c r="GG689"/>
      <c r="GI689"/>
      <c r="GQ689"/>
      <c r="HI689"/>
      <c r="HK689"/>
      <c r="HM689"/>
      <c r="IF689"/>
      <c r="IW689"/>
    </row>
    <row r="690" spans="1:257">
      <c r="A690" t="s">
        <v>115</v>
      </c>
      <c r="B690">
        <v>2017</v>
      </c>
      <c r="C690" t="s">
        <v>1002</v>
      </c>
      <c r="D690" t="s">
        <v>1003</v>
      </c>
      <c r="E690" t="s">
        <v>1004</v>
      </c>
      <c r="F690" t="s">
        <v>358</v>
      </c>
      <c r="G690" t="s">
        <v>148</v>
      </c>
      <c r="H690">
        <v>77590</v>
      </c>
      <c r="I690">
        <v>324110</v>
      </c>
      <c r="J690" t="str">
        <f>VLOOKUP(C690,'2016-2021 BD OES Pull_rev'!F:N, 9, FALSE)</f>
        <v>Manufacturing</v>
      </c>
      <c r="K690">
        <v>28</v>
      </c>
      <c r="L690" t="s">
        <v>1005</v>
      </c>
      <c r="M690">
        <v>0</v>
      </c>
      <c r="N690" t="s">
        <v>477</v>
      </c>
      <c r="R690">
        <v>1</v>
      </c>
      <c r="S690">
        <v>0</v>
      </c>
      <c r="T690">
        <v>0</v>
      </c>
      <c r="U690">
        <v>0</v>
      </c>
      <c r="V690">
        <f t="shared" si="15"/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CJ690"/>
      <c r="CK690"/>
      <c r="GG690"/>
      <c r="GI690"/>
      <c r="GQ690"/>
      <c r="HI690"/>
      <c r="HK690"/>
      <c r="HM690"/>
      <c r="IF690"/>
      <c r="IW690"/>
    </row>
    <row r="691" spans="1:257">
      <c r="A691" t="s">
        <v>115</v>
      </c>
      <c r="B691">
        <v>2018</v>
      </c>
      <c r="C691" t="s">
        <v>1002</v>
      </c>
      <c r="D691" t="s">
        <v>1003</v>
      </c>
      <c r="E691" t="s">
        <v>1004</v>
      </c>
      <c r="F691" t="s">
        <v>358</v>
      </c>
      <c r="G691" t="s">
        <v>148</v>
      </c>
      <c r="H691">
        <v>77590</v>
      </c>
      <c r="I691">
        <v>221112</v>
      </c>
      <c r="J691" t="str">
        <f>VLOOKUP(C691,'2016-2021 BD OES Pull_rev'!F:N, 9, FALSE)</f>
        <v>Manufacturing</v>
      </c>
      <c r="K691">
        <v>17</v>
      </c>
      <c r="L691" t="s">
        <v>463</v>
      </c>
      <c r="M691">
        <v>0</v>
      </c>
      <c r="R691">
        <v>0</v>
      </c>
      <c r="S691">
        <v>0</v>
      </c>
      <c r="T691">
        <v>0</v>
      </c>
      <c r="U691">
        <v>0</v>
      </c>
      <c r="V691">
        <f t="shared" si="15"/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Z691" t="s">
        <v>1006</v>
      </c>
      <c r="BA691" t="s">
        <v>1007</v>
      </c>
      <c r="BB691" t="s">
        <v>1008</v>
      </c>
      <c r="BC691" t="s">
        <v>1009</v>
      </c>
      <c r="BD691" t="s">
        <v>250</v>
      </c>
      <c r="BF691">
        <v>45439</v>
      </c>
      <c r="BG691" t="s">
        <v>1010</v>
      </c>
      <c r="BH691">
        <v>110000617397</v>
      </c>
      <c r="CJ691"/>
      <c r="CK691"/>
      <c r="GG691"/>
      <c r="GI691"/>
      <c r="GQ691"/>
      <c r="HI691"/>
      <c r="HK691"/>
      <c r="HM691"/>
      <c r="IF691"/>
      <c r="IW691"/>
    </row>
    <row r="692" spans="1:257">
      <c r="A692" t="s">
        <v>115</v>
      </c>
      <c r="B692">
        <v>2016</v>
      </c>
      <c r="C692" t="s">
        <v>1011</v>
      </c>
      <c r="D692" t="s">
        <v>1012</v>
      </c>
      <c r="E692" t="s">
        <v>1013</v>
      </c>
      <c r="F692" t="s">
        <v>1014</v>
      </c>
      <c r="G692" t="s">
        <v>313</v>
      </c>
      <c r="H692">
        <v>62454</v>
      </c>
      <c r="I692">
        <v>324110</v>
      </c>
      <c r="J692" t="str">
        <f>VLOOKUP(C692,'2016-2021 BD OES Pull_rev'!F:N, 9, FALSE)</f>
        <v>Processing - Incorporation into formulation, mixture, or reaction product</v>
      </c>
      <c r="K692">
        <v>164</v>
      </c>
      <c r="L692" t="s">
        <v>696</v>
      </c>
      <c r="M692">
        <v>20</v>
      </c>
      <c r="N692" t="s">
        <v>477</v>
      </c>
      <c r="R692">
        <v>1</v>
      </c>
      <c r="S692">
        <v>20</v>
      </c>
      <c r="T692">
        <v>0</v>
      </c>
      <c r="U692">
        <v>0</v>
      </c>
      <c r="V692">
        <f t="shared" si="15"/>
        <v>20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CJ692"/>
      <c r="CK692"/>
      <c r="GG692"/>
      <c r="GI692"/>
      <c r="GQ692"/>
      <c r="HI692"/>
      <c r="HK692"/>
      <c r="HM692"/>
      <c r="IF692"/>
      <c r="IW692"/>
    </row>
    <row r="693" spans="1:257">
      <c r="A693" t="s">
        <v>115</v>
      </c>
      <c r="B693">
        <v>2017</v>
      </c>
      <c r="C693" t="s">
        <v>1011</v>
      </c>
      <c r="D693" t="s">
        <v>1012</v>
      </c>
      <c r="E693" t="s">
        <v>1013</v>
      </c>
      <c r="F693" t="s">
        <v>1014</v>
      </c>
      <c r="G693" t="s">
        <v>313</v>
      </c>
      <c r="H693">
        <v>62454</v>
      </c>
      <c r="I693">
        <v>324110</v>
      </c>
      <c r="J693" t="str">
        <f>VLOOKUP(C693,'2016-2021 BD OES Pull_rev'!F:N, 9, FALSE)</f>
        <v>Processing - Incorporation into formulation, mixture, or reaction product</v>
      </c>
      <c r="K693">
        <v>163</v>
      </c>
      <c r="L693" t="s">
        <v>696</v>
      </c>
      <c r="M693">
        <v>18</v>
      </c>
      <c r="N693" t="s">
        <v>477</v>
      </c>
      <c r="R693">
        <v>1</v>
      </c>
      <c r="S693">
        <v>18</v>
      </c>
      <c r="T693">
        <v>0</v>
      </c>
      <c r="U693">
        <v>0</v>
      </c>
      <c r="V693">
        <f t="shared" si="15"/>
        <v>18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CJ693"/>
      <c r="CK693"/>
      <c r="GG693"/>
      <c r="GI693"/>
      <c r="GQ693"/>
      <c r="HI693"/>
      <c r="HK693"/>
      <c r="HM693"/>
      <c r="IF693"/>
      <c r="IW693"/>
    </row>
    <row r="694" spans="1:257">
      <c r="A694" t="s">
        <v>115</v>
      </c>
      <c r="B694">
        <v>2018</v>
      </c>
      <c r="C694" t="s">
        <v>1011</v>
      </c>
      <c r="D694" t="s">
        <v>1012</v>
      </c>
      <c r="E694" t="s">
        <v>1013</v>
      </c>
      <c r="F694" t="s">
        <v>1014</v>
      </c>
      <c r="G694" t="s">
        <v>313</v>
      </c>
      <c r="H694">
        <v>62454</v>
      </c>
      <c r="I694">
        <v>324110</v>
      </c>
      <c r="J694" t="str">
        <f>VLOOKUP(C694,'2016-2021 BD OES Pull_rev'!F:N, 9, FALSE)</f>
        <v>Processing - Incorporation into formulation, mixture, or reaction product</v>
      </c>
      <c r="K694">
        <v>151</v>
      </c>
      <c r="L694" t="s">
        <v>696</v>
      </c>
      <c r="M694">
        <v>19</v>
      </c>
      <c r="N694" t="s">
        <v>477</v>
      </c>
      <c r="R694">
        <v>1</v>
      </c>
      <c r="S694">
        <v>19</v>
      </c>
      <c r="T694">
        <v>0</v>
      </c>
      <c r="U694">
        <v>0</v>
      </c>
      <c r="V694">
        <f t="shared" si="15"/>
        <v>19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CJ694"/>
      <c r="CK694"/>
      <c r="GG694"/>
      <c r="GI694"/>
      <c r="GQ694"/>
      <c r="HI694"/>
      <c r="HK694"/>
      <c r="HM694"/>
      <c r="IF694"/>
      <c r="IW694"/>
    </row>
    <row r="695" spans="1:257">
      <c r="A695" t="s">
        <v>115</v>
      </c>
      <c r="B695">
        <v>2019</v>
      </c>
      <c r="C695" t="s">
        <v>1011</v>
      </c>
      <c r="D695" t="s">
        <v>1012</v>
      </c>
      <c r="E695" t="s">
        <v>1013</v>
      </c>
      <c r="F695" t="s">
        <v>1014</v>
      </c>
      <c r="G695" t="s">
        <v>313</v>
      </c>
      <c r="H695">
        <v>62454</v>
      </c>
      <c r="I695">
        <v>324110</v>
      </c>
      <c r="J695" t="str">
        <f>VLOOKUP(C695,'2016-2021 BD OES Pull_rev'!F:N, 9, FALSE)</f>
        <v>Processing - Incorporation into formulation, mixture, or reaction product</v>
      </c>
      <c r="K695">
        <v>161</v>
      </c>
      <c r="L695" t="s">
        <v>696</v>
      </c>
      <c r="M695">
        <v>19</v>
      </c>
      <c r="N695" t="s">
        <v>477</v>
      </c>
      <c r="R695">
        <v>1</v>
      </c>
      <c r="S695">
        <v>19</v>
      </c>
      <c r="T695">
        <v>0</v>
      </c>
      <c r="U695">
        <v>0</v>
      </c>
      <c r="V695">
        <f t="shared" si="15"/>
        <v>19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CJ695"/>
      <c r="CK695"/>
      <c r="GG695"/>
      <c r="GI695"/>
      <c r="GQ695"/>
      <c r="HI695"/>
      <c r="HK695"/>
      <c r="HM695"/>
      <c r="IF695"/>
      <c r="IW695"/>
    </row>
    <row r="696" spans="1:257">
      <c r="A696" t="s">
        <v>115</v>
      </c>
      <c r="B696">
        <v>2020</v>
      </c>
      <c r="C696" t="s">
        <v>1011</v>
      </c>
      <c r="D696" t="s">
        <v>1012</v>
      </c>
      <c r="E696" t="s">
        <v>1013</v>
      </c>
      <c r="F696" t="s">
        <v>1014</v>
      </c>
      <c r="G696" t="s">
        <v>313</v>
      </c>
      <c r="H696">
        <v>62454</v>
      </c>
      <c r="I696">
        <v>324110</v>
      </c>
      <c r="J696" t="str">
        <f>VLOOKUP(C696,'2016-2021 BD OES Pull_rev'!F:N, 9, FALSE)</f>
        <v>Processing - Incorporation into formulation, mixture, or reaction product</v>
      </c>
      <c r="K696">
        <v>144</v>
      </c>
      <c r="L696" t="s">
        <v>696</v>
      </c>
      <c r="M696">
        <v>17</v>
      </c>
      <c r="N696" t="s">
        <v>477</v>
      </c>
      <c r="R696">
        <v>1</v>
      </c>
      <c r="S696">
        <v>17</v>
      </c>
      <c r="T696">
        <v>0</v>
      </c>
      <c r="U696">
        <v>0</v>
      </c>
      <c r="V696">
        <f t="shared" si="15"/>
        <v>17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CJ696"/>
      <c r="CK696"/>
      <c r="GG696"/>
      <c r="GI696"/>
      <c r="GQ696"/>
      <c r="HI696"/>
      <c r="HK696"/>
      <c r="HM696"/>
      <c r="IF696"/>
      <c r="IW696"/>
    </row>
    <row r="697" spans="1:257">
      <c r="A697" t="s">
        <v>115</v>
      </c>
      <c r="B697">
        <v>2021</v>
      </c>
      <c r="C697" t="s">
        <v>1011</v>
      </c>
      <c r="D697" t="s">
        <v>1012</v>
      </c>
      <c r="E697" t="s">
        <v>1013</v>
      </c>
      <c r="F697" t="s">
        <v>1014</v>
      </c>
      <c r="G697" t="s">
        <v>313</v>
      </c>
      <c r="H697">
        <v>62454</v>
      </c>
      <c r="I697">
        <v>324110</v>
      </c>
      <c r="J697" t="str">
        <f>VLOOKUP(C697,'2016-2021 BD OES Pull_rev'!F:N, 9, FALSE)</f>
        <v>Processing - Incorporation into formulation, mixture, or reaction product</v>
      </c>
      <c r="K697">
        <v>641</v>
      </c>
      <c r="L697" t="s">
        <v>696</v>
      </c>
      <c r="M697">
        <v>17</v>
      </c>
      <c r="N697" t="s">
        <v>477</v>
      </c>
      <c r="R697">
        <v>1</v>
      </c>
      <c r="S697">
        <v>17</v>
      </c>
      <c r="T697">
        <v>0</v>
      </c>
      <c r="U697">
        <v>0</v>
      </c>
      <c r="V697">
        <f t="shared" si="15"/>
        <v>17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CJ697"/>
      <c r="CK697"/>
      <c r="GG697"/>
      <c r="GI697"/>
      <c r="GQ697"/>
      <c r="HI697"/>
      <c r="HK697"/>
      <c r="HM697"/>
      <c r="IF697"/>
      <c r="IW697"/>
    </row>
    <row r="698" spans="1:257">
      <c r="A698" t="s">
        <v>115</v>
      </c>
      <c r="B698">
        <v>2016</v>
      </c>
      <c r="C698" t="s">
        <v>257</v>
      </c>
      <c r="D698" t="s">
        <v>259</v>
      </c>
      <c r="E698" t="s">
        <v>260</v>
      </c>
      <c r="F698" t="s">
        <v>261</v>
      </c>
      <c r="G698" t="s">
        <v>250</v>
      </c>
      <c r="H698">
        <v>44706</v>
      </c>
      <c r="I698">
        <v>324110</v>
      </c>
      <c r="J698" t="str">
        <f>VLOOKUP(C698,'2016-2021 BD OES Pull_rev'!F:N, 9, FALSE)</f>
        <v>Recycling</v>
      </c>
      <c r="K698">
        <v>91</v>
      </c>
      <c r="L698" t="s">
        <v>463</v>
      </c>
      <c r="M698">
        <v>0</v>
      </c>
      <c r="R698">
        <v>0</v>
      </c>
      <c r="S698">
        <v>0</v>
      </c>
      <c r="T698">
        <v>0</v>
      </c>
      <c r="U698">
        <v>0</v>
      </c>
      <c r="V698">
        <f t="shared" si="15"/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3</v>
      </c>
      <c r="CJ698"/>
      <c r="CK698"/>
      <c r="GG698"/>
      <c r="GI698"/>
      <c r="GQ698"/>
      <c r="HI698"/>
      <c r="HK698"/>
      <c r="HM698"/>
      <c r="IF698"/>
      <c r="IW698"/>
    </row>
    <row r="699" spans="1:257">
      <c r="A699" t="s">
        <v>115</v>
      </c>
      <c r="B699">
        <v>2017</v>
      </c>
      <c r="C699" t="s">
        <v>257</v>
      </c>
      <c r="D699" t="s">
        <v>259</v>
      </c>
      <c r="E699" t="s">
        <v>260</v>
      </c>
      <c r="F699" t="s">
        <v>261</v>
      </c>
      <c r="G699" t="s">
        <v>250</v>
      </c>
      <c r="H699">
        <v>44706</v>
      </c>
      <c r="I699">
        <v>324110</v>
      </c>
      <c r="J699" t="str">
        <f>VLOOKUP(C699,'2016-2021 BD OES Pull_rev'!F:N, 9, FALSE)</f>
        <v>Recycling</v>
      </c>
      <c r="K699">
        <v>72</v>
      </c>
      <c r="L699" t="s">
        <v>463</v>
      </c>
      <c r="M699">
        <v>0</v>
      </c>
      <c r="R699">
        <v>0</v>
      </c>
      <c r="S699">
        <v>0</v>
      </c>
      <c r="T699">
        <v>0</v>
      </c>
      <c r="U699">
        <v>0</v>
      </c>
      <c r="V699">
        <f t="shared" si="15"/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1</v>
      </c>
      <c r="CJ699"/>
      <c r="CK699"/>
      <c r="GG699"/>
      <c r="GI699"/>
      <c r="GQ699"/>
      <c r="HI699"/>
      <c r="HK699"/>
      <c r="HM699"/>
      <c r="IF699"/>
      <c r="IW699"/>
    </row>
    <row r="700" spans="1:257">
      <c r="A700" t="s">
        <v>115</v>
      </c>
      <c r="B700">
        <v>2018</v>
      </c>
      <c r="C700" t="s">
        <v>257</v>
      </c>
      <c r="D700" t="s">
        <v>259</v>
      </c>
      <c r="E700" t="s">
        <v>260</v>
      </c>
      <c r="F700" t="s">
        <v>261</v>
      </c>
      <c r="G700" t="s">
        <v>250</v>
      </c>
      <c r="H700">
        <v>44706</v>
      </c>
      <c r="I700">
        <v>324110</v>
      </c>
      <c r="J700" t="str">
        <f>VLOOKUP(C700,'2016-2021 BD OES Pull_rev'!F:N, 9, FALSE)</f>
        <v>Recycling</v>
      </c>
      <c r="K700">
        <v>84</v>
      </c>
      <c r="L700" t="s">
        <v>463</v>
      </c>
      <c r="M700">
        <v>0</v>
      </c>
      <c r="R700">
        <v>0</v>
      </c>
      <c r="S700">
        <v>0</v>
      </c>
      <c r="T700">
        <v>0</v>
      </c>
      <c r="U700">
        <v>0</v>
      </c>
      <c r="V700">
        <f t="shared" si="15"/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0.5</v>
      </c>
      <c r="CJ700"/>
      <c r="CK700"/>
      <c r="GG700"/>
      <c r="GI700"/>
      <c r="GQ700"/>
      <c r="HI700"/>
      <c r="HK700"/>
      <c r="HM700"/>
      <c r="IF700"/>
      <c r="IW700"/>
    </row>
    <row r="701" spans="1:257">
      <c r="A701" t="s">
        <v>115</v>
      </c>
      <c r="B701">
        <v>2019</v>
      </c>
      <c r="C701" t="s">
        <v>257</v>
      </c>
      <c r="D701" t="s">
        <v>259</v>
      </c>
      <c r="E701" t="s">
        <v>260</v>
      </c>
      <c r="F701" t="s">
        <v>261</v>
      </c>
      <c r="G701" t="s">
        <v>250</v>
      </c>
      <c r="H701">
        <v>44706</v>
      </c>
      <c r="I701">
        <v>324110</v>
      </c>
      <c r="J701" t="str">
        <f>VLOOKUP(C701,'2016-2021 BD OES Pull_rev'!F:N, 9, FALSE)</f>
        <v>Recycling</v>
      </c>
      <c r="K701">
        <v>49</v>
      </c>
      <c r="L701" t="s">
        <v>463</v>
      </c>
      <c r="M701">
        <v>0</v>
      </c>
      <c r="R701">
        <v>0</v>
      </c>
      <c r="S701">
        <v>0</v>
      </c>
      <c r="T701">
        <v>0</v>
      </c>
      <c r="U701">
        <v>0</v>
      </c>
      <c r="V701">
        <f t="shared" si="15"/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0.1</v>
      </c>
      <c r="CJ701"/>
      <c r="CK701"/>
      <c r="GG701"/>
      <c r="GI701"/>
      <c r="GQ701"/>
      <c r="HI701"/>
      <c r="HK701"/>
      <c r="HM701"/>
      <c r="IF701"/>
      <c r="IW701"/>
    </row>
    <row r="702" spans="1:257">
      <c r="A702" t="s">
        <v>115</v>
      </c>
      <c r="B702">
        <v>2020</v>
      </c>
      <c r="C702" t="s">
        <v>257</v>
      </c>
      <c r="D702" t="s">
        <v>259</v>
      </c>
      <c r="E702" t="s">
        <v>260</v>
      </c>
      <c r="F702" t="s">
        <v>261</v>
      </c>
      <c r="G702" t="s">
        <v>250</v>
      </c>
      <c r="H702">
        <v>44706</v>
      </c>
      <c r="I702">
        <v>324110</v>
      </c>
      <c r="J702" t="str">
        <f>VLOOKUP(C702,'2016-2021 BD OES Pull_rev'!F:N, 9, FALSE)</f>
        <v>Recycling</v>
      </c>
      <c r="K702">
        <v>44</v>
      </c>
      <c r="L702" t="s">
        <v>463</v>
      </c>
      <c r="M702">
        <v>0</v>
      </c>
      <c r="R702">
        <v>0</v>
      </c>
      <c r="S702">
        <v>0</v>
      </c>
      <c r="T702">
        <v>0</v>
      </c>
      <c r="U702">
        <v>0</v>
      </c>
      <c r="V702">
        <f t="shared" si="15"/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0.2</v>
      </c>
      <c r="CJ702"/>
      <c r="CK702"/>
      <c r="GG702"/>
      <c r="GI702"/>
      <c r="GQ702"/>
      <c r="HI702"/>
      <c r="HK702"/>
      <c r="HM702"/>
      <c r="IF702"/>
      <c r="IW702"/>
    </row>
    <row r="703" spans="1:257">
      <c r="A703" t="s">
        <v>115</v>
      </c>
      <c r="B703">
        <v>2021</v>
      </c>
      <c r="C703" t="s">
        <v>257</v>
      </c>
      <c r="D703" t="s">
        <v>259</v>
      </c>
      <c r="E703" t="s">
        <v>260</v>
      </c>
      <c r="F703" t="s">
        <v>261</v>
      </c>
      <c r="G703" t="s">
        <v>250</v>
      </c>
      <c r="H703">
        <v>44706</v>
      </c>
      <c r="I703">
        <v>324110</v>
      </c>
      <c r="J703" t="str">
        <f>VLOOKUP(C703,'2016-2021 BD OES Pull_rev'!F:N, 9, FALSE)</f>
        <v>Recycling</v>
      </c>
      <c r="K703">
        <v>57.100357000000002</v>
      </c>
      <c r="L703" t="s">
        <v>463</v>
      </c>
      <c r="M703">
        <v>0</v>
      </c>
      <c r="R703">
        <v>0</v>
      </c>
      <c r="S703">
        <v>0</v>
      </c>
      <c r="T703">
        <v>0</v>
      </c>
      <c r="U703">
        <v>0</v>
      </c>
      <c r="V703">
        <f t="shared" si="15"/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3.57E-4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5.772E-2</v>
      </c>
      <c r="CJ703"/>
      <c r="CK703"/>
      <c r="GG703"/>
      <c r="GI703"/>
      <c r="GQ703"/>
      <c r="HI703"/>
      <c r="HK703"/>
      <c r="HM703"/>
      <c r="IF703"/>
      <c r="IW703"/>
    </row>
    <row r="704" spans="1:257">
      <c r="A704" t="s">
        <v>115</v>
      </c>
      <c r="B704">
        <v>2016</v>
      </c>
      <c r="C704" t="s">
        <v>1015</v>
      </c>
      <c r="D704" t="s">
        <v>1016</v>
      </c>
      <c r="E704" t="s">
        <v>1017</v>
      </c>
      <c r="F704" t="s">
        <v>1018</v>
      </c>
      <c r="G704" t="s">
        <v>155</v>
      </c>
      <c r="H704">
        <v>94553</v>
      </c>
      <c r="I704">
        <v>324110</v>
      </c>
      <c r="J704" t="str">
        <f>VLOOKUP(C704,'2016-2021 BD OES Pull_rev'!F:N, 9, FALSE)</f>
        <v>Processing - Incorporation into formulation, mixture, or reaction product</v>
      </c>
      <c r="K704">
        <v>37</v>
      </c>
      <c r="L704" t="s">
        <v>1019</v>
      </c>
      <c r="M704">
        <v>0</v>
      </c>
      <c r="N704" t="s">
        <v>485</v>
      </c>
      <c r="R704">
        <v>1</v>
      </c>
      <c r="S704">
        <v>0</v>
      </c>
      <c r="T704">
        <v>0</v>
      </c>
      <c r="U704">
        <v>0</v>
      </c>
      <c r="V704">
        <f t="shared" si="15"/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CJ704"/>
      <c r="CK704"/>
      <c r="GG704"/>
      <c r="GI704"/>
      <c r="GQ704"/>
      <c r="HI704"/>
      <c r="HK704"/>
      <c r="HM704"/>
      <c r="IF704"/>
      <c r="IW704"/>
    </row>
    <row r="705" spans="1:257">
      <c r="A705" t="s">
        <v>115</v>
      </c>
      <c r="B705">
        <v>2017</v>
      </c>
      <c r="C705" t="s">
        <v>1015</v>
      </c>
      <c r="D705" t="s">
        <v>1016</v>
      </c>
      <c r="E705" t="s">
        <v>1017</v>
      </c>
      <c r="F705" t="s">
        <v>1018</v>
      </c>
      <c r="G705" t="s">
        <v>155</v>
      </c>
      <c r="H705">
        <v>94553</v>
      </c>
      <c r="I705">
        <v>324110</v>
      </c>
      <c r="J705" t="str">
        <f>VLOOKUP(C705,'2016-2021 BD OES Pull_rev'!F:N, 9, FALSE)</f>
        <v>Processing - Incorporation into formulation, mixture, or reaction product</v>
      </c>
      <c r="K705">
        <v>95</v>
      </c>
      <c r="L705" t="s">
        <v>1019</v>
      </c>
      <c r="M705">
        <v>0</v>
      </c>
      <c r="N705" t="s">
        <v>477</v>
      </c>
      <c r="R705">
        <v>1</v>
      </c>
      <c r="S705">
        <v>0</v>
      </c>
      <c r="T705">
        <v>0</v>
      </c>
      <c r="U705">
        <v>0</v>
      </c>
      <c r="V705">
        <f t="shared" si="15"/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CJ705"/>
      <c r="CK705"/>
      <c r="GG705"/>
      <c r="GI705"/>
      <c r="GQ705"/>
      <c r="HI705"/>
      <c r="HK705"/>
      <c r="HM705"/>
      <c r="IF705"/>
      <c r="IW705"/>
    </row>
    <row r="706" spans="1:257">
      <c r="A706" t="s">
        <v>115</v>
      </c>
      <c r="B706">
        <v>2018</v>
      </c>
      <c r="C706" t="s">
        <v>1015</v>
      </c>
      <c r="D706" t="s">
        <v>1016</v>
      </c>
      <c r="E706" t="s">
        <v>1017</v>
      </c>
      <c r="F706" t="s">
        <v>1018</v>
      </c>
      <c r="G706" t="s">
        <v>155</v>
      </c>
      <c r="H706">
        <v>94553</v>
      </c>
      <c r="I706">
        <v>324110</v>
      </c>
      <c r="J706" t="str">
        <f>VLOOKUP(C706,'2016-2021 BD OES Pull_rev'!F:N, 9, FALSE)</f>
        <v>Processing - Incorporation into formulation, mixture, or reaction product</v>
      </c>
      <c r="K706">
        <v>77</v>
      </c>
      <c r="L706" t="s">
        <v>1019</v>
      </c>
      <c r="M706">
        <v>0</v>
      </c>
      <c r="N706" t="s">
        <v>477</v>
      </c>
      <c r="R706">
        <v>1</v>
      </c>
      <c r="S706">
        <v>0</v>
      </c>
      <c r="T706">
        <v>0</v>
      </c>
      <c r="U706">
        <v>0</v>
      </c>
      <c r="V706">
        <f t="shared" si="15"/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CJ706"/>
      <c r="CK706"/>
      <c r="GG706"/>
      <c r="GI706"/>
      <c r="GQ706"/>
      <c r="HI706"/>
      <c r="HK706"/>
      <c r="HM706"/>
      <c r="IF706"/>
      <c r="IW706"/>
    </row>
    <row r="707" spans="1:257">
      <c r="A707" t="s">
        <v>115</v>
      </c>
      <c r="B707">
        <v>2019</v>
      </c>
      <c r="C707" t="s">
        <v>1015</v>
      </c>
      <c r="D707" t="s">
        <v>1016</v>
      </c>
      <c r="E707" t="s">
        <v>1017</v>
      </c>
      <c r="F707" t="s">
        <v>1018</v>
      </c>
      <c r="G707" t="s">
        <v>155</v>
      </c>
      <c r="H707">
        <v>94553</v>
      </c>
      <c r="I707">
        <v>324110</v>
      </c>
      <c r="J707" t="str">
        <f>VLOOKUP(C707,'2016-2021 BD OES Pull_rev'!F:N, 9, FALSE)</f>
        <v>Processing - Incorporation into formulation, mixture, or reaction product</v>
      </c>
      <c r="K707">
        <v>112</v>
      </c>
      <c r="L707" t="s">
        <v>1019</v>
      </c>
      <c r="M707">
        <v>0</v>
      </c>
      <c r="N707" t="s">
        <v>477</v>
      </c>
      <c r="R707">
        <v>1</v>
      </c>
      <c r="S707">
        <v>0</v>
      </c>
      <c r="T707">
        <v>0</v>
      </c>
      <c r="U707">
        <v>0</v>
      </c>
      <c r="V707">
        <f t="shared" si="15"/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CJ707"/>
      <c r="CK707"/>
      <c r="GG707"/>
      <c r="GI707"/>
      <c r="GQ707"/>
      <c r="HI707"/>
      <c r="HK707"/>
      <c r="HM707"/>
      <c r="IF707"/>
      <c r="IW707"/>
    </row>
    <row r="708" spans="1:257">
      <c r="A708" t="s">
        <v>115</v>
      </c>
      <c r="B708">
        <v>2020</v>
      </c>
      <c r="C708" t="s">
        <v>1015</v>
      </c>
      <c r="D708" t="s">
        <v>1016</v>
      </c>
      <c r="E708" t="s">
        <v>1017</v>
      </c>
      <c r="F708" t="s">
        <v>1018</v>
      </c>
      <c r="G708" t="s">
        <v>155</v>
      </c>
      <c r="H708">
        <v>94553</v>
      </c>
      <c r="I708">
        <v>324110</v>
      </c>
      <c r="J708" t="str">
        <f>VLOOKUP(C708,'2016-2021 BD OES Pull_rev'!F:N, 9, FALSE)</f>
        <v>Processing - Incorporation into formulation, mixture, or reaction product</v>
      </c>
      <c r="K708">
        <v>95</v>
      </c>
      <c r="L708" t="s">
        <v>1019</v>
      </c>
      <c r="M708">
        <v>0</v>
      </c>
      <c r="N708" t="s">
        <v>477</v>
      </c>
      <c r="R708">
        <v>1</v>
      </c>
      <c r="S708">
        <v>0</v>
      </c>
      <c r="T708">
        <v>0</v>
      </c>
      <c r="U708">
        <v>0</v>
      </c>
      <c r="V708">
        <f t="shared" si="15"/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CJ708"/>
      <c r="CK708"/>
      <c r="GG708"/>
      <c r="GI708"/>
      <c r="GQ708"/>
      <c r="HI708"/>
      <c r="HK708"/>
      <c r="HM708"/>
      <c r="IF708"/>
      <c r="IW708"/>
    </row>
    <row r="709" spans="1:257">
      <c r="A709" t="s">
        <v>115</v>
      </c>
      <c r="B709">
        <v>2016</v>
      </c>
      <c r="C709" t="s">
        <v>1020</v>
      </c>
      <c r="D709" t="s">
        <v>1021</v>
      </c>
      <c r="E709" t="s">
        <v>1022</v>
      </c>
      <c r="F709" t="s">
        <v>1023</v>
      </c>
      <c r="G709" t="s">
        <v>510</v>
      </c>
      <c r="H709">
        <v>19061</v>
      </c>
      <c r="I709">
        <v>324110</v>
      </c>
      <c r="J709" t="str">
        <f>VLOOKUP(C709,'2016-2021 BD OES Pull_rev'!F:N, 9, FALSE)</f>
        <v>Processing - Incorporation into formulation, mixture, or reaction product</v>
      </c>
      <c r="K709">
        <v>11</v>
      </c>
      <c r="L709" t="s">
        <v>1024</v>
      </c>
      <c r="M709">
        <v>0</v>
      </c>
      <c r="N709" t="s">
        <v>477</v>
      </c>
      <c r="R709">
        <v>1</v>
      </c>
      <c r="S709">
        <v>0</v>
      </c>
      <c r="T709">
        <v>0</v>
      </c>
      <c r="U709">
        <v>0</v>
      </c>
      <c r="V709">
        <f t="shared" si="15"/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CJ709"/>
      <c r="CK709"/>
      <c r="GG709"/>
      <c r="GI709"/>
      <c r="GQ709"/>
      <c r="HI709"/>
      <c r="HK709"/>
      <c r="HM709"/>
      <c r="IF709"/>
      <c r="IW709"/>
    </row>
    <row r="710" spans="1:257">
      <c r="A710" t="s">
        <v>115</v>
      </c>
      <c r="B710">
        <v>2017</v>
      </c>
      <c r="C710" t="s">
        <v>1020</v>
      </c>
      <c r="D710" t="s">
        <v>1021</v>
      </c>
      <c r="E710" t="s">
        <v>1022</v>
      </c>
      <c r="F710" t="s">
        <v>1023</v>
      </c>
      <c r="G710" t="s">
        <v>510</v>
      </c>
      <c r="H710">
        <v>19061</v>
      </c>
      <c r="I710">
        <v>324110</v>
      </c>
      <c r="J710" t="str">
        <f>VLOOKUP(C710,'2016-2021 BD OES Pull_rev'!F:N, 9, FALSE)</f>
        <v>Processing - Incorporation into formulation, mixture, or reaction product</v>
      </c>
      <c r="K710">
        <v>15</v>
      </c>
      <c r="L710" t="s">
        <v>1024</v>
      </c>
      <c r="M710">
        <v>0</v>
      </c>
      <c r="N710" t="s">
        <v>477</v>
      </c>
      <c r="R710">
        <v>1</v>
      </c>
      <c r="S710">
        <v>0</v>
      </c>
      <c r="T710">
        <v>0</v>
      </c>
      <c r="U710">
        <v>0</v>
      </c>
      <c r="V710">
        <f t="shared" si="15"/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CJ710"/>
      <c r="CK710"/>
      <c r="GG710"/>
      <c r="GI710"/>
      <c r="GQ710"/>
      <c r="HI710"/>
      <c r="HK710"/>
      <c r="HM710"/>
      <c r="IF710"/>
      <c r="IW710"/>
    </row>
    <row r="711" spans="1:257">
      <c r="A711" t="s">
        <v>115</v>
      </c>
      <c r="B711">
        <v>2018</v>
      </c>
      <c r="C711" t="s">
        <v>1020</v>
      </c>
      <c r="D711" t="s">
        <v>1021</v>
      </c>
      <c r="E711" t="s">
        <v>1022</v>
      </c>
      <c r="F711" t="s">
        <v>1023</v>
      </c>
      <c r="G711" t="s">
        <v>510</v>
      </c>
      <c r="H711">
        <v>19061</v>
      </c>
      <c r="I711">
        <v>324110</v>
      </c>
      <c r="J711" t="str">
        <f>VLOOKUP(C711,'2016-2021 BD OES Pull_rev'!F:N, 9, FALSE)</f>
        <v>Processing - Incorporation into formulation, mixture, or reaction product</v>
      </c>
      <c r="K711">
        <v>15</v>
      </c>
      <c r="L711" t="s">
        <v>1024</v>
      </c>
      <c r="M711">
        <v>0</v>
      </c>
      <c r="N711" t="s">
        <v>477</v>
      </c>
      <c r="R711">
        <v>1</v>
      </c>
      <c r="S711">
        <v>0</v>
      </c>
      <c r="T711">
        <v>0</v>
      </c>
      <c r="U711">
        <v>0</v>
      </c>
      <c r="V711">
        <f t="shared" si="15"/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CJ711"/>
      <c r="CK711"/>
      <c r="GG711"/>
      <c r="GI711"/>
      <c r="GQ711"/>
      <c r="HI711"/>
      <c r="HK711"/>
      <c r="HM711"/>
      <c r="IF711"/>
      <c r="IW711"/>
    </row>
    <row r="712" spans="1:257">
      <c r="A712" t="s">
        <v>115</v>
      </c>
      <c r="B712">
        <v>2019</v>
      </c>
      <c r="C712" t="s">
        <v>1020</v>
      </c>
      <c r="D712" t="s">
        <v>1021</v>
      </c>
      <c r="E712" t="s">
        <v>1022</v>
      </c>
      <c r="F712" t="s">
        <v>1023</v>
      </c>
      <c r="G712" t="s">
        <v>510</v>
      </c>
      <c r="H712">
        <v>19061</v>
      </c>
      <c r="I712">
        <v>324110</v>
      </c>
      <c r="J712" t="str">
        <f>VLOOKUP(C712,'2016-2021 BD OES Pull_rev'!F:N, 9, FALSE)</f>
        <v>Processing - Incorporation into formulation, mixture, or reaction product</v>
      </c>
      <c r="K712">
        <v>26</v>
      </c>
      <c r="L712" t="s">
        <v>1024</v>
      </c>
      <c r="M712">
        <v>0</v>
      </c>
      <c r="N712" t="s">
        <v>477</v>
      </c>
      <c r="R712">
        <v>1</v>
      </c>
      <c r="S712">
        <v>0</v>
      </c>
      <c r="T712">
        <v>0</v>
      </c>
      <c r="U712">
        <v>0</v>
      </c>
      <c r="V712">
        <f t="shared" si="15"/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CJ712"/>
      <c r="CK712"/>
      <c r="GG712"/>
      <c r="GI712"/>
      <c r="GQ712"/>
      <c r="HI712"/>
      <c r="HK712"/>
      <c r="HM712"/>
      <c r="IF712"/>
      <c r="IW712"/>
    </row>
    <row r="713" spans="1:257">
      <c r="A713" t="s">
        <v>115</v>
      </c>
      <c r="B713">
        <v>2020</v>
      </c>
      <c r="C713" t="s">
        <v>1020</v>
      </c>
      <c r="D713" t="s">
        <v>1021</v>
      </c>
      <c r="E713" t="s">
        <v>1022</v>
      </c>
      <c r="F713" t="s">
        <v>1023</v>
      </c>
      <c r="G713" t="s">
        <v>510</v>
      </c>
      <c r="H713">
        <v>19061</v>
      </c>
      <c r="I713">
        <v>324110</v>
      </c>
      <c r="J713" t="str">
        <f>VLOOKUP(C713,'2016-2021 BD OES Pull_rev'!F:N, 9, FALSE)</f>
        <v>Processing - Incorporation into formulation, mixture, or reaction product</v>
      </c>
      <c r="K713">
        <v>18</v>
      </c>
      <c r="L713" t="s">
        <v>1024</v>
      </c>
      <c r="M713">
        <v>0</v>
      </c>
      <c r="N713" t="s">
        <v>477</v>
      </c>
      <c r="R713">
        <v>1</v>
      </c>
      <c r="S713">
        <v>0</v>
      </c>
      <c r="T713">
        <v>0</v>
      </c>
      <c r="U713">
        <v>0</v>
      </c>
      <c r="V713">
        <f t="shared" si="15"/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CJ713"/>
      <c r="CK713"/>
      <c r="GG713"/>
      <c r="GI713"/>
      <c r="GQ713"/>
      <c r="HI713"/>
      <c r="HK713"/>
      <c r="HM713"/>
      <c r="IF713"/>
      <c r="IW713"/>
    </row>
    <row r="714" spans="1:257">
      <c r="A714" t="s">
        <v>115</v>
      </c>
      <c r="B714">
        <v>2021</v>
      </c>
      <c r="C714" t="s">
        <v>1020</v>
      </c>
      <c r="D714" t="s">
        <v>1021</v>
      </c>
      <c r="E714" t="s">
        <v>1022</v>
      </c>
      <c r="F714" t="s">
        <v>1023</v>
      </c>
      <c r="G714" t="s">
        <v>510</v>
      </c>
      <c r="H714">
        <v>19061</v>
      </c>
      <c r="I714">
        <v>324110</v>
      </c>
      <c r="J714" t="str">
        <f>VLOOKUP(C714,'2016-2021 BD OES Pull_rev'!F:N, 9, FALSE)</f>
        <v>Processing - Incorporation into formulation, mixture, or reaction product</v>
      </c>
      <c r="K714">
        <v>13</v>
      </c>
      <c r="L714" t="s">
        <v>1024</v>
      </c>
      <c r="M714">
        <v>0</v>
      </c>
      <c r="N714" t="s">
        <v>477</v>
      </c>
      <c r="R714">
        <v>1</v>
      </c>
      <c r="S714">
        <v>0</v>
      </c>
      <c r="T714">
        <v>0</v>
      </c>
      <c r="U714">
        <v>0</v>
      </c>
      <c r="V714">
        <f t="shared" si="15"/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CJ714"/>
      <c r="CK714"/>
      <c r="GG714"/>
      <c r="GI714"/>
      <c r="GQ714"/>
      <c r="HI714"/>
      <c r="HK714"/>
      <c r="HM714"/>
      <c r="IF714"/>
      <c r="IW714"/>
    </row>
    <row r="715" spans="1:257">
      <c r="A715" t="s">
        <v>115</v>
      </c>
      <c r="B715">
        <v>2020</v>
      </c>
      <c r="C715" t="s">
        <v>1025</v>
      </c>
      <c r="D715" t="s">
        <v>1026</v>
      </c>
      <c r="E715" t="s">
        <v>1027</v>
      </c>
      <c r="F715" t="s">
        <v>146</v>
      </c>
      <c r="G715" t="s">
        <v>148</v>
      </c>
      <c r="H715">
        <v>77641</v>
      </c>
      <c r="I715">
        <v>325199</v>
      </c>
      <c r="J715" t="str">
        <f>VLOOKUP(C715,'2016-2021 BD OES Pull_rev'!F:N, 9, FALSE)</f>
        <v>Manufacturing</v>
      </c>
      <c r="K715">
        <v>602</v>
      </c>
      <c r="L715" t="s">
        <v>463</v>
      </c>
      <c r="M715">
        <v>0</v>
      </c>
      <c r="R715">
        <v>0</v>
      </c>
      <c r="S715">
        <v>0</v>
      </c>
      <c r="T715">
        <v>0</v>
      </c>
      <c r="U715">
        <v>0</v>
      </c>
      <c r="V715">
        <f t="shared" si="15"/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CJ715"/>
      <c r="CK715"/>
      <c r="GG715"/>
      <c r="GI715"/>
      <c r="GQ715"/>
      <c r="HI715"/>
      <c r="HK715"/>
      <c r="HM715"/>
      <c r="IF715"/>
      <c r="IW715"/>
    </row>
    <row r="716" spans="1:257">
      <c r="A716" t="s">
        <v>115</v>
      </c>
      <c r="B716">
        <v>2021</v>
      </c>
      <c r="C716" t="s">
        <v>1025</v>
      </c>
      <c r="D716" t="s">
        <v>1026</v>
      </c>
      <c r="E716" t="s">
        <v>1027</v>
      </c>
      <c r="F716" t="s">
        <v>146</v>
      </c>
      <c r="G716" t="s">
        <v>148</v>
      </c>
      <c r="H716">
        <v>77641</v>
      </c>
      <c r="I716">
        <v>325199</v>
      </c>
      <c r="J716" t="str">
        <f>VLOOKUP(C716,'2016-2021 BD OES Pull_rev'!F:N, 9, FALSE)</f>
        <v>Manufacturing</v>
      </c>
      <c r="K716">
        <v>591</v>
      </c>
      <c r="L716" t="s">
        <v>463</v>
      </c>
      <c r="M716">
        <v>0</v>
      </c>
      <c r="R716">
        <v>0</v>
      </c>
      <c r="S716">
        <v>0</v>
      </c>
      <c r="T716">
        <v>0</v>
      </c>
      <c r="U716">
        <v>0</v>
      </c>
      <c r="V716">
        <f t="shared" si="15"/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CJ716"/>
      <c r="CK716"/>
      <c r="GG716"/>
      <c r="GI716"/>
      <c r="GQ716"/>
      <c r="HI716"/>
      <c r="HK716"/>
      <c r="HM716"/>
      <c r="IF716"/>
      <c r="IW716"/>
    </row>
    <row r="717" spans="1:257">
      <c r="A717" t="s">
        <v>115</v>
      </c>
      <c r="B717">
        <v>2016</v>
      </c>
      <c r="C717" t="s">
        <v>1028</v>
      </c>
      <c r="D717" t="s">
        <v>1029</v>
      </c>
      <c r="E717" t="s">
        <v>1030</v>
      </c>
      <c r="F717" t="s">
        <v>146</v>
      </c>
      <c r="G717" t="s">
        <v>148</v>
      </c>
      <c r="H717">
        <v>77640</v>
      </c>
      <c r="I717">
        <v>325110</v>
      </c>
      <c r="J717" t="str">
        <f>VLOOKUP(C717,'2016-2021 BD OES Pull_rev'!F:N, 9, FALSE)</f>
        <v>Processing - Incorporation into formulation, mixture, or reaction product</v>
      </c>
      <c r="K717">
        <v>2980</v>
      </c>
      <c r="L717" t="s">
        <v>463</v>
      </c>
      <c r="M717">
        <v>0</v>
      </c>
      <c r="R717">
        <v>0</v>
      </c>
      <c r="S717">
        <v>0</v>
      </c>
      <c r="T717">
        <v>0</v>
      </c>
      <c r="U717">
        <v>112</v>
      </c>
      <c r="V717">
        <f t="shared" si="15"/>
        <v>112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112</v>
      </c>
      <c r="CJ717"/>
      <c r="CK717"/>
      <c r="GG717"/>
      <c r="GI717"/>
      <c r="GQ717"/>
      <c r="HI717"/>
      <c r="HK717"/>
      <c r="HM717"/>
      <c r="IF717"/>
      <c r="IW717"/>
    </row>
    <row r="718" spans="1:257">
      <c r="A718" t="s">
        <v>115</v>
      </c>
      <c r="B718">
        <v>2017</v>
      </c>
      <c r="C718" t="s">
        <v>1028</v>
      </c>
      <c r="D718" t="s">
        <v>1029</v>
      </c>
      <c r="E718" t="s">
        <v>1030</v>
      </c>
      <c r="F718" t="s">
        <v>146</v>
      </c>
      <c r="G718" t="s">
        <v>148</v>
      </c>
      <c r="H718">
        <v>77640</v>
      </c>
      <c r="I718">
        <v>325110</v>
      </c>
      <c r="J718" t="str">
        <f>VLOOKUP(C718,'2016-2021 BD OES Pull_rev'!F:N, 9, FALSE)</f>
        <v>Processing - Incorporation into formulation, mixture, or reaction product</v>
      </c>
      <c r="K718">
        <v>3787</v>
      </c>
      <c r="L718" t="s">
        <v>463</v>
      </c>
      <c r="M718">
        <v>0</v>
      </c>
      <c r="R718">
        <v>0</v>
      </c>
      <c r="S718">
        <v>0</v>
      </c>
      <c r="T718">
        <v>0</v>
      </c>
      <c r="U718">
        <v>154</v>
      </c>
      <c r="V718">
        <f t="shared" si="15"/>
        <v>154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154</v>
      </c>
      <c r="CJ718"/>
      <c r="CK718"/>
      <c r="GG718"/>
      <c r="GI718"/>
      <c r="GQ718"/>
      <c r="HI718"/>
      <c r="HK718"/>
      <c r="HM718"/>
      <c r="IF718"/>
      <c r="IW718"/>
    </row>
    <row r="719" spans="1:257">
      <c r="A719" t="s">
        <v>115</v>
      </c>
      <c r="B719">
        <v>2018</v>
      </c>
      <c r="C719" t="s">
        <v>1028</v>
      </c>
      <c r="D719" t="s">
        <v>1029</v>
      </c>
      <c r="E719" t="s">
        <v>1030</v>
      </c>
      <c r="F719" t="s">
        <v>146</v>
      </c>
      <c r="G719" t="s">
        <v>148</v>
      </c>
      <c r="H719">
        <v>77640</v>
      </c>
      <c r="I719">
        <v>325110</v>
      </c>
      <c r="J719" t="str">
        <f>VLOOKUP(C719,'2016-2021 BD OES Pull_rev'!F:N, 9, FALSE)</f>
        <v>Processing - Incorporation into formulation, mixture, or reaction product</v>
      </c>
      <c r="K719">
        <v>4083</v>
      </c>
      <c r="L719" t="s">
        <v>463</v>
      </c>
      <c r="M719">
        <v>0</v>
      </c>
      <c r="R719">
        <v>0</v>
      </c>
      <c r="S719">
        <v>0</v>
      </c>
      <c r="T719">
        <v>0</v>
      </c>
      <c r="U719">
        <v>280</v>
      </c>
      <c r="V719">
        <f t="shared" si="15"/>
        <v>280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280</v>
      </c>
      <c r="CJ719"/>
      <c r="CK719"/>
      <c r="GG719"/>
      <c r="GI719"/>
      <c r="GQ719"/>
      <c r="HI719"/>
      <c r="HK719"/>
      <c r="HM719"/>
      <c r="IF719"/>
      <c r="IW719"/>
    </row>
    <row r="720" spans="1:257">
      <c r="A720" t="s">
        <v>115</v>
      </c>
      <c r="B720">
        <v>2019</v>
      </c>
      <c r="C720" t="s">
        <v>1028</v>
      </c>
      <c r="D720" t="s">
        <v>1029</v>
      </c>
      <c r="E720" t="s">
        <v>1030</v>
      </c>
      <c r="F720" t="s">
        <v>146</v>
      </c>
      <c r="G720" t="s">
        <v>148</v>
      </c>
      <c r="H720">
        <v>77640</v>
      </c>
      <c r="I720">
        <v>325110</v>
      </c>
      <c r="J720" t="str">
        <f>VLOOKUP(C720,'2016-2021 BD OES Pull_rev'!F:N, 9, FALSE)</f>
        <v>Processing - Incorporation into formulation, mixture, or reaction product</v>
      </c>
      <c r="K720">
        <v>2346</v>
      </c>
      <c r="L720" t="s">
        <v>463</v>
      </c>
      <c r="M720">
        <v>0</v>
      </c>
      <c r="R720">
        <v>0</v>
      </c>
      <c r="S720">
        <v>0</v>
      </c>
      <c r="T720">
        <v>0</v>
      </c>
      <c r="U720">
        <v>222</v>
      </c>
      <c r="V720">
        <f t="shared" si="15"/>
        <v>222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222</v>
      </c>
      <c r="CJ720"/>
      <c r="CK720"/>
      <c r="GG720"/>
      <c r="GI720"/>
      <c r="GQ720"/>
      <c r="HI720"/>
      <c r="HK720"/>
      <c r="HM720"/>
      <c r="IF720"/>
      <c r="IW720"/>
    </row>
    <row r="721" spans="1:257">
      <c r="A721" t="s">
        <v>115</v>
      </c>
      <c r="B721">
        <v>2020</v>
      </c>
      <c r="C721" t="s">
        <v>1028</v>
      </c>
      <c r="D721" t="s">
        <v>1029</v>
      </c>
      <c r="E721" t="s">
        <v>1030</v>
      </c>
      <c r="F721" t="s">
        <v>146</v>
      </c>
      <c r="G721" t="s">
        <v>148</v>
      </c>
      <c r="H721">
        <v>77640</v>
      </c>
      <c r="I721">
        <v>325110</v>
      </c>
      <c r="J721" t="str">
        <f>VLOOKUP(C721,'2016-2021 BD OES Pull_rev'!F:N, 9, FALSE)</f>
        <v>Processing - Incorporation into formulation, mixture, or reaction product</v>
      </c>
      <c r="K721">
        <v>2580</v>
      </c>
      <c r="L721" t="s">
        <v>463</v>
      </c>
      <c r="M721">
        <v>0</v>
      </c>
      <c r="R721">
        <v>0</v>
      </c>
      <c r="S721">
        <v>0</v>
      </c>
      <c r="T721">
        <v>0</v>
      </c>
      <c r="U721">
        <v>88</v>
      </c>
      <c r="V721">
        <f t="shared" si="15"/>
        <v>88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88</v>
      </c>
      <c r="CJ721"/>
      <c r="CK721"/>
      <c r="GG721"/>
      <c r="GI721"/>
      <c r="GQ721"/>
      <c r="HI721"/>
      <c r="HK721"/>
      <c r="HM721"/>
      <c r="IF721"/>
      <c r="IW721"/>
    </row>
    <row r="722" spans="1:257">
      <c r="A722" t="s">
        <v>115</v>
      </c>
      <c r="B722">
        <v>2021</v>
      </c>
      <c r="C722" t="s">
        <v>1028</v>
      </c>
      <c r="D722" t="s">
        <v>1029</v>
      </c>
      <c r="E722" t="s">
        <v>1030</v>
      </c>
      <c r="F722" t="s">
        <v>146</v>
      </c>
      <c r="G722" t="s">
        <v>148</v>
      </c>
      <c r="H722">
        <v>77640</v>
      </c>
      <c r="I722">
        <v>325110</v>
      </c>
      <c r="J722" t="str">
        <f>VLOOKUP(C722,'2016-2021 BD OES Pull_rev'!F:N, 9, FALSE)</f>
        <v>Processing - Incorporation into formulation, mixture, or reaction product</v>
      </c>
      <c r="K722">
        <v>3318</v>
      </c>
      <c r="L722" t="s">
        <v>463</v>
      </c>
      <c r="M722">
        <v>0</v>
      </c>
      <c r="R722">
        <v>0</v>
      </c>
      <c r="S722">
        <v>0</v>
      </c>
      <c r="T722">
        <v>0</v>
      </c>
      <c r="U722">
        <v>194</v>
      </c>
      <c r="V722">
        <f t="shared" si="15"/>
        <v>194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194</v>
      </c>
      <c r="CJ722"/>
      <c r="CK722"/>
      <c r="GG722"/>
      <c r="GI722"/>
      <c r="GQ722"/>
      <c r="HI722"/>
      <c r="HK722"/>
      <c r="HM722"/>
      <c r="IF722"/>
      <c r="IW722"/>
    </row>
    <row r="723" spans="1:257">
      <c r="A723" t="s">
        <v>115</v>
      </c>
      <c r="B723">
        <v>2016</v>
      </c>
      <c r="C723" t="s">
        <v>1031</v>
      </c>
      <c r="D723" t="s">
        <v>1032</v>
      </c>
      <c r="E723" t="s">
        <v>1033</v>
      </c>
      <c r="F723" t="s">
        <v>146</v>
      </c>
      <c r="G723" t="s">
        <v>148</v>
      </c>
      <c r="H723">
        <v>77640</v>
      </c>
      <c r="I723">
        <v>324110</v>
      </c>
      <c r="J723" t="str">
        <f>VLOOKUP(C723,'2016-2021 BD OES Pull_rev'!F:N, 9, FALSE)</f>
        <v>Processing - Incorporation into formulation, mixture, or reaction product</v>
      </c>
      <c r="K723">
        <v>45</v>
      </c>
      <c r="L723" t="s">
        <v>463</v>
      </c>
      <c r="M723">
        <v>0</v>
      </c>
      <c r="R723">
        <v>0</v>
      </c>
      <c r="S723">
        <v>0</v>
      </c>
      <c r="T723">
        <v>0</v>
      </c>
      <c r="U723">
        <v>0</v>
      </c>
      <c r="V723">
        <f t="shared" si="15"/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CJ723"/>
      <c r="CK723"/>
      <c r="GG723"/>
      <c r="GI723"/>
      <c r="GQ723"/>
      <c r="HI723"/>
      <c r="HK723"/>
      <c r="HM723"/>
      <c r="IF723"/>
      <c r="IW723"/>
    </row>
    <row r="724" spans="1:257">
      <c r="A724" t="s">
        <v>115</v>
      </c>
      <c r="B724">
        <v>2017</v>
      </c>
      <c r="C724" t="s">
        <v>1031</v>
      </c>
      <c r="D724" t="s">
        <v>1032</v>
      </c>
      <c r="E724" t="s">
        <v>1033</v>
      </c>
      <c r="F724" t="s">
        <v>146</v>
      </c>
      <c r="G724" t="s">
        <v>148</v>
      </c>
      <c r="H724">
        <v>77640</v>
      </c>
      <c r="I724">
        <v>324110</v>
      </c>
      <c r="J724" t="str">
        <f>VLOOKUP(C724,'2016-2021 BD OES Pull_rev'!F:N, 9, FALSE)</f>
        <v>Processing - Incorporation into formulation, mixture, or reaction product</v>
      </c>
      <c r="K724">
        <v>325</v>
      </c>
      <c r="L724" t="s">
        <v>463</v>
      </c>
      <c r="M724">
        <v>0</v>
      </c>
      <c r="R724">
        <v>0</v>
      </c>
      <c r="S724">
        <v>0</v>
      </c>
      <c r="T724">
        <v>0</v>
      </c>
      <c r="U724">
        <v>0</v>
      </c>
      <c r="V724">
        <f t="shared" si="15"/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CJ724"/>
      <c r="CK724"/>
      <c r="GG724"/>
      <c r="GI724"/>
      <c r="GQ724"/>
      <c r="HI724"/>
      <c r="HK724"/>
      <c r="HM724"/>
      <c r="IF724"/>
      <c r="IW724"/>
    </row>
    <row r="725" spans="1:257">
      <c r="A725" t="s">
        <v>115</v>
      </c>
      <c r="B725">
        <v>2018</v>
      </c>
      <c r="C725" t="s">
        <v>1031</v>
      </c>
      <c r="D725" t="s">
        <v>1032</v>
      </c>
      <c r="E725" t="s">
        <v>1033</v>
      </c>
      <c r="F725" t="s">
        <v>146</v>
      </c>
      <c r="G725" t="s">
        <v>148</v>
      </c>
      <c r="H725">
        <v>77640</v>
      </c>
      <c r="I725">
        <v>324110</v>
      </c>
      <c r="J725" t="str">
        <f>VLOOKUP(C725,'2016-2021 BD OES Pull_rev'!F:N, 9, FALSE)</f>
        <v>Processing - Incorporation into formulation, mixture, or reaction product</v>
      </c>
      <c r="K725">
        <v>3</v>
      </c>
      <c r="L725" t="s">
        <v>463</v>
      </c>
      <c r="M725">
        <v>0</v>
      </c>
      <c r="R725">
        <v>0</v>
      </c>
      <c r="S725">
        <v>0</v>
      </c>
      <c r="T725">
        <v>0</v>
      </c>
      <c r="U725">
        <v>0</v>
      </c>
      <c r="V725">
        <f t="shared" si="15"/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CJ725"/>
      <c r="CK725"/>
      <c r="GG725"/>
      <c r="GI725"/>
      <c r="GQ725"/>
      <c r="HI725"/>
      <c r="HK725"/>
      <c r="HM725"/>
      <c r="IF725"/>
      <c r="IW725"/>
    </row>
    <row r="726" spans="1:257">
      <c r="A726" t="s">
        <v>115</v>
      </c>
      <c r="B726">
        <v>2019</v>
      </c>
      <c r="C726" t="s">
        <v>1031</v>
      </c>
      <c r="D726" t="s">
        <v>1032</v>
      </c>
      <c r="E726" t="s">
        <v>1033</v>
      </c>
      <c r="F726" t="s">
        <v>146</v>
      </c>
      <c r="G726" t="s">
        <v>148</v>
      </c>
      <c r="H726">
        <v>77640</v>
      </c>
      <c r="I726">
        <v>324110</v>
      </c>
      <c r="J726" t="str">
        <f>VLOOKUP(C726,'2016-2021 BD OES Pull_rev'!F:N, 9, FALSE)</f>
        <v>Processing - Incorporation into formulation, mixture, or reaction product</v>
      </c>
      <c r="K726">
        <v>3</v>
      </c>
      <c r="L726" t="s">
        <v>463</v>
      </c>
      <c r="M726">
        <v>0</v>
      </c>
      <c r="R726">
        <v>0</v>
      </c>
      <c r="S726">
        <v>0</v>
      </c>
      <c r="T726">
        <v>0</v>
      </c>
      <c r="U726">
        <v>0</v>
      </c>
      <c r="V726">
        <f t="shared" si="15"/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CJ726"/>
      <c r="CK726"/>
      <c r="GG726"/>
      <c r="GI726"/>
      <c r="GQ726"/>
      <c r="HI726"/>
      <c r="HK726"/>
      <c r="HM726"/>
      <c r="IF726"/>
      <c r="IW726"/>
    </row>
    <row r="727" spans="1:257">
      <c r="A727" t="s">
        <v>115</v>
      </c>
      <c r="B727">
        <v>2020</v>
      </c>
      <c r="C727" t="s">
        <v>1031</v>
      </c>
      <c r="D727" t="s">
        <v>1032</v>
      </c>
      <c r="E727" t="s">
        <v>1033</v>
      </c>
      <c r="F727" t="s">
        <v>146</v>
      </c>
      <c r="G727" t="s">
        <v>148</v>
      </c>
      <c r="H727">
        <v>77640</v>
      </c>
      <c r="I727">
        <v>324110</v>
      </c>
      <c r="J727" t="str">
        <f>VLOOKUP(C727,'2016-2021 BD OES Pull_rev'!F:N, 9, FALSE)</f>
        <v>Processing - Incorporation into formulation, mixture, or reaction product</v>
      </c>
      <c r="K727">
        <v>3</v>
      </c>
      <c r="L727" t="s">
        <v>463</v>
      </c>
      <c r="M727">
        <v>0</v>
      </c>
      <c r="R727">
        <v>0</v>
      </c>
      <c r="S727">
        <v>0</v>
      </c>
      <c r="T727">
        <v>0</v>
      </c>
      <c r="U727">
        <v>0</v>
      </c>
      <c r="V727">
        <f t="shared" si="15"/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CJ727"/>
      <c r="CK727"/>
      <c r="GG727"/>
      <c r="GI727"/>
      <c r="GQ727"/>
      <c r="HI727"/>
      <c r="HK727"/>
      <c r="HM727"/>
      <c r="IF727"/>
      <c r="IW727"/>
    </row>
    <row r="728" spans="1:257">
      <c r="A728" t="s">
        <v>115</v>
      </c>
      <c r="B728">
        <v>2021</v>
      </c>
      <c r="C728" t="s">
        <v>1031</v>
      </c>
      <c r="D728" t="s">
        <v>1032</v>
      </c>
      <c r="E728" t="s">
        <v>1033</v>
      </c>
      <c r="F728" t="s">
        <v>146</v>
      </c>
      <c r="G728" t="s">
        <v>148</v>
      </c>
      <c r="H728">
        <v>77640</v>
      </c>
      <c r="I728">
        <v>324110</v>
      </c>
      <c r="J728" t="str">
        <f>VLOOKUP(C728,'2016-2021 BD OES Pull_rev'!F:N, 9, FALSE)</f>
        <v>Processing - Incorporation into formulation, mixture, or reaction product</v>
      </c>
      <c r="K728">
        <v>27</v>
      </c>
      <c r="L728" t="s">
        <v>463</v>
      </c>
      <c r="M728">
        <v>0</v>
      </c>
      <c r="R728">
        <v>0</v>
      </c>
      <c r="S728">
        <v>0</v>
      </c>
      <c r="T728">
        <v>0</v>
      </c>
      <c r="U728">
        <v>0</v>
      </c>
      <c r="V728">
        <f t="shared" si="15"/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CJ728"/>
      <c r="CK728"/>
      <c r="GG728"/>
      <c r="GI728"/>
      <c r="GQ728"/>
      <c r="HI728"/>
      <c r="HK728"/>
      <c r="HM728"/>
      <c r="IF728"/>
      <c r="IW728"/>
    </row>
    <row r="729" spans="1:257">
      <c r="A729" t="s">
        <v>115</v>
      </c>
      <c r="B729">
        <v>2019</v>
      </c>
      <c r="C729" t="s">
        <v>1034</v>
      </c>
      <c r="D729" t="s">
        <v>1035</v>
      </c>
      <c r="E729" t="s">
        <v>1036</v>
      </c>
      <c r="F729" t="s">
        <v>1037</v>
      </c>
      <c r="G729" t="s">
        <v>216</v>
      </c>
      <c r="H729">
        <v>70076</v>
      </c>
      <c r="I729">
        <v>424710</v>
      </c>
      <c r="J729" t="str">
        <f>VLOOKUP(C729,'2016-2021 BD OES Pull_rev'!F:N, 9, FALSE)</f>
        <v>Repackaging</v>
      </c>
      <c r="K729">
        <v>10</v>
      </c>
      <c r="L729" t="s">
        <v>569</v>
      </c>
      <c r="M729">
        <v>0</v>
      </c>
      <c r="N729" t="s">
        <v>477</v>
      </c>
      <c r="R729">
        <v>1</v>
      </c>
      <c r="S729">
        <v>0</v>
      </c>
      <c r="T729">
        <v>0</v>
      </c>
      <c r="U729">
        <v>0</v>
      </c>
      <c r="V729">
        <f t="shared" si="15"/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CJ729"/>
      <c r="CK729"/>
      <c r="GG729"/>
      <c r="GI729"/>
      <c r="GQ729"/>
      <c r="HI729"/>
      <c r="HK729"/>
      <c r="HM729"/>
      <c r="IF729"/>
      <c r="IW729"/>
    </row>
    <row r="730" spans="1:257">
      <c r="A730" t="s">
        <v>115</v>
      </c>
      <c r="B730">
        <v>2016</v>
      </c>
      <c r="C730" t="s">
        <v>1038</v>
      </c>
      <c r="D730" t="s">
        <v>1039</v>
      </c>
      <c r="E730" t="s">
        <v>1040</v>
      </c>
      <c r="F730" t="s">
        <v>1041</v>
      </c>
      <c r="G730" t="s">
        <v>148</v>
      </c>
      <c r="H730">
        <v>76106</v>
      </c>
      <c r="I730">
        <v>424710</v>
      </c>
      <c r="J730" t="str">
        <f>VLOOKUP(C730,'2016-2021 BD OES Pull_rev'!F:N, 9, FALSE)</f>
        <v>Repackaging</v>
      </c>
      <c r="K730">
        <v>1.2</v>
      </c>
      <c r="L730" t="s">
        <v>463</v>
      </c>
      <c r="M730">
        <v>0</v>
      </c>
      <c r="R730">
        <v>0</v>
      </c>
      <c r="S730">
        <v>0</v>
      </c>
      <c r="T730">
        <v>0</v>
      </c>
      <c r="U730">
        <v>0</v>
      </c>
      <c r="V730">
        <f t="shared" si="15"/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0.5</v>
      </c>
      <c r="CJ730"/>
      <c r="CK730"/>
      <c r="GG730"/>
      <c r="GI730"/>
      <c r="GQ730"/>
      <c r="HI730"/>
      <c r="HK730"/>
      <c r="HM730"/>
      <c r="IF730"/>
      <c r="IW730"/>
    </row>
    <row r="731" spans="1:257">
      <c r="A731" t="s">
        <v>115</v>
      </c>
      <c r="B731">
        <v>2016</v>
      </c>
      <c r="C731" t="s">
        <v>1042</v>
      </c>
      <c r="D731" t="s">
        <v>1043</v>
      </c>
      <c r="E731" t="s">
        <v>1044</v>
      </c>
      <c r="F731" t="s">
        <v>1045</v>
      </c>
      <c r="G731" t="s">
        <v>216</v>
      </c>
      <c r="H731">
        <v>70734</v>
      </c>
      <c r="I731">
        <v>325110</v>
      </c>
      <c r="J731" t="str">
        <f>VLOOKUP(C731,'2016-2021 BD OES Pull_rev'!F:N, 9, FALSE)</f>
        <v>Manufacturing</v>
      </c>
      <c r="K731">
        <v>7437</v>
      </c>
      <c r="L731" t="s">
        <v>463</v>
      </c>
      <c r="M731">
        <v>0</v>
      </c>
      <c r="R731">
        <v>0</v>
      </c>
      <c r="S731">
        <v>0</v>
      </c>
      <c r="T731">
        <v>0</v>
      </c>
      <c r="U731">
        <v>0</v>
      </c>
      <c r="V731">
        <f t="shared" si="15"/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CJ731"/>
      <c r="CK731"/>
      <c r="GG731"/>
      <c r="GI731"/>
      <c r="GQ731"/>
      <c r="HI731"/>
      <c r="HK731"/>
      <c r="HM731"/>
      <c r="IF731"/>
      <c r="IW731"/>
    </row>
    <row r="732" spans="1:257">
      <c r="A732" t="s">
        <v>115</v>
      </c>
      <c r="B732">
        <v>2017</v>
      </c>
      <c r="C732" t="s">
        <v>1042</v>
      </c>
      <c r="D732" t="s">
        <v>1043</v>
      </c>
      <c r="E732" t="s">
        <v>1044</v>
      </c>
      <c r="F732" t="s">
        <v>1045</v>
      </c>
      <c r="G732" t="s">
        <v>216</v>
      </c>
      <c r="H732">
        <v>70734</v>
      </c>
      <c r="I732">
        <v>325110</v>
      </c>
      <c r="J732" t="str">
        <f>VLOOKUP(C732,'2016-2021 BD OES Pull_rev'!F:N, 9, FALSE)</f>
        <v>Manufacturing</v>
      </c>
      <c r="K732">
        <v>7588</v>
      </c>
      <c r="L732" t="s">
        <v>463</v>
      </c>
      <c r="M732">
        <v>0</v>
      </c>
      <c r="R732">
        <v>0</v>
      </c>
      <c r="S732">
        <v>0</v>
      </c>
      <c r="T732">
        <v>0</v>
      </c>
      <c r="U732">
        <v>0</v>
      </c>
      <c r="V732">
        <f t="shared" si="15"/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CJ732"/>
      <c r="CK732"/>
      <c r="GG732"/>
      <c r="GI732"/>
      <c r="GQ732"/>
      <c r="HI732"/>
      <c r="HK732"/>
      <c r="HM732"/>
      <c r="IF732"/>
      <c r="IW732"/>
    </row>
    <row r="733" spans="1:257">
      <c r="A733" t="s">
        <v>115</v>
      </c>
      <c r="B733">
        <v>2018</v>
      </c>
      <c r="C733" t="s">
        <v>1042</v>
      </c>
      <c r="D733" t="s">
        <v>1043</v>
      </c>
      <c r="E733" t="s">
        <v>1044</v>
      </c>
      <c r="F733" t="s">
        <v>1045</v>
      </c>
      <c r="G733" t="s">
        <v>216</v>
      </c>
      <c r="H733">
        <v>70734</v>
      </c>
      <c r="I733">
        <v>325110</v>
      </c>
      <c r="J733" t="str">
        <f>VLOOKUP(C733,'2016-2021 BD OES Pull_rev'!F:N, 9, FALSE)</f>
        <v>Manufacturing</v>
      </c>
      <c r="K733">
        <v>11219</v>
      </c>
      <c r="L733" t="s">
        <v>463</v>
      </c>
      <c r="M733">
        <v>0</v>
      </c>
      <c r="R733">
        <v>0</v>
      </c>
      <c r="S733">
        <v>0</v>
      </c>
      <c r="T733">
        <v>0</v>
      </c>
      <c r="U733">
        <v>0</v>
      </c>
      <c r="V733">
        <f t="shared" si="15"/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CJ733"/>
      <c r="CK733"/>
      <c r="GG733"/>
      <c r="GI733"/>
      <c r="GQ733"/>
      <c r="HI733"/>
      <c r="HK733"/>
      <c r="HM733"/>
      <c r="IF733"/>
      <c r="IW733"/>
    </row>
    <row r="734" spans="1:257">
      <c r="A734" t="s">
        <v>115</v>
      </c>
      <c r="B734">
        <v>2019</v>
      </c>
      <c r="C734" t="s">
        <v>1042</v>
      </c>
      <c r="D734" t="s">
        <v>1043</v>
      </c>
      <c r="E734" t="s">
        <v>1044</v>
      </c>
      <c r="F734" t="s">
        <v>1045</v>
      </c>
      <c r="G734" t="s">
        <v>216</v>
      </c>
      <c r="H734">
        <v>70734</v>
      </c>
      <c r="I734">
        <v>325110</v>
      </c>
      <c r="J734" t="str">
        <f>VLOOKUP(C734,'2016-2021 BD OES Pull_rev'!F:N, 9, FALSE)</f>
        <v>Manufacturing</v>
      </c>
      <c r="K734">
        <v>8357</v>
      </c>
      <c r="L734" t="s">
        <v>463</v>
      </c>
      <c r="M734">
        <v>0</v>
      </c>
      <c r="R734">
        <v>0</v>
      </c>
      <c r="S734">
        <v>0</v>
      </c>
      <c r="T734">
        <v>0</v>
      </c>
      <c r="U734">
        <v>0</v>
      </c>
      <c r="V734">
        <f t="shared" si="15"/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CJ734"/>
      <c r="CK734"/>
      <c r="GG734"/>
      <c r="GI734"/>
      <c r="GQ734"/>
      <c r="HI734"/>
      <c r="HK734"/>
      <c r="HM734"/>
      <c r="IF734"/>
      <c r="IW734"/>
    </row>
    <row r="735" spans="1:257">
      <c r="A735" t="s">
        <v>115</v>
      </c>
      <c r="B735">
        <v>2020</v>
      </c>
      <c r="C735" t="s">
        <v>1042</v>
      </c>
      <c r="D735" t="s">
        <v>1043</v>
      </c>
      <c r="E735" t="s">
        <v>1044</v>
      </c>
      <c r="F735" t="s">
        <v>1045</v>
      </c>
      <c r="G735" t="s">
        <v>216</v>
      </c>
      <c r="H735">
        <v>70734</v>
      </c>
      <c r="I735">
        <v>325110</v>
      </c>
      <c r="J735" t="str">
        <f>VLOOKUP(C735,'2016-2021 BD OES Pull_rev'!F:N, 9, FALSE)</f>
        <v>Manufacturing</v>
      </c>
      <c r="K735">
        <v>11206</v>
      </c>
      <c r="L735" t="s">
        <v>463</v>
      </c>
      <c r="M735">
        <v>0</v>
      </c>
      <c r="R735">
        <v>0</v>
      </c>
      <c r="S735">
        <v>0</v>
      </c>
      <c r="T735">
        <v>0</v>
      </c>
      <c r="U735">
        <v>0</v>
      </c>
      <c r="V735">
        <f t="shared" si="15"/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CJ735"/>
      <c r="CK735"/>
      <c r="GG735"/>
      <c r="GI735"/>
      <c r="GQ735"/>
      <c r="HI735"/>
      <c r="HK735"/>
      <c r="HM735"/>
      <c r="IF735"/>
      <c r="IW735"/>
    </row>
    <row r="736" spans="1:257">
      <c r="A736" t="s">
        <v>115</v>
      </c>
      <c r="B736">
        <v>2021</v>
      </c>
      <c r="C736" t="s">
        <v>1042</v>
      </c>
      <c r="D736" t="s">
        <v>1043</v>
      </c>
      <c r="E736" t="s">
        <v>1044</v>
      </c>
      <c r="F736" t="s">
        <v>1045</v>
      </c>
      <c r="G736" t="s">
        <v>216</v>
      </c>
      <c r="H736">
        <v>70734</v>
      </c>
      <c r="I736">
        <v>325110</v>
      </c>
      <c r="J736" t="str">
        <f>VLOOKUP(C736,'2016-2021 BD OES Pull_rev'!F:N, 9, FALSE)</f>
        <v>Manufacturing</v>
      </c>
      <c r="K736">
        <v>7473</v>
      </c>
      <c r="L736" t="s">
        <v>463</v>
      </c>
      <c r="M736">
        <v>0</v>
      </c>
      <c r="R736">
        <v>0</v>
      </c>
      <c r="S736">
        <v>0</v>
      </c>
      <c r="T736">
        <v>0</v>
      </c>
      <c r="U736">
        <v>0</v>
      </c>
      <c r="V736">
        <f t="shared" si="15"/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CJ736"/>
      <c r="CK736"/>
      <c r="GG736"/>
      <c r="GI736"/>
      <c r="GQ736"/>
      <c r="HI736"/>
      <c r="HK736"/>
      <c r="HM736"/>
      <c r="IF736"/>
      <c r="IW736"/>
    </row>
    <row r="737" spans="1:257">
      <c r="A737" t="s">
        <v>115</v>
      </c>
      <c r="B737">
        <v>2017</v>
      </c>
      <c r="C737" t="s">
        <v>263</v>
      </c>
      <c r="D737" t="s">
        <v>265</v>
      </c>
      <c r="E737" t="s">
        <v>266</v>
      </c>
      <c r="F737" t="s">
        <v>267</v>
      </c>
      <c r="G737" t="s">
        <v>148</v>
      </c>
      <c r="H737">
        <v>78359</v>
      </c>
      <c r="I737">
        <v>325199</v>
      </c>
      <c r="J737" t="str">
        <f>VLOOKUP(C737,'2016-2021 BD OES Pull_rev'!F:N, 9, FALSE)</f>
        <v>Processing - Incorporation into formulation, mixture, or reaction product</v>
      </c>
      <c r="K737">
        <v>0</v>
      </c>
      <c r="L737" t="s">
        <v>1046</v>
      </c>
      <c r="M737">
        <v>0</v>
      </c>
      <c r="N737" t="s">
        <v>477</v>
      </c>
      <c r="R737">
        <v>1</v>
      </c>
      <c r="S737">
        <v>0</v>
      </c>
      <c r="T737">
        <v>0</v>
      </c>
      <c r="U737">
        <v>0</v>
      </c>
      <c r="V737">
        <f t="shared" si="15"/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CJ737"/>
      <c r="CK737"/>
      <c r="GG737"/>
      <c r="GI737"/>
      <c r="GQ737"/>
      <c r="HI737"/>
      <c r="HK737"/>
      <c r="HM737"/>
      <c r="IF737"/>
      <c r="IW737"/>
    </row>
    <row r="738" spans="1:257">
      <c r="A738" t="s">
        <v>115</v>
      </c>
      <c r="B738">
        <v>2018</v>
      </c>
      <c r="C738" t="s">
        <v>263</v>
      </c>
      <c r="D738" t="s">
        <v>265</v>
      </c>
      <c r="E738" t="s">
        <v>266</v>
      </c>
      <c r="F738" t="s">
        <v>267</v>
      </c>
      <c r="G738" t="s">
        <v>148</v>
      </c>
      <c r="H738">
        <v>78359</v>
      </c>
      <c r="I738">
        <v>325199</v>
      </c>
      <c r="J738" t="str">
        <f>VLOOKUP(C738,'2016-2021 BD OES Pull_rev'!F:N, 9, FALSE)</f>
        <v>Processing - Incorporation into formulation, mixture, or reaction product</v>
      </c>
      <c r="K738">
        <v>0</v>
      </c>
      <c r="L738" t="s">
        <v>1046</v>
      </c>
      <c r="M738">
        <v>0</v>
      </c>
      <c r="N738" t="s">
        <v>477</v>
      </c>
      <c r="R738">
        <v>1</v>
      </c>
      <c r="S738">
        <v>0</v>
      </c>
      <c r="T738">
        <v>0</v>
      </c>
      <c r="U738">
        <v>0</v>
      </c>
      <c r="V738">
        <f t="shared" ref="V738:V801" si="16">SUM(S738:U738)</f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CJ738"/>
      <c r="CK738"/>
      <c r="GG738"/>
      <c r="GI738"/>
      <c r="GQ738"/>
      <c r="HI738"/>
      <c r="HK738"/>
      <c r="HM738"/>
      <c r="IF738"/>
      <c r="IW738"/>
    </row>
    <row r="739" spans="1:257">
      <c r="A739" t="s">
        <v>115</v>
      </c>
      <c r="B739">
        <v>2019</v>
      </c>
      <c r="C739" t="s">
        <v>263</v>
      </c>
      <c r="D739" t="s">
        <v>265</v>
      </c>
      <c r="E739" t="s">
        <v>266</v>
      </c>
      <c r="F739" t="s">
        <v>267</v>
      </c>
      <c r="G739" t="s">
        <v>148</v>
      </c>
      <c r="H739">
        <v>78359</v>
      </c>
      <c r="I739">
        <v>325199</v>
      </c>
      <c r="J739" t="str">
        <f>VLOOKUP(C739,'2016-2021 BD OES Pull_rev'!F:N, 9, FALSE)</f>
        <v>Processing - Incorporation into formulation, mixture, or reaction product</v>
      </c>
      <c r="K739">
        <v>386.5</v>
      </c>
      <c r="L739" t="s">
        <v>1046</v>
      </c>
      <c r="M739">
        <v>0</v>
      </c>
      <c r="N739" t="s">
        <v>477</v>
      </c>
      <c r="R739">
        <v>1</v>
      </c>
      <c r="S739">
        <v>0</v>
      </c>
      <c r="T739">
        <v>0</v>
      </c>
      <c r="U739">
        <v>0</v>
      </c>
      <c r="V739">
        <f t="shared" si="16"/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0.375</v>
      </c>
      <c r="AP739">
        <v>0.375</v>
      </c>
      <c r="CJ739"/>
      <c r="CK739"/>
      <c r="GG739"/>
      <c r="GI739"/>
      <c r="GQ739"/>
      <c r="HI739"/>
      <c r="HK739"/>
      <c r="HM739"/>
      <c r="IF739"/>
      <c r="IW739"/>
    </row>
    <row r="740" spans="1:257">
      <c r="A740" t="s">
        <v>115</v>
      </c>
      <c r="B740">
        <v>2020</v>
      </c>
      <c r="C740" t="s">
        <v>263</v>
      </c>
      <c r="D740" t="s">
        <v>265</v>
      </c>
      <c r="E740" t="s">
        <v>266</v>
      </c>
      <c r="F740" t="s">
        <v>267</v>
      </c>
      <c r="G740" t="s">
        <v>148</v>
      </c>
      <c r="H740">
        <v>78359</v>
      </c>
      <c r="I740">
        <v>325199</v>
      </c>
      <c r="J740" t="str">
        <f>VLOOKUP(C740,'2016-2021 BD OES Pull_rev'!F:N, 9, FALSE)</f>
        <v>Processing - Incorporation into formulation, mixture, or reaction product</v>
      </c>
      <c r="K740">
        <v>599</v>
      </c>
      <c r="L740" t="s">
        <v>1046</v>
      </c>
      <c r="M740">
        <v>0</v>
      </c>
      <c r="N740" t="s">
        <v>477</v>
      </c>
      <c r="R740">
        <v>1</v>
      </c>
      <c r="S740">
        <v>0</v>
      </c>
      <c r="T740">
        <v>0</v>
      </c>
      <c r="U740">
        <v>0</v>
      </c>
      <c r="V740">
        <f t="shared" si="16"/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2</v>
      </c>
      <c r="AP740">
        <v>2</v>
      </c>
      <c r="CJ740"/>
      <c r="CK740"/>
      <c r="GG740"/>
      <c r="GI740"/>
      <c r="GQ740"/>
      <c r="HI740"/>
      <c r="HK740"/>
      <c r="HM740"/>
      <c r="IF740"/>
      <c r="IW740"/>
    </row>
    <row r="741" spans="1:257">
      <c r="A741" t="s">
        <v>115</v>
      </c>
      <c r="B741">
        <v>2021</v>
      </c>
      <c r="C741" t="s">
        <v>263</v>
      </c>
      <c r="D741" t="s">
        <v>265</v>
      </c>
      <c r="E741" t="s">
        <v>266</v>
      </c>
      <c r="F741" t="s">
        <v>267</v>
      </c>
      <c r="G741" t="s">
        <v>148</v>
      </c>
      <c r="H741">
        <v>78359</v>
      </c>
      <c r="I741">
        <v>325199</v>
      </c>
      <c r="J741" t="str">
        <f>VLOOKUP(C741,'2016-2021 BD OES Pull_rev'!F:N, 9, FALSE)</f>
        <v>Processing - Incorporation into formulation, mixture, or reaction product</v>
      </c>
      <c r="K741">
        <v>714</v>
      </c>
      <c r="L741" t="s">
        <v>1046</v>
      </c>
      <c r="M741">
        <v>0</v>
      </c>
      <c r="N741" t="s">
        <v>477</v>
      </c>
      <c r="R741">
        <v>1</v>
      </c>
      <c r="S741">
        <v>0</v>
      </c>
      <c r="T741">
        <v>0</v>
      </c>
      <c r="U741">
        <v>0</v>
      </c>
      <c r="V741">
        <f t="shared" si="16"/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CJ741"/>
      <c r="CK741"/>
      <c r="GG741"/>
      <c r="GI741"/>
      <c r="GQ741"/>
      <c r="HI741"/>
      <c r="HK741"/>
      <c r="HM741"/>
      <c r="IF741"/>
      <c r="IW741"/>
    </row>
    <row r="742" spans="1:257">
      <c r="A742" t="s">
        <v>115</v>
      </c>
      <c r="B742">
        <v>2016</v>
      </c>
      <c r="C742" t="s">
        <v>1047</v>
      </c>
      <c r="D742" t="s">
        <v>283</v>
      </c>
      <c r="E742" t="s">
        <v>1048</v>
      </c>
      <c r="F742" t="s">
        <v>1049</v>
      </c>
      <c r="G742" t="s">
        <v>1050</v>
      </c>
      <c r="H742">
        <v>30701</v>
      </c>
      <c r="I742">
        <v>325212</v>
      </c>
      <c r="J742" t="str">
        <f>VLOOKUP(C742,'2016-2021 BD OES Pull_rev'!F:N, 9, FALSE)</f>
        <v>Processing as a reactant</v>
      </c>
      <c r="K742">
        <v>118.97</v>
      </c>
      <c r="L742" t="s">
        <v>1051</v>
      </c>
      <c r="M742">
        <v>0</v>
      </c>
      <c r="N742" t="s">
        <v>477</v>
      </c>
      <c r="R742">
        <v>1</v>
      </c>
      <c r="S742">
        <v>0</v>
      </c>
      <c r="T742">
        <v>0</v>
      </c>
      <c r="U742">
        <v>0</v>
      </c>
      <c r="V742">
        <f t="shared" si="16"/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4</v>
      </c>
      <c r="CJ742"/>
      <c r="CK742"/>
      <c r="GG742"/>
      <c r="GI742"/>
      <c r="GQ742"/>
      <c r="HI742"/>
      <c r="HK742"/>
      <c r="HM742"/>
      <c r="IF742"/>
      <c r="IW742"/>
    </row>
    <row r="743" spans="1:257">
      <c r="A743" t="s">
        <v>115</v>
      </c>
      <c r="B743">
        <v>2016</v>
      </c>
      <c r="C743" t="s">
        <v>270</v>
      </c>
      <c r="D743" t="s">
        <v>272</v>
      </c>
      <c r="E743" t="s">
        <v>273</v>
      </c>
      <c r="F743" t="s">
        <v>274</v>
      </c>
      <c r="G743" t="s">
        <v>250</v>
      </c>
      <c r="H743">
        <v>44260</v>
      </c>
      <c r="I743">
        <v>325212</v>
      </c>
      <c r="J743" t="str">
        <f>VLOOKUP(C743,'2016-2021 BD OES Pull_rev'!F:N, 9, FALSE)</f>
        <v>Processing as a reactant</v>
      </c>
      <c r="K743">
        <v>219</v>
      </c>
      <c r="L743" t="s">
        <v>1052</v>
      </c>
      <c r="M743">
        <v>0</v>
      </c>
      <c r="N743" t="s">
        <v>477</v>
      </c>
      <c r="R743">
        <v>1</v>
      </c>
      <c r="S743">
        <v>0</v>
      </c>
      <c r="T743">
        <v>1</v>
      </c>
      <c r="U743">
        <v>0</v>
      </c>
      <c r="V743">
        <f t="shared" si="16"/>
        <v>1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F743">
        <v>0</v>
      </c>
      <c r="AG743">
        <v>0</v>
      </c>
      <c r="AH743">
        <v>0</v>
      </c>
      <c r="AI743">
        <v>0</v>
      </c>
      <c r="AJ743">
        <v>1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2</v>
      </c>
      <c r="CJ743"/>
      <c r="CK743"/>
      <c r="GG743"/>
      <c r="GI743"/>
      <c r="GQ743"/>
      <c r="HI743"/>
      <c r="HK743"/>
      <c r="HM743"/>
      <c r="IF743"/>
      <c r="IW743"/>
    </row>
    <row r="744" spans="1:257">
      <c r="A744" t="s">
        <v>115</v>
      </c>
      <c r="B744">
        <v>2017</v>
      </c>
      <c r="C744" t="s">
        <v>270</v>
      </c>
      <c r="D744" t="s">
        <v>272</v>
      </c>
      <c r="E744" t="s">
        <v>273</v>
      </c>
      <c r="F744" t="s">
        <v>274</v>
      </c>
      <c r="G744" t="s">
        <v>250</v>
      </c>
      <c r="H744">
        <v>44260</v>
      </c>
      <c r="I744">
        <v>325212</v>
      </c>
      <c r="J744" t="str">
        <f>VLOOKUP(C744,'2016-2021 BD OES Pull_rev'!F:N, 9, FALSE)</f>
        <v>Processing as a reactant</v>
      </c>
      <c r="K744">
        <v>115</v>
      </c>
      <c r="L744" t="s">
        <v>1052</v>
      </c>
      <c r="M744">
        <v>0</v>
      </c>
      <c r="N744" t="s">
        <v>477</v>
      </c>
      <c r="R744">
        <v>1</v>
      </c>
      <c r="S744">
        <v>0</v>
      </c>
      <c r="T744">
        <v>0</v>
      </c>
      <c r="U744">
        <v>0</v>
      </c>
      <c r="V744">
        <f t="shared" si="16"/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F744">
        <v>0</v>
      </c>
      <c r="AG744">
        <v>0</v>
      </c>
      <c r="AH744">
        <v>0</v>
      </c>
      <c r="AI744">
        <v>0</v>
      </c>
      <c r="AJ744">
        <v>1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1</v>
      </c>
      <c r="CJ744"/>
      <c r="CK744"/>
      <c r="GG744"/>
      <c r="GI744"/>
      <c r="GQ744"/>
      <c r="HI744"/>
      <c r="HK744"/>
      <c r="HM744"/>
      <c r="IF744"/>
      <c r="IW744"/>
    </row>
    <row r="745" spans="1:257">
      <c r="A745" t="s">
        <v>115</v>
      </c>
      <c r="B745">
        <v>2018</v>
      </c>
      <c r="C745" t="s">
        <v>270</v>
      </c>
      <c r="D745" t="s">
        <v>272</v>
      </c>
      <c r="E745" t="s">
        <v>273</v>
      </c>
      <c r="F745" t="s">
        <v>274</v>
      </c>
      <c r="G745" t="s">
        <v>250</v>
      </c>
      <c r="H745">
        <v>44260</v>
      </c>
      <c r="I745">
        <v>325212</v>
      </c>
      <c r="J745" t="str">
        <f>VLOOKUP(C745,'2016-2021 BD OES Pull_rev'!F:N, 9, FALSE)</f>
        <v>Processing as a reactant</v>
      </c>
      <c r="K745">
        <v>129</v>
      </c>
      <c r="L745" t="s">
        <v>1052</v>
      </c>
      <c r="M745">
        <v>0</v>
      </c>
      <c r="N745" t="s">
        <v>477</v>
      </c>
      <c r="R745">
        <v>1</v>
      </c>
      <c r="S745">
        <v>0</v>
      </c>
      <c r="T745">
        <v>0</v>
      </c>
      <c r="U745">
        <v>0</v>
      </c>
      <c r="V745">
        <f t="shared" si="16"/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F745">
        <v>0</v>
      </c>
      <c r="AG745">
        <v>0</v>
      </c>
      <c r="AH745">
        <v>0</v>
      </c>
      <c r="AI745">
        <v>0</v>
      </c>
      <c r="AJ745">
        <v>1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1</v>
      </c>
      <c r="CJ745"/>
      <c r="CK745"/>
      <c r="GG745"/>
      <c r="GI745"/>
      <c r="GQ745"/>
      <c r="HI745"/>
      <c r="HK745"/>
      <c r="HM745"/>
      <c r="IF745"/>
      <c r="IW745"/>
    </row>
    <row r="746" spans="1:257">
      <c r="A746" t="s">
        <v>115</v>
      </c>
      <c r="B746">
        <v>2019</v>
      </c>
      <c r="C746" t="s">
        <v>270</v>
      </c>
      <c r="D746" t="s">
        <v>272</v>
      </c>
      <c r="E746" t="s">
        <v>273</v>
      </c>
      <c r="F746" t="s">
        <v>274</v>
      </c>
      <c r="G746" t="s">
        <v>250</v>
      </c>
      <c r="H746">
        <v>44260</v>
      </c>
      <c r="I746">
        <v>325212</v>
      </c>
      <c r="J746" t="str">
        <f>VLOOKUP(C746,'2016-2021 BD OES Pull_rev'!F:N, 9, FALSE)</f>
        <v>Processing as a reactant</v>
      </c>
      <c r="K746">
        <v>147</v>
      </c>
      <c r="L746" t="s">
        <v>1052</v>
      </c>
      <c r="M746">
        <v>0</v>
      </c>
      <c r="N746" t="s">
        <v>477</v>
      </c>
      <c r="R746">
        <v>1</v>
      </c>
      <c r="S746">
        <v>0</v>
      </c>
      <c r="T746">
        <v>4</v>
      </c>
      <c r="U746">
        <v>0</v>
      </c>
      <c r="V746">
        <f t="shared" si="16"/>
        <v>4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F746">
        <v>0</v>
      </c>
      <c r="AG746">
        <v>0</v>
      </c>
      <c r="AH746">
        <v>0</v>
      </c>
      <c r="AI746">
        <v>0</v>
      </c>
      <c r="AJ746">
        <v>1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5</v>
      </c>
      <c r="CJ746"/>
      <c r="CK746"/>
      <c r="GG746"/>
      <c r="GI746"/>
      <c r="GQ746"/>
      <c r="HI746"/>
      <c r="HK746"/>
      <c r="HM746"/>
      <c r="IF746"/>
      <c r="IW746"/>
    </row>
    <row r="747" spans="1:257">
      <c r="A747" t="s">
        <v>115</v>
      </c>
      <c r="B747">
        <v>2020</v>
      </c>
      <c r="C747" t="s">
        <v>270</v>
      </c>
      <c r="D747" t="s">
        <v>272</v>
      </c>
      <c r="E747" t="s">
        <v>273</v>
      </c>
      <c r="F747" t="s">
        <v>274</v>
      </c>
      <c r="G747" t="s">
        <v>250</v>
      </c>
      <c r="H747">
        <v>44260</v>
      </c>
      <c r="I747">
        <v>325212</v>
      </c>
      <c r="J747" t="str">
        <f>VLOOKUP(C747,'2016-2021 BD OES Pull_rev'!F:N, 9, FALSE)</f>
        <v>Processing as a reactant</v>
      </c>
      <c r="K747">
        <v>167</v>
      </c>
      <c r="L747" t="s">
        <v>1052</v>
      </c>
      <c r="M747">
        <v>0</v>
      </c>
      <c r="N747" t="s">
        <v>477</v>
      </c>
      <c r="R747">
        <v>1</v>
      </c>
      <c r="S747">
        <v>0</v>
      </c>
      <c r="T747">
        <v>3</v>
      </c>
      <c r="U747">
        <v>0</v>
      </c>
      <c r="V747">
        <f t="shared" si="16"/>
        <v>3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F747">
        <v>0</v>
      </c>
      <c r="AG747">
        <v>0</v>
      </c>
      <c r="AH747">
        <v>0</v>
      </c>
      <c r="AI747">
        <v>0</v>
      </c>
      <c r="AJ747">
        <v>2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5</v>
      </c>
      <c r="CJ747"/>
      <c r="CK747"/>
      <c r="GG747"/>
      <c r="GI747"/>
      <c r="GQ747"/>
      <c r="HI747"/>
      <c r="HK747"/>
      <c r="HM747"/>
      <c r="IF747"/>
      <c r="IW747"/>
    </row>
    <row r="748" spans="1:257">
      <c r="A748" t="s">
        <v>115</v>
      </c>
      <c r="B748">
        <v>2021</v>
      </c>
      <c r="C748" t="s">
        <v>270</v>
      </c>
      <c r="D748" t="s">
        <v>272</v>
      </c>
      <c r="E748" t="s">
        <v>273</v>
      </c>
      <c r="F748" t="s">
        <v>274</v>
      </c>
      <c r="G748" t="s">
        <v>250</v>
      </c>
      <c r="H748">
        <v>44260</v>
      </c>
      <c r="I748">
        <v>325212</v>
      </c>
      <c r="J748" t="str">
        <f>VLOOKUP(C748,'2016-2021 BD OES Pull_rev'!F:N, 9, FALSE)</f>
        <v>Processing as a reactant</v>
      </c>
      <c r="K748">
        <v>103</v>
      </c>
      <c r="L748" t="s">
        <v>1052</v>
      </c>
      <c r="M748">
        <v>0</v>
      </c>
      <c r="N748" t="s">
        <v>477</v>
      </c>
      <c r="R748">
        <v>1</v>
      </c>
      <c r="S748">
        <v>0</v>
      </c>
      <c r="T748">
        <v>1</v>
      </c>
      <c r="U748">
        <v>0</v>
      </c>
      <c r="V748">
        <f t="shared" si="16"/>
        <v>1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662</v>
      </c>
      <c r="AO748">
        <v>0</v>
      </c>
      <c r="AP748">
        <v>663</v>
      </c>
      <c r="CJ748"/>
      <c r="CK748"/>
      <c r="GG748"/>
      <c r="GI748"/>
      <c r="GQ748"/>
      <c r="HI748"/>
      <c r="HK748"/>
      <c r="HM748"/>
      <c r="IF748"/>
      <c r="IW748"/>
    </row>
    <row r="749" spans="1:257">
      <c r="A749" t="s">
        <v>115</v>
      </c>
      <c r="B749">
        <v>2016</v>
      </c>
      <c r="C749" t="s">
        <v>276</v>
      </c>
      <c r="D749" t="s">
        <v>278</v>
      </c>
      <c r="E749" t="s">
        <v>279</v>
      </c>
      <c r="F749" t="s">
        <v>280</v>
      </c>
      <c r="G749" t="s">
        <v>282</v>
      </c>
      <c r="H749">
        <v>54313</v>
      </c>
      <c r="I749">
        <v>325212</v>
      </c>
      <c r="J749" t="str">
        <f>VLOOKUP(C749,'2016-2021 BD OES Pull_rev'!F:N, 9, FALSE)</f>
        <v>Processing as a reactant</v>
      </c>
      <c r="K749">
        <v>74.239999999999995</v>
      </c>
      <c r="L749" t="s">
        <v>463</v>
      </c>
      <c r="M749">
        <v>0</v>
      </c>
      <c r="R749">
        <v>0</v>
      </c>
      <c r="S749">
        <v>0</v>
      </c>
      <c r="T749">
        <v>16.22</v>
      </c>
      <c r="U749">
        <v>0</v>
      </c>
      <c r="V749">
        <f t="shared" si="16"/>
        <v>16.22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F749">
        <v>0</v>
      </c>
      <c r="AG749">
        <v>0</v>
      </c>
      <c r="AH749">
        <v>0</v>
      </c>
      <c r="AI749">
        <v>0</v>
      </c>
      <c r="AJ749">
        <v>0.22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16.440000000000001</v>
      </c>
      <c r="CJ749"/>
      <c r="CK749"/>
      <c r="GG749"/>
      <c r="GI749"/>
      <c r="GQ749"/>
      <c r="HI749"/>
      <c r="HK749"/>
      <c r="HM749"/>
      <c r="IF749"/>
      <c r="IW749"/>
    </row>
    <row r="750" spans="1:257">
      <c r="A750" t="s">
        <v>115</v>
      </c>
      <c r="B750">
        <v>2017</v>
      </c>
      <c r="C750" t="s">
        <v>276</v>
      </c>
      <c r="D750" t="s">
        <v>278</v>
      </c>
      <c r="E750" t="s">
        <v>279</v>
      </c>
      <c r="F750" t="s">
        <v>280</v>
      </c>
      <c r="G750" t="s">
        <v>282</v>
      </c>
      <c r="H750">
        <v>54313</v>
      </c>
      <c r="I750">
        <v>325212</v>
      </c>
      <c r="J750" t="str">
        <f>VLOOKUP(C750,'2016-2021 BD OES Pull_rev'!F:N, 9, FALSE)</f>
        <v>Processing as a reactant</v>
      </c>
      <c r="K750">
        <v>76.81</v>
      </c>
      <c r="L750" t="s">
        <v>463</v>
      </c>
      <c r="M750">
        <v>0</v>
      </c>
      <c r="R750">
        <v>0</v>
      </c>
      <c r="S750">
        <v>0</v>
      </c>
      <c r="T750">
        <v>0</v>
      </c>
      <c r="U750">
        <v>0</v>
      </c>
      <c r="V750">
        <f t="shared" si="16"/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CJ750"/>
      <c r="CK750"/>
      <c r="GG750"/>
      <c r="GI750"/>
      <c r="GQ750"/>
      <c r="HI750"/>
      <c r="HK750"/>
      <c r="HM750"/>
      <c r="IF750"/>
      <c r="IW750"/>
    </row>
    <row r="751" spans="1:257">
      <c r="A751" t="s">
        <v>115</v>
      </c>
      <c r="B751">
        <v>2018</v>
      </c>
      <c r="C751" t="s">
        <v>276</v>
      </c>
      <c r="D751" t="s">
        <v>278</v>
      </c>
      <c r="E751" t="s">
        <v>279</v>
      </c>
      <c r="F751" t="s">
        <v>280</v>
      </c>
      <c r="G751" t="s">
        <v>282</v>
      </c>
      <c r="H751">
        <v>54313</v>
      </c>
      <c r="I751">
        <v>325212</v>
      </c>
      <c r="J751" t="str">
        <f>VLOOKUP(C751,'2016-2021 BD OES Pull_rev'!F:N, 9, FALSE)</f>
        <v>Processing as a reactant</v>
      </c>
      <c r="K751">
        <v>56.66</v>
      </c>
      <c r="L751" t="s">
        <v>463</v>
      </c>
      <c r="M751">
        <v>0</v>
      </c>
      <c r="R751">
        <v>0</v>
      </c>
      <c r="S751">
        <v>0</v>
      </c>
      <c r="T751">
        <v>2.46</v>
      </c>
      <c r="U751">
        <v>0</v>
      </c>
      <c r="V751">
        <f t="shared" si="16"/>
        <v>2.46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2.46</v>
      </c>
      <c r="CJ751"/>
      <c r="CK751"/>
      <c r="GG751"/>
      <c r="GI751"/>
      <c r="GQ751"/>
      <c r="HI751"/>
      <c r="HK751"/>
      <c r="HM751"/>
      <c r="IF751"/>
      <c r="IW751"/>
    </row>
    <row r="752" spans="1:257">
      <c r="A752" t="s">
        <v>115</v>
      </c>
      <c r="B752">
        <v>2019</v>
      </c>
      <c r="C752" t="s">
        <v>276</v>
      </c>
      <c r="D752" t="s">
        <v>278</v>
      </c>
      <c r="E752" t="s">
        <v>279</v>
      </c>
      <c r="F752" t="s">
        <v>280</v>
      </c>
      <c r="G752" t="s">
        <v>282</v>
      </c>
      <c r="H752">
        <v>54313</v>
      </c>
      <c r="I752">
        <v>325212</v>
      </c>
      <c r="J752" t="str">
        <f>VLOOKUP(C752,'2016-2021 BD OES Pull_rev'!F:N, 9, FALSE)</f>
        <v>Processing as a reactant</v>
      </c>
      <c r="K752">
        <v>20.71</v>
      </c>
      <c r="L752" t="s">
        <v>463</v>
      </c>
      <c r="M752">
        <v>0</v>
      </c>
      <c r="R752">
        <v>0</v>
      </c>
      <c r="S752">
        <v>0</v>
      </c>
      <c r="T752">
        <v>0.76</v>
      </c>
      <c r="U752">
        <v>0</v>
      </c>
      <c r="V752">
        <f t="shared" si="16"/>
        <v>0.76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3.73</v>
      </c>
      <c r="AZ752" t="s">
        <v>1053</v>
      </c>
      <c r="BA752" t="s">
        <v>1054</v>
      </c>
      <c r="BB752" t="s">
        <v>146</v>
      </c>
      <c r="BC752" t="s">
        <v>147</v>
      </c>
      <c r="BD752" t="s">
        <v>148</v>
      </c>
      <c r="BF752">
        <v>77640</v>
      </c>
      <c r="BG752" t="s">
        <v>1055</v>
      </c>
      <c r="BH752">
        <v>110000464024</v>
      </c>
      <c r="CJ752"/>
      <c r="CK752"/>
      <c r="GG752"/>
      <c r="GI752"/>
      <c r="GQ752"/>
      <c r="HI752"/>
      <c r="HK752"/>
      <c r="HM752"/>
      <c r="IF752"/>
      <c r="IW752"/>
    </row>
    <row r="753" spans="1:257">
      <c r="A753" t="s">
        <v>115</v>
      </c>
      <c r="B753">
        <v>2018</v>
      </c>
      <c r="C753" t="s">
        <v>284</v>
      </c>
      <c r="D753" t="s">
        <v>286</v>
      </c>
      <c r="E753" t="s">
        <v>287</v>
      </c>
      <c r="F753" t="s">
        <v>288</v>
      </c>
      <c r="G753" t="s">
        <v>290</v>
      </c>
      <c r="H753">
        <v>69001</v>
      </c>
      <c r="I753">
        <v>326220</v>
      </c>
      <c r="J753" t="str">
        <f>VLOOKUP(C753,'2016-2021 BD OES Pull_rev'!F:N, 9, FALSE)</f>
        <v>Plastics and Rubber Compounding and Converting</v>
      </c>
      <c r="K753">
        <v>5.8999999999999999E-3</v>
      </c>
      <c r="L753" t="s">
        <v>463</v>
      </c>
      <c r="M753">
        <v>0</v>
      </c>
      <c r="R753">
        <v>0</v>
      </c>
      <c r="S753">
        <v>0</v>
      </c>
      <c r="T753">
        <v>0</v>
      </c>
      <c r="U753">
        <v>0</v>
      </c>
      <c r="V753">
        <f t="shared" si="16"/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F753">
        <v>0</v>
      </c>
      <c r="AG753">
        <v>0</v>
      </c>
      <c r="AH753">
        <v>0</v>
      </c>
      <c r="AI753">
        <v>0</v>
      </c>
      <c r="AJ753">
        <v>250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250</v>
      </c>
      <c r="CJ753"/>
      <c r="CK753"/>
      <c r="GG753"/>
      <c r="GI753"/>
      <c r="GQ753"/>
      <c r="HI753"/>
      <c r="HK753"/>
      <c r="HM753"/>
      <c r="IF753"/>
      <c r="IW753"/>
    </row>
    <row r="754" spans="1:257">
      <c r="A754" t="s">
        <v>115</v>
      </c>
      <c r="B754">
        <v>2016</v>
      </c>
      <c r="C754" t="s">
        <v>292</v>
      </c>
      <c r="D754" t="s">
        <v>294</v>
      </c>
      <c r="E754" t="s">
        <v>295</v>
      </c>
      <c r="F754" t="s">
        <v>296</v>
      </c>
      <c r="G754" t="s">
        <v>148</v>
      </c>
      <c r="H754">
        <v>77506</v>
      </c>
      <c r="I754">
        <v>324110</v>
      </c>
      <c r="J754" t="str">
        <f>VLOOKUP(C754,'2016-2021 BD OES Pull_rev'!F:N, 9, FALSE)</f>
        <v>Processing as a reactant</v>
      </c>
      <c r="K754">
        <v>5825.5</v>
      </c>
      <c r="L754" t="s">
        <v>463</v>
      </c>
      <c r="M754">
        <v>0</v>
      </c>
      <c r="R754">
        <v>0</v>
      </c>
      <c r="S754">
        <v>0</v>
      </c>
      <c r="T754">
        <v>0</v>
      </c>
      <c r="U754">
        <v>0</v>
      </c>
      <c r="V754">
        <f t="shared" si="16"/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CJ754"/>
      <c r="CK754"/>
      <c r="GG754"/>
      <c r="GI754"/>
      <c r="GQ754"/>
      <c r="HI754"/>
      <c r="HK754"/>
      <c r="HM754"/>
      <c r="IF754"/>
      <c r="IW754"/>
    </row>
    <row r="755" spans="1:257">
      <c r="A755" t="s">
        <v>115</v>
      </c>
      <c r="B755">
        <v>2017</v>
      </c>
      <c r="C755" t="s">
        <v>292</v>
      </c>
      <c r="D755" t="s">
        <v>294</v>
      </c>
      <c r="E755" t="s">
        <v>295</v>
      </c>
      <c r="F755" t="s">
        <v>296</v>
      </c>
      <c r="G755" t="s">
        <v>148</v>
      </c>
      <c r="H755">
        <v>77506</v>
      </c>
      <c r="I755">
        <v>324110</v>
      </c>
      <c r="J755" t="str">
        <f>VLOOKUP(C755,'2016-2021 BD OES Pull_rev'!F:N, 9, FALSE)</f>
        <v>Processing as a reactant</v>
      </c>
      <c r="K755">
        <v>679.04790000000003</v>
      </c>
      <c r="L755" t="s">
        <v>463</v>
      </c>
      <c r="M755">
        <v>0</v>
      </c>
      <c r="R755">
        <v>0</v>
      </c>
      <c r="S755">
        <v>0</v>
      </c>
      <c r="T755">
        <v>0</v>
      </c>
      <c r="U755">
        <v>0</v>
      </c>
      <c r="V755">
        <f t="shared" si="16"/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CJ755"/>
      <c r="CK755"/>
      <c r="GG755"/>
      <c r="GI755"/>
      <c r="GQ755"/>
      <c r="HI755"/>
      <c r="HK755"/>
      <c r="HM755"/>
      <c r="IF755"/>
      <c r="IW755"/>
    </row>
    <row r="756" spans="1:257">
      <c r="A756" t="s">
        <v>115</v>
      </c>
      <c r="B756">
        <v>2018</v>
      </c>
      <c r="C756" t="s">
        <v>292</v>
      </c>
      <c r="D756" t="s">
        <v>294</v>
      </c>
      <c r="E756" t="s">
        <v>295</v>
      </c>
      <c r="F756" t="s">
        <v>296</v>
      </c>
      <c r="G756" t="s">
        <v>148</v>
      </c>
      <c r="H756">
        <v>77506</v>
      </c>
      <c r="I756">
        <v>324110</v>
      </c>
      <c r="J756" t="str">
        <f>VLOOKUP(C756,'2016-2021 BD OES Pull_rev'!F:N, 9, FALSE)</f>
        <v>Processing as a reactant</v>
      </c>
      <c r="K756">
        <v>1812.8</v>
      </c>
      <c r="L756" t="s">
        <v>463</v>
      </c>
      <c r="M756">
        <v>0</v>
      </c>
      <c r="R756">
        <v>0</v>
      </c>
      <c r="S756">
        <v>0</v>
      </c>
      <c r="T756">
        <v>0</v>
      </c>
      <c r="U756">
        <v>0</v>
      </c>
      <c r="V756">
        <f t="shared" si="16"/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CJ756"/>
      <c r="CK756"/>
      <c r="GG756"/>
      <c r="GI756"/>
      <c r="GQ756"/>
      <c r="HI756"/>
      <c r="HK756"/>
      <c r="HM756"/>
      <c r="IF756"/>
      <c r="IW756"/>
    </row>
    <row r="757" spans="1:257">
      <c r="A757" t="s">
        <v>115</v>
      </c>
      <c r="B757">
        <v>2019</v>
      </c>
      <c r="C757" t="s">
        <v>292</v>
      </c>
      <c r="D757" t="s">
        <v>294</v>
      </c>
      <c r="E757" t="s">
        <v>295</v>
      </c>
      <c r="F757" t="s">
        <v>296</v>
      </c>
      <c r="G757" t="s">
        <v>148</v>
      </c>
      <c r="H757">
        <v>77506</v>
      </c>
      <c r="I757">
        <v>324110</v>
      </c>
      <c r="J757" t="str">
        <f>VLOOKUP(C757,'2016-2021 BD OES Pull_rev'!F:N, 9, FALSE)</f>
        <v>Processing as a reactant</v>
      </c>
      <c r="K757">
        <v>1198.4000000000001</v>
      </c>
      <c r="L757" t="s">
        <v>463</v>
      </c>
      <c r="M757">
        <v>0</v>
      </c>
      <c r="R757">
        <v>0</v>
      </c>
      <c r="S757">
        <v>0</v>
      </c>
      <c r="T757">
        <v>0</v>
      </c>
      <c r="U757">
        <v>0</v>
      </c>
      <c r="V757">
        <f t="shared" si="16"/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CJ757"/>
      <c r="CK757"/>
      <c r="GG757"/>
      <c r="GI757"/>
      <c r="GQ757"/>
      <c r="HI757"/>
      <c r="HK757"/>
      <c r="HM757"/>
      <c r="IF757"/>
      <c r="IW757"/>
    </row>
    <row r="758" spans="1:257">
      <c r="A758" t="s">
        <v>115</v>
      </c>
      <c r="B758">
        <v>2020</v>
      </c>
      <c r="C758" t="s">
        <v>292</v>
      </c>
      <c r="D758" t="s">
        <v>294</v>
      </c>
      <c r="E758" t="s">
        <v>295</v>
      </c>
      <c r="F758" t="s">
        <v>296</v>
      </c>
      <c r="G758" t="s">
        <v>148</v>
      </c>
      <c r="H758">
        <v>77506</v>
      </c>
      <c r="I758">
        <v>324110</v>
      </c>
      <c r="J758" t="str">
        <f>VLOOKUP(C758,'2016-2021 BD OES Pull_rev'!F:N, 9, FALSE)</f>
        <v>Processing as a reactant</v>
      </c>
      <c r="K758">
        <v>1677.8</v>
      </c>
      <c r="L758" t="s">
        <v>463</v>
      </c>
      <c r="M758">
        <v>0</v>
      </c>
      <c r="R758">
        <v>0</v>
      </c>
      <c r="S758">
        <v>0</v>
      </c>
      <c r="T758">
        <v>0</v>
      </c>
      <c r="U758">
        <v>0</v>
      </c>
      <c r="V758">
        <f t="shared" si="16"/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CJ758"/>
      <c r="CK758"/>
      <c r="GG758"/>
      <c r="GI758"/>
      <c r="GQ758"/>
      <c r="HI758"/>
      <c r="HK758"/>
      <c r="HM758"/>
      <c r="IF758"/>
      <c r="IW758"/>
    </row>
    <row r="759" spans="1:257">
      <c r="A759" t="s">
        <v>115</v>
      </c>
      <c r="B759">
        <v>2021</v>
      </c>
      <c r="C759" t="s">
        <v>292</v>
      </c>
      <c r="D759" t="s">
        <v>294</v>
      </c>
      <c r="E759" t="s">
        <v>295</v>
      </c>
      <c r="F759" t="s">
        <v>296</v>
      </c>
      <c r="G759" t="s">
        <v>148</v>
      </c>
      <c r="H759">
        <v>77506</v>
      </c>
      <c r="I759">
        <v>324110</v>
      </c>
      <c r="J759" t="str">
        <f>VLOOKUP(C759,'2016-2021 BD OES Pull_rev'!F:N, 9, FALSE)</f>
        <v>Processing as a reactant</v>
      </c>
      <c r="K759">
        <v>1442.84</v>
      </c>
      <c r="L759" t="s">
        <v>463</v>
      </c>
      <c r="M759">
        <v>0</v>
      </c>
      <c r="R759">
        <v>0</v>
      </c>
      <c r="S759">
        <v>0</v>
      </c>
      <c r="T759">
        <v>0</v>
      </c>
      <c r="U759">
        <v>0</v>
      </c>
      <c r="V759">
        <f t="shared" si="16"/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0.24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CJ759"/>
      <c r="CK759"/>
      <c r="GG759"/>
      <c r="GI759"/>
      <c r="GQ759"/>
      <c r="HI759"/>
      <c r="HK759"/>
      <c r="HM759"/>
      <c r="IF759"/>
      <c r="IW759"/>
    </row>
    <row r="760" spans="1:257">
      <c r="A760" t="s">
        <v>115</v>
      </c>
      <c r="B760">
        <v>2016</v>
      </c>
      <c r="C760" t="s">
        <v>1056</v>
      </c>
      <c r="D760" t="s">
        <v>1057</v>
      </c>
      <c r="E760" t="s">
        <v>1058</v>
      </c>
      <c r="F760" t="s">
        <v>1059</v>
      </c>
      <c r="G760" t="s">
        <v>1060</v>
      </c>
      <c r="H760">
        <v>8066</v>
      </c>
      <c r="I760">
        <v>324110</v>
      </c>
      <c r="J760" t="str">
        <f>VLOOKUP(C760,'2016-2021 BD OES Pull_rev'!F:N, 9, FALSE)</f>
        <v>Processing as a reactant</v>
      </c>
      <c r="K760">
        <v>166</v>
      </c>
      <c r="L760" t="s">
        <v>1024</v>
      </c>
      <c r="M760">
        <v>0</v>
      </c>
      <c r="N760" t="s">
        <v>477</v>
      </c>
      <c r="R760">
        <v>1</v>
      </c>
      <c r="S760">
        <v>0</v>
      </c>
      <c r="T760">
        <v>0</v>
      </c>
      <c r="U760">
        <v>0</v>
      </c>
      <c r="V760">
        <f t="shared" si="16"/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CJ760"/>
      <c r="CK760"/>
      <c r="GG760"/>
      <c r="GI760"/>
      <c r="GQ760"/>
      <c r="HI760"/>
      <c r="HK760"/>
      <c r="HM760"/>
      <c r="IF760"/>
      <c r="IW760"/>
    </row>
    <row r="761" spans="1:257">
      <c r="A761" t="s">
        <v>115</v>
      </c>
      <c r="B761">
        <v>2017</v>
      </c>
      <c r="C761" t="s">
        <v>1056</v>
      </c>
      <c r="D761" t="s">
        <v>1057</v>
      </c>
      <c r="E761" t="s">
        <v>1058</v>
      </c>
      <c r="F761" t="s">
        <v>1059</v>
      </c>
      <c r="G761" t="s">
        <v>1060</v>
      </c>
      <c r="H761">
        <v>8066</v>
      </c>
      <c r="I761">
        <v>324110</v>
      </c>
      <c r="J761" t="str">
        <f>VLOOKUP(C761,'2016-2021 BD OES Pull_rev'!F:N, 9, FALSE)</f>
        <v>Processing as a reactant</v>
      </c>
      <c r="K761">
        <v>162</v>
      </c>
      <c r="L761" t="s">
        <v>463</v>
      </c>
      <c r="M761">
        <v>0</v>
      </c>
      <c r="R761">
        <v>0</v>
      </c>
      <c r="S761">
        <v>0</v>
      </c>
      <c r="T761">
        <v>0</v>
      </c>
      <c r="U761">
        <v>0</v>
      </c>
      <c r="V761">
        <f t="shared" si="16"/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CJ761"/>
      <c r="CK761"/>
      <c r="GG761"/>
      <c r="GI761"/>
      <c r="GQ761"/>
      <c r="HI761"/>
      <c r="HK761"/>
      <c r="HM761"/>
      <c r="IF761"/>
      <c r="IW761"/>
    </row>
    <row r="762" spans="1:257">
      <c r="A762" t="s">
        <v>115</v>
      </c>
      <c r="B762">
        <v>2018</v>
      </c>
      <c r="C762" t="s">
        <v>1056</v>
      </c>
      <c r="D762" t="s">
        <v>1057</v>
      </c>
      <c r="E762" t="s">
        <v>1058</v>
      </c>
      <c r="F762" t="s">
        <v>1059</v>
      </c>
      <c r="G762" t="s">
        <v>1060</v>
      </c>
      <c r="H762">
        <v>8066</v>
      </c>
      <c r="I762">
        <v>324110</v>
      </c>
      <c r="J762" t="str">
        <f>VLOOKUP(C762,'2016-2021 BD OES Pull_rev'!F:N, 9, FALSE)</f>
        <v>Processing as a reactant</v>
      </c>
      <c r="K762">
        <v>91</v>
      </c>
      <c r="L762" t="s">
        <v>463</v>
      </c>
      <c r="M762">
        <v>0</v>
      </c>
      <c r="R762">
        <v>0</v>
      </c>
      <c r="S762">
        <v>0</v>
      </c>
      <c r="T762">
        <v>0</v>
      </c>
      <c r="U762">
        <v>0</v>
      </c>
      <c r="V762">
        <f t="shared" si="16"/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CJ762"/>
      <c r="CK762"/>
      <c r="GG762"/>
      <c r="GI762"/>
      <c r="GQ762"/>
      <c r="HI762"/>
      <c r="HK762"/>
      <c r="HM762"/>
      <c r="IF762"/>
      <c r="IW762"/>
    </row>
    <row r="763" spans="1:257">
      <c r="A763" t="s">
        <v>115</v>
      </c>
      <c r="B763">
        <v>2019</v>
      </c>
      <c r="C763" t="s">
        <v>1056</v>
      </c>
      <c r="D763" t="s">
        <v>1057</v>
      </c>
      <c r="E763" t="s">
        <v>1058</v>
      </c>
      <c r="F763" t="s">
        <v>1059</v>
      </c>
      <c r="G763" t="s">
        <v>1060</v>
      </c>
      <c r="H763">
        <v>8066</v>
      </c>
      <c r="I763">
        <v>324110</v>
      </c>
      <c r="J763" t="str">
        <f>VLOOKUP(C763,'2016-2021 BD OES Pull_rev'!F:N, 9, FALSE)</f>
        <v>Processing as a reactant</v>
      </c>
      <c r="K763">
        <v>90</v>
      </c>
      <c r="L763" t="s">
        <v>463</v>
      </c>
      <c r="M763">
        <v>0</v>
      </c>
      <c r="R763">
        <v>0</v>
      </c>
      <c r="S763">
        <v>0</v>
      </c>
      <c r="T763">
        <v>0</v>
      </c>
      <c r="U763">
        <v>0</v>
      </c>
      <c r="V763">
        <f t="shared" si="16"/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CJ763"/>
      <c r="CK763"/>
      <c r="GG763"/>
      <c r="GI763"/>
      <c r="GQ763"/>
      <c r="HI763"/>
      <c r="HK763"/>
      <c r="HM763"/>
      <c r="IF763"/>
      <c r="IW763"/>
    </row>
    <row r="764" spans="1:257">
      <c r="A764" t="s">
        <v>115</v>
      </c>
      <c r="B764">
        <v>2020</v>
      </c>
      <c r="C764" t="s">
        <v>1056</v>
      </c>
      <c r="D764" t="s">
        <v>1057</v>
      </c>
      <c r="E764" t="s">
        <v>1058</v>
      </c>
      <c r="F764" t="s">
        <v>1059</v>
      </c>
      <c r="G764" t="s">
        <v>1060</v>
      </c>
      <c r="H764">
        <v>8066</v>
      </c>
      <c r="I764">
        <v>324110</v>
      </c>
      <c r="J764" t="str">
        <f>VLOOKUP(C764,'2016-2021 BD OES Pull_rev'!F:N, 9, FALSE)</f>
        <v>Processing as a reactant</v>
      </c>
      <c r="K764">
        <v>78</v>
      </c>
      <c r="L764" t="s">
        <v>463</v>
      </c>
      <c r="M764">
        <v>0</v>
      </c>
      <c r="R764">
        <v>0</v>
      </c>
      <c r="S764">
        <v>0</v>
      </c>
      <c r="T764">
        <v>0</v>
      </c>
      <c r="U764">
        <v>0</v>
      </c>
      <c r="V764">
        <f t="shared" si="16"/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CJ764"/>
      <c r="CK764"/>
      <c r="GG764"/>
      <c r="GI764"/>
      <c r="GQ764"/>
      <c r="HI764"/>
      <c r="HK764"/>
      <c r="HM764"/>
      <c r="IF764"/>
      <c r="IW764"/>
    </row>
    <row r="765" spans="1:257">
      <c r="A765" t="s">
        <v>115</v>
      </c>
      <c r="B765">
        <v>2021</v>
      </c>
      <c r="C765" t="s">
        <v>1056</v>
      </c>
      <c r="D765" t="s">
        <v>1057</v>
      </c>
      <c r="E765" t="s">
        <v>1058</v>
      </c>
      <c r="F765" t="s">
        <v>1059</v>
      </c>
      <c r="G765" t="s">
        <v>1060</v>
      </c>
      <c r="H765">
        <v>8066</v>
      </c>
      <c r="I765">
        <v>324110</v>
      </c>
      <c r="J765" t="str">
        <f>VLOOKUP(C765,'2016-2021 BD OES Pull_rev'!F:N, 9, FALSE)</f>
        <v>Processing as a reactant</v>
      </c>
      <c r="K765">
        <v>55</v>
      </c>
      <c r="L765" t="s">
        <v>463</v>
      </c>
      <c r="M765">
        <v>0</v>
      </c>
      <c r="R765">
        <v>0</v>
      </c>
      <c r="S765">
        <v>0</v>
      </c>
      <c r="T765">
        <v>0</v>
      </c>
      <c r="U765">
        <v>0</v>
      </c>
      <c r="V765">
        <f t="shared" si="16"/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CJ765"/>
      <c r="CK765"/>
      <c r="GG765"/>
      <c r="GI765"/>
      <c r="GQ765"/>
      <c r="HI765"/>
      <c r="HK765"/>
      <c r="HM765"/>
      <c r="IF765"/>
      <c r="IW765"/>
    </row>
    <row r="766" spans="1:257">
      <c r="A766" t="s">
        <v>115</v>
      </c>
      <c r="B766">
        <v>2016</v>
      </c>
      <c r="C766" t="s">
        <v>1061</v>
      </c>
      <c r="D766" t="s">
        <v>1062</v>
      </c>
      <c r="E766" t="s">
        <v>1063</v>
      </c>
      <c r="F766" t="s">
        <v>242</v>
      </c>
      <c r="G766" t="s">
        <v>148</v>
      </c>
      <c r="H766">
        <v>77630</v>
      </c>
      <c r="I766">
        <v>325110</v>
      </c>
      <c r="J766" t="str">
        <f>VLOOKUP(C766,'2016-2021 BD OES Pull_rev'!F:N, 9, FALSE)</f>
        <v>Manufacturing</v>
      </c>
      <c r="K766">
        <v>5467.6</v>
      </c>
      <c r="L766" t="s">
        <v>463</v>
      </c>
      <c r="M766">
        <v>0</v>
      </c>
      <c r="R766">
        <v>0</v>
      </c>
      <c r="S766">
        <v>0</v>
      </c>
      <c r="T766">
        <v>0</v>
      </c>
      <c r="U766">
        <v>0</v>
      </c>
      <c r="V766">
        <f t="shared" si="16"/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CJ766"/>
      <c r="CK766"/>
      <c r="GG766"/>
      <c r="GI766"/>
      <c r="GQ766"/>
      <c r="HI766"/>
      <c r="HK766"/>
      <c r="HM766"/>
      <c r="IF766"/>
      <c r="IW766"/>
    </row>
    <row r="767" spans="1:257">
      <c r="A767" t="s">
        <v>115</v>
      </c>
      <c r="B767">
        <v>2017</v>
      </c>
      <c r="C767" t="s">
        <v>1061</v>
      </c>
      <c r="D767" t="s">
        <v>1062</v>
      </c>
      <c r="E767" t="s">
        <v>1063</v>
      </c>
      <c r="F767" t="s">
        <v>242</v>
      </c>
      <c r="G767" t="s">
        <v>148</v>
      </c>
      <c r="H767">
        <v>77630</v>
      </c>
      <c r="I767">
        <v>325110</v>
      </c>
      <c r="J767" t="str">
        <f>VLOOKUP(C767,'2016-2021 BD OES Pull_rev'!F:N, 9, FALSE)</f>
        <v>Manufacturing</v>
      </c>
      <c r="K767">
        <v>7609.17</v>
      </c>
      <c r="L767" t="s">
        <v>463</v>
      </c>
      <c r="M767">
        <v>0</v>
      </c>
      <c r="R767">
        <v>0</v>
      </c>
      <c r="S767">
        <v>0</v>
      </c>
      <c r="T767">
        <v>0</v>
      </c>
      <c r="U767">
        <v>0</v>
      </c>
      <c r="V767">
        <f t="shared" si="16"/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CJ767"/>
      <c r="CK767"/>
      <c r="GG767"/>
      <c r="GI767"/>
      <c r="GQ767"/>
      <c r="HI767"/>
      <c r="HK767"/>
      <c r="HM767"/>
      <c r="IF767"/>
      <c r="IW767"/>
    </row>
    <row r="768" spans="1:257">
      <c r="A768" t="s">
        <v>115</v>
      </c>
      <c r="B768">
        <v>2018</v>
      </c>
      <c r="C768" t="s">
        <v>1061</v>
      </c>
      <c r="D768" t="s">
        <v>1062</v>
      </c>
      <c r="E768" t="s">
        <v>1063</v>
      </c>
      <c r="F768" t="s">
        <v>242</v>
      </c>
      <c r="G768" t="s">
        <v>148</v>
      </c>
      <c r="H768">
        <v>77630</v>
      </c>
      <c r="I768">
        <v>325110</v>
      </c>
      <c r="J768" t="str">
        <f>VLOOKUP(C768,'2016-2021 BD OES Pull_rev'!F:N, 9, FALSE)</f>
        <v>Manufacturing</v>
      </c>
      <c r="K768">
        <v>8400.3700000000008</v>
      </c>
      <c r="L768" t="s">
        <v>889</v>
      </c>
      <c r="M768">
        <v>0</v>
      </c>
      <c r="N768" t="s">
        <v>477</v>
      </c>
      <c r="R768">
        <v>1</v>
      </c>
      <c r="S768">
        <v>0</v>
      </c>
      <c r="T768">
        <v>0</v>
      </c>
      <c r="U768">
        <v>0</v>
      </c>
      <c r="V768">
        <f t="shared" si="16"/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CJ768"/>
      <c r="CK768"/>
      <c r="GG768"/>
      <c r="GI768"/>
      <c r="GQ768"/>
      <c r="HI768"/>
      <c r="HK768"/>
      <c r="HM768"/>
      <c r="IF768"/>
      <c r="IW768"/>
    </row>
    <row r="769" spans="1:257">
      <c r="A769" t="s">
        <v>115</v>
      </c>
      <c r="B769">
        <v>2019</v>
      </c>
      <c r="C769" t="s">
        <v>1061</v>
      </c>
      <c r="D769" t="s">
        <v>1062</v>
      </c>
      <c r="E769" t="s">
        <v>1063</v>
      </c>
      <c r="F769" t="s">
        <v>242</v>
      </c>
      <c r="G769" t="s">
        <v>148</v>
      </c>
      <c r="H769">
        <v>77630</v>
      </c>
      <c r="I769">
        <v>325110</v>
      </c>
      <c r="J769" t="str">
        <f>VLOOKUP(C769,'2016-2021 BD OES Pull_rev'!F:N, 9, FALSE)</f>
        <v>Manufacturing</v>
      </c>
      <c r="K769">
        <v>2940.95</v>
      </c>
      <c r="L769" t="s">
        <v>463</v>
      </c>
      <c r="M769">
        <v>0</v>
      </c>
      <c r="R769">
        <v>0</v>
      </c>
      <c r="S769">
        <v>0</v>
      </c>
      <c r="T769">
        <v>0</v>
      </c>
      <c r="U769">
        <v>0</v>
      </c>
      <c r="V769">
        <f t="shared" si="16"/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CJ769"/>
      <c r="CK769"/>
      <c r="GG769"/>
      <c r="GI769"/>
      <c r="GQ769"/>
      <c r="HI769"/>
      <c r="HK769"/>
      <c r="HM769"/>
      <c r="IF769"/>
      <c r="IW769"/>
    </row>
    <row r="770" spans="1:257">
      <c r="A770" t="s">
        <v>115</v>
      </c>
      <c r="B770">
        <v>2020</v>
      </c>
      <c r="C770" t="s">
        <v>1061</v>
      </c>
      <c r="D770" t="s">
        <v>1062</v>
      </c>
      <c r="E770" t="s">
        <v>1063</v>
      </c>
      <c r="F770" t="s">
        <v>242</v>
      </c>
      <c r="G770" t="s">
        <v>148</v>
      </c>
      <c r="H770">
        <v>77630</v>
      </c>
      <c r="I770">
        <v>325110</v>
      </c>
      <c r="J770" t="str">
        <f>VLOOKUP(C770,'2016-2021 BD OES Pull_rev'!F:N, 9, FALSE)</f>
        <v>Manufacturing</v>
      </c>
      <c r="K770">
        <v>6000.7</v>
      </c>
      <c r="L770" t="s">
        <v>889</v>
      </c>
      <c r="M770">
        <v>0</v>
      </c>
      <c r="N770" t="s">
        <v>477</v>
      </c>
      <c r="R770">
        <v>1</v>
      </c>
      <c r="S770">
        <v>0</v>
      </c>
      <c r="T770">
        <v>0</v>
      </c>
      <c r="U770">
        <v>0</v>
      </c>
      <c r="V770">
        <f t="shared" si="16"/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CJ770"/>
      <c r="CK770"/>
      <c r="GG770"/>
      <c r="GI770"/>
      <c r="GQ770"/>
      <c r="HI770"/>
      <c r="HK770"/>
      <c r="HM770"/>
      <c r="IF770"/>
      <c r="IW770"/>
    </row>
    <row r="771" spans="1:257">
      <c r="A771" t="s">
        <v>115</v>
      </c>
      <c r="B771">
        <v>2021</v>
      </c>
      <c r="C771" t="s">
        <v>1061</v>
      </c>
      <c r="D771" t="s">
        <v>1062</v>
      </c>
      <c r="E771" t="s">
        <v>1063</v>
      </c>
      <c r="F771" t="s">
        <v>242</v>
      </c>
      <c r="G771" t="s">
        <v>148</v>
      </c>
      <c r="H771">
        <v>77630</v>
      </c>
      <c r="I771">
        <v>325110</v>
      </c>
      <c r="J771" t="str">
        <f>VLOOKUP(C771,'2016-2021 BD OES Pull_rev'!F:N, 9, FALSE)</f>
        <v>Manufacturing</v>
      </c>
      <c r="K771">
        <v>5150</v>
      </c>
      <c r="L771" t="s">
        <v>889</v>
      </c>
      <c r="M771">
        <v>0</v>
      </c>
      <c r="N771" t="s">
        <v>477</v>
      </c>
      <c r="R771">
        <v>1</v>
      </c>
      <c r="S771">
        <v>0</v>
      </c>
      <c r="T771">
        <v>0</v>
      </c>
      <c r="U771">
        <v>0</v>
      </c>
      <c r="V771">
        <f t="shared" si="16"/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CJ771"/>
      <c r="CK771"/>
      <c r="GG771"/>
      <c r="GI771"/>
      <c r="GQ771"/>
      <c r="HI771"/>
      <c r="HK771"/>
      <c r="HM771"/>
      <c r="IF771"/>
      <c r="IW771"/>
    </row>
    <row r="772" spans="1:257">
      <c r="A772" t="s">
        <v>115</v>
      </c>
      <c r="B772">
        <v>2016</v>
      </c>
      <c r="C772" t="s">
        <v>1064</v>
      </c>
      <c r="D772" t="s">
        <v>1065</v>
      </c>
      <c r="E772" t="s">
        <v>1066</v>
      </c>
      <c r="F772" t="s">
        <v>1067</v>
      </c>
      <c r="G772" t="s">
        <v>216</v>
      </c>
      <c r="H772">
        <v>70037</v>
      </c>
      <c r="I772">
        <v>324110</v>
      </c>
      <c r="J772" t="str">
        <f>VLOOKUP(C772,'2016-2021 BD OES Pull_rev'!F:N, 9, FALSE)</f>
        <v>Processing - incorporation into formulation, mixture, or reaction product</v>
      </c>
      <c r="K772">
        <v>359</v>
      </c>
      <c r="L772" t="s">
        <v>463</v>
      </c>
      <c r="M772">
        <v>0</v>
      </c>
      <c r="R772">
        <v>0</v>
      </c>
      <c r="S772">
        <v>0</v>
      </c>
      <c r="T772">
        <v>0</v>
      </c>
      <c r="U772">
        <v>0</v>
      </c>
      <c r="V772">
        <f t="shared" si="16"/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Z772" t="s">
        <v>1068</v>
      </c>
      <c r="BA772" t="s">
        <v>1069</v>
      </c>
      <c r="BB772" t="s">
        <v>1070</v>
      </c>
      <c r="BC772" t="s">
        <v>178</v>
      </c>
      <c r="BD772" t="s">
        <v>148</v>
      </c>
      <c r="BF772">
        <v>77463</v>
      </c>
      <c r="BG772" t="s">
        <v>1071</v>
      </c>
      <c r="BH772">
        <v>110007182360</v>
      </c>
      <c r="CJ772"/>
      <c r="CK772"/>
      <c r="GG772"/>
      <c r="GI772"/>
      <c r="GQ772"/>
      <c r="HI772"/>
      <c r="HK772"/>
      <c r="HM772"/>
      <c r="IF772"/>
      <c r="IW772"/>
    </row>
    <row r="773" spans="1:257">
      <c r="A773" t="s">
        <v>115</v>
      </c>
      <c r="B773">
        <v>2017</v>
      </c>
      <c r="C773" t="s">
        <v>1064</v>
      </c>
      <c r="D773" t="s">
        <v>1065</v>
      </c>
      <c r="E773" t="s">
        <v>1066</v>
      </c>
      <c r="F773" t="s">
        <v>1067</v>
      </c>
      <c r="G773" t="s">
        <v>216</v>
      </c>
      <c r="H773">
        <v>70037</v>
      </c>
      <c r="I773">
        <v>324110</v>
      </c>
      <c r="J773" t="str">
        <f>VLOOKUP(C773,'2016-2021 BD OES Pull_rev'!F:N, 9, FALSE)</f>
        <v>Processing - incorporation into formulation, mixture, or reaction product</v>
      </c>
      <c r="K773">
        <v>424</v>
      </c>
      <c r="L773" t="s">
        <v>463</v>
      </c>
      <c r="M773">
        <v>0</v>
      </c>
      <c r="R773">
        <v>0</v>
      </c>
      <c r="S773">
        <v>0</v>
      </c>
      <c r="T773">
        <v>0</v>
      </c>
      <c r="U773">
        <v>0</v>
      </c>
      <c r="V773">
        <f t="shared" si="16"/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CJ773"/>
      <c r="CK773"/>
      <c r="GG773"/>
      <c r="GI773"/>
      <c r="GQ773"/>
      <c r="HI773"/>
      <c r="HK773"/>
      <c r="HM773"/>
      <c r="IF773"/>
      <c r="IW773"/>
    </row>
    <row r="774" spans="1:257">
      <c r="A774" t="s">
        <v>115</v>
      </c>
      <c r="B774">
        <v>2018</v>
      </c>
      <c r="C774" t="s">
        <v>1064</v>
      </c>
      <c r="D774" t="s">
        <v>1065</v>
      </c>
      <c r="E774" t="s">
        <v>1066</v>
      </c>
      <c r="F774" t="s">
        <v>1067</v>
      </c>
      <c r="G774" t="s">
        <v>216</v>
      </c>
      <c r="H774">
        <v>70037</v>
      </c>
      <c r="I774">
        <v>324110</v>
      </c>
      <c r="J774" t="str">
        <f>VLOOKUP(C774,'2016-2021 BD OES Pull_rev'!F:N, 9, FALSE)</f>
        <v>Processing - incorporation into formulation, mixture, or reaction product</v>
      </c>
      <c r="K774">
        <v>385</v>
      </c>
      <c r="L774" t="s">
        <v>463</v>
      </c>
      <c r="M774">
        <v>0</v>
      </c>
      <c r="R774">
        <v>0</v>
      </c>
      <c r="S774">
        <v>0</v>
      </c>
      <c r="T774">
        <v>0</v>
      </c>
      <c r="U774">
        <v>0</v>
      </c>
      <c r="V774">
        <f t="shared" si="16"/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CJ774"/>
      <c r="CK774"/>
      <c r="GG774"/>
      <c r="GI774"/>
      <c r="GQ774"/>
      <c r="HI774"/>
      <c r="HK774"/>
      <c r="HM774"/>
      <c r="IF774"/>
      <c r="IW774"/>
    </row>
    <row r="775" spans="1:257">
      <c r="A775" t="s">
        <v>115</v>
      </c>
      <c r="B775">
        <v>2019</v>
      </c>
      <c r="C775" t="s">
        <v>1064</v>
      </c>
      <c r="D775" t="s">
        <v>1065</v>
      </c>
      <c r="E775" t="s">
        <v>1066</v>
      </c>
      <c r="F775" t="s">
        <v>1067</v>
      </c>
      <c r="G775" t="s">
        <v>216</v>
      </c>
      <c r="H775">
        <v>70037</v>
      </c>
      <c r="I775">
        <v>324110</v>
      </c>
      <c r="J775" t="str">
        <f>VLOOKUP(C775,'2016-2021 BD OES Pull_rev'!F:N, 9, FALSE)</f>
        <v>Processing - incorporation into formulation, mixture, or reaction product</v>
      </c>
      <c r="K775">
        <v>442</v>
      </c>
      <c r="L775" t="s">
        <v>463</v>
      </c>
      <c r="M775">
        <v>0</v>
      </c>
      <c r="R775">
        <v>0</v>
      </c>
      <c r="S775">
        <v>0</v>
      </c>
      <c r="T775">
        <v>0</v>
      </c>
      <c r="U775">
        <v>0</v>
      </c>
      <c r="V775">
        <f t="shared" si="16"/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CJ775"/>
      <c r="CK775"/>
      <c r="GG775"/>
      <c r="GI775"/>
      <c r="GQ775"/>
      <c r="HI775"/>
      <c r="HK775"/>
      <c r="HM775"/>
      <c r="IF775"/>
      <c r="IW775"/>
    </row>
    <row r="776" spans="1:257">
      <c r="A776" t="s">
        <v>115</v>
      </c>
      <c r="B776">
        <v>2020</v>
      </c>
      <c r="C776" t="s">
        <v>1064</v>
      </c>
      <c r="D776" t="s">
        <v>1065</v>
      </c>
      <c r="E776" t="s">
        <v>1066</v>
      </c>
      <c r="F776" t="s">
        <v>1067</v>
      </c>
      <c r="G776" t="s">
        <v>216</v>
      </c>
      <c r="H776">
        <v>70037</v>
      </c>
      <c r="I776">
        <v>324110</v>
      </c>
      <c r="J776" t="str">
        <f>VLOOKUP(C776,'2016-2021 BD OES Pull_rev'!F:N, 9, FALSE)</f>
        <v>Processing - incorporation into formulation, mixture, or reaction product</v>
      </c>
      <c r="K776">
        <v>387</v>
      </c>
      <c r="L776" t="s">
        <v>463</v>
      </c>
      <c r="M776">
        <v>0</v>
      </c>
      <c r="R776">
        <v>0</v>
      </c>
      <c r="S776">
        <v>0</v>
      </c>
      <c r="T776">
        <v>0</v>
      </c>
      <c r="U776">
        <v>0</v>
      </c>
      <c r="V776">
        <f t="shared" si="16"/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CJ776"/>
      <c r="CK776"/>
      <c r="GG776"/>
      <c r="GI776"/>
      <c r="GQ776"/>
      <c r="HI776"/>
      <c r="HK776"/>
      <c r="HM776"/>
      <c r="IF776"/>
      <c r="IW776"/>
    </row>
    <row r="777" spans="1:257">
      <c r="A777" t="s">
        <v>115</v>
      </c>
      <c r="B777">
        <v>2021</v>
      </c>
      <c r="C777" t="s">
        <v>1064</v>
      </c>
      <c r="D777" t="s">
        <v>1065</v>
      </c>
      <c r="E777" t="s">
        <v>1066</v>
      </c>
      <c r="F777" t="s">
        <v>1067</v>
      </c>
      <c r="G777" t="s">
        <v>216</v>
      </c>
      <c r="H777">
        <v>70037</v>
      </c>
      <c r="I777">
        <v>324110</v>
      </c>
      <c r="J777" t="str">
        <f>VLOOKUP(C777,'2016-2021 BD OES Pull_rev'!F:N, 9, FALSE)</f>
        <v>Processing - incorporation into formulation, mixture, or reaction product</v>
      </c>
      <c r="K777">
        <v>325</v>
      </c>
      <c r="L777" t="s">
        <v>463</v>
      </c>
      <c r="M777">
        <v>0</v>
      </c>
      <c r="R777">
        <v>0</v>
      </c>
      <c r="S777">
        <v>0</v>
      </c>
      <c r="T777">
        <v>0</v>
      </c>
      <c r="U777">
        <v>0</v>
      </c>
      <c r="V777">
        <f t="shared" si="16"/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Z777" t="s">
        <v>499</v>
      </c>
      <c r="BA777" t="s">
        <v>500</v>
      </c>
      <c r="BB777" t="s">
        <v>339</v>
      </c>
      <c r="BC777" t="s">
        <v>297</v>
      </c>
      <c r="BD777" t="s">
        <v>148</v>
      </c>
      <c r="BF777">
        <v>77536</v>
      </c>
      <c r="BG777" t="s">
        <v>501</v>
      </c>
      <c r="BH777">
        <v>110000463365</v>
      </c>
      <c r="CJ777"/>
      <c r="CK777"/>
      <c r="GG777"/>
      <c r="GI777"/>
      <c r="GQ777"/>
      <c r="HI777"/>
      <c r="HK777"/>
      <c r="HM777"/>
      <c r="IF777"/>
      <c r="IW777"/>
    </row>
    <row r="778" spans="1:257">
      <c r="A778" t="s">
        <v>115</v>
      </c>
      <c r="B778">
        <v>2016</v>
      </c>
      <c r="C778" t="s">
        <v>299</v>
      </c>
      <c r="D778" t="s">
        <v>301</v>
      </c>
      <c r="E778" t="s">
        <v>302</v>
      </c>
      <c r="F778" t="s">
        <v>303</v>
      </c>
      <c r="G778" t="s">
        <v>305</v>
      </c>
      <c r="H778">
        <v>59101</v>
      </c>
      <c r="I778">
        <v>324110</v>
      </c>
      <c r="J778" t="str">
        <f>VLOOKUP(C778,'2016-2021 BD OES Pull_rev'!F:N, 9, FALSE)</f>
        <v>Processing as a reactant</v>
      </c>
      <c r="K778">
        <v>3160</v>
      </c>
      <c r="L778" t="s">
        <v>463</v>
      </c>
      <c r="M778">
        <v>0</v>
      </c>
      <c r="R778">
        <v>0</v>
      </c>
      <c r="S778">
        <v>0</v>
      </c>
      <c r="T778">
        <v>0</v>
      </c>
      <c r="U778">
        <v>0</v>
      </c>
      <c r="V778">
        <f t="shared" si="16"/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F778">
        <v>0</v>
      </c>
      <c r="AG778">
        <v>0</v>
      </c>
      <c r="AH778">
        <v>0</v>
      </c>
      <c r="AI778">
        <v>0</v>
      </c>
      <c r="AJ778">
        <v>4.8040000000000003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5.5865</v>
      </c>
      <c r="CJ778"/>
      <c r="CK778"/>
      <c r="GG778"/>
      <c r="GI778"/>
      <c r="GQ778"/>
      <c r="HI778"/>
      <c r="HK778"/>
      <c r="HM778"/>
      <c r="IF778"/>
      <c r="IW778"/>
    </row>
    <row r="779" spans="1:257">
      <c r="A779" t="s">
        <v>115</v>
      </c>
      <c r="B779">
        <v>2017</v>
      </c>
      <c r="C779" t="s">
        <v>299</v>
      </c>
      <c r="D779" t="s">
        <v>301</v>
      </c>
      <c r="E779" t="s">
        <v>302</v>
      </c>
      <c r="F779" t="s">
        <v>303</v>
      </c>
      <c r="G779" t="s">
        <v>305</v>
      </c>
      <c r="H779">
        <v>59101</v>
      </c>
      <c r="I779">
        <v>324110</v>
      </c>
      <c r="J779" t="str">
        <f>VLOOKUP(C779,'2016-2021 BD OES Pull_rev'!F:N, 9, FALSE)</f>
        <v>Processing as a reactant</v>
      </c>
      <c r="K779">
        <v>3027</v>
      </c>
      <c r="L779" t="s">
        <v>463</v>
      </c>
      <c r="M779">
        <v>0</v>
      </c>
      <c r="R779">
        <v>0</v>
      </c>
      <c r="S779">
        <v>0</v>
      </c>
      <c r="T779">
        <v>0</v>
      </c>
      <c r="U779">
        <v>0</v>
      </c>
      <c r="V779">
        <f t="shared" si="16"/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CJ779"/>
      <c r="CK779"/>
      <c r="GG779"/>
      <c r="GI779"/>
      <c r="GQ779"/>
      <c r="HI779"/>
      <c r="HK779"/>
      <c r="HM779"/>
      <c r="IF779"/>
      <c r="IW779"/>
    </row>
    <row r="780" spans="1:257">
      <c r="A780" t="s">
        <v>115</v>
      </c>
      <c r="B780">
        <v>2018</v>
      </c>
      <c r="C780" t="s">
        <v>299</v>
      </c>
      <c r="D780" t="s">
        <v>301</v>
      </c>
      <c r="E780" t="s">
        <v>302</v>
      </c>
      <c r="F780" t="s">
        <v>303</v>
      </c>
      <c r="G780" t="s">
        <v>305</v>
      </c>
      <c r="H780">
        <v>59101</v>
      </c>
      <c r="I780">
        <v>324110</v>
      </c>
      <c r="J780" t="str">
        <f>VLOOKUP(C780,'2016-2021 BD OES Pull_rev'!F:N, 9, FALSE)</f>
        <v>Processing as a reactant</v>
      </c>
      <c r="K780">
        <v>3200</v>
      </c>
      <c r="L780" t="s">
        <v>463</v>
      </c>
      <c r="M780">
        <v>0</v>
      </c>
      <c r="R780">
        <v>0</v>
      </c>
      <c r="S780">
        <v>0</v>
      </c>
      <c r="T780">
        <v>0</v>
      </c>
      <c r="U780">
        <v>0</v>
      </c>
      <c r="V780">
        <f t="shared" si="16"/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CJ780"/>
      <c r="CK780"/>
      <c r="GG780"/>
      <c r="GI780"/>
      <c r="GQ780"/>
      <c r="HI780"/>
      <c r="HK780"/>
      <c r="HM780"/>
      <c r="IF780"/>
      <c r="IW780"/>
    </row>
    <row r="781" spans="1:257">
      <c r="A781" t="s">
        <v>115</v>
      </c>
      <c r="B781">
        <v>2019</v>
      </c>
      <c r="C781" t="s">
        <v>299</v>
      </c>
      <c r="D781" t="s">
        <v>301</v>
      </c>
      <c r="E781" t="s">
        <v>302</v>
      </c>
      <c r="F781" t="s">
        <v>303</v>
      </c>
      <c r="G781" t="s">
        <v>305</v>
      </c>
      <c r="H781">
        <v>59101</v>
      </c>
      <c r="I781">
        <v>324110</v>
      </c>
      <c r="J781" t="str">
        <f>VLOOKUP(C781,'2016-2021 BD OES Pull_rev'!F:N, 9, FALSE)</f>
        <v>Processing as a reactant</v>
      </c>
      <c r="K781">
        <v>3200</v>
      </c>
      <c r="L781" t="s">
        <v>463</v>
      </c>
      <c r="M781">
        <v>0</v>
      </c>
      <c r="R781">
        <v>0</v>
      </c>
      <c r="S781">
        <v>0</v>
      </c>
      <c r="T781">
        <v>0</v>
      </c>
      <c r="U781">
        <v>0</v>
      </c>
      <c r="V781">
        <f t="shared" si="16"/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CJ781"/>
      <c r="CK781"/>
      <c r="GG781"/>
      <c r="GI781"/>
      <c r="GQ781"/>
      <c r="HI781"/>
      <c r="HK781"/>
      <c r="HM781"/>
      <c r="IF781"/>
      <c r="IW781"/>
    </row>
    <row r="782" spans="1:257">
      <c r="A782" t="s">
        <v>115</v>
      </c>
      <c r="B782">
        <v>2020</v>
      </c>
      <c r="C782" t="s">
        <v>299</v>
      </c>
      <c r="D782" t="s">
        <v>301</v>
      </c>
      <c r="E782" t="s">
        <v>302</v>
      </c>
      <c r="F782" t="s">
        <v>303</v>
      </c>
      <c r="G782" t="s">
        <v>305</v>
      </c>
      <c r="H782">
        <v>59101</v>
      </c>
      <c r="I782">
        <v>324110</v>
      </c>
      <c r="J782" t="str">
        <f>VLOOKUP(C782,'2016-2021 BD OES Pull_rev'!F:N, 9, FALSE)</f>
        <v>Processing as a reactant</v>
      </c>
      <c r="K782">
        <v>5645</v>
      </c>
      <c r="L782" t="s">
        <v>463</v>
      </c>
      <c r="M782">
        <v>0</v>
      </c>
      <c r="R782">
        <v>0</v>
      </c>
      <c r="S782">
        <v>0</v>
      </c>
      <c r="T782">
        <v>0</v>
      </c>
      <c r="U782">
        <v>0</v>
      </c>
      <c r="V782">
        <f t="shared" si="16"/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CJ782"/>
      <c r="CK782"/>
      <c r="GG782"/>
      <c r="GI782"/>
      <c r="GQ782"/>
      <c r="HI782"/>
      <c r="HK782"/>
      <c r="HM782"/>
      <c r="IF782"/>
      <c r="IW782"/>
    </row>
    <row r="783" spans="1:257">
      <c r="A783" t="s">
        <v>115</v>
      </c>
      <c r="B783">
        <v>2021</v>
      </c>
      <c r="C783" t="s">
        <v>299</v>
      </c>
      <c r="D783" t="s">
        <v>301</v>
      </c>
      <c r="E783" t="s">
        <v>302</v>
      </c>
      <c r="F783" t="s">
        <v>303</v>
      </c>
      <c r="G783" t="s">
        <v>305</v>
      </c>
      <c r="H783">
        <v>59101</v>
      </c>
      <c r="I783">
        <v>324110</v>
      </c>
      <c r="J783" t="str">
        <f>VLOOKUP(C783,'2016-2021 BD OES Pull_rev'!F:N, 9, FALSE)</f>
        <v>Processing as a reactant</v>
      </c>
      <c r="K783">
        <v>5867</v>
      </c>
      <c r="L783" t="s">
        <v>463</v>
      </c>
      <c r="M783">
        <v>0</v>
      </c>
      <c r="R783">
        <v>0</v>
      </c>
      <c r="S783">
        <v>0</v>
      </c>
      <c r="T783">
        <v>0</v>
      </c>
      <c r="U783">
        <v>0</v>
      </c>
      <c r="V783">
        <f t="shared" si="16"/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CJ783"/>
      <c r="CK783"/>
      <c r="GG783"/>
      <c r="GI783"/>
      <c r="GQ783"/>
      <c r="HI783"/>
      <c r="HK783"/>
      <c r="HM783"/>
      <c r="IF783"/>
      <c r="IW783"/>
    </row>
    <row r="784" spans="1:257">
      <c r="A784" t="s">
        <v>115</v>
      </c>
      <c r="B784">
        <v>2016</v>
      </c>
      <c r="C784" t="s">
        <v>1072</v>
      </c>
      <c r="D784" t="s">
        <v>1073</v>
      </c>
      <c r="E784" t="s">
        <v>1069</v>
      </c>
      <c r="F784" t="s">
        <v>1070</v>
      </c>
      <c r="G784" t="s">
        <v>148</v>
      </c>
      <c r="H784">
        <v>77463</v>
      </c>
      <c r="I784">
        <v>324110</v>
      </c>
      <c r="J784" t="str">
        <f>VLOOKUP(C784,'2016-2021 BD OES Pull_rev'!F:N, 9, FALSE)</f>
        <v>Processing as a reactant</v>
      </c>
      <c r="K784">
        <v>2860</v>
      </c>
      <c r="L784" t="s">
        <v>463</v>
      </c>
      <c r="M784">
        <v>0</v>
      </c>
      <c r="R784">
        <v>0</v>
      </c>
      <c r="S784">
        <v>0</v>
      </c>
      <c r="T784">
        <v>0</v>
      </c>
      <c r="U784">
        <v>0</v>
      </c>
      <c r="V784">
        <f t="shared" si="16"/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CJ784"/>
      <c r="CK784"/>
      <c r="GG784"/>
      <c r="GI784"/>
      <c r="GQ784"/>
      <c r="HI784"/>
      <c r="HK784"/>
      <c r="HM784"/>
      <c r="IF784"/>
      <c r="IW784"/>
    </row>
    <row r="785" spans="1:257">
      <c r="A785" t="s">
        <v>115</v>
      </c>
      <c r="B785">
        <v>2017</v>
      </c>
      <c r="C785" t="s">
        <v>1072</v>
      </c>
      <c r="D785" t="s">
        <v>1073</v>
      </c>
      <c r="E785" t="s">
        <v>1069</v>
      </c>
      <c r="F785" t="s">
        <v>1070</v>
      </c>
      <c r="G785" t="s">
        <v>148</v>
      </c>
      <c r="H785">
        <v>77463</v>
      </c>
      <c r="I785">
        <v>324110</v>
      </c>
      <c r="J785" t="str">
        <f>VLOOKUP(C785,'2016-2021 BD OES Pull_rev'!F:N, 9, FALSE)</f>
        <v>Processing as a reactant</v>
      </c>
      <c r="K785">
        <v>3060</v>
      </c>
      <c r="L785" t="s">
        <v>463</v>
      </c>
      <c r="M785">
        <v>0</v>
      </c>
      <c r="R785">
        <v>0</v>
      </c>
      <c r="S785">
        <v>0</v>
      </c>
      <c r="T785">
        <v>0</v>
      </c>
      <c r="U785">
        <v>0</v>
      </c>
      <c r="V785">
        <f t="shared" si="16"/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CJ785"/>
      <c r="CK785"/>
      <c r="GG785"/>
      <c r="GI785"/>
      <c r="GQ785"/>
      <c r="HI785"/>
      <c r="HK785"/>
      <c r="HM785"/>
      <c r="IF785"/>
      <c r="IW785"/>
    </row>
    <row r="786" spans="1:257">
      <c r="A786" t="s">
        <v>115</v>
      </c>
      <c r="B786">
        <v>2018</v>
      </c>
      <c r="C786" t="s">
        <v>1072</v>
      </c>
      <c r="D786" t="s">
        <v>1073</v>
      </c>
      <c r="E786" t="s">
        <v>1069</v>
      </c>
      <c r="F786" t="s">
        <v>1070</v>
      </c>
      <c r="G786" t="s">
        <v>148</v>
      </c>
      <c r="H786">
        <v>77463</v>
      </c>
      <c r="I786">
        <v>324110</v>
      </c>
      <c r="J786" t="str">
        <f>VLOOKUP(C786,'2016-2021 BD OES Pull_rev'!F:N, 9, FALSE)</f>
        <v>Processing as a reactant</v>
      </c>
      <c r="K786">
        <v>3060</v>
      </c>
      <c r="L786" t="s">
        <v>463</v>
      </c>
      <c r="M786">
        <v>0</v>
      </c>
      <c r="R786">
        <v>0</v>
      </c>
      <c r="S786">
        <v>0</v>
      </c>
      <c r="T786">
        <v>0</v>
      </c>
      <c r="U786">
        <v>0</v>
      </c>
      <c r="V786">
        <f t="shared" si="16"/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CJ786"/>
      <c r="CK786"/>
      <c r="GG786"/>
      <c r="GI786"/>
      <c r="GQ786"/>
      <c r="HI786"/>
      <c r="HK786"/>
      <c r="HM786"/>
      <c r="IF786"/>
      <c r="IW786"/>
    </row>
    <row r="787" spans="1:257">
      <c r="A787" t="s">
        <v>115</v>
      </c>
      <c r="B787">
        <v>2019</v>
      </c>
      <c r="C787" t="s">
        <v>1072</v>
      </c>
      <c r="D787" t="s">
        <v>1073</v>
      </c>
      <c r="E787" t="s">
        <v>1069</v>
      </c>
      <c r="F787" t="s">
        <v>1070</v>
      </c>
      <c r="G787" t="s">
        <v>148</v>
      </c>
      <c r="H787">
        <v>77463</v>
      </c>
      <c r="I787">
        <v>324110</v>
      </c>
      <c r="J787" t="str">
        <f>VLOOKUP(C787,'2016-2021 BD OES Pull_rev'!F:N, 9, FALSE)</f>
        <v>Processing as a reactant</v>
      </c>
      <c r="K787">
        <v>3233</v>
      </c>
      <c r="L787" t="s">
        <v>463</v>
      </c>
      <c r="M787">
        <v>0</v>
      </c>
      <c r="R787">
        <v>0</v>
      </c>
      <c r="S787">
        <v>0</v>
      </c>
      <c r="T787">
        <v>0</v>
      </c>
      <c r="U787">
        <v>0</v>
      </c>
      <c r="V787">
        <f t="shared" si="16"/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CJ787"/>
      <c r="CK787"/>
      <c r="GG787"/>
      <c r="GI787"/>
      <c r="GQ787"/>
      <c r="HI787"/>
      <c r="HK787"/>
      <c r="HM787"/>
      <c r="IF787"/>
      <c r="IW787"/>
    </row>
    <row r="788" spans="1:257">
      <c r="A788" t="s">
        <v>115</v>
      </c>
      <c r="B788">
        <v>2020</v>
      </c>
      <c r="C788" t="s">
        <v>1072</v>
      </c>
      <c r="D788" t="s">
        <v>1073</v>
      </c>
      <c r="E788" t="s">
        <v>1069</v>
      </c>
      <c r="F788" t="s">
        <v>1070</v>
      </c>
      <c r="G788" t="s">
        <v>148</v>
      </c>
      <c r="H788">
        <v>77463</v>
      </c>
      <c r="I788">
        <v>324110</v>
      </c>
      <c r="J788" t="str">
        <f>VLOOKUP(C788,'2016-2021 BD OES Pull_rev'!F:N, 9, FALSE)</f>
        <v>Processing as a reactant</v>
      </c>
      <c r="K788">
        <v>4028</v>
      </c>
      <c r="L788" t="s">
        <v>463</v>
      </c>
      <c r="M788">
        <v>0</v>
      </c>
      <c r="R788">
        <v>0</v>
      </c>
      <c r="S788">
        <v>0</v>
      </c>
      <c r="T788">
        <v>0</v>
      </c>
      <c r="U788">
        <v>0</v>
      </c>
      <c r="V788">
        <f t="shared" si="16"/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CJ788"/>
      <c r="CK788"/>
      <c r="GG788"/>
      <c r="GI788"/>
      <c r="GQ788"/>
      <c r="HI788"/>
      <c r="HK788"/>
      <c r="HM788"/>
      <c r="IF788"/>
      <c r="IW788"/>
    </row>
    <row r="789" spans="1:257">
      <c r="A789" t="s">
        <v>115</v>
      </c>
      <c r="B789">
        <v>2021</v>
      </c>
      <c r="C789" t="s">
        <v>1072</v>
      </c>
      <c r="D789" t="s">
        <v>1073</v>
      </c>
      <c r="E789" t="s">
        <v>1069</v>
      </c>
      <c r="F789" t="s">
        <v>1070</v>
      </c>
      <c r="G789" t="s">
        <v>148</v>
      </c>
      <c r="H789">
        <v>77463</v>
      </c>
      <c r="I789">
        <v>324110</v>
      </c>
      <c r="J789" t="str">
        <f>VLOOKUP(C789,'2016-2021 BD OES Pull_rev'!F:N, 9, FALSE)</f>
        <v>Processing as a reactant</v>
      </c>
      <c r="K789">
        <v>3984</v>
      </c>
      <c r="L789" t="s">
        <v>463</v>
      </c>
      <c r="M789">
        <v>0</v>
      </c>
      <c r="R789">
        <v>0</v>
      </c>
      <c r="S789">
        <v>0</v>
      </c>
      <c r="T789">
        <v>0</v>
      </c>
      <c r="U789">
        <v>0</v>
      </c>
      <c r="V789">
        <f t="shared" si="16"/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CJ789"/>
      <c r="CK789"/>
      <c r="GG789"/>
      <c r="GI789"/>
      <c r="GQ789"/>
      <c r="HI789"/>
      <c r="HK789"/>
      <c r="HM789"/>
      <c r="IF789"/>
      <c r="IW789"/>
    </row>
    <row r="790" spans="1:257">
      <c r="A790" t="s">
        <v>115</v>
      </c>
      <c r="B790">
        <v>2016</v>
      </c>
      <c r="C790" t="s">
        <v>1074</v>
      </c>
      <c r="D790" t="s">
        <v>1075</v>
      </c>
      <c r="E790" t="s">
        <v>1076</v>
      </c>
      <c r="F790" t="s">
        <v>1077</v>
      </c>
      <c r="G790" t="s">
        <v>1060</v>
      </c>
      <c r="H790">
        <v>7036</v>
      </c>
      <c r="I790">
        <v>324110</v>
      </c>
      <c r="J790" t="str">
        <f>VLOOKUP(C790,'2016-2021 BD OES Pull_rev'!F:N, 9, FALSE)</f>
        <v>Processing as a reactant</v>
      </c>
      <c r="K790">
        <v>7</v>
      </c>
      <c r="L790" t="s">
        <v>463</v>
      </c>
      <c r="M790">
        <v>0</v>
      </c>
      <c r="R790">
        <v>0</v>
      </c>
      <c r="S790">
        <v>0</v>
      </c>
      <c r="T790">
        <v>0</v>
      </c>
      <c r="U790">
        <v>0</v>
      </c>
      <c r="V790">
        <f t="shared" si="16"/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CJ790"/>
      <c r="CK790"/>
      <c r="GG790"/>
      <c r="GI790"/>
      <c r="GQ790"/>
      <c r="HI790"/>
      <c r="HK790"/>
      <c r="HM790"/>
      <c r="IF790"/>
      <c r="IW790"/>
    </row>
    <row r="791" spans="1:257">
      <c r="A791" t="s">
        <v>115</v>
      </c>
      <c r="B791">
        <v>2017</v>
      </c>
      <c r="C791" t="s">
        <v>1074</v>
      </c>
      <c r="D791" t="s">
        <v>1075</v>
      </c>
      <c r="E791" t="s">
        <v>1076</v>
      </c>
      <c r="F791" t="s">
        <v>1077</v>
      </c>
      <c r="G791" t="s">
        <v>1060</v>
      </c>
      <c r="H791">
        <v>7036</v>
      </c>
      <c r="I791">
        <v>324110</v>
      </c>
      <c r="J791" t="str">
        <f>VLOOKUP(C791,'2016-2021 BD OES Pull_rev'!F:N, 9, FALSE)</f>
        <v>Processing as a reactant</v>
      </c>
      <c r="K791">
        <v>6</v>
      </c>
      <c r="L791" t="s">
        <v>463</v>
      </c>
      <c r="M791">
        <v>0</v>
      </c>
      <c r="R791">
        <v>0</v>
      </c>
      <c r="S791">
        <v>0</v>
      </c>
      <c r="T791">
        <v>0</v>
      </c>
      <c r="U791">
        <v>0</v>
      </c>
      <c r="V791">
        <f t="shared" si="16"/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CJ791"/>
      <c r="CK791"/>
      <c r="GG791"/>
      <c r="GI791"/>
      <c r="GQ791"/>
      <c r="HI791"/>
      <c r="HK791"/>
      <c r="HM791"/>
      <c r="IF791"/>
      <c r="IW791"/>
    </row>
    <row r="792" spans="1:257">
      <c r="A792" t="s">
        <v>115</v>
      </c>
      <c r="B792">
        <v>2018</v>
      </c>
      <c r="C792" t="s">
        <v>1074</v>
      </c>
      <c r="D792" t="s">
        <v>1075</v>
      </c>
      <c r="E792" t="s">
        <v>1076</v>
      </c>
      <c r="F792" t="s">
        <v>1077</v>
      </c>
      <c r="G792" t="s">
        <v>1060</v>
      </c>
      <c r="H792">
        <v>7036</v>
      </c>
      <c r="I792">
        <v>324110</v>
      </c>
      <c r="J792" t="str">
        <f>VLOOKUP(C792,'2016-2021 BD OES Pull_rev'!F:N, 9, FALSE)</f>
        <v>Processing as a reactant</v>
      </c>
      <c r="K792">
        <v>5</v>
      </c>
      <c r="L792" t="s">
        <v>463</v>
      </c>
      <c r="M792">
        <v>0</v>
      </c>
      <c r="R792">
        <v>0</v>
      </c>
      <c r="S792">
        <v>0</v>
      </c>
      <c r="T792">
        <v>0</v>
      </c>
      <c r="U792">
        <v>0</v>
      </c>
      <c r="V792">
        <f t="shared" si="16"/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CJ792"/>
      <c r="CK792"/>
      <c r="GG792"/>
      <c r="GI792"/>
      <c r="GQ792"/>
      <c r="HI792"/>
      <c r="HK792"/>
      <c r="HM792"/>
      <c r="IF792"/>
      <c r="IW792"/>
    </row>
    <row r="793" spans="1:257">
      <c r="A793" t="s">
        <v>115</v>
      </c>
      <c r="B793">
        <v>2019</v>
      </c>
      <c r="C793" t="s">
        <v>1074</v>
      </c>
      <c r="D793" t="s">
        <v>1075</v>
      </c>
      <c r="E793" t="s">
        <v>1076</v>
      </c>
      <c r="F793" t="s">
        <v>1077</v>
      </c>
      <c r="G793" t="s">
        <v>1060</v>
      </c>
      <c r="H793">
        <v>7036</v>
      </c>
      <c r="I793">
        <v>324110</v>
      </c>
      <c r="J793" t="str">
        <f>VLOOKUP(C793,'2016-2021 BD OES Pull_rev'!F:N, 9, FALSE)</f>
        <v>Processing as a reactant</v>
      </c>
      <c r="K793">
        <v>4</v>
      </c>
      <c r="L793" t="s">
        <v>463</v>
      </c>
      <c r="M793">
        <v>0</v>
      </c>
      <c r="R793">
        <v>0</v>
      </c>
      <c r="S793">
        <v>0</v>
      </c>
      <c r="T793">
        <v>0</v>
      </c>
      <c r="U793">
        <v>0</v>
      </c>
      <c r="V793">
        <f t="shared" si="16"/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CJ793"/>
      <c r="CK793"/>
      <c r="GG793"/>
      <c r="GI793"/>
      <c r="GQ793"/>
      <c r="HI793"/>
      <c r="HK793"/>
      <c r="HM793"/>
      <c r="IF793"/>
      <c r="IW793"/>
    </row>
    <row r="794" spans="1:257">
      <c r="A794" t="s">
        <v>115</v>
      </c>
      <c r="B794">
        <v>2020</v>
      </c>
      <c r="C794" t="s">
        <v>1074</v>
      </c>
      <c r="D794" t="s">
        <v>1075</v>
      </c>
      <c r="E794" t="s">
        <v>1076</v>
      </c>
      <c r="F794" t="s">
        <v>1077</v>
      </c>
      <c r="G794" t="s">
        <v>1060</v>
      </c>
      <c r="H794">
        <v>7036</v>
      </c>
      <c r="I794">
        <v>324110</v>
      </c>
      <c r="J794" t="str">
        <f>VLOOKUP(C794,'2016-2021 BD OES Pull_rev'!F:N, 9, FALSE)</f>
        <v>Processing as a reactant</v>
      </c>
      <c r="K794">
        <v>5</v>
      </c>
      <c r="L794" t="s">
        <v>463</v>
      </c>
      <c r="M794">
        <v>0</v>
      </c>
      <c r="R794">
        <v>0</v>
      </c>
      <c r="S794">
        <v>0</v>
      </c>
      <c r="T794">
        <v>0</v>
      </c>
      <c r="U794">
        <v>0</v>
      </c>
      <c r="V794">
        <f t="shared" si="16"/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CJ794"/>
      <c r="CK794"/>
      <c r="GG794"/>
      <c r="GI794"/>
      <c r="GQ794"/>
      <c r="HI794"/>
      <c r="HK794"/>
      <c r="HM794"/>
      <c r="IF794"/>
      <c r="IW794"/>
    </row>
    <row r="795" spans="1:257">
      <c r="A795" t="s">
        <v>115</v>
      </c>
      <c r="B795">
        <v>2021</v>
      </c>
      <c r="C795" t="s">
        <v>1074</v>
      </c>
      <c r="D795" t="s">
        <v>1075</v>
      </c>
      <c r="E795" t="s">
        <v>1076</v>
      </c>
      <c r="F795" t="s">
        <v>1077</v>
      </c>
      <c r="G795" t="s">
        <v>1060</v>
      </c>
      <c r="H795">
        <v>7036</v>
      </c>
      <c r="I795">
        <v>324110</v>
      </c>
      <c r="J795" t="str">
        <f>VLOOKUP(C795,'2016-2021 BD OES Pull_rev'!F:N, 9, FALSE)</f>
        <v>Processing as a reactant</v>
      </c>
      <c r="K795">
        <v>6</v>
      </c>
      <c r="L795" t="s">
        <v>463</v>
      </c>
      <c r="M795">
        <v>0</v>
      </c>
      <c r="R795">
        <v>0</v>
      </c>
      <c r="S795">
        <v>0</v>
      </c>
      <c r="T795">
        <v>0</v>
      </c>
      <c r="U795">
        <v>0</v>
      </c>
      <c r="V795">
        <f t="shared" si="16"/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Z795" t="s">
        <v>1078</v>
      </c>
      <c r="BA795" t="s">
        <v>1079</v>
      </c>
      <c r="BB795" t="s">
        <v>659</v>
      </c>
      <c r="BC795" t="s">
        <v>659</v>
      </c>
      <c r="BD795" t="s">
        <v>660</v>
      </c>
      <c r="BF795">
        <v>48674</v>
      </c>
      <c r="BG795" t="s">
        <v>1080</v>
      </c>
      <c r="BH795">
        <v>110027360629</v>
      </c>
      <c r="CJ795"/>
      <c r="CK795"/>
      <c r="GG795"/>
      <c r="GI795"/>
      <c r="GQ795"/>
      <c r="HI795"/>
      <c r="HK795"/>
      <c r="HM795"/>
      <c r="IF795"/>
      <c r="IW795"/>
    </row>
    <row r="796" spans="1:257">
      <c r="A796" t="s">
        <v>115</v>
      </c>
      <c r="B796">
        <v>2016</v>
      </c>
      <c r="C796" t="s">
        <v>1081</v>
      </c>
      <c r="D796" t="s">
        <v>1082</v>
      </c>
      <c r="E796" t="s">
        <v>1083</v>
      </c>
      <c r="F796" t="s">
        <v>1084</v>
      </c>
      <c r="G796" t="s">
        <v>155</v>
      </c>
      <c r="H796">
        <v>93420</v>
      </c>
      <c r="I796">
        <v>324110</v>
      </c>
      <c r="J796" t="str">
        <f>VLOOKUP(C796,'2016-2021 BD OES Pull_rev'!F:N, 9, FALSE)</f>
        <v>Processing - Incorporation into formulation, mixture, or reaction product</v>
      </c>
      <c r="K796">
        <v>17</v>
      </c>
      <c r="L796" t="s">
        <v>463</v>
      </c>
      <c r="M796">
        <v>0</v>
      </c>
      <c r="R796">
        <v>0</v>
      </c>
      <c r="S796">
        <v>0</v>
      </c>
      <c r="T796">
        <v>0</v>
      </c>
      <c r="U796">
        <v>0</v>
      </c>
      <c r="V796">
        <f t="shared" si="16"/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CJ796"/>
      <c r="CK796"/>
      <c r="GG796"/>
      <c r="GI796"/>
      <c r="GQ796"/>
      <c r="HI796"/>
      <c r="HK796"/>
      <c r="HM796"/>
      <c r="IF796"/>
      <c r="IW796"/>
    </row>
    <row r="797" spans="1:257">
      <c r="A797" t="s">
        <v>115</v>
      </c>
      <c r="B797">
        <v>2017</v>
      </c>
      <c r="C797" t="s">
        <v>1081</v>
      </c>
      <c r="D797" t="s">
        <v>1082</v>
      </c>
      <c r="E797" t="s">
        <v>1083</v>
      </c>
      <c r="F797" t="s">
        <v>1084</v>
      </c>
      <c r="G797" t="s">
        <v>155</v>
      </c>
      <c r="H797">
        <v>93420</v>
      </c>
      <c r="I797">
        <v>324110</v>
      </c>
      <c r="J797" t="str">
        <f>VLOOKUP(C797,'2016-2021 BD OES Pull_rev'!F:N, 9, FALSE)</f>
        <v>Processing - Incorporation into formulation, mixture, or reaction product</v>
      </c>
      <c r="K797">
        <v>15.7</v>
      </c>
      <c r="L797" t="s">
        <v>463</v>
      </c>
      <c r="M797">
        <v>0</v>
      </c>
      <c r="R797">
        <v>0</v>
      </c>
      <c r="S797">
        <v>0</v>
      </c>
      <c r="T797">
        <v>0</v>
      </c>
      <c r="U797">
        <v>0</v>
      </c>
      <c r="V797">
        <f t="shared" si="16"/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CJ797"/>
      <c r="CK797"/>
      <c r="GG797"/>
      <c r="GI797"/>
      <c r="GQ797"/>
      <c r="HI797"/>
      <c r="HK797"/>
      <c r="HM797"/>
      <c r="IF797"/>
      <c r="IW797"/>
    </row>
    <row r="798" spans="1:257">
      <c r="A798" t="s">
        <v>115</v>
      </c>
      <c r="B798">
        <v>2018</v>
      </c>
      <c r="C798" t="s">
        <v>1081</v>
      </c>
      <c r="D798" t="s">
        <v>1082</v>
      </c>
      <c r="E798" t="s">
        <v>1083</v>
      </c>
      <c r="F798" t="s">
        <v>1084</v>
      </c>
      <c r="G798" t="s">
        <v>155</v>
      </c>
      <c r="H798">
        <v>93420</v>
      </c>
      <c r="I798">
        <v>324110</v>
      </c>
      <c r="J798" t="str">
        <f>VLOOKUP(C798,'2016-2021 BD OES Pull_rev'!F:N, 9, FALSE)</f>
        <v>Processing - Incorporation into formulation, mixture, or reaction product</v>
      </c>
      <c r="K798">
        <v>15.6</v>
      </c>
      <c r="L798" t="s">
        <v>463</v>
      </c>
      <c r="M798">
        <v>0</v>
      </c>
      <c r="R798">
        <v>0</v>
      </c>
      <c r="S798">
        <v>0</v>
      </c>
      <c r="T798">
        <v>0</v>
      </c>
      <c r="U798">
        <v>0</v>
      </c>
      <c r="V798">
        <f t="shared" si="16"/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CJ798"/>
      <c r="CK798"/>
      <c r="GG798"/>
      <c r="GI798"/>
      <c r="GQ798"/>
      <c r="HI798"/>
      <c r="HK798"/>
      <c r="HM798"/>
      <c r="IF798"/>
      <c r="IW798"/>
    </row>
    <row r="799" spans="1:257">
      <c r="A799" t="s">
        <v>115</v>
      </c>
      <c r="B799">
        <v>2019</v>
      </c>
      <c r="C799" t="s">
        <v>1081</v>
      </c>
      <c r="D799" t="s">
        <v>1082</v>
      </c>
      <c r="E799" t="s">
        <v>1083</v>
      </c>
      <c r="F799" t="s">
        <v>1084</v>
      </c>
      <c r="G799" t="s">
        <v>155</v>
      </c>
      <c r="H799">
        <v>93420</v>
      </c>
      <c r="I799">
        <v>324110</v>
      </c>
      <c r="J799" t="str">
        <f>VLOOKUP(C799,'2016-2021 BD OES Pull_rev'!F:N, 9, FALSE)</f>
        <v>Processing - Incorporation into formulation, mixture, or reaction product</v>
      </c>
      <c r="K799">
        <v>15.61</v>
      </c>
      <c r="L799" t="s">
        <v>463</v>
      </c>
      <c r="M799">
        <v>0</v>
      </c>
      <c r="R799">
        <v>0</v>
      </c>
      <c r="S799">
        <v>0</v>
      </c>
      <c r="T799">
        <v>0</v>
      </c>
      <c r="U799">
        <v>0</v>
      </c>
      <c r="V799">
        <f t="shared" si="16"/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CJ799"/>
      <c r="CK799"/>
      <c r="GG799"/>
      <c r="GI799"/>
      <c r="GQ799"/>
      <c r="HI799"/>
      <c r="HK799"/>
      <c r="HM799"/>
      <c r="IF799"/>
      <c r="IW799"/>
    </row>
    <row r="800" spans="1:257">
      <c r="A800" t="s">
        <v>115</v>
      </c>
      <c r="B800">
        <v>2020</v>
      </c>
      <c r="C800" t="s">
        <v>1081</v>
      </c>
      <c r="D800" t="s">
        <v>1082</v>
      </c>
      <c r="E800" t="s">
        <v>1083</v>
      </c>
      <c r="F800" t="s">
        <v>1084</v>
      </c>
      <c r="G800" t="s">
        <v>155</v>
      </c>
      <c r="H800">
        <v>93420</v>
      </c>
      <c r="I800">
        <v>324110</v>
      </c>
      <c r="J800" t="str">
        <f>VLOOKUP(C800,'2016-2021 BD OES Pull_rev'!F:N, 9, FALSE)</f>
        <v>Processing - Incorporation into formulation, mixture, or reaction product</v>
      </c>
      <c r="K800">
        <v>16.489999999999998</v>
      </c>
      <c r="L800" t="s">
        <v>463</v>
      </c>
      <c r="M800">
        <v>0</v>
      </c>
      <c r="R800">
        <v>0</v>
      </c>
      <c r="S800">
        <v>0</v>
      </c>
      <c r="T800">
        <v>0</v>
      </c>
      <c r="U800">
        <v>0</v>
      </c>
      <c r="V800">
        <f t="shared" si="16"/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Z800" t="s">
        <v>1085</v>
      </c>
      <c r="BA800" t="s">
        <v>1086</v>
      </c>
      <c r="BB800" t="s">
        <v>470</v>
      </c>
      <c r="BE800" t="s">
        <v>1087</v>
      </c>
      <c r="BF800" t="s">
        <v>472</v>
      </c>
      <c r="BG800" t="s">
        <v>463</v>
      </c>
      <c r="BH800">
        <v>110070691600</v>
      </c>
      <c r="CJ800"/>
      <c r="CK800"/>
      <c r="GG800"/>
      <c r="GI800"/>
      <c r="GQ800"/>
      <c r="HI800"/>
      <c r="HK800"/>
      <c r="HM800"/>
      <c r="IF800"/>
      <c r="IW800"/>
    </row>
    <row r="801" spans="1:257">
      <c r="A801" t="s">
        <v>115</v>
      </c>
      <c r="B801">
        <v>2021</v>
      </c>
      <c r="C801" t="s">
        <v>1081</v>
      </c>
      <c r="D801" t="s">
        <v>1082</v>
      </c>
      <c r="E801" t="s">
        <v>1083</v>
      </c>
      <c r="F801" t="s">
        <v>1084</v>
      </c>
      <c r="G801" t="s">
        <v>155</v>
      </c>
      <c r="H801">
        <v>93420</v>
      </c>
      <c r="I801">
        <v>324110</v>
      </c>
      <c r="J801" t="str">
        <f>VLOOKUP(C801,'2016-2021 BD OES Pull_rev'!F:N, 9, FALSE)</f>
        <v>Processing - Incorporation into formulation, mixture, or reaction product</v>
      </c>
      <c r="K801">
        <v>15.49</v>
      </c>
      <c r="L801" t="s">
        <v>463</v>
      </c>
      <c r="M801">
        <v>0</v>
      </c>
      <c r="R801">
        <v>0</v>
      </c>
      <c r="S801">
        <v>0</v>
      </c>
      <c r="T801">
        <v>0</v>
      </c>
      <c r="U801">
        <v>0</v>
      </c>
      <c r="V801">
        <f t="shared" si="16"/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Z801" t="s">
        <v>697</v>
      </c>
      <c r="BA801" t="s">
        <v>698</v>
      </c>
      <c r="BB801" t="s">
        <v>146</v>
      </c>
      <c r="BC801" t="s">
        <v>147</v>
      </c>
      <c r="BD801" t="s">
        <v>148</v>
      </c>
      <c r="BF801">
        <v>776402563</v>
      </c>
      <c r="BG801" t="s">
        <v>699</v>
      </c>
      <c r="BH801">
        <v>110035783658</v>
      </c>
      <c r="CJ801"/>
      <c r="CK801"/>
      <c r="GG801"/>
      <c r="GI801"/>
      <c r="GQ801"/>
      <c r="HI801"/>
      <c r="HK801"/>
      <c r="HM801"/>
      <c r="IF801"/>
      <c r="IW801"/>
    </row>
    <row r="802" spans="1:257">
      <c r="A802" t="s">
        <v>115</v>
      </c>
      <c r="B802">
        <v>2016</v>
      </c>
      <c r="C802" t="s">
        <v>1088</v>
      </c>
      <c r="D802" t="s">
        <v>1089</v>
      </c>
      <c r="E802" t="s">
        <v>1090</v>
      </c>
      <c r="F802" t="s">
        <v>1091</v>
      </c>
      <c r="G802" t="s">
        <v>131</v>
      </c>
      <c r="H802">
        <v>98248</v>
      </c>
      <c r="I802">
        <v>324110</v>
      </c>
      <c r="J802" t="str">
        <f>VLOOKUP(C802,'2016-2021 BD OES Pull_rev'!F:N, 9, FALSE)</f>
        <v>Processing - Incorporation into formulation, mixture, or reaction product</v>
      </c>
      <c r="K802">
        <v>19</v>
      </c>
      <c r="L802" t="s">
        <v>463</v>
      </c>
      <c r="M802">
        <v>0</v>
      </c>
      <c r="R802">
        <v>0</v>
      </c>
      <c r="S802">
        <v>0</v>
      </c>
      <c r="T802">
        <v>0</v>
      </c>
      <c r="U802">
        <v>0</v>
      </c>
      <c r="V802">
        <f t="shared" ref="V802:V865" si="17">SUM(S802:U802)</f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CJ802"/>
      <c r="CK802"/>
      <c r="GG802"/>
      <c r="GI802"/>
      <c r="GQ802"/>
      <c r="HI802"/>
      <c r="HK802"/>
      <c r="HM802"/>
      <c r="IF802"/>
      <c r="IW802"/>
    </row>
    <row r="803" spans="1:257">
      <c r="A803" t="s">
        <v>115</v>
      </c>
      <c r="B803">
        <v>2017</v>
      </c>
      <c r="C803" t="s">
        <v>1088</v>
      </c>
      <c r="D803" t="s">
        <v>1089</v>
      </c>
      <c r="E803" t="s">
        <v>1090</v>
      </c>
      <c r="F803" t="s">
        <v>1091</v>
      </c>
      <c r="G803" t="s">
        <v>131</v>
      </c>
      <c r="H803">
        <v>98248</v>
      </c>
      <c r="I803">
        <v>324110</v>
      </c>
      <c r="J803" t="str">
        <f>VLOOKUP(C803,'2016-2021 BD OES Pull_rev'!F:N, 9, FALSE)</f>
        <v>Processing - Incorporation into formulation, mixture, or reaction product</v>
      </c>
      <c r="K803">
        <v>23</v>
      </c>
      <c r="L803" t="s">
        <v>463</v>
      </c>
      <c r="M803">
        <v>0</v>
      </c>
      <c r="R803">
        <v>0</v>
      </c>
      <c r="S803">
        <v>0</v>
      </c>
      <c r="T803">
        <v>0</v>
      </c>
      <c r="U803">
        <v>0</v>
      </c>
      <c r="V803">
        <f t="shared" si="17"/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CJ803"/>
      <c r="CK803"/>
      <c r="GG803"/>
      <c r="GI803"/>
      <c r="GQ803"/>
      <c r="HI803"/>
      <c r="HK803"/>
      <c r="HM803"/>
      <c r="IF803"/>
      <c r="IW803"/>
    </row>
    <row r="804" spans="1:257">
      <c r="A804" t="s">
        <v>115</v>
      </c>
      <c r="B804">
        <v>2018</v>
      </c>
      <c r="C804" t="s">
        <v>1088</v>
      </c>
      <c r="D804" t="s">
        <v>1089</v>
      </c>
      <c r="E804" t="s">
        <v>1090</v>
      </c>
      <c r="F804" t="s">
        <v>1091</v>
      </c>
      <c r="G804" t="s">
        <v>131</v>
      </c>
      <c r="H804">
        <v>98248</v>
      </c>
      <c r="I804">
        <v>324110</v>
      </c>
      <c r="J804" t="str">
        <f>VLOOKUP(C804,'2016-2021 BD OES Pull_rev'!F:N, 9, FALSE)</f>
        <v>Processing - Incorporation into formulation, mixture, or reaction product</v>
      </c>
      <c r="K804">
        <v>303</v>
      </c>
      <c r="L804" t="s">
        <v>463</v>
      </c>
      <c r="M804">
        <v>0</v>
      </c>
      <c r="R804">
        <v>0</v>
      </c>
      <c r="S804">
        <v>0</v>
      </c>
      <c r="T804">
        <v>0</v>
      </c>
      <c r="U804">
        <v>0</v>
      </c>
      <c r="V804">
        <f t="shared" si="17"/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CJ804"/>
      <c r="CK804"/>
      <c r="GG804"/>
      <c r="GI804"/>
      <c r="GQ804"/>
      <c r="HI804"/>
      <c r="HK804"/>
      <c r="HM804"/>
      <c r="IF804"/>
      <c r="IW804"/>
    </row>
    <row r="805" spans="1:257">
      <c r="A805" t="s">
        <v>115</v>
      </c>
      <c r="B805">
        <v>2019</v>
      </c>
      <c r="C805" t="s">
        <v>1088</v>
      </c>
      <c r="D805" t="s">
        <v>1089</v>
      </c>
      <c r="E805" t="s">
        <v>1090</v>
      </c>
      <c r="F805" t="s">
        <v>1091</v>
      </c>
      <c r="G805" t="s">
        <v>131</v>
      </c>
      <c r="H805">
        <v>98248</v>
      </c>
      <c r="I805">
        <v>324110</v>
      </c>
      <c r="J805" t="str">
        <f>VLOOKUP(C805,'2016-2021 BD OES Pull_rev'!F:N, 9, FALSE)</f>
        <v>Processing - Incorporation into formulation, mixture, or reaction product</v>
      </c>
      <c r="K805">
        <v>325</v>
      </c>
      <c r="L805" t="s">
        <v>463</v>
      </c>
      <c r="M805">
        <v>0</v>
      </c>
      <c r="R805">
        <v>0</v>
      </c>
      <c r="S805">
        <v>0</v>
      </c>
      <c r="T805">
        <v>0</v>
      </c>
      <c r="U805">
        <v>0</v>
      </c>
      <c r="V805">
        <f t="shared" si="17"/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CJ805"/>
      <c r="CK805"/>
      <c r="GG805"/>
      <c r="GI805"/>
      <c r="GQ805"/>
      <c r="HI805"/>
      <c r="HK805"/>
      <c r="HM805"/>
      <c r="IF805"/>
      <c r="IW805"/>
    </row>
    <row r="806" spans="1:257">
      <c r="A806" t="s">
        <v>115</v>
      </c>
      <c r="B806">
        <v>2020</v>
      </c>
      <c r="C806" t="s">
        <v>1088</v>
      </c>
      <c r="D806" t="s">
        <v>1089</v>
      </c>
      <c r="E806" t="s">
        <v>1090</v>
      </c>
      <c r="F806" t="s">
        <v>1091</v>
      </c>
      <c r="G806" t="s">
        <v>131</v>
      </c>
      <c r="H806">
        <v>98248</v>
      </c>
      <c r="I806">
        <v>324110</v>
      </c>
      <c r="J806" t="str">
        <f>VLOOKUP(C806,'2016-2021 BD OES Pull_rev'!F:N, 9, FALSE)</f>
        <v>Processing - Incorporation into formulation, mixture, or reaction product</v>
      </c>
      <c r="K806">
        <v>338.2</v>
      </c>
      <c r="L806" t="s">
        <v>463</v>
      </c>
      <c r="M806">
        <v>0</v>
      </c>
      <c r="R806">
        <v>0</v>
      </c>
      <c r="S806">
        <v>0</v>
      </c>
      <c r="T806">
        <v>0</v>
      </c>
      <c r="U806">
        <v>0</v>
      </c>
      <c r="V806">
        <f t="shared" si="17"/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CJ806"/>
      <c r="CK806"/>
      <c r="GG806"/>
      <c r="GI806"/>
      <c r="GQ806"/>
      <c r="HI806"/>
      <c r="HK806"/>
      <c r="HM806"/>
      <c r="IF806"/>
      <c r="IW806"/>
    </row>
    <row r="807" spans="1:257">
      <c r="A807" t="s">
        <v>115</v>
      </c>
      <c r="B807">
        <v>2021</v>
      </c>
      <c r="C807" t="s">
        <v>1088</v>
      </c>
      <c r="D807" t="s">
        <v>1089</v>
      </c>
      <c r="E807" t="s">
        <v>1090</v>
      </c>
      <c r="F807" t="s">
        <v>1091</v>
      </c>
      <c r="G807" t="s">
        <v>131</v>
      </c>
      <c r="H807">
        <v>98248</v>
      </c>
      <c r="I807">
        <v>324110</v>
      </c>
      <c r="J807" t="str">
        <f>VLOOKUP(C807,'2016-2021 BD OES Pull_rev'!F:N, 9, FALSE)</f>
        <v>Processing - Incorporation into formulation, mixture, or reaction product</v>
      </c>
      <c r="K807">
        <v>342.1</v>
      </c>
      <c r="L807" t="s">
        <v>463</v>
      </c>
      <c r="M807">
        <v>0</v>
      </c>
      <c r="R807">
        <v>0</v>
      </c>
      <c r="S807">
        <v>0</v>
      </c>
      <c r="T807">
        <v>0</v>
      </c>
      <c r="U807">
        <v>0</v>
      </c>
      <c r="V807">
        <f t="shared" si="17"/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CJ807"/>
      <c r="CK807"/>
      <c r="GG807"/>
      <c r="GI807"/>
      <c r="GQ807"/>
      <c r="HI807"/>
      <c r="HK807"/>
      <c r="HM807"/>
      <c r="IF807"/>
      <c r="IW807"/>
    </row>
    <row r="808" spans="1:257">
      <c r="A808" t="s">
        <v>115</v>
      </c>
      <c r="B808">
        <v>2016</v>
      </c>
      <c r="C808" t="s">
        <v>1092</v>
      </c>
      <c r="D808" t="s">
        <v>1093</v>
      </c>
      <c r="E808" t="s">
        <v>1094</v>
      </c>
      <c r="F808" t="s">
        <v>727</v>
      </c>
      <c r="G808" t="s">
        <v>216</v>
      </c>
      <c r="H808">
        <v>70669</v>
      </c>
      <c r="I808">
        <v>324110</v>
      </c>
      <c r="J808" t="str">
        <f>VLOOKUP(C808,'2016-2021 BD OES Pull_rev'!F:N, 9, FALSE)</f>
        <v>Processing as a Reactant</v>
      </c>
      <c r="K808">
        <v>193.85</v>
      </c>
      <c r="L808" t="s">
        <v>728</v>
      </c>
      <c r="M808">
        <v>45.3</v>
      </c>
      <c r="N808" t="s">
        <v>477</v>
      </c>
      <c r="R808">
        <v>1</v>
      </c>
      <c r="S808">
        <v>45.3</v>
      </c>
      <c r="T808">
        <v>0</v>
      </c>
      <c r="U808">
        <v>0</v>
      </c>
      <c r="V808">
        <f t="shared" si="17"/>
        <v>45.3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CJ808"/>
      <c r="CK808"/>
      <c r="GG808"/>
      <c r="GI808"/>
      <c r="GQ808"/>
      <c r="HI808"/>
      <c r="HK808"/>
      <c r="HM808"/>
      <c r="IF808"/>
      <c r="IW808"/>
    </row>
    <row r="809" spans="1:257">
      <c r="A809" t="s">
        <v>115</v>
      </c>
      <c r="B809">
        <v>2017</v>
      </c>
      <c r="C809" t="s">
        <v>1092</v>
      </c>
      <c r="D809" t="s">
        <v>1093</v>
      </c>
      <c r="E809" t="s">
        <v>1094</v>
      </c>
      <c r="F809" t="s">
        <v>727</v>
      </c>
      <c r="G809" t="s">
        <v>216</v>
      </c>
      <c r="H809">
        <v>70669</v>
      </c>
      <c r="I809">
        <v>324110</v>
      </c>
      <c r="J809" t="str">
        <f>VLOOKUP(C809,'2016-2021 BD OES Pull_rev'!F:N, 9, FALSE)</f>
        <v>Processing as a Reactant</v>
      </c>
      <c r="K809">
        <v>236.18</v>
      </c>
      <c r="L809" t="s">
        <v>728</v>
      </c>
      <c r="M809">
        <v>47.61</v>
      </c>
      <c r="N809" t="s">
        <v>477</v>
      </c>
      <c r="R809">
        <v>1</v>
      </c>
      <c r="S809">
        <v>47.61</v>
      </c>
      <c r="T809">
        <v>0</v>
      </c>
      <c r="U809">
        <v>0</v>
      </c>
      <c r="V809">
        <f t="shared" si="17"/>
        <v>47.61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CJ809"/>
      <c r="CK809"/>
      <c r="GG809"/>
      <c r="GI809"/>
      <c r="GQ809"/>
      <c r="HI809"/>
      <c r="HK809"/>
      <c r="HM809"/>
      <c r="IF809"/>
      <c r="IW809"/>
    </row>
    <row r="810" spans="1:257">
      <c r="A810" t="s">
        <v>115</v>
      </c>
      <c r="B810">
        <v>2018</v>
      </c>
      <c r="C810" t="s">
        <v>1092</v>
      </c>
      <c r="D810" t="s">
        <v>1093</v>
      </c>
      <c r="E810" t="s">
        <v>1094</v>
      </c>
      <c r="F810" t="s">
        <v>727</v>
      </c>
      <c r="G810" t="s">
        <v>216</v>
      </c>
      <c r="H810">
        <v>70669</v>
      </c>
      <c r="I810">
        <v>324110</v>
      </c>
      <c r="J810" t="str">
        <f>VLOOKUP(C810,'2016-2021 BD OES Pull_rev'!F:N, 9, FALSE)</f>
        <v>Processing as a Reactant</v>
      </c>
      <c r="K810">
        <v>317.94</v>
      </c>
      <c r="L810" t="s">
        <v>728</v>
      </c>
      <c r="M810">
        <v>42.98</v>
      </c>
      <c r="N810" t="s">
        <v>477</v>
      </c>
      <c r="R810">
        <v>1</v>
      </c>
      <c r="S810">
        <v>42.98</v>
      </c>
      <c r="T810">
        <v>0</v>
      </c>
      <c r="U810">
        <v>0</v>
      </c>
      <c r="V810">
        <f t="shared" si="17"/>
        <v>42.98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CJ810"/>
      <c r="CK810"/>
      <c r="GG810"/>
      <c r="GI810"/>
      <c r="GQ810"/>
      <c r="HI810"/>
      <c r="HK810"/>
      <c r="HM810"/>
      <c r="IF810"/>
      <c r="IW810"/>
    </row>
    <row r="811" spans="1:257">
      <c r="A811" t="s">
        <v>115</v>
      </c>
      <c r="B811">
        <v>2019</v>
      </c>
      <c r="C811" t="s">
        <v>1092</v>
      </c>
      <c r="D811" t="s">
        <v>1093</v>
      </c>
      <c r="E811" t="s">
        <v>1094</v>
      </c>
      <c r="F811" t="s">
        <v>727</v>
      </c>
      <c r="G811" t="s">
        <v>216</v>
      </c>
      <c r="H811">
        <v>70669</v>
      </c>
      <c r="I811">
        <v>324110</v>
      </c>
      <c r="J811" t="str">
        <f>VLOOKUP(C811,'2016-2021 BD OES Pull_rev'!F:N, 9, FALSE)</f>
        <v>Processing as a Reactant</v>
      </c>
      <c r="K811">
        <v>286.25</v>
      </c>
      <c r="L811" t="s">
        <v>728</v>
      </c>
      <c r="M811">
        <v>43.85</v>
      </c>
      <c r="N811" t="s">
        <v>477</v>
      </c>
      <c r="R811">
        <v>1</v>
      </c>
      <c r="S811">
        <v>43.85</v>
      </c>
      <c r="T811">
        <v>0</v>
      </c>
      <c r="U811">
        <v>0</v>
      </c>
      <c r="V811">
        <f t="shared" si="17"/>
        <v>43.85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CJ811"/>
      <c r="CK811"/>
      <c r="GG811"/>
      <c r="GI811"/>
      <c r="GQ811"/>
      <c r="HI811"/>
      <c r="HK811"/>
      <c r="HM811"/>
      <c r="IF811"/>
      <c r="IW811"/>
    </row>
    <row r="812" spans="1:257">
      <c r="A812" t="s">
        <v>115</v>
      </c>
      <c r="B812">
        <v>2020</v>
      </c>
      <c r="C812" t="s">
        <v>1092</v>
      </c>
      <c r="D812" t="s">
        <v>1093</v>
      </c>
      <c r="E812" t="s">
        <v>1094</v>
      </c>
      <c r="F812" t="s">
        <v>727</v>
      </c>
      <c r="G812" t="s">
        <v>216</v>
      </c>
      <c r="H812">
        <v>70669</v>
      </c>
      <c r="I812">
        <v>324110</v>
      </c>
      <c r="J812" t="str">
        <f>VLOOKUP(C812,'2016-2021 BD OES Pull_rev'!F:N, 9, FALSE)</f>
        <v>Processing as a Reactant</v>
      </c>
      <c r="K812">
        <v>866</v>
      </c>
      <c r="L812" t="s">
        <v>728</v>
      </c>
      <c r="M812">
        <v>40</v>
      </c>
      <c r="N812" t="s">
        <v>477</v>
      </c>
      <c r="R812">
        <v>1</v>
      </c>
      <c r="S812">
        <v>40</v>
      </c>
      <c r="T812">
        <v>0</v>
      </c>
      <c r="U812">
        <v>0</v>
      </c>
      <c r="V812">
        <f t="shared" si="17"/>
        <v>40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CJ812"/>
      <c r="CK812"/>
      <c r="GG812"/>
      <c r="GI812"/>
      <c r="GQ812"/>
      <c r="HI812"/>
      <c r="HK812"/>
      <c r="HM812"/>
      <c r="IF812"/>
      <c r="IW812"/>
    </row>
    <row r="813" spans="1:257">
      <c r="A813" t="s">
        <v>115</v>
      </c>
      <c r="B813">
        <v>2021</v>
      </c>
      <c r="C813" t="s">
        <v>1092</v>
      </c>
      <c r="D813" t="s">
        <v>1093</v>
      </c>
      <c r="E813" t="s">
        <v>1094</v>
      </c>
      <c r="F813" t="s">
        <v>727</v>
      </c>
      <c r="G813" t="s">
        <v>216</v>
      </c>
      <c r="H813">
        <v>70669</v>
      </c>
      <c r="I813">
        <v>324110</v>
      </c>
      <c r="J813" t="str">
        <f>VLOOKUP(C813,'2016-2021 BD OES Pull_rev'!F:N, 9, FALSE)</f>
        <v>Processing as a Reactant</v>
      </c>
      <c r="K813">
        <v>762</v>
      </c>
      <c r="L813" t="s">
        <v>728</v>
      </c>
      <c r="M813">
        <v>45</v>
      </c>
      <c r="N813" t="s">
        <v>477</v>
      </c>
      <c r="R813">
        <v>1</v>
      </c>
      <c r="S813">
        <v>45</v>
      </c>
      <c r="T813">
        <v>0</v>
      </c>
      <c r="U813">
        <v>0</v>
      </c>
      <c r="V813">
        <f t="shared" si="17"/>
        <v>45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CJ813"/>
      <c r="CK813"/>
      <c r="GG813"/>
      <c r="GI813"/>
      <c r="GQ813"/>
      <c r="HI813"/>
      <c r="HK813"/>
      <c r="HM813"/>
      <c r="IF813"/>
      <c r="IW813"/>
    </row>
    <row r="814" spans="1:257">
      <c r="A814" t="s">
        <v>115</v>
      </c>
      <c r="B814">
        <v>2016</v>
      </c>
      <c r="C814" t="s">
        <v>1095</v>
      </c>
      <c r="D814" t="s">
        <v>1096</v>
      </c>
      <c r="E814" t="s">
        <v>1097</v>
      </c>
      <c r="F814" t="s">
        <v>1098</v>
      </c>
      <c r="G814" t="s">
        <v>155</v>
      </c>
      <c r="H814">
        <v>90745</v>
      </c>
      <c r="I814">
        <v>324110</v>
      </c>
      <c r="J814" t="str">
        <f>VLOOKUP(C814,'2016-2021 BD OES Pull_rev'!F:N, 9, FALSE)</f>
        <v>Processing as a reactant</v>
      </c>
      <c r="K814">
        <v>158</v>
      </c>
      <c r="L814" t="s">
        <v>463</v>
      </c>
      <c r="M814">
        <v>0</v>
      </c>
      <c r="R814">
        <v>0</v>
      </c>
      <c r="S814">
        <v>0</v>
      </c>
      <c r="T814">
        <v>0</v>
      </c>
      <c r="U814">
        <v>0</v>
      </c>
      <c r="V814">
        <f t="shared" si="17"/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CJ814"/>
      <c r="CK814"/>
      <c r="GG814"/>
      <c r="GI814"/>
      <c r="GQ814"/>
      <c r="HI814"/>
      <c r="HK814"/>
      <c r="HM814"/>
      <c r="IF814"/>
      <c r="IW814"/>
    </row>
    <row r="815" spans="1:257">
      <c r="A815" t="s">
        <v>115</v>
      </c>
      <c r="B815">
        <v>2017</v>
      </c>
      <c r="C815" t="s">
        <v>1095</v>
      </c>
      <c r="D815" t="s">
        <v>1096</v>
      </c>
      <c r="E815" t="s">
        <v>1097</v>
      </c>
      <c r="F815" t="s">
        <v>1098</v>
      </c>
      <c r="G815" t="s">
        <v>155</v>
      </c>
      <c r="H815">
        <v>90745</v>
      </c>
      <c r="I815">
        <v>324110</v>
      </c>
      <c r="J815" t="str">
        <f>VLOOKUP(C815,'2016-2021 BD OES Pull_rev'!F:N, 9, FALSE)</f>
        <v>Processing as a reactant</v>
      </c>
      <c r="K815">
        <v>86</v>
      </c>
      <c r="L815" t="s">
        <v>463</v>
      </c>
      <c r="M815">
        <v>0</v>
      </c>
      <c r="R815">
        <v>0</v>
      </c>
      <c r="S815">
        <v>0</v>
      </c>
      <c r="T815">
        <v>0</v>
      </c>
      <c r="U815">
        <v>0</v>
      </c>
      <c r="V815">
        <f t="shared" si="17"/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CJ815"/>
      <c r="CK815"/>
      <c r="GG815"/>
      <c r="GI815"/>
      <c r="GQ815"/>
      <c r="HI815"/>
      <c r="HK815"/>
      <c r="HM815"/>
      <c r="IF815"/>
      <c r="IW815"/>
    </row>
    <row r="816" spans="1:257">
      <c r="A816" t="s">
        <v>115</v>
      </c>
      <c r="B816">
        <v>2018</v>
      </c>
      <c r="C816" t="s">
        <v>1095</v>
      </c>
      <c r="D816" t="s">
        <v>1096</v>
      </c>
      <c r="E816" t="s">
        <v>1097</v>
      </c>
      <c r="F816" t="s">
        <v>1098</v>
      </c>
      <c r="G816" t="s">
        <v>155</v>
      </c>
      <c r="H816">
        <v>90745</v>
      </c>
      <c r="I816">
        <v>324110</v>
      </c>
      <c r="J816" t="str">
        <f>VLOOKUP(C816,'2016-2021 BD OES Pull_rev'!F:N, 9, FALSE)</f>
        <v>Processing as a reactant</v>
      </c>
      <c r="K816">
        <v>69</v>
      </c>
      <c r="L816" t="s">
        <v>463</v>
      </c>
      <c r="M816">
        <v>0</v>
      </c>
      <c r="R816">
        <v>0</v>
      </c>
      <c r="S816">
        <v>0</v>
      </c>
      <c r="T816">
        <v>0</v>
      </c>
      <c r="U816">
        <v>0</v>
      </c>
      <c r="V816">
        <f t="shared" si="17"/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CJ816"/>
      <c r="CK816"/>
      <c r="GG816"/>
      <c r="GI816"/>
      <c r="GQ816"/>
      <c r="HI816"/>
      <c r="HK816"/>
      <c r="HM816"/>
      <c r="IF816"/>
      <c r="IW816"/>
    </row>
    <row r="817" spans="1:257">
      <c r="A817" t="s">
        <v>115</v>
      </c>
      <c r="B817">
        <v>2019</v>
      </c>
      <c r="C817" t="s">
        <v>1095</v>
      </c>
      <c r="D817" t="s">
        <v>1096</v>
      </c>
      <c r="E817" t="s">
        <v>1097</v>
      </c>
      <c r="F817" t="s">
        <v>1098</v>
      </c>
      <c r="G817" t="s">
        <v>155</v>
      </c>
      <c r="H817">
        <v>90745</v>
      </c>
      <c r="I817">
        <v>324110</v>
      </c>
      <c r="J817" t="str">
        <f>VLOOKUP(C817,'2016-2021 BD OES Pull_rev'!F:N, 9, FALSE)</f>
        <v>Processing as a reactant</v>
      </c>
      <c r="K817">
        <v>72</v>
      </c>
      <c r="L817" t="s">
        <v>463</v>
      </c>
      <c r="M817">
        <v>0</v>
      </c>
      <c r="R817">
        <v>0</v>
      </c>
      <c r="S817">
        <v>0</v>
      </c>
      <c r="T817">
        <v>0</v>
      </c>
      <c r="U817">
        <v>0</v>
      </c>
      <c r="V817">
        <f t="shared" si="17"/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CJ817"/>
      <c r="CK817"/>
      <c r="GG817"/>
      <c r="GI817"/>
      <c r="GQ817"/>
      <c r="HI817"/>
      <c r="HK817"/>
      <c r="HM817"/>
      <c r="IF817"/>
      <c r="IW817"/>
    </row>
    <row r="818" spans="1:257">
      <c r="A818" t="s">
        <v>115</v>
      </c>
      <c r="B818">
        <v>2020</v>
      </c>
      <c r="C818" t="s">
        <v>1095</v>
      </c>
      <c r="D818" t="s">
        <v>1096</v>
      </c>
      <c r="E818" t="s">
        <v>1097</v>
      </c>
      <c r="F818" t="s">
        <v>1098</v>
      </c>
      <c r="G818" t="s">
        <v>155</v>
      </c>
      <c r="H818">
        <v>90745</v>
      </c>
      <c r="I818">
        <v>324110</v>
      </c>
      <c r="J818" t="str">
        <f>VLOOKUP(C818,'2016-2021 BD OES Pull_rev'!F:N, 9, FALSE)</f>
        <v>Processing as a reactant</v>
      </c>
      <c r="K818">
        <v>68</v>
      </c>
      <c r="L818" t="s">
        <v>463</v>
      </c>
      <c r="M818">
        <v>0</v>
      </c>
      <c r="R818">
        <v>0</v>
      </c>
      <c r="S818">
        <v>0</v>
      </c>
      <c r="T818">
        <v>0</v>
      </c>
      <c r="U818">
        <v>0</v>
      </c>
      <c r="V818">
        <f t="shared" si="17"/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CJ818"/>
      <c r="CK818"/>
      <c r="GG818"/>
      <c r="GI818"/>
      <c r="GQ818"/>
      <c r="HI818"/>
      <c r="HK818"/>
      <c r="HM818"/>
      <c r="IF818"/>
      <c r="IW818"/>
    </row>
    <row r="819" spans="1:257">
      <c r="A819" t="s">
        <v>115</v>
      </c>
      <c r="B819">
        <v>2021</v>
      </c>
      <c r="C819" t="s">
        <v>1095</v>
      </c>
      <c r="D819" t="s">
        <v>1096</v>
      </c>
      <c r="E819" t="s">
        <v>1097</v>
      </c>
      <c r="F819" t="s">
        <v>1098</v>
      </c>
      <c r="G819" t="s">
        <v>155</v>
      </c>
      <c r="H819">
        <v>90745</v>
      </c>
      <c r="I819">
        <v>324110</v>
      </c>
      <c r="J819" t="str">
        <f>VLOOKUP(C819,'2016-2021 BD OES Pull_rev'!F:N, 9, FALSE)</f>
        <v>Processing as a reactant</v>
      </c>
      <c r="K819">
        <v>73</v>
      </c>
      <c r="L819" t="s">
        <v>463</v>
      </c>
      <c r="M819">
        <v>0</v>
      </c>
      <c r="R819">
        <v>0</v>
      </c>
      <c r="S819">
        <v>0</v>
      </c>
      <c r="T819">
        <v>0</v>
      </c>
      <c r="U819">
        <v>0</v>
      </c>
      <c r="V819">
        <f t="shared" si="17"/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Z819" t="s">
        <v>697</v>
      </c>
      <c r="BA819" t="s">
        <v>814</v>
      </c>
      <c r="BB819" t="s">
        <v>146</v>
      </c>
      <c r="BC819" t="s">
        <v>147</v>
      </c>
      <c r="BD819" t="s">
        <v>148</v>
      </c>
      <c r="BF819">
        <v>77640</v>
      </c>
      <c r="BG819" t="s">
        <v>699</v>
      </c>
      <c r="BH819">
        <v>110035783658</v>
      </c>
      <c r="CJ819"/>
      <c r="CK819"/>
      <c r="GG819"/>
      <c r="GI819"/>
      <c r="GQ819"/>
      <c r="HI819"/>
      <c r="HK819"/>
      <c r="HM819"/>
      <c r="IF819"/>
      <c r="IW819"/>
    </row>
    <row r="820" spans="1:257">
      <c r="A820" t="s">
        <v>115</v>
      </c>
      <c r="B820">
        <v>2016</v>
      </c>
      <c r="C820" t="s">
        <v>1099</v>
      </c>
      <c r="D820" t="s">
        <v>1100</v>
      </c>
      <c r="E820" t="s">
        <v>1101</v>
      </c>
      <c r="F820" t="s">
        <v>1102</v>
      </c>
      <c r="G820" t="s">
        <v>155</v>
      </c>
      <c r="H820">
        <v>90744</v>
      </c>
      <c r="I820">
        <v>324110</v>
      </c>
      <c r="J820" t="str">
        <f>VLOOKUP(C820,'2016-2021 BD OES Pull_rev'!F:N, 9, FALSE)</f>
        <v>Processing as a reactant</v>
      </c>
      <c r="K820">
        <v>171</v>
      </c>
      <c r="L820" t="s">
        <v>463</v>
      </c>
      <c r="M820">
        <v>0</v>
      </c>
      <c r="R820">
        <v>0</v>
      </c>
      <c r="S820">
        <v>0</v>
      </c>
      <c r="T820">
        <v>0</v>
      </c>
      <c r="U820">
        <v>0</v>
      </c>
      <c r="V820">
        <f t="shared" si="17"/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CJ820"/>
      <c r="CK820"/>
      <c r="GG820"/>
      <c r="GI820"/>
      <c r="GQ820"/>
      <c r="HI820"/>
      <c r="HK820"/>
      <c r="HM820"/>
      <c r="IF820"/>
      <c r="IW820"/>
    </row>
    <row r="821" spans="1:257">
      <c r="A821" t="s">
        <v>115</v>
      </c>
      <c r="B821">
        <v>2017</v>
      </c>
      <c r="C821" t="s">
        <v>1099</v>
      </c>
      <c r="D821" t="s">
        <v>1100</v>
      </c>
      <c r="E821" t="s">
        <v>1101</v>
      </c>
      <c r="F821" t="s">
        <v>1102</v>
      </c>
      <c r="G821" t="s">
        <v>155</v>
      </c>
      <c r="H821">
        <v>90744</v>
      </c>
      <c r="I821">
        <v>324110</v>
      </c>
      <c r="J821" t="str">
        <f>VLOOKUP(C821,'2016-2021 BD OES Pull_rev'!F:N, 9, FALSE)</f>
        <v>Processing as a reactant</v>
      </c>
      <c r="K821">
        <v>250</v>
      </c>
      <c r="L821" t="s">
        <v>463</v>
      </c>
      <c r="M821">
        <v>0</v>
      </c>
      <c r="R821">
        <v>0</v>
      </c>
      <c r="S821">
        <v>0</v>
      </c>
      <c r="T821">
        <v>0</v>
      </c>
      <c r="U821">
        <v>0</v>
      </c>
      <c r="V821">
        <f t="shared" si="17"/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CJ821"/>
      <c r="CK821"/>
      <c r="GG821"/>
      <c r="GI821"/>
      <c r="GQ821"/>
      <c r="HI821"/>
      <c r="HK821"/>
      <c r="HM821"/>
      <c r="IF821"/>
      <c r="IW821"/>
    </row>
    <row r="822" spans="1:257">
      <c r="A822" t="s">
        <v>115</v>
      </c>
      <c r="B822">
        <v>2018</v>
      </c>
      <c r="C822" t="s">
        <v>1099</v>
      </c>
      <c r="D822" t="s">
        <v>1100</v>
      </c>
      <c r="E822" t="s">
        <v>1101</v>
      </c>
      <c r="F822" t="s">
        <v>1102</v>
      </c>
      <c r="G822" t="s">
        <v>155</v>
      </c>
      <c r="H822">
        <v>90744</v>
      </c>
      <c r="I822">
        <v>324110</v>
      </c>
      <c r="J822" t="str">
        <f>VLOOKUP(C822,'2016-2021 BD OES Pull_rev'!F:N, 9, FALSE)</f>
        <v>Processing as a reactant</v>
      </c>
      <c r="K822">
        <v>221</v>
      </c>
      <c r="L822" t="s">
        <v>463</v>
      </c>
      <c r="M822">
        <v>0</v>
      </c>
      <c r="R822">
        <v>0</v>
      </c>
      <c r="S822">
        <v>0</v>
      </c>
      <c r="T822">
        <v>0</v>
      </c>
      <c r="U822">
        <v>0</v>
      </c>
      <c r="V822">
        <f t="shared" si="17"/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CJ822"/>
      <c r="CK822"/>
      <c r="GG822"/>
      <c r="GI822"/>
      <c r="GQ822"/>
      <c r="HI822"/>
      <c r="HK822"/>
      <c r="HM822"/>
      <c r="IF822"/>
      <c r="IW822"/>
    </row>
    <row r="823" spans="1:257">
      <c r="A823" t="s">
        <v>115</v>
      </c>
      <c r="B823">
        <v>2019</v>
      </c>
      <c r="C823" t="s">
        <v>1099</v>
      </c>
      <c r="D823" t="s">
        <v>1100</v>
      </c>
      <c r="E823" t="s">
        <v>1101</v>
      </c>
      <c r="F823" t="s">
        <v>1102</v>
      </c>
      <c r="G823" t="s">
        <v>155</v>
      </c>
      <c r="H823">
        <v>90744</v>
      </c>
      <c r="I823">
        <v>324110</v>
      </c>
      <c r="J823" t="str">
        <f>VLOOKUP(C823,'2016-2021 BD OES Pull_rev'!F:N, 9, FALSE)</f>
        <v>Processing as a reactant</v>
      </c>
      <c r="K823">
        <v>206</v>
      </c>
      <c r="L823" t="s">
        <v>463</v>
      </c>
      <c r="M823">
        <v>0</v>
      </c>
      <c r="R823">
        <v>0</v>
      </c>
      <c r="S823">
        <v>0</v>
      </c>
      <c r="T823">
        <v>0</v>
      </c>
      <c r="U823">
        <v>0</v>
      </c>
      <c r="V823">
        <f t="shared" si="17"/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CJ823"/>
      <c r="CK823"/>
      <c r="GG823"/>
      <c r="GI823"/>
      <c r="GQ823"/>
      <c r="HI823"/>
      <c r="HK823"/>
      <c r="HM823"/>
      <c r="IF823"/>
      <c r="IW823"/>
    </row>
    <row r="824" spans="1:257">
      <c r="A824" t="s">
        <v>115</v>
      </c>
      <c r="B824">
        <v>2020</v>
      </c>
      <c r="C824" t="s">
        <v>1099</v>
      </c>
      <c r="D824" t="s">
        <v>1100</v>
      </c>
      <c r="E824" t="s">
        <v>1101</v>
      </c>
      <c r="F824" t="s">
        <v>1102</v>
      </c>
      <c r="G824" t="s">
        <v>155</v>
      </c>
      <c r="H824">
        <v>90744</v>
      </c>
      <c r="I824">
        <v>324110</v>
      </c>
      <c r="J824" t="str">
        <f>VLOOKUP(C824,'2016-2021 BD OES Pull_rev'!F:N, 9, FALSE)</f>
        <v>Processing as a reactant</v>
      </c>
      <c r="K824">
        <v>244</v>
      </c>
      <c r="L824" t="s">
        <v>463</v>
      </c>
      <c r="M824">
        <v>0</v>
      </c>
      <c r="R824">
        <v>0</v>
      </c>
      <c r="S824">
        <v>0</v>
      </c>
      <c r="T824">
        <v>0</v>
      </c>
      <c r="U824">
        <v>0</v>
      </c>
      <c r="V824">
        <f t="shared" si="17"/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CJ824"/>
      <c r="CK824"/>
      <c r="GG824"/>
      <c r="GI824"/>
      <c r="GQ824"/>
      <c r="HI824"/>
      <c r="HK824"/>
      <c r="HM824"/>
      <c r="IF824"/>
      <c r="IW824"/>
    </row>
    <row r="825" spans="1:257">
      <c r="A825" t="s">
        <v>115</v>
      </c>
      <c r="B825">
        <v>2021</v>
      </c>
      <c r="C825" t="s">
        <v>1099</v>
      </c>
      <c r="D825" t="s">
        <v>1100</v>
      </c>
      <c r="E825" t="s">
        <v>1101</v>
      </c>
      <c r="F825" t="s">
        <v>1102</v>
      </c>
      <c r="G825" t="s">
        <v>155</v>
      </c>
      <c r="H825">
        <v>90744</v>
      </c>
      <c r="I825">
        <v>324110</v>
      </c>
      <c r="J825" t="str">
        <f>VLOOKUP(C825,'2016-2021 BD OES Pull_rev'!F:N, 9, FALSE)</f>
        <v>Processing as a reactant</v>
      </c>
      <c r="K825">
        <v>249</v>
      </c>
      <c r="L825" t="s">
        <v>463</v>
      </c>
      <c r="M825">
        <v>0</v>
      </c>
      <c r="R825">
        <v>0</v>
      </c>
      <c r="S825">
        <v>0</v>
      </c>
      <c r="T825">
        <v>0</v>
      </c>
      <c r="U825">
        <v>0</v>
      </c>
      <c r="V825">
        <f t="shared" si="17"/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CJ825"/>
      <c r="CK825"/>
      <c r="GG825"/>
      <c r="GI825"/>
      <c r="GQ825"/>
      <c r="HI825"/>
      <c r="HK825"/>
      <c r="HM825"/>
      <c r="IF825"/>
      <c r="IW825"/>
    </row>
    <row r="826" spans="1:257">
      <c r="A826" t="s">
        <v>115</v>
      </c>
      <c r="B826">
        <v>2016</v>
      </c>
      <c r="C826" t="s">
        <v>1103</v>
      </c>
      <c r="D826" t="s">
        <v>1104</v>
      </c>
      <c r="E826" t="s">
        <v>1105</v>
      </c>
      <c r="F826" t="s">
        <v>1106</v>
      </c>
      <c r="G826" t="s">
        <v>148</v>
      </c>
      <c r="H826">
        <v>77627</v>
      </c>
      <c r="I826">
        <v>424710</v>
      </c>
      <c r="J826" t="str">
        <f>VLOOKUP(C826,'2016-2021 BD OES Pull_rev'!F:N, 9, FALSE)</f>
        <v>Repackaging</v>
      </c>
      <c r="K826">
        <v>2210</v>
      </c>
      <c r="L826" t="s">
        <v>1107</v>
      </c>
      <c r="M826">
        <v>0</v>
      </c>
      <c r="N826" t="s">
        <v>477</v>
      </c>
      <c r="R826">
        <v>1</v>
      </c>
      <c r="S826">
        <v>0</v>
      </c>
      <c r="T826">
        <v>0</v>
      </c>
      <c r="U826">
        <v>0</v>
      </c>
      <c r="V826">
        <f t="shared" si="17"/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CJ826"/>
      <c r="CK826"/>
      <c r="GG826"/>
      <c r="GI826"/>
      <c r="GQ826"/>
      <c r="HI826"/>
      <c r="HK826"/>
      <c r="HM826"/>
      <c r="IF826"/>
      <c r="IW826"/>
    </row>
    <row r="827" spans="1:257">
      <c r="A827" t="s">
        <v>115</v>
      </c>
      <c r="B827">
        <v>2017</v>
      </c>
      <c r="C827" t="s">
        <v>1103</v>
      </c>
      <c r="D827" t="s">
        <v>1104</v>
      </c>
      <c r="E827" t="s">
        <v>1105</v>
      </c>
      <c r="F827" t="s">
        <v>1106</v>
      </c>
      <c r="G827" t="s">
        <v>148</v>
      </c>
      <c r="H827">
        <v>77627</v>
      </c>
      <c r="I827">
        <v>424710</v>
      </c>
      <c r="J827" t="str">
        <f>VLOOKUP(C827,'2016-2021 BD OES Pull_rev'!F:N, 9, FALSE)</f>
        <v>Repackaging</v>
      </c>
      <c r="K827">
        <v>1204</v>
      </c>
      <c r="L827" t="s">
        <v>1107</v>
      </c>
      <c r="M827">
        <v>0</v>
      </c>
      <c r="N827" t="s">
        <v>477</v>
      </c>
      <c r="R827">
        <v>1</v>
      </c>
      <c r="S827">
        <v>0</v>
      </c>
      <c r="T827">
        <v>0</v>
      </c>
      <c r="U827">
        <v>0</v>
      </c>
      <c r="V827">
        <f t="shared" si="17"/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CJ827"/>
      <c r="CK827"/>
      <c r="GG827"/>
      <c r="GI827"/>
      <c r="GQ827"/>
      <c r="HI827"/>
      <c r="HK827"/>
      <c r="HM827"/>
      <c r="IF827"/>
      <c r="IW827"/>
    </row>
    <row r="828" spans="1:257">
      <c r="A828" t="s">
        <v>115</v>
      </c>
      <c r="B828">
        <v>2018</v>
      </c>
      <c r="C828" t="s">
        <v>1103</v>
      </c>
      <c r="D828" t="s">
        <v>1104</v>
      </c>
      <c r="E828" t="s">
        <v>1105</v>
      </c>
      <c r="F828" t="s">
        <v>1106</v>
      </c>
      <c r="G828" t="s">
        <v>148</v>
      </c>
      <c r="H828">
        <v>77627</v>
      </c>
      <c r="I828">
        <v>424710</v>
      </c>
      <c r="J828" t="str">
        <f>VLOOKUP(C828,'2016-2021 BD OES Pull_rev'!F:N, 9, FALSE)</f>
        <v>Repackaging</v>
      </c>
      <c r="K828">
        <v>1111</v>
      </c>
      <c r="L828" t="s">
        <v>1107</v>
      </c>
      <c r="M828">
        <v>0</v>
      </c>
      <c r="N828" t="s">
        <v>477</v>
      </c>
      <c r="R828">
        <v>1</v>
      </c>
      <c r="S828">
        <v>0</v>
      </c>
      <c r="T828">
        <v>0</v>
      </c>
      <c r="U828">
        <v>0</v>
      </c>
      <c r="V828">
        <f t="shared" si="17"/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CJ828"/>
      <c r="CK828"/>
      <c r="GG828"/>
      <c r="GI828"/>
      <c r="GQ828"/>
      <c r="HI828"/>
      <c r="HK828"/>
      <c r="HM828"/>
      <c r="IF828"/>
      <c r="IW828"/>
    </row>
    <row r="829" spans="1:257">
      <c r="A829" t="s">
        <v>115</v>
      </c>
      <c r="B829">
        <v>2019</v>
      </c>
      <c r="C829" t="s">
        <v>1103</v>
      </c>
      <c r="D829" t="s">
        <v>1104</v>
      </c>
      <c r="E829" t="s">
        <v>1105</v>
      </c>
      <c r="F829" t="s">
        <v>1106</v>
      </c>
      <c r="G829" t="s">
        <v>148</v>
      </c>
      <c r="H829">
        <v>77627</v>
      </c>
      <c r="I829">
        <v>424710</v>
      </c>
      <c r="J829" t="str">
        <f>VLOOKUP(C829,'2016-2021 BD OES Pull_rev'!F:N, 9, FALSE)</f>
        <v>Repackaging</v>
      </c>
      <c r="K829">
        <v>1107</v>
      </c>
      <c r="L829" t="s">
        <v>1107</v>
      </c>
      <c r="M829">
        <v>0</v>
      </c>
      <c r="N829" t="s">
        <v>477</v>
      </c>
      <c r="R829">
        <v>1</v>
      </c>
      <c r="S829">
        <v>0</v>
      </c>
      <c r="T829">
        <v>0</v>
      </c>
      <c r="U829">
        <v>0</v>
      </c>
      <c r="V829">
        <f t="shared" si="17"/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CJ829"/>
      <c r="CK829"/>
      <c r="GG829"/>
      <c r="GI829"/>
      <c r="GQ829"/>
      <c r="HI829"/>
      <c r="HK829"/>
      <c r="HM829"/>
      <c r="IF829"/>
      <c r="IW829"/>
    </row>
    <row r="830" spans="1:257">
      <c r="A830" t="s">
        <v>115</v>
      </c>
      <c r="B830">
        <v>2016</v>
      </c>
      <c r="C830" t="s">
        <v>1108</v>
      </c>
      <c r="D830" t="s">
        <v>1109</v>
      </c>
      <c r="E830" t="s">
        <v>1110</v>
      </c>
      <c r="F830" t="s">
        <v>1111</v>
      </c>
      <c r="G830" t="s">
        <v>384</v>
      </c>
      <c r="H830">
        <v>746017501</v>
      </c>
      <c r="I830">
        <v>324110</v>
      </c>
      <c r="J830" t="str">
        <f>VLOOKUP(C830,'2016-2021 BD OES Pull_rev'!F:N, 9, FALSE)</f>
        <v>Processing as a reactant</v>
      </c>
      <c r="K830">
        <v>460</v>
      </c>
      <c r="L830" t="s">
        <v>848</v>
      </c>
      <c r="M830">
        <v>0</v>
      </c>
      <c r="N830" t="s">
        <v>485</v>
      </c>
      <c r="R830">
        <v>1</v>
      </c>
      <c r="S830">
        <v>0</v>
      </c>
      <c r="T830">
        <v>0</v>
      </c>
      <c r="U830">
        <v>0</v>
      </c>
      <c r="V830">
        <f t="shared" si="17"/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CJ830"/>
      <c r="CK830"/>
      <c r="GG830"/>
      <c r="GI830"/>
      <c r="GQ830"/>
      <c r="HI830"/>
      <c r="HK830"/>
      <c r="HM830"/>
      <c r="IF830"/>
      <c r="IW830"/>
    </row>
    <row r="831" spans="1:257">
      <c r="A831" t="s">
        <v>115</v>
      </c>
      <c r="B831">
        <v>2017</v>
      </c>
      <c r="C831" t="s">
        <v>1108</v>
      </c>
      <c r="D831" t="s">
        <v>1109</v>
      </c>
      <c r="E831" t="s">
        <v>1110</v>
      </c>
      <c r="F831" t="s">
        <v>1111</v>
      </c>
      <c r="G831" t="s">
        <v>384</v>
      </c>
      <c r="H831">
        <v>746017501</v>
      </c>
      <c r="I831">
        <v>324110</v>
      </c>
      <c r="J831" t="str">
        <f>VLOOKUP(C831,'2016-2021 BD OES Pull_rev'!F:N, 9, FALSE)</f>
        <v>Processing as a reactant</v>
      </c>
      <c r="K831">
        <v>355</v>
      </c>
      <c r="L831" t="s">
        <v>848</v>
      </c>
      <c r="M831">
        <v>0</v>
      </c>
      <c r="N831" t="s">
        <v>485</v>
      </c>
      <c r="R831">
        <v>1</v>
      </c>
      <c r="S831">
        <v>0</v>
      </c>
      <c r="T831">
        <v>0</v>
      </c>
      <c r="U831">
        <v>0</v>
      </c>
      <c r="V831">
        <f t="shared" si="17"/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CJ831"/>
      <c r="CK831"/>
      <c r="GG831"/>
      <c r="GI831"/>
      <c r="GQ831"/>
      <c r="HI831"/>
      <c r="HK831"/>
      <c r="HM831"/>
      <c r="IF831"/>
      <c r="IW831"/>
    </row>
    <row r="832" spans="1:257">
      <c r="A832" t="s">
        <v>115</v>
      </c>
      <c r="B832">
        <v>2018</v>
      </c>
      <c r="C832" t="s">
        <v>1108</v>
      </c>
      <c r="D832" t="s">
        <v>1109</v>
      </c>
      <c r="E832" t="s">
        <v>1110</v>
      </c>
      <c r="F832" t="s">
        <v>1111</v>
      </c>
      <c r="G832" t="s">
        <v>384</v>
      </c>
      <c r="H832">
        <v>746017501</v>
      </c>
      <c r="I832">
        <v>324110</v>
      </c>
      <c r="J832" t="str">
        <f>VLOOKUP(C832,'2016-2021 BD OES Pull_rev'!F:N, 9, FALSE)</f>
        <v>Processing as a reactant</v>
      </c>
      <c r="K832">
        <v>610</v>
      </c>
      <c r="L832" t="s">
        <v>848</v>
      </c>
      <c r="M832">
        <v>0</v>
      </c>
      <c r="N832" t="s">
        <v>485</v>
      </c>
      <c r="R832">
        <v>1</v>
      </c>
      <c r="S832">
        <v>0</v>
      </c>
      <c r="T832">
        <v>0</v>
      </c>
      <c r="U832">
        <v>0</v>
      </c>
      <c r="V832">
        <f t="shared" si="17"/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CJ832"/>
      <c r="CK832"/>
      <c r="GG832"/>
      <c r="GI832"/>
      <c r="GQ832"/>
      <c r="HI832"/>
      <c r="HK832"/>
      <c r="HM832"/>
      <c r="IF832"/>
      <c r="IW832"/>
    </row>
    <row r="833" spans="1:257">
      <c r="A833" t="s">
        <v>115</v>
      </c>
      <c r="B833">
        <v>2019</v>
      </c>
      <c r="C833" t="s">
        <v>1108</v>
      </c>
      <c r="D833" t="s">
        <v>1109</v>
      </c>
      <c r="E833" t="s">
        <v>1110</v>
      </c>
      <c r="F833" t="s">
        <v>1111</v>
      </c>
      <c r="G833" t="s">
        <v>384</v>
      </c>
      <c r="H833">
        <v>746017501</v>
      </c>
      <c r="I833">
        <v>324110</v>
      </c>
      <c r="J833" t="str">
        <f>VLOOKUP(C833,'2016-2021 BD OES Pull_rev'!F:N, 9, FALSE)</f>
        <v>Processing as a reactant</v>
      </c>
      <c r="K833">
        <v>394</v>
      </c>
      <c r="L833" t="s">
        <v>463</v>
      </c>
      <c r="M833">
        <v>0</v>
      </c>
      <c r="R833">
        <v>0</v>
      </c>
      <c r="S833">
        <v>0</v>
      </c>
      <c r="T833">
        <v>0</v>
      </c>
      <c r="U833">
        <v>0</v>
      </c>
      <c r="V833">
        <f t="shared" si="17"/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CJ833"/>
      <c r="CK833"/>
      <c r="GG833"/>
      <c r="GI833"/>
      <c r="GQ833"/>
      <c r="HI833"/>
      <c r="HK833"/>
      <c r="HM833"/>
      <c r="IF833"/>
      <c r="IW833"/>
    </row>
    <row r="834" spans="1:257">
      <c r="A834" t="s">
        <v>115</v>
      </c>
      <c r="B834">
        <v>2020</v>
      </c>
      <c r="C834" t="s">
        <v>1108</v>
      </c>
      <c r="D834" t="s">
        <v>1109</v>
      </c>
      <c r="E834" t="s">
        <v>1110</v>
      </c>
      <c r="F834" t="s">
        <v>1111</v>
      </c>
      <c r="G834" t="s">
        <v>384</v>
      </c>
      <c r="H834">
        <v>746017501</v>
      </c>
      <c r="I834">
        <v>324110</v>
      </c>
      <c r="J834" t="str">
        <f>VLOOKUP(C834,'2016-2021 BD OES Pull_rev'!F:N, 9, FALSE)</f>
        <v>Processing as a reactant</v>
      </c>
      <c r="K834">
        <v>146</v>
      </c>
      <c r="L834" t="s">
        <v>463</v>
      </c>
      <c r="M834">
        <v>0</v>
      </c>
      <c r="R834">
        <v>0</v>
      </c>
      <c r="S834">
        <v>0</v>
      </c>
      <c r="T834">
        <v>0</v>
      </c>
      <c r="U834">
        <v>0</v>
      </c>
      <c r="V834">
        <f t="shared" si="17"/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CJ834"/>
      <c r="CK834"/>
      <c r="GG834"/>
      <c r="GI834"/>
      <c r="GQ834"/>
      <c r="HI834"/>
      <c r="HK834"/>
      <c r="HM834"/>
      <c r="IF834"/>
      <c r="IW834"/>
    </row>
    <row r="835" spans="1:257">
      <c r="A835" t="s">
        <v>115</v>
      </c>
      <c r="B835">
        <v>2021</v>
      </c>
      <c r="C835" t="s">
        <v>1108</v>
      </c>
      <c r="D835" t="s">
        <v>1109</v>
      </c>
      <c r="E835" t="s">
        <v>1110</v>
      </c>
      <c r="F835" t="s">
        <v>1111</v>
      </c>
      <c r="G835" t="s">
        <v>384</v>
      </c>
      <c r="H835">
        <v>746017501</v>
      </c>
      <c r="I835">
        <v>324110</v>
      </c>
      <c r="J835" t="str">
        <f>VLOOKUP(C835,'2016-2021 BD OES Pull_rev'!F:N, 9, FALSE)</f>
        <v>Processing as a reactant</v>
      </c>
      <c r="K835">
        <v>39.9</v>
      </c>
      <c r="L835" t="s">
        <v>463</v>
      </c>
      <c r="M835">
        <v>0</v>
      </c>
      <c r="R835">
        <v>0</v>
      </c>
      <c r="S835">
        <v>0</v>
      </c>
      <c r="T835">
        <v>0</v>
      </c>
      <c r="U835">
        <v>0</v>
      </c>
      <c r="V835">
        <f t="shared" si="17"/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CJ835"/>
      <c r="CK835"/>
      <c r="GG835"/>
      <c r="GI835"/>
      <c r="GQ835"/>
      <c r="HI835"/>
      <c r="HK835"/>
      <c r="HM835"/>
      <c r="IF835"/>
      <c r="IW835"/>
    </row>
    <row r="836" spans="1:257">
      <c r="A836" t="s">
        <v>115</v>
      </c>
      <c r="B836">
        <v>2016</v>
      </c>
      <c r="C836" t="s">
        <v>1112</v>
      </c>
      <c r="D836" t="s">
        <v>1113</v>
      </c>
      <c r="E836" t="s">
        <v>1114</v>
      </c>
      <c r="F836" t="s">
        <v>1115</v>
      </c>
      <c r="G836" t="s">
        <v>155</v>
      </c>
      <c r="H836">
        <v>94572</v>
      </c>
      <c r="I836">
        <v>324110</v>
      </c>
      <c r="J836" t="str">
        <f>VLOOKUP(C836,'2016-2021 BD OES Pull_rev'!F:N, 9, FALSE)</f>
        <v>Processing - Incorporation into formulation, mixture, or reaction product</v>
      </c>
      <c r="K836">
        <v>58</v>
      </c>
      <c r="L836" t="s">
        <v>463</v>
      </c>
      <c r="M836">
        <v>0</v>
      </c>
      <c r="R836">
        <v>0</v>
      </c>
      <c r="S836">
        <v>0</v>
      </c>
      <c r="T836">
        <v>0</v>
      </c>
      <c r="U836">
        <v>0</v>
      </c>
      <c r="V836">
        <f t="shared" si="17"/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CJ836"/>
      <c r="CK836"/>
      <c r="GG836"/>
      <c r="GI836"/>
      <c r="GQ836"/>
      <c r="HI836"/>
      <c r="HK836"/>
      <c r="HM836"/>
      <c r="IF836"/>
      <c r="IW836"/>
    </row>
    <row r="837" spans="1:257">
      <c r="A837" t="s">
        <v>115</v>
      </c>
      <c r="B837">
        <v>2017</v>
      </c>
      <c r="C837" t="s">
        <v>1112</v>
      </c>
      <c r="D837" t="s">
        <v>1113</v>
      </c>
      <c r="E837" t="s">
        <v>1114</v>
      </c>
      <c r="F837" t="s">
        <v>1115</v>
      </c>
      <c r="G837" t="s">
        <v>155</v>
      </c>
      <c r="H837">
        <v>94572</v>
      </c>
      <c r="I837">
        <v>324110</v>
      </c>
      <c r="J837" t="str">
        <f>VLOOKUP(C837,'2016-2021 BD OES Pull_rev'!F:N, 9, FALSE)</f>
        <v>Processing - Incorporation into formulation, mixture, or reaction product</v>
      </c>
      <c r="K837">
        <v>36</v>
      </c>
      <c r="L837" t="s">
        <v>463</v>
      </c>
      <c r="M837">
        <v>0</v>
      </c>
      <c r="R837">
        <v>0</v>
      </c>
      <c r="S837">
        <v>0</v>
      </c>
      <c r="T837">
        <v>0</v>
      </c>
      <c r="U837">
        <v>0</v>
      </c>
      <c r="V837">
        <f t="shared" si="17"/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CJ837"/>
      <c r="CK837"/>
      <c r="GG837"/>
      <c r="GI837"/>
      <c r="GQ837"/>
      <c r="HI837"/>
      <c r="HK837"/>
      <c r="HM837"/>
      <c r="IF837"/>
      <c r="IW837"/>
    </row>
    <row r="838" spans="1:257">
      <c r="A838" t="s">
        <v>115</v>
      </c>
      <c r="B838">
        <v>2018</v>
      </c>
      <c r="C838" t="s">
        <v>1112</v>
      </c>
      <c r="D838" t="s">
        <v>1113</v>
      </c>
      <c r="E838" t="s">
        <v>1114</v>
      </c>
      <c r="F838" t="s">
        <v>1115</v>
      </c>
      <c r="G838" t="s">
        <v>155</v>
      </c>
      <c r="H838">
        <v>94572</v>
      </c>
      <c r="I838">
        <v>324110</v>
      </c>
      <c r="J838" t="str">
        <f>VLOOKUP(C838,'2016-2021 BD OES Pull_rev'!F:N, 9, FALSE)</f>
        <v>Processing - Incorporation into formulation, mixture, or reaction product</v>
      </c>
      <c r="K838">
        <v>12</v>
      </c>
      <c r="L838" t="s">
        <v>463</v>
      </c>
      <c r="M838">
        <v>0</v>
      </c>
      <c r="R838">
        <v>0</v>
      </c>
      <c r="S838">
        <v>0</v>
      </c>
      <c r="T838">
        <v>0</v>
      </c>
      <c r="U838">
        <v>0</v>
      </c>
      <c r="V838">
        <f t="shared" si="17"/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CJ838"/>
      <c r="CK838"/>
      <c r="GG838"/>
      <c r="GI838"/>
      <c r="GQ838"/>
      <c r="HI838"/>
      <c r="HK838"/>
      <c r="HM838"/>
      <c r="IF838"/>
      <c r="IW838"/>
    </row>
    <row r="839" spans="1:257">
      <c r="A839" t="s">
        <v>115</v>
      </c>
      <c r="B839">
        <v>2019</v>
      </c>
      <c r="C839" t="s">
        <v>1112</v>
      </c>
      <c r="D839" t="s">
        <v>1113</v>
      </c>
      <c r="E839" t="s">
        <v>1114</v>
      </c>
      <c r="F839" t="s">
        <v>1115</v>
      </c>
      <c r="G839" t="s">
        <v>155</v>
      </c>
      <c r="H839">
        <v>94572</v>
      </c>
      <c r="I839">
        <v>324110</v>
      </c>
      <c r="J839" t="str">
        <f>VLOOKUP(C839,'2016-2021 BD OES Pull_rev'!F:N, 9, FALSE)</f>
        <v>Processing - Incorporation into formulation, mixture, or reaction product</v>
      </c>
      <c r="K839">
        <v>14</v>
      </c>
      <c r="L839" t="s">
        <v>463</v>
      </c>
      <c r="M839">
        <v>0</v>
      </c>
      <c r="R839">
        <v>0</v>
      </c>
      <c r="S839">
        <v>0</v>
      </c>
      <c r="T839">
        <v>0</v>
      </c>
      <c r="U839">
        <v>0</v>
      </c>
      <c r="V839">
        <f t="shared" si="17"/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CJ839"/>
      <c r="CK839"/>
      <c r="GG839"/>
      <c r="GI839"/>
      <c r="GQ839"/>
      <c r="HI839"/>
      <c r="HK839"/>
      <c r="HM839"/>
      <c r="IF839"/>
      <c r="IW839"/>
    </row>
    <row r="840" spans="1:257">
      <c r="A840" t="s">
        <v>115</v>
      </c>
      <c r="B840">
        <v>2020</v>
      </c>
      <c r="C840" t="s">
        <v>1112</v>
      </c>
      <c r="D840" t="s">
        <v>1113</v>
      </c>
      <c r="E840" t="s">
        <v>1114</v>
      </c>
      <c r="F840" t="s">
        <v>1115</v>
      </c>
      <c r="G840" t="s">
        <v>155</v>
      </c>
      <c r="H840">
        <v>94572</v>
      </c>
      <c r="I840">
        <v>324110</v>
      </c>
      <c r="J840" t="str">
        <f>VLOOKUP(C840,'2016-2021 BD OES Pull_rev'!F:N, 9, FALSE)</f>
        <v>Processing - Incorporation into formulation, mixture, or reaction product</v>
      </c>
      <c r="K840">
        <v>12</v>
      </c>
      <c r="L840" t="s">
        <v>463</v>
      </c>
      <c r="M840">
        <v>0</v>
      </c>
      <c r="R840">
        <v>0</v>
      </c>
      <c r="S840">
        <v>0</v>
      </c>
      <c r="T840">
        <v>0</v>
      </c>
      <c r="U840">
        <v>0</v>
      </c>
      <c r="V840">
        <f t="shared" si="17"/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CJ840"/>
      <c r="CK840"/>
      <c r="GG840"/>
      <c r="GI840"/>
      <c r="GQ840"/>
      <c r="HI840"/>
      <c r="HK840"/>
      <c r="HM840"/>
      <c r="IF840"/>
      <c r="IW840"/>
    </row>
    <row r="841" spans="1:257">
      <c r="A841" t="s">
        <v>115</v>
      </c>
      <c r="B841">
        <v>2021</v>
      </c>
      <c r="C841" t="s">
        <v>1112</v>
      </c>
      <c r="D841" t="s">
        <v>1113</v>
      </c>
      <c r="E841" t="s">
        <v>1114</v>
      </c>
      <c r="F841" t="s">
        <v>1115</v>
      </c>
      <c r="G841" t="s">
        <v>155</v>
      </c>
      <c r="H841">
        <v>94572</v>
      </c>
      <c r="I841">
        <v>324110</v>
      </c>
      <c r="J841" t="str">
        <f>VLOOKUP(C841,'2016-2021 BD OES Pull_rev'!F:N, 9, FALSE)</f>
        <v>Processing - Incorporation into formulation, mixture, or reaction product</v>
      </c>
      <c r="K841">
        <v>9</v>
      </c>
      <c r="L841" t="s">
        <v>463</v>
      </c>
      <c r="M841">
        <v>0</v>
      </c>
      <c r="R841">
        <v>0</v>
      </c>
      <c r="S841">
        <v>0</v>
      </c>
      <c r="T841">
        <v>0</v>
      </c>
      <c r="U841">
        <v>0</v>
      </c>
      <c r="V841">
        <f t="shared" si="17"/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CJ841"/>
      <c r="CK841"/>
      <c r="GG841"/>
      <c r="GI841"/>
      <c r="GQ841"/>
      <c r="HI841"/>
      <c r="HK841"/>
      <c r="HM841"/>
      <c r="IF841"/>
      <c r="IW841"/>
    </row>
    <row r="842" spans="1:257">
      <c r="A842" t="s">
        <v>115</v>
      </c>
      <c r="B842">
        <v>2016</v>
      </c>
      <c r="C842" t="s">
        <v>1116</v>
      </c>
      <c r="D842" t="s">
        <v>1117</v>
      </c>
      <c r="E842" t="s">
        <v>901</v>
      </c>
      <c r="F842" t="s">
        <v>577</v>
      </c>
      <c r="G842" t="s">
        <v>148</v>
      </c>
      <c r="H842">
        <v>79007</v>
      </c>
      <c r="I842">
        <v>324110</v>
      </c>
      <c r="J842" t="str">
        <f>VLOOKUP(C842,'2016-2021 BD OES Pull_rev'!F:N, 9, FALSE)</f>
        <v>Processing - Incorporation into formulation, mixture, or reaction product</v>
      </c>
      <c r="K842">
        <v>147</v>
      </c>
      <c r="L842" t="s">
        <v>463</v>
      </c>
      <c r="M842">
        <v>0</v>
      </c>
      <c r="R842">
        <v>0</v>
      </c>
      <c r="S842">
        <v>0</v>
      </c>
      <c r="T842">
        <v>0</v>
      </c>
      <c r="U842">
        <v>0</v>
      </c>
      <c r="V842">
        <f t="shared" si="17"/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CJ842"/>
      <c r="CK842"/>
      <c r="GG842"/>
      <c r="GI842"/>
      <c r="GQ842"/>
      <c r="HI842"/>
      <c r="HK842"/>
      <c r="HM842"/>
      <c r="IF842"/>
      <c r="IW842"/>
    </row>
    <row r="843" spans="1:257">
      <c r="A843" t="s">
        <v>115</v>
      </c>
      <c r="B843">
        <v>2017</v>
      </c>
      <c r="C843" t="s">
        <v>1116</v>
      </c>
      <c r="D843" t="s">
        <v>1117</v>
      </c>
      <c r="E843" t="s">
        <v>901</v>
      </c>
      <c r="F843" t="s">
        <v>577</v>
      </c>
      <c r="G843" t="s">
        <v>148</v>
      </c>
      <c r="H843">
        <v>79007</v>
      </c>
      <c r="I843">
        <v>324110</v>
      </c>
      <c r="J843" t="str">
        <f>VLOOKUP(C843,'2016-2021 BD OES Pull_rev'!F:N, 9, FALSE)</f>
        <v>Processing - Incorporation into formulation, mixture, or reaction product</v>
      </c>
      <c r="K843">
        <v>223</v>
      </c>
      <c r="L843" t="s">
        <v>463</v>
      </c>
      <c r="M843">
        <v>0</v>
      </c>
      <c r="R843">
        <v>0</v>
      </c>
      <c r="S843">
        <v>0</v>
      </c>
      <c r="T843">
        <v>0</v>
      </c>
      <c r="U843">
        <v>0</v>
      </c>
      <c r="V843">
        <f t="shared" si="17"/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CJ843"/>
      <c r="CK843"/>
      <c r="GG843"/>
      <c r="GI843"/>
      <c r="GQ843"/>
      <c r="HI843"/>
      <c r="HK843"/>
      <c r="HM843"/>
      <c r="IF843"/>
      <c r="IW843"/>
    </row>
    <row r="844" spans="1:257">
      <c r="A844" t="s">
        <v>115</v>
      </c>
      <c r="B844">
        <v>2018</v>
      </c>
      <c r="C844" t="s">
        <v>1116</v>
      </c>
      <c r="D844" t="s">
        <v>1117</v>
      </c>
      <c r="E844" t="s">
        <v>901</v>
      </c>
      <c r="F844" t="s">
        <v>577</v>
      </c>
      <c r="G844" t="s">
        <v>148</v>
      </c>
      <c r="H844">
        <v>79007</v>
      </c>
      <c r="I844">
        <v>324110</v>
      </c>
      <c r="J844" t="str">
        <f>VLOOKUP(C844,'2016-2021 BD OES Pull_rev'!F:N, 9, FALSE)</f>
        <v>Processing - Incorporation into formulation, mixture, or reaction product</v>
      </c>
      <c r="K844">
        <v>170</v>
      </c>
      <c r="L844" t="s">
        <v>463</v>
      </c>
      <c r="M844">
        <v>0</v>
      </c>
      <c r="R844">
        <v>0</v>
      </c>
      <c r="S844">
        <v>0</v>
      </c>
      <c r="T844">
        <v>0</v>
      </c>
      <c r="U844">
        <v>0</v>
      </c>
      <c r="V844">
        <f t="shared" si="17"/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CJ844"/>
      <c r="CK844"/>
      <c r="GG844"/>
      <c r="GI844"/>
      <c r="GQ844"/>
      <c r="HI844"/>
      <c r="HK844"/>
      <c r="HM844"/>
      <c r="IF844"/>
      <c r="IW844"/>
    </row>
    <row r="845" spans="1:257">
      <c r="A845" t="s">
        <v>115</v>
      </c>
      <c r="B845">
        <v>2019</v>
      </c>
      <c r="C845" t="s">
        <v>1116</v>
      </c>
      <c r="D845" t="s">
        <v>1117</v>
      </c>
      <c r="E845" t="s">
        <v>901</v>
      </c>
      <c r="F845" t="s">
        <v>577</v>
      </c>
      <c r="G845" t="s">
        <v>148</v>
      </c>
      <c r="H845">
        <v>79007</v>
      </c>
      <c r="I845">
        <v>324110</v>
      </c>
      <c r="J845" t="str">
        <f>VLOOKUP(C845,'2016-2021 BD OES Pull_rev'!F:N, 9, FALSE)</f>
        <v>Processing - Incorporation into formulation, mixture, or reaction product</v>
      </c>
      <c r="K845">
        <v>164</v>
      </c>
      <c r="L845" t="s">
        <v>1118</v>
      </c>
      <c r="M845">
        <v>0</v>
      </c>
      <c r="N845" t="s">
        <v>477</v>
      </c>
      <c r="R845">
        <v>1</v>
      </c>
      <c r="S845">
        <v>0</v>
      </c>
      <c r="T845">
        <v>0</v>
      </c>
      <c r="U845">
        <v>0</v>
      </c>
      <c r="V845">
        <f t="shared" si="17"/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CJ845"/>
      <c r="CK845"/>
      <c r="GG845"/>
      <c r="GI845"/>
      <c r="GQ845"/>
      <c r="HI845"/>
      <c r="HK845"/>
      <c r="HM845"/>
      <c r="IF845"/>
      <c r="IW845"/>
    </row>
    <row r="846" spans="1:257">
      <c r="A846" t="s">
        <v>115</v>
      </c>
      <c r="B846">
        <v>2020</v>
      </c>
      <c r="C846" t="s">
        <v>1116</v>
      </c>
      <c r="D846" t="s">
        <v>1117</v>
      </c>
      <c r="E846" t="s">
        <v>901</v>
      </c>
      <c r="F846" t="s">
        <v>577</v>
      </c>
      <c r="G846" t="s">
        <v>148</v>
      </c>
      <c r="H846">
        <v>79007</v>
      </c>
      <c r="I846">
        <v>324110</v>
      </c>
      <c r="J846" t="str">
        <f>VLOOKUP(C846,'2016-2021 BD OES Pull_rev'!F:N, 9, FALSE)</f>
        <v>Processing - Incorporation into formulation, mixture, or reaction product</v>
      </c>
      <c r="K846">
        <v>11</v>
      </c>
      <c r="L846" t="s">
        <v>1118</v>
      </c>
      <c r="M846">
        <v>0</v>
      </c>
      <c r="N846" t="s">
        <v>477</v>
      </c>
      <c r="R846">
        <v>1</v>
      </c>
      <c r="S846">
        <v>0</v>
      </c>
      <c r="T846">
        <v>0</v>
      </c>
      <c r="U846">
        <v>0</v>
      </c>
      <c r="V846">
        <f t="shared" si="17"/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CJ846"/>
      <c r="CK846"/>
      <c r="GG846"/>
      <c r="GI846"/>
      <c r="GQ846"/>
      <c r="HI846"/>
      <c r="HK846"/>
      <c r="HM846"/>
      <c r="IF846"/>
      <c r="IW846"/>
    </row>
    <row r="847" spans="1:257">
      <c r="A847" t="s">
        <v>115</v>
      </c>
      <c r="B847">
        <v>2021</v>
      </c>
      <c r="C847" t="s">
        <v>1116</v>
      </c>
      <c r="D847" t="s">
        <v>1117</v>
      </c>
      <c r="E847" t="s">
        <v>901</v>
      </c>
      <c r="F847" t="s">
        <v>577</v>
      </c>
      <c r="G847" t="s">
        <v>148</v>
      </c>
      <c r="H847">
        <v>79007</v>
      </c>
      <c r="I847">
        <v>324110</v>
      </c>
      <c r="J847" t="str">
        <f>VLOOKUP(C847,'2016-2021 BD OES Pull_rev'!F:N, 9, FALSE)</f>
        <v>Processing - Incorporation into formulation, mixture, or reaction product</v>
      </c>
      <c r="K847">
        <v>88</v>
      </c>
      <c r="L847" t="s">
        <v>463</v>
      </c>
      <c r="M847">
        <v>0</v>
      </c>
      <c r="R847">
        <v>0</v>
      </c>
      <c r="S847">
        <v>0</v>
      </c>
      <c r="T847">
        <v>0</v>
      </c>
      <c r="U847">
        <v>0</v>
      </c>
      <c r="V847">
        <f t="shared" si="17"/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CJ847"/>
      <c r="CK847"/>
      <c r="GG847"/>
      <c r="GI847"/>
      <c r="GQ847"/>
      <c r="HI847"/>
      <c r="HK847"/>
      <c r="HM847"/>
      <c r="IF847"/>
      <c r="IW847"/>
    </row>
    <row r="848" spans="1:257">
      <c r="A848" t="s">
        <v>115</v>
      </c>
      <c r="B848">
        <v>2020</v>
      </c>
      <c r="C848" t="s">
        <v>1119</v>
      </c>
      <c r="D848" t="s">
        <v>1120</v>
      </c>
      <c r="E848" t="s">
        <v>1121</v>
      </c>
      <c r="F848" t="s">
        <v>214</v>
      </c>
      <c r="G848" t="s">
        <v>216</v>
      </c>
      <c r="H848">
        <v>70767</v>
      </c>
      <c r="I848">
        <v>324110</v>
      </c>
      <c r="J848" t="str">
        <f>VLOOKUP(C848,'2016-2021 BD OES Pull_rev'!F:N, 9, FALSE)</f>
        <v>Manufacturing</v>
      </c>
      <c r="K848">
        <v>1832</v>
      </c>
      <c r="L848" t="s">
        <v>569</v>
      </c>
      <c r="M848">
        <v>887</v>
      </c>
      <c r="N848" t="s">
        <v>477</v>
      </c>
      <c r="R848">
        <v>1</v>
      </c>
      <c r="S848">
        <v>887</v>
      </c>
      <c r="T848">
        <v>0</v>
      </c>
      <c r="U848">
        <v>0</v>
      </c>
      <c r="V848">
        <f t="shared" si="17"/>
        <v>887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1</v>
      </c>
      <c r="CJ848"/>
      <c r="CK848"/>
      <c r="GG848"/>
      <c r="GI848"/>
      <c r="GQ848"/>
      <c r="HI848"/>
      <c r="HK848"/>
      <c r="HM848"/>
      <c r="IF848"/>
      <c r="IW848"/>
    </row>
    <row r="849" spans="1:257">
      <c r="A849" t="s">
        <v>115</v>
      </c>
      <c r="B849">
        <v>2021</v>
      </c>
      <c r="C849" t="s">
        <v>1119</v>
      </c>
      <c r="D849" t="s">
        <v>1120</v>
      </c>
      <c r="E849" t="s">
        <v>1121</v>
      </c>
      <c r="F849" t="s">
        <v>214</v>
      </c>
      <c r="G849" t="s">
        <v>216</v>
      </c>
      <c r="H849">
        <v>70767</v>
      </c>
      <c r="I849">
        <v>324110</v>
      </c>
      <c r="J849" t="str">
        <f>VLOOKUP(C849,'2016-2021 BD OES Pull_rev'!F:N, 9, FALSE)</f>
        <v>Manufacturing</v>
      </c>
      <c r="K849">
        <v>9680</v>
      </c>
      <c r="L849" t="s">
        <v>569</v>
      </c>
      <c r="M849">
        <v>545</v>
      </c>
      <c r="N849" t="s">
        <v>485</v>
      </c>
      <c r="R849">
        <v>1</v>
      </c>
      <c r="S849">
        <v>545</v>
      </c>
      <c r="T849">
        <v>0</v>
      </c>
      <c r="U849">
        <v>0</v>
      </c>
      <c r="V849">
        <f t="shared" si="17"/>
        <v>545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CJ849"/>
      <c r="CK849"/>
      <c r="GG849"/>
      <c r="GI849"/>
      <c r="GQ849"/>
      <c r="HI849"/>
      <c r="HK849"/>
      <c r="HM849"/>
      <c r="IF849"/>
      <c r="IW849"/>
    </row>
    <row r="850" spans="1:257">
      <c r="A850" t="s">
        <v>115</v>
      </c>
      <c r="B850">
        <v>2016</v>
      </c>
      <c r="C850" t="s">
        <v>1122</v>
      </c>
      <c r="D850" t="s">
        <v>983</v>
      </c>
      <c r="E850" t="s">
        <v>1123</v>
      </c>
      <c r="F850" t="s">
        <v>146</v>
      </c>
      <c r="G850" t="s">
        <v>148</v>
      </c>
      <c r="H850">
        <v>77640</v>
      </c>
      <c r="I850">
        <v>324110</v>
      </c>
      <c r="J850" t="str">
        <f>VLOOKUP(C850,'2016-2021 BD OES Pull_rev'!F:N, 9, FALSE)</f>
        <v>Processing as a Reactant</v>
      </c>
      <c r="K850">
        <v>219</v>
      </c>
      <c r="L850" t="s">
        <v>463</v>
      </c>
      <c r="M850">
        <v>0</v>
      </c>
      <c r="R850">
        <v>0</v>
      </c>
      <c r="S850">
        <v>0</v>
      </c>
      <c r="T850">
        <v>0</v>
      </c>
      <c r="U850">
        <v>0</v>
      </c>
      <c r="V850">
        <f t="shared" si="17"/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CJ850"/>
      <c r="CK850"/>
      <c r="GG850"/>
      <c r="GI850"/>
      <c r="GQ850"/>
      <c r="HI850"/>
      <c r="HK850"/>
      <c r="HM850"/>
      <c r="IF850"/>
      <c r="IW850"/>
    </row>
    <row r="851" spans="1:257">
      <c r="A851" t="s">
        <v>115</v>
      </c>
      <c r="B851">
        <v>2017</v>
      </c>
      <c r="C851" t="s">
        <v>1122</v>
      </c>
      <c r="D851" t="s">
        <v>983</v>
      </c>
      <c r="E851" t="s">
        <v>1123</v>
      </c>
      <c r="F851" t="s">
        <v>146</v>
      </c>
      <c r="G851" t="s">
        <v>148</v>
      </c>
      <c r="H851">
        <v>77640</v>
      </c>
      <c r="I851">
        <v>324110</v>
      </c>
      <c r="J851" t="str">
        <f>VLOOKUP(C851,'2016-2021 BD OES Pull_rev'!F:N, 9, FALSE)</f>
        <v>Processing as a Reactant</v>
      </c>
      <c r="K851">
        <v>886</v>
      </c>
      <c r="L851" t="s">
        <v>463</v>
      </c>
      <c r="M851">
        <v>0</v>
      </c>
      <c r="R851">
        <v>0</v>
      </c>
      <c r="S851">
        <v>0</v>
      </c>
      <c r="T851">
        <v>0</v>
      </c>
      <c r="U851">
        <v>0</v>
      </c>
      <c r="V851">
        <f t="shared" si="17"/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CJ851"/>
      <c r="CK851"/>
      <c r="GG851"/>
      <c r="GI851"/>
      <c r="GQ851"/>
      <c r="HI851"/>
      <c r="HK851"/>
      <c r="HM851"/>
      <c r="IF851"/>
      <c r="IW851"/>
    </row>
    <row r="852" spans="1:257">
      <c r="A852" t="s">
        <v>115</v>
      </c>
      <c r="B852">
        <v>2018</v>
      </c>
      <c r="C852" t="s">
        <v>1122</v>
      </c>
      <c r="D852" t="s">
        <v>983</v>
      </c>
      <c r="E852" t="s">
        <v>1123</v>
      </c>
      <c r="F852" t="s">
        <v>146</v>
      </c>
      <c r="G852" t="s">
        <v>148</v>
      </c>
      <c r="H852">
        <v>77640</v>
      </c>
      <c r="I852">
        <v>324110</v>
      </c>
      <c r="J852" t="str">
        <f>VLOOKUP(C852,'2016-2021 BD OES Pull_rev'!F:N, 9, FALSE)</f>
        <v>Processing as a Reactant</v>
      </c>
      <c r="K852">
        <v>864</v>
      </c>
      <c r="L852" t="s">
        <v>463</v>
      </c>
      <c r="M852">
        <v>0</v>
      </c>
      <c r="R852">
        <v>0</v>
      </c>
      <c r="S852">
        <v>0</v>
      </c>
      <c r="T852">
        <v>0</v>
      </c>
      <c r="U852">
        <v>0</v>
      </c>
      <c r="V852">
        <f t="shared" si="17"/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CJ852"/>
      <c r="CK852"/>
      <c r="GG852"/>
      <c r="GI852"/>
      <c r="GQ852"/>
      <c r="HI852"/>
      <c r="HK852"/>
      <c r="HM852"/>
      <c r="IF852"/>
      <c r="IW852"/>
    </row>
    <row r="853" spans="1:257">
      <c r="A853" t="s">
        <v>115</v>
      </c>
      <c r="B853">
        <v>2019</v>
      </c>
      <c r="C853" t="s">
        <v>1122</v>
      </c>
      <c r="D853" t="s">
        <v>983</v>
      </c>
      <c r="E853" t="s">
        <v>1123</v>
      </c>
      <c r="F853" t="s">
        <v>146</v>
      </c>
      <c r="G853" t="s">
        <v>148</v>
      </c>
      <c r="H853">
        <v>77640</v>
      </c>
      <c r="I853">
        <v>324110</v>
      </c>
      <c r="J853" t="str">
        <f>VLOOKUP(C853,'2016-2021 BD OES Pull_rev'!F:N, 9, FALSE)</f>
        <v>Processing as a Reactant</v>
      </c>
      <c r="K853">
        <v>784</v>
      </c>
      <c r="L853" t="s">
        <v>463</v>
      </c>
      <c r="M853">
        <v>0</v>
      </c>
      <c r="R853">
        <v>0</v>
      </c>
      <c r="S853">
        <v>0</v>
      </c>
      <c r="T853">
        <v>0</v>
      </c>
      <c r="U853">
        <v>0</v>
      </c>
      <c r="V853">
        <f t="shared" si="17"/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CJ853"/>
      <c r="CK853"/>
      <c r="GG853"/>
      <c r="GI853"/>
      <c r="GQ853"/>
      <c r="HI853"/>
      <c r="HK853"/>
      <c r="HM853"/>
      <c r="IF853"/>
      <c r="IW853"/>
    </row>
    <row r="854" spans="1:257">
      <c r="A854" t="s">
        <v>115</v>
      </c>
      <c r="B854">
        <v>2020</v>
      </c>
      <c r="C854" t="s">
        <v>1122</v>
      </c>
      <c r="D854" t="s">
        <v>983</v>
      </c>
      <c r="E854" t="s">
        <v>1123</v>
      </c>
      <c r="F854" t="s">
        <v>146</v>
      </c>
      <c r="G854" t="s">
        <v>148</v>
      </c>
      <c r="H854">
        <v>77640</v>
      </c>
      <c r="I854">
        <v>324110</v>
      </c>
      <c r="J854" t="str">
        <f>VLOOKUP(C854,'2016-2021 BD OES Pull_rev'!F:N, 9, FALSE)</f>
        <v>Processing as a Reactant</v>
      </c>
      <c r="K854">
        <v>795</v>
      </c>
      <c r="L854" t="s">
        <v>463</v>
      </c>
      <c r="M854">
        <v>0</v>
      </c>
      <c r="R854">
        <v>0</v>
      </c>
      <c r="S854">
        <v>0</v>
      </c>
      <c r="T854">
        <v>0</v>
      </c>
      <c r="U854">
        <v>0</v>
      </c>
      <c r="V854">
        <f t="shared" si="17"/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CJ854"/>
      <c r="CK854"/>
      <c r="GG854"/>
      <c r="GI854"/>
      <c r="GQ854"/>
      <c r="HI854"/>
      <c r="HK854"/>
      <c r="HM854"/>
      <c r="IF854"/>
      <c r="IW854"/>
    </row>
    <row r="855" spans="1:257">
      <c r="A855" t="s">
        <v>115</v>
      </c>
      <c r="B855">
        <v>2021</v>
      </c>
      <c r="C855" t="s">
        <v>1122</v>
      </c>
      <c r="D855" t="s">
        <v>983</v>
      </c>
      <c r="E855" t="s">
        <v>1123</v>
      </c>
      <c r="F855" t="s">
        <v>146</v>
      </c>
      <c r="G855" t="s">
        <v>148</v>
      </c>
      <c r="H855">
        <v>77640</v>
      </c>
      <c r="I855">
        <v>324110</v>
      </c>
      <c r="J855" t="str">
        <f>VLOOKUP(C855,'2016-2021 BD OES Pull_rev'!F:N, 9, FALSE)</f>
        <v>Processing as a Reactant</v>
      </c>
      <c r="K855">
        <v>763</v>
      </c>
      <c r="L855" t="s">
        <v>463</v>
      </c>
      <c r="M855">
        <v>0</v>
      </c>
      <c r="R855">
        <v>0</v>
      </c>
      <c r="S855">
        <v>0</v>
      </c>
      <c r="T855">
        <v>0</v>
      </c>
      <c r="U855">
        <v>0</v>
      </c>
      <c r="V855">
        <f t="shared" si="17"/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CJ855"/>
      <c r="CK855"/>
      <c r="GG855"/>
      <c r="GI855"/>
      <c r="GQ855"/>
      <c r="HI855"/>
      <c r="HK855"/>
      <c r="HM855"/>
      <c r="IF855"/>
      <c r="IW855"/>
    </row>
    <row r="856" spans="1:257">
      <c r="A856" t="s">
        <v>115</v>
      </c>
      <c r="B856">
        <v>2016</v>
      </c>
      <c r="C856" t="s">
        <v>1124</v>
      </c>
      <c r="D856" t="s">
        <v>1125</v>
      </c>
      <c r="E856" t="s">
        <v>1126</v>
      </c>
      <c r="F856" t="s">
        <v>296</v>
      </c>
      <c r="G856" t="s">
        <v>148</v>
      </c>
      <c r="H856">
        <v>77508</v>
      </c>
      <c r="I856">
        <v>325199</v>
      </c>
      <c r="J856" t="str">
        <f>VLOOKUP(C856,'2016-2021 BD OES Pull_rev'!F:N, 9, FALSE)</f>
        <v>Repackaging</v>
      </c>
      <c r="K856">
        <v>36.4</v>
      </c>
      <c r="L856" t="s">
        <v>463</v>
      </c>
      <c r="M856">
        <v>0</v>
      </c>
      <c r="R856">
        <v>0</v>
      </c>
      <c r="S856">
        <v>0</v>
      </c>
      <c r="T856">
        <v>0</v>
      </c>
      <c r="U856">
        <v>0</v>
      </c>
      <c r="V856">
        <f t="shared" si="17"/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CJ856"/>
      <c r="CK856"/>
      <c r="GG856"/>
      <c r="GI856"/>
      <c r="GQ856"/>
      <c r="HI856"/>
      <c r="HK856"/>
      <c r="HM856"/>
      <c r="IF856"/>
      <c r="IW856"/>
    </row>
    <row r="857" spans="1:257">
      <c r="A857" t="s">
        <v>454</v>
      </c>
      <c r="B857">
        <v>2019</v>
      </c>
      <c r="C857" t="s">
        <v>1124</v>
      </c>
      <c r="D857" t="s">
        <v>1125</v>
      </c>
      <c r="E857" t="s">
        <v>1126</v>
      </c>
      <c r="F857" t="s">
        <v>296</v>
      </c>
      <c r="G857" t="s">
        <v>148</v>
      </c>
      <c r="H857">
        <v>77508</v>
      </c>
      <c r="I857">
        <v>325199</v>
      </c>
      <c r="J857" t="str">
        <f>VLOOKUP(C857,'2016-2021 BD OES Pull_rev'!F:N, 9, FALSE)</f>
        <v>Repackaging</v>
      </c>
      <c r="R857">
        <v>0</v>
      </c>
      <c r="S857">
        <v>0</v>
      </c>
      <c r="T857">
        <v>0</v>
      </c>
      <c r="U857">
        <v>0</v>
      </c>
      <c r="V857">
        <f t="shared" si="17"/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CJ857"/>
      <c r="CK857"/>
      <c r="GG857"/>
      <c r="GI857"/>
      <c r="GQ857"/>
      <c r="HI857"/>
      <c r="HK857"/>
      <c r="HM857"/>
      <c r="IF857"/>
      <c r="IW857"/>
    </row>
    <row r="858" spans="1:257">
      <c r="A858" t="s">
        <v>115</v>
      </c>
      <c r="B858">
        <v>2016</v>
      </c>
      <c r="C858" t="s">
        <v>307</v>
      </c>
      <c r="D858" t="s">
        <v>309</v>
      </c>
      <c r="E858" t="s">
        <v>310</v>
      </c>
      <c r="F858" t="s">
        <v>311</v>
      </c>
      <c r="G858" t="s">
        <v>313</v>
      </c>
      <c r="H858">
        <v>61350</v>
      </c>
      <c r="I858">
        <v>325211</v>
      </c>
      <c r="J858" t="str">
        <f>VLOOKUP(C858,'2016-2021 BD OES Pull_rev'!F:N, 9, FALSE)</f>
        <v>Plastics and Rubber Polymerization</v>
      </c>
      <c r="K858">
        <v>51754</v>
      </c>
      <c r="L858" t="s">
        <v>463</v>
      </c>
      <c r="M858">
        <v>0</v>
      </c>
      <c r="R858">
        <v>0</v>
      </c>
      <c r="S858">
        <v>0</v>
      </c>
      <c r="T858">
        <v>0</v>
      </c>
      <c r="U858">
        <v>0</v>
      </c>
      <c r="V858">
        <f t="shared" si="17"/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F858">
        <v>0</v>
      </c>
      <c r="AG858">
        <v>0</v>
      </c>
      <c r="AH858">
        <v>0</v>
      </c>
      <c r="AI858">
        <v>0</v>
      </c>
      <c r="AJ858">
        <v>55</v>
      </c>
      <c r="AK858">
        <v>0</v>
      </c>
      <c r="AL858">
        <v>0</v>
      </c>
      <c r="AM858">
        <v>0</v>
      </c>
      <c r="AN858">
        <v>0</v>
      </c>
      <c r="AO858">
        <v>4</v>
      </c>
      <c r="AP858">
        <v>59</v>
      </c>
      <c r="CJ858"/>
      <c r="CK858"/>
      <c r="GG858"/>
      <c r="GI858"/>
      <c r="GQ858"/>
      <c r="HI858"/>
      <c r="HK858"/>
      <c r="HM858"/>
      <c r="IF858"/>
      <c r="IW858"/>
    </row>
    <row r="859" spans="1:257">
      <c r="A859" t="s">
        <v>115</v>
      </c>
      <c r="B859">
        <v>2017</v>
      </c>
      <c r="C859" t="s">
        <v>307</v>
      </c>
      <c r="D859" t="s">
        <v>309</v>
      </c>
      <c r="E859" t="s">
        <v>310</v>
      </c>
      <c r="F859" t="s">
        <v>311</v>
      </c>
      <c r="G859" t="s">
        <v>313</v>
      </c>
      <c r="H859">
        <v>61350</v>
      </c>
      <c r="I859">
        <v>325211</v>
      </c>
      <c r="J859" t="str">
        <f>VLOOKUP(C859,'2016-2021 BD OES Pull_rev'!F:N, 9, FALSE)</f>
        <v>Plastics and Rubber Polymerization</v>
      </c>
      <c r="K859">
        <v>54931</v>
      </c>
      <c r="L859" t="s">
        <v>1127</v>
      </c>
      <c r="M859">
        <v>0</v>
      </c>
      <c r="N859" t="s">
        <v>477</v>
      </c>
      <c r="R859">
        <v>1</v>
      </c>
      <c r="S859">
        <v>0</v>
      </c>
      <c r="T859">
        <v>0</v>
      </c>
      <c r="U859">
        <v>0</v>
      </c>
      <c r="V859">
        <f t="shared" si="17"/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F859">
        <v>0</v>
      </c>
      <c r="AG859">
        <v>0</v>
      </c>
      <c r="AH859">
        <v>0</v>
      </c>
      <c r="AI859">
        <v>0</v>
      </c>
      <c r="AJ859">
        <v>53</v>
      </c>
      <c r="AK859">
        <v>0</v>
      </c>
      <c r="AL859">
        <v>0</v>
      </c>
      <c r="AM859">
        <v>0</v>
      </c>
      <c r="AN859">
        <v>0</v>
      </c>
      <c r="AO859">
        <v>6</v>
      </c>
      <c r="AP859">
        <v>59</v>
      </c>
      <c r="CJ859"/>
      <c r="CK859"/>
      <c r="GG859"/>
      <c r="GI859"/>
      <c r="GQ859"/>
      <c r="HI859"/>
      <c r="HK859"/>
      <c r="HM859"/>
      <c r="IF859"/>
      <c r="IW859"/>
    </row>
    <row r="860" spans="1:257">
      <c r="A860" t="s">
        <v>115</v>
      </c>
      <c r="B860">
        <v>2018</v>
      </c>
      <c r="C860" t="s">
        <v>307</v>
      </c>
      <c r="D860" t="s">
        <v>309</v>
      </c>
      <c r="E860" t="s">
        <v>310</v>
      </c>
      <c r="F860" t="s">
        <v>311</v>
      </c>
      <c r="G860" t="s">
        <v>313</v>
      </c>
      <c r="H860">
        <v>61350</v>
      </c>
      <c r="I860">
        <v>325211</v>
      </c>
      <c r="J860" t="str">
        <f>VLOOKUP(C860,'2016-2021 BD OES Pull_rev'!F:N, 9, FALSE)</f>
        <v>Plastics and Rubber Polymerization</v>
      </c>
      <c r="K860">
        <v>53072</v>
      </c>
      <c r="L860" t="s">
        <v>1127</v>
      </c>
      <c r="M860">
        <v>0</v>
      </c>
      <c r="N860" t="s">
        <v>477</v>
      </c>
      <c r="R860">
        <v>1</v>
      </c>
      <c r="S860">
        <v>0</v>
      </c>
      <c r="T860">
        <v>0</v>
      </c>
      <c r="U860">
        <v>0</v>
      </c>
      <c r="V860">
        <f t="shared" si="17"/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F860">
        <v>0</v>
      </c>
      <c r="AG860">
        <v>0</v>
      </c>
      <c r="AH860">
        <v>0</v>
      </c>
      <c r="AI860">
        <v>0</v>
      </c>
      <c r="AJ860">
        <v>55</v>
      </c>
      <c r="AK860">
        <v>0</v>
      </c>
      <c r="AL860">
        <v>0</v>
      </c>
      <c r="AM860">
        <v>0</v>
      </c>
      <c r="AN860">
        <v>0</v>
      </c>
      <c r="AO860">
        <v>12</v>
      </c>
      <c r="AP860">
        <v>1217</v>
      </c>
      <c r="CJ860"/>
      <c r="CK860"/>
      <c r="GG860"/>
      <c r="GI860"/>
      <c r="GQ860"/>
      <c r="HI860"/>
      <c r="HK860"/>
      <c r="HM860"/>
      <c r="IF860"/>
      <c r="IW860"/>
    </row>
    <row r="861" spans="1:257">
      <c r="A861" t="s">
        <v>115</v>
      </c>
      <c r="B861">
        <v>2019</v>
      </c>
      <c r="C861" t="s">
        <v>307</v>
      </c>
      <c r="D861" t="s">
        <v>309</v>
      </c>
      <c r="E861" t="s">
        <v>310</v>
      </c>
      <c r="F861" t="s">
        <v>311</v>
      </c>
      <c r="G861" t="s">
        <v>313</v>
      </c>
      <c r="H861">
        <v>61350</v>
      </c>
      <c r="I861">
        <v>325211</v>
      </c>
      <c r="J861" t="str">
        <f>VLOOKUP(C861,'2016-2021 BD OES Pull_rev'!F:N, 9, FALSE)</f>
        <v>Plastics and Rubber Polymerization</v>
      </c>
      <c r="K861">
        <v>78414</v>
      </c>
      <c r="L861" t="s">
        <v>1127</v>
      </c>
      <c r="M861">
        <v>0</v>
      </c>
      <c r="N861" t="s">
        <v>477</v>
      </c>
      <c r="R861">
        <v>1</v>
      </c>
      <c r="S861">
        <v>0</v>
      </c>
      <c r="T861">
        <v>0</v>
      </c>
      <c r="U861">
        <v>0</v>
      </c>
      <c r="V861">
        <f t="shared" si="17"/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F861">
        <v>0</v>
      </c>
      <c r="AG861">
        <v>0</v>
      </c>
      <c r="AH861">
        <v>0</v>
      </c>
      <c r="AI861">
        <v>0</v>
      </c>
      <c r="AJ861">
        <v>56</v>
      </c>
      <c r="AK861">
        <v>0</v>
      </c>
      <c r="AL861">
        <v>0</v>
      </c>
      <c r="AM861">
        <v>0</v>
      </c>
      <c r="AN861">
        <v>0</v>
      </c>
      <c r="AO861">
        <v>9</v>
      </c>
      <c r="AP861">
        <v>65</v>
      </c>
      <c r="CJ861"/>
      <c r="CK861"/>
      <c r="GG861"/>
      <c r="GI861"/>
      <c r="GQ861"/>
      <c r="HI861"/>
      <c r="HK861"/>
      <c r="HM861"/>
      <c r="IF861"/>
      <c r="IW861"/>
    </row>
    <row r="862" spans="1:257">
      <c r="A862" t="s">
        <v>115</v>
      </c>
      <c r="B862">
        <v>2020</v>
      </c>
      <c r="C862" t="s">
        <v>307</v>
      </c>
      <c r="D862" t="s">
        <v>309</v>
      </c>
      <c r="E862" t="s">
        <v>310</v>
      </c>
      <c r="F862" t="s">
        <v>311</v>
      </c>
      <c r="G862" t="s">
        <v>313</v>
      </c>
      <c r="H862">
        <v>61350</v>
      </c>
      <c r="I862">
        <v>325211</v>
      </c>
      <c r="J862" t="str">
        <f>VLOOKUP(C862,'2016-2021 BD OES Pull_rev'!F:N, 9, FALSE)</f>
        <v>Plastics and Rubber Polymerization</v>
      </c>
      <c r="K862">
        <v>63953</v>
      </c>
      <c r="L862" t="s">
        <v>1127</v>
      </c>
      <c r="M862">
        <v>0</v>
      </c>
      <c r="N862" t="s">
        <v>477</v>
      </c>
      <c r="R862">
        <v>1</v>
      </c>
      <c r="S862">
        <v>0</v>
      </c>
      <c r="T862">
        <v>0</v>
      </c>
      <c r="U862">
        <v>0</v>
      </c>
      <c r="V862">
        <f t="shared" si="17"/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F862">
        <v>0</v>
      </c>
      <c r="AG862">
        <v>0</v>
      </c>
      <c r="AH862">
        <v>0</v>
      </c>
      <c r="AI862">
        <v>0</v>
      </c>
      <c r="AJ862">
        <v>76</v>
      </c>
      <c r="AK862">
        <v>0</v>
      </c>
      <c r="AL862">
        <v>0</v>
      </c>
      <c r="AM862">
        <v>0</v>
      </c>
      <c r="AN862">
        <v>0</v>
      </c>
      <c r="AO862">
        <v>11</v>
      </c>
      <c r="AP862">
        <v>87</v>
      </c>
      <c r="CJ862"/>
      <c r="CK862"/>
      <c r="GG862"/>
      <c r="GI862"/>
      <c r="GQ862"/>
      <c r="HI862"/>
      <c r="HK862"/>
      <c r="HM862"/>
      <c r="IF862"/>
      <c r="IW862"/>
    </row>
    <row r="863" spans="1:257">
      <c r="A863" t="s">
        <v>115</v>
      </c>
      <c r="B863">
        <v>2021</v>
      </c>
      <c r="C863" t="s">
        <v>307</v>
      </c>
      <c r="D863" t="s">
        <v>309</v>
      </c>
      <c r="E863" t="s">
        <v>310</v>
      </c>
      <c r="F863" t="s">
        <v>311</v>
      </c>
      <c r="G863" t="s">
        <v>313</v>
      </c>
      <c r="H863">
        <v>61350</v>
      </c>
      <c r="I863">
        <v>325211</v>
      </c>
      <c r="J863" t="str">
        <f>VLOOKUP(C863,'2016-2021 BD OES Pull_rev'!F:N, 9, FALSE)</f>
        <v>Plastics and Rubber Polymerization</v>
      </c>
      <c r="K863">
        <v>68454</v>
      </c>
      <c r="L863" t="s">
        <v>1127</v>
      </c>
      <c r="M863">
        <v>0</v>
      </c>
      <c r="N863" t="s">
        <v>477</v>
      </c>
      <c r="R863">
        <v>1</v>
      </c>
      <c r="S863">
        <v>0</v>
      </c>
      <c r="T863">
        <v>0</v>
      </c>
      <c r="U863">
        <v>0</v>
      </c>
      <c r="V863">
        <f t="shared" si="17"/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F863">
        <v>0</v>
      </c>
      <c r="AG863">
        <v>0</v>
      </c>
      <c r="AH863">
        <v>0</v>
      </c>
      <c r="AI863">
        <v>0</v>
      </c>
      <c r="AJ863">
        <v>59</v>
      </c>
      <c r="AK863">
        <v>0</v>
      </c>
      <c r="AL863">
        <v>0</v>
      </c>
      <c r="AM863">
        <v>0</v>
      </c>
      <c r="AN863">
        <v>0</v>
      </c>
      <c r="AO863">
        <v>14</v>
      </c>
      <c r="AP863">
        <v>73</v>
      </c>
      <c r="CJ863"/>
      <c r="CK863"/>
      <c r="GG863"/>
      <c r="GI863"/>
      <c r="GQ863"/>
      <c r="HI863"/>
      <c r="HK863"/>
      <c r="HM863"/>
      <c r="IF863"/>
      <c r="IW863"/>
    </row>
    <row r="864" spans="1:257">
      <c r="A864" t="s">
        <v>115</v>
      </c>
      <c r="B864">
        <v>2016</v>
      </c>
      <c r="C864" t="s">
        <v>1128</v>
      </c>
      <c r="D864" t="s">
        <v>1129</v>
      </c>
      <c r="E864" t="s">
        <v>1130</v>
      </c>
      <c r="F864" t="s">
        <v>727</v>
      </c>
      <c r="G864" t="s">
        <v>216</v>
      </c>
      <c r="H864">
        <v>70669</v>
      </c>
      <c r="I864">
        <v>325199</v>
      </c>
      <c r="J864" t="str">
        <f>VLOOKUP(C864,'2016-2021 BD OES Pull_rev'!F:N, 9, FALSE)</f>
        <v>Manufacturing</v>
      </c>
      <c r="K864">
        <v>1648</v>
      </c>
      <c r="L864" t="s">
        <v>728</v>
      </c>
      <c r="M864">
        <v>0</v>
      </c>
      <c r="N864" t="s">
        <v>477</v>
      </c>
      <c r="O864" t="s">
        <v>961</v>
      </c>
      <c r="P864">
        <v>0</v>
      </c>
      <c r="Q864" t="s">
        <v>477</v>
      </c>
      <c r="R864">
        <v>2</v>
      </c>
      <c r="S864">
        <v>0</v>
      </c>
      <c r="T864">
        <v>0</v>
      </c>
      <c r="U864">
        <v>0</v>
      </c>
      <c r="V864">
        <f t="shared" si="17"/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CJ864"/>
      <c r="CK864"/>
      <c r="GG864"/>
      <c r="GI864"/>
      <c r="GQ864"/>
      <c r="HI864"/>
      <c r="HK864"/>
      <c r="HM864"/>
      <c r="IF864"/>
      <c r="IW864"/>
    </row>
    <row r="865" spans="1:257">
      <c r="A865" t="s">
        <v>115</v>
      </c>
      <c r="B865">
        <v>2017</v>
      </c>
      <c r="C865" t="s">
        <v>1128</v>
      </c>
      <c r="D865" t="s">
        <v>1129</v>
      </c>
      <c r="E865" t="s">
        <v>1130</v>
      </c>
      <c r="F865" t="s">
        <v>727</v>
      </c>
      <c r="G865" t="s">
        <v>216</v>
      </c>
      <c r="H865">
        <v>70669</v>
      </c>
      <c r="I865">
        <v>325199</v>
      </c>
      <c r="J865" t="str">
        <f>VLOOKUP(C865,'2016-2021 BD OES Pull_rev'!F:N, 9, FALSE)</f>
        <v>Manufacturing</v>
      </c>
      <c r="K865">
        <v>1676</v>
      </c>
      <c r="L865" t="s">
        <v>463</v>
      </c>
      <c r="M865">
        <v>0</v>
      </c>
      <c r="R865">
        <v>0</v>
      </c>
      <c r="S865">
        <v>0</v>
      </c>
      <c r="T865">
        <v>0</v>
      </c>
      <c r="U865">
        <v>0</v>
      </c>
      <c r="V865">
        <f t="shared" si="17"/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CJ865"/>
      <c r="CK865"/>
      <c r="GG865"/>
      <c r="GI865"/>
      <c r="GQ865"/>
      <c r="HI865"/>
      <c r="HK865"/>
      <c r="HM865"/>
      <c r="IF865"/>
      <c r="IW865"/>
    </row>
    <row r="866" spans="1:257">
      <c r="A866" t="s">
        <v>115</v>
      </c>
      <c r="B866">
        <v>2018</v>
      </c>
      <c r="C866" t="s">
        <v>1128</v>
      </c>
      <c r="D866" t="s">
        <v>1129</v>
      </c>
      <c r="E866" t="s">
        <v>1130</v>
      </c>
      <c r="F866" t="s">
        <v>727</v>
      </c>
      <c r="G866" t="s">
        <v>216</v>
      </c>
      <c r="H866">
        <v>70669</v>
      </c>
      <c r="I866">
        <v>325199</v>
      </c>
      <c r="J866" t="str">
        <f>VLOOKUP(C866,'2016-2021 BD OES Pull_rev'!F:N, 9, FALSE)</f>
        <v>Manufacturing</v>
      </c>
      <c r="K866">
        <v>1981</v>
      </c>
      <c r="L866" t="s">
        <v>463</v>
      </c>
      <c r="M866">
        <v>0</v>
      </c>
      <c r="R866">
        <v>0</v>
      </c>
      <c r="S866">
        <v>0</v>
      </c>
      <c r="T866">
        <v>0</v>
      </c>
      <c r="U866">
        <v>0</v>
      </c>
      <c r="V866">
        <f t="shared" ref="V866:V896" si="18">SUM(S866:U866)</f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CJ866"/>
      <c r="CK866"/>
      <c r="GG866"/>
      <c r="GI866"/>
      <c r="GQ866"/>
      <c r="HI866"/>
      <c r="HK866"/>
      <c r="HM866"/>
      <c r="IF866"/>
      <c r="IW866"/>
    </row>
    <row r="867" spans="1:257">
      <c r="A867" t="s">
        <v>115</v>
      </c>
      <c r="B867">
        <v>2019</v>
      </c>
      <c r="C867" t="s">
        <v>1128</v>
      </c>
      <c r="D867" t="s">
        <v>1129</v>
      </c>
      <c r="E867" t="s">
        <v>1130</v>
      </c>
      <c r="F867" t="s">
        <v>727</v>
      </c>
      <c r="G867" t="s">
        <v>216</v>
      </c>
      <c r="H867">
        <v>70669</v>
      </c>
      <c r="I867">
        <v>325199</v>
      </c>
      <c r="J867" t="str">
        <f>VLOOKUP(C867,'2016-2021 BD OES Pull_rev'!F:N, 9, FALSE)</f>
        <v>Manufacturing</v>
      </c>
      <c r="K867">
        <v>7140</v>
      </c>
      <c r="L867" t="s">
        <v>728</v>
      </c>
      <c r="M867">
        <v>0</v>
      </c>
      <c r="N867" t="s">
        <v>477</v>
      </c>
      <c r="O867" t="s">
        <v>961</v>
      </c>
      <c r="P867">
        <v>0</v>
      </c>
      <c r="Q867" t="s">
        <v>477</v>
      </c>
      <c r="R867">
        <v>2</v>
      </c>
      <c r="S867">
        <v>0</v>
      </c>
      <c r="T867">
        <v>0</v>
      </c>
      <c r="U867">
        <v>0</v>
      </c>
      <c r="V867">
        <f t="shared" si="18"/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664</v>
      </c>
      <c r="AR867" t="s">
        <v>665</v>
      </c>
      <c r="AS867" t="s">
        <v>255</v>
      </c>
      <c r="AT867" t="s">
        <v>250</v>
      </c>
      <c r="AU867" t="s">
        <v>256</v>
      </c>
      <c r="AV867">
        <v>443134710</v>
      </c>
      <c r="AW867">
        <v>110001625340</v>
      </c>
      <c r="AX867">
        <v>0.01</v>
      </c>
      <c r="AY867">
        <v>0</v>
      </c>
      <c r="CJ867"/>
      <c r="CK867"/>
      <c r="GG867"/>
      <c r="GI867"/>
      <c r="GQ867"/>
      <c r="HI867"/>
      <c r="HK867"/>
      <c r="HM867"/>
      <c r="IF867"/>
      <c r="IW867"/>
    </row>
    <row r="868" spans="1:257">
      <c r="A868" t="s">
        <v>115</v>
      </c>
      <c r="B868">
        <v>2020</v>
      </c>
      <c r="C868" t="s">
        <v>1128</v>
      </c>
      <c r="D868" t="s">
        <v>1129</v>
      </c>
      <c r="E868" t="s">
        <v>1130</v>
      </c>
      <c r="F868" t="s">
        <v>727</v>
      </c>
      <c r="G868" t="s">
        <v>216</v>
      </c>
      <c r="H868">
        <v>70669</v>
      </c>
      <c r="I868">
        <v>325110</v>
      </c>
      <c r="J868" t="str">
        <f>VLOOKUP(C868,'2016-2021 BD OES Pull_rev'!F:N, 9, FALSE)</f>
        <v>Manufacturing</v>
      </c>
      <c r="K868">
        <v>3050</v>
      </c>
      <c r="L868" t="s">
        <v>961</v>
      </c>
      <c r="M868">
        <v>0</v>
      </c>
      <c r="N868" t="s">
        <v>477</v>
      </c>
      <c r="O868" t="s">
        <v>728</v>
      </c>
      <c r="P868">
        <v>0</v>
      </c>
      <c r="Q868" t="s">
        <v>477</v>
      </c>
      <c r="R868">
        <v>2</v>
      </c>
      <c r="S868">
        <v>0</v>
      </c>
      <c r="T868">
        <v>0</v>
      </c>
      <c r="U868">
        <v>0</v>
      </c>
      <c r="V868">
        <f t="shared" si="18"/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CJ868"/>
      <c r="CK868"/>
      <c r="GG868"/>
      <c r="GI868"/>
      <c r="GQ868"/>
      <c r="HI868"/>
      <c r="HK868"/>
      <c r="HM868"/>
      <c r="IF868"/>
      <c r="IW868"/>
    </row>
    <row r="869" spans="1:257">
      <c r="A869" t="s">
        <v>115</v>
      </c>
      <c r="B869">
        <v>2021</v>
      </c>
      <c r="C869" t="s">
        <v>1128</v>
      </c>
      <c r="D869" t="s">
        <v>1129</v>
      </c>
      <c r="E869" t="s">
        <v>1130</v>
      </c>
      <c r="F869" t="s">
        <v>727</v>
      </c>
      <c r="G869" t="s">
        <v>216</v>
      </c>
      <c r="H869">
        <v>70669</v>
      </c>
      <c r="I869">
        <v>325199</v>
      </c>
      <c r="J869" t="str">
        <f>VLOOKUP(C869,'2016-2021 BD OES Pull_rev'!F:N, 9, FALSE)</f>
        <v>Manufacturing</v>
      </c>
      <c r="K869">
        <v>1843</v>
      </c>
      <c r="L869" t="s">
        <v>961</v>
      </c>
      <c r="M869">
        <v>0</v>
      </c>
      <c r="N869" t="s">
        <v>477</v>
      </c>
      <c r="O869" t="s">
        <v>728</v>
      </c>
      <c r="P869">
        <v>0</v>
      </c>
      <c r="Q869" t="s">
        <v>477</v>
      </c>
      <c r="R869">
        <v>2</v>
      </c>
      <c r="S869">
        <v>0</v>
      </c>
      <c r="T869">
        <v>0</v>
      </c>
      <c r="U869">
        <v>0</v>
      </c>
      <c r="V869">
        <f t="shared" si="18"/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CJ869"/>
      <c r="CK869"/>
      <c r="GG869"/>
      <c r="GI869"/>
      <c r="GQ869"/>
      <c r="HI869"/>
      <c r="HK869"/>
      <c r="HM869"/>
      <c r="IF869"/>
      <c r="IW869"/>
    </row>
    <row r="870" spans="1:257">
      <c r="A870" t="s">
        <v>115</v>
      </c>
      <c r="B870">
        <v>2021</v>
      </c>
      <c r="C870" t="s">
        <v>1131</v>
      </c>
      <c r="D870" t="s">
        <v>1132</v>
      </c>
      <c r="E870" t="s">
        <v>1133</v>
      </c>
      <c r="F870" t="s">
        <v>1134</v>
      </c>
      <c r="G870" t="s">
        <v>122</v>
      </c>
      <c r="H870">
        <v>35221</v>
      </c>
      <c r="I870">
        <v>424710</v>
      </c>
      <c r="J870" t="str">
        <f>VLOOKUP(C870,'2016-2021 BD OES Pull_rev'!F:N, 9, FALSE)</f>
        <v>Repackaging</v>
      </c>
      <c r="K870">
        <v>134</v>
      </c>
      <c r="L870" t="s">
        <v>1135</v>
      </c>
      <c r="M870">
        <v>0</v>
      </c>
      <c r="N870" t="s">
        <v>477</v>
      </c>
      <c r="R870">
        <v>1</v>
      </c>
      <c r="S870">
        <v>0</v>
      </c>
      <c r="T870">
        <v>0</v>
      </c>
      <c r="U870">
        <v>0</v>
      </c>
      <c r="V870">
        <f t="shared" si="18"/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CJ870"/>
      <c r="CK870"/>
      <c r="GG870"/>
      <c r="GI870"/>
      <c r="GQ870"/>
      <c r="HI870"/>
      <c r="HK870"/>
      <c r="HM870"/>
      <c r="IF870"/>
      <c r="IW870"/>
    </row>
    <row r="871" spans="1:257">
      <c r="A871" t="s">
        <v>115</v>
      </c>
      <c r="B871">
        <v>2016</v>
      </c>
      <c r="C871" t="s">
        <v>1136</v>
      </c>
      <c r="D871" t="s">
        <v>1137</v>
      </c>
      <c r="E871" t="s">
        <v>668</v>
      </c>
      <c r="F871" t="s">
        <v>339</v>
      </c>
      <c r="G871" t="s">
        <v>148</v>
      </c>
      <c r="H871">
        <v>77536</v>
      </c>
      <c r="I871">
        <v>325110</v>
      </c>
      <c r="J871" t="str">
        <f>VLOOKUP(C871,'2016-2021 BD OES Pull_rev'!F:N, 9, FALSE)</f>
        <v>Manufacturing</v>
      </c>
      <c r="K871">
        <v>28300</v>
      </c>
      <c r="L871" t="s">
        <v>669</v>
      </c>
      <c r="M871">
        <v>0</v>
      </c>
      <c r="N871" t="s">
        <v>477</v>
      </c>
      <c r="O871" t="s">
        <v>670</v>
      </c>
      <c r="P871">
        <v>0</v>
      </c>
      <c r="Q871" t="s">
        <v>477</v>
      </c>
      <c r="R871">
        <v>2</v>
      </c>
      <c r="S871">
        <v>0</v>
      </c>
      <c r="T871">
        <v>0</v>
      </c>
      <c r="U871">
        <v>0</v>
      </c>
      <c r="V871">
        <f t="shared" si="18"/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CJ871"/>
      <c r="CK871"/>
      <c r="GG871"/>
      <c r="GI871"/>
      <c r="GQ871"/>
      <c r="HI871"/>
      <c r="HK871"/>
      <c r="HM871"/>
      <c r="IF871"/>
      <c r="IW871"/>
    </row>
    <row r="872" spans="1:257">
      <c r="A872" t="s">
        <v>115</v>
      </c>
      <c r="B872">
        <v>2017</v>
      </c>
      <c r="C872" t="s">
        <v>1136</v>
      </c>
      <c r="D872" t="s">
        <v>1137</v>
      </c>
      <c r="E872" t="s">
        <v>668</v>
      </c>
      <c r="F872" t="s">
        <v>339</v>
      </c>
      <c r="G872" t="s">
        <v>148</v>
      </c>
      <c r="H872">
        <v>77536</v>
      </c>
      <c r="I872">
        <v>325110</v>
      </c>
      <c r="J872" t="str">
        <f>VLOOKUP(C872,'2016-2021 BD OES Pull_rev'!F:N, 9, FALSE)</f>
        <v>Manufacturing</v>
      </c>
      <c r="K872">
        <v>52500</v>
      </c>
      <c r="L872" t="s">
        <v>669</v>
      </c>
      <c r="M872">
        <v>0</v>
      </c>
      <c r="N872" t="s">
        <v>477</v>
      </c>
      <c r="O872" t="s">
        <v>670</v>
      </c>
      <c r="P872">
        <v>0</v>
      </c>
      <c r="Q872" t="s">
        <v>477</v>
      </c>
      <c r="R872">
        <v>2</v>
      </c>
      <c r="S872">
        <v>0</v>
      </c>
      <c r="T872">
        <v>0</v>
      </c>
      <c r="U872">
        <v>0</v>
      </c>
      <c r="V872">
        <f t="shared" si="18"/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CJ872"/>
      <c r="CK872"/>
      <c r="GG872"/>
      <c r="GI872"/>
      <c r="GQ872"/>
      <c r="HI872"/>
      <c r="HK872"/>
      <c r="HM872"/>
      <c r="IF872"/>
      <c r="IW872"/>
    </row>
    <row r="873" spans="1:257">
      <c r="A873" t="s">
        <v>115</v>
      </c>
      <c r="B873">
        <v>2018</v>
      </c>
      <c r="C873" t="s">
        <v>1136</v>
      </c>
      <c r="D873" t="s">
        <v>1137</v>
      </c>
      <c r="E873" t="s">
        <v>668</v>
      </c>
      <c r="F873" t="s">
        <v>339</v>
      </c>
      <c r="G873" t="s">
        <v>148</v>
      </c>
      <c r="H873">
        <v>77536</v>
      </c>
      <c r="I873">
        <v>325110</v>
      </c>
      <c r="J873" t="str">
        <f>VLOOKUP(C873,'2016-2021 BD OES Pull_rev'!F:N, 9, FALSE)</f>
        <v>Manufacturing</v>
      </c>
      <c r="K873">
        <v>41400</v>
      </c>
      <c r="L873" t="s">
        <v>669</v>
      </c>
      <c r="M873">
        <v>0</v>
      </c>
      <c r="N873" t="s">
        <v>477</v>
      </c>
      <c r="O873" t="s">
        <v>670</v>
      </c>
      <c r="P873">
        <v>0</v>
      </c>
      <c r="Q873" t="s">
        <v>477</v>
      </c>
      <c r="R873">
        <v>2</v>
      </c>
      <c r="S873">
        <v>0</v>
      </c>
      <c r="T873">
        <v>0</v>
      </c>
      <c r="U873">
        <v>0</v>
      </c>
      <c r="V873">
        <f t="shared" si="18"/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CJ873"/>
      <c r="CK873"/>
      <c r="GG873"/>
      <c r="GI873"/>
      <c r="GQ873"/>
      <c r="HI873"/>
      <c r="HK873"/>
      <c r="HM873"/>
      <c r="IF873"/>
      <c r="IW873"/>
    </row>
    <row r="874" spans="1:257">
      <c r="A874" t="s">
        <v>115</v>
      </c>
      <c r="B874">
        <v>2019</v>
      </c>
      <c r="C874" t="s">
        <v>1136</v>
      </c>
      <c r="D874" t="s">
        <v>1137</v>
      </c>
      <c r="E874" t="s">
        <v>668</v>
      </c>
      <c r="F874" t="s">
        <v>339</v>
      </c>
      <c r="G874" t="s">
        <v>148</v>
      </c>
      <c r="H874">
        <v>77536</v>
      </c>
      <c r="I874">
        <v>325110</v>
      </c>
      <c r="J874" t="str">
        <f>VLOOKUP(C874,'2016-2021 BD OES Pull_rev'!F:N, 9, FALSE)</f>
        <v>Manufacturing</v>
      </c>
      <c r="K874">
        <v>42400</v>
      </c>
      <c r="L874" t="s">
        <v>669</v>
      </c>
      <c r="M874">
        <v>0</v>
      </c>
      <c r="N874" t="s">
        <v>477</v>
      </c>
      <c r="O874" t="s">
        <v>670</v>
      </c>
      <c r="P874">
        <v>0</v>
      </c>
      <c r="Q874" t="s">
        <v>477</v>
      </c>
      <c r="R874">
        <v>2</v>
      </c>
      <c r="S874">
        <v>0</v>
      </c>
      <c r="T874">
        <v>0</v>
      </c>
      <c r="U874">
        <v>0</v>
      </c>
      <c r="V874">
        <f t="shared" si="18"/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CJ874"/>
      <c r="CK874"/>
      <c r="GG874"/>
      <c r="GI874"/>
      <c r="GQ874"/>
      <c r="HI874"/>
      <c r="HK874"/>
      <c r="HM874"/>
      <c r="IF874"/>
      <c r="IW874"/>
    </row>
    <row r="875" spans="1:257">
      <c r="A875" t="s">
        <v>115</v>
      </c>
      <c r="B875">
        <v>2020</v>
      </c>
      <c r="C875" t="s">
        <v>1136</v>
      </c>
      <c r="D875" t="s">
        <v>1137</v>
      </c>
      <c r="E875" t="s">
        <v>668</v>
      </c>
      <c r="F875" t="s">
        <v>339</v>
      </c>
      <c r="G875" t="s">
        <v>148</v>
      </c>
      <c r="H875">
        <v>77536</v>
      </c>
      <c r="I875">
        <v>325110</v>
      </c>
      <c r="J875" t="str">
        <f>VLOOKUP(C875,'2016-2021 BD OES Pull_rev'!F:N, 9, FALSE)</f>
        <v>Manufacturing</v>
      </c>
      <c r="K875">
        <v>21300</v>
      </c>
      <c r="L875" t="s">
        <v>669</v>
      </c>
      <c r="M875">
        <v>0</v>
      </c>
      <c r="N875" t="s">
        <v>477</v>
      </c>
      <c r="O875" t="s">
        <v>670</v>
      </c>
      <c r="P875">
        <v>0</v>
      </c>
      <c r="Q875" t="s">
        <v>477</v>
      </c>
      <c r="R875">
        <v>2</v>
      </c>
      <c r="S875">
        <v>0</v>
      </c>
      <c r="T875">
        <v>0</v>
      </c>
      <c r="U875">
        <v>0</v>
      </c>
      <c r="V875">
        <f t="shared" si="18"/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CJ875"/>
      <c r="CK875"/>
      <c r="GG875"/>
      <c r="GI875"/>
      <c r="GQ875"/>
      <c r="HI875"/>
      <c r="HK875"/>
      <c r="HM875"/>
      <c r="IF875"/>
      <c r="IW875"/>
    </row>
    <row r="876" spans="1:257">
      <c r="A876" t="s">
        <v>115</v>
      </c>
      <c r="B876">
        <v>2021</v>
      </c>
      <c r="C876" t="s">
        <v>1136</v>
      </c>
      <c r="D876" t="s">
        <v>1137</v>
      </c>
      <c r="E876" t="s">
        <v>668</v>
      </c>
      <c r="F876" t="s">
        <v>339</v>
      </c>
      <c r="G876" t="s">
        <v>148</v>
      </c>
      <c r="H876">
        <v>77536</v>
      </c>
      <c r="I876">
        <v>325110</v>
      </c>
      <c r="J876" t="str">
        <f>VLOOKUP(C876,'2016-2021 BD OES Pull_rev'!F:N, 9, FALSE)</f>
        <v>Manufacturing</v>
      </c>
      <c r="K876">
        <v>35000</v>
      </c>
      <c r="L876" t="s">
        <v>670</v>
      </c>
      <c r="M876">
        <v>0</v>
      </c>
      <c r="N876" t="s">
        <v>477</v>
      </c>
      <c r="O876" t="s">
        <v>669</v>
      </c>
      <c r="P876">
        <v>0</v>
      </c>
      <c r="Q876" t="s">
        <v>477</v>
      </c>
      <c r="R876">
        <v>2</v>
      </c>
      <c r="S876">
        <v>0</v>
      </c>
      <c r="T876">
        <v>0</v>
      </c>
      <c r="U876">
        <v>0</v>
      </c>
      <c r="V876">
        <f t="shared" si="18"/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CJ876"/>
      <c r="CK876"/>
      <c r="GG876"/>
      <c r="GI876"/>
      <c r="GQ876"/>
      <c r="HI876"/>
      <c r="HK876"/>
      <c r="HM876"/>
      <c r="IF876"/>
      <c r="IW876"/>
    </row>
    <row r="877" spans="1:257">
      <c r="A877" t="s">
        <v>115</v>
      </c>
      <c r="B877">
        <v>2018</v>
      </c>
      <c r="C877" t="s">
        <v>1138</v>
      </c>
      <c r="D877" t="s">
        <v>1139</v>
      </c>
      <c r="E877" t="s">
        <v>1140</v>
      </c>
      <c r="F877" t="s">
        <v>1141</v>
      </c>
      <c r="G877" t="s">
        <v>216</v>
      </c>
      <c r="H877">
        <v>70062</v>
      </c>
      <c r="I877">
        <v>424710</v>
      </c>
      <c r="J877" t="str">
        <f>VLOOKUP(C877,'2016-2021 BD OES Pull_rev'!F:N, 9, FALSE)</f>
        <v>Repackaging</v>
      </c>
      <c r="K877">
        <v>128</v>
      </c>
      <c r="L877" t="s">
        <v>1142</v>
      </c>
      <c r="M877">
        <v>0</v>
      </c>
      <c r="N877" t="s">
        <v>477</v>
      </c>
      <c r="R877">
        <v>1</v>
      </c>
      <c r="S877">
        <v>0</v>
      </c>
      <c r="T877">
        <v>0</v>
      </c>
      <c r="U877">
        <v>0</v>
      </c>
      <c r="V877">
        <f t="shared" si="18"/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CJ877"/>
      <c r="CK877"/>
      <c r="GG877"/>
      <c r="GI877"/>
      <c r="GQ877"/>
      <c r="HI877"/>
      <c r="HK877"/>
      <c r="HM877"/>
      <c r="IF877"/>
      <c r="IW877"/>
    </row>
    <row r="878" spans="1:257">
      <c r="A878" t="s">
        <v>115</v>
      </c>
      <c r="B878">
        <v>2019</v>
      </c>
      <c r="C878" t="s">
        <v>1138</v>
      </c>
      <c r="D878" t="s">
        <v>1139</v>
      </c>
      <c r="E878" t="s">
        <v>1140</v>
      </c>
      <c r="F878" t="s">
        <v>1141</v>
      </c>
      <c r="G878" t="s">
        <v>216</v>
      </c>
      <c r="H878">
        <v>70062</v>
      </c>
      <c r="I878">
        <v>424710</v>
      </c>
      <c r="J878" t="str">
        <f>VLOOKUP(C878,'2016-2021 BD OES Pull_rev'!F:N, 9, FALSE)</f>
        <v>Repackaging</v>
      </c>
      <c r="K878">
        <v>129</v>
      </c>
      <c r="L878" t="s">
        <v>1142</v>
      </c>
      <c r="M878">
        <v>0</v>
      </c>
      <c r="N878" t="s">
        <v>477</v>
      </c>
      <c r="R878">
        <v>1</v>
      </c>
      <c r="S878">
        <v>0</v>
      </c>
      <c r="T878">
        <v>0</v>
      </c>
      <c r="U878">
        <v>0</v>
      </c>
      <c r="V878">
        <f t="shared" si="18"/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CJ878"/>
      <c r="CK878"/>
      <c r="GG878"/>
      <c r="GI878"/>
      <c r="GQ878"/>
      <c r="HI878"/>
      <c r="HK878"/>
      <c r="HM878"/>
      <c r="IF878"/>
      <c r="IW878"/>
    </row>
    <row r="879" spans="1:257">
      <c r="A879" t="s">
        <v>115</v>
      </c>
      <c r="B879">
        <v>2020</v>
      </c>
      <c r="C879" t="s">
        <v>1138</v>
      </c>
      <c r="D879" t="s">
        <v>1139</v>
      </c>
      <c r="E879" t="s">
        <v>1140</v>
      </c>
      <c r="F879" t="s">
        <v>1141</v>
      </c>
      <c r="G879" t="s">
        <v>216</v>
      </c>
      <c r="H879">
        <v>70062</v>
      </c>
      <c r="I879">
        <v>424710</v>
      </c>
      <c r="J879" t="str">
        <f>VLOOKUP(C879,'2016-2021 BD OES Pull_rev'!F:N, 9, FALSE)</f>
        <v>Repackaging</v>
      </c>
      <c r="K879">
        <v>132</v>
      </c>
      <c r="L879" t="s">
        <v>1142</v>
      </c>
      <c r="M879">
        <v>0</v>
      </c>
      <c r="N879" t="s">
        <v>477</v>
      </c>
      <c r="R879">
        <v>1</v>
      </c>
      <c r="S879">
        <v>0</v>
      </c>
      <c r="T879">
        <v>0</v>
      </c>
      <c r="U879">
        <v>0</v>
      </c>
      <c r="V879">
        <f t="shared" si="18"/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CJ879"/>
      <c r="CK879"/>
      <c r="GG879"/>
      <c r="GI879"/>
      <c r="GQ879"/>
      <c r="HI879"/>
      <c r="HK879"/>
      <c r="HM879"/>
      <c r="IF879"/>
      <c r="IW879"/>
    </row>
    <row r="880" spans="1:257">
      <c r="A880" t="s">
        <v>115</v>
      </c>
      <c r="B880">
        <v>2019</v>
      </c>
      <c r="C880" t="s">
        <v>1143</v>
      </c>
      <c r="D880" t="s">
        <v>1144</v>
      </c>
      <c r="E880" t="s">
        <v>1145</v>
      </c>
      <c r="F880" t="s">
        <v>535</v>
      </c>
      <c r="G880" t="s">
        <v>496</v>
      </c>
      <c r="H880">
        <v>37209</v>
      </c>
      <c r="I880">
        <v>424710</v>
      </c>
      <c r="J880" t="str">
        <f>VLOOKUP(C880,'2016-2021 BD OES Pull_rev'!F:N, 9, FALSE)</f>
        <v>Repackaging</v>
      </c>
      <c r="K880">
        <v>163</v>
      </c>
      <c r="L880" t="s">
        <v>1146</v>
      </c>
      <c r="M880">
        <v>0</v>
      </c>
      <c r="N880" t="s">
        <v>477</v>
      </c>
      <c r="R880">
        <v>1</v>
      </c>
      <c r="S880">
        <v>0</v>
      </c>
      <c r="T880">
        <v>0</v>
      </c>
      <c r="U880">
        <v>0</v>
      </c>
      <c r="V880">
        <f t="shared" si="18"/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CJ880"/>
      <c r="CK880"/>
      <c r="GG880"/>
      <c r="GI880"/>
      <c r="GQ880"/>
      <c r="HI880"/>
      <c r="HK880"/>
      <c r="HM880"/>
      <c r="IF880"/>
      <c r="IW880"/>
    </row>
    <row r="881" spans="1:257">
      <c r="A881" t="s">
        <v>115</v>
      </c>
      <c r="B881">
        <v>2020</v>
      </c>
      <c r="C881" t="s">
        <v>1143</v>
      </c>
      <c r="D881" t="s">
        <v>1144</v>
      </c>
      <c r="E881" t="s">
        <v>1145</v>
      </c>
      <c r="F881" t="s">
        <v>535</v>
      </c>
      <c r="G881" t="s">
        <v>496</v>
      </c>
      <c r="H881">
        <v>37209</v>
      </c>
      <c r="I881">
        <v>424710</v>
      </c>
      <c r="J881" t="str">
        <f>VLOOKUP(C881,'2016-2021 BD OES Pull_rev'!F:N, 9, FALSE)</f>
        <v>Repackaging</v>
      </c>
      <c r="K881">
        <v>143</v>
      </c>
      <c r="L881" t="s">
        <v>1146</v>
      </c>
      <c r="M881">
        <v>0</v>
      </c>
      <c r="N881" t="s">
        <v>477</v>
      </c>
      <c r="R881">
        <v>1</v>
      </c>
      <c r="S881">
        <v>0</v>
      </c>
      <c r="T881">
        <v>0</v>
      </c>
      <c r="U881">
        <v>0</v>
      </c>
      <c r="V881">
        <f t="shared" si="18"/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CJ881"/>
      <c r="CK881"/>
      <c r="GG881"/>
      <c r="GI881"/>
      <c r="GQ881"/>
      <c r="HI881"/>
      <c r="HK881"/>
      <c r="HM881"/>
      <c r="IF881"/>
      <c r="IW881"/>
    </row>
    <row r="882" spans="1:257">
      <c r="A882" t="s">
        <v>115</v>
      </c>
      <c r="B882">
        <v>2021</v>
      </c>
      <c r="C882" t="s">
        <v>1143</v>
      </c>
      <c r="D882" t="s">
        <v>1144</v>
      </c>
      <c r="E882" t="s">
        <v>1145</v>
      </c>
      <c r="F882" t="s">
        <v>535</v>
      </c>
      <c r="G882" t="s">
        <v>496</v>
      </c>
      <c r="H882">
        <v>37209</v>
      </c>
      <c r="I882">
        <v>424710</v>
      </c>
      <c r="J882" t="str">
        <f>VLOOKUP(C882,'2016-2021 BD OES Pull_rev'!F:N, 9, FALSE)</f>
        <v>Repackaging</v>
      </c>
      <c r="K882">
        <v>170</v>
      </c>
      <c r="L882" t="s">
        <v>1146</v>
      </c>
      <c r="M882">
        <v>0</v>
      </c>
      <c r="N882" t="s">
        <v>477</v>
      </c>
      <c r="R882">
        <v>1</v>
      </c>
      <c r="S882">
        <v>0</v>
      </c>
      <c r="T882">
        <v>0</v>
      </c>
      <c r="U882">
        <v>0</v>
      </c>
      <c r="V882">
        <f t="shared" si="18"/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4</v>
      </c>
      <c r="CJ882"/>
      <c r="CK882"/>
      <c r="GG882"/>
      <c r="GI882"/>
      <c r="GQ882"/>
      <c r="HI882"/>
      <c r="HK882"/>
      <c r="HM882"/>
      <c r="IF882"/>
      <c r="IW882"/>
    </row>
    <row r="883" spans="1:257">
      <c r="A883" t="s">
        <v>115</v>
      </c>
      <c r="B883">
        <v>2016</v>
      </c>
      <c r="C883" t="s">
        <v>1147</v>
      </c>
      <c r="D883" t="s">
        <v>1148</v>
      </c>
      <c r="E883" t="s">
        <v>1149</v>
      </c>
      <c r="F883" t="s">
        <v>353</v>
      </c>
      <c r="G883" t="s">
        <v>216</v>
      </c>
      <c r="H883">
        <v>70079</v>
      </c>
      <c r="I883">
        <v>325110</v>
      </c>
      <c r="J883" t="str">
        <f>VLOOKUP(C883,'2016-2021 BD OES Pull_rev'!F:N, 9, FALSE)</f>
        <v>Manufacturing</v>
      </c>
      <c r="K883">
        <f>49949+5166</f>
        <v>55115</v>
      </c>
      <c r="L883" t="s">
        <v>463</v>
      </c>
      <c r="M883">
        <v>0</v>
      </c>
      <c r="R883">
        <v>0</v>
      </c>
      <c r="S883">
        <v>0</v>
      </c>
      <c r="T883">
        <v>0</v>
      </c>
      <c r="U883">
        <f>3401+2469</f>
        <v>5870</v>
      </c>
      <c r="V883">
        <f t="shared" si="18"/>
        <v>5870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f>151363+478722</f>
        <v>630085</v>
      </c>
      <c r="AZ883" t="s">
        <v>1150</v>
      </c>
      <c r="BA883" t="s">
        <v>1151</v>
      </c>
      <c r="BB883" t="s">
        <v>1152</v>
      </c>
      <c r="BC883" t="s">
        <v>1153</v>
      </c>
      <c r="BD883" t="s">
        <v>704</v>
      </c>
      <c r="BF883" t="s">
        <v>1154</v>
      </c>
      <c r="BG883" t="s">
        <v>1155</v>
      </c>
      <c r="BH883">
        <v>110002059904</v>
      </c>
      <c r="CJ883"/>
      <c r="CK883"/>
      <c r="GG883"/>
      <c r="GI883"/>
      <c r="GQ883"/>
      <c r="HI883"/>
      <c r="HK883"/>
      <c r="HM883"/>
      <c r="IF883"/>
      <c r="IW883"/>
    </row>
    <row r="884" spans="1:257">
      <c r="A884" t="s">
        <v>115</v>
      </c>
      <c r="B884">
        <v>2017</v>
      </c>
      <c r="C884" t="s">
        <v>1147</v>
      </c>
      <c r="D884" t="s">
        <v>1148</v>
      </c>
      <c r="E884" t="s">
        <v>1149</v>
      </c>
      <c r="F884" t="s">
        <v>353</v>
      </c>
      <c r="G884" t="s">
        <v>216</v>
      </c>
      <c r="H884">
        <v>70079</v>
      </c>
      <c r="I884">
        <v>325110</v>
      </c>
      <c r="J884" t="str">
        <f>VLOOKUP(C884,'2016-2021 BD OES Pull_rev'!F:N, 9, FALSE)</f>
        <v>Manufacturing</v>
      </c>
      <c r="K884">
        <f>50442+3825</f>
        <v>54267</v>
      </c>
      <c r="L884" t="s">
        <v>463</v>
      </c>
      <c r="M884">
        <v>0</v>
      </c>
      <c r="R884">
        <v>0</v>
      </c>
      <c r="S884">
        <v>0</v>
      </c>
      <c r="T884">
        <v>0</v>
      </c>
      <c r="U884">
        <f>3124+2312</f>
        <v>5436</v>
      </c>
      <c r="V884">
        <f t="shared" si="18"/>
        <v>5436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f>92768+478565</f>
        <v>571333</v>
      </c>
      <c r="CJ884"/>
      <c r="CK884"/>
      <c r="GG884"/>
      <c r="GI884"/>
      <c r="GQ884"/>
      <c r="HI884"/>
      <c r="HK884"/>
      <c r="HM884"/>
      <c r="IF884"/>
      <c r="IW884"/>
    </row>
    <row r="885" spans="1:257">
      <c r="A885" t="s">
        <v>115</v>
      </c>
      <c r="B885">
        <v>2018</v>
      </c>
      <c r="C885" t="s">
        <v>1147</v>
      </c>
      <c r="D885" t="s">
        <v>1148</v>
      </c>
      <c r="E885" t="s">
        <v>1149</v>
      </c>
      <c r="F885" t="s">
        <v>353</v>
      </c>
      <c r="G885" t="s">
        <v>216</v>
      </c>
      <c r="H885">
        <v>70079</v>
      </c>
      <c r="I885">
        <v>325110</v>
      </c>
      <c r="J885" t="str">
        <f>VLOOKUP(C885,'2016-2021 BD OES Pull_rev'!F:N, 9, FALSE)</f>
        <v>Manufacturing</v>
      </c>
      <c r="K885">
        <f>41409.38+7568.72</f>
        <v>48978.1</v>
      </c>
      <c r="L885" t="s">
        <v>463</v>
      </c>
      <c r="M885">
        <v>0</v>
      </c>
      <c r="R885">
        <v>0</v>
      </c>
      <c r="S885">
        <v>0</v>
      </c>
      <c r="T885">
        <v>0</v>
      </c>
      <c r="U885">
        <f>3023+2131</f>
        <v>5154</v>
      </c>
      <c r="V885">
        <f t="shared" si="18"/>
        <v>5154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f>3023+2131</f>
        <v>5154</v>
      </c>
      <c r="CJ885"/>
      <c r="CK885"/>
      <c r="GG885"/>
      <c r="GI885"/>
      <c r="GQ885"/>
      <c r="HI885"/>
      <c r="HK885"/>
      <c r="HM885"/>
      <c r="IF885"/>
      <c r="IW885"/>
    </row>
    <row r="886" spans="1:257">
      <c r="A886" t="s">
        <v>115</v>
      </c>
      <c r="B886">
        <v>2019</v>
      </c>
      <c r="C886" t="s">
        <v>1147</v>
      </c>
      <c r="D886" t="s">
        <v>1148</v>
      </c>
      <c r="E886" t="s">
        <v>1149</v>
      </c>
      <c r="F886" t="s">
        <v>353</v>
      </c>
      <c r="G886" t="s">
        <v>216</v>
      </c>
      <c r="H886">
        <v>70079</v>
      </c>
      <c r="I886">
        <v>324110</v>
      </c>
      <c r="J886" t="str">
        <f>VLOOKUP(C886,'2016-2021 BD OES Pull_rev'!F:N, 9, FALSE)</f>
        <v>Manufacturing</v>
      </c>
      <c r="K886">
        <f>4135.63+55250.56</f>
        <v>59386.189999999995</v>
      </c>
      <c r="L886" t="s">
        <v>463</v>
      </c>
      <c r="M886">
        <v>0</v>
      </c>
      <c r="R886">
        <v>0</v>
      </c>
      <c r="S886">
        <v>0</v>
      </c>
      <c r="T886">
        <v>0</v>
      </c>
      <c r="U886">
        <f>2125+151486</f>
        <v>153611</v>
      </c>
      <c r="V886">
        <f t="shared" si="18"/>
        <v>153611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f>2125+151486</f>
        <v>153611</v>
      </c>
      <c r="CJ886"/>
      <c r="CK886"/>
      <c r="GG886"/>
      <c r="GI886"/>
      <c r="GQ886"/>
      <c r="HI886"/>
      <c r="HK886"/>
      <c r="HM886"/>
      <c r="IF886"/>
      <c r="IW886"/>
    </row>
    <row r="887" spans="1:257">
      <c r="A887" t="s">
        <v>115</v>
      </c>
      <c r="B887">
        <v>2020</v>
      </c>
      <c r="C887" t="s">
        <v>1147</v>
      </c>
      <c r="D887" t="s">
        <v>1148</v>
      </c>
      <c r="E887" t="s">
        <v>1149</v>
      </c>
      <c r="F887" t="s">
        <v>353</v>
      </c>
      <c r="G887" t="s">
        <v>216</v>
      </c>
      <c r="H887">
        <v>70079</v>
      </c>
      <c r="I887">
        <v>324110</v>
      </c>
      <c r="J887" t="str">
        <f>VLOOKUP(C887,'2016-2021 BD OES Pull_rev'!F:N, 9, FALSE)</f>
        <v>Manufacturing</v>
      </c>
      <c r="K887">
        <f>7568.77+32227.75</f>
        <v>39796.520000000004</v>
      </c>
      <c r="L887" t="s">
        <v>463</v>
      </c>
      <c r="M887">
        <v>0</v>
      </c>
      <c r="R887">
        <v>0</v>
      </c>
      <c r="S887">
        <v>0</v>
      </c>
      <c r="T887">
        <v>0</v>
      </c>
      <c r="U887">
        <f>2169+823</f>
        <v>2992</v>
      </c>
      <c r="V887">
        <f t="shared" si="18"/>
        <v>2992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f>2169+823</f>
        <v>2992</v>
      </c>
      <c r="CJ887"/>
      <c r="CK887"/>
      <c r="GG887"/>
      <c r="GI887"/>
      <c r="GQ887"/>
      <c r="HI887"/>
      <c r="HK887"/>
      <c r="HM887"/>
      <c r="IF887"/>
      <c r="IW887"/>
    </row>
    <row r="888" spans="1:257">
      <c r="A888" t="s">
        <v>115</v>
      </c>
      <c r="B888">
        <v>2021</v>
      </c>
      <c r="C888" t="s">
        <v>1147</v>
      </c>
      <c r="D888" t="s">
        <v>1148</v>
      </c>
      <c r="E888" t="s">
        <v>1149</v>
      </c>
      <c r="F888" t="s">
        <v>353</v>
      </c>
      <c r="G888" t="s">
        <v>216</v>
      </c>
      <c r="H888">
        <v>70079</v>
      </c>
      <c r="I888">
        <v>325110</v>
      </c>
      <c r="J888" t="str">
        <f>VLOOKUP(C888,'2016-2021 BD OES Pull_rev'!F:N, 9, FALSE)</f>
        <v>Manufacturing</v>
      </c>
      <c r="K888">
        <f>47481.08+13482.17</f>
        <v>60963.25</v>
      </c>
      <c r="L888" t="s">
        <v>463</v>
      </c>
      <c r="M888">
        <v>0</v>
      </c>
      <c r="R888">
        <v>0</v>
      </c>
      <c r="S888">
        <v>0</v>
      </c>
      <c r="T888">
        <v>0</v>
      </c>
      <c r="U888">
        <f>500+1366</f>
        <v>1866</v>
      </c>
      <c r="V888">
        <f t="shared" si="18"/>
        <v>1866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f>500+1366</f>
        <v>1866</v>
      </c>
      <c r="CJ888"/>
      <c r="CK888"/>
      <c r="GG888"/>
      <c r="GI888"/>
      <c r="GQ888"/>
      <c r="HI888"/>
      <c r="HK888"/>
      <c r="HM888"/>
      <c r="IF888"/>
      <c r="IW888"/>
    </row>
    <row r="889" spans="1:257">
      <c r="A889" t="s">
        <v>115</v>
      </c>
      <c r="B889">
        <v>2016</v>
      </c>
      <c r="C889" t="s">
        <v>1156</v>
      </c>
      <c r="D889" t="s">
        <v>1157</v>
      </c>
      <c r="E889" t="s">
        <v>1158</v>
      </c>
      <c r="F889" t="s">
        <v>353</v>
      </c>
      <c r="G889" t="s">
        <v>216</v>
      </c>
      <c r="H889">
        <v>70079</v>
      </c>
      <c r="I889">
        <v>325110</v>
      </c>
      <c r="J889" t="str">
        <f>VLOOKUP(C889,'2016-2021 BD OES Pull_rev'!F:N, 9, FALSE)</f>
        <v>Repackaging</v>
      </c>
      <c r="K889">
        <v>2992.14</v>
      </c>
      <c r="L889" t="s">
        <v>463</v>
      </c>
      <c r="M889">
        <v>0</v>
      </c>
      <c r="R889">
        <v>0</v>
      </c>
      <c r="S889">
        <v>0</v>
      </c>
      <c r="T889">
        <v>0</v>
      </c>
      <c r="U889">
        <v>0</v>
      </c>
      <c r="V889">
        <f t="shared" si="18"/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1195</v>
      </c>
      <c r="AZ889" t="s">
        <v>486</v>
      </c>
      <c r="BA889" t="s">
        <v>487</v>
      </c>
      <c r="BB889" t="s">
        <v>488</v>
      </c>
      <c r="BC889" t="s">
        <v>489</v>
      </c>
      <c r="BD889" t="s">
        <v>490</v>
      </c>
      <c r="BF889">
        <v>71730</v>
      </c>
      <c r="BG889" t="s">
        <v>491</v>
      </c>
      <c r="BH889">
        <v>110000521221</v>
      </c>
      <c r="CJ889"/>
      <c r="CK889"/>
      <c r="GG889"/>
      <c r="GI889"/>
      <c r="GQ889"/>
      <c r="HI889"/>
      <c r="HK889"/>
      <c r="HM889"/>
      <c r="IF889"/>
      <c r="IW889"/>
    </row>
    <row r="890" spans="1:257">
      <c r="A890" t="s">
        <v>115</v>
      </c>
      <c r="B890">
        <v>2017</v>
      </c>
      <c r="C890" t="s">
        <v>1156</v>
      </c>
      <c r="D890" t="s">
        <v>1157</v>
      </c>
      <c r="E890" t="s">
        <v>1158</v>
      </c>
      <c r="F890" t="s">
        <v>353</v>
      </c>
      <c r="G890" t="s">
        <v>216</v>
      </c>
      <c r="H890">
        <v>70079</v>
      </c>
      <c r="I890">
        <v>325110</v>
      </c>
      <c r="J890" t="str">
        <f>VLOOKUP(C890,'2016-2021 BD OES Pull_rev'!F:N, 9, FALSE)</f>
        <v>Repackaging</v>
      </c>
      <c r="K890">
        <v>2747.14</v>
      </c>
      <c r="L890" t="s">
        <v>463</v>
      </c>
      <c r="M890">
        <v>0</v>
      </c>
      <c r="R890">
        <v>0</v>
      </c>
      <c r="S890">
        <v>0</v>
      </c>
      <c r="T890">
        <v>0</v>
      </c>
      <c r="U890">
        <v>0</v>
      </c>
      <c r="V890">
        <f t="shared" si="18"/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937</v>
      </c>
      <c r="CJ890"/>
      <c r="CK890"/>
      <c r="GG890"/>
      <c r="GI890"/>
      <c r="GQ890"/>
      <c r="HI890"/>
      <c r="HK890"/>
      <c r="HM890"/>
      <c r="IF890"/>
      <c r="IW890"/>
    </row>
    <row r="891" spans="1:257">
      <c r="A891" t="s">
        <v>115</v>
      </c>
      <c r="B891">
        <v>2018</v>
      </c>
      <c r="C891" t="s">
        <v>1156</v>
      </c>
      <c r="D891" t="s">
        <v>1157</v>
      </c>
      <c r="E891" t="s">
        <v>1158</v>
      </c>
      <c r="F891" t="s">
        <v>353</v>
      </c>
      <c r="G891" t="s">
        <v>216</v>
      </c>
      <c r="H891">
        <v>70079</v>
      </c>
      <c r="I891">
        <v>325110</v>
      </c>
      <c r="J891" t="str">
        <f>VLOOKUP(C891,'2016-2021 BD OES Pull_rev'!F:N, 9, FALSE)</f>
        <v>Repackaging</v>
      </c>
      <c r="K891">
        <v>1334.34</v>
      </c>
      <c r="L891" t="s">
        <v>463</v>
      </c>
      <c r="M891">
        <v>0</v>
      </c>
      <c r="R891">
        <v>0</v>
      </c>
      <c r="S891">
        <v>0</v>
      </c>
      <c r="T891">
        <v>0</v>
      </c>
      <c r="U891">
        <v>0</v>
      </c>
      <c r="V891">
        <f t="shared" si="18"/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261</v>
      </c>
      <c r="CJ891"/>
      <c r="CK891"/>
      <c r="GG891"/>
      <c r="GI891"/>
      <c r="GQ891"/>
      <c r="HI891"/>
      <c r="HK891"/>
      <c r="HM891"/>
      <c r="IF891"/>
      <c r="IW891"/>
    </row>
    <row r="892" spans="1:257">
      <c r="A892" t="s">
        <v>115</v>
      </c>
      <c r="B892">
        <v>2019</v>
      </c>
      <c r="C892" t="s">
        <v>1156</v>
      </c>
      <c r="D892" t="s">
        <v>1157</v>
      </c>
      <c r="E892" t="s">
        <v>1158</v>
      </c>
      <c r="F892" t="s">
        <v>353</v>
      </c>
      <c r="G892" t="s">
        <v>216</v>
      </c>
      <c r="H892">
        <v>70079</v>
      </c>
      <c r="I892">
        <v>325110</v>
      </c>
      <c r="J892" t="str">
        <f>VLOOKUP(C892,'2016-2021 BD OES Pull_rev'!F:N, 9, FALSE)</f>
        <v>Repackaging</v>
      </c>
      <c r="K892">
        <v>2059.6999999999998</v>
      </c>
      <c r="L892" t="s">
        <v>463</v>
      </c>
      <c r="M892">
        <v>0</v>
      </c>
      <c r="R892">
        <v>0</v>
      </c>
      <c r="S892">
        <v>0</v>
      </c>
      <c r="T892">
        <v>0</v>
      </c>
      <c r="U892">
        <v>0</v>
      </c>
      <c r="V892">
        <f t="shared" si="18"/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1031</v>
      </c>
      <c r="CJ892"/>
      <c r="CK892"/>
      <c r="GG892"/>
      <c r="GI892"/>
      <c r="GQ892"/>
      <c r="HI892"/>
      <c r="HK892"/>
      <c r="HM892"/>
      <c r="IF892"/>
      <c r="IW892"/>
    </row>
    <row r="893" spans="1:257">
      <c r="A893" t="s">
        <v>115</v>
      </c>
      <c r="B893">
        <v>2020</v>
      </c>
      <c r="C893" t="s">
        <v>1156</v>
      </c>
      <c r="D893" t="s">
        <v>1157</v>
      </c>
      <c r="E893" t="s">
        <v>1158</v>
      </c>
      <c r="F893" t="s">
        <v>353</v>
      </c>
      <c r="G893" t="s">
        <v>216</v>
      </c>
      <c r="H893">
        <v>70079</v>
      </c>
      <c r="I893">
        <v>325110</v>
      </c>
      <c r="J893" t="str">
        <f>VLOOKUP(C893,'2016-2021 BD OES Pull_rev'!F:N, 9, FALSE)</f>
        <v>Repackaging</v>
      </c>
      <c r="K893">
        <v>2154.0100000000002</v>
      </c>
      <c r="L893" t="s">
        <v>463</v>
      </c>
      <c r="M893">
        <v>0</v>
      </c>
      <c r="R893">
        <v>0</v>
      </c>
      <c r="S893">
        <v>0</v>
      </c>
      <c r="T893">
        <v>0</v>
      </c>
      <c r="U893">
        <v>0</v>
      </c>
      <c r="V893">
        <f t="shared" si="18"/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5</v>
      </c>
      <c r="CJ893"/>
      <c r="CK893"/>
      <c r="GG893"/>
      <c r="GI893"/>
      <c r="GQ893"/>
      <c r="HI893"/>
      <c r="HK893"/>
      <c r="HM893"/>
      <c r="IF893"/>
      <c r="IW893"/>
    </row>
    <row r="894" spans="1:257">
      <c r="A894" t="s">
        <v>115</v>
      </c>
      <c r="B894">
        <v>2021</v>
      </c>
      <c r="C894" t="s">
        <v>1156</v>
      </c>
      <c r="D894" t="s">
        <v>1157</v>
      </c>
      <c r="E894" t="s">
        <v>1158</v>
      </c>
      <c r="F894" t="s">
        <v>353</v>
      </c>
      <c r="G894" t="s">
        <v>216</v>
      </c>
      <c r="H894">
        <v>70079</v>
      </c>
      <c r="I894">
        <v>325110</v>
      </c>
      <c r="J894" t="str">
        <f>VLOOKUP(C894,'2016-2021 BD OES Pull_rev'!F:N, 9, FALSE)</f>
        <v>Repackaging</v>
      </c>
      <c r="K894">
        <v>1581.6</v>
      </c>
      <c r="L894" t="s">
        <v>463</v>
      </c>
      <c r="M894">
        <v>0</v>
      </c>
      <c r="R894">
        <v>0</v>
      </c>
      <c r="S894">
        <v>0</v>
      </c>
      <c r="T894">
        <v>0</v>
      </c>
      <c r="U894">
        <v>0</v>
      </c>
      <c r="V894">
        <f t="shared" si="18"/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13</v>
      </c>
      <c r="CJ894"/>
      <c r="CK894"/>
      <c r="GG894"/>
      <c r="GI894"/>
      <c r="GQ894"/>
      <c r="HI894"/>
      <c r="HK894"/>
      <c r="HM894"/>
      <c r="IF894"/>
      <c r="IW894"/>
    </row>
    <row r="895" spans="1:257">
      <c r="A895" t="s">
        <v>115</v>
      </c>
      <c r="B895">
        <v>2018</v>
      </c>
      <c r="C895" t="s">
        <v>1159</v>
      </c>
      <c r="D895" t="s">
        <v>1160</v>
      </c>
      <c r="E895" t="s">
        <v>1161</v>
      </c>
      <c r="F895" t="s">
        <v>703</v>
      </c>
      <c r="G895" t="s">
        <v>704</v>
      </c>
      <c r="H895">
        <v>97210</v>
      </c>
      <c r="I895">
        <v>424710</v>
      </c>
      <c r="J895" t="str">
        <f>VLOOKUP(C895,'2016-2021 BD OES Pull_rev'!F:N, 9, FALSE)</f>
        <v>Repackaging</v>
      </c>
      <c r="K895">
        <v>52</v>
      </c>
      <c r="L895" t="s">
        <v>1162</v>
      </c>
      <c r="M895">
        <v>0</v>
      </c>
      <c r="N895" t="s">
        <v>477</v>
      </c>
      <c r="R895">
        <v>1</v>
      </c>
      <c r="S895">
        <v>0</v>
      </c>
      <c r="T895">
        <v>0</v>
      </c>
      <c r="U895">
        <v>0</v>
      </c>
      <c r="V895">
        <f t="shared" si="18"/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CJ895"/>
      <c r="CK895"/>
      <c r="GG895"/>
      <c r="GI895"/>
      <c r="GQ895"/>
      <c r="HI895"/>
      <c r="HK895"/>
      <c r="HM895"/>
      <c r="IF895"/>
      <c r="IW895"/>
    </row>
    <row r="896" spans="1:257">
      <c r="A896" t="s">
        <v>115</v>
      </c>
      <c r="B896">
        <v>2019</v>
      </c>
      <c r="C896" t="s">
        <v>1159</v>
      </c>
      <c r="D896" t="s">
        <v>1160</v>
      </c>
      <c r="E896" t="s">
        <v>1161</v>
      </c>
      <c r="F896" t="s">
        <v>703</v>
      </c>
      <c r="G896" t="s">
        <v>704</v>
      </c>
      <c r="H896">
        <v>97210</v>
      </c>
      <c r="I896">
        <v>424710</v>
      </c>
      <c r="J896" t="str">
        <f>VLOOKUP(C896,'2016-2021 BD OES Pull_rev'!F:N, 9, FALSE)</f>
        <v>Repackaging</v>
      </c>
      <c r="K896">
        <v>50</v>
      </c>
      <c r="L896" t="s">
        <v>1162</v>
      </c>
      <c r="M896">
        <v>0</v>
      </c>
      <c r="N896" t="s">
        <v>477</v>
      </c>
      <c r="R896">
        <v>1</v>
      </c>
      <c r="S896">
        <v>0</v>
      </c>
      <c r="T896">
        <v>0</v>
      </c>
      <c r="U896">
        <v>0</v>
      </c>
      <c r="V896">
        <f t="shared" si="18"/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CJ896"/>
      <c r="CK896"/>
      <c r="GG896"/>
      <c r="GI896"/>
      <c r="GQ896"/>
      <c r="HI896"/>
      <c r="HK896"/>
      <c r="HM896"/>
      <c r="IF896"/>
      <c r="IW896"/>
    </row>
    <row r="897" spans="1:257">
      <c r="B897">
        <v>2021</v>
      </c>
      <c r="C897" t="s">
        <v>1159</v>
      </c>
      <c r="D897" t="s">
        <v>1160</v>
      </c>
      <c r="E897" t="s">
        <v>1161</v>
      </c>
      <c r="F897" t="s">
        <v>703</v>
      </c>
      <c r="G897" t="s">
        <v>704</v>
      </c>
      <c r="H897">
        <v>97210</v>
      </c>
      <c r="I897">
        <v>424710</v>
      </c>
      <c r="J897" t="str">
        <f>VLOOKUP(C897,'2016-2021 BD OES Pull_rev'!F:N, 9, FALSE)</f>
        <v>Repackaging</v>
      </c>
      <c r="K897">
        <v>57</v>
      </c>
      <c r="L897" t="s">
        <v>1162</v>
      </c>
      <c r="M897">
        <v>0</v>
      </c>
      <c r="N897" t="s">
        <v>477</v>
      </c>
      <c r="R897">
        <v>1</v>
      </c>
      <c r="S897">
        <v>0</v>
      </c>
      <c r="T897">
        <v>0</v>
      </c>
      <c r="U897">
        <v>0</v>
      </c>
      <c r="V897">
        <v>0</v>
      </c>
      <c r="AQ897" s="33"/>
      <c r="AR897" s="33"/>
      <c r="AS897" s="33"/>
      <c r="AT897" s="33"/>
      <c r="AU897" s="33"/>
      <c r="AV897" s="33"/>
      <c r="AW897" s="33"/>
      <c r="AX897" s="33"/>
      <c r="AY897" s="33"/>
      <c r="CJ897"/>
      <c r="CK897"/>
      <c r="GG897"/>
      <c r="GI897"/>
      <c r="GQ897"/>
      <c r="HI897"/>
      <c r="HK897"/>
      <c r="HM897"/>
      <c r="IF897"/>
      <c r="IW897"/>
    </row>
    <row r="898" spans="1:257">
      <c r="A898" t="s">
        <v>115</v>
      </c>
      <c r="B898">
        <v>2021</v>
      </c>
      <c r="C898" t="s">
        <v>1159</v>
      </c>
      <c r="D898" t="s">
        <v>1160</v>
      </c>
      <c r="E898" t="s">
        <v>1161</v>
      </c>
      <c r="F898" t="s">
        <v>703</v>
      </c>
      <c r="G898" t="s">
        <v>704</v>
      </c>
      <c r="H898">
        <v>97210</v>
      </c>
      <c r="I898">
        <v>424710</v>
      </c>
      <c r="J898" t="str">
        <f>VLOOKUP(C898,'2016-2021 BD OES Pull_rev'!F:N, 9, FALSE)</f>
        <v>Repackaging</v>
      </c>
      <c r="K898">
        <v>57</v>
      </c>
      <c r="L898" t="s">
        <v>1162</v>
      </c>
      <c r="M898">
        <v>0</v>
      </c>
      <c r="N898" t="s">
        <v>477</v>
      </c>
      <c r="R898">
        <v>1</v>
      </c>
      <c r="S898">
        <v>0</v>
      </c>
      <c r="T898">
        <v>0</v>
      </c>
      <c r="U898">
        <v>0</v>
      </c>
      <c r="V898">
        <f t="shared" ref="V898:V933" si="19">SUM(S898:U898)</f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21</v>
      </c>
      <c r="CJ898"/>
      <c r="CK898"/>
      <c r="GG898"/>
      <c r="GI898"/>
      <c r="GQ898"/>
      <c r="HI898"/>
      <c r="HK898"/>
      <c r="HM898"/>
      <c r="IF898"/>
      <c r="IW898"/>
    </row>
    <row r="899" spans="1:257">
      <c r="A899" t="s">
        <v>115</v>
      </c>
      <c r="B899">
        <v>2018</v>
      </c>
      <c r="C899" t="s">
        <v>315</v>
      </c>
      <c r="D899" t="s">
        <v>317</v>
      </c>
      <c r="E899" t="s">
        <v>318</v>
      </c>
      <c r="F899" t="s">
        <v>319</v>
      </c>
      <c r="G899" t="s">
        <v>131</v>
      </c>
      <c r="H899">
        <v>98134</v>
      </c>
      <c r="I899">
        <v>424710</v>
      </c>
      <c r="J899" t="str">
        <f>VLOOKUP(C899,'2016-2021 BD OES Pull_rev'!F:N, 9, FALSE)</f>
        <v>Repackaging</v>
      </c>
      <c r="K899">
        <v>136</v>
      </c>
      <c r="L899" t="s">
        <v>1163</v>
      </c>
      <c r="M899">
        <v>0</v>
      </c>
      <c r="N899" t="s">
        <v>477</v>
      </c>
      <c r="R899">
        <v>1</v>
      </c>
      <c r="S899">
        <v>0</v>
      </c>
      <c r="T899">
        <v>0</v>
      </c>
      <c r="U899">
        <v>0</v>
      </c>
      <c r="V899">
        <f t="shared" si="19"/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25</v>
      </c>
      <c r="CJ899"/>
      <c r="CK899"/>
      <c r="GG899"/>
      <c r="GI899"/>
      <c r="GQ899"/>
      <c r="HI899"/>
      <c r="HK899"/>
      <c r="HM899"/>
      <c r="IF899"/>
      <c r="IW899"/>
    </row>
    <row r="900" spans="1:257">
      <c r="A900" t="s">
        <v>115</v>
      </c>
      <c r="B900">
        <v>2019</v>
      </c>
      <c r="C900" t="s">
        <v>315</v>
      </c>
      <c r="D900" t="s">
        <v>317</v>
      </c>
      <c r="E900" t="s">
        <v>318</v>
      </c>
      <c r="F900" t="s">
        <v>319</v>
      </c>
      <c r="G900" t="s">
        <v>131</v>
      </c>
      <c r="H900">
        <v>98134</v>
      </c>
      <c r="I900">
        <v>424710</v>
      </c>
      <c r="J900" t="str">
        <f>VLOOKUP(C900,'2016-2021 BD OES Pull_rev'!F:N, 9, FALSE)</f>
        <v>Repackaging</v>
      </c>
      <c r="K900">
        <v>130</v>
      </c>
      <c r="L900" t="s">
        <v>1163</v>
      </c>
      <c r="M900">
        <v>0</v>
      </c>
      <c r="N900" t="s">
        <v>477</v>
      </c>
      <c r="R900">
        <v>1</v>
      </c>
      <c r="S900">
        <v>0</v>
      </c>
      <c r="T900">
        <v>0</v>
      </c>
      <c r="U900">
        <v>0</v>
      </c>
      <c r="V900">
        <f t="shared" si="19"/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14</v>
      </c>
      <c r="CJ900"/>
      <c r="CK900"/>
      <c r="GG900"/>
      <c r="GI900"/>
      <c r="GQ900"/>
      <c r="HI900"/>
      <c r="HK900"/>
      <c r="HM900"/>
      <c r="IF900"/>
      <c r="IW900"/>
    </row>
    <row r="901" spans="1:257">
      <c r="A901" t="s">
        <v>115</v>
      </c>
      <c r="B901">
        <v>2020</v>
      </c>
      <c r="C901" t="s">
        <v>315</v>
      </c>
      <c r="D901" t="s">
        <v>317</v>
      </c>
      <c r="E901" t="s">
        <v>318</v>
      </c>
      <c r="F901" t="s">
        <v>319</v>
      </c>
      <c r="G901" t="s">
        <v>131</v>
      </c>
      <c r="H901">
        <v>98134</v>
      </c>
      <c r="I901">
        <v>424710</v>
      </c>
      <c r="J901" t="str">
        <f>VLOOKUP(C901,'2016-2021 BD OES Pull_rev'!F:N, 9, FALSE)</f>
        <v>Repackaging</v>
      </c>
      <c r="K901">
        <v>130</v>
      </c>
      <c r="L901" t="s">
        <v>1163</v>
      </c>
      <c r="M901">
        <v>0</v>
      </c>
      <c r="N901" t="s">
        <v>477</v>
      </c>
      <c r="R901">
        <v>1</v>
      </c>
      <c r="S901">
        <v>0</v>
      </c>
      <c r="T901">
        <v>0</v>
      </c>
      <c r="U901">
        <v>0</v>
      </c>
      <c r="V901">
        <f t="shared" si="19"/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3</v>
      </c>
      <c r="CJ901"/>
      <c r="CK901"/>
      <c r="GG901"/>
      <c r="GI901"/>
      <c r="GQ901"/>
      <c r="HI901"/>
      <c r="HK901"/>
      <c r="HM901"/>
      <c r="IF901"/>
      <c r="IW901"/>
    </row>
    <row r="902" spans="1:257">
      <c r="A902" t="s">
        <v>115</v>
      </c>
      <c r="B902">
        <v>2021</v>
      </c>
      <c r="C902" t="s">
        <v>315</v>
      </c>
      <c r="D902" t="s">
        <v>317</v>
      </c>
      <c r="E902" t="s">
        <v>318</v>
      </c>
      <c r="F902" t="s">
        <v>319</v>
      </c>
      <c r="G902" t="s">
        <v>131</v>
      </c>
      <c r="H902">
        <v>98134</v>
      </c>
      <c r="I902">
        <v>424710</v>
      </c>
      <c r="J902" t="str">
        <f>VLOOKUP(C902,'2016-2021 BD OES Pull_rev'!F:N, 9, FALSE)</f>
        <v>Repackaging</v>
      </c>
      <c r="K902">
        <v>140</v>
      </c>
      <c r="L902" t="s">
        <v>1163</v>
      </c>
      <c r="M902">
        <v>0</v>
      </c>
      <c r="N902" t="s">
        <v>477</v>
      </c>
      <c r="R902">
        <v>1</v>
      </c>
      <c r="S902">
        <v>0</v>
      </c>
      <c r="T902">
        <v>0</v>
      </c>
      <c r="U902">
        <v>0</v>
      </c>
      <c r="V902">
        <f t="shared" si="19"/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2</v>
      </c>
      <c r="AP902">
        <v>10</v>
      </c>
      <c r="CJ902"/>
      <c r="CK902"/>
      <c r="GG902"/>
      <c r="GI902"/>
      <c r="GQ902"/>
      <c r="HI902"/>
      <c r="HK902"/>
      <c r="HM902"/>
      <c r="IF902"/>
      <c r="IW902"/>
    </row>
    <row r="903" spans="1:257">
      <c r="A903" t="s">
        <v>115</v>
      </c>
      <c r="B903">
        <v>2020</v>
      </c>
      <c r="C903" t="s">
        <v>1164</v>
      </c>
      <c r="D903" t="s">
        <v>1165</v>
      </c>
      <c r="E903" t="s">
        <v>1166</v>
      </c>
      <c r="F903" t="s">
        <v>1167</v>
      </c>
      <c r="G903" t="s">
        <v>216</v>
      </c>
      <c r="H903">
        <v>70764</v>
      </c>
      <c r="I903">
        <v>325211</v>
      </c>
      <c r="J903" t="str">
        <f>VLOOKUP(C903,'2016-2021 BD OES Pull_rev'!F:N, 9, FALSE)</f>
        <v>Plastics and Rubber Polymerization</v>
      </c>
      <c r="K903">
        <v>5161</v>
      </c>
      <c r="L903" t="s">
        <v>463</v>
      </c>
      <c r="M903">
        <v>0</v>
      </c>
      <c r="R903">
        <v>0</v>
      </c>
      <c r="S903">
        <v>0</v>
      </c>
      <c r="T903">
        <v>0</v>
      </c>
      <c r="U903">
        <v>0</v>
      </c>
      <c r="V903">
        <f t="shared" si="19"/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CJ903"/>
      <c r="CK903"/>
      <c r="GG903"/>
      <c r="GI903"/>
      <c r="GQ903"/>
      <c r="HI903"/>
      <c r="HK903"/>
      <c r="HM903"/>
      <c r="IF903"/>
      <c r="IW903"/>
    </row>
    <row r="904" spans="1:257">
      <c r="A904" t="s">
        <v>115</v>
      </c>
      <c r="B904">
        <v>2021</v>
      </c>
      <c r="C904" t="s">
        <v>1164</v>
      </c>
      <c r="D904" t="s">
        <v>1165</v>
      </c>
      <c r="E904" t="s">
        <v>1166</v>
      </c>
      <c r="F904" t="s">
        <v>1167</v>
      </c>
      <c r="G904" t="s">
        <v>216</v>
      </c>
      <c r="H904">
        <v>70764</v>
      </c>
      <c r="I904">
        <v>325211</v>
      </c>
      <c r="J904" t="str">
        <f>VLOOKUP(C904,'2016-2021 BD OES Pull_rev'!F:N, 9, FALSE)</f>
        <v>Plastics and Rubber Polymerization</v>
      </c>
      <c r="K904">
        <v>733</v>
      </c>
      <c r="L904" t="s">
        <v>463</v>
      </c>
      <c r="M904">
        <v>0</v>
      </c>
      <c r="R904">
        <v>0</v>
      </c>
      <c r="S904">
        <v>0</v>
      </c>
      <c r="T904">
        <v>0</v>
      </c>
      <c r="U904">
        <v>0</v>
      </c>
      <c r="V904">
        <f t="shared" si="19"/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CJ904"/>
      <c r="CK904"/>
      <c r="GG904"/>
      <c r="GI904"/>
      <c r="GQ904"/>
      <c r="HI904"/>
      <c r="HK904"/>
      <c r="HM904"/>
      <c r="IF904"/>
      <c r="IW904"/>
    </row>
    <row r="905" spans="1:257">
      <c r="A905" t="s">
        <v>115</v>
      </c>
      <c r="B905">
        <v>2016</v>
      </c>
      <c r="C905" t="s">
        <v>1168</v>
      </c>
      <c r="D905" t="s">
        <v>1169</v>
      </c>
      <c r="E905" t="s">
        <v>1170</v>
      </c>
      <c r="F905" t="s">
        <v>573</v>
      </c>
      <c r="G905" t="s">
        <v>148</v>
      </c>
      <c r="H905">
        <v>77520</v>
      </c>
      <c r="I905">
        <v>325110</v>
      </c>
      <c r="J905" t="str">
        <f>VLOOKUP(C905,'2016-2021 BD OES Pull_rev'!F:N, 9, FALSE)</f>
        <v>Repackaging</v>
      </c>
      <c r="K905">
        <v>690</v>
      </c>
      <c r="L905" t="s">
        <v>1171</v>
      </c>
      <c r="M905">
        <v>0</v>
      </c>
      <c r="N905" t="s">
        <v>477</v>
      </c>
      <c r="R905">
        <v>1</v>
      </c>
      <c r="S905">
        <v>0</v>
      </c>
      <c r="T905">
        <v>0</v>
      </c>
      <c r="U905">
        <v>0</v>
      </c>
      <c r="V905">
        <f t="shared" si="19"/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Z905" t="s">
        <v>1172</v>
      </c>
      <c r="BA905" t="s">
        <v>1173</v>
      </c>
      <c r="BB905" t="s">
        <v>1174</v>
      </c>
      <c r="BC905" t="s">
        <v>1175</v>
      </c>
      <c r="BD905" t="s">
        <v>155</v>
      </c>
      <c r="BF905">
        <v>95212</v>
      </c>
      <c r="BG905" t="s">
        <v>1176</v>
      </c>
      <c r="BH905">
        <v>110070905576</v>
      </c>
      <c r="CJ905"/>
      <c r="CK905"/>
      <c r="GG905"/>
      <c r="GI905"/>
      <c r="GQ905"/>
      <c r="HI905"/>
      <c r="HK905"/>
      <c r="HM905"/>
      <c r="IF905"/>
      <c r="IW905"/>
    </row>
    <row r="906" spans="1:257">
      <c r="A906" t="s">
        <v>115</v>
      </c>
      <c r="B906">
        <v>2017</v>
      </c>
      <c r="C906" t="s">
        <v>1168</v>
      </c>
      <c r="D906" t="s">
        <v>1169</v>
      </c>
      <c r="E906" t="s">
        <v>1170</v>
      </c>
      <c r="F906" t="s">
        <v>573</v>
      </c>
      <c r="G906" t="s">
        <v>148</v>
      </c>
      <c r="H906">
        <v>77520</v>
      </c>
      <c r="I906">
        <v>325110</v>
      </c>
      <c r="J906" t="str">
        <f>VLOOKUP(C906,'2016-2021 BD OES Pull_rev'!F:N, 9, FALSE)</f>
        <v>Repackaging</v>
      </c>
      <c r="K906">
        <v>900</v>
      </c>
      <c r="L906" t="s">
        <v>1171</v>
      </c>
      <c r="M906">
        <v>0</v>
      </c>
      <c r="N906" t="s">
        <v>477</v>
      </c>
      <c r="R906">
        <v>1</v>
      </c>
      <c r="S906">
        <v>0</v>
      </c>
      <c r="T906">
        <v>0</v>
      </c>
      <c r="U906">
        <v>0</v>
      </c>
      <c r="V906">
        <f t="shared" si="19"/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CJ906"/>
      <c r="CK906"/>
      <c r="GG906"/>
      <c r="GI906"/>
      <c r="GQ906"/>
      <c r="HI906"/>
      <c r="HK906"/>
      <c r="HM906"/>
      <c r="IF906"/>
      <c r="IW906"/>
    </row>
    <row r="907" spans="1:257">
      <c r="A907" t="s">
        <v>115</v>
      </c>
      <c r="B907">
        <v>2018</v>
      </c>
      <c r="C907" t="s">
        <v>1168</v>
      </c>
      <c r="D907" t="s">
        <v>1169</v>
      </c>
      <c r="E907" t="s">
        <v>1170</v>
      </c>
      <c r="F907" t="s">
        <v>573</v>
      </c>
      <c r="G907" t="s">
        <v>148</v>
      </c>
      <c r="H907">
        <v>77520</v>
      </c>
      <c r="I907">
        <v>325110</v>
      </c>
      <c r="J907" t="str">
        <f>VLOOKUP(C907,'2016-2021 BD OES Pull_rev'!F:N, 9, FALSE)</f>
        <v>Repackaging</v>
      </c>
      <c r="K907">
        <v>960.2</v>
      </c>
      <c r="L907" t="s">
        <v>1171</v>
      </c>
      <c r="M907">
        <v>0</v>
      </c>
      <c r="N907" t="s">
        <v>477</v>
      </c>
      <c r="R907">
        <v>1</v>
      </c>
      <c r="S907">
        <v>0</v>
      </c>
      <c r="T907">
        <v>0</v>
      </c>
      <c r="U907">
        <v>0</v>
      </c>
      <c r="V907">
        <f t="shared" si="19"/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CJ907"/>
      <c r="CK907"/>
      <c r="GG907"/>
      <c r="GI907"/>
      <c r="GQ907"/>
      <c r="HI907"/>
      <c r="HK907"/>
      <c r="HM907"/>
      <c r="IF907"/>
      <c r="IW907"/>
    </row>
    <row r="908" spans="1:257">
      <c r="A908" t="s">
        <v>115</v>
      </c>
      <c r="B908">
        <v>2019</v>
      </c>
      <c r="C908" t="s">
        <v>1168</v>
      </c>
      <c r="D908" t="s">
        <v>1169</v>
      </c>
      <c r="E908" t="s">
        <v>1170</v>
      </c>
      <c r="F908" t="s">
        <v>573</v>
      </c>
      <c r="G908" t="s">
        <v>148</v>
      </c>
      <c r="H908">
        <v>77520</v>
      </c>
      <c r="I908">
        <v>325110</v>
      </c>
      <c r="J908" t="str">
        <f>VLOOKUP(C908,'2016-2021 BD OES Pull_rev'!F:N, 9, FALSE)</f>
        <v>Repackaging</v>
      </c>
      <c r="K908">
        <v>1002.89</v>
      </c>
      <c r="L908" t="s">
        <v>1171</v>
      </c>
      <c r="M908">
        <v>0</v>
      </c>
      <c r="N908" t="s">
        <v>477</v>
      </c>
      <c r="R908">
        <v>1</v>
      </c>
      <c r="S908">
        <v>0</v>
      </c>
      <c r="T908">
        <v>0</v>
      </c>
      <c r="U908">
        <v>0</v>
      </c>
      <c r="V908">
        <f t="shared" si="19"/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CJ908"/>
      <c r="CK908"/>
      <c r="GG908"/>
      <c r="GI908"/>
      <c r="GQ908"/>
      <c r="HI908"/>
      <c r="HK908"/>
      <c r="HM908"/>
      <c r="IF908"/>
      <c r="IW908"/>
    </row>
    <row r="909" spans="1:257">
      <c r="A909" t="s">
        <v>115</v>
      </c>
      <c r="B909">
        <v>2020</v>
      </c>
      <c r="C909" t="s">
        <v>1168</v>
      </c>
      <c r="D909" t="s">
        <v>1169</v>
      </c>
      <c r="E909" t="s">
        <v>1170</v>
      </c>
      <c r="F909" t="s">
        <v>573</v>
      </c>
      <c r="G909" t="s">
        <v>148</v>
      </c>
      <c r="H909">
        <v>77520</v>
      </c>
      <c r="I909">
        <v>325110</v>
      </c>
      <c r="J909" t="str">
        <f>VLOOKUP(C909,'2016-2021 BD OES Pull_rev'!F:N, 9, FALSE)</f>
        <v>Repackaging</v>
      </c>
      <c r="K909">
        <v>926.05899999999997</v>
      </c>
      <c r="L909" t="s">
        <v>1171</v>
      </c>
      <c r="M909">
        <v>0</v>
      </c>
      <c r="N909" t="s">
        <v>477</v>
      </c>
      <c r="R909">
        <v>1</v>
      </c>
      <c r="S909">
        <v>0</v>
      </c>
      <c r="T909">
        <v>0</v>
      </c>
      <c r="U909">
        <v>0</v>
      </c>
      <c r="V909">
        <f t="shared" si="19"/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CJ909"/>
      <c r="CK909"/>
      <c r="GG909"/>
      <c r="GI909"/>
      <c r="GQ909"/>
      <c r="HI909"/>
      <c r="HK909"/>
      <c r="HM909"/>
      <c r="IF909"/>
      <c r="IW909"/>
    </row>
    <row r="910" spans="1:257">
      <c r="A910" t="s">
        <v>115</v>
      </c>
      <c r="B910">
        <v>2021</v>
      </c>
      <c r="C910" t="s">
        <v>1168</v>
      </c>
      <c r="D910" t="s">
        <v>1169</v>
      </c>
      <c r="E910" t="s">
        <v>1170</v>
      </c>
      <c r="F910" t="s">
        <v>573</v>
      </c>
      <c r="G910" t="s">
        <v>148</v>
      </c>
      <c r="H910">
        <v>77520</v>
      </c>
      <c r="I910">
        <v>325110</v>
      </c>
      <c r="J910" t="str">
        <f>VLOOKUP(C910,'2016-2021 BD OES Pull_rev'!F:N, 9, FALSE)</f>
        <v>Repackaging</v>
      </c>
      <c r="K910">
        <v>675.70799999999997</v>
      </c>
      <c r="L910" t="s">
        <v>1171</v>
      </c>
      <c r="M910">
        <v>0</v>
      </c>
      <c r="N910" t="s">
        <v>477</v>
      </c>
      <c r="R910">
        <v>1</v>
      </c>
      <c r="S910">
        <v>0</v>
      </c>
      <c r="T910">
        <v>0</v>
      </c>
      <c r="U910">
        <v>0</v>
      </c>
      <c r="V910">
        <f t="shared" si="19"/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CJ910"/>
      <c r="CK910"/>
      <c r="GG910"/>
      <c r="GI910"/>
      <c r="GQ910"/>
      <c r="HI910"/>
      <c r="HK910"/>
      <c r="HM910"/>
      <c r="IF910"/>
      <c r="IW910"/>
    </row>
    <row r="911" spans="1:257">
      <c r="A911" t="s">
        <v>115</v>
      </c>
      <c r="B911">
        <v>2016</v>
      </c>
      <c r="C911" t="s">
        <v>1177</v>
      </c>
      <c r="D911" t="s">
        <v>1178</v>
      </c>
      <c r="E911" t="s">
        <v>1179</v>
      </c>
      <c r="F911" t="s">
        <v>1180</v>
      </c>
      <c r="G911" t="s">
        <v>163</v>
      </c>
      <c r="H911">
        <v>82609</v>
      </c>
      <c r="I911">
        <v>324110</v>
      </c>
      <c r="J911" t="str">
        <f>VLOOKUP(C911,'2016-2021 BD OES Pull_rev'!F:N, 9, FALSE)</f>
        <v>Manufacturing</v>
      </c>
      <c r="K911">
        <v>1</v>
      </c>
      <c r="L911" t="s">
        <v>463</v>
      </c>
      <c r="M911">
        <v>0</v>
      </c>
      <c r="R911">
        <v>0</v>
      </c>
      <c r="S911">
        <v>0</v>
      </c>
      <c r="T911">
        <v>0</v>
      </c>
      <c r="U911">
        <v>0</v>
      </c>
      <c r="V911">
        <f t="shared" si="19"/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Z911" t="s">
        <v>1181</v>
      </c>
      <c r="BA911" t="s">
        <v>1182</v>
      </c>
      <c r="BB911" t="s">
        <v>1174</v>
      </c>
      <c r="BC911" t="s">
        <v>1175</v>
      </c>
      <c r="BD911" t="s">
        <v>155</v>
      </c>
      <c r="BF911">
        <v>95212</v>
      </c>
      <c r="BG911" t="s">
        <v>463</v>
      </c>
      <c r="BH911">
        <v>110008459578</v>
      </c>
      <c r="CJ911"/>
      <c r="CK911"/>
      <c r="GG911"/>
      <c r="GI911"/>
      <c r="GQ911"/>
      <c r="HI911"/>
      <c r="HK911"/>
      <c r="HM911"/>
      <c r="IF911"/>
      <c r="IW911"/>
    </row>
    <row r="912" spans="1:257">
      <c r="A912" t="s">
        <v>115</v>
      </c>
      <c r="B912">
        <v>2017</v>
      </c>
      <c r="C912" t="s">
        <v>1177</v>
      </c>
      <c r="D912" t="s">
        <v>1178</v>
      </c>
      <c r="E912" t="s">
        <v>1179</v>
      </c>
      <c r="F912" t="s">
        <v>1180</v>
      </c>
      <c r="G912" t="s">
        <v>163</v>
      </c>
      <c r="H912">
        <v>82609</v>
      </c>
      <c r="I912">
        <v>324110</v>
      </c>
      <c r="J912" t="str">
        <f>VLOOKUP(C912,'2016-2021 BD OES Pull_rev'!F:N, 9, FALSE)</f>
        <v>Manufacturing</v>
      </c>
      <c r="K912">
        <v>1</v>
      </c>
      <c r="L912" t="s">
        <v>463</v>
      </c>
      <c r="M912">
        <v>0</v>
      </c>
      <c r="R912">
        <v>0</v>
      </c>
      <c r="S912">
        <v>0</v>
      </c>
      <c r="T912">
        <v>0</v>
      </c>
      <c r="U912">
        <v>0</v>
      </c>
      <c r="V912">
        <f t="shared" si="19"/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CJ912"/>
      <c r="CK912"/>
      <c r="GG912"/>
      <c r="GI912"/>
      <c r="GQ912"/>
      <c r="HI912"/>
      <c r="HK912"/>
      <c r="HM912"/>
      <c r="IF912"/>
      <c r="IW912"/>
    </row>
    <row r="913" spans="1:257">
      <c r="A913" t="s">
        <v>115</v>
      </c>
      <c r="B913">
        <v>2018</v>
      </c>
      <c r="C913" t="s">
        <v>1177</v>
      </c>
      <c r="D913" t="s">
        <v>1178</v>
      </c>
      <c r="E913" t="s">
        <v>1179</v>
      </c>
      <c r="F913" t="s">
        <v>1180</v>
      </c>
      <c r="G913" t="s">
        <v>163</v>
      </c>
      <c r="H913">
        <v>82609</v>
      </c>
      <c r="I913">
        <v>324110</v>
      </c>
      <c r="J913" t="str">
        <f>VLOOKUP(C913,'2016-2021 BD OES Pull_rev'!F:N, 9, FALSE)</f>
        <v>Manufacturing</v>
      </c>
      <c r="K913">
        <v>1</v>
      </c>
      <c r="L913" t="s">
        <v>463</v>
      </c>
      <c r="M913">
        <v>0</v>
      </c>
      <c r="R913">
        <v>0</v>
      </c>
      <c r="S913">
        <v>0</v>
      </c>
      <c r="T913">
        <v>0</v>
      </c>
      <c r="U913">
        <v>0</v>
      </c>
      <c r="V913">
        <f t="shared" si="19"/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Z913" t="s">
        <v>1183</v>
      </c>
      <c r="BA913" t="s">
        <v>1184</v>
      </c>
      <c r="BB913" t="s">
        <v>242</v>
      </c>
      <c r="BC913" t="s">
        <v>242</v>
      </c>
      <c r="BD913" t="s">
        <v>148</v>
      </c>
      <c r="BF913">
        <v>77630</v>
      </c>
      <c r="BG913" t="s">
        <v>1185</v>
      </c>
      <c r="BH913">
        <v>110070801644</v>
      </c>
      <c r="CJ913"/>
      <c r="CK913"/>
      <c r="GG913"/>
      <c r="GI913"/>
      <c r="GQ913"/>
      <c r="HI913"/>
      <c r="HK913"/>
      <c r="HM913"/>
      <c r="IF913"/>
      <c r="IW913"/>
    </row>
    <row r="914" spans="1:257">
      <c r="A914" t="s">
        <v>115</v>
      </c>
      <c r="B914">
        <v>2019</v>
      </c>
      <c r="C914" t="s">
        <v>1177</v>
      </c>
      <c r="D914" t="s">
        <v>1178</v>
      </c>
      <c r="E914" t="s">
        <v>1179</v>
      </c>
      <c r="F914" t="s">
        <v>1180</v>
      </c>
      <c r="G914" t="s">
        <v>163</v>
      </c>
      <c r="H914">
        <v>82609</v>
      </c>
      <c r="I914">
        <v>324110</v>
      </c>
      <c r="J914" t="str">
        <f>VLOOKUP(C914,'2016-2021 BD OES Pull_rev'!F:N, 9, FALSE)</f>
        <v>Manufacturing</v>
      </c>
      <c r="K914">
        <v>1.2</v>
      </c>
      <c r="L914" t="s">
        <v>463</v>
      </c>
      <c r="M914">
        <v>0</v>
      </c>
      <c r="R914">
        <v>0</v>
      </c>
      <c r="S914">
        <v>0</v>
      </c>
      <c r="T914">
        <v>0</v>
      </c>
      <c r="U914">
        <v>0</v>
      </c>
      <c r="V914">
        <f t="shared" si="19"/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CJ914"/>
      <c r="CK914"/>
      <c r="GG914"/>
      <c r="GI914"/>
      <c r="GQ914"/>
      <c r="HI914"/>
      <c r="HK914"/>
      <c r="HM914"/>
      <c r="IF914"/>
      <c r="IW914"/>
    </row>
    <row r="915" spans="1:257">
      <c r="A915" t="s">
        <v>115</v>
      </c>
      <c r="B915">
        <v>2020</v>
      </c>
      <c r="C915" t="s">
        <v>1177</v>
      </c>
      <c r="D915" t="s">
        <v>1178</v>
      </c>
      <c r="E915" t="s">
        <v>1179</v>
      </c>
      <c r="F915" t="s">
        <v>1180</v>
      </c>
      <c r="G915" t="s">
        <v>163</v>
      </c>
      <c r="H915">
        <v>82609</v>
      </c>
      <c r="I915">
        <v>324110</v>
      </c>
      <c r="J915" t="str">
        <f>VLOOKUP(C915,'2016-2021 BD OES Pull_rev'!F:N, 9, FALSE)</f>
        <v>Manufacturing</v>
      </c>
      <c r="K915">
        <v>1.2</v>
      </c>
      <c r="L915" t="s">
        <v>463</v>
      </c>
      <c r="M915">
        <v>0</v>
      </c>
      <c r="R915">
        <v>0</v>
      </c>
      <c r="S915">
        <v>0</v>
      </c>
      <c r="T915">
        <v>0</v>
      </c>
      <c r="U915">
        <v>0</v>
      </c>
      <c r="V915">
        <f t="shared" si="19"/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CJ915"/>
      <c r="CK915"/>
      <c r="GG915"/>
      <c r="GI915"/>
      <c r="GQ915"/>
      <c r="HI915"/>
      <c r="HK915"/>
      <c r="HM915"/>
      <c r="IF915"/>
      <c r="IW915"/>
    </row>
    <row r="916" spans="1:257">
      <c r="A916" t="s">
        <v>115</v>
      </c>
      <c r="B916">
        <v>2021</v>
      </c>
      <c r="C916" t="s">
        <v>1177</v>
      </c>
      <c r="D916" t="s">
        <v>1178</v>
      </c>
      <c r="E916" t="s">
        <v>1179</v>
      </c>
      <c r="F916" t="s">
        <v>1180</v>
      </c>
      <c r="G916" t="s">
        <v>163</v>
      </c>
      <c r="H916">
        <v>82609</v>
      </c>
      <c r="I916">
        <v>324110</v>
      </c>
      <c r="J916" t="str">
        <f>VLOOKUP(C916,'2016-2021 BD OES Pull_rev'!F:N, 9, FALSE)</f>
        <v>Manufacturing</v>
      </c>
      <c r="K916">
        <v>0.6</v>
      </c>
      <c r="L916" t="s">
        <v>463</v>
      </c>
      <c r="M916">
        <v>0</v>
      </c>
      <c r="R916">
        <v>0</v>
      </c>
      <c r="S916">
        <v>0</v>
      </c>
      <c r="T916">
        <v>0</v>
      </c>
      <c r="U916">
        <v>0</v>
      </c>
      <c r="V916">
        <f t="shared" si="19"/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CJ916"/>
      <c r="CK916"/>
      <c r="GG916"/>
      <c r="GI916"/>
      <c r="GQ916"/>
      <c r="HI916"/>
      <c r="HK916"/>
      <c r="HM916"/>
      <c r="IF916"/>
      <c r="IW916"/>
    </row>
    <row r="917" spans="1:257">
      <c r="A917" t="s">
        <v>115</v>
      </c>
      <c r="B917">
        <v>2016</v>
      </c>
      <c r="C917" t="s">
        <v>1186</v>
      </c>
      <c r="D917" t="s">
        <v>1187</v>
      </c>
      <c r="E917" t="s">
        <v>1188</v>
      </c>
      <c r="F917" t="s">
        <v>1189</v>
      </c>
      <c r="G917" t="s">
        <v>163</v>
      </c>
      <c r="H917">
        <v>82334</v>
      </c>
      <c r="I917">
        <v>324110</v>
      </c>
      <c r="J917" t="str">
        <f>VLOOKUP(C917,'2016-2021 BD OES Pull_rev'!F:N, 9, FALSE)</f>
        <v>Manufacturing</v>
      </c>
      <c r="K917">
        <v>52</v>
      </c>
      <c r="L917" t="s">
        <v>463</v>
      </c>
      <c r="M917">
        <v>0</v>
      </c>
      <c r="R917">
        <v>0</v>
      </c>
      <c r="S917">
        <v>0</v>
      </c>
      <c r="T917">
        <v>0</v>
      </c>
      <c r="U917">
        <v>0</v>
      </c>
      <c r="V917">
        <f t="shared" si="19"/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CJ917"/>
      <c r="CK917"/>
      <c r="GG917"/>
      <c r="GI917"/>
      <c r="GQ917"/>
      <c r="HI917"/>
      <c r="HK917"/>
      <c r="HM917"/>
      <c r="IF917"/>
      <c r="IW917"/>
    </row>
    <row r="918" spans="1:257">
      <c r="A918" t="s">
        <v>115</v>
      </c>
      <c r="B918">
        <v>2017</v>
      </c>
      <c r="C918" t="s">
        <v>1186</v>
      </c>
      <c r="D918" t="s">
        <v>1187</v>
      </c>
      <c r="E918" t="s">
        <v>1188</v>
      </c>
      <c r="F918" t="s">
        <v>1189</v>
      </c>
      <c r="G918" t="s">
        <v>163</v>
      </c>
      <c r="H918">
        <v>82334</v>
      </c>
      <c r="I918">
        <v>324110</v>
      </c>
      <c r="J918" t="str">
        <f>VLOOKUP(C918,'2016-2021 BD OES Pull_rev'!F:N, 9, FALSE)</f>
        <v>Manufacturing</v>
      </c>
      <c r="K918">
        <v>40</v>
      </c>
      <c r="L918" t="s">
        <v>463</v>
      </c>
      <c r="M918">
        <v>0</v>
      </c>
      <c r="R918">
        <v>0</v>
      </c>
      <c r="S918">
        <v>0</v>
      </c>
      <c r="T918">
        <v>0</v>
      </c>
      <c r="U918">
        <v>0</v>
      </c>
      <c r="V918">
        <f t="shared" si="19"/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CJ918"/>
      <c r="CK918"/>
      <c r="GG918"/>
      <c r="GI918"/>
      <c r="GQ918"/>
      <c r="HI918"/>
      <c r="HK918"/>
      <c r="HM918"/>
      <c r="IF918"/>
      <c r="IW918"/>
    </row>
    <row r="919" spans="1:257">
      <c r="A919" t="s">
        <v>115</v>
      </c>
      <c r="B919">
        <v>2018</v>
      </c>
      <c r="C919" t="s">
        <v>1186</v>
      </c>
      <c r="D919" t="s">
        <v>1187</v>
      </c>
      <c r="E919" t="s">
        <v>1188</v>
      </c>
      <c r="F919" t="s">
        <v>1189</v>
      </c>
      <c r="G919" t="s">
        <v>163</v>
      </c>
      <c r="H919">
        <v>82334</v>
      </c>
      <c r="I919">
        <v>324110</v>
      </c>
      <c r="J919" t="str">
        <f>VLOOKUP(C919,'2016-2021 BD OES Pull_rev'!F:N, 9, FALSE)</f>
        <v>Manufacturing</v>
      </c>
      <c r="K919">
        <v>40</v>
      </c>
      <c r="L919" t="s">
        <v>463</v>
      </c>
      <c r="M919">
        <v>0</v>
      </c>
      <c r="R919">
        <v>0</v>
      </c>
      <c r="S919">
        <v>0</v>
      </c>
      <c r="T919">
        <v>0</v>
      </c>
      <c r="U919">
        <v>0</v>
      </c>
      <c r="V919">
        <f t="shared" si="19"/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Z919" t="s">
        <v>499</v>
      </c>
      <c r="BA919" t="s">
        <v>500</v>
      </c>
      <c r="BB919" t="s">
        <v>339</v>
      </c>
      <c r="BC919" t="s">
        <v>297</v>
      </c>
      <c r="BD919" t="s">
        <v>148</v>
      </c>
      <c r="BF919">
        <v>77536</v>
      </c>
      <c r="BG919" t="s">
        <v>501</v>
      </c>
      <c r="BH919">
        <v>110000463365</v>
      </c>
      <c r="CJ919"/>
      <c r="CK919"/>
      <c r="GG919"/>
      <c r="GI919"/>
      <c r="GQ919"/>
      <c r="HI919"/>
      <c r="HK919"/>
      <c r="HM919"/>
      <c r="IF919"/>
      <c r="IW919"/>
    </row>
    <row r="920" spans="1:257">
      <c r="A920" t="s">
        <v>115</v>
      </c>
      <c r="B920">
        <v>2019</v>
      </c>
      <c r="C920" t="s">
        <v>1186</v>
      </c>
      <c r="D920" t="s">
        <v>1187</v>
      </c>
      <c r="E920" t="s">
        <v>1188</v>
      </c>
      <c r="F920" t="s">
        <v>1189</v>
      </c>
      <c r="G920" t="s">
        <v>163</v>
      </c>
      <c r="H920">
        <v>82334</v>
      </c>
      <c r="I920">
        <v>324110</v>
      </c>
      <c r="J920" t="str">
        <f>VLOOKUP(C920,'2016-2021 BD OES Pull_rev'!F:N, 9, FALSE)</f>
        <v>Manufacturing</v>
      </c>
      <c r="K920">
        <v>58</v>
      </c>
      <c r="L920" t="s">
        <v>463</v>
      </c>
      <c r="M920">
        <v>0</v>
      </c>
      <c r="R920">
        <v>0</v>
      </c>
      <c r="S920">
        <v>0</v>
      </c>
      <c r="T920">
        <v>0</v>
      </c>
      <c r="U920">
        <v>0</v>
      </c>
      <c r="V920">
        <f t="shared" si="19"/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CJ920"/>
      <c r="CK920"/>
      <c r="GG920"/>
      <c r="GI920"/>
      <c r="GQ920"/>
      <c r="HI920"/>
      <c r="HK920"/>
      <c r="HM920"/>
      <c r="IF920"/>
      <c r="IW920"/>
    </row>
    <row r="921" spans="1:257">
      <c r="A921" t="s">
        <v>115</v>
      </c>
      <c r="B921">
        <v>2020</v>
      </c>
      <c r="C921" t="s">
        <v>1186</v>
      </c>
      <c r="D921" t="s">
        <v>1187</v>
      </c>
      <c r="E921" t="s">
        <v>1188</v>
      </c>
      <c r="F921" t="s">
        <v>1189</v>
      </c>
      <c r="G921" t="s">
        <v>163</v>
      </c>
      <c r="H921">
        <v>82334</v>
      </c>
      <c r="I921">
        <v>324110</v>
      </c>
      <c r="J921" t="str">
        <f>VLOOKUP(C921,'2016-2021 BD OES Pull_rev'!F:N, 9, FALSE)</f>
        <v>Manufacturing</v>
      </c>
      <c r="K921">
        <v>59</v>
      </c>
      <c r="L921" t="s">
        <v>463</v>
      </c>
      <c r="M921">
        <v>0</v>
      </c>
      <c r="R921">
        <v>0</v>
      </c>
      <c r="S921">
        <v>0</v>
      </c>
      <c r="T921">
        <v>0</v>
      </c>
      <c r="U921">
        <v>0</v>
      </c>
      <c r="V921">
        <f t="shared" si="19"/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CJ921"/>
      <c r="CK921"/>
      <c r="GG921"/>
      <c r="GI921"/>
      <c r="GQ921"/>
      <c r="HI921"/>
      <c r="HK921"/>
      <c r="HM921"/>
      <c r="IF921"/>
      <c r="IW921"/>
    </row>
    <row r="922" spans="1:257">
      <c r="A922" t="s">
        <v>115</v>
      </c>
      <c r="B922">
        <v>2021</v>
      </c>
      <c r="C922" t="s">
        <v>1186</v>
      </c>
      <c r="D922" t="s">
        <v>1187</v>
      </c>
      <c r="E922" t="s">
        <v>1188</v>
      </c>
      <c r="F922" t="s">
        <v>1189</v>
      </c>
      <c r="G922" t="s">
        <v>163</v>
      </c>
      <c r="H922">
        <v>82334</v>
      </c>
      <c r="I922">
        <v>324110</v>
      </c>
      <c r="J922" t="str">
        <f>VLOOKUP(C922,'2016-2021 BD OES Pull_rev'!F:N, 9, FALSE)</f>
        <v>Manufacturing</v>
      </c>
      <c r="K922">
        <v>133</v>
      </c>
      <c r="L922" t="s">
        <v>463</v>
      </c>
      <c r="M922">
        <v>0</v>
      </c>
      <c r="R922">
        <v>0</v>
      </c>
      <c r="S922">
        <v>0</v>
      </c>
      <c r="T922">
        <v>0</v>
      </c>
      <c r="U922">
        <v>0</v>
      </c>
      <c r="V922">
        <f t="shared" si="19"/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CJ922"/>
      <c r="CK922"/>
      <c r="GG922"/>
      <c r="GI922"/>
      <c r="GQ922"/>
      <c r="HI922"/>
      <c r="HK922"/>
      <c r="HM922"/>
      <c r="IF922"/>
      <c r="IW922"/>
    </row>
    <row r="923" spans="1:257">
      <c r="A923" t="s">
        <v>115</v>
      </c>
      <c r="B923">
        <v>2016</v>
      </c>
      <c r="C923" t="s">
        <v>1190</v>
      </c>
      <c r="D923" t="s">
        <v>1191</v>
      </c>
      <c r="E923" t="s">
        <v>1192</v>
      </c>
      <c r="F923" t="s">
        <v>921</v>
      </c>
      <c r="G923" t="s">
        <v>148</v>
      </c>
      <c r="H923">
        <v>77530</v>
      </c>
      <c r="I923">
        <v>336611</v>
      </c>
      <c r="J923" t="str">
        <f>VLOOKUP(C923,'2016-2021 BD OES Pull_rev'!F:N, 9, FALSE)</f>
        <v>Waste Handling, Disposal, Treatment, and Recycling</v>
      </c>
      <c r="K923">
        <v>532</v>
      </c>
      <c r="L923" t="s">
        <v>463</v>
      </c>
      <c r="M923">
        <v>0</v>
      </c>
      <c r="R923">
        <v>0</v>
      </c>
      <c r="S923">
        <v>0</v>
      </c>
      <c r="T923">
        <v>0</v>
      </c>
      <c r="U923">
        <v>0</v>
      </c>
      <c r="V923">
        <f t="shared" si="19"/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CJ923"/>
      <c r="CK923"/>
      <c r="GG923"/>
      <c r="GI923"/>
      <c r="GQ923"/>
      <c r="HI923"/>
      <c r="HK923"/>
      <c r="HM923"/>
      <c r="IF923"/>
      <c r="IW923"/>
    </row>
    <row r="924" spans="1:257">
      <c r="A924" t="s">
        <v>115</v>
      </c>
      <c r="B924">
        <v>2017</v>
      </c>
      <c r="C924" t="s">
        <v>1190</v>
      </c>
      <c r="D924" t="s">
        <v>1191</v>
      </c>
      <c r="E924" t="s">
        <v>1192</v>
      </c>
      <c r="F924" t="s">
        <v>921</v>
      </c>
      <c r="G924" t="s">
        <v>148</v>
      </c>
      <c r="H924">
        <v>77530</v>
      </c>
      <c r="I924">
        <v>336611</v>
      </c>
      <c r="J924" t="str">
        <f>VLOOKUP(C924,'2016-2021 BD OES Pull_rev'!F:N, 9, FALSE)</f>
        <v>Waste Handling, Disposal, Treatment, and Recycling</v>
      </c>
      <c r="K924">
        <v>245.4</v>
      </c>
      <c r="L924" t="s">
        <v>463</v>
      </c>
      <c r="M924">
        <v>0</v>
      </c>
      <c r="R924">
        <v>0</v>
      </c>
      <c r="S924">
        <v>0</v>
      </c>
      <c r="T924">
        <v>0</v>
      </c>
      <c r="U924">
        <v>0</v>
      </c>
      <c r="V924">
        <f t="shared" si="19"/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CJ924"/>
      <c r="CK924"/>
      <c r="GG924"/>
      <c r="GI924"/>
      <c r="GQ924"/>
      <c r="HI924"/>
      <c r="HK924"/>
      <c r="HM924"/>
      <c r="IF924"/>
      <c r="IW924"/>
    </row>
    <row r="925" spans="1:257">
      <c r="A925" t="s">
        <v>115</v>
      </c>
      <c r="B925">
        <v>2018</v>
      </c>
      <c r="C925" t="s">
        <v>1190</v>
      </c>
      <c r="D925" t="s">
        <v>1191</v>
      </c>
      <c r="E925" t="s">
        <v>1192</v>
      </c>
      <c r="F925" t="s">
        <v>921</v>
      </c>
      <c r="G925" t="s">
        <v>148</v>
      </c>
      <c r="H925">
        <v>77530</v>
      </c>
      <c r="I925">
        <v>336611</v>
      </c>
      <c r="J925" t="str">
        <f>VLOOKUP(C925,'2016-2021 BD OES Pull_rev'!F:N, 9, FALSE)</f>
        <v>Waste Handling, Disposal, Treatment, and Recycling</v>
      </c>
      <c r="K925">
        <v>255</v>
      </c>
      <c r="L925" t="s">
        <v>463</v>
      </c>
      <c r="M925">
        <v>0</v>
      </c>
      <c r="R925">
        <v>0</v>
      </c>
      <c r="S925">
        <v>0</v>
      </c>
      <c r="T925">
        <v>0</v>
      </c>
      <c r="U925">
        <v>0</v>
      </c>
      <c r="V925">
        <f t="shared" si="19"/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CJ925"/>
      <c r="CK925"/>
      <c r="GG925"/>
      <c r="GI925"/>
      <c r="GQ925"/>
      <c r="HI925"/>
      <c r="HK925"/>
      <c r="HM925"/>
      <c r="IF925"/>
      <c r="IW925"/>
    </row>
    <row r="926" spans="1:257">
      <c r="A926" t="s">
        <v>115</v>
      </c>
      <c r="B926">
        <v>2019</v>
      </c>
      <c r="C926" t="s">
        <v>1190</v>
      </c>
      <c r="D926" t="s">
        <v>1191</v>
      </c>
      <c r="E926" t="s">
        <v>1192</v>
      </c>
      <c r="F926" t="s">
        <v>921</v>
      </c>
      <c r="G926" t="s">
        <v>148</v>
      </c>
      <c r="H926">
        <v>77530</v>
      </c>
      <c r="I926">
        <v>336611</v>
      </c>
      <c r="J926" t="str">
        <f>VLOOKUP(C926,'2016-2021 BD OES Pull_rev'!F:N, 9, FALSE)</f>
        <v>Waste Handling, Disposal, Treatment, and Recycling</v>
      </c>
      <c r="K926">
        <v>255</v>
      </c>
      <c r="L926" t="s">
        <v>463</v>
      </c>
      <c r="M926">
        <v>0</v>
      </c>
      <c r="R926">
        <v>0</v>
      </c>
      <c r="S926">
        <v>0</v>
      </c>
      <c r="T926">
        <v>0</v>
      </c>
      <c r="U926">
        <v>0</v>
      </c>
      <c r="V926">
        <f t="shared" si="19"/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CJ926"/>
      <c r="CK926"/>
      <c r="GG926"/>
      <c r="GI926"/>
      <c r="GQ926"/>
      <c r="HI926"/>
      <c r="HK926"/>
      <c r="HM926"/>
      <c r="IF926"/>
      <c r="IW926"/>
    </row>
    <row r="927" spans="1:257">
      <c r="A927" t="s">
        <v>115</v>
      </c>
      <c r="B927">
        <v>2020</v>
      </c>
      <c r="C927" t="s">
        <v>1190</v>
      </c>
      <c r="D927" t="s">
        <v>1191</v>
      </c>
      <c r="E927" t="s">
        <v>1192</v>
      </c>
      <c r="F927" t="s">
        <v>921</v>
      </c>
      <c r="G927" t="s">
        <v>148</v>
      </c>
      <c r="H927">
        <v>77530</v>
      </c>
      <c r="I927">
        <v>336611</v>
      </c>
      <c r="J927" t="str">
        <f>VLOOKUP(C927,'2016-2021 BD OES Pull_rev'!F:N, 9, FALSE)</f>
        <v>Waste Handling, Disposal, Treatment, and Recycling</v>
      </c>
      <c r="K927">
        <v>250</v>
      </c>
      <c r="L927" t="s">
        <v>463</v>
      </c>
      <c r="M927">
        <v>0</v>
      </c>
      <c r="R927">
        <v>0</v>
      </c>
      <c r="S927">
        <v>0</v>
      </c>
      <c r="T927">
        <v>0</v>
      </c>
      <c r="U927">
        <v>0</v>
      </c>
      <c r="V927">
        <f t="shared" si="19"/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CJ927"/>
      <c r="CK927"/>
      <c r="GG927"/>
      <c r="GI927"/>
      <c r="GQ927"/>
      <c r="HI927"/>
      <c r="HK927"/>
      <c r="HM927"/>
      <c r="IF927"/>
      <c r="IW927"/>
    </row>
    <row r="928" spans="1:257">
      <c r="A928" t="s">
        <v>115</v>
      </c>
      <c r="B928">
        <v>2021</v>
      </c>
      <c r="C928" t="s">
        <v>1190</v>
      </c>
      <c r="D928" t="s">
        <v>1191</v>
      </c>
      <c r="E928" t="s">
        <v>1192</v>
      </c>
      <c r="F928" t="s">
        <v>921</v>
      </c>
      <c r="G928" t="s">
        <v>148</v>
      </c>
      <c r="H928">
        <v>77530</v>
      </c>
      <c r="I928">
        <v>336611</v>
      </c>
      <c r="J928" t="str">
        <f>VLOOKUP(C928,'2016-2021 BD OES Pull_rev'!F:N, 9, FALSE)</f>
        <v>Waste Handling, Disposal, Treatment, and Recycling</v>
      </c>
      <c r="K928">
        <v>255</v>
      </c>
      <c r="L928" t="s">
        <v>463</v>
      </c>
      <c r="M928">
        <v>0</v>
      </c>
      <c r="R928">
        <v>0</v>
      </c>
      <c r="S928">
        <v>0</v>
      </c>
      <c r="T928">
        <v>0</v>
      </c>
      <c r="U928">
        <v>0</v>
      </c>
      <c r="V928">
        <f t="shared" si="19"/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CJ928"/>
      <c r="CK928"/>
      <c r="GG928"/>
      <c r="GI928"/>
      <c r="GQ928"/>
      <c r="HI928"/>
      <c r="HK928"/>
      <c r="HM928"/>
      <c r="IF928"/>
      <c r="IW928"/>
    </row>
    <row r="929" spans="1:257">
      <c r="A929" t="s">
        <v>115</v>
      </c>
      <c r="B929">
        <v>2016</v>
      </c>
      <c r="C929" t="s">
        <v>322</v>
      </c>
      <c r="D929" t="s">
        <v>324</v>
      </c>
      <c r="E929" t="s">
        <v>325</v>
      </c>
      <c r="F929" t="s">
        <v>326</v>
      </c>
      <c r="G929" t="s">
        <v>216</v>
      </c>
      <c r="H929">
        <v>70057</v>
      </c>
      <c r="I929">
        <v>325199</v>
      </c>
      <c r="J929" t="str">
        <f>VLOOKUP(C929,'2016-2021 BD OES Pull_rev'!F:N, 9, FALSE)</f>
        <v>Manufacturing</v>
      </c>
      <c r="K929">
        <v>3909</v>
      </c>
      <c r="L929" t="s">
        <v>569</v>
      </c>
      <c r="M929">
        <v>0</v>
      </c>
      <c r="N929" t="s">
        <v>477</v>
      </c>
      <c r="R929">
        <v>1</v>
      </c>
      <c r="S929">
        <v>0</v>
      </c>
      <c r="T929">
        <v>0</v>
      </c>
      <c r="U929">
        <v>0</v>
      </c>
      <c r="V929">
        <f t="shared" si="19"/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2</v>
      </c>
      <c r="CJ929"/>
      <c r="CK929"/>
      <c r="GG929"/>
      <c r="GI929"/>
      <c r="GQ929"/>
      <c r="HI929"/>
      <c r="HK929"/>
      <c r="HM929"/>
      <c r="IF929"/>
      <c r="IW929"/>
    </row>
    <row r="930" spans="1:257">
      <c r="A930" t="s">
        <v>115</v>
      </c>
      <c r="B930">
        <v>2017</v>
      </c>
      <c r="C930" t="s">
        <v>322</v>
      </c>
      <c r="D930" t="s">
        <v>324</v>
      </c>
      <c r="E930" t="s">
        <v>325</v>
      </c>
      <c r="F930" t="s">
        <v>326</v>
      </c>
      <c r="G930" t="s">
        <v>216</v>
      </c>
      <c r="H930">
        <v>70057</v>
      </c>
      <c r="I930">
        <v>325199</v>
      </c>
      <c r="J930" t="str">
        <f>VLOOKUP(C930,'2016-2021 BD OES Pull_rev'!F:N, 9, FALSE)</f>
        <v>Manufacturing</v>
      </c>
      <c r="K930">
        <v>5813</v>
      </c>
      <c r="L930" t="s">
        <v>569</v>
      </c>
      <c r="M930">
        <v>0</v>
      </c>
      <c r="N930" t="s">
        <v>477</v>
      </c>
      <c r="R930">
        <v>1</v>
      </c>
      <c r="S930">
        <v>0</v>
      </c>
      <c r="T930">
        <v>0</v>
      </c>
      <c r="U930">
        <v>0</v>
      </c>
      <c r="V930">
        <f t="shared" si="19"/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8.3841999999999999</v>
      </c>
      <c r="CJ930"/>
      <c r="CK930"/>
      <c r="GG930"/>
      <c r="GI930"/>
      <c r="GQ930"/>
      <c r="HI930"/>
      <c r="HK930"/>
      <c r="HM930"/>
      <c r="IF930"/>
      <c r="IW930"/>
    </row>
    <row r="931" spans="1:257">
      <c r="A931" t="s">
        <v>115</v>
      </c>
      <c r="B931">
        <v>2018</v>
      </c>
      <c r="C931" t="s">
        <v>322</v>
      </c>
      <c r="D931" t="s">
        <v>324</v>
      </c>
      <c r="E931" t="s">
        <v>325</v>
      </c>
      <c r="F931" t="s">
        <v>326</v>
      </c>
      <c r="G931" t="s">
        <v>216</v>
      </c>
      <c r="H931">
        <v>70057</v>
      </c>
      <c r="I931">
        <v>325199</v>
      </c>
      <c r="J931" t="str">
        <f>VLOOKUP(C931,'2016-2021 BD OES Pull_rev'!F:N, 9, FALSE)</f>
        <v>Manufacturing</v>
      </c>
      <c r="K931">
        <v>4302</v>
      </c>
      <c r="L931" t="s">
        <v>569</v>
      </c>
      <c r="M931">
        <v>0</v>
      </c>
      <c r="N931" t="s">
        <v>477</v>
      </c>
      <c r="R931">
        <v>1</v>
      </c>
      <c r="S931">
        <v>0</v>
      </c>
      <c r="T931">
        <v>0</v>
      </c>
      <c r="U931">
        <v>0</v>
      </c>
      <c r="V931">
        <f t="shared" si="19"/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F931">
        <v>0</v>
      </c>
      <c r="AG931">
        <v>0</v>
      </c>
      <c r="AH931">
        <v>0</v>
      </c>
      <c r="AI931">
        <v>0</v>
      </c>
      <c r="AJ931">
        <v>0.28999999999999998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15.29</v>
      </c>
      <c r="CJ931"/>
      <c r="CK931"/>
      <c r="GG931"/>
      <c r="GI931"/>
      <c r="GQ931"/>
      <c r="HI931"/>
      <c r="HK931"/>
      <c r="HM931"/>
      <c r="IF931"/>
      <c r="IW931"/>
    </row>
    <row r="932" spans="1:257">
      <c r="A932" t="s">
        <v>115</v>
      </c>
      <c r="B932">
        <v>2019</v>
      </c>
      <c r="C932" t="s">
        <v>322</v>
      </c>
      <c r="D932" t="s">
        <v>324</v>
      </c>
      <c r="E932" t="s">
        <v>325</v>
      </c>
      <c r="F932" t="s">
        <v>326</v>
      </c>
      <c r="G932" t="s">
        <v>216</v>
      </c>
      <c r="H932">
        <v>70057</v>
      </c>
      <c r="I932">
        <v>325199</v>
      </c>
      <c r="J932" t="str">
        <f>VLOOKUP(C932,'2016-2021 BD OES Pull_rev'!F:N, 9, FALSE)</f>
        <v>Manufacturing</v>
      </c>
      <c r="K932">
        <v>3863</v>
      </c>
      <c r="L932" t="s">
        <v>569</v>
      </c>
      <c r="M932">
        <v>0</v>
      </c>
      <c r="N932" t="s">
        <v>477</v>
      </c>
      <c r="R932">
        <v>1</v>
      </c>
      <c r="S932">
        <v>0</v>
      </c>
      <c r="T932">
        <v>0</v>
      </c>
      <c r="U932">
        <v>0</v>
      </c>
      <c r="V932">
        <f t="shared" si="19"/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21</v>
      </c>
      <c r="CJ932"/>
      <c r="CK932"/>
      <c r="GG932"/>
      <c r="GI932"/>
      <c r="GQ932"/>
      <c r="HI932"/>
      <c r="HK932"/>
      <c r="HM932"/>
      <c r="IF932"/>
      <c r="IW932"/>
    </row>
    <row r="933" spans="1:257">
      <c r="A933" t="s">
        <v>115</v>
      </c>
      <c r="B933">
        <v>2020</v>
      </c>
      <c r="C933" t="s">
        <v>322</v>
      </c>
      <c r="D933" t="s">
        <v>324</v>
      </c>
      <c r="E933" t="s">
        <v>325</v>
      </c>
      <c r="F933" t="s">
        <v>326</v>
      </c>
      <c r="G933" t="s">
        <v>216</v>
      </c>
      <c r="H933">
        <v>70057</v>
      </c>
      <c r="I933">
        <v>325199</v>
      </c>
      <c r="J933" t="str">
        <f>VLOOKUP(C933,'2016-2021 BD OES Pull_rev'!F:N, 9, FALSE)</f>
        <v>Manufacturing</v>
      </c>
      <c r="K933">
        <v>18187</v>
      </c>
      <c r="L933" t="s">
        <v>569</v>
      </c>
      <c r="M933">
        <v>0</v>
      </c>
      <c r="N933" t="s">
        <v>477</v>
      </c>
      <c r="R933">
        <v>1</v>
      </c>
      <c r="S933">
        <v>0</v>
      </c>
      <c r="T933">
        <v>0</v>
      </c>
      <c r="U933">
        <v>0</v>
      </c>
      <c r="V933">
        <f t="shared" si="19"/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3</v>
      </c>
      <c r="CJ933"/>
      <c r="CK933"/>
      <c r="GG933"/>
      <c r="GI933"/>
      <c r="GQ933"/>
      <c r="HI933"/>
      <c r="HK933"/>
      <c r="HM933"/>
      <c r="IF933"/>
      <c r="IW933"/>
    </row>
    <row r="934" spans="1:257">
      <c r="B934">
        <v>2021</v>
      </c>
      <c r="C934" t="s">
        <v>322</v>
      </c>
      <c r="D934" t="s">
        <v>324</v>
      </c>
      <c r="E934" t="s">
        <v>325</v>
      </c>
      <c r="F934" t="s">
        <v>326</v>
      </c>
      <c r="G934" t="s">
        <v>216</v>
      </c>
      <c r="H934">
        <v>70057</v>
      </c>
      <c r="I934">
        <v>325199</v>
      </c>
      <c r="J934" t="str">
        <f>VLOOKUP(C934,'2016-2021 BD OES Pull_rev'!F:N, 9, FALSE)</f>
        <v>Manufacturing</v>
      </c>
      <c r="K934">
        <v>2580</v>
      </c>
      <c r="L934" t="s">
        <v>569</v>
      </c>
      <c r="M934">
        <v>0</v>
      </c>
      <c r="N934" t="s">
        <v>477</v>
      </c>
      <c r="R934">
        <v>1</v>
      </c>
      <c r="S934">
        <v>0</v>
      </c>
      <c r="T934">
        <v>0</v>
      </c>
      <c r="U934">
        <v>0</v>
      </c>
      <c r="V934">
        <v>0</v>
      </c>
      <c r="AQ934" s="33"/>
      <c r="AR934" s="33"/>
      <c r="AS934" s="33"/>
      <c r="AT934" s="33"/>
      <c r="AU934" s="33"/>
      <c r="AV934" s="33"/>
      <c r="AW934" s="33"/>
      <c r="AX934" s="33"/>
      <c r="AY934" s="33"/>
      <c r="CJ934"/>
      <c r="CK934"/>
      <c r="GG934"/>
      <c r="GI934"/>
      <c r="GQ934"/>
      <c r="HI934"/>
      <c r="HK934"/>
      <c r="HM934"/>
      <c r="IF934"/>
      <c r="IW934"/>
    </row>
    <row r="935" spans="1:257">
      <c r="A935" t="s">
        <v>115</v>
      </c>
      <c r="B935">
        <v>2021</v>
      </c>
      <c r="C935" t="s">
        <v>322</v>
      </c>
      <c r="D935" t="s">
        <v>324</v>
      </c>
      <c r="E935" t="s">
        <v>325</v>
      </c>
      <c r="F935" t="s">
        <v>326</v>
      </c>
      <c r="G935" t="s">
        <v>216</v>
      </c>
      <c r="H935">
        <v>70057</v>
      </c>
      <c r="I935">
        <v>325199</v>
      </c>
      <c r="J935" t="str">
        <f>VLOOKUP(C935,'2016-2021 BD OES Pull_rev'!F:N, 9, FALSE)</f>
        <v>Manufacturing</v>
      </c>
      <c r="K935">
        <v>2580</v>
      </c>
      <c r="L935" t="s">
        <v>569</v>
      </c>
      <c r="M935">
        <v>0</v>
      </c>
      <c r="N935" t="s">
        <v>477</v>
      </c>
      <c r="R935">
        <v>1</v>
      </c>
      <c r="S935">
        <v>0</v>
      </c>
      <c r="T935">
        <v>0</v>
      </c>
      <c r="U935">
        <v>0</v>
      </c>
      <c r="V935">
        <f t="shared" ref="V935:V955" si="20">SUM(S935:U935)</f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6</v>
      </c>
      <c r="CJ935"/>
      <c r="CK935"/>
      <c r="GG935"/>
      <c r="GI935"/>
      <c r="GQ935"/>
      <c r="HI935"/>
      <c r="HK935"/>
      <c r="HM935"/>
      <c r="IF935"/>
      <c r="IW935"/>
    </row>
    <row r="936" spans="1:257">
      <c r="A936" t="s">
        <v>115</v>
      </c>
      <c r="B936">
        <v>2016</v>
      </c>
      <c r="C936" t="s">
        <v>1193</v>
      </c>
      <c r="D936" t="s">
        <v>1194</v>
      </c>
      <c r="E936" t="s">
        <v>1195</v>
      </c>
      <c r="F936" t="s">
        <v>1196</v>
      </c>
      <c r="G936" t="s">
        <v>805</v>
      </c>
      <c r="H936">
        <v>55071</v>
      </c>
      <c r="I936">
        <v>324110</v>
      </c>
      <c r="J936" t="str">
        <f>VLOOKUP(C936,'2016-2021 BD OES Pull_rev'!F:N, 9, FALSE)</f>
        <v>Recycling</v>
      </c>
      <c r="K936">
        <v>616</v>
      </c>
      <c r="L936" t="s">
        <v>569</v>
      </c>
      <c r="M936">
        <v>2</v>
      </c>
      <c r="N936" t="s">
        <v>512</v>
      </c>
      <c r="R936">
        <v>1</v>
      </c>
      <c r="S936">
        <v>2</v>
      </c>
      <c r="T936">
        <v>0</v>
      </c>
      <c r="U936">
        <v>0</v>
      </c>
      <c r="V936">
        <f t="shared" si="20"/>
        <v>2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CJ936"/>
      <c r="CK936"/>
      <c r="GG936"/>
      <c r="GI936"/>
      <c r="GQ936"/>
      <c r="HI936"/>
      <c r="HK936"/>
      <c r="HM936"/>
      <c r="IF936"/>
      <c r="IW936"/>
    </row>
    <row r="937" spans="1:257">
      <c r="A937" t="s">
        <v>115</v>
      </c>
      <c r="B937">
        <v>2017</v>
      </c>
      <c r="C937" t="s">
        <v>1193</v>
      </c>
      <c r="D937" t="s">
        <v>1194</v>
      </c>
      <c r="E937" t="s">
        <v>1195</v>
      </c>
      <c r="F937" t="s">
        <v>1196</v>
      </c>
      <c r="G937" t="s">
        <v>805</v>
      </c>
      <c r="H937">
        <v>55071</v>
      </c>
      <c r="I937">
        <v>324110</v>
      </c>
      <c r="J937" t="str">
        <f>VLOOKUP(C937,'2016-2021 BD OES Pull_rev'!F:N, 9, FALSE)</f>
        <v>Recycling</v>
      </c>
      <c r="K937">
        <v>103</v>
      </c>
      <c r="L937" t="s">
        <v>569</v>
      </c>
      <c r="M937">
        <v>2</v>
      </c>
      <c r="N937" t="s">
        <v>512</v>
      </c>
      <c r="R937">
        <v>1</v>
      </c>
      <c r="S937">
        <v>2</v>
      </c>
      <c r="T937">
        <v>0</v>
      </c>
      <c r="U937">
        <v>0</v>
      </c>
      <c r="V937">
        <f t="shared" si="20"/>
        <v>2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CJ937"/>
      <c r="CK937"/>
      <c r="GG937"/>
      <c r="GI937"/>
      <c r="GQ937"/>
      <c r="HI937"/>
      <c r="HK937"/>
      <c r="HM937"/>
      <c r="IF937"/>
      <c r="IW937"/>
    </row>
    <row r="938" spans="1:257">
      <c r="A938" t="s">
        <v>115</v>
      </c>
      <c r="B938">
        <v>2018</v>
      </c>
      <c r="C938" t="s">
        <v>1193</v>
      </c>
      <c r="D938" t="s">
        <v>1194</v>
      </c>
      <c r="E938" t="s">
        <v>1195</v>
      </c>
      <c r="F938" t="s">
        <v>1196</v>
      </c>
      <c r="G938" t="s">
        <v>805</v>
      </c>
      <c r="H938">
        <v>55071</v>
      </c>
      <c r="I938">
        <v>324110</v>
      </c>
      <c r="J938" t="str">
        <f>VLOOKUP(C938,'2016-2021 BD OES Pull_rev'!F:N, 9, FALSE)</f>
        <v>Recycling</v>
      </c>
      <c r="K938">
        <v>57</v>
      </c>
      <c r="L938" t="s">
        <v>569</v>
      </c>
      <c r="M938">
        <v>2</v>
      </c>
      <c r="N938" t="s">
        <v>512</v>
      </c>
      <c r="R938">
        <v>1</v>
      </c>
      <c r="S938">
        <v>2</v>
      </c>
      <c r="T938">
        <v>0</v>
      </c>
      <c r="U938">
        <v>0</v>
      </c>
      <c r="V938">
        <f t="shared" si="20"/>
        <v>2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CJ938"/>
      <c r="CK938"/>
      <c r="GG938"/>
      <c r="GI938"/>
      <c r="GQ938"/>
      <c r="HI938"/>
      <c r="HK938"/>
      <c r="HM938"/>
      <c r="IF938"/>
      <c r="IW938"/>
    </row>
    <row r="939" spans="1:257">
      <c r="A939" t="s">
        <v>115</v>
      </c>
      <c r="B939">
        <v>2019</v>
      </c>
      <c r="C939" t="s">
        <v>1193</v>
      </c>
      <c r="D939" t="s">
        <v>1194</v>
      </c>
      <c r="E939" t="s">
        <v>1195</v>
      </c>
      <c r="F939" t="s">
        <v>1196</v>
      </c>
      <c r="G939" t="s">
        <v>805</v>
      </c>
      <c r="H939">
        <v>55071</v>
      </c>
      <c r="I939">
        <v>324110</v>
      </c>
      <c r="J939" t="str">
        <f>VLOOKUP(C939,'2016-2021 BD OES Pull_rev'!F:N, 9, FALSE)</f>
        <v>Recycling</v>
      </c>
      <c r="K939">
        <v>64</v>
      </c>
      <c r="L939" t="s">
        <v>569</v>
      </c>
      <c r="M939">
        <v>2</v>
      </c>
      <c r="N939" t="s">
        <v>512</v>
      </c>
      <c r="R939">
        <v>1</v>
      </c>
      <c r="S939">
        <v>2</v>
      </c>
      <c r="T939">
        <v>0</v>
      </c>
      <c r="U939">
        <v>0</v>
      </c>
      <c r="V939">
        <f t="shared" si="20"/>
        <v>2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CJ939"/>
      <c r="CK939"/>
      <c r="GG939"/>
      <c r="GI939"/>
      <c r="GQ939"/>
      <c r="HI939"/>
      <c r="HK939"/>
      <c r="HM939"/>
      <c r="IF939"/>
      <c r="IW939"/>
    </row>
    <row r="940" spans="1:257">
      <c r="A940" t="s">
        <v>115</v>
      </c>
      <c r="B940">
        <v>2020</v>
      </c>
      <c r="C940" t="s">
        <v>1193</v>
      </c>
      <c r="D940" t="s">
        <v>1194</v>
      </c>
      <c r="E940" t="s">
        <v>1195</v>
      </c>
      <c r="F940" t="s">
        <v>1196</v>
      </c>
      <c r="G940" t="s">
        <v>805</v>
      </c>
      <c r="H940">
        <v>55071</v>
      </c>
      <c r="I940">
        <v>324110</v>
      </c>
      <c r="J940" t="str">
        <f>VLOOKUP(C940,'2016-2021 BD OES Pull_rev'!F:N, 9, FALSE)</f>
        <v>Recycling</v>
      </c>
      <c r="K940">
        <v>71</v>
      </c>
      <c r="L940" t="s">
        <v>569</v>
      </c>
      <c r="M940">
        <v>2</v>
      </c>
      <c r="N940" t="s">
        <v>512</v>
      </c>
      <c r="R940">
        <v>1</v>
      </c>
      <c r="S940">
        <v>2</v>
      </c>
      <c r="T940">
        <v>0</v>
      </c>
      <c r="U940">
        <v>0</v>
      </c>
      <c r="V940">
        <f t="shared" si="20"/>
        <v>2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CJ940"/>
      <c r="CK940"/>
      <c r="GG940"/>
      <c r="GI940"/>
      <c r="GQ940"/>
      <c r="HI940"/>
      <c r="HK940"/>
      <c r="HM940"/>
      <c r="IF940"/>
      <c r="IW940"/>
    </row>
    <row r="941" spans="1:257">
      <c r="A941" t="s">
        <v>115</v>
      </c>
      <c r="B941">
        <v>2021</v>
      </c>
      <c r="C941" t="s">
        <v>1193</v>
      </c>
      <c r="D941" t="s">
        <v>1194</v>
      </c>
      <c r="E941" t="s">
        <v>1195</v>
      </c>
      <c r="F941" t="s">
        <v>1196</v>
      </c>
      <c r="G941" t="s">
        <v>805</v>
      </c>
      <c r="H941">
        <v>55071</v>
      </c>
      <c r="I941">
        <v>324110</v>
      </c>
      <c r="J941" t="str">
        <f>VLOOKUP(C941,'2016-2021 BD OES Pull_rev'!F:N, 9, FALSE)</f>
        <v>Recycling</v>
      </c>
      <c r="K941">
        <v>73</v>
      </c>
      <c r="L941" t="s">
        <v>569</v>
      </c>
      <c r="M941">
        <v>2</v>
      </c>
      <c r="N941" t="s">
        <v>512</v>
      </c>
      <c r="R941">
        <v>1</v>
      </c>
      <c r="S941">
        <v>2</v>
      </c>
      <c r="T941">
        <v>0</v>
      </c>
      <c r="U941">
        <v>0</v>
      </c>
      <c r="V941">
        <f t="shared" si="20"/>
        <v>2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CJ941"/>
      <c r="CK941"/>
      <c r="GG941"/>
      <c r="GI941"/>
      <c r="GQ941"/>
      <c r="HI941"/>
      <c r="HK941"/>
      <c r="HM941"/>
      <c r="IF941"/>
      <c r="IW941"/>
    </row>
    <row r="942" spans="1:257">
      <c r="A942" t="s">
        <v>115</v>
      </c>
      <c r="B942">
        <v>2016</v>
      </c>
      <c r="C942" t="s">
        <v>1197</v>
      </c>
      <c r="D942" t="s">
        <v>1198</v>
      </c>
      <c r="E942" t="s">
        <v>1199</v>
      </c>
      <c r="F942" t="s">
        <v>1200</v>
      </c>
      <c r="G942" t="s">
        <v>648</v>
      </c>
      <c r="H942">
        <v>80022</v>
      </c>
      <c r="I942">
        <v>324110</v>
      </c>
      <c r="J942" t="str">
        <f>VLOOKUP(C942,'2016-2021 BD OES Pull_rev'!F:N, 9, FALSE)</f>
        <v>Processing - incorporation into formulation, mixture, or reaction product</v>
      </c>
      <c r="K942">
        <v>85.5</v>
      </c>
      <c r="L942" t="s">
        <v>463</v>
      </c>
      <c r="M942">
        <v>0</v>
      </c>
      <c r="R942">
        <v>0</v>
      </c>
      <c r="S942">
        <v>0</v>
      </c>
      <c r="T942">
        <v>0</v>
      </c>
      <c r="U942">
        <v>0</v>
      </c>
      <c r="V942">
        <f t="shared" si="20"/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CJ942"/>
      <c r="CK942"/>
      <c r="GG942"/>
      <c r="GI942"/>
      <c r="GQ942"/>
      <c r="HI942"/>
      <c r="HK942"/>
      <c r="HM942"/>
      <c r="IF942"/>
      <c r="IW942"/>
    </row>
    <row r="943" spans="1:257">
      <c r="A943" t="s">
        <v>115</v>
      </c>
      <c r="B943">
        <v>2017</v>
      </c>
      <c r="C943" t="s">
        <v>1197</v>
      </c>
      <c r="D943" t="s">
        <v>1198</v>
      </c>
      <c r="E943" t="s">
        <v>1199</v>
      </c>
      <c r="F943" t="s">
        <v>1200</v>
      </c>
      <c r="G943" t="s">
        <v>648</v>
      </c>
      <c r="H943">
        <v>80022</v>
      </c>
      <c r="I943">
        <v>324110</v>
      </c>
      <c r="J943" t="str">
        <f>VLOOKUP(C943,'2016-2021 BD OES Pull_rev'!F:N, 9, FALSE)</f>
        <v>Processing - incorporation into formulation, mixture, or reaction product</v>
      </c>
      <c r="K943">
        <v>56.3</v>
      </c>
      <c r="L943" t="s">
        <v>463</v>
      </c>
      <c r="M943">
        <v>0</v>
      </c>
      <c r="R943">
        <v>0</v>
      </c>
      <c r="S943">
        <v>0</v>
      </c>
      <c r="T943">
        <v>0</v>
      </c>
      <c r="U943">
        <v>0</v>
      </c>
      <c r="V943">
        <f t="shared" si="20"/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CJ943"/>
      <c r="CK943"/>
      <c r="GG943"/>
      <c r="GI943"/>
      <c r="GQ943"/>
      <c r="HI943"/>
      <c r="HK943"/>
      <c r="HM943"/>
      <c r="IF943"/>
      <c r="IW943"/>
    </row>
    <row r="944" spans="1:257">
      <c r="A944" t="s">
        <v>115</v>
      </c>
      <c r="B944">
        <v>2018</v>
      </c>
      <c r="C944" t="s">
        <v>1197</v>
      </c>
      <c r="D944" t="s">
        <v>1198</v>
      </c>
      <c r="E944" t="s">
        <v>1199</v>
      </c>
      <c r="F944" t="s">
        <v>1200</v>
      </c>
      <c r="G944" t="s">
        <v>648</v>
      </c>
      <c r="H944">
        <v>80022</v>
      </c>
      <c r="I944">
        <v>324110</v>
      </c>
      <c r="J944" t="str">
        <f>VLOOKUP(C944,'2016-2021 BD OES Pull_rev'!F:N, 9, FALSE)</f>
        <v>Processing - incorporation into formulation, mixture, or reaction product</v>
      </c>
      <c r="K944">
        <v>66.3</v>
      </c>
      <c r="L944" t="s">
        <v>463</v>
      </c>
      <c r="M944">
        <v>0</v>
      </c>
      <c r="R944">
        <v>0</v>
      </c>
      <c r="S944">
        <v>0</v>
      </c>
      <c r="T944">
        <v>0</v>
      </c>
      <c r="U944">
        <v>0</v>
      </c>
      <c r="V944">
        <f t="shared" si="20"/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CJ944"/>
      <c r="CK944"/>
      <c r="GG944"/>
      <c r="GI944"/>
      <c r="GQ944"/>
      <c r="HI944"/>
      <c r="HK944"/>
      <c r="HM944"/>
      <c r="IF944"/>
      <c r="IW944"/>
    </row>
    <row r="945" spans="1:257">
      <c r="A945" t="s">
        <v>115</v>
      </c>
      <c r="B945">
        <v>2019</v>
      </c>
      <c r="C945" t="s">
        <v>1197</v>
      </c>
      <c r="D945" t="s">
        <v>1198</v>
      </c>
      <c r="E945" t="s">
        <v>1199</v>
      </c>
      <c r="F945" t="s">
        <v>1200</v>
      </c>
      <c r="G945" t="s">
        <v>648</v>
      </c>
      <c r="H945">
        <v>80022</v>
      </c>
      <c r="I945">
        <v>324110</v>
      </c>
      <c r="J945" t="str">
        <f>VLOOKUP(C945,'2016-2021 BD OES Pull_rev'!F:N, 9, FALSE)</f>
        <v>Processing - incorporation into formulation, mixture, or reaction product</v>
      </c>
      <c r="K945">
        <v>70</v>
      </c>
      <c r="L945" t="s">
        <v>463</v>
      </c>
      <c r="M945">
        <v>0</v>
      </c>
      <c r="R945">
        <v>0</v>
      </c>
      <c r="S945">
        <v>0</v>
      </c>
      <c r="T945">
        <v>0</v>
      </c>
      <c r="U945">
        <v>0</v>
      </c>
      <c r="V945">
        <f t="shared" si="20"/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CJ945"/>
      <c r="CK945"/>
      <c r="GG945"/>
      <c r="GI945"/>
      <c r="GQ945"/>
      <c r="HI945"/>
      <c r="HK945"/>
      <c r="HM945"/>
      <c r="IF945"/>
      <c r="IW945"/>
    </row>
    <row r="946" spans="1:257">
      <c r="A946" t="s">
        <v>115</v>
      </c>
      <c r="B946">
        <v>2020</v>
      </c>
      <c r="C946" t="s">
        <v>1197</v>
      </c>
      <c r="D946" t="s">
        <v>1198</v>
      </c>
      <c r="E946" t="s">
        <v>1199</v>
      </c>
      <c r="F946" t="s">
        <v>1200</v>
      </c>
      <c r="G946" t="s">
        <v>648</v>
      </c>
      <c r="H946">
        <v>80022</v>
      </c>
      <c r="I946">
        <v>324110</v>
      </c>
      <c r="J946" t="str">
        <f>VLOOKUP(C946,'2016-2021 BD OES Pull_rev'!F:N, 9, FALSE)</f>
        <v>Processing - incorporation into formulation, mixture, or reaction product</v>
      </c>
      <c r="K946">
        <v>65</v>
      </c>
      <c r="L946" t="s">
        <v>463</v>
      </c>
      <c r="M946">
        <v>0</v>
      </c>
      <c r="R946">
        <v>0</v>
      </c>
      <c r="S946">
        <v>0</v>
      </c>
      <c r="T946">
        <v>0</v>
      </c>
      <c r="U946">
        <v>0</v>
      </c>
      <c r="V946">
        <f t="shared" si="20"/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CJ946"/>
      <c r="CK946"/>
      <c r="GG946"/>
      <c r="GI946"/>
      <c r="GQ946"/>
      <c r="HI946"/>
      <c r="HK946"/>
      <c r="HM946"/>
      <c r="IF946"/>
      <c r="IW946"/>
    </row>
    <row r="947" spans="1:257">
      <c r="A947" t="s">
        <v>115</v>
      </c>
      <c r="B947">
        <v>2021</v>
      </c>
      <c r="C947" t="s">
        <v>1197</v>
      </c>
      <c r="D947" t="s">
        <v>1198</v>
      </c>
      <c r="E947" t="s">
        <v>1199</v>
      </c>
      <c r="F947" t="s">
        <v>1200</v>
      </c>
      <c r="G947" t="s">
        <v>648</v>
      </c>
      <c r="H947">
        <v>80022</v>
      </c>
      <c r="I947">
        <v>324110</v>
      </c>
      <c r="J947" t="str">
        <f>VLOOKUP(C947,'2016-2021 BD OES Pull_rev'!F:N, 9, FALSE)</f>
        <v>Processing - incorporation into formulation, mixture, or reaction product</v>
      </c>
      <c r="K947">
        <v>176</v>
      </c>
      <c r="L947" t="s">
        <v>463</v>
      </c>
      <c r="M947">
        <v>0</v>
      </c>
      <c r="R947">
        <v>0</v>
      </c>
      <c r="S947">
        <v>0</v>
      </c>
      <c r="T947">
        <v>0</v>
      </c>
      <c r="U947">
        <v>0</v>
      </c>
      <c r="V947">
        <f t="shared" si="20"/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CJ947"/>
      <c r="CK947"/>
      <c r="GG947"/>
      <c r="GI947"/>
      <c r="GQ947"/>
      <c r="HI947"/>
      <c r="HK947"/>
      <c r="HM947"/>
      <c r="IF947"/>
      <c r="IW947"/>
    </row>
    <row r="948" spans="1:257">
      <c r="A948" t="s">
        <v>115</v>
      </c>
      <c r="B948">
        <v>2016</v>
      </c>
      <c r="C948" t="s">
        <v>1201</v>
      </c>
      <c r="D948" t="s">
        <v>1202</v>
      </c>
      <c r="E948" t="s">
        <v>1203</v>
      </c>
      <c r="F948" t="s">
        <v>912</v>
      </c>
      <c r="G948" t="s">
        <v>148</v>
      </c>
      <c r="H948">
        <v>77547</v>
      </c>
      <c r="I948">
        <v>424710</v>
      </c>
      <c r="J948" t="str">
        <f>VLOOKUP(C948,'2016-2021 BD OES Pull_rev'!F:N, 9, FALSE)</f>
        <v>Repackaging</v>
      </c>
      <c r="K948">
        <v>9550</v>
      </c>
      <c r="L948" t="s">
        <v>669</v>
      </c>
      <c r="M948">
        <v>0</v>
      </c>
      <c r="N948" t="s">
        <v>485</v>
      </c>
      <c r="R948">
        <v>1</v>
      </c>
      <c r="S948">
        <v>0</v>
      </c>
      <c r="T948">
        <v>0</v>
      </c>
      <c r="U948">
        <v>0</v>
      </c>
      <c r="V948">
        <f t="shared" si="20"/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0.04</v>
      </c>
      <c r="CJ948"/>
      <c r="CK948"/>
      <c r="GG948"/>
      <c r="GI948"/>
      <c r="GQ948"/>
      <c r="HI948"/>
      <c r="HK948"/>
      <c r="HM948"/>
      <c r="IF948"/>
      <c r="IW948"/>
    </row>
    <row r="949" spans="1:257">
      <c r="A949" t="s">
        <v>115</v>
      </c>
      <c r="B949">
        <v>2017</v>
      </c>
      <c r="C949" t="s">
        <v>1201</v>
      </c>
      <c r="D949" t="s">
        <v>1202</v>
      </c>
      <c r="E949" t="s">
        <v>1203</v>
      </c>
      <c r="F949" t="s">
        <v>912</v>
      </c>
      <c r="G949" t="s">
        <v>148</v>
      </c>
      <c r="H949">
        <v>77547</v>
      </c>
      <c r="I949">
        <v>424710</v>
      </c>
      <c r="J949" t="str">
        <f>VLOOKUP(C949,'2016-2021 BD OES Pull_rev'!F:N, 9, FALSE)</f>
        <v>Repackaging</v>
      </c>
      <c r="K949">
        <v>19720</v>
      </c>
      <c r="L949" t="s">
        <v>669</v>
      </c>
      <c r="M949">
        <v>0</v>
      </c>
      <c r="N949" t="s">
        <v>485</v>
      </c>
      <c r="R949">
        <v>1</v>
      </c>
      <c r="S949">
        <v>0</v>
      </c>
      <c r="T949">
        <v>0</v>
      </c>
      <c r="U949">
        <v>0</v>
      </c>
      <c r="V949">
        <f t="shared" si="20"/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9540</v>
      </c>
      <c r="CJ949"/>
      <c r="CK949"/>
      <c r="GG949"/>
      <c r="GI949"/>
      <c r="GQ949"/>
      <c r="HI949"/>
      <c r="HK949"/>
      <c r="HM949"/>
      <c r="IF949"/>
      <c r="IW949"/>
    </row>
    <row r="950" spans="1:257">
      <c r="A950" t="s">
        <v>115</v>
      </c>
      <c r="B950">
        <v>2018</v>
      </c>
      <c r="C950" t="s">
        <v>1201</v>
      </c>
      <c r="D950" t="s">
        <v>1202</v>
      </c>
      <c r="E950" t="s">
        <v>1203</v>
      </c>
      <c r="F950" t="s">
        <v>912</v>
      </c>
      <c r="G950" t="s">
        <v>148</v>
      </c>
      <c r="H950">
        <v>77547</v>
      </c>
      <c r="I950">
        <v>424710</v>
      </c>
      <c r="J950" t="str">
        <f>VLOOKUP(C950,'2016-2021 BD OES Pull_rev'!F:N, 9, FALSE)</f>
        <v>Repackaging</v>
      </c>
      <c r="K950">
        <v>19290</v>
      </c>
      <c r="L950" t="s">
        <v>669</v>
      </c>
      <c r="M950">
        <v>0</v>
      </c>
      <c r="N950" t="s">
        <v>485</v>
      </c>
      <c r="R950">
        <v>1</v>
      </c>
      <c r="S950">
        <v>0</v>
      </c>
      <c r="T950">
        <v>0</v>
      </c>
      <c r="U950">
        <v>0</v>
      </c>
      <c r="V950">
        <f t="shared" si="20"/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CJ950"/>
      <c r="CK950"/>
      <c r="GG950"/>
      <c r="GI950"/>
      <c r="GQ950"/>
      <c r="HI950"/>
      <c r="HK950"/>
      <c r="HM950"/>
      <c r="IF950"/>
      <c r="IW950"/>
    </row>
    <row r="951" spans="1:257">
      <c r="A951" t="s">
        <v>115</v>
      </c>
      <c r="B951">
        <v>2019</v>
      </c>
      <c r="C951" t="s">
        <v>1201</v>
      </c>
      <c r="D951" t="s">
        <v>1202</v>
      </c>
      <c r="E951" t="s">
        <v>1203</v>
      </c>
      <c r="F951" t="s">
        <v>912</v>
      </c>
      <c r="G951" t="s">
        <v>148</v>
      </c>
      <c r="H951">
        <v>77547</v>
      </c>
      <c r="I951">
        <v>424710</v>
      </c>
      <c r="J951" t="str">
        <f>VLOOKUP(C951,'2016-2021 BD OES Pull_rev'!F:N, 9, FALSE)</f>
        <v>Repackaging</v>
      </c>
      <c r="K951">
        <v>16572</v>
      </c>
      <c r="L951" t="s">
        <v>669</v>
      </c>
      <c r="M951">
        <v>0</v>
      </c>
      <c r="N951" t="s">
        <v>811</v>
      </c>
      <c r="R951">
        <v>1</v>
      </c>
      <c r="S951">
        <v>0</v>
      </c>
      <c r="T951">
        <v>0</v>
      </c>
      <c r="U951">
        <v>0</v>
      </c>
      <c r="V951">
        <f t="shared" si="20"/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CJ951"/>
      <c r="CK951"/>
      <c r="GG951"/>
      <c r="GI951"/>
      <c r="GQ951"/>
      <c r="HI951"/>
      <c r="HK951"/>
      <c r="HM951"/>
      <c r="IF951"/>
      <c r="IW951"/>
    </row>
    <row r="952" spans="1:257">
      <c r="A952" t="s">
        <v>115</v>
      </c>
      <c r="B952">
        <v>2020</v>
      </c>
      <c r="C952" t="s">
        <v>1201</v>
      </c>
      <c r="D952" t="s">
        <v>1202</v>
      </c>
      <c r="E952" t="s">
        <v>1203</v>
      </c>
      <c r="F952" t="s">
        <v>912</v>
      </c>
      <c r="G952" t="s">
        <v>148</v>
      </c>
      <c r="H952">
        <v>77547</v>
      </c>
      <c r="I952">
        <v>424710</v>
      </c>
      <c r="J952" t="str">
        <f>VLOOKUP(C952,'2016-2021 BD OES Pull_rev'!F:N, 9, FALSE)</f>
        <v>Repackaging</v>
      </c>
      <c r="K952">
        <v>13111.9</v>
      </c>
      <c r="L952" t="s">
        <v>669</v>
      </c>
      <c r="M952">
        <v>0</v>
      </c>
      <c r="N952" t="s">
        <v>811</v>
      </c>
      <c r="R952">
        <v>1</v>
      </c>
      <c r="S952">
        <v>0</v>
      </c>
      <c r="T952">
        <v>0</v>
      </c>
      <c r="U952">
        <v>0</v>
      </c>
      <c r="V952">
        <f t="shared" si="20"/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CJ952"/>
      <c r="CK952"/>
      <c r="GG952"/>
      <c r="GI952"/>
      <c r="GQ952"/>
      <c r="HI952"/>
      <c r="HK952"/>
      <c r="HM952"/>
      <c r="IF952"/>
      <c r="IW952"/>
    </row>
    <row r="953" spans="1:257">
      <c r="A953" t="s">
        <v>115</v>
      </c>
      <c r="B953">
        <v>2021</v>
      </c>
      <c r="C953" t="s">
        <v>1201</v>
      </c>
      <c r="D953" t="s">
        <v>1202</v>
      </c>
      <c r="E953" t="s">
        <v>1203</v>
      </c>
      <c r="F953" t="s">
        <v>912</v>
      </c>
      <c r="G953" t="s">
        <v>148</v>
      </c>
      <c r="H953">
        <v>77547</v>
      </c>
      <c r="I953">
        <v>424710</v>
      </c>
      <c r="J953" t="str">
        <f>VLOOKUP(C953,'2016-2021 BD OES Pull_rev'!F:N, 9, FALSE)</f>
        <v>Repackaging</v>
      </c>
      <c r="K953">
        <v>13112</v>
      </c>
      <c r="L953" t="s">
        <v>1204</v>
      </c>
      <c r="M953">
        <v>0</v>
      </c>
      <c r="N953" t="s">
        <v>485</v>
      </c>
      <c r="R953">
        <v>1</v>
      </c>
      <c r="S953">
        <v>0</v>
      </c>
      <c r="T953">
        <v>0</v>
      </c>
      <c r="U953">
        <v>0</v>
      </c>
      <c r="V953">
        <f t="shared" si="20"/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CJ953"/>
      <c r="CK953"/>
      <c r="GG953"/>
      <c r="GI953"/>
      <c r="GQ953"/>
      <c r="HI953"/>
      <c r="HK953"/>
      <c r="HM953"/>
      <c r="IF953"/>
      <c r="IW953"/>
    </row>
    <row r="954" spans="1:257">
      <c r="A954" t="s">
        <v>115</v>
      </c>
      <c r="B954">
        <v>2016</v>
      </c>
      <c r="C954" t="s">
        <v>1205</v>
      </c>
      <c r="D954" t="s">
        <v>1206</v>
      </c>
      <c r="E954" t="s">
        <v>1207</v>
      </c>
      <c r="F954" t="s">
        <v>1098</v>
      </c>
      <c r="G954" t="s">
        <v>155</v>
      </c>
      <c r="H954">
        <v>90745</v>
      </c>
      <c r="I954">
        <v>324110</v>
      </c>
      <c r="J954" t="str">
        <f>VLOOKUP(C954,'2016-2021 BD OES Pull_rev'!F:N, 9, FALSE)</f>
        <v>Repackaging</v>
      </c>
      <c r="K954">
        <f>4+23+41</f>
        <v>68</v>
      </c>
      <c r="L954" t="s">
        <v>463</v>
      </c>
      <c r="M954">
        <v>0</v>
      </c>
      <c r="R954">
        <v>0</v>
      </c>
      <c r="S954">
        <v>0</v>
      </c>
      <c r="T954">
        <v>0</v>
      </c>
      <c r="U954">
        <v>0</v>
      </c>
      <c r="V954">
        <f t="shared" si="20"/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CJ954"/>
      <c r="CK954"/>
      <c r="GG954"/>
      <c r="GI954"/>
      <c r="GQ954"/>
      <c r="HI954"/>
      <c r="HK954"/>
      <c r="HM954"/>
      <c r="IF954"/>
      <c r="IW954"/>
    </row>
    <row r="955" spans="1:257">
      <c r="A955" t="s">
        <v>115</v>
      </c>
      <c r="B955">
        <v>2017</v>
      </c>
      <c r="C955" t="s">
        <v>1205</v>
      </c>
      <c r="D955" t="s">
        <v>1206</v>
      </c>
      <c r="E955" t="s">
        <v>1207</v>
      </c>
      <c r="F955" t="s">
        <v>1098</v>
      </c>
      <c r="G955" t="s">
        <v>155</v>
      </c>
      <c r="H955">
        <v>90745</v>
      </c>
      <c r="I955">
        <v>424710</v>
      </c>
      <c r="J955" t="str">
        <f>VLOOKUP(C955,'2016-2021 BD OES Pull_rev'!F:N, 9, FALSE)</f>
        <v>Repackaging</v>
      </c>
      <c r="K955">
        <f>3+52+37</f>
        <v>92</v>
      </c>
      <c r="L955" t="s">
        <v>463</v>
      </c>
      <c r="M955">
        <v>0</v>
      </c>
      <c r="R955">
        <v>1</v>
      </c>
      <c r="S955">
        <v>0</v>
      </c>
      <c r="T955">
        <v>0</v>
      </c>
      <c r="U955">
        <v>0</v>
      </c>
      <c r="V955">
        <f t="shared" si="20"/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CJ955"/>
      <c r="CK955"/>
      <c r="GG955"/>
      <c r="GI955"/>
      <c r="GQ955"/>
      <c r="HI955"/>
      <c r="HK955"/>
      <c r="HM955"/>
      <c r="IF955"/>
      <c r="IW955"/>
    </row>
    <row r="956" spans="1:257">
      <c r="A956" t="s">
        <v>115</v>
      </c>
      <c r="B956">
        <v>2018</v>
      </c>
      <c r="C956" t="s">
        <v>1205</v>
      </c>
      <c r="D956" t="s">
        <v>1206</v>
      </c>
      <c r="E956" t="s">
        <v>1207</v>
      </c>
      <c r="F956" t="s">
        <v>1098</v>
      </c>
      <c r="G956" t="s">
        <v>155</v>
      </c>
      <c r="H956">
        <v>90745</v>
      </c>
      <c r="I956">
        <v>424710</v>
      </c>
      <c r="J956" t="str">
        <f>VLOOKUP(C956,'2016-2021 BD OES Pull_rev'!F:N, 9, FALSE)</f>
        <v>Repackaging</v>
      </c>
      <c r="K956">
        <f>43+49+3</f>
        <v>95</v>
      </c>
      <c r="L956" t="s">
        <v>1208</v>
      </c>
      <c r="M956">
        <v>0</v>
      </c>
      <c r="R956">
        <v>1</v>
      </c>
      <c r="S956">
        <v>0</v>
      </c>
      <c r="T956">
        <v>0</v>
      </c>
      <c r="U956">
        <v>0</v>
      </c>
      <c r="V956">
        <f t="shared" ref="V956:V963" si="21">SUM(S956:U956)</f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Z956" t="s">
        <v>499</v>
      </c>
      <c r="BA956" t="s">
        <v>500</v>
      </c>
      <c r="BB956" t="s">
        <v>339</v>
      </c>
      <c r="BC956" t="s">
        <v>297</v>
      </c>
      <c r="BD956" t="s">
        <v>148</v>
      </c>
      <c r="BF956">
        <v>77536</v>
      </c>
      <c r="BG956" t="s">
        <v>501</v>
      </c>
      <c r="BH956">
        <v>110000463365</v>
      </c>
      <c r="CJ956"/>
      <c r="CK956"/>
      <c r="GG956"/>
      <c r="GI956"/>
      <c r="GQ956"/>
      <c r="HI956"/>
      <c r="HK956"/>
      <c r="HM956"/>
      <c r="IF956"/>
      <c r="IW956"/>
    </row>
    <row r="957" spans="1:257">
      <c r="A957" t="s">
        <v>115</v>
      </c>
      <c r="B957">
        <v>2019</v>
      </c>
      <c r="C957" t="s">
        <v>1205</v>
      </c>
      <c r="D957" t="s">
        <v>1206</v>
      </c>
      <c r="E957" t="s">
        <v>1207</v>
      </c>
      <c r="F957" t="s">
        <v>1098</v>
      </c>
      <c r="G957" t="s">
        <v>155</v>
      </c>
      <c r="H957">
        <v>90745</v>
      </c>
      <c r="I957">
        <v>424710</v>
      </c>
      <c r="J957" t="str">
        <f>VLOOKUP(C957,'2016-2021 BD OES Pull_rev'!F:N, 9, FALSE)</f>
        <v>Repackaging</v>
      </c>
      <c r="K957">
        <f>36+3+41</f>
        <v>80</v>
      </c>
      <c r="L957" t="s">
        <v>1208</v>
      </c>
      <c r="M957">
        <v>0</v>
      </c>
      <c r="N957" t="s">
        <v>477</v>
      </c>
      <c r="R957">
        <v>1</v>
      </c>
      <c r="S957">
        <v>0</v>
      </c>
      <c r="T957">
        <v>0</v>
      </c>
      <c r="U957">
        <v>0</v>
      </c>
      <c r="V957">
        <f t="shared" si="21"/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CJ957"/>
      <c r="CK957"/>
      <c r="GG957"/>
      <c r="GI957"/>
      <c r="GQ957"/>
      <c r="HI957"/>
      <c r="HK957"/>
      <c r="HM957"/>
      <c r="IF957"/>
      <c r="IW957"/>
    </row>
    <row r="958" spans="1:257">
      <c r="A958" t="s">
        <v>115</v>
      </c>
      <c r="B958">
        <v>2020</v>
      </c>
      <c r="C958" t="s">
        <v>1205</v>
      </c>
      <c r="D958" t="s">
        <v>1206</v>
      </c>
      <c r="E958" t="s">
        <v>1207</v>
      </c>
      <c r="F958" t="s">
        <v>1098</v>
      </c>
      <c r="G958" t="s">
        <v>155</v>
      </c>
      <c r="H958">
        <v>90745</v>
      </c>
      <c r="I958">
        <v>324110</v>
      </c>
      <c r="J958" t="str">
        <f>VLOOKUP(C958,'2016-2021 BD OES Pull_rev'!F:N, 9, FALSE)</f>
        <v>Repackaging</v>
      </c>
      <c r="K958">
        <f>2+32+34</f>
        <v>68</v>
      </c>
      <c r="L958" t="s">
        <v>463</v>
      </c>
      <c r="M958">
        <v>0</v>
      </c>
      <c r="R958">
        <v>0</v>
      </c>
      <c r="S958">
        <v>0</v>
      </c>
      <c r="T958">
        <v>0</v>
      </c>
      <c r="U958">
        <v>0</v>
      </c>
      <c r="V958">
        <f t="shared" si="21"/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CJ958"/>
      <c r="CK958"/>
      <c r="GG958"/>
      <c r="GI958"/>
      <c r="GQ958"/>
      <c r="HI958"/>
      <c r="HK958"/>
      <c r="HM958"/>
      <c r="IF958"/>
      <c r="IW958"/>
    </row>
    <row r="959" spans="1:257">
      <c r="A959" t="s">
        <v>115</v>
      </c>
      <c r="B959">
        <v>2021</v>
      </c>
      <c r="C959" t="s">
        <v>1205</v>
      </c>
      <c r="D959" t="s">
        <v>1206</v>
      </c>
      <c r="E959" t="s">
        <v>1207</v>
      </c>
      <c r="F959" t="s">
        <v>1098</v>
      </c>
      <c r="G959" t="s">
        <v>155</v>
      </c>
      <c r="H959">
        <v>90745</v>
      </c>
      <c r="I959">
        <v>324110</v>
      </c>
      <c r="J959" t="str">
        <f>VLOOKUP(C959,'2016-2021 BD OES Pull_rev'!F:N, 9, FALSE)</f>
        <v>Repackaging</v>
      </c>
      <c r="K959">
        <f>30+3</f>
        <v>33</v>
      </c>
      <c r="L959" t="s">
        <v>463</v>
      </c>
      <c r="M959">
        <v>0</v>
      </c>
      <c r="R959">
        <v>0</v>
      </c>
      <c r="S959">
        <v>0</v>
      </c>
      <c r="T959">
        <v>0</v>
      </c>
      <c r="U959">
        <v>0</v>
      </c>
      <c r="V959">
        <f t="shared" si="21"/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CJ959"/>
      <c r="CK959"/>
      <c r="GG959"/>
      <c r="GI959"/>
      <c r="GQ959"/>
      <c r="HI959"/>
      <c r="HK959"/>
      <c r="HM959"/>
      <c r="IF959"/>
      <c r="IW959"/>
    </row>
    <row r="960" spans="1:257">
      <c r="A960" t="s">
        <v>115</v>
      </c>
      <c r="B960">
        <v>2016</v>
      </c>
      <c r="C960" t="s">
        <v>1209</v>
      </c>
      <c r="D960" t="s">
        <v>1210</v>
      </c>
      <c r="E960" t="s">
        <v>1211</v>
      </c>
      <c r="F960" t="s">
        <v>1018</v>
      </c>
      <c r="G960" t="s">
        <v>155</v>
      </c>
      <c r="H960">
        <v>94553</v>
      </c>
      <c r="I960">
        <v>324110</v>
      </c>
      <c r="J960" t="str">
        <f>VLOOKUP(C960,'2016-2021 BD OES Pull_rev'!F:N, 9, FALSE)</f>
        <v>Processing - Incorporation into formulation, mixture, or reaction product</v>
      </c>
      <c r="K960">
        <v>222</v>
      </c>
      <c r="L960" t="s">
        <v>463</v>
      </c>
      <c r="M960">
        <v>0</v>
      </c>
      <c r="R960">
        <v>0</v>
      </c>
      <c r="S960">
        <v>0</v>
      </c>
      <c r="T960">
        <v>0</v>
      </c>
      <c r="U960">
        <v>0</v>
      </c>
      <c r="V960">
        <f t="shared" si="21"/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CJ960"/>
      <c r="CK960"/>
      <c r="GG960"/>
      <c r="GI960"/>
      <c r="GQ960"/>
      <c r="HI960"/>
      <c r="HK960"/>
      <c r="HM960"/>
      <c r="IF960"/>
      <c r="IW960"/>
    </row>
    <row r="961" spans="1:257">
      <c r="A961" t="s">
        <v>115</v>
      </c>
      <c r="B961">
        <v>2016</v>
      </c>
      <c r="C961" t="s">
        <v>1212</v>
      </c>
      <c r="D961" t="s">
        <v>1210</v>
      </c>
      <c r="E961" t="s">
        <v>1213</v>
      </c>
      <c r="F961" t="s">
        <v>841</v>
      </c>
      <c r="G961" t="s">
        <v>131</v>
      </c>
      <c r="H961">
        <v>98221</v>
      </c>
      <c r="I961">
        <v>324110</v>
      </c>
      <c r="J961" t="str">
        <f>VLOOKUP(C961,'2016-2021 BD OES Pull_rev'!F:N, 9, FALSE)</f>
        <v>Processing - Incorporation into formulation, mixture, or reaction product</v>
      </c>
      <c r="K961">
        <v>399</v>
      </c>
      <c r="L961" t="s">
        <v>463</v>
      </c>
      <c r="M961">
        <v>0</v>
      </c>
      <c r="R961">
        <v>0</v>
      </c>
      <c r="S961">
        <v>0</v>
      </c>
      <c r="T961">
        <v>0</v>
      </c>
      <c r="U961">
        <v>0</v>
      </c>
      <c r="V961">
        <f t="shared" si="21"/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CJ961"/>
      <c r="CK961"/>
      <c r="GG961"/>
      <c r="GI961"/>
      <c r="GQ961"/>
      <c r="HI961"/>
      <c r="HK961"/>
      <c r="HM961"/>
      <c r="IF961"/>
      <c r="IW961"/>
    </row>
    <row r="962" spans="1:257">
      <c r="A962" t="s">
        <v>115</v>
      </c>
      <c r="B962">
        <v>2017</v>
      </c>
      <c r="C962" t="s">
        <v>1209</v>
      </c>
      <c r="D962" t="s">
        <v>1210</v>
      </c>
      <c r="E962" t="s">
        <v>1211</v>
      </c>
      <c r="F962" t="s">
        <v>1018</v>
      </c>
      <c r="G962" t="s">
        <v>155</v>
      </c>
      <c r="H962">
        <v>94553</v>
      </c>
      <c r="I962">
        <v>324110</v>
      </c>
      <c r="J962" t="str">
        <f>VLOOKUP(C962,'2016-2021 BD OES Pull_rev'!F:N, 9, FALSE)</f>
        <v>Processing - Incorporation into formulation, mixture, or reaction product</v>
      </c>
      <c r="K962">
        <v>293</v>
      </c>
      <c r="L962" t="s">
        <v>463</v>
      </c>
      <c r="M962">
        <v>0</v>
      </c>
      <c r="R962">
        <v>0</v>
      </c>
      <c r="S962">
        <v>0</v>
      </c>
      <c r="T962">
        <v>0</v>
      </c>
      <c r="U962">
        <v>0</v>
      </c>
      <c r="V962">
        <f t="shared" si="21"/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CJ962"/>
      <c r="CK962"/>
      <c r="GG962"/>
      <c r="GI962"/>
      <c r="GQ962"/>
      <c r="HI962"/>
      <c r="HK962"/>
      <c r="HM962"/>
      <c r="IF962"/>
      <c r="IW962"/>
    </row>
    <row r="963" spans="1:257">
      <c r="A963" t="s">
        <v>115</v>
      </c>
      <c r="B963">
        <v>2017</v>
      </c>
      <c r="C963" t="s">
        <v>1212</v>
      </c>
      <c r="D963" t="s">
        <v>1210</v>
      </c>
      <c r="E963" t="s">
        <v>1213</v>
      </c>
      <c r="F963" t="s">
        <v>841</v>
      </c>
      <c r="G963" t="s">
        <v>131</v>
      </c>
      <c r="H963">
        <v>98221</v>
      </c>
      <c r="I963">
        <v>324110</v>
      </c>
      <c r="J963" t="str">
        <f>VLOOKUP(C963,'2016-2021 BD OES Pull_rev'!F:N, 9, FALSE)</f>
        <v>Processing - Incorporation into formulation, mixture, or reaction product</v>
      </c>
      <c r="K963">
        <v>416</v>
      </c>
      <c r="L963" t="s">
        <v>463</v>
      </c>
      <c r="M963">
        <v>0</v>
      </c>
      <c r="R963">
        <v>0</v>
      </c>
      <c r="S963">
        <v>0</v>
      </c>
      <c r="T963">
        <v>0</v>
      </c>
      <c r="U963">
        <v>0</v>
      </c>
      <c r="V963">
        <f t="shared" si="21"/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CJ963"/>
      <c r="CK963"/>
      <c r="GG963"/>
      <c r="GI963"/>
      <c r="GQ963"/>
      <c r="HI963"/>
      <c r="HK963"/>
      <c r="HM963"/>
      <c r="IF963"/>
      <c r="IW963"/>
    </row>
    <row r="964" spans="1:257">
      <c r="A964" t="s">
        <v>115</v>
      </c>
      <c r="B964">
        <v>2018</v>
      </c>
      <c r="C964" t="s">
        <v>1212</v>
      </c>
      <c r="D964" t="s">
        <v>1210</v>
      </c>
      <c r="E964" t="s">
        <v>1213</v>
      </c>
      <c r="F964" t="s">
        <v>841</v>
      </c>
      <c r="G964" t="s">
        <v>131</v>
      </c>
      <c r="H964">
        <v>98221</v>
      </c>
      <c r="I964">
        <v>324110</v>
      </c>
      <c r="J964" t="str">
        <f>VLOOKUP(C964,'2016-2021 BD OES Pull_rev'!F:N, 9, FALSE)</f>
        <v>Processing - Incorporation into formulation, mixture, or reaction product</v>
      </c>
      <c r="K964">
        <v>334.04</v>
      </c>
      <c r="L964" t="s">
        <v>1214</v>
      </c>
      <c r="M964">
        <v>0</v>
      </c>
      <c r="N964" t="s">
        <v>485</v>
      </c>
      <c r="R964">
        <v>1</v>
      </c>
      <c r="S964">
        <v>0</v>
      </c>
      <c r="T964">
        <v>0</v>
      </c>
      <c r="U964">
        <v>0</v>
      </c>
      <c r="V964">
        <f t="shared" ref="V964:V985" si="22">SUM(S964:U964)</f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CJ964"/>
      <c r="CK964"/>
      <c r="GG964"/>
      <c r="GI964"/>
      <c r="GQ964"/>
      <c r="HI964"/>
      <c r="HK964"/>
      <c r="HM964"/>
      <c r="IF964"/>
      <c r="IW964"/>
    </row>
    <row r="965" spans="1:257">
      <c r="A965" t="s">
        <v>115</v>
      </c>
      <c r="B965">
        <v>2018</v>
      </c>
      <c r="C965" t="s">
        <v>1209</v>
      </c>
      <c r="D965" t="s">
        <v>1210</v>
      </c>
      <c r="E965" t="s">
        <v>1211</v>
      </c>
      <c r="F965" t="s">
        <v>1018</v>
      </c>
      <c r="G965" t="s">
        <v>155</v>
      </c>
      <c r="H965">
        <v>94553</v>
      </c>
      <c r="I965">
        <v>324110</v>
      </c>
      <c r="J965" t="str">
        <f>VLOOKUP(C965,'2016-2021 BD OES Pull_rev'!F:N, 9, FALSE)</f>
        <v>Processing - Incorporation into formulation, mixture, or reaction product</v>
      </c>
      <c r="K965">
        <v>172</v>
      </c>
      <c r="L965" t="s">
        <v>463</v>
      </c>
      <c r="M965">
        <v>0</v>
      </c>
      <c r="R965">
        <v>0</v>
      </c>
      <c r="S965">
        <v>0</v>
      </c>
      <c r="T965">
        <v>0</v>
      </c>
      <c r="U965">
        <v>0</v>
      </c>
      <c r="V965">
        <f t="shared" si="22"/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CJ965"/>
      <c r="CK965"/>
      <c r="GG965"/>
      <c r="GI965"/>
      <c r="GQ965"/>
      <c r="HI965"/>
      <c r="HK965"/>
      <c r="HM965"/>
      <c r="IF965"/>
      <c r="IW965"/>
    </row>
    <row r="966" spans="1:257">
      <c r="A966" t="s">
        <v>115</v>
      </c>
      <c r="B966">
        <v>2019</v>
      </c>
      <c r="C966" t="s">
        <v>1209</v>
      </c>
      <c r="D966" t="s">
        <v>1210</v>
      </c>
      <c r="E966" t="s">
        <v>1211</v>
      </c>
      <c r="F966" t="s">
        <v>1018</v>
      </c>
      <c r="G966" t="s">
        <v>155</v>
      </c>
      <c r="H966">
        <v>94553</v>
      </c>
      <c r="I966">
        <v>324110</v>
      </c>
      <c r="J966" t="str">
        <f>VLOOKUP(C966,'2016-2021 BD OES Pull_rev'!F:N, 9, FALSE)</f>
        <v>Processing - Incorporation into formulation, mixture, or reaction product</v>
      </c>
      <c r="K966">
        <v>92</v>
      </c>
      <c r="L966" t="s">
        <v>463</v>
      </c>
      <c r="M966">
        <v>0</v>
      </c>
      <c r="R966">
        <v>0</v>
      </c>
      <c r="S966">
        <v>0</v>
      </c>
      <c r="T966">
        <v>0</v>
      </c>
      <c r="U966">
        <v>0</v>
      </c>
      <c r="V966">
        <f t="shared" si="22"/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CJ966"/>
      <c r="CK966"/>
      <c r="GG966"/>
      <c r="GI966"/>
      <c r="GQ966"/>
      <c r="HI966"/>
      <c r="HK966"/>
      <c r="HM966"/>
      <c r="IF966"/>
      <c r="IW966"/>
    </row>
    <row r="967" spans="1:257">
      <c r="A967" t="s">
        <v>115</v>
      </c>
      <c r="B967">
        <v>2019</v>
      </c>
      <c r="C967" t="s">
        <v>1212</v>
      </c>
      <c r="D967" t="s">
        <v>1210</v>
      </c>
      <c r="E967" t="s">
        <v>1213</v>
      </c>
      <c r="F967" t="s">
        <v>841</v>
      </c>
      <c r="G967" t="s">
        <v>131</v>
      </c>
      <c r="H967">
        <v>98221</v>
      </c>
      <c r="I967">
        <v>324110</v>
      </c>
      <c r="J967" t="str">
        <f>VLOOKUP(C967,'2016-2021 BD OES Pull_rev'!F:N, 9, FALSE)</f>
        <v>Processing - Incorporation into formulation, mixture, or reaction product</v>
      </c>
      <c r="K967">
        <v>445.78090020000002</v>
      </c>
      <c r="L967" t="s">
        <v>1214</v>
      </c>
      <c r="M967">
        <v>0</v>
      </c>
      <c r="N967" t="s">
        <v>485</v>
      </c>
      <c r="R967">
        <v>1</v>
      </c>
      <c r="S967">
        <v>0</v>
      </c>
      <c r="T967">
        <v>0</v>
      </c>
      <c r="U967">
        <v>0</v>
      </c>
      <c r="V967">
        <f t="shared" si="22"/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CJ967"/>
      <c r="CK967"/>
      <c r="GG967"/>
      <c r="GI967"/>
      <c r="GQ967"/>
      <c r="HI967"/>
      <c r="HK967"/>
      <c r="HM967"/>
      <c r="IF967"/>
      <c r="IW967"/>
    </row>
    <row r="968" spans="1:257">
      <c r="A968" t="s">
        <v>115</v>
      </c>
      <c r="B968">
        <v>2020</v>
      </c>
      <c r="C968" t="s">
        <v>1209</v>
      </c>
      <c r="D968" t="s">
        <v>1210</v>
      </c>
      <c r="E968" t="s">
        <v>1211</v>
      </c>
      <c r="F968" t="s">
        <v>1018</v>
      </c>
      <c r="G968" t="s">
        <v>155</v>
      </c>
      <c r="H968">
        <v>94553</v>
      </c>
      <c r="I968">
        <v>324110</v>
      </c>
      <c r="J968" t="str">
        <f>VLOOKUP(C968,'2016-2021 BD OES Pull_rev'!F:N, 9, FALSE)</f>
        <v>Processing - Incorporation into formulation, mixture, or reaction product</v>
      </c>
      <c r="K968">
        <v>362</v>
      </c>
      <c r="L968" t="s">
        <v>463</v>
      </c>
      <c r="M968">
        <v>0</v>
      </c>
      <c r="R968">
        <v>0</v>
      </c>
      <c r="S968">
        <v>0</v>
      </c>
      <c r="T968">
        <v>0</v>
      </c>
      <c r="U968">
        <v>0</v>
      </c>
      <c r="V968">
        <f t="shared" si="22"/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CJ968"/>
      <c r="CK968"/>
      <c r="GG968"/>
      <c r="GI968"/>
      <c r="GQ968"/>
      <c r="HI968"/>
      <c r="HK968"/>
      <c r="HM968"/>
      <c r="IF968"/>
      <c r="IW968"/>
    </row>
    <row r="969" spans="1:257">
      <c r="A969" t="s">
        <v>115</v>
      </c>
      <c r="B969">
        <v>2020</v>
      </c>
      <c r="C969" t="s">
        <v>1212</v>
      </c>
      <c r="D969" t="s">
        <v>1210</v>
      </c>
      <c r="E969" t="s">
        <v>1213</v>
      </c>
      <c r="F969" t="s">
        <v>841</v>
      </c>
      <c r="G969" t="s">
        <v>131</v>
      </c>
      <c r="H969">
        <v>98221</v>
      </c>
      <c r="I969">
        <v>324110</v>
      </c>
      <c r="J969" t="str">
        <f>VLOOKUP(C969,'2016-2021 BD OES Pull_rev'!F:N, 9, FALSE)</f>
        <v>Processing - Incorporation into formulation, mixture, or reaction product</v>
      </c>
      <c r="K969">
        <v>667</v>
      </c>
      <c r="L969" t="s">
        <v>1214</v>
      </c>
      <c r="M969">
        <v>0</v>
      </c>
      <c r="N969" t="s">
        <v>485</v>
      </c>
      <c r="R969">
        <v>1</v>
      </c>
      <c r="S969">
        <v>0</v>
      </c>
      <c r="T969">
        <v>0</v>
      </c>
      <c r="U969">
        <v>0</v>
      </c>
      <c r="V969">
        <f t="shared" si="22"/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CJ969"/>
      <c r="CK969"/>
      <c r="GG969"/>
      <c r="GI969"/>
      <c r="GQ969"/>
      <c r="HI969"/>
      <c r="HK969"/>
      <c r="HM969"/>
      <c r="IF969"/>
      <c r="IW969"/>
    </row>
    <row r="970" spans="1:257">
      <c r="A970" t="s">
        <v>115</v>
      </c>
      <c r="B970">
        <v>2021</v>
      </c>
      <c r="C970" t="s">
        <v>1209</v>
      </c>
      <c r="D970" t="s">
        <v>1210</v>
      </c>
      <c r="E970" t="s">
        <v>1211</v>
      </c>
      <c r="F970" t="s">
        <v>1018</v>
      </c>
      <c r="G970" t="s">
        <v>155</v>
      </c>
      <c r="H970">
        <v>94553</v>
      </c>
      <c r="I970">
        <v>324110</v>
      </c>
      <c r="J970" t="str">
        <f>VLOOKUP(C970,'2016-2021 BD OES Pull_rev'!F:N, 9, FALSE)</f>
        <v>Processing - Incorporation into formulation, mixture, or reaction product</v>
      </c>
      <c r="K970">
        <v>124</v>
      </c>
      <c r="L970" t="s">
        <v>463</v>
      </c>
      <c r="M970">
        <v>0</v>
      </c>
      <c r="R970">
        <v>0</v>
      </c>
      <c r="S970">
        <v>0</v>
      </c>
      <c r="T970">
        <v>0</v>
      </c>
      <c r="U970">
        <v>0</v>
      </c>
      <c r="V970">
        <f t="shared" si="22"/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CJ970"/>
      <c r="CK970"/>
      <c r="GG970"/>
      <c r="GI970"/>
      <c r="GQ970"/>
      <c r="HI970"/>
      <c r="HK970"/>
      <c r="HM970"/>
      <c r="IF970"/>
      <c r="IW970"/>
    </row>
    <row r="971" spans="1:257">
      <c r="A971" t="s">
        <v>115</v>
      </c>
      <c r="B971">
        <v>2021</v>
      </c>
      <c r="C971" t="s">
        <v>1212</v>
      </c>
      <c r="D971" t="s">
        <v>1210</v>
      </c>
      <c r="E971" t="s">
        <v>1213</v>
      </c>
      <c r="F971" t="s">
        <v>841</v>
      </c>
      <c r="G971" t="s">
        <v>131</v>
      </c>
      <c r="H971">
        <v>98221</v>
      </c>
      <c r="I971">
        <v>324110</v>
      </c>
      <c r="J971" t="str">
        <f>VLOOKUP(C971,'2016-2021 BD OES Pull_rev'!F:N, 9, FALSE)</f>
        <v>Processing - Incorporation into formulation, mixture, or reaction product</v>
      </c>
      <c r="K971">
        <v>683</v>
      </c>
      <c r="L971" t="s">
        <v>1214</v>
      </c>
      <c r="M971">
        <v>0</v>
      </c>
      <c r="N971" t="s">
        <v>485</v>
      </c>
      <c r="R971">
        <v>1</v>
      </c>
      <c r="S971">
        <v>0</v>
      </c>
      <c r="T971">
        <v>0</v>
      </c>
      <c r="U971">
        <v>0</v>
      </c>
      <c r="V971">
        <f t="shared" si="22"/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Z971" t="s">
        <v>1215</v>
      </c>
      <c r="BA971" t="s">
        <v>1216</v>
      </c>
      <c r="BB971" t="s">
        <v>229</v>
      </c>
      <c r="BC971" t="s">
        <v>230</v>
      </c>
      <c r="BD971" t="s">
        <v>216</v>
      </c>
      <c r="BF971">
        <v>70665</v>
      </c>
      <c r="BG971" t="s">
        <v>1217</v>
      </c>
      <c r="BH971">
        <v>110000449612</v>
      </c>
      <c r="CJ971"/>
      <c r="CK971"/>
      <c r="GG971"/>
      <c r="GI971"/>
      <c r="GQ971"/>
      <c r="HI971"/>
      <c r="HK971"/>
      <c r="HM971"/>
      <c r="IF971"/>
      <c r="IW971"/>
    </row>
    <row r="972" spans="1:257">
      <c r="A972" t="s">
        <v>115</v>
      </c>
      <c r="B972">
        <v>2016</v>
      </c>
      <c r="C972" t="s">
        <v>328</v>
      </c>
      <c r="D972" t="s">
        <v>330</v>
      </c>
      <c r="E972" t="s">
        <v>331</v>
      </c>
      <c r="F972" t="s">
        <v>332</v>
      </c>
      <c r="G972" t="s">
        <v>334</v>
      </c>
      <c r="H972">
        <v>84103</v>
      </c>
      <c r="I972">
        <v>324110</v>
      </c>
      <c r="J972" t="str">
        <f>VLOOKUP(C972,'2016-2021 BD OES Pull_rev'!F:N, 9, FALSE)</f>
        <v>Manufacturing</v>
      </c>
      <c r="K972">
        <v>181</v>
      </c>
      <c r="L972" t="s">
        <v>463</v>
      </c>
      <c r="M972">
        <v>0</v>
      </c>
      <c r="R972">
        <v>0</v>
      </c>
      <c r="S972">
        <v>0</v>
      </c>
      <c r="T972">
        <v>0</v>
      </c>
      <c r="U972">
        <v>0</v>
      </c>
      <c r="V972">
        <f t="shared" si="22"/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CJ972"/>
      <c r="CK972"/>
      <c r="GG972"/>
      <c r="GI972"/>
      <c r="GQ972"/>
      <c r="HI972"/>
      <c r="HK972"/>
      <c r="HM972"/>
      <c r="IF972"/>
      <c r="IW972"/>
    </row>
    <row r="973" spans="1:257">
      <c r="A973" t="s">
        <v>115</v>
      </c>
      <c r="B973">
        <v>2017</v>
      </c>
      <c r="C973" t="s">
        <v>328</v>
      </c>
      <c r="D973" t="s">
        <v>330</v>
      </c>
      <c r="E973" t="s">
        <v>331</v>
      </c>
      <c r="F973" t="s">
        <v>332</v>
      </c>
      <c r="G973" t="s">
        <v>334</v>
      </c>
      <c r="H973">
        <v>84103</v>
      </c>
      <c r="I973">
        <v>324110</v>
      </c>
      <c r="J973" t="str">
        <f>VLOOKUP(C973,'2016-2021 BD OES Pull_rev'!F:N, 9, FALSE)</f>
        <v>Manufacturing</v>
      </c>
      <c r="K973">
        <v>137</v>
      </c>
      <c r="L973" t="s">
        <v>463</v>
      </c>
      <c r="M973">
        <v>0</v>
      </c>
      <c r="R973">
        <v>0</v>
      </c>
      <c r="S973">
        <v>0</v>
      </c>
      <c r="T973">
        <v>0</v>
      </c>
      <c r="U973">
        <v>0</v>
      </c>
      <c r="V973">
        <f t="shared" si="22"/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CJ973"/>
      <c r="CK973"/>
      <c r="GG973"/>
      <c r="GI973"/>
      <c r="GQ973"/>
      <c r="HI973"/>
      <c r="HK973"/>
      <c r="HM973"/>
      <c r="IF973"/>
      <c r="IW973"/>
    </row>
    <row r="974" spans="1:257">
      <c r="A974" t="s">
        <v>115</v>
      </c>
      <c r="B974">
        <v>2018</v>
      </c>
      <c r="C974" t="s">
        <v>328</v>
      </c>
      <c r="D974" t="s">
        <v>330</v>
      </c>
      <c r="E974" t="s">
        <v>331</v>
      </c>
      <c r="F974" t="s">
        <v>332</v>
      </c>
      <c r="G974" t="s">
        <v>334</v>
      </c>
      <c r="H974">
        <v>84103</v>
      </c>
      <c r="I974">
        <v>324110</v>
      </c>
      <c r="J974" t="str">
        <f>VLOOKUP(C974,'2016-2021 BD OES Pull_rev'!F:N, 9, FALSE)</f>
        <v>Manufacturing</v>
      </c>
      <c r="K974">
        <v>95</v>
      </c>
      <c r="L974" t="s">
        <v>463</v>
      </c>
      <c r="M974">
        <v>0</v>
      </c>
      <c r="R974">
        <v>0</v>
      </c>
      <c r="S974">
        <v>0</v>
      </c>
      <c r="T974">
        <v>0</v>
      </c>
      <c r="U974">
        <v>0</v>
      </c>
      <c r="V974">
        <f t="shared" si="22"/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CJ974"/>
      <c r="CK974"/>
      <c r="GG974"/>
      <c r="GI974"/>
      <c r="GQ974"/>
      <c r="HI974"/>
      <c r="HK974"/>
      <c r="HM974"/>
      <c r="IF974"/>
      <c r="IW974"/>
    </row>
    <row r="975" spans="1:257">
      <c r="A975" t="s">
        <v>115</v>
      </c>
      <c r="B975">
        <v>2019</v>
      </c>
      <c r="C975" t="s">
        <v>328</v>
      </c>
      <c r="D975" t="s">
        <v>330</v>
      </c>
      <c r="E975" t="s">
        <v>331</v>
      </c>
      <c r="F975" t="s">
        <v>332</v>
      </c>
      <c r="G975" t="s">
        <v>334</v>
      </c>
      <c r="H975">
        <v>84103</v>
      </c>
      <c r="I975">
        <v>324110</v>
      </c>
      <c r="J975" t="str">
        <f>VLOOKUP(C975,'2016-2021 BD OES Pull_rev'!F:N, 9, FALSE)</f>
        <v>Manufacturing</v>
      </c>
      <c r="K975">
        <v>103.1</v>
      </c>
      <c r="L975" t="s">
        <v>463</v>
      </c>
      <c r="M975">
        <v>0</v>
      </c>
      <c r="R975">
        <v>0</v>
      </c>
      <c r="S975">
        <v>0</v>
      </c>
      <c r="T975">
        <v>0</v>
      </c>
      <c r="U975">
        <v>0</v>
      </c>
      <c r="V975">
        <f t="shared" si="22"/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0.1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CJ975"/>
      <c r="CK975"/>
      <c r="GG975"/>
      <c r="GI975"/>
      <c r="GQ975"/>
      <c r="HI975"/>
      <c r="HK975"/>
      <c r="HM975"/>
      <c r="IF975"/>
      <c r="IW975"/>
    </row>
    <row r="976" spans="1:257">
      <c r="A976" t="s">
        <v>115</v>
      </c>
      <c r="B976">
        <v>2020</v>
      </c>
      <c r="C976" t="s">
        <v>328</v>
      </c>
      <c r="D976" t="s">
        <v>330</v>
      </c>
      <c r="E976" t="s">
        <v>331</v>
      </c>
      <c r="F976" t="s">
        <v>332</v>
      </c>
      <c r="G976" t="s">
        <v>334</v>
      </c>
      <c r="H976">
        <v>84103</v>
      </c>
      <c r="I976">
        <v>324110</v>
      </c>
      <c r="J976" t="str">
        <f>VLOOKUP(C976,'2016-2021 BD OES Pull_rev'!F:N, 9, FALSE)</f>
        <v>Manufacturing</v>
      </c>
      <c r="K976">
        <v>52</v>
      </c>
      <c r="L976" t="s">
        <v>463</v>
      </c>
      <c r="M976">
        <v>0</v>
      </c>
      <c r="R976">
        <v>0</v>
      </c>
      <c r="S976">
        <v>0</v>
      </c>
      <c r="T976">
        <v>0</v>
      </c>
      <c r="U976">
        <v>0</v>
      </c>
      <c r="V976">
        <f t="shared" si="22"/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Z976" t="s">
        <v>697</v>
      </c>
      <c r="BA976" t="s">
        <v>814</v>
      </c>
      <c r="BB976" t="s">
        <v>146</v>
      </c>
      <c r="BC976" t="s">
        <v>147</v>
      </c>
      <c r="BD976" t="s">
        <v>148</v>
      </c>
      <c r="BF976">
        <v>77640</v>
      </c>
      <c r="BG976" t="s">
        <v>699</v>
      </c>
      <c r="BH976">
        <v>110035783658</v>
      </c>
      <c r="CJ976"/>
      <c r="CK976"/>
      <c r="GG976"/>
      <c r="GI976"/>
      <c r="GQ976"/>
      <c r="HI976"/>
      <c r="HK976"/>
      <c r="HM976"/>
      <c r="IF976"/>
      <c r="IW976"/>
    </row>
    <row r="977" spans="1:257">
      <c r="A977" t="s">
        <v>115</v>
      </c>
      <c r="B977">
        <v>2021</v>
      </c>
      <c r="C977" t="s">
        <v>328</v>
      </c>
      <c r="D977" t="s">
        <v>330</v>
      </c>
      <c r="E977" t="s">
        <v>331</v>
      </c>
      <c r="F977" t="s">
        <v>332</v>
      </c>
      <c r="G977" t="s">
        <v>334</v>
      </c>
      <c r="H977">
        <v>84103</v>
      </c>
      <c r="I977">
        <v>324110</v>
      </c>
      <c r="J977" t="str">
        <f>VLOOKUP(C977,'2016-2021 BD OES Pull_rev'!F:N, 9, FALSE)</f>
        <v>Manufacturing</v>
      </c>
      <c r="K977">
        <v>52</v>
      </c>
      <c r="L977" t="s">
        <v>463</v>
      </c>
      <c r="M977">
        <v>0</v>
      </c>
      <c r="R977">
        <v>0</v>
      </c>
      <c r="S977">
        <v>0</v>
      </c>
      <c r="T977">
        <v>0</v>
      </c>
      <c r="U977">
        <v>0</v>
      </c>
      <c r="V977">
        <f t="shared" si="22"/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CJ977"/>
      <c r="CK977"/>
      <c r="GG977"/>
      <c r="GI977"/>
      <c r="GQ977"/>
      <c r="HI977"/>
      <c r="HK977"/>
      <c r="HM977"/>
      <c r="IF977"/>
      <c r="IW977"/>
    </row>
    <row r="978" spans="1:257">
      <c r="A978" t="s">
        <v>115</v>
      </c>
      <c r="B978">
        <v>2016</v>
      </c>
      <c r="C978" t="s">
        <v>1218</v>
      </c>
      <c r="D978" t="s">
        <v>1219</v>
      </c>
      <c r="E978" t="s">
        <v>1079</v>
      </c>
      <c r="F978" t="s">
        <v>659</v>
      </c>
      <c r="G978" t="s">
        <v>660</v>
      </c>
      <c r="H978">
        <v>48667</v>
      </c>
      <c r="I978">
        <v>325320</v>
      </c>
      <c r="J978" t="str">
        <f>VLOOKUP(C978,'2016-2021 BD OES Pull_rev'!F:N, 9, FALSE)</f>
        <v>Processing - Incorporation into formulation, mixture, or reaction product</v>
      </c>
      <c r="K978">
        <v>16</v>
      </c>
      <c r="L978" t="s">
        <v>1220</v>
      </c>
      <c r="M978">
        <v>0</v>
      </c>
      <c r="N978" t="s">
        <v>477</v>
      </c>
      <c r="R978">
        <v>1</v>
      </c>
      <c r="S978">
        <v>0</v>
      </c>
      <c r="T978">
        <v>0</v>
      </c>
      <c r="U978">
        <v>0</v>
      </c>
      <c r="V978">
        <f t="shared" si="22"/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CJ978"/>
      <c r="CK978"/>
      <c r="GG978"/>
      <c r="GI978"/>
      <c r="GQ978"/>
      <c r="HI978"/>
      <c r="HK978"/>
      <c r="HM978"/>
      <c r="IF978"/>
      <c r="IW978"/>
    </row>
    <row r="979" spans="1:257">
      <c r="A979" t="s">
        <v>115</v>
      </c>
      <c r="B979">
        <v>2017</v>
      </c>
      <c r="C979" t="s">
        <v>1218</v>
      </c>
      <c r="D979" t="s">
        <v>1219</v>
      </c>
      <c r="E979" t="s">
        <v>1079</v>
      </c>
      <c r="F979" t="s">
        <v>659</v>
      </c>
      <c r="G979" t="s">
        <v>660</v>
      </c>
      <c r="H979">
        <v>48667</v>
      </c>
      <c r="I979">
        <v>325320</v>
      </c>
      <c r="J979" t="str">
        <f>VLOOKUP(C979,'2016-2021 BD OES Pull_rev'!F:N, 9, FALSE)</f>
        <v>Processing - Incorporation into formulation, mixture, or reaction product</v>
      </c>
      <c r="K979">
        <v>15</v>
      </c>
      <c r="L979" t="s">
        <v>1220</v>
      </c>
      <c r="M979">
        <v>0</v>
      </c>
      <c r="N979" t="s">
        <v>477</v>
      </c>
      <c r="R979">
        <v>1</v>
      </c>
      <c r="S979">
        <v>0</v>
      </c>
      <c r="T979">
        <v>0</v>
      </c>
      <c r="U979">
        <v>0</v>
      </c>
      <c r="V979">
        <f t="shared" si="22"/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12000</v>
      </c>
      <c r="CJ979"/>
      <c r="CK979"/>
      <c r="GG979"/>
      <c r="GI979"/>
      <c r="GQ979"/>
      <c r="HI979"/>
      <c r="HK979"/>
      <c r="HM979"/>
      <c r="IF979"/>
      <c r="IW979"/>
    </row>
    <row r="980" spans="1:257">
      <c r="A980" t="s">
        <v>115</v>
      </c>
      <c r="B980">
        <v>2018</v>
      </c>
      <c r="C980" t="s">
        <v>1218</v>
      </c>
      <c r="D980" t="s">
        <v>1219</v>
      </c>
      <c r="E980" t="s">
        <v>1079</v>
      </c>
      <c r="F980" t="s">
        <v>659</v>
      </c>
      <c r="G980" t="s">
        <v>660</v>
      </c>
      <c r="H980">
        <v>48667</v>
      </c>
      <c r="I980">
        <v>325320</v>
      </c>
      <c r="J980" t="str">
        <f>VLOOKUP(C980,'2016-2021 BD OES Pull_rev'!F:N, 9, FALSE)</f>
        <v>Processing - Incorporation into formulation, mixture, or reaction product</v>
      </c>
      <c r="K980">
        <v>444</v>
      </c>
      <c r="L980" t="s">
        <v>1220</v>
      </c>
      <c r="M980">
        <v>0</v>
      </c>
      <c r="N980" t="s">
        <v>477</v>
      </c>
      <c r="R980">
        <v>1</v>
      </c>
      <c r="S980">
        <v>0</v>
      </c>
      <c r="T980">
        <v>0</v>
      </c>
      <c r="U980">
        <v>0</v>
      </c>
      <c r="V980">
        <f t="shared" si="22"/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6</v>
      </c>
      <c r="CJ980"/>
      <c r="CK980"/>
      <c r="GG980"/>
      <c r="GI980"/>
      <c r="GQ980"/>
      <c r="HI980"/>
      <c r="HK980"/>
      <c r="HM980"/>
      <c r="IF980"/>
      <c r="IW980"/>
    </row>
    <row r="981" spans="1:257">
      <c r="A981" t="s">
        <v>115</v>
      </c>
      <c r="B981">
        <v>2016</v>
      </c>
      <c r="C981" t="s">
        <v>1221</v>
      </c>
      <c r="D981" t="s">
        <v>1222</v>
      </c>
      <c r="E981" t="s">
        <v>1223</v>
      </c>
      <c r="F981" t="s">
        <v>1167</v>
      </c>
      <c r="G981" t="s">
        <v>216</v>
      </c>
      <c r="H981">
        <v>70764</v>
      </c>
      <c r="I981">
        <v>325199</v>
      </c>
      <c r="J981" t="str">
        <f>VLOOKUP(C981,'2016-2021 BD OES Pull_rev'!F:N, 9, FALSE)</f>
        <v>Manufacturing</v>
      </c>
      <c r="K981">
        <v>5203</v>
      </c>
      <c r="L981" t="s">
        <v>569</v>
      </c>
      <c r="M981">
        <v>0</v>
      </c>
      <c r="N981" t="s">
        <v>485</v>
      </c>
      <c r="R981">
        <v>1</v>
      </c>
      <c r="S981">
        <v>0</v>
      </c>
      <c r="T981">
        <v>0</v>
      </c>
      <c r="U981">
        <v>0</v>
      </c>
      <c r="V981">
        <f t="shared" si="22"/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469</v>
      </c>
      <c r="CJ981"/>
      <c r="CK981"/>
      <c r="GG981"/>
      <c r="GI981"/>
      <c r="GQ981"/>
      <c r="HI981"/>
      <c r="HK981"/>
      <c r="HM981"/>
      <c r="IF981"/>
      <c r="IW981"/>
    </row>
    <row r="982" spans="1:257">
      <c r="A982" t="s">
        <v>115</v>
      </c>
      <c r="B982">
        <v>2017</v>
      </c>
      <c r="C982" t="s">
        <v>1221</v>
      </c>
      <c r="D982" t="s">
        <v>1222</v>
      </c>
      <c r="E982" t="s">
        <v>1223</v>
      </c>
      <c r="F982" t="s">
        <v>1167</v>
      </c>
      <c r="G982" t="s">
        <v>216</v>
      </c>
      <c r="H982">
        <v>70764</v>
      </c>
      <c r="I982">
        <v>325199</v>
      </c>
      <c r="J982" t="str">
        <f>VLOOKUP(C982,'2016-2021 BD OES Pull_rev'!F:N, 9, FALSE)</f>
        <v>Manufacturing</v>
      </c>
      <c r="K982">
        <v>9501</v>
      </c>
      <c r="L982" t="s">
        <v>569</v>
      </c>
      <c r="M982">
        <v>0</v>
      </c>
      <c r="N982" t="s">
        <v>485</v>
      </c>
      <c r="R982">
        <v>1</v>
      </c>
      <c r="S982">
        <v>0</v>
      </c>
      <c r="T982">
        <v>0</v>
      </c>
      <c r="U982">
        <v>0</v>
      </c>
      <c r="V982">
        <f t="shared" si="22"/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277</v>
      </c>
      <c r="CJ982"/>
      <c r="CK982"/>
      <c r="GG982"/>
      <c r="GI982"/>
      <c r="GQ982"/>
      <c r="HI982"/>
      <c r="HK982"/>
      <c r="HM982"/>
      <c r="IF982"/>
      <c r="IW982"/>
    </row>
    <row r="983" spans="1:257">
      <c r="A983" t="s">
        <v>115</v>
      </c>
      <c r="B983">
        <v>2018</v>
      </c>
      <c r="C983" t="s">
        <v>1221</v>
      </c>
      <c r="D983" t="s">
        <v>1222</v>
      </c>
      <c r="E983" t="s">
        <v>1223</v>
      </c>
      <c r="F983" t="s">
        <v>1167</v>
      </c>
      <c r="G983" t="s">
        <v>216</v>
      </c>
      <c r="H983">
        <v>70764</v>
      </c>
      <c r="I983">
        <v>325199</v>
      </c>
      <c r="J983" t="str">
        <f>VLOOKUP(C983,'2016-2021 BD OES Pull_rev'!F:N, 9, FALSE)</f>
        <v>Manufacturing</v>
      </c>
      <c r="K983">
        <v>8219</v>
      </c>
      <c r="L983" t="s">
        <v>569</v>
      </c>
      <c r="M983">
        <v>0</v>
      </c>
      <c r="N983" t="s">
        <v>485</v>
      </c>
      <c r="R983">
        <v>1</v>
      </c>
      <c r="S983">
        <v>0</v>
      </c>
      <c r="T983">
        <v>0</v>
      </c>
      <c r="U983">
        <v>0</v>
      </c>
      <c r="V983">
        <f t="shared" si="22"/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449</v>
      </c>
      <c r="CJ983"/>
      <c r="CK983"/>
      <c r="GG983"/>
      <c r="GI983"/>
      <c r="GQ983"/>
      <c r="HI983"/>
      <c r="HK983"/>
      <c r="HM983"/>
      <c r="IF983"/>
      <c r="IW983"/>
    </row>
    <row r="984" spans="1:257">
      <c r="A984" t="s">
        <v>115</v>
      </c>
      <c r="B984">
        <v>2019</v>
      </c>
      <c r="C984" t="s">
        <v>1221</v>
      </c>
      <c r="D984" t="s">
        <v>1222</v>
      </c>
      <c r="E984" t="s">
        <v>1223</v>
      </c>
      <c r="F984" t="s">
        <v>1167</v>
      </c>
      <c r="G984" t="s">
        <v>216</v>
      </c>
      <c r="H984">
        <v>70764</v>
      </c>
      <c r="I984">
        <v>325199</v>
      </c>
      <c r="J984" t="str">
        <f>VLOOKUP(C984,'2016-2021 BD OES Pull_rev'!F:N, 9, FALSE)</f>
        <v>Manufacturing</v>
      </c>
      <c r="K984">
        <v>6961</v>
      </c>
      <c r="L984" t="s">
        <v>569</v>
      </c>
      <c r="M984">
        <v>1</v>
      </c>
      <c r="N984" t="s">
        <v>485</v>
      </c>
      <c r="R984">
        <v>1</v>
      </c>
      <c r="S984">
        <v>1</v>
      </c>
      <c r="T984">
        <v>0</v>
      </c>
      <c r="U984">
        <v>0</v>
      </c>
      <c r="V984">
        <f t="shared" si="22"/>
        <v>1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207</v>
      </c>
      <c r="CJ984"/>
      <c r="CK984"/>
      <c r="GG984"/>
      <c r="GI984"/>
      <c r="GQ984"/>
      <c r="HI984"/>
      <c r="HK984"/>
      <c r="HM984"/>
      <c r="IF984"/>
      <c r="IW984"/>
    </row>
    <row r="985" spans="1:257">
      <c r="A985" t="s">
        <v>115</v>
      </c>
      <c r="B985">
        <v>2020</v>
      </c>
      <c r="C985" t="s">
        <v>1221</v>
      </c>
      <c r="D985" t="s">
        <v>1222</v>
      </c>
      <c r="E985" t="s">
        <v>1223</v>
      </c>
      <c r="F985" t="s">
        <v>1167</v>
      </c>
      <c r="G985" t="s">
        <v>216</v>
      </c>
      <c r="H985">
        <v>70764</v>
      </c>
      <c r="I985">
        <v>325199</v>
      </c>
      <c r="J985" t="str">
        <f>VLOOKUP(C985,'2016-2021 BD OES Pull_rev'!F:N, 9, FALSE)</f>
        <v>Manufacturing</v>
      </c>
      <c r="K985">
        <v>7547</v>
      </c>
      <c r="L985" t="s">
        <v>569</v>
      </c>
      <c r="M985">
        <v>0</v>
      </c>
      <c r="N985" t="s">
        <v>485</v>
      </c>
      <c r="R985">
        <v>1</v>
      </c>
      <c r="S985">
        <v>0</v>
      </c>
      <c r="T985">
        <v>0</v>
      </c>
      <c r="U985">
        <v>0</v>
      </c>
      <c r="V985">
        <f t="shared" si="22"/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954</v>
      </c>
      <c r="CJ985"/>
      <c r="CK985"/>
      <c r="GG985"/>
      <c r="GI985"/>
      <c r="GQ985"/>
      <c r="HI985"/>
      <c r="HK985"/>
      <c r="HM985"/>
      <c r="IF985"/>
      <c r="IW985"/>
    </row>
    <row r="986" spans="1:257">
      <c r="B986">
        <v>2021</v>
      </c>
      <c r="C986" t="s">
        <v>1221</v>
      </c>
      <c r="D986" t="s">
        <v>1222</v>
      </c>
      <c r="E986" t="s">
        <v>1223</v>
      </c>
      <c r="F986" t="s">
        <v>1167</v>
      </c>
      <c r="G986" t="s">
        <v>216</v>
      </c>
      <c r="H986">
        <v>70764</v>
      </c>
      <c r="I986">
        <v>325199</v>
      </c>
      <c r="J986" t="str">
        <f>VLOOKUP(C986,'2016-2021 BD OES Pull_rev'!F:N, 9, FALSE)</f>
        <v>Manufacturing</v>
      </c>
      <c r="K986">
        <v>5708</v>
      </c>
      <c r="L986" t="s">
        <v>569</v>
      </c>
      <c r="M986">
        <v>0</v>
      </c>
      <c r="N986" t="s">
        <v>485</v>
      </c>
      <c r="R986">
        <v>1</v>
      </c>
      <c r="S986">
        <v>0</v>
      </c>
      <c r="T986">
        <v>0</v>
      </c>
      <c r="U986">
        <v>0</v>
      </c>
      <c r="V986">
        <v>0</v>
      </c>
      <c r="AQ986" s="33"/>
      <c r="AR986" s="33"/>
      <c r="AS986" s="33"/>
      <c r="AT986" s="33"/>
      <c r="AU986" s="33"/>
      <c r="AV986" s="33"/>
      <c r="AW986" s="33"/>
      <c r="AX986" s="33"/>
      <c r="AY986" s="33"/>
      <c r="CJ986"/>
      <c r="CK986"/>
      <c r="GG986"/>
      <c r="GI986"/>
      <c r="GQ986"/>
      <c r="HI986"/>
      <c r="HK986"/>
      <c r="HM986"/>
      <c r="IF986"/>
      <c r="IW986"/>
    </row>
    <row r="987" spans="1:257">
      <c r="B987">
        <v>2021</v>
      </c>
      <c r="C987" t="s">
        <v>1221</v>
      </c>
      <c r="D987" t="s">
        <v>1222</v>
      </c>
      <c r="E987" t="s">
        <v>1223</v>
      </c>
      <c r="F987" t="s">
        <v>1167</v>
      </c>
      <c r="G987" t="s">
        <v>216</v>
      </c>
      <c r="H987">
        <v>70764</v>
      </c>
      <c r="I987">
        <v>325199</v>
      </c>
      <c r="J987" t="str">
        <f>VLOOKUP(C987,'2016-2021 BD OES Pull_rev'!F:N, 9, FALSE)</f>
        <v>Manufacturing</v>
      </c>
      <c r="K987">
        <v>5708</v>
      </c>
      <c r="L987" t="s">
        <v>569</v>
      </c>
      <c r="M987">
        <v>0</v>
      </c>
      <c r="N987" t="s">
        <v>485</v>
      </c>
      <c r="R987">
        <v>1</v>
      </c>
      <c r="S987">
        <v>0</v>
      </c>
      <c r="T987">
        <v>0</v>
      </c>
      <c r="U987">
        <v>0</v>
      </c>
      <c r="V987">
        <v>0</v>
      </c>
      <c r="AQ987" s="33"/>
      <c r="AR987" s="33"/>
      <c r="AS987" s="33"/>
      <c r="AT987" s="33"/>
      <c r="AU987" s="33"/>
      <c r="AV987" s="33"/>
      <c r="AW987" s="33"/>
      <c r="AX987" s="33"/>
      <c r="AY987" s="33"/>
      <c r="CJ987"/>
      <c r="CK987"/>
      <c r="GG987"/>
      <c r="GI987"/>
      <c r="GQ987"/>
      <c r="HI987"/>
      <c r="HK987"/>
      <c r="HM987"/>
      <c r="IF987"/>
      <c r="IW987"/>
    </row>
    <row r="988" spans="1:257">
      <c r="A988" t="s">
        <v>115</v>
      </c>
      <c r="B988">
        <v>2021</v>
      </c>
      <c r="C988" t="s">
        <v>1221</v>
      </c>
      <c r="D988" t="s">
        <v>1222</v>
      </c>
      <c r="E988" t="s">
        <v>1223</v>
      </c>
      <c r="F988" t="s">
        <v>1167</v>
      </c>
      <c r="G988" t="s">
        <v>216</v>
      </c>
      <c r="H988">
        <v>70764</v>
      </c>
      <c r="I988">
        <v>325199</v>
      </c>
      <c r="J988" t="str">
        <f>VLOOKUP(C988,'2016-2021 BD OES Pull_rev'!F:N, 9, FALSE)</f>
        <v>Manufacturing</v>
      </c>
      <c r="K988">
        <v>5708</v>
      </c>
      <c r="L988" t="s">
        <v>569</v>
      </c>
      <c r="M988">
        <v>0</v>
      </c>
      <c r="N988" t="s">
        <v>485</v>
      </c>
      <c r="R988">
        <v>1</v>
      </c>
      <c r="S988">
        <v>0</v>
      </c>
      <c r="T988">
        <v>0</v>
      </c>
      <c r="U988">
        <v>0</v>
      </c>
      <c r="V988">
        <f t="shared" ref="V988:V1019" si="23">SUM(S988:U988)</f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67.099999999999994</v>
      </c>
      <c r="CJ988"/>
      <c r="CK988"/>
      <c r="GG988"/>
      <c r="GI988"/>
      <c r="GQ988"/>
      <c r="HI988"/>
      <c r="HK988"/>
      <c r="HM988"/>
      <c r="IF988"/>
      <c r="IW988"/>
    </row>
    <row r="989" spans="1:257">
      <c r="A989" t="s">
        <v>115</v>
      </c>
      <c r="B989">
        <v>2016</v>
      </c>
      <c r="C989" t="s">
        <v>1224</v>
      </c>
      <c r="D989" t="s">
        <v>237</v>
      </c>
      <c r="E989" t="s">
        <v>1225</v>
      </c>
      <c r="F989" t="s">
        <v>833</v>
      </c>
      <c r="G989" t="s">
        <v>148</v>
      </c>
      <c r="H989">
        <v>77017</v>
      </c>
      <c r="I989">
        <v>325212</v>
      </c>
      <c r="J989" t="str">
        <f>VLOOKUP(C989,'2016-2021 BD OES Pull_rev'!F:N, 9, FALSE)</f>
        <v>Plastics and Rubber Polymerization</v>
      </c>
      <c r="K989">
        <v>13171</v>
      </c>
      <c r="L989" t="s">
        <v>1226</v>
      </c>
      <c r="M989">
        <v>0</v>
      </c>
      <c r="N989" t="s">
        <v>512</v>
      </c>
      <c r="R989">
        <v>1</v>
      </c>
      <c r="S989">
        <v>0</v>
      </c>
      <c r="T989">
        <v>0</v>
      </c>
      <c r="U989">
        <v>0</v>
      </c>
      <c r="V989">
        <f t="shared" si="23"/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CJ989"/>
      <c r="CK989"/>
      <c r="GG989"/>
      <c r="GI989"/>
      <c r="GQ989"/>
      <c r="HI989"/>
      <c r="HK989"/>
      <c r="HM989"/>
      <c r="IF989"/>
      <c r="IW989"/>
    </row>
    <row r="990" spans="1:257">
      <c r="A990" t="s">
        <v>115</v>
      </c>
      <c r="B990">
        <v>2017</v>
      </c>
      <c r="C990" t="s">
        <v>1224</v>
      </c>
      <c r="D990" t="s">
        <v>237</v>
      </c>
      <c r="E990" t="s">
        <v>1225</v>
      </c>
      <c r="F990" t="s">
        <v>833</v>
      </c>
      <c r="G990" t="s">
        <v>148</v>
      </c>
      <c r="H990">
        <v>77017</v>
      </c>
      <c r="I990">
        <v>325212</v>
      </c>
      <c r="J990" t="str">
        <f>VLOOKUP(C990,'2016-2021 BD OES Pull_rev'!F:N, 9, FALSE)</f>
        <v>Plastics and Rubber Polymerization</v>
      </c>
      <c r="K990">
        <v>12595</v>
      </c>
      <c r="L990" t="s">
        <v>1226</v>
      </c>
      <c r="M990">
        <v>0</v>
      </c>
      <c r="N990" t="s">
        <v>477</v>
      </c>
      <c r="R990">
        <v>1</v>
      </c>
      <c r="S990">
        <v>0</v>
      </c>
      <c r="T990">
        <v>0</v>
      </c>
      <c r="U990">
        <v>0</v>
      </c>
      <c r="V990">
        <f t="shared" si="23"/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CJ990"/>
      <c r="CK990"/>
      <c r="GG990"/>
      <c r="GI990"/>
      <c r="GQ990"/>
      <c r="HI990"/>
      <c r="HK990"/>
      <c r="HM990"/>
      <c r="IF990"/>
      <c r="IW990"/>
    </row>
    <row r="991" spans="1:257">
      <c r="A991" t="s">
        <v>115</v>
      </c>
      <c r="B991">
        <v>2018</v>
      </c>
      <c r="C991" t="s">
        <v>1224</v>
      </c>
      <c r="D991" t="s">
        <v>237</v>
      </c>
      <c r="E991" t="s">
        <v>1225</v>
      </c>
      <c r="F991" t="s">
        <v>833</v>
      </c>
      <c r="G991" t="s">
        <v>148</v>
      </c>
      <c r="H991">
        <v>77017</v>
      </c>
      <c r="I991">
        <v>325212</v>
      </c>
      <c r="J991" t="str">
        <f>VLOOKUP(C991,'2016-2021 BD OES Pull_rev'!F:N, 9, FALSE)</f>
        <v>Plastics and Rubber Polymerization</v>
      </c>
      <c r="K991">
        <v>14142</v>
      </c>
      <c r="L991" t="s">
        <v>1226</v>
      </c>
      <c r="M991">
        <v>0</v>
      </c>
      <c r="N991" t="s">
        <v>512</v>
      </c>
      <c r="R991">
        <v>1</v>
      </c>
      <c r="S991">
        <v>0</v>
      </c>
      <c r="T991">
        <v>0</v>
      </c>
      <c r="U991">
        <v>0</v>
      </c>
      <c r="V991">
        <f t="shared" si="23"/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CJ991"/>
      <c r="CK991"/>
      <c r="GG991"/>
      <c r="GI991"/>
      <c r="GQ991"/>
      <c r="HI991"/>
      <c r="HK991"/>
      <c r="HM991"/>
      <c r="IF991"/>
      <c r="IW991"/>
    </row>
    <row r="992" spans="1:257">
      <c r="A992" t="s">
        <v>115</v>
      </c>
      <c r="B992">
        <v>2019</v>
      </c>
      <c r="C992" t="s">
        <v>1224</v>
      </c>
      <c r="D992" t="s">
        <v>237</v>
      </c>
      <c r="E992" t="s">
        <v>1225</v>
      </c>
      <c r="F992" t="s">
        <v>833</v>
      </c>
      <c r="G992" t="s">
        <v>148</v>
      </c>
      <c r="H992">
        <v>77017</v>
      </c>
      <c r="I992">
        <v>325212</v>
      </c>
      <c r="J992" t="str">
        <f>VLOOKUP(C992,'2016-2021 BD OES Pull_rev'!F:N, 9, FALSE)</f>
        <v>Plastics and Rubber Polymerization</v>
      </c>
      <c r="K992">
        <v>14391</v>
      </c>
      <c r="L992" t="s">
        <v>463</v>
      </c>
      <c r="M992">
        <v>0</v>
      </c>
      <c r="R992">
        <v>0</v>
      </c>
      <c r="S992">
        <v>0</v>
      </c>
      <c r="T992">
        <v>0</v>
      </c>
      <c r="U992">
        <v>0</v>
      </c>
      <c r="V992">
        <f t="shared" si="23"/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CJ992"/>
      <c r="CK992"/>
      <c r="GG992"/>
      <c r="GI992"/>
      <c r="GQ992"/>
      <c r="HI992"/>
      <c r="HK992"/>
      <c r="HM992"/>
      <c r="IF992"/>
      <c r="IW992"/>
    </row>
    <row r="993" spans="1:257">
      <c r="A993" t="s">
        <v>115</v>
      </c>
      <c r="B993">
        <v>2020</v>
      </c>
      <c r="C993" t="s">
        <v>1224</v>
      </c>
      <c r="D993" t="s">
        <v>237</v>
      </c>
      <c r="E993" t="s">
        <v>1225</v>
      </c>
      <c r="F993" t="s">
        <v>833</v>
      </c>
      <c r="G993" t="s">
        <v>148</v>
      </c>
      <c r="H993">
        <v>77017</v>
      </c>
      <c r="I993">
        <v>325212</v>
      </c>
      <c r="J993" t="str">
        <f>VLOOKUP(C993,'2016-2021 BD OES Pull_rev'!F:N, 9, FALSE)</f>
        <v>Plastics and Rubber Polymerization</v>
      </c>
      <c r="K993">
        <v>17638</v>
      </c>
      <c r="L993" t="s">
        <v>1226</v>
      </c>
      <c r="M993">
        <v>0</v>
      </c>
      <c r="N993" t="s">
        <v>485</v>
      </c>
      <c r="R993">
        <v>1</v>
      </c>
      <c r="S993">
        <v>0</v>
      </c>
      <c r="T993">
        <v>0</v>
      </c>
      <c r="U993">
        <v>0</v>
      </c>
      <c r="V993">
        <f t="shared" si="23"/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CJ993"/>
      <c r="CK993"/>
      <c r="GG993"/>
      <c r="GI993"/>
      <c r="GQ993"/>
      <c r="HI993"/>
      <c r="HK993"/>
      <c r="HM993"/>
      <c r="IF993"/>
      <c r="IW993"/>
    </row>
    <row r="994" spans="1:257">
      <c r="A994" t="s">
        <v>115</v>
      </c>
      <c r="B994">
        <v>2021</v>
      </c>
      <c r="C994" t="s">
        <v>1224</v>
      </c>
      <c r="D994" t="s">
        <v>237</v>
      </c>
      <c r="E994" t="s">
        <v>1225</v>
      </c>
      <c r="F994" t="s">
        <v>833</v>
      </c>
      <c r="G994" t="s">
        <v>148</v>
      </c>
      <c r="H994">
        <v>77017</v>
      </c>
      <c r="I994">
        <v>325212</v>
      </c>
      <c r="J994" t="str">
        <f>VLOOKUP(C994,'2016-2021 BD OES Pull_rev'!F:N, 9, FALSE)</f>
        <v>Plastics and Rubber Polymerization</v>
      </c>
      <c r="K994">
        <v>23392.5</v>
      </c>
      <c r="L994" t="s">
        <v>1226</v>
      </c>
      <c r="M994">
        <v>0.5</v>
      </c>
      <c r="N994" t="s">
        <v>485</v>
      </c>
      <c r="R994">
        <v>1</v>
      </c>
      <c r="S994">
        <v>0.5</v>
      </c>
      <c r="T994">
        <v>0</v>
      </c>
      <c r="U994">
        <v>0</v>
      </c>
      <c r="V994">
        <f t="shared" si="23"/>
        <v>0.5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0.1</v>
      </c>
      <c r="CJ994"/>
      <c r="CK994"/>
      <c r="GG994"/>
      <c r="GI994"/>
      <c r="GQ994"/>
      <c r="HI994"/>
      <c r="HK994"/>
      <c r="HM994"/>
      <c r="IF994"/>
      <c r="IW994"/>
    </row>
    <row r="995" spans="1:257">
      <c r="A995" t="s">
        <v>115</v>
      </c>
      <c r="B995">
        <v>2019</v>
      </c>
      <c r="C995" t="s">
        <v>335</v>
      </c>
      <c r="D995" t="s">
        <v>337</v>
      </c>
      <c r="E995" t="s">
        <v>338</v>
      </c>
      <c r="F995" t="s">
        <v>339</v>
      </c>
      <c r="G995" t="s">
        <v>148</v>
      </c>
      <c r="H995">
        <v>77536</v>
      </c>
      <c r="I995">
        <v>325199</v>
      </c>
      <c r="J995" t="str">
        <f>VLOOKUP(C995,'2016-2021 BD OES Pull_rev'!F:N, 9, FALSE)</f>
        <v>Waste Handling, Disposal, Treatment, and Recycling</v>
      </c>
      <c r="K995">
        <v>11659</v>
      </c>
      <c r="L995" t="s">
        <v>1227</v>
      </c>
      <c r="M995">
        <v>0</v>
      </c>
      <c r="N995" t="s">
        <v>477</v>
      </c>
      <c r="R995">
        <v>1</v>
      </c>
      <c r="S995">
        <v>0</v>
      </c>
      <c r="T995">
        <v>0</v>
      </c>
      <c r="U995">
        <v>0</v>
      </c>
      <c r="V995">
        <f t="shared" si="23"/>
        <v>0</v>
      </c>
      <c r="W995">
        <v>11654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2473</v>
      </c>
      <c r="CJ995"/>
      <c r="CK995"/>
      <c r="GG995"/>
      <c r="GI995"/>
      <c r="GQ995"/>
      <c r="HI995"/>
      <c r="HK995"/>
      <c r="HM995"/>
      <c r="IF995"/>
      <c r="IW995"/>
    </row>
    <row r="996" spans="1:257">
      <c r="A996" t="s">
        <v>115</v>
      </c>
      <c r="B996">
        <v>2016</v>
      </c>
      <c r="C996" t="s">
        <v>1228</v>
      </c>
      <c r="D996" t="s">
        <v>1229</v>
      </c>
      <c r="E996" t="s">
        <v>1230</v>
      </c>
      <c r="F996" t="s">
        <v>553</v>
      </c>
      <c r="G996" t="s">
        <v>250</v>
      </c>
      <c r="H996">
        <v>43616</v>
      </c>
      <c r="I996">
        <v>324110</v>
      </c>
      <c r="J996" t="str">
        <f>VLOOKUP(C996,'2016-2021 BD OES Pull_rev'!F:N, 9, FALSE)</f>
        <v>Processing as a reactant</v>
      </c>
      <c r="K996">
        <v>250</v>
      </c>
      <c r="L996" t="s">
        <v>463</v>
      </c>
      <c r="M996">
        <v>0</v>
      </c>
      <c r="R996">
        <v>0</v>
      </c>
      <c r="S996">
        <v>0</v>
      </c>
      <c r="T996">
        <v>0</v>
      </c>
      <c r="U996">
        <v>0</v>
      </c>
      <c r="V996">
        <f t="shared" si="23"/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CJ996"/>
      <c r="CK996"/>
      <c r="GG996"/>
      <c r="GI996"/>
      <c r="GQ996"/>
      <c r="HI996"/>
      <c r="HK996"/>
      <c r="HM996"/>
      <c r="IF996"/>
      <c r="IW996"/>
    </row>
    <row r="997" spans="1:257">
      <c r="A997" t="s">
        <v>115</v>
      </c>
      <c r="B997">
        <v>2017</v>
      </c>
      <c r="C997" t="s">
        <v>1228</v>
      </c>
      <c r="D997" t="s">
        <v>1229</v>
      </c>
      <c r="E997" t="s">
        <v>1230</v>
      </c>
      <c r="F997" t="s">
        <v>553</v>
      </c>
      <c r="G997" t="s">
        <v>250</v>
      </c>
      <c r="H997">
        <v>43616</v>
      </c>
      <c r="I997">
        <v>324110</v>
      </c>
      <c r="J997" t="str">
        <f>VLOOKUP(C997,'2016-2021 BD OES Pull_rev'!F:N, 9, FALSE)</f>
        <v>Processing as a reactant</v>
      </c>
      <c r="K997">
        <v>255</v>
      </c>
      <c r="L997" t="s">
        <v>463</v>
      </c>
      <c r="M997">
        <v>0</v>
      </c>
      <c r="R997">
        <v>0</v>
      </c>
      <c r="S997">
        <v>0</v>
      </c>
      <c r="T997">
        <v>0</v>
      </c>
      <c r="U997">
        <v>0</v>
      </c>
      <c r="V997">
        <f t="shared" si="23"/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CJ997"/>
      <c r="CK997"/>
      <c r="GG997"/>
      <c r="GI997"/>
      <c r="GQ997"/>
      <c r="HI997"/>
      <c r="HK997"/>
      <c r="HM997"/>
      <c r="IF997"/>
      <c r="IW997"/>
    </row>
    <row r="998" spans="1:257">
      <c r="A998" t="s">
        <v>115</v>
      </c>
      <c r="B998">
        <v>2018</v>
      </c>
      <c r="C998" t="s">
        <v>1228</v>
      </c>
      <c r="D998" t="s">
        <v>1229</v>
      </c>
      <c r="E998" t="s">
        <v>1230</v>
      </c>
      <c r="F998" t="s">
        <v>553</v>
      </c>
      <c r="G998" t="s">
        <v>250</v>
      </c>
      <c r="H998">
        <v>43616</v>
      </c>
      <c r="I998">
        <v>324110</v>
      </c>
      <c r="J998" t="str">
        <f>VLOOKUP(C998,'2016-2021 BD OES Pull_rev'!F:N, 9, FALSE)</f>
        <v>Processing as a reactant</v>
      </c>
      <c r="K998">
        <v>255</v>
      </c>
      <c r="L998" t="s">
        <v>463</v>
      </c>
      <c r="M998">
        <v>0</v>
      </c>
      <c r="R998">
        <v>0</v>
      </c>
      <c r="S998">
        <v>0</v>
      </c>
      <c r="T998">
        <v>0</v>
      </c>
      <c r="U998">
        <v>0</v>
      </c>
      <c r="V998">
        <f t="shared" si="23"/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CJ998"/>
      <c r="CK998"/>
      <c r="GG998"/>
      <c r="GI998"/>
      <c r="GQ998"/>
      <c r="HI998"/>
      <c r="HK998"/>
      <c r="HM998"/>
      <c r="IF998"/>
      <c r="IW998"/>
    </row>
    <row r="999" spans="1:257">
      <c r="A999" t="s">
        <v>115</v>
      </c>
      <c r="B999">
        <v>2019</v>
      </c>
      <c r="C999" t="s">
        <v>1228</v>
      </c>
      <c r="D999" t="s">
        <v>1229</v>
      </c>
      <c r="E999" t="s">
        <v>1230</v>
      </c>
      <c r="F999" t="s">
        <v>553</v>
      </c>
      <c r="G999" t="s">
        <v>250</v>
      </c>
      <c r="H999">
        <v>43616</v>
      </c>
      <c r="I999">
        <v>324110</v>
      </c>
      <c r="J999" t="str">
        <f>VLOOKUP(C999,'2016-2021 BD OES Pull_rev'!F:N, 9, FALSE)</f>
        <v>Processing as a reactant</v>
      </c>
      <c r="K999">
        <v>255</v>
      </c>
      <c r="L999" t="s">
        <v>463</v>
      </c>
      <c r="M999">
        <v>0</v>
      </c>
      <c r="R999">
        <v>0</v>
      </c>
      <c r="S999">
        <v>0</v>
      </c>
      <c r="T999">
        <v>0</v>
      </c>
      <c r="U999">
        <v>0</v>
      </c>
      <c r="V999">
        <f t="shared" si="23"/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CJ999"/>
      <c r="CK999"/>
      <c r="GG999"/>
      <c r="GI999"/>
      <c r="GQ999"/>
      <c r="HI999"/>
      <c r="HK999"/>
      <c r="HM999"/>
      <c r="IF999"/>
      <c r="IW999"/>
    </row>
    <row r="1000" spans="1:257">
      <c r="A1000" t="s">
        <v>115</v>
      </c>
      <c r="B1000">
        <v>2020</v>
      </c>
      <c r="C1000" t="s">
        <v>1228</v>
      </c>
      <c r="D1000" t="s">
        <v>1229</v>
      </c>
      <c r="E1000" t="s">
        <v>1230</v>
      </c>
      <c r="F1000" t="s">
        <v>553</v>
      </c>
      <c r="G1000" t="s">
        <v>250</v>
      </c>
      <c r="H1000">
        <v>43616</v>
      </c>
      <c r="I1000">
        <v>324110</v>
      </c>
      <c r="J1000" t="str">
        <f>VLOOKUP(C1000,'2016-2021 BD OES Pull_rev'!F:N, 9, FALSE)</f>
        <v>Processing as a reactant</v>
      </c>
      <c r="K1000">
        <v>255</v>
      </c>
      <c r="L1000" t="s">
        <v>463</v>
      </c>
      <c r="M1000">
        <v>0</v>
      </c>
      <c r="R1000">
        <v>0</v>
      </c>
      <c r="S1000">
        <v>0</v>
      </c>
      <c r="T1000">
        <v>0</v>
      </c>
      <c r="U1000">
        <v>0</v>
      </c>
      <c r="V1000">
        <f t="shared" si="23"/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CJ1000"/>
      <c r="CK1000"/>
      <c r="GG1000"/>
      <c r="GI1000"/>
      <c r="GQ1000"/>
      <c r="HI1000"/>
      <c r="HK1000"/>
      <c r="HM1000"/>
      <c r="IF1000"/>
      <c r="IW1000"/>
    </row>
    <row r="1001" spans="1:257">
      <c r="A1001" t="s">
        <v>115</v>
      </c>
      <c r="B1001">
        <v>2021</v>
      </c>
      <c r="C1001" t="s">
        <v>1228</v>
      </c>
      <c r="D1001" t="s">
        <v>1229</v>
      </c>
      <c r="E1001" t="s">
        <v>1230</v>
      </c>
      <c r="F1001" t="s">
        <v>553</v>
      </c>
      <c r="G1001" t="s">
        <v>250</v>
      </c>
      <c r="H1001">
        <v>43616</v>
      </c>
      <c r="I1001">
        <v>324110</v>
      </c>
      <c r="J1001" t="str">
        <f>VLOOKUP(C1001,'2016-2021 BD OES Pull_rev'!F:N, 9, FALSE)</f>
        <v>Processing as a reactant</v>
      </c>
      <c r="K1001">
        <v>255</v>
      </c>
      <c r="L1001" t="s">
        <v>463</v>
      </c>
      <c r="M1001">
        <v>0</v>
      </c>
      <c r="R1001">
        <v>0</v>
      </c>
      <c r="S1001">
        <v>0</v>
      </c>
      <c r="T1001">
        <v>0</v>
      </c>
      <c r="U1001">
        <v>0</v>
      </c>
      <c r="V1001">
        <f t="shared" si="23"/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CJ1001"/>
      <c r="CK1001"/>
      <c r="GG1001"/>
      <c r="GI1001"/>
      <c r="GQ1001"/>
      <c r="HI1001"/>
      <c r="HK1001"/>
      <c r="HM1001"/>
      <c r="IF1001"/>
      <c r="IW1001"/>
    </row>
    <row r="1002" spans="1:257">
      <c r="A1002" t="s">
        <v>115</v>
      </c>
      <c r="B1002">
        <v>2016</v>
      </c>
      <c r="C1002" t="s">
        <v>1231</v>
      </c>
      <c r="D1002" t="s">
        <v>1232</v>
      </c>
      <c r="E1002" t="s">
        <v>1233</v>
      </c>
      <c r="F1002" t="s">
        <v>1234</v>
      </c>
      <c r="G1002" t="s">
        <v>155</v>
      </c>
      <c r="H1002">
        <v>90504</v>
      </c>
      <c r="I1002">
        <v>324110</v>
      </c>
      <c r="J1002" t="str">
        <f>VLOOKUP(C1002,'2016-2021 BD OES Pull_rev'!F:N, 9, FALSE)</f>
        <v>Manufacturing</v>
      </c>
      <c r="K1002">
        <v>352</v>
      </c>
      <c r="L1002" t="s">
        <v>463</v>
      </c>
      <c r="M1002">
        <v>0</v>
      </c>
      <c r="R1002">
        <v>0</v>
      </c>
      <c r="S1002">
        <v>0</v>
      </c>
      <c r="T1002">
        <v>0</v>
      </c>
      <c r="U1002">
        <v>0</v>
      </c>
      <c r="V1002">
        <f t="shared" si="23"/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CJ1002"/>
      <c r="CK1002"/>
      <c r="GG1002"/>
      <c r="GI1002"/>
      <c r="GQ1002"/>
      <c r="HI1002"/>
      <c r="HK1002"/>
      <c r="HM1002"/>
      <c r="IF1002"/>
      <c r="IW1002"/>
    </row>
    <row r="1003" spans="1:257">
      <c r="A1003" t="s">
        <v>115</v>
      </c>
      <c r="B1003">
        <v>2017</v>
      </c>
      <c r="C1003" t="s">
        <v>1231</v>
      </c>
      <c r="D1003" t="s">
        <v>1232</v>
      </c>
      <c r="E1003" t="s">
        <v>1233</v>
      </c>
      <c r="F1003" t="s">
        <v>1234</v>
      </c>
      <c r="G1003" t="s">
        <v>155</v>
      </c>
      <c r="H1003">
        <v>90504</v>
      </c>
      <c r="I1003">
        <v>324110</v>
      </c>
      <c r="J1003" t="str">
        <f>VLOOKUP(C1003,'2016-2021 BD OES Pull_rev'!F:N, 9, FALSE)</f>
        <v>Manufacturing</v>
      </c>
      <c r="K1003">
        <v>193</v>
      </c>
      <c r="L1003" t="s">
        <v>463</v>
      </c>
      <c r="M1003">
        <v>0</v>
      </c>
      <c r="R1003">
        <v>0</v>
      </c>
      <c r="S1003">
        <v>0</v>
      </c>
      <c r="T1003">
        <v>0</v>
      </c>
      <c r="U1003">
        <v>0</v>
      </c>
      <c r="V1003">
        <f t="shared" si="23"/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CJ1003"/>
      <c r="CK1003"/>
      <c r="GG1003"/>
      <c r="GI1003"/>
      <c r="GQ1003"/>
      <c r="HI1003"/>
      <c r="HK1003"/>
      <c r="HM1003"/>
      <c r="IF1003"/>
      <c r="IW1003"/>
    </row>
    <row r="1004" spans="1:257">
      <c r="A1004" t="s">
        <v>115</v>
      </c>
      <c r="B1004">
        <v>2018</v>
      </c>
      <c r="C1004" t="s">
        <v>1231</v>
      </c>
      <c r="D1004" t="s">
        <v>1232</v>
      </c>
      <c r="E1004" t="s">
        <v>1233</v>
      </c>
      <c r="F1004" t="s">
        <v>1234</v>
      </c>
      <c r="G1004" t="s">
        <v>155</v>
      </c>
      <c r="H1004">
        <v>90504</v>
      </c>
      <c r="I1004">
        <v>324110</v>
      </c>
      <c r="J1004" t="str">
        <f>VLOOKUP(C1004,'2016-2021 BD OES Pull_rev'!F:N, 9, FALSE)</f>
        <v>Manufacturing</v>
      </c>
      <c r="K1004">
        <v>133</v>
      </c>
      <c r="L1004" t="s">
        <v>463</v>
      </c>
      <c r="M1004">
        <v>0</v>
      </c>
      <c r="R1004">
        <v>0</v>
      </c>
      <c r="S1004">
        <v>0</v>
      </c>
      <c r="T1004">
        <v>0</v>
      </c>
      <c r="U1004">
        <v>0</v>
      </c>
      <c r="V1004">
        <f t="shared" si="23"/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CJ1004"/>
      <c r="CK1004"/>
      <c r="GG1004"/>
      <c r="GI1004"/>
      <c r="GQ1004"/>
      <c r="HI1004"/>
      <c r="HK1004"/>
      <c r="HM1004"/>
      <c r="IF1004"/>
      <c r="IW1004"/>
    </row>
    <row r="1005" spans="1:257">
      <c r="A1005" t="s">
        <v>115</v>
      </c>
      <c r="B1005">
        <v>2019</v>
      </c>
      <c r="C1005" t="s">
        <v>1231</v>
      </c>
      <c r="D1005" t="s">
        <v>1232</v>
      </c>
      <c r="E1005" t="s">
        <v>1233</v>
      </c>
      <c r="F1005" t="s">
        <v>1234</v>
      </c>
      <c r="G1005" t="s">
        <v>155</v>
      </c>
      <c r="H1005">
        <v>90504</v>
      </c>
      <c r="I1005">
        <v>324110</v>
      </c>
      <c r="J1005" t="str">
        <f>VLOOKUP(C1005,'2016-2021 BD OES Pull_rev'!F:N, 9, FALSE)</f>
        <v>Manufacturing</v>
      </c>
      <c r="K1005">
        <v>223</v>
      </c>
      <c r="L1005" t="s">
        <v>463</v>
      </c>
      <c r="M1005">
        <v>0</v>
      </c>
      <c r="R1005">
        <v>0</v>
      </c>
      <c r="S1005">
        <v>0</v>
      </c>
      <c r="T1005">
        <v>0</v>
      </c>
      <c r="U1005">
        <v>0</v>
      </c>
      <c r="V1005">
        <f t="shared" si="23"/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CJ1005"/>
      <c r="CK1005"/>
      <c r="GG1005"/>
      <c r="GI1005"/>
      <c r="GQ1005"/>
      <c r="HI1005"/>
      <c r="HK1005"/>
      <c r="HM1005"/>
      <c r="IF1005"/>
      <c r="IW1005"/>
    </row>
    <row r="1006" spans="1:257">
      <c r="A1006" t="s">
        <v>115</v>
      </c>
      <c r="B1006">
        <v>2020</v>
      </c>
      <c r="C1006" t="s">
        <v>1231</v>
      </c>
      <c r="D1006" t="s">
        <v>1232</v>
      </c>
      <c r="E1006" t="s">
        <v>1233</v>
      </c>
      <c r="F1006" t="s">
        <v>1234</v>
      </c>
      <c r="G1006" t="s">
        <v>155</v>
      </c>
      <c r="H1006">
        <v>90504</v>
      </c>
      <c r="I1006">
        <v>324110</v>
      </c>
      <c r="J1006" t="str">
        <f>VLOOKUP(C1006,'2016-2021 BD OES Pull_rev'!F:N, 9, FALSE)</f>
        <v>Manufacturing</v>
      </c>
      <c r="K1006">
        <v>143</v>
      </c>
      <c r="L1006" t="s">
        <v>463</v>
      </c>
      <c r="M1006">
        <v>0</v>
      </c>
      <c r="R1006">
        <v>0</v>
      </c>
      <c r="S1006">
        <v>0</v>
      </c>
      <c r="T1006">
        <v>0</v>
      </c>
      <c r="U1006">
        <v>0</v>
      </c>
      <c r="V1006">
        <f t="shared" si="23"/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CJ1006"/>
      <c r="CK1006"/>
      <c r="GG1006"/>
      <c r="GI1006"/>
      <c r="GQ1006"/>
      <c r="HI1006"/>
      <c r="HK1006"/>
      <c r="HM1006"/>
      <c r="IF1006"/>
      <c r="IW1006"/>
    </row>
    <row r="1007" spans="1:257">
      <c r="A1007" t="s">
        <v>115</v>
      </c>
      <c r="B1007">
        <v>2021</v>
      </c>
      <c r="C1007" t="s">
        <v>1231</v>
      </c>
      <c r="D1007" t="s">
        <v>1232</v>
      </c>
      <c r="E1007" t="s">
        <v>1233</v>
      </c>
      <c r="F1007" t="s">
        <v>1234</v>
      </c>
      <c r="G1007" t="s">
        <v>155</v>
      </c>
      <c r="H1007">
        <v>90504</v>
      </c>
      <c r="I1007">
        <v>324110</v>
      </c>
      <c r="J1007" t="str">
        <f>VLOOKUP(C1007,'2016-2021 BD OES Pull_rev'!F:N, 9, FALSE)</f>
        <v>Manufacturing</v>
      </c>
      <c r="K1007">
        <v>173</v>
      </c>
      <c r="L1007" t="s">
        <v>463</v>
      </c>
      <c r="M1007">
        <v>0</v>
      </c>
      <c r="R1007">
        <v>0</v>
      </c>
      <c r="S1007">
        <v>0</v>
      </c>
      <c r="T1007">
        <v>0</v>
      </c>
      <c r="U1007">
        <v>0</v>
      </c>
      <c r="V1007">
        <f t="shared" si="23"/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CJ1007"/>
      <c r="CK1007"/>
      <c r="GG1007"/>
      <c r="GI1007"/>
      <c r="GQ1007"/>
      <c r="HI1007"/>
      <c r="HK1007"/>
      <c r="HM1007"/>
      <c r="IF1007"/>
      <c r="IW1007"/>
    </row>
    <row r="1008" spans="1:257">
      <c r="A1008" t="s">
        <v>115</v>
      </c>
      <c r="B1008">
        <v>2016</v>
      </c>
      <c r="C1008" t="s">
        <v>1235</v>
      </c>
      <c r="D1008" t="s">
        <v>1236</v>
      </c>
      <c r="E1008" t="s">
        <v>1237</v>
      </c>
      <c r="F1008" t="s">
        <v>1238</v>
      </c>
      <c r="G1008" t="s">
        <v>648</v>
      </c>
      <c r="H1008">
        <v>81505</v>
      </c>
      <c r="I1008">
        <v>325212</v>
      </c>
      <c r="J1008" t="str">
        <f>VLOOKUP(C1008,'2016-2021 BD OES Pull_rev'!F:N, 9, FALSE)</f>
        <v>Plastics and Rubber Polymerization</v>
      </c>
      <c r="K1008">
        <v>5970</v>
      </c>
      <c r="L1008" t="s">
        <v>463</v>
      </c>
      <c r="M1008">
        <v>0</v>
      </c>
      <c r="R1008">
        <v>0</v>
      </c>
      <c r="S1008">
        <v>0</v>
      </c>
      <c r="T1008">
        <v>0</v>
      </c>
      <c r="U1008">
        <v>0</v>
      </c>
      <c r="V1008">
        <f t="shared" si="23"/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CJ1008"/>
      <c r="CK1008"/>
      <c r="GG1008"/>
      <c r="GI1008"/>
      <c r="GQ1008"/>
      <c r="HI1008"/>
      <c r="HK1008"/>
      <c r="HM1008"/>
      <c r="IF1008"/>
      <c r="IW1008"/>
    </row>
    <row r="1009" spans="1:257">
      <c r="A1009" t="s">
        <v>115</v>
      </c>
      <c r="B1009">
        <v>2017</v>
      </c>
      <c r="C1009" t="s">
        <v>1235</v>
      </c>
      <c r="D1009" t="s">
        <v>1236</v>
      </c>
      <c r="E1009" t="s">
        <v>1237</v>
      </c>
      <c r="F1009" t="s">
        <v>1238</v>
      </c>
      <c r="G1009" t="s">
        <v>648</v>
      </c>
      <c r="H1009">
        <v>81505</v>
      </c>
      <c r="I1009">
        <v>325212</v>
      </c>
      <c r="J1009" t="str">
        <f>VLOOKUP(C1009,'2016-2021 BD OES Pull_rev'!F:N, 9, FALSE)</f>
        <v>Plastics and Rubber Polymerization</v>
      </c>
      <c r="K1009">
        <v>6063</v>
      </c>
      <c r="L1009" t="s">
        <v>463</v>
      </c>
      <c r="M1009">
        <v>0</v>
      </c>
      <c r="R1009">
        <v>0</v>
      </c>
      <c r="S1009">
        <v>0</v>
      </c>
      <c r="T1009">
        <v>0</v>
      </c>
      <c r="U1009">
        <v>0</v>
      </c>
      <c r="V1009">
        <f t="shared" si="23"/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CJ1009"/>
      <c r="CK1009"/>
      <c r="GG1009"/>
      <c r="GI1009"/>
      <c r="GQ1009"/>
      <c r="HI1009"/>
      <c r="HK1009"/>
      <c r="HM1009"/>
      <c r="IF1009"/>
      <c r="IW1009"/>
    </row>
    <row r="1010" spans="1:257">
      <c r="A1010" t="s">
        <v>115</v>
      </c>
      <c r="B1010">
        <v>2018</v>
      </c>
      <c r="C1010" t="s">
        <v>1235</v>
      </c>
      <c r="D1010" t="s">
        <v>1236</v>
      </c>
      <c r="E1010" t="s">
        <v>1237</v>
      </c>
      <c r="F1010" t="s">
        <v>1238</v>
      </c>
      <c r="G1010" t="s">
        <v>648</v>
      </c>
      <c r="H1010">
        <v>81505</v>
      </c>
      <c r="I1010">
        <v>325212</v>
      </c>
      <c r="J1010" t="str">
        <f>VLOOKUP(C1010,'2016-2021 BD OES Pull_rev'!F:N, 9, FALSE)</f>
        <v>Plastics and Rubber Polymerization</v>
      </c>
      <c r="K1010">
        <v>5218</v>
      </c>
      <c r="L1010" t="s">
        <v>463</v>
      </c>
      <c r="M1010">
        <v>0</v>
      </c>
      <c r="R1010">
        <v>0</v>
      </c>
      <c r="S1010">
        <v>0</v>
      </c>
      <c r="T1010">
        <v>0</v>
      </c>
      <c r="U1010">
        <v>0</v>
      </c>
      <c r="V1010">
        <f t="shared" si="23"/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CJ1010"/>
      <c r="CK1010"/>
      <c r="GG1010"/>
      <c r="GI1010"/>
      <c r="GQ1010"/>
      <c r="HI1010"/>
      <c r="HK1010"/>
      <c r="HM1010"/>
      <c r="IF1010"/>
      <c r="IW1010"/>
    </row>
    <row r="1011" spans="1:257">
      <c r="A1011" t="s">
        <v>115</v>
      </c>
      <c r="B1011">
        <v>2019</v>
      </c>
      <c r="C1011" t="s">
        <v>1235</v>
      </c>
      <c r="D1011" t="s">
        <v>1236</v>
      </c>
      <c r="E1011" t="s">
        <v>1237</v>
      </c>
      <c r="F1011" t="s">
        <v>1238</v>
      </c>
      <c r="G1011" t="s">
        <v>648</v>
      </c>
      <c r="H1011">
        <v>81505</v>
      </c>
      <c r="I1011">
        <v>325212</v>
      </c>
      <c r="J1011" t="str">
        <f>VLOOKUP(C1011,'2016-2021 BD OES Pull_rev'!F:N, 9, FALSE)</f>
        <v>Plastics and Rubber Polymerization</v>
      </c>
      <c r="K1011">
        <v>6578</v>
      </c>
      <c r="L1011" t="s">
        <v>463</v>
      </c>
      <c r="M1011">
        <v>0</v>
      </c>
      <c r="R1011">
        <v>0</v>
      </c>
      <c r="S1011">
        <v>0</v>
      </c>
      <c r="T1011">
        <v>0</v>
      </c>
      <c r="U1011">
        <v>0</v>
      </c>
      <c r="V1011">
        <f t="shared" si="23"/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CJ1011"/>
      <c r="CK1011"/>
      <c r="GG1011"/>
      <c r="GI1011"/>
      <c r="GQ1011"/>
      <c r="HI1011"/>
      <c r="HK1011"/>
      <c r="HM1011"/>
      <c r="IF1011"/>
      <c r="IW1011"/>
    </row>
    <row r="1012" spans="1:257">
      <c r="A1012" t="s">
        <v>115</v>
      </c>
      <c r="B1012">
        <v>2020</v>
      </c>
      <c r="C1012" t="s">
        <v>1235</v>
      </c>
      <c r="D1012" t="s">
        <v>1236</v>
      </c>
      <c r="E1012" t="s">
        <v>1237</v>
      </c>
      <c r="F1012" t="s">
        <v>1238</v>
      </c>
      <c r="G1012" t="s">
        <v>648</v>
      </c>
      <c r="H1012">
        <v>81505</v>
      </c>
      <c r="I1012">
        <v>325212</v>
      </c>
      <c r="J1012" t="str">
        <f>VLOOKUP(C1012,'2016-2021 BD OES Pull_rev'!F:N, 9, FALSE)</f>
        <v>Plastics and Rubber Polymerization</v>
      </c>
      <c r="K1012">
        <v>6889</v>
      </c>
      <c r="L1012" t="s">
        <v>463</v>
      </c>
      <c r="M1012">
        <v>0</v>
      </c>
      <c r="R1012">
        <v>0</v>
      </c>
      <c r="S1012">
        <v>0</v>
      </c>
      <c r="T1012">
        <v>0</v>
      </c>
      <c r="U1012">
        <v>0</v>
      </c>
      <c r="V1012">
        <f t="shared" si="23"/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CJ1012"/>
      <c r="CK1012"/>
      <c r="GG1012"/>
      <c r="GI1012"/>
      <c r="GQ1012"/>
      <c r="HI1012"/>
      <c r="HK1012"/>
      <c r="HM1012"/>
      <c r="IF1012"/>
      <c r="IW1012"/>
    </row>
    <row r="1013" spans="1:257">
      <c r="A1013" t="s">
        <v>115</v>
      </c>
      <c r="B1013">
        <v>2021</v>
      </c>
      <c r="C1013" t="s">
        <v>1235</v>
      </c>
      <c r="D1013" t="s">
        <v>1236</v>
      </c>
      <c r="E1013" t="s">
        <v>1237</v>
      </c>
      <c r="F1013" t="s">
        <v>1238</v>
      </c>
      <c r="G1013" t="s">
        <v>648</v>
      </c>
      <c r="H1013">
        <v>81505</v>
      </c>
      <c r="I1013">
        <v>325212</v>
      </c>
      <c r="J1013" t="str">
        <f>VLOOKUP(C1013,'2016-2021 BD OES Pull_rev'!F:N, 9, FALSE)</f>
        <v>Plastics and Rubber Polymerization</v>
      </c>
      <c r="K1013">
        <v>8695</v>
      </c>
      <c r="L1013" t="s">
        <v>463</v>
      </c>
      <c r="M1013">
        <v>0</v>
      </c>
      <c r="R1013">
        <v>0</v>
      </c>
      <c r="S1013">
        <v>0</v>
      </c>
      <c r="T1013">
        <v>0</v>
      </c>
      <c r="U1013">
        <v>0</v>
      </c>
      <c r="V1013">
        <f t="shared" si="23"/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CJ1013"/>
      <c r="CK1013"/>
      <c r="GG1013"/>
      <c r="GI1013"/>
      <c r="GQ1013"/>
      <c r="HI1013"/>
      <c r="HK1013"/>
      <c r="HM1013"/>
      <c r="IF1013"/>
      <c r="IW1013"/>
    </row>
    <row r="1014" spans="1:257">
      <c r="A1014" t="s">
        <v>115</v>
      </c>
      <c r="B1014">
        <v>2016</v>
      </c>
      <c r="C1014" t="s">
        <v>1239</v>
      </c>
      <c r="D1014" t="s">
        <v>1240</v>
      </c>
      <c r="E1014" t="s">
        <v>522</v>
      </c>
      <c r="F1014" t="s">
        <v>146</v>
      </c>
      <c r="G1014" t="s">
        <v>148</v>
      </c>
      <c r="H1014">
        <v>77642</v>
      </c>
      <c r="I1014">
        <v>324110</v>
      </c>
      <c r="J1014" t="str">
        <f>VLOOKUP(C1014,'2016-2021 BD OES Pull_rev'!F:N, 9, FALSE)</f>
        <v>Processing - Incorporation into formulation, mixture, or reaction product</v>
      </c>
      <c r="K1014">
        <v>165631.59</v>
      </c>
      <c r="L1014" t="s">
        <v>463</v>
      </c>
      <c r="M1014">
        <v>0</v>
      </c>
      <c r="R1014">
        <v>0</v>
      </c>
      <c r="S1014">
        <v>0</v>
      </c>
      <c r="T1014">
        <v>0</v>
      </c>
      <c r="U1014">
        <v>0</v>
      </c>
      <c r="V1014">
        <f t="shared" si="23"/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CJ1014"/>
      <c r="CK1014"/>
      <c r="GG1014"/>
      <c r="GI1014"/>
      <c r="GQ1014"/>
      <c r="HI1014"/>
      <c r="HK1014"/>
      <c r="HM1014"/>
      <c r="IF1014"/>
      <c r="IW1014"/>
    </row>
    <row r="1015" spans="1:257">
      <c r="A1015" t="s">
        <v>115</v>
      </c>
      <c r="B1015">
        <v>2017</v>
      </c>
      <c r="C1015" t="s">
        <v>1239</v>
      </c>
      <c r="D1015" t="s">
        <v>1240</v>
      </c>
      <c r="E1015" t="s">
        <v>522</v>
      </c>
      <c r="F1015" t="s">
        <v>146</v>
      </c>
      <c r="G1015" t="s">
        <v>148</v>
      </c>
      <c r="H1015">
        <v>77642</v>
      </c>
      <c r="I1015">
        <v>324110</v>
      </c>
      <c r="J1015" t="str">
        <f>VLOOKUP(C1015,'2016-2021 BD OES Pull_rev'!F:N, 9, FALSE)</f>
        <v>Processing - Incorporation into formulation, mixture, or reaction product</v>
      </c>
      <c r="K1015">
        <v>143508.15</v>
      </c>
      <c r="L1015" t="s">
        <v>780</v>
      </c>
      <c r="M1015">
        <v>0</v>
      </c>
      <c r="N1015" t="s">
        <v>485</v>
      </c>
      <c r="R1015">
        <v>1</v>
      </c>
      <c r="S1015">
        <v>0</v>
      </c>
      <c r="T1015">
        <v>0</v>
      </c>
      <c r="U1015">
        <v>0</v>
      </c>
      <c r="V1015">
        <f t="shared" si="23"/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CJ1015"/>
      <c r="CK1015"/>
      <c r="GG1015"/>
      <c r="GI1015"/>
      <c r="GQ1015"/>
      <c r="HI1015"/>
      <c r="HK1015"/>
      <c r="HM1015"/>
      <c r="IF1015"/>
      <c r="IW1015"/>
    </row>
    <row r="1016" spans="1:257">
      <c r="A1016" t="s">
        <v>115</v>
      </c>
      <c r="B1016">
        <v>2018</v>
      </c>
      <c r="C1016" t="s">
        <v>1239</v>
      </c>
      <c r="D1016" t="s">
        <v>1240</v>
      </c>
      <c r="E1016" t="s">
        <v>522</v>
      </c>
      <c r="F1016" t="s">
        <v>146</v>
      </c>
      <c r="G1016" t="s">
        <v>148</v>
      </c>
      <c r="H1016">
        <v>77642</v>
      </c>
      <c r="I1016">
        <v>324110</v>
      </c>
      <c r="J1016" t="str">
        <f>VLOOKUP(C1016,'2016-2021 BD OES Pull_rev'!F:N, 9, FALSE)</f>
        <v>Processing - Incorporation into formulation, mixture, or reaction product</v>
      </c>
      <c r="K1016">
        <v>366.82</v>
      </c>
      <c r="L1016" t="s">
        <v>780</v>
      </c>
      <c r="M1016">
        <v>0</v>
      </c>
      <c r="N1016" t="s">
        <v>485</v>
      </c>
      <c r="R1016">
        <v>1</v>
      </c>
      <c r="S1016">
        <v>0</v>
      </c>
      <c r="T1016">
        <v>0</v>
      </c>
      <c r="U1016">
        <v>0</v>
      </c>
      <c r="V1016">
        <f t="shared" si="23"/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CJ1016"/>
      <c r="CK1016"/>
      <c r="GG1016"/>
      <c r="GI1016"/>
      <c r="GQ1016"/>
      <c r="HI1016"/>
      <c r="HK1016"/>
      <c r="HM1016"/>
      <c r="IF1016"/>
      <c r="IW1016"/>
    </row>
    <row r="1017" spans="1:257">
      <c r="A1017" t="s">
        <v>115</v>
      </c>
      <c r="B1017">
        <v>2019</v>
      </c>
      <c r="C1017" t="s">
        <v>1239</v>
      </c>
      <c r="D1017" t="s">
        <v>1240</v>
      </c>
      <c r="E1017" t="s">
        <v>522</v>
      </c>
      <c r="F1017" t="s">
        <v>146</v>
      </c>
      <c r="G1017" t="s">
        <v>148</v>
      </c>
      <c r="H1017">
        <v>77642</v>
      </c>
      <c r="I1017">
        <v>324110</v>
      </c>
      <c r="J1017" t="str">
        <f>VLOOKUP(C1017,'2016-2021 BD OES Pull_rev'!F:N, 9, FALSE)</f>
        <v>Processing - Incorporation into formulation, mixture, or reaction product</v>
      </c>
      <c r="K1017">
        <v>392</v>
      </c>
      <c r="L1017" t="s">
        <v>463</v>
      </c>
      <c r="M1017">
        <v>0</v>
      </c>
      <c r="R1017">
        <v>0</v>
      </c>
      <c r="S1017">
        <v>0</v>
      </c>
      <c r="T1017">
        <v>0</v>
      </c>
      <c r="U1017">
        <v>0</v>
      </c>
      <c r="V1017">
        <f t="shared" si="23"/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CJ1017"/>
      <c r="CK1017"/>
      <c r="GG1017"/>
      <c r="GI1017"/>
      <c r="GQ1017"/>
      <c r="HI1017"/>
      <c r="HK1017"/>
      <c r="HM1017"/>
      <c r="IF1017"/>
      <c r="IW1017"/>
    </row>
    <row r="1018" spans="1:257">
      <c r="A1018" t="s">
        <v>115</v>
      </c>
      <c r="B1018">
        <v>2016</v>
      </c>
      <c r="C1018" t="s">
        <v>1241</v>
      </c>
      <c r="D1018" t="s">
        <v>1242</v>
      </c>
      <c r="E1018" t="s">
        <v>1243</v>
      </c>
      <c r="F1018" t="s">
        <v>626</v>
      </c>
      <c r="G1018" t="s">
        <v>148</v>
      </c>
      <c r="H1018">
        <v>77651</v>
      </c>
      <c r="I1018">
        <v>325199</v>
      </c>
      <c r="J1018" t="str">
        <f>VLOOKUP(C1018,'2016-2021 BD OES Pull_rev'!F:N, 9, FALSE)</f>
        <v>Manufacturing</v>
      </c>
      <c r="K1018">
        <v>36990</v>
      </c>
      <c r="L1018" t="s">
        <v>463</v>
      </c>
      <c r="M1018">
        <v>0</v>
      </c>
      <c r="R1018">
        <v>0</v>
      </c>
      <c r="S1018">
        <v>0</v>
      </c>
      <c r="T1018">
        <v>0</v>
      </c>
      <c r="U1018">
        <v>0</v>
      </c>
      <c r="V1018">
        <f t="shared" si="23"/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CJ1018"/>
      <c r="CK1018"/>
      <c r="GG1018"/>
      <c r="GI1018"/>
      <c r="GQ1018"/>
      <c r="HI1018"/>
      <c r="HK1018"/>
      <c r="HM1018"/>
      <c r="IF1018"/>
      <c r="IW1018"/>
    </row>
    <row r="1019" spans="1:257">
      <c r="A1019" t="s">
        <v>115</v>
      </c>
      <c r="B1019">
        <v>2017</v>
      </c>
      <c r="C1019" t="s">
        <v>1241</v>
      </c>
      <c r="D1019" t="s">
        <v>1242</v>
      </c>
      <c r="E1019" t="s">
        <v>1243</v>
      </c>
      <c r="F1019" t="s">
        <v>626</v>
      </c>
      <c r="G1019" t="s">
        <v>148</v>
      </c>
      <c r="H1019">
        <v>77651</v>
      </c>
      <c r="I1019">
        <v>325199</v>
      </c>
      <c r="J1019" t="str">
        <f>VLOOKUP(C1019,'2016-2021 BD OES Pull_rev'!F:N, 9, FALSE)</f>
        <v>Manufacturing</v>
      </c>
      <c r="K1019">
        <v>61080</v>
      </c>
      <c r="L1019" t="s">
        <v>463</v>
      </c>
      <c r="M1019">
        <v>0</v>
      </c>
      <c r="R1019">
        <v>0</v>
      </c>
      <c r="S1019">
        <v>0</v>
      </c>
      <c r="T1019">
        <v>0</v>
      </c>
      <c r="U1019">
        <v>0</v>
      </c>
      <c r="V1019">
        <f t="shared" si="23"/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CJ1019"/>
      <c r="CK1019"/>
      <c r="GG1019"/>
      <c r="GI1019"/>
      <c r="GQ1019"/>
      <c r="HI1019"/>
      <c r="HK1019"/>
      <c r="HM1019"/>
      <c r="IF1019"/>
      <c r="IW1019"/>
    </row>
    <row r="1020" spans="1:257">
      <c r="A1020" t="s">
        <v>115</v>
      </c>
      <c r="B1020">
        <v>2018</v>
      </c>
      <c r="C1020" t="s">
        <v>1241</v>
      </c>
      <c r="D1020" t="s">
        <v>1242</v>
      </c>
      <c r="E1020" t="s">
        <v>1243</v>
      </c>
      <c r="F1020" t="s">
        <v>626</v>
      </c>
      <c r="G1020" t="s">
        <v>148</v>
      </c>
      <c r="H1020">
        <v>77651</v>
      </c>
      <c r="I1020">
        <v>325199</v>
      </c>
      <c r="J1020" t="str">
        <f>VLOOKUP(C1020,'2016-2021 BD OES Pull_rev'!F:N, 9, FALSE)</f>
        <v>Manufacturing</v>
      </c>
      <c r="K1020">
        <v>61379</v>
      </c>
      <c r="L1020" t="s">
        <v>463</v>
      </c>
      <c r="M1020">
        <v>0</v>
      </c>
      <c r="R1020">
        <v>0</v>
      </c>
      <c r="S1020">
        <v>0</v>
      </c>
      <c r="T1020">
        <v>0</v>
      </c>
      <c r="U1020">
        <v>0</v>
      </c>
      <c r="V1020">
        <f t="shared" ref="V1020:V1040" si="24">SUM(S1020:U1020)</f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CJ1020"/>
      <c r="CK1020"/>
      <c r="GG1020"/>
      <c r="GI1020"/>
      <c r="GQ1020"/>
      <c r="HI1020"/>
      <c r="HK1020"/>
      <c r="HM1020"/>
      <c r="IF1020"/>
      <c r="IW1020"/>
    </row>
    <row r="1021" spans="1:257">
      <c r="A1021" t="s">
        <v>115</v>
      </c>
      <c r="B1021">
        <v>2019</v>
      </c>
      <c r="C1021" t="s">
        <v>1241</v>
      </c>
      <c r="D1021" t="s">
        <v>1242</v>
      </c>
      <c r="E1021" t="s">
        <v>1243</v>
      </c>
      <c r="F1021" t="s">
        <v>626</v>
      </c>
      <c r="G1021" t="s">
        <v>148</v>
      </c>
      <c r="H1021">
        <v>77651</v>
      </c>
      <c r="I1021">
        <v>325199</v>
      </c>
      <c r="J1021" t="str">
        <f>VLOOKUP(C1021,'2016-2021 BD OES Pull_rev'!F:N, 9, FALSE)</f>
        <v>Manufacturing</v>
      </c>
      <c r="K1021">
        <v>316287</v>
      </c>
      <c r="L1021" t="s">
        <v>463</v>
      </c>
      <c r="M1021">
        <v>0</v>
      </c>
      <c r="R1021">
        <v>0</v>
      </c>
      <c r="S1021">
        <v>0</v>
      </c>
      <c r="T1021">
        <v>0</v>
      </c>
      <c r="U1021">
        <v>0</v>
      </c>
      <c r="V1021">
        <f t="shared" si="24"/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CJ1021"/>
      <c r="CK1021"/>
      <c r="GG1021"/>
      <c r="GI1021"/>
      <c r="GQ1021"/>
      <c r="HI1021"/>
      <c r="HK1021"/>
      <c r="HM1021"/>
      <c r="IF1021"/>
      <c r="IW1021"/>
    </row>
    <row r="1022" spans="1:257">
      <c r="A1022" t="s">
        <v>115</v>
      </c>
      <c r="B1022">
        <v>2020</v>
      </c>
      <c r="C1022" t="s">
        <v>1241</v>
      </c>
      <c r="D1022" t="s">
        <v>1242</v>
      </c>
      <c r="E1022" t="s">
        <v>1243</v>
      </c>
      <c r="F1022" t="s">
        <v>626</v>
      </c>
      <c r="G1022" t="s">
        <v>148</v>
      </c>
      <c r="H1022">
        <v>77651</v>
      </c>
      <c r="I1022">
        <v>424710</v>
      </c>
      <c r="J1022" t="str">
        <f>VLOOKUP(C1022,'2016-2021 BD OES Pull_rev'!F:N, 9, FALSE)</f>
        <v>Manufacturing</v>
      </c>
      <c r="K1022">
        <v>22184</v>
      </c>
      <c r="L1022" t="s">
        <v>463</v>
      </c>
      <c r="M1022">
        <v>0</v>
      </c>
      <c r="R1022">
        <v>0</v>
      </c>
      <c r="S1022">
        <v>0</v>
      </c>
      <c r="T1022">
        <v>0</v>
      </c>
      <c r="U1022">
        <v>0</v>
      </c>
      <c r="V1022">
        <f t="shared" si="24"/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CJ1022"/>
      <c r="CK1022"/>
      <c r="GG1022"/>
      <c r="GI1022"/>
      <c r="GQ1022"/>
      <c r="HI1022"/>
      <c r="HK1022"/>
      <c r="HM1022"/>
      <c r="IF1022"/>
      <c r="IW1022"/>
    </row>
    <row r="1023" spans="1:257">
      <c r="A1023" t="s">
        <v>115</v>
      </c>
      <c r="B1023">
        <v>2021</v>
      </c>
      <c r="C1023" t="s">
        <v>1241</v>
      </c>
      <c r="D1023" t="s">
        <v>1242</v>
      </c>
      <c r="E1023" t="s">
        <v>1243</v>
      </c>
      <c r="F1023" t="s">
        <v>626</v>
      </c>
      <c r="G1023" t="s">
        <v>148</v>
      </c>
      <c r="H1023">
        <v>77651</v>
      </c>
      <c r="I1023">
        <v>424690</v>
      </c>
      <c r="J1023" t="str">
        <f>VLOOKUP(C1023,'2016-2021 BD OES Pull_rev'!F:N, 9, FALSE)</f>
        <v>Manufacturing</v>
      </c>
      <c r="K1023">
        <v>25905.17</v>
      </c>
      <c r="L1023" t="s">
        <v>463</v>
      </c>
      <c r="M1023">
        <v>0</v>
      </c>
      <c r="R1023">
        <v>0</v>
      </c>
      <c r="S1023">
        <v>0</v>
      </c>
      <c r="T1023">
        <v>0</v>
      </c>
      <c r="U1023">
        <v>0</v>
      </c>
      <c r="V1023">
        <f t="shared" si="24"/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CJ1023"/>
      <c r="CK1023"/>
      <c r="GG1023"/>
      <c r="GI1023"/>
      <c r="GQ1023"/>
      <c r="HI1023"/>
      <c r="HK1023"/>
      <c r="HM1023"/>
      <c r="IF1023"/>
      <c r="IW1023"/>
    </row>
    <row r="1024" spans="1:257">
      <c r="A1024" t="s">
        <v>115</v>
      </c>
      <c r="B1024">
        <v>2016</v>
      </c>
      <c r="C1024" t="s">
        <v>1244</v>
      </c>
      <c r="D1024" t="s">
        <v>1245</v>
      </c>
      <c r="E1024" t="s">
        <v>1246</v>
      </c>
      <c r="F1024" t="s">
        <v>833</v>
      </c>
      <c r="G1024" t="s">
        <v>148</v>
      </c>
      <c r="H1024">
        <v>77017</v>
      </c>
      <c r="I1024">
        <v>325199</v>
      </c>
      <c r="J1024" t="str">
        <f>VLOOKUP(C1024,'2016-2021 BD OES Pull_rev'!F:N, 9, FALSE)</f>
        <v>Manufacturing</v>
      </c>
      <c r="K1024">
        <v>16379</v>
      </c>
      <c r="L1024" t="s">
        <v>463</v>
      </c>
      <c r="M1024">
        <v>0</v>
      </c>
      <c r="R1024">
        <v>0</v>
      </c>
      <c r="S1024">
        <v>0</v>
      </c>
      <c r="T1024">
        <v>0</v>
      </c>
      <c r="U1024">
        <v>0</v>
      </c>
      <c r="V1024">
        <f t="shared" si="24"/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CJ1024"/>
      <c r="CK1024"/>
      <c r="GG1024"/>
      <c r="GI1024"/>
      <c r="GQ1024"/>
      <c r="HI1024"/>
      <c r="HK1024"/>
      <c r="HM1024"/>
      <c r="IF1024"/>
      <c r="IW1024"/>
    </row>
    <row r="1025" spans="1:257">
      <c r="A1025" t="s">
        <v>115</v>
      </c>
      <c r="B1025">
        <v>2017</v>
      </c>
      <c r="C1025" t="s">
        <v>1244</v>
      </c>
      <c r="D1025" t="s">
        <v>1245</v>
      </c>
      <c r="E1025" t="s">
        <v>1246</v>
      </c>
      <c r="F1025" t="s">
        <v>833</v>
      </c>
      <c r="G1025" t="s">
        <v>148</v>
      </c>
      <c r="H1025">
        <v>77017</v>
      </c>
      <c r="I1025">
        <v>325199</v>
      </c>
      <c r="J1025" t="str">
        <f>VLOOKUP(C1025,'2016-2021 BD OES Pull_rev'!F:N, 9, FALSE)</f>
        <v>Manufacturing</v>
      </c>
      <c r="K1025">
        <v>14023</v>
      </c>
      <c r="L1025" t="s">
        <v>463</v>
      </c>
      <c r="M1025">
        <v>0</v>
      </c>
      <c r="R1025">
        <v>0</v>
      </c>
      <c r="S1025">
        <v>0</v>
      </c>
      <c r="T1025">
        <v>0</v>
      </c>
      <c r="U1025">
        <v>0</v>
      </c>
      <c r="V1025">
        <f t="shared" si="24"/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CJ1025"/>
      <c r="CK1025"/>
      <c r="GG1025"/>
      <c r="GI1025"/>
      <c r="GQ1025"/>
      <c r="HI1025"/>
      <c r="HK1025"/>
      <c r="HM1025"/>
      <c r="IF1025"/>
      <c r="IW1025"/>
    </row>
    <row r="1026" spans="1:257">
      <c r="A1026" t="s">
        <v>115</v>
      </c>
      <c r="B1026">
        <v>2018</v>
      </c>
      <c r="C1026" t="s">
        <v>1244</v>
      </c>
      <c r="D1026" t="s">
        <v>1245</v>
      </c>
      <c r="E1026" t="s">
        <v>1246</v>
      </c>
      <c r="F1026" t="s">
        <v>833</v>
      </c>
      <c r="G1026" t="s">
        <v>148</v>
      </c>
      <c r="H1026">
        <v>77017</v>
      </c>
      <c r="I1026">
        <v>325199</v>
      </c>
      <c r="J1026" t="str">
        <f>VLOOKUP(C1026,'2016-2021 BD OES Pull_rev'!F:N, 9, FALSE)</f>
        <v>Manufacturing</v>
      </c>
      <c r="K1026">
        <v>23462</v>
      </c>
      <c r="L1026" t="s">
        <v>463</v>
      </c>
      <c r="M1026">
        <v>0</v>
      </c>
      <c r="R1026">
        <v>0</v>
      </c>
      <c r="S1026">
        <v>0</v>
      </c>
      <c r="T1026">
        <v>0</v>
      </c>
      <c r="U1026">
        <v>0</v>
      </c>
      <c r="V1026">
        <f t="shared" si="24"/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CJ1026"/>
      <c r="CK1026"/>
      <c r="GG1026"/>
      <c r="GI1026"/>
      <c r="GQ1026"/>
      <c r="HI1026"/>
      <c r="HK1026"/>
      <c r="HM1026"/>
      <c r="IF1026"/>
      <c r="IW1026"/>
    </row>
    <row r="1027" spans="1:257">
      <c r="A1027" t="s">
        <v>115</v>
      </c>
      <c r="B1027">
        <v>2019</v>
      </c>
      <c r="C1027" t="s">
        <v>1244</v>
      </c>
      <c r="D1027" t="s">
        <v>1245</v>
      </c>
      <c r="E1027" t="s">
        <v>1246</v>
      </c>
      <c r="F1027" t="s">
        <v>833</v>
      </c>
      <c r="G1027" t="s">
        <v>148</v>
      </c>
      <c r="H1027">
        <v>77017</v>
      </c>
      <c r="I1027">
        <v>325199</v>
      </c>
      <c r="J1027" t="str">
        <f>VLOOKUP(C1027,'2016-2021 BD OES Pull_rev'!F:N, 9, FALSE)</f>
        <v>Manufacturing</v>
      </c>
      <c r="K1027">
        <v>15984</v>
      </c>
      <c r="L1027" t="s">
        <v>463</v>
      </c>
      <c r="M1027">
        <v>0</v>
      </c>
      <c r="R1027">
        <v>0</v>
      </c>
      <c r="S1027">
        <v>0</v>
      </c>
      <c r="T1027">
        <v>0</v>
      </c>
      <c r="U1027">
        <v>0</v>
      </c>
      <c r="V1027">
        <f t="shared" si="24"/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CJ1027"/>
      <c r="CK1027"/>
      <c r="GG1027"/>
      <c r="GI1027"/>
      <c r="GQ1027"/>
      <c r="HI1027"/>
      <c r="HK1027"/>
      <c r="HM1027"/>
      <c r="IF1027"/>
      <c r="IW1027"/>
    </row>
    <row r="1028" spans="1:257">
      <c r="A1028" t="s">
        <v>115</v>
      </c>
      <c r="B1028">
        <v>2020</v>
      </c>
      <c r="C1028" t="s">
        <v>1244</v>
      </c>
      <c r="D1028" t="s">
        <v>1245</v>
      </c>
      <c r="E1028" t="s">
        <v>1246</v>
      </c>
      <c r="F1028" t="s">
        <v>833</v>
      </c>
      <c r="G1028" t="s">
        <v>148</v>
      </c>
      <c r="H1028">
        <v>77017</v>
      </c>
      <c r="I1028">
        <v>325199</v>
      </c>
      <c r="J1028" t="str">
        <f>VLOOKUP(C1028,'2016-2021 BD OES Pull_rev'!F:N, 9, FALSE)</f>
        <v>Manufacturing</v>
      </c>
      <c r="K1028">
        <v>23809</v>
      </c>
      <c r="L1028" t="s">
        <v>463</v>
      </c>
      <c r="M1028">
        <v>0</v>
      </c>
      <c r="R1028">
        <v>0</v>
      </c>
      <c r="S1028">
        <v>0</v>
      </c>
      <c r="T1028">
        <v>0</v>
      </c>
      <c r="U1028">
        <v>0</v>
      </c>
      <c r="V1028">
        <f t="shared" si="24"/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CJ1028"/>
      <c r="CK1028"/>
      <c r="GG1028"/>
      <c r="GI1028"/>
      <c r="GQ1028"/>
      <c r="HI1028"/>
      <c r="HK1028"/>
      <c r="HM1028"/>
      <c r="IF1028"/>
      <c r="IW1028"/>
    </row>
    <row r="1029" spans="1:257">
      <c r="A1029" t="s">
        <v>115</v>
      </c>
      <c r="B1029">
        <v>2021</v>
      </c>
      <c r="C1029" t="s">
        <v>1244</v>
      </c>
      <c r="D1029" t="s">
        <v>1245</v>
      </c>
      <c r="E1029" t="s">
        <v>1246</v>
      </c>
      <c r="F1029" t="s">
        <v>833</v>
      </c>
      <c r="G1029" t="s">
        <v>148</v>
      </c>
      <c r="H1029">
        <v>77017</v>
      </c>
      <c r="I1029">
        <v>325199</v>
      </c>
      <c r="J1029" t="str">
        <f>VLOOKUP(C1029,'2016-2021 BD OES Pull_rev'!F:N, 9, FALSE)</f>
        <v>Manufacturing</v>
      </c>
      <c r="K1029">
        <v>34480</v>
      </c>
      <c r="L1029" t="s">
        <v>463</v>
      </c>
      <c r="M1029">
        <v>0</v>
      </c>
      <c r="R1029">
        <v>0</v>
      </c>
      <c r="S1029">
        <v>0</v>
      </c>
      <c r="T1029">
        <v>0</v>
      </c>
      <c r="U1029">
        <v>0</v>
      </c>
      <c r="V1029">
        <f t="shared" si="24"/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CJ1029"/>
      <c r="CK1029"/>
      <c r="GG1029"/>
      <c r="GI1029"/>
      <c r="GQ1029"/>
      <c r="HI1029"/>
      <c r="HK1029"/>
      <c r="HM1029"/>
      <c r="IF1029"/>
      <c r="IW1029"/>
    </row>
    <row r="1030" spans="1:257">
      <c r="A1030" t="s">
        <v>115</v>
      </c>
      <c r="B1030">
        <v>2016</v>
      </c>
      <c r="C1030" t="s">
        <v>1247</v>
      </c>
      <c r="D1030" t="s">
        <v>1248</v>
      </c>
      <c r="E1030" t="s">
        <v>1249</v>
      </c>
      <c r="F1030" t="s">
        <v>1250</v>
      </c>
      <c r="G1030" t="s">
        <v>1050</v>
      </c>
      <c r="H1030">
        <v>30721</v>
      </c>
      <c r="I1030">
        <v>325212</v>
      </c>
      <c r="J1030" t="str">
        <f>VLOOKUP(C1030,'2016-2021 BD OES Pull_rev'!F:N, 9, FALSE)</f>
        <v>Plastics and Rubber Polymerization</v>
      </c>
      <c r="K1030">
        <v>343</v>
      </c>
      <c r="L1030" t="s">
        <v>463</v>
      </c>
      <c r="M1030">
        <v>0</v>
      </c>
      <c r="R1030">
        <v>0</v>
      </c>
      <c r="S1030">
        <v>0</v>
      </c>
      <c r="T1030">
        <v>0</v>
      </c>
      <c r="U1030">
        <v>0</v>
      </c>
      <c r="V1030">
        <f t="shared" si="24"/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2869</v>
      </c>
      <c r="CJ1030"/>
      <c r="CK1030"/>
      <c r="GG1030"/>
      <c r="GI1030"/>
      <c r="GQ1030"/>
      <c r="HI1030"/>
      <c r="HK1030"/>
      <c r="HM1030"/>
      <c r="IF1030"/>
      <c r="IW1030"/>
    </row>
    <row r="1031" spans="1:257">
      <c r="A1031" t="s">
        <v>115</v>
      </c>
      <c r="B1031">
        <v>2017</v>
      </c>
      <c r="C1031" t="s">
        <v>1247</v>
      </c>
      <c r="D1031" t="s">
        <v>1248</v>
      </c>
      <c r="E1031" t="s">
        <v>1249</v>
      </c>
      <c r="F1031" t="s">
        <v>1250</v>
      </c>
      <c r="G1031" t="s">
        <v>1050</v>
      </c>
      <c r="H1031">
        <v>30721</v>
      </c>
      <c r="I1031">
        <v>325212</v>
      </c>
      <c r="J1031" t="str">
        <f>VLOOKUP(C1031,'2016-2021 BD OES Pull_rev'!F:N, 9, FALSE)</f>
        <v>Plastics and Rubber Polymerization</v>
      </c>
      <c r="K1031">
        <v>252</v>
      </c>
      <c r="L1031" t="s">
        <v>463</v>
      </c>
      <c r="M1031">
        <v>0</v>
      </c>
      <c r="R1031">
        <v>0</v>
      </c>
      <c r="S1031">
        <v>0</v>
      </c>
      <c r="T1031">
        <v>0</v>
      </c>
      <c r="U1031">
        <v>0</v>
      </c>
      <c r="V1031">
        <f t="shared" si="24"/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425</v>
      </c>
      <c r="CJ1031"/>
      <c r="CK1031"/>
      <c r="GG1031"/>
      <c r="GI1031"/>
      <c r="GQ1031"/>
      <c r="HI1031"/>
      <c r="HK1031"/>
      <c r="HM1031"/>
      <c r="IF1031"/>
      <c r="IW1031"/>
    </row>
    <row r="1032" spans="1:257">
      <c r="A1032" t="s">
        <v>115</v>
      </c>
      <c r="B1032">
        <v>2018</v>
      </c>
      <c r="C1032" t="s">
        <v>1247</v>
      </c>
      <c r="D1032" t="s">
        <v>1248</v>
      </c>
      <c r="E1032" t="s">
        <v>1249</v>
      </c>
      <c r="F1032" t="s">
        <v>1250</v>
      </c>
      <c r="G1032" t="s">
        <v>1050</v>
      </c>
      <c r="H1032">
        <v>30721</v>
      </c>
      <c r="I1032">
        <v>325212</v>
      </c>
      <c r="J1032" t="str">
        <f>VLOOKUP(C1032,'2016-2021 BD OES Pull_rev'!F:N, 9, FALSE)</f>
        <v>Plastics and Rubber Polymerization</v>
      </c>
      <c r="K1032">
        <v>237</v>
      </c>
      <c r="L1032" t="s">
        <v>463</v>
      </c>
      <c r="M1032">
        <v>0</v>
      </c>
      <c r="R1032">
        <v>0</v>
      </c>
      <c r="S1032">
        <v>0</v>
      </c>
      <c r="T1032">
        <v>0</v>
      </c>
      <c r="U1032">
        <v>0</v>
      </c>
      <c r="V1032">
        <f t="shared" si="24"/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40338</v>
      </c>
      <c r="CJ1032"/>
      <c r="CK1032"/>
      <c r="GG1032"/>
      <c r="GI1032"/>
      <c r="GQ1032"/>
      <c r="HI1032"/>
      <c r="HK1032"/>
      <c r="HM1032"/>
      <c r="IF1032"/>
      <c r="IW1032"/>
    </row>
    <row r="1033" spans="1:257">
      <c r="A1033" t="s">
        <v>115</v>
      </c>
      <c r="B1033">
        <v>2019</v>
      </c>
      <c r="C1033" t="s">
        <v>1247</v>
      </c>
      <c r="D1033" t="s">
        <v>1248</v>
      </c>
      <c r="E1033" t="s">
        <v>1249</v>
      </c>
      <c r="F1033" t="s">
        <v>1250</v>
      </c>
      <c r="G1033" t="s">
        <v>1050</v>
      </c>
      <c r="H1033">
        <v>30721</v>
      </c>
      <c r="I1033">
        <v>325212</v>
      </c>
      <c r="J1033" t="str">
        <f>VLOOKUP(C1033,'2016-2021 BD OES Pull_rev'!F:N, 9, FALSE)</f>
        <v>Plastics and Rubber Polymerization</v>
      </c>
      <c r="K1033">
        <v>270</v>
      </c>
      <c r="L1033" t="s">
        <v>463</v>
      </c>
      <c r="M1033">
        <v>0</v>
      </c>
      <c r="R1033">
        <v>0</v>
      </c>
      <c r="S1033">
        <v>0</v>
      </c>
      <c r="T1033">
        <v>0</v>
      </c>
      <c r="U1033">
        <v>0</v>
      </c>
      <c r="V1033">
        <f t="shared" si="24"/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68262</v>
      </c>
      <c r="CJ1033"/>
      <c r="CK1033"/>
      <c r="GG1033"/>
      <c r="GI1033"/>
      <c r="GQ1033"/>
      <c r="HI1033"/>
      <c r="HK1033"/>
      <c r="HM1033"/>
      <c r="IF1033"/>
      <c r="IW1033"/>
    </row>
    <row r="1034" spans="1:257">
      <c r="A1034" t="s">
        <v>115</v>
      </c>
      <c r="B1034">
        <v>2020</v>
      </c>
      <c r="C1034" t="s">
        <v>1247</v>
      </c>
      <c r="D1034" t="s">
        <v>1248</v>
      </c>
      <c r="E1034" t="s">
        <v>1249</v>
      </c>
      <c r="F1034" t="s">
        <v>1250</v>
      </c>
      <c r="G1034" t="s">
        <v>1050</v>
      </c>
      <c r="H1034">
        <v>30721</v>
      </c>
      <c r="I1034">
        <v>325212</v>
      </c>
      <c r="J1034" t="str">
        <f>VLOOKUP(C1034,'2016-2021 BD OES Pull_rev'!F:N, 9, FALSE)</f>
        <v>Plastics and Rubber Polymerization</v>
      </c>
      <c r="K1034">
        <v>233</v>
      </c>
      <c r="L1034" t="s">
        <v>463</v>
      </c>
      <c r="M1034">
        <v>0</v>
      </c>
      <c r="R1034">
        <v>0</v>
      </c>
      <c r="S1034">
        <v>0</v>
      </c>
      <c r="T1034">
        <v>0</v>
      </c>
      <c r="U1034">
        <v>0</v>
      </c>
      <c r="V1034">
        <f t="shared" si="24"/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40829</v>
      </c>
      <c r="CJ1034"/>
      <c r="CK1034"/>
      <c r="GG1034"/>
      <c r="GI1034"/>
      <c r="GQ1034"/>
      <c r="HI1034"/>
      <c r="HK1034"/>
      <c r="HM1034"/>
      <c r="IF1034"/>
      <c r="IW1034"/>
    </row>
    <row r="1035" spans="1:257">
      <c r="A1035" t="s">
        <v>115</v>
      </c>
      <c r="B1035">
        <v>2021</v>
      </c>
      <c r="C1035" t="s">
        <v>1247</v>
      </c>
      <c r="D1035" t="s">
        <v>1248</v>
      </c>
      <c r="E1035" t="s">
        <v>1249</v>
      </c>
      <c r="F1035" t="s">
        <v>1250</v>
      </c>
      <c r="G1035" t="s">
        <v>1050</v>
      </c>
      <c r="H1035">
        <v>30721</v>
      </c>
      <c r="I1035">
        <v>325211</v>
      </c>
      <c r="J1035" t="str">
        <f>VLOOKUP(C1035,'2016-2021 BD OES Pull_rev'!F:N, 9, FALSE)</f>
        <v>Plastics and Rubber Polymerization</v>
      </c>
      <c r="K1035">
        <v>229</v>
      </c>
      <c r="L1035" t="s">
        <v>1251</v>
      </c>
      <c r="M1035">
        <v>0</v>
      </c>
      <c r="N1035" t="s">
        <v>485</v>
      </c>
      <c r="R1035">
        <v>1</v>
      </c>
      <c r="S1035">
        <v>0</v>
      </c>
      <c r="T1035">
        <v>0</v>
      </c>
      <c r="U1035">
        <v>0</v>
      </c>
      <c r="V1035">
        <f t="shared" si="24"/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46474</v>
      </c>
      <c r="CJ1035"/>
      <c r="CK1035"/>
      <c r="GG1035"/>
      <c r="GI1035"/>
      <c r="GQ1035"/>
      <c r="HI1035"/>
      <c r="HK1035"/>
      <c r="HM1035"/>
      <c r="IF1035"/>
      <c r="IW1035"/>
    </row>
    <row r="1036" spans="1:257">
      <c r="A1036" t="s">
        <v>115</v>
      </c>
      <c r="B1036">
        <v>2016</v>
      </c>
      <c r="C1036" t="s">
        <v>1252</v>
      </c>
      <c r="D1036" t="s">
        <v>1253</v>
      </c>
      <c r="E1036" t="s">
        <v>1254</v>
      </c>
      <c r="F1036" t="s">
        <v>659</v>
      </c>
      <c r="G1036" t="s">
        <v>660</v>
      </c>
      <c r="H1036">
        <v>48667</v>
      </c>
      <c r="I1036">
        <v>325211</v>
      </c>
      <c r="J1036" t="str">
        <f>VLOOKUP(C1036,'2016-2021 BD OES Pull_rev'!F:N, 9, FALSE)</f>
        <v>Plastics and Rubber Polymerization</v>
      </c>
      <c r="K1036">
        <v>775</v>
      </c>
      <c r="L1036" t="s">
        <v>463</v>
      </c>
      <c r="M1036">
        <v>0</v>
      </c>
      <c r="R1036">
        <v>0</v>
      </c>
      <c r="S1036">
        <v>0</v>
      </c>
      <c r="T1036">
        <v>0</v>
      </c>
      <c r="U1036">
        <v>1</v>
      </c>
      <c r="V1036">
        <f t="shared" si="24"/>
        <v>1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653007</v>
      </c>
      <c r="CJ1036"/>
      <c r="CK1036"/>
      <c r="GG1036"/>
      <c r="GI1036"/>
      <c r="GQ1036"/>
      <c r="HI1036"/>
      <c r="HK1036"/>
      <c r="HM1036"/>
      <c r="IF1036"/>
      <c r="IW1036"/>
    </row>
    <row r="1037" spans="1:257">
      <c r="A1037" t="s">
        <v>115</v>
      </c>
      <c r="B1037">
        <v>2017</v>
      </c>
      <c r="C1037" t="s">
        <v>1252</v>
      </c>
      <c r="D1037" t="s">
        <v>1253</v>
      </c>
      <c r="E1037" t="s">
        <v>1254</v>
      </c>
      <c r="F1037" t="s">
        <v>659</v>
      </c>
      <c r="G1037" t="s">
        <v>660</v>
      </c>
      <c r="H1037">
        <v>48667</v>
      </c>
      <c r="I1037">
        <v>325211</v>
      </c>
      <c r="J1037" t="str">
        <f>VLOOKUP(C1037,'2016-2021 BD OES Pull_rev'!F:N, 9, FALSE)</f>
        <v>Plastics and Rubber Polymerization</v>
      </c>
      <c r="K1037">
        <v>1516</v>
      </c>
      <c r="L1037" t="s">
        <v>463</v>
      </c>
      <c r="M1037">
        <v>0</v>
      </c>
      <c r="R1037">
        <v>0</v>
      </c>
      <c r="S1037">
        <v>0</v>
      </c>
      <c r="T1037">
        <v>0</v>
      </c>
      <c r="U1037">
        <v>1</v>
      </c>
      <c r="V1037">
        <f t="shared" si="24"/>
        <v>1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494014</v>
      </c>
      <c r="CJ1037"/>
      <c r="CK1037"/>
      <c r="GG1037"/>
      <c r="GI1037"/>
      <c r="GQ1037"/>
      <c r="HI1037"/>
      <c r="HK1037"/>
      <c r="HM1037"/>
      <c r="IF1037"/>
      <c r="IW1037"/>
    </row>
    <row r="1038" spans="1:257">
      <c r="A1038" t="s">
        <v>115</v>
      </c>
      <c r="B1038">
        <v>2018</v>
      </c>
      <c r="C1038" t="s">
        <v>1252</v>
      </c>
      <c r="D1038" t="s">
        <v>1253</v>
      </c>
      <c r="E1038" t="s">
        <v>1254</v>
      </c>
      <c r="F1038" t="s">
        <v>659</v>
      </c>
      <c r="G1038" t="s">
        <v>660</v>
      </c>
      <c r="H1038">
        <v>48667</v>
      </c>
      <c r="I1038">
        <v>325211</v>
      </c>
      <c r="J1038" t="str">
        <f>VLOOKUP(C1038,'2016-2021 BD OES Pull_rev'!F:N, 9, FALSE)</f>
        <v>Plastics and Rubber Polymerization</v>
      </c>
      <c r="K1038">
        <v>685</v>
      </c>
      <c r="L1038" t="s">
        <v>463</v>
      </c>
      <c r="M1038">
        <v>0</v>
      </c>
      <c r="R1038">
        <v>0</v>
      </c>
      <c r="S1038">
        <v>0</v>
      </c>
      <c r="T1038">
        <v>0</v>
      </c>
      <c r="U1038">
        <v>0</v>
      </c>
      <c r="V1038">
        <f t="shared" si="24"/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485808</v>
      </c>
      <c r="CJ1038"/>
      <c r="CK1038"/>
      <c r="GG1038"/>
      <c r="GI1038"/>
      <c r="GQ1038"/>
      <c r="HI1038"/>
      <c r="HK1038"/>
      <c r="HM1038"/>
      <c r="IF1038"/>
      <c r="IW1038"/>
    </row>
    <row r="1039" spans="1:257">
      <c r="A1039" t="s">
        <v>115</v>
      </c>
      <c r="B1039">
        <v>2019</v>
      </c>
      <c r="C1039" t="s">
        <v>1252</v>
      </c>
      <c r="D1039" t="s">
        <v>1253</v>
      </c>
      <c r="E1039" t="s">
        <v>1254</v>
      </c>
      <c r="F1039" t="s">
        <v>659</v>
      </c>
      <c r="G1039" t="s">
        <v>660</v>
      </c>
      <c r="H1039">
        <v>48667</v>
      </c>
      <c r="I1039">
        <v>325211</v>
      </c>
      <c r="J1039" t="str">
        <f>VLOOKUP(C1039,'2016-2021 BD OES Pull_rev'!F:N, 9, FALSE)</f>
        <v>Plastics and Rubber Polymerization</v>
      </c>
      <c r="K1039">
        <v>645</v>
      </c>
      <c r="L1039" t="s">
        <v>463</v>
      </c>
      <c r="M1039">
        <v>0</v>
      </c>
      <c r="R1039">
        <v>0</v>
      </c>
      <c r="S1039">
        <v>0</v>
      </c>
      <c r="T1039">
        <v>0</v>
      </c>
      <c r="U1039">
        <v>0</v>
      </c>
      <c r="V1039">
        <f t="shared" si="24"/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545053</v>
      </c>
      <c r="CJ1039"/>
      <c r="CK1039"/>
      <c r="GG1039"/>
      <c r="GI1039"/>
      <c r="GQ1039"/>
      <c r="HI1039"/>
      <c r="HK1039"/>
      <c r="HM1039"/>
      <c r="IF1039"/>
      <c r="IW1039"/>
    </row>
    <row r="1040" spans="1:257">
      <c r="A1040" t="s">
        <v>115</v>
      </c>
      <c r="B1040">
        <v>2020</v>
      </c>
      <c r="C1040" t="s">
        <v>1252</v>
      </c>
      <c r="D1040" t="s">
        <v>1253</v>
      </c>
      <c r="E1040" t="s">
        <v>1254</v>
      </c>
      <c r="F1040" t="s">
        <v>659</v>
      </c>
      <c r="G1040" t="s">
        <v>660</v>
      </c>
      <c r="H1040">
        <v>48667</v>
      </c>
      <c r="I1040">
        <v>325211</v>
      </c>
      <c r="J1040" t="str">
        <f>VLOOKUP(C1040,'2016-2021 BD OES Pull_rev'!F:N, 9, FALSE)</f>
        <v>Plastics and Rubber Polymerization</v>
      </c>
      <c r="K1040">
        <v>1112.42</v>
      </c>
      <c r="L1040" t="s">
        <v>463</v>
      </c>
      <c r="M1040">
        <v>0</v>
      </c>
      <c r="R1040">
        <v>0</v>
      </c>
      <c r="S1040">
        <v>0</v>
      </c>
      <c r="T1040">
        <v>0</v>
      </c>
      <c r="U1040">
        <v>0</v>
      </c>
      <c r="V1040">
        <f t="shared" si="24"/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621625.56999999995</v>
      </c>
      <c r="CJ1040"/>
      <c r="CK1040"/>
      <c r="GG1040"/>
      <c r="GI1040"/>
      <c r="GQ1040"/>
      <c r="HI1040"/>
      <c r="HK1040"/>
      <c r="HM1040"/>
      <c r="IF1040"/>
      <c r="IW1040"/>
    </row>
    <row r="1041" spans="1:257">
      <c r="B1041">
        <v>2021</v>
      </c>
      <c r="C1041" t="s">
        <v>1252</v>
      </c>
      <c r="D1041" t="s">
        <v>1253</v>
      </c>
      <c r="E1041" t="s">
        <v>1254</v>
      </c>
      <c r="F1041" t="s">
        <v>659</v>
      </c>
      <c r="G1041" t="s">
        <v>660</v>
      </c>
      <c r="H1041">
        <v>48667</v>
      </c>
      <c r="I1041">
        <v>325211</v>
      </c>
      <c r="J1041" t="str">
        <f>VLOOKUP(C1041,'2016-2021 BD OES Pull_rev'!F:N, 9, FALSE)</f>
        <v>Plastics and Rubber Polymerization</v>
      </c>
      <c r="K1041">
        <v>1064.06</v>
      </c>
      <c r="L1041" t="s">
        <v>463</v>
      </c>
      <c r="M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AQ1041" s="33" t="s">
        <v>1255</v>
      </c>
      <c r="AR1041" s="33" t="s">
        <v>1256</v>
      </c>
      <c r="AS1041" s="33" t="s">
        <v>370</v>
      </c>
      <c r="AT1041" s="33" t="s">
        <v>148</v>
      </c>
      <c r="AU1041" s="33" t="s">
        <v>370</v>
      </c>
      <c r="AV1041" s="33">
        <v>79927</v>
      </c>
      <c r="AW1041" s="33">
        <v>110064621226</v>
      </c>
      <c r="AX1041" s="33">
        <v>9.4480999999999996E-2</v>
      </c>
      <c r="AY1041" s="33">
        <v>0</v>
      </c>
      <c r="AZ1041" s="46"/>
      <c r="BA1041" s="46"/>
      <c r="BB1041" s="46"/>
      <c r="BC1041" s="46"/>
      <c r="BD1041" s="46"/>
      <c r="BE1041" s="46"/>
      <c r="BF1041" s="46"/>
      <c r="BG1041" s="46"/>
      <c r="BH1041" s="46"/>
      <c r="CJ1041"/>
      <c r="CK1041"/>
      <c r="GG1041"/>
      <c r="GI1041"/>
      <c r="GQ1041"/>
      <c r="HI1041"/>
      <c r="HK1041"/>
      <c r="HM1041"/>
      <c r="IF1041"/>
      <c r="IW1041"/>
    </row>
    <row r="1042" spans="1:257">
      <c r="B1042">
        <v>2021</v>
      </c>
      <c r="C1042" t="s">
        <v>1252</v>
      </c>
      <c r="D1042" t="s">
        <v>1253</v>
      </c>
      <c r="E1042" t="s">
        <v>1254</v>
      </c>
      <c r="F1042" t="s">
        <v>659</v>
      </c>
      <c r="G1042" t="s">
        <v>660</v>
      </c>
      <c r="H1042">
        <v>48667</v>
      </c>
      <c r="I1042">
        <v>325211</v>
      </c>
      <c r="J1042" t="str">
        <f>VLOOKUP(C1042,'2016-2021 BD OES Pull_rev'!F:N, 9, FALSE)</f>
        <v>Plastics and Rubber Polymerization</v>
      </c>
      <c r="K1042">
        <v>1064.06</v>
      </c>
      <c r="L1042" t="s">
        <v>463</v>
      </c>
      <c r="M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AQ1042" s="33"/>
      <c r="AR1042" s="33"/>
      <c r="AS1042" s="33"/>
      <c r="AT1042" s="33"/>
      <c r="AU1042" s="33"/>
      <c r="AV1042" s="33"/>
      <c r="AW1042" s="33"/>
      <c r="AX1042" s="33"/>
      <c r="AY1042" s="33"/>
      <c r="CJ1042"/>
      <c r="CK1042"/>
      <c r="GG1042"/>
      <c r="GI1042"/>
      <c r="GQ1042"/>
      <c r="HI1042"/>
      <c r="HK1042"/>
      <c r="HM1042"/>
      <c r="IF1042"/>
      <c r="IW1042"/>
    </row>
    <row r="1043" spans="1:257">
      <c r="A1043" t="s">
        <v>115</v>
      </c>
      <c r="B1043">
        <v>2021</v>
      </c>
      <c r="C1043" t="s">
        <v>1252</v>
      </c>
      <c r="D1043" t="s">
        <v>1253</v>
      </c>
      <c r="E1043" t="s">
        <v>1254</v>
      </c>
      <c r="F1043" t="s">
        <v>659</v>
      </c>
      <c r="G1043" t="s">
        <v>660</v>
      </c>
      <c r="H1043">
        <v>48667</v>
      </c>
      <c r="I1043">
        <v>325211</v>
      </c>
      <c r="J1043" t="str">
        <f>VLOOKUP(C1043,'2016-2021 BD OES Pull_rev'!F:N, 9, FALSE)</f>
        <v>Plastics and Rubber Polymerization</v>
      </c>
      <c r="K1043">
        <v>1064.06</v>
      </c>
      <c r="L1043" t="s">
        <v>463</v>
      </c>
      <c r="M1043">
        <v>0</v>
      </c>
      <c r="R1043">
        <v>0</v>
      </c>
      <c r="S1043">
        <v>0</v>
      </c>
      <c r="T1043">
        <v>0</v>
      </c>
      <c r="U1043">
        <v>0</v>
      </c>
      <c r="V1043">
        <f t="shared" ref="V1043:V1074" si="25">SUM(S1043:U1043)</f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618370</v>
      </c>
      <c r="CJ1043"/>
      <c r="CK1043"/>
      <c r="GG1043"/>
      <c r="GI1043"/>
      <c r="GQ1043"/>
      <c r="HI1043"/>
      <c r="HK1043"/>
      <c r="HM1043"/>
      <c r="IF1043"/>
      <c r="IW1043"/>
    </row>
    <row r="1044" spans="1:257">
      <c r="A1044" t="s">
        <v>115</v>
      </c>
      <c r="B1044">
        <v>2016</v>
      </c>
      <c r="C1044" t="s">
        <v>1257</v>
      </c>
      <c r="D1044" t="s">
        <v>1258</v>
      </c>
      <c r="E1044" t="s">
        <v>1259</v>
      </c>
      <c r="F1044" t="s">
        <v>1167</v>
      </c>
      <c r="G1044" t="s">
        <v>216</v>
      </c>
      <c r="H1044">
        <v>70764</v>
      </c>
      <c r="I1044">
        <v>325211</v>
      </c>
      <c r="J1044" t="str">
        <f>VLOOKUP(C1044,'2016-2021 BD OES Pull_rev'!F:N, 9, FALSE)</f>
        <v>Plastics and Rubber Polymerization</v>
      </c>
      <c r="K1044">
        <v>4446</v>
      </c>
      <c r="L1044" t="s">
        <v>463</v>
      </c>
      <c r="M1044">
        <v>0</v>
      </c>
      <c r="R1044">
        <v>0</v>
      </c>
      <c r="S1044">
        <v>0</v>
      </c>
      <c r="T1044">
        <v>0</v>
      </c>
      <c r="U1044">
        <v>0</v>
      </c>
      <c r="V1044">
        <f t="shared" si="25"/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1389</v>
      </c>
      <c r="CJ1044"/>
      <c r="CK1044"/>
      <c r="GG1044"/>
      <c r="GI1044"/>
      <c r="GQ1044"/>
      <c r="HI1044"/>
      <c r="HK1044"/>
      <c r="HM1044"/>
      <c r="IF1044"/>
      <c r="IW1044"/>
    </row>
    <row r="1045" spans="1:257">
      <c r="A1045" t="s">
        <v>115</v>
      </c>
      <c r="B1045">
        <v>2017</v>
      </c>
      <c r="C1045" t="s">
        <v>1257</v>
      </c>
      <c r="D1045" t="s">
        <v>1258</v>
      </c>
      <c r="E1045" t="s">
        <v>1259</v>
      </c>
      <c r="F1045" t="s">
        <v>1167</v>
      </c>
      <c r="G1045" t="s">
        <v>216</v>
      </c>
      <c r="H1045">
        <v>70764</v>
      </c>
      <c r="I1045">
        <v>325211</v>
      </c>
      <c r="J1045" t="str">
        <f>VLOOKUP(C1045,'2016-2021 BD OES Pull_rev'!F:N, 9, FALSE)</f>
        <v>Plastics and Rubber Polymerization</v>
      </c>
      <c r="K1045">
        <v>4112</v>
      </c>
      <c r="L1045" t="s">
        <v>463</v>
      </c>
      <c r="M1045">
        <v>0</v>
      </c>
      <c r="R1045">
        <v>0</v>
      </c>
      <c r="S1045">
        <v>0</v>
      </c>
      <c r="T1045">
        <v>0</v>
      </c>
      <c r="U1045">
        <v>0</v>
      </c>
      <c r="V1045">
        <f t="shared" si="25"/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1000</v>
      </c>
      <c r="CJ1045"/>
      <c r="CK1045"/>
      <c r="GG1045"/>
      <c r="GI1045"/>
      <c r="GQ1045"/>
      <c r="HI1045"/>
      <c r="HK1045"/>
      <c r="HM1045"/>
      <c r="IF1045"/>
      <c r="IW1045"/>
    </row>
    <row r="1046" spans="1:257">
      <c r="A1046" t="s">
        <v>115</v>
      </c>
      <c r="B1046">
        <v>2018</v>
      </c>
      <c r="C1046" t="s">
        <v>1257</v>
      </c>
      <c r="D1046" t="s">
        <v>1258</v>
      </c>
      <c r="E1046" t="s">
        <v>1259</v>
      </c>
      <c r="F1046" t="s">
        <v>1167</v>
      </c>
      <c r="G1046" t="s">
        <v>216</v>
      </c>
      <c r="H1046">
        <v>70764</v>
      </c>
      <c r="I1046">
        <v>325211</v>
      </c>
      <c r="J1046" t="str">
        <f>VLOOKUP(C1046,'2016-2021 BD OES Pull_rev'!F:N, 9, FALSE)</f>
        <v>Plastics and Rubber Polymerization</v>
      </c>
      <c r="K1046">
        <v>4042.09</v>
      </c>
      <c r="L1046" t="s">
        <v>569</v>
      </c>
      <c r="M1046">
        <v>0</v>
      </c>
      <c r="N1046" t="s">
        <v>477</v>
      </c>
      <c r="R1046">
        <v>1</v>
      </c>
      <c r="S1046">
        <v>0</v>
      </c>
      <c r="T1046">
        <v>0</v>
      </c>
      <c r="U1046">
        <v>0</v>
      </c>
      <c r="V1046">
        <f t="shared" si="25"/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2623.2649999999999</v>
      </c>
      <c r="CJ1046"/>
      <c r="CK1046"/>
      <c r="GG1046"/>
      <c r="GI1046"/>
      <c r="GQ1046"/>
      <c r="HI1046"/>
      <c r="HK1046"/>
      <c r="HM1046"/>
      <c r="IF1046"/>
      <c r="IW1046"/>
    </row>
    <row r="1047" spans="1:257">
      <c r="A1047" t="s">
        <v>115</v>
      </c>
      <c r="B1047">
        <v>2019</v>
      </c>
      <c r="C1047" t="s">
        <v>1257</v>
      </c>
      <c r="D1047" t="s">
        <v>1258</v>
      </c>
      <c r="E1047" t="s">
        <v>1259</v>
      </c>
      <c r="F1047" t="s">
        <v>1167</v>
      </c>
      <c r="G1047" t="s">
        <v>216</v>
      </c>
      <c r="H1047">
        <v>70764</v>
      </c>
      <c r="I1047">
        <v>325211</v>
      </c>
      <c r="J1047" t="str">
        <f>VLOOKUP(C1047,'2016-2021 BD OES Pull_rev'!F:N, 9, FALSE)</f>
        <v>Plastics and Rubber Polymerization</v>
      </c>
      <c r="K1047">
        <v>2987.18</v>
      </c>
      <c r="L1047" t="s">
        <v>569</v>
      </c>
      <c r="M1047">
        <v>0</v>
      </c>
      <c r="N1047" t="s">
        <v>485</v>
      </c>
      <c r="R1047">
        <v>1</v>
      </c>
      <c r="S1047">
        <v>0</v>
      </c>
      <c r="T1047">
        <v>0</v>
      </c>
      <c r="U1047">
        <v>0</v>
      </c>
      <c r="V1047">
        <f t="shared" si="25"/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1222.02</v>
      </c>
      <c r="CJ1047"/>
      <c r="CK1047"/>
      <c r="GG1047"/>
      <c r="GI1047"/>
      <c r="GQ1047"/>
      <c r="HI1047"/>
      <c r="HK1047"/>
      <c r="HM1047"/>
      <c r="IF1047"/>
      <c r="IW1047"/>
    </row>
    <row r="1048" spans="1:257">
      <c r="A1048" t="s">
        <v>115</v>
      </c>
      <c r="B1048">
        <v>2020</v>
      </c>
      <c r="C1048" t="s">
        <v>1257</v>
      </c>
      <c r="D1048" t="s">
        <v>1258</v>
      </c>
      <c r="E1048" t="s">
        <v>1259</v>
      </c>
      <c r="F1048" t="s">
        <v>1167</v>
      </c>
      <c r="G1048" t="s">
        <v>216</v>
      </c>
      <c r="H1048">
        <v>70764</v>
      </c>
      <c r="I1048">
        <v>325211</v>
      </c>
      <c r="J1048" t="str">
        <f>VLOOKUP(C1048,'2016-2021 BD OES Pull_rev'!F:N, 9, FALSE)</f>
        <v>Plastics and Rubber Polymerization</v>
      </c>
      <c r="K1048">
        <v>2513</v>
      </c>
      <c r="L1048" t="s">
        <v>569</v>
      </c>
      <c r="M1048">
        <v>0</v>
      </c>
      <c r="N1048" t="s">
        <v>477</v>
      </c>
      <c r="R1048">
        <v>1</v>
      </c>
      <c r="S1048">
        <v>0</v>
      </c>
      <c r="T1048">
        <v>0</v>
      </c>
      <c r="U1048">
        <v>0</v>
      </c>
      <c r="V1048">
        <f t="shared" si="25"/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15421.69</v>
      </c>
      <c r="CJ1048"/>
      <c r="CK1048"/>
      <c r="GG1048"/>
      <c r="GI1048"/>
      <c r="GQ1048"/>
      <c r="HI1048"/>
      <c r="HK1048"/>
      <c r="HM1048"/>
      <c r="IF1048"/>
      <c r="IW1048"/>
    </row>
    <row r="1049" spans="1:257">
      <c r="A1049" t="s">
        <v>115</v>
      </c>
      <c r="B1049">
        <v>2021</v>
      </c>
      <c r="C1049" t="s">
        <v>1257</v>
      </c>
      <c r="D1049" t="s">
        <v>1258</v>
      </c>
      <c r="E1049" t="s">
        <v>1259</v>
      </c>
      <c r="F1049" t="s">
        <v>1167</v>
      </c>
      <c r="G1049" t="s">
        <v>216</v>
      </c>
      <c r="H1049">
        <v>70764</v>
      </c>
      <c r="I1049">
        <v>325211</v>
      </c>
      <c r="J1049" t="str">
        <f>VLOOKUP(C1049,'2016-2021 BD OES Pull_rev'!F:N, 9, FALSE)</f>
        <v>Plastics and Rubber Polymerization</v>
      </c>
      <c r="K1049">
        <v>2548.7800000000002</v>
      </c>
      <c r="L1049" t="s">
        <v>569</v>
      </c>
      <c r="M1049">
        <v>0</v>
      </c>
      <c r="N1049" t="s">
        <v>477</v>
      </c>
      <c r="R1049">
        <v>1</v>
      </c>
      <c r="S1049">
        <v>0</v>
      </c>
      <c r="T1049">
        <v>0</v>
      </c>
      <c r="U1049">
        <v>0</v>
      </c>
      <c r="V1049">
        <f t="shared" si="25"/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28199.86</v>
      </c>
      <c r="CJ1049"/>
      <c r="CK1049"/>
      <c r="GG1049"/>
      <c r="GI1049"/>
      <c r="GQ1049"/>
      <c r="HI1049"/>
      <c r="HK1049"/>
      <c r="HM1049"/>
      <c r="IF1049"/>
      <c r="IW1049"/>
    </row>
    <row r="1050" spans="1:257">
      <c r="A1050" t="s">
        <v>115</v>
      </c>
      <c r="B1050">
        <v>2016</v>
      </c>
      <c r="C1050" t="s">
        <v>1260</v>
      </c>
      <c r="D1050" t="s">
        <v>1261</v>
      </c>
      <c r="E1050" t="s">
        <v>1262</v>
      </c>
      <c r="F1050" t="s">
        <v>1102</v>
      </c>
      <c r="G1050" t="s">
        <v>155</v>
      </c>
      <c r="H1050">
        <v>90744</v>
      </c>
      <c r="I1050">
        <v>324110</v>
      </c>
      <c r="J1050" t="str">
        <f>VLOOKUP(C1050,'2016-2021 BD OES Pull_rev'!F:N, 9, FALSE)</f>
        <v>Processing - incorporation into formulation, mixture, or reaction product</v>
      </c>
      <c r="K1050">
        <v>227</v>
      </c>
      <c r="L1050" t="s">
        <v>463</v>
      </c>
      <c r="M1050">
        <v>0</v>
      </c>
      <c r="R1050">
        <v>0</v>
      </c>
      <c r="S1050">
        <v>0</v>
      </c>
      <c r="T1050">
        <v>0</v>
      </c>
      <c r="U1050">
        <v>0</v>
      </c>
      <c r="V1050">
        <f t="shared" si="25"/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CJ1050"/>
      <c r="CK1050"/>
      <c r="GG1050"/>
      <c r="GI1050"/>
      <c r="GQ1050"/>
      <c r="HI1050"/>
      <c r="HK1050"/>
      <c r="HM1050"/>
      <c r="IF1050"/>
      <c r="IW1050"/>
    </row>
    <row r="1051" spans="1:257">
      <c r="A1051" t="s">
        <v>115</v>
      </c>
      <c r="B1051">
        <v>2017</v>
      </c>
      <c r="C1051" t="s">
        <v>1260</v>
      </c>
      <c r="D1051" t="s">
        <v>1261</v>
      </c>
      <c r="E1051" t="s">
        <v>1262</v>
      </c>
      <c r="F1051" t="s">
        <v>1102</v>
      </c>
      <c r="G1051" t="s">
        <v>155</v>
      </c>
      <c r="H1051">
        <v>90744</v>
      </c>
      <c r="I1051">
        <v>324110</v>
      </c>
      <c r="J1051" t="str">
        <f>VLOOKUP(C1051,'2016-2021 BD OES Pull_rev'!F:N, 9, FALSE)</f>
        <v>Processing - incorporation into formulation, mixture, or reaction product</v>
      </c>
      <c r="K1051">
        <v>294</v>
      </c>
      <c r="L1051" t="s">
        <v>463</v>
      </c>
      <c r="M1051">
        <v>0</v>
      </c>
      <c r="R1051">
        <v>0</v>
      </c>
      <c r="S1051">
        <v>0</v>
      </c>
      <c r="T1051">
        <v>0</v>
      </c>
      <c r="U1051">
        <v>0</v>
      </c>
      <c r="V1051">
        <f t="shared" si="25"/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CJ1051"/>
      <c r="CK1051"/>
      <c r="GG1051"/>
      <c r="GI1051"/>
      <c r="GQ1051"/>
      <c r="HI1051"/>
      <c r="HK1051"/>
      <c r="HM1051"/>
      <c r="IF1051"/>
      <c r="IW1051"/>
    </row>
    <row r="1052" spans="1:257">
      <c r="A1052" t="s">
        <v>115</v>
      </c>
      <c r="B1052">
        <v>2018</v>
      </c>
      <c r="C1052" t="s">
        <v>1260</v>
      </c>
      <c r="D1052" t="s">
        <v>1261</v>
      </c>
      <c r="E1052" t="s">
        <v>1262</v>
      </c>
      <c r="F1052" t="s">
        <v>1102</v>
      </c>
      <c r="G1052" t="s">
        <v>155</v>
      </c>
      <c r="H1052">
        <v>90744</v>
      </c>
      <c r="I1052">
        <v>324110</v>
      </c>
      <c r="J1052" t="str">
        <f>VLOOKUP(C1052,'2016-2021 BD OES Pull_rev'!F:N, 9, FALSE)</f>
        <v>Processing - incorporation into formulation, mixture, or reaction product</v>
      </c>
      <c r="K1052">
        <v>146</v>
      </c>
      <c r="L1052" t="s">
        <v>463</v>
      </c>
      <c r="M1052">
        <v>0</v>
      </c>
      <c r="R1052">
        <v>0</v>
      </c>
      <c r="S1052">
        <v>0</v>
      </c>
      <c r="T1052">
        <v>0</v>
      </c>
      <c r="U1052">
        <v>0</v>
      </c>
      <c r="V1052">
        <f t="shared" si="25"/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CJ1052"/>
      <c r="CK1052"/>
      <c r="GG1052"/>
      <c r="GI1052"/>
      <c r="GQ1052"/>
      <c r="HI1052"/>
      <c r="HK1052"/>
      <c r="HM1052"/>
      <c r="IF1052"/>
      <c r="IW1052"/>
    </row>
    <row r="1053" spans="1:257">
      <c r="A1053" t="s">
        <v>115</v>
      </c>
      <c r="B1053">
        <v>2019</v>
      </c>
      <c r="C1053" t="s">
        <v>1260</v>
      </c>
      <c r="D1053" t="s">
        <v>1261</v>
      </c>
      <c r="E1053" t="s">
        <v>1262</v>
      </c>
      <c r="F1053" t="s">
        <v>1102</v>
      </c>
      <c r="G1053" t="s">
        <v>155</v>
      </c>
      <c r="H1053">
        <v>90744</v>
      </c>
      <c r="I1053">
        <v>324110</v>
      </c>
      <c r="J1053" t="str">
        <f>VLOOKUP(C1053,'2016-2021 BD OES Pull_rev'!F:N, 9, FALSE)</f>
        <v>Processing - incorporation into formulation, mixture, or reaction product</v>
      </c>
      <c r="K1053">
        <v>163</v>
      </c>
      <c r="L1053" t="s">
        <v>463</v>
      </c>
      <c r="M1053">
        <v>0</v>
      </c>
      <c r="R1053">
        <v>0</v>
      </c>
      <c r="S1053">
        <v>0</v>
      </c>
      <c r="T1053">
        <v>0</v>
      </c>
      <c r="U1053">
        <v>0</v>
      </c>
      <c r="V1053">
        <f t="shared" si="25"/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CJ1053"/>
      <c r="CK1053"/>
      <c r="GG1053"/>
      <c r="GI1053"/>
      <c r="GQ1053"/>
      <c r="HI1053"/>
      <c r="HK1053"/>
      <c r="HM1053"/>
      <c r="IF1053"/>
      <c r="IW1053"/>
    </row>
    <row r="1054" spans="1:257">
      <c r="A1054" t="s">
        <v>115</v>
      </c>
      <c r="B1054">
        <v>2020</v>
      </c>
      <c r="C1054" t="s">
        <v>1260</v>
      </c>
      <c r="D1054" t="s">
        <v>1261</v>
      </c>
      <c r="E1054" t="s">
        <v>1262</v>
      </c>
      <c r="F1054" t="s">
        <v>1102</v>
      </c>
      <c r="G1054" t="s">
        <v>155</v>
      </c>
      <c r="H1054">
        <v>90744</v>
      </c>
      <c r="I1054">
        <v>324110</v>
      </c>
      <c r="J1054" t="str">
        <f>VLOOKUP(C1054,'2016-2021 BD OES Pull_rev'!F:N, 9, FALSE)</f>
        <v>Processing - incorporation into formulation, mixture, or reaction product</v>
      </c>
      <c r="K1054">
        <v>208</v>
      </c>
      <c r="L1054" t="s">
        <v>463</v>
      </c>
      <c r="M1054">
        <v>0</v>
      </c>
      <c r="R1054">
        <v>0</v>
      </c>
      <c r="S1054">
        <v>0</v>
      </c>
      <c r="T1054">
        <v>0</v>
      </c>
      <c r="U1054">
        <v>0</v>
      </c>
      <c r="V1054">
        <f t="shared" si="25"/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CJ1054"/>
      <c r="CK1054"/>
      <c r="GG1054"/>
      <c r="GI1054"/>
      <c r="GQ1054"/>
      <c r="HI1054"/>
      <c r="HK1054"/>
      <c r="HM1054"/>
      <c r="IF1054"/>
      <c r="IW1054"/>
    </row>
    <row r="1055" spans="1:257">
      <c r="A1055" t="s">
        <v>115</v>
      </c>
      <c r="B1055">
        <v>2021</v>
      </c>
      <c r="C1055" t="s">
        <v>1260</v>
      </c>
      <c r="D1055" t="s">
        <v>1261</v>
      </c>
      <c r="E1055" t="s">
        <v>1262</v>
      </c>
      <c r="F1055" t="s">
        <v>1102</v>
      </c>
      <c r="G1055" t="s">
        <v>155</v>
      </c>
      <c r="H1055">
        <v>90744</v>
      </c>
      <c r="I1055">
        <v>324110</v>
      </c>
      <c r="J1055" t="str">
        <f>VLOOKUP(C1055,'2016-2021 BD OES Pull_rev'!F:N, 9, FALSE)</f>
        <v>Processing - incorporation into formulation, mixture, or reaction product</v>
      </c>
      <c r="K1055">
        <v>139</v>
      </c>
      <c r="L1055" t="s">
        <v>463</v>
      </c>
      <c r="M1055">
        <v>0</v>
      </c>
      <c r="R1055">
        <v>0</v>
      </c>
      <c r="S1055">
        <v>0</v>
      </c>
      <c r="T1055">
        <v>0</v>
      </c>
      <c r="U1055">
        <v>0</v>
      </c>
      <c r="V1055">
        <f t="shared" si="25"/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CJ1055"/>
      <c r="CK1055"/>
      <c r="GG1055"/>
      <c r="GI1055"/>
      <c r="GQ1055"/>
      <c r="HI1055"/>
      <c r="HK1055"/>
      <c r="HM1055"/>
      <c r="IF1055"/>
      <c r="IW1055"/>
    </row>
    <row r="1056" spans="1:257">
      <c r="A1056" t="s">
        <v>454</v>
      </c>
      <c r="B1056">
        <v>2016</v>
      </c>
      <c r="C1056" t="s">
        <v>1263</v>
      </c>
      <c r="D1056" t="s">
        <v>1264</v>
      </c>
      <c r="E1056" t="s">
        <v>1265</v>
      </c>
      <c r="F1056" t="s">
        <v>1266</v>
      </c>
      <c r="G1056" t="s">
        <v>510</v>
      </c>
      <c r="H1056">
        <v>16365</v>
      </c>
      <c r="I1056">
        <v>324110</v>
      </c>
      <c r="J1056" t="str">
        <f>VLOOKUP(C1056,'2016-2021 BD OES Pull_rev'!F:N, 9, FALSE)</f>
        <v>Processing - incorporation into formulation, mixture, or reaction product</v>
      </c>
      <c r="R1056">
        <v>0</v>
      </c>
      <c r="S1056">
        <v>0</v>
      </c>
      <c r="T1056">
        <v>0</v>
      </c>
      <c r="U1056">
        <v>0</v>
      </c>
      <c r="V1056">
        <f t="shared" si="25"/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CJ1056"/>
      <c r="CK1056"/>
      <c r="GG1056"/>
      <c r="GI1056"/>
      <c r="GQ1056"/>
      <c r="HI1056"/>
      <c r="HK1056"/>
      <c r="HM1056"/>
      <c r="IF1056"/>
      <c r="IW1056"/>
    </row>
    <row r="1057" spans="1:257">
      <c r="A1057" t="s">
        <v>454</v>
      </c>
      <c r="B1057">
        <v>2017</v>
      </c>
      <c r="C1057" t="s">
        <v>1263</v>
      </c>
      <c r="D1057" t="s">
        <v>1264</v>
      </c>
      <c r="E1057" t="s">
        <v>1265</v>
      </c>
      <c r="F1057" t="s">
        <v>1266</v>
      </c>
      <c r="G1057" t="s">
        <v>510</v>
      </c>
      <c r="H1057">
        <v>16365</v>
      </c>
      <c r="I1057">
        <v>324110</v>
      </c>
      <c r="J1057" t="str">
        <f>VLOOKUP(C1057,'2016-2021 BD OES Pull_rev'!F:N, 9, FALSE)</f>
        <v>Processing - incorporation into formulation, mixture, or reaction product</v>
      </c>
      <c r="R1057">
        <v>0</v>
      </c>
      <c r="S1057">
        <v>0</v>
      </c>
      <c r="T1057">
        <v>0</v>
      </c>
      <c r="U1057">
        <v>0</v>
      </c>
      <c r="V1057">
        <f t="shared" si="25"/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Z1057" s="46"/>
      <c r="BA1057" s="46"/>
      <c r="BB1057" s="46"/>
      <c r="BC1057" s="46"/>
      <c r="BD1057" s="46"/>
      <c r="BE1057" s="46"/>
      <c r="BF1057" s="46"/>
      <c r="BG1057" s="46"/>
      <c r="BH1057" s="46"/>
      <c r="CJ1057"/>
      <c r="CK1057"/>
      <c r="GG1057"/>
      <c r="GI1057"/>
      <c r="GQ1057"/>
      <c r="HI1057"/>
      <c r="HK1057"/>
      <c r="HM1057"/>
      <c r="IF1057"/>
      <c r="IW1057"/>
    </row>
    <row r="1058" spans="1:257">
      <c r="A1058" t="s">
        <v>454</v>
      </c>
      <c r="B1058">
        <v>2018</v>
      </c>
      <c r="C1058" t="s">
        <v>1263</v>
      </c>
      <c r="D1058" t="s">
        <v>1264</v>
      </c>
      <c r="E1058" t="s">
        <v>1265</v>
      </c>
      <c r="F1058" t="s">
        <v>1266</v>
      </c>
      <c r="G1058" t="s">
        <v>510</v>
      </c>
      <c r="H1058">
        <v>16365</v>
      </c>
      <c r="I1058">
        <v>324110</v>
      </c>
      <c r="J1058" t="str">
        <f>VLOOKUP(C1058,'2016-2021 BD OES Pull_rev'!F:N, 9, FALSE)</f>
        <v>Processing - incorporation into formulation, mixture, or reaction product</v>
      </c>
      <c r="R1058">
        <v>0</v>
      </c>
      <c r="S1058">
        <v>0</v>
      </c>
      <c r="T1058">
        <v>0</v>
      </c>
      <c r="U1058">
        <v>0</v>
      </c>
      <c r="V1058">
        <f t="shared" si="25"/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Z1058" s="46"/>
      <c r="BA1058" s="46"/>
      <c r="BB1058" s="46"/>
      <c r="BC1058" s="46"/>
      <c r="BD1058" s="46"/>
      <c r="BE1058" s="46"/>
      <c r="BF1058" s="46"/>
      <c r="BG1058" s="46"/>
      <c r="BH1058" s="46"/>
      <c r="CJ1058"/>
      <c r="CK1058"/>
      <c r="GG1058"/>
      <c r="GI1058"/>
      <c r="GQ1058"/>
      <c r="HI1058"/>
      <c r="HK1058"/>
      <c r="HM1058"/>
      <c r="IF1058"/>
      <c r="IW1058"/>
    </row>
    <row r="1059" spans="1:257">
      <c r="A1059" t="s">
        <v>454</v>
      </c>
      <c r="B1059">
        <v>2019</v>
      </c>
      <c r="C1059" t="s">
        <v>1263</v>
      </c>
      <c r="D1059" t="s">
        <v>1264</v>
      </c>
      <c r="E1059" t="s">
        <v>1265</v>
      </c>
      <c r="F1059" t="s">
        <v>1266</v>
      </c>
      <c r="G1059" t="s">
        <v>510</v>
      </c>
      <c r="H1059">
        <v>16365</v>
      </c>
      <c r="I1059">
        <v>324110</v>
      </c>
      <c r="J1059" t="str">
        <f>VLOOKUP(C1059,'2016-2021 BD OES Pull_rev'!F:N, 9, FALSE)</f>
        <v>Processing - incorporation into formulation, mixture, or reaction product</v>
      </c>
      <c r="R1059">
        <v>0</v>
      </c>
      <c r="S1059">
        <v>0</v>
      </c>
      <c r="T1059">
        <v>0</v>
      </c>
      <c r="U1059">
        <v>0</v>
      </c>
      <c r="V1059">
        <f t="shared" si="25"/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CJ1059"/>
      <c r="CK1059"/>
      <c r="GG1059"/>
      <c r="GI1059"/>
      <c r="GQ1059"/>
      <c r="HI1059"/>
      <c r="HK1059"/>
      <c r="HM1059"/>
      <c r="IF1059"/>
      <c r="IW1059"/>
    </row>
    <row r="1060" spans="1:257">
      <c r="A1060" t="s">
        <v>454</v>
      </c>
      <c r="B1060">
        <v>2020</v>
      </c>
      <c r="C1060" t="s">
        <v>1263</v>
      </c>
      <c r="D1060" t="s">
        <v>1264</v>
      </c>
      <c r="E1060" t="s">
        <v>1265</v>
      </c>
      <c r="F1060" t="s">
        <v>1266</v>
      </c>
      <c r="G1060" t="s">
        <v>510</v>
      </c>
      <c r="H1060">
        <v>16365</v>
      </c>
      <c r="I1060">
        <v>324110</v>
      </c>
      <c r="J1060" t="str">
        <f>VLOOKUP(C1060,'2016-2021 BD OES Pull_rev'!F:N, 9, FALSE)</f>
        <v>Processing - incorporation into formulation, mixture, or reaction product</v>
      </c>
      <c r="R1060">
        <v>0</v>
      </c>
      <c r="S1060">
        <v>0</v>
      </c>
      <c r="T1060">
        <v>0</v>
      </c>
      <c r="U1060">
        <v>0</v>
      </c>
      <c r="V1060">
        <f t="shared" si="25"/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s="33"/>
      <c r="AR1060" s="33"/>
      <c r="AS1060" s="33"/>
      <c r="AT1060" s="33"/>
      <c r="AU1060" s="33"/>
      <c r="AV1060" s="33"/>
      <c r="AW1060" s="33"/>
      <c r="AX1060" s="33"/>
      <c r="AY1060" s="33"/>
      <c r="CJ1060"/>
      <c r="CK1060"/>
      <c r="GG1060"/>
      <c r="GI1060"/>
      <c r="GQ1060"/>
      <c r="HI1060"/>
      <c r="HK1060"/>
      <c r="HM1060"/>
      <c r="IF1060"/>
      <c r="IW1060"/>
    </row>
    <row r="1061" spans="1:257">
      <c r="A1061" t="s">
        <v>454</v>
      </c>
      <c r="B1061">
        <v>2021</v>
      </c>
      <c r="C1061" t="s">
        <v>1263</v>
      </c>
      <c r="D1061" t="s">
        <v>1264</v>
      </c>
      <c r="E1061" t="s">
        <v>1265</v>
      </c>
      <c r="F1061" t="s">
        <v>1266</v>
      </c>
      <c r="G1061" t="s">
        <v>510</v>
      </c>
      <c r="H1061">
        <v>16365</v>
      </c>
      <c r="I1061">
        <v>324110</v>
      </c>
      <c r="J1061" t="str">
        <f>VLOOKUP(C1061,'2016-2021 BD OES Pull_rev'!F:N, 9, FALSE)</f>
        <v>Processing - incorporation into formulation, mixture, or reaction product</v>
      </c>
      <c r="R1061">
        <v>0</v>
      </c>
      <c r="S1061">
        <v>0</v>
      </c>
      <c r="T1061">
        <v>0</v>
      </c>
      <c r="U1061">
        <v>0</v>
      </c>
      <c r="V1061">
        <f t="shared" si="25"/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s="33"/>
      <c r="AR1061" s="33"/>
      <c r="AS1061" s="33"/>
      <c r="AT1061" s="33"/>
      <c r="AU1061" s="33"/>
      <c r="AV1061" s="33"/>
      <c r="AW1061" s="33"/>
      <c r="AX1061" s="33"/>
      <c r="AY1061" s="33"/>
      <c r="CJ1061"/>
      <c r="CK1061"/>
      <c r="GG1061"/>
      <c r="GI1061"/>
      <c r="GQ1061"/>
      <c r="HI1061"/>
      <c r="HK1061"/>
      <c r="HM1061"/>
      <c r="IF1061"/>
      <c r="IW1061"/>
    </row>
    <row r="1062" spans="1:257">
      <c r="A1062" t="s">
        <v>115</v>
      </c>
      <c r="B1062">
        <v>2017</v>
      </c>
      <c r="C1062" t="s">
        <v>341</v>
      </c>
      <c r="D1062" t="s">
        <v>343</v>
      </c>
      <c r="E1062" t="s">
        <v>344</v>
      </c>
      <c r="F1062" t="s">
        <v>345</v>
      </c>
      <c r="G1062" t="s">
        <v>347</v>
      </c>
      <c r="H1062">
        <v>89003</v>
      </c>
      <c r="I1062">
        <v>562211</v>
      </c>
      <c r="J1062" t="str">
        <f>VLOOKUP(C1062,'2016-2021 BD OES Pull_rev'!F:N, 9, FALSE)</f>
        <v>Waste Handling, Disposal, Treatment, and Recycling</v>
      </c>
      <c r="K1062">
        <v>13838.7</v>
      </c>
      <c r="L1062" t="s">
        <v>463</v>
      </c>
      <c r="M1062">
        <v>0</v>
      </c>
      <c r="R1062">
        <v>0</v>
      </c>
      <c r="S1062">
        <v>0</v>
      </c>
      <c r="T1062">
        <v>0</v>
      </c>
      <c r="U1062">
        <v>0</v>
      </c>
      <c r="V1062">
        <f t="shared" si="25"/>
        <v>0</v>
      </c>
      <c r="W1062">
        <v>0</v>
      </c>
      <c r="X1062">
        <v>0</v>
      </c>
      <c r="Y1062">
        <v>13836</v>
      </c>
      <c r="Z1062">
        <v>0</v>
      </c>
      <c r="AA1062">
        <v>0</v>
      </c>
      <c r="AB1062">
        <v>0</v>
      </c>
      <c r="AC1062">
        <v>0</v>
      </c>
      <c r="AD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CJ1062"/>
      <c r="CK1062"/>
      <c r="GG1062"/>
      <c r="GI1062"/>
      <c r="GQ1062"/>
      <c r="HI1062"/>
      <c r="HK1062"/>
      <c r="HM1062"/>
      <c r="IF1062"/>
      <c r="IW1062"/>
    </row>
    <row r="1063" spans="1:257">
      <c r="A1063" t="s">
        <v>115</v>
      </c>
      <c r="B1063">
        <v>2016</v>
      </c>
      <c r="C1063" t="s">
        <v>1267</v>
      </c>
      <c r="D1063" t="s">
        <v>1268</v>
      </c>
      <c r="E1063" t="s">
        <v>1269</v>
      </c>
      <c r="F1063" t="s">
        <v>833</v>
      </c>
      <c r="G1063" t="s">
        <v>148</v>
      </c>
      <c r="H1063">
        <v>77012</v>
      </c>
      <c r="I1063">
        <v>324110</v>
      </c>
      <c r="J1063" t="str">
        <f>VLOOKUP(C1063,'2016-2021 BD OES Pull_rev'!F:N, 9, FALSE)</f>
        <v>Manufacturing</v>
      </c>
      <c r="K1063">
        <v>0</v>
      </c>
      <c r="L1063" t="s">
        <v>463</v>
      </c>
      <c r="M1063">
        <v>0</v>
      </c>
      <c r="R1063">
        <v>0</v>
      </c>
      <c r="S1063">
        <v>0</v>
      </c>
      <c r="T1063">
        <v>0</v>
      </c>
      <c r="U1063">
        <v>0</v>
      </c>
      <c r="V1063">
        <f t="shared" si="25"/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CJ1063"/>
      <c r="CK1063"/>
      <c r="GG1063"/>
      <c r="GI1063"/>
      <c r="GQ1063"/>
      <c r="HI1063"/>
      <c r="HK1063"/>
      <c r="HM1063"/>
      <c r="IF1063"/>
      <c r="IW1063"/>
    </row>
    <row r="1064" spans="1:257">
      <c r="A1064" t="s">
        <v>115</v>
      </c>
      <c r="B1064">
        <v>2017</v>
      </c>
      <c r="C1064" t="s">
        <v>1267</v>
      </c>
      <c r="D1064" t="s">
        <v>1268</v>
      </c>
      <c r="E1064" t="s">
        <v>1269</v>
      </c>
      <c r="F1064" t="s">
        <v>833</v>
      </c>
      <c r="G1064" t="s">
        <v>148</v>
      </c>
      <c r="H1064">
        <v>77012</v>
      </c>
      <c r="I1064">
        <v>324110</v>
      </c>
      <c r="J1064" t="str">
        <f>VLOOKUP(C1064,'2016-2021 BD OES Pull_rev'!F:N, 9, FALSE)</f>
        <v>Manufacturing</v>
      </c>
      <c r="K1064">
        <v>0</v>
      </c>
      <c r="L1064" t="s">
        <v>463</v>
      </c>
      <c r="M1064">
        <v>0</v>
      </c>
      <c r="R1064">
        <v>0</v>
      </c>
      <c r="S1064">
        <v>0</v>
      </c>
      <c r="T1064">
        <v>0</v>
      </c>
      <c r="U1064">
        <v>0</v>
      </c>
      <c r="V1064">
        <f t="shared" si="25"/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CJ1064"/>
      <c r="CK1064"/>
      <c r="GG1064"/>
      <c r="GI1064"/>
      <c r="GQ1064"/>
      <c r="HI1064"/>
      <c r="HK1064"/>
      <c r="HM1064"/>
      <c r="IF1064"/>
      <c r="IW1064"/>
    </row>
    <row r="1065" spans="1:257">
      <c r="A1065" t="s">
        <v>115</v>
      </c>
      <c r="B1065">
        <v>2016</v>
      </c>
      <c r="C1065" t="s">
        <v>1270</v>
      </c>
      <c r="D1065" t="s">
        <v>1271</v>
      </c>
      <c r="E1065" t="s">
        <v>352</v>
      </c>
      <c r="F1065" t="s">
        <v>353</v>
      </c>
      <c r="G1065" t="s">
        <v>216</v>
      </c>
      <c r="H1065">
        <v>70079</v>
      </c>
      <c r="I1065">
        <v>324110</v>
      </c>
      <c r="J1065" t="str">
        <f>VLOOKUP(C1065,'2016-2021 BD OES Pull_rev'!F:N, 9, FALSE)</f>
        <v>Repackaging</v>
      </c>
      <c r="K1065">
        <v>37</v>
      </c>
      <c r="L1065" t="s">
        <v>463</v>
      </c>
      <c r="M1065">
        <v>0</v>
      </c>
      <c r="R1065">
        <v>0</v>
      </c>
      <c r="S1065">
        <v>0</v>
      </c>
      <c r="T1065">
        <v>0</v>
      </c>
      <c r="U1065">
        <v>0</v>
      </c>
      <c r="V1065">
        <f t="shared" si="25"/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CJ1065"/>
      <c r="CK1065"/>
      <c r="GG1065"/>
      <c r="GI1065"/>
      <c r="GQ1065"/>
      <c r="HI1065"/>
      <c r="HK1065"/>
      <c r="HM1065"/>
      <c r="IF1065"/>
      <c r="IW1065"/>
    </row>
    <row r="1066" spans="1:257">
      <c r="A1066" t="s">
        <v>115</v>
      </c>
      <c r="B1066">
        <v>2017</v>
      </c>
      <c r="C1066" t="s">
        <v>1270</v>
      </c>
      <c r="D1066" t="s">
        <v>1271</v>
      </c>
      <c r="E1066" t="s">
        <v>352</v>
      </c>
      <c r="F1066" t="s">
        <v>353</v>
      </c>
      <c r="G1066" t="s">
        <v>216</v>
      </c>
      <c r="H1066">
        <v>70079</v>
      </c>
      <c r="I1066">
        <v>324110</v>
      </c>
      <c r="J1066" t="str">
        <f>VLOOKUP(C1066,'2016-2021 BD OES Pull_rev'!F:N, 9, FALSE)</f>
        <v>Repackaging</v>
      </c>
      <c r="K1066">
        <v>201</v>
      </c>
      <c r="L1066" t="s">
        <v>463</v>
      </c>
      <c r="M1066">
        <v>0</v>
      </c>
      <c r="R1066">
        <v>0</v>
      </c>
      <c r="S1066">
        <v>0</v>
      </c>
      <c r="T1066">
        <v>0</v>
      </c>
      <c r="U1066">
        <v>0</v>
      </c>
      <c r="V1066">
        <f t="shared" si="25"/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CJ1066"/>
      <c r="CK1066"/>
      <c r="GG1066"/>
      <c r="GI1066"/>
      <c r="GQ1066"/>
      <c r="HI1066"/>
      <c r="HK1066"/>
      <c r="HM1066"/>
      <c r="IF1066"/>
      <c r="IW1066"/>
    </row>
    <row r="1067" spans="1:257">
      <c r="A1067" t="s">
        <v>115</v>
      </c>
      <c r="B1067">
        <v>2018</v>
      </c>
      <c r="C1067" t="s">
        <v>1270</v>
      </c>
      <c r="D1067" t="s">
        <v>1271</v>
      </c>
      <c r="E1067" t="s">
        <v>352</v>
      </c>
      <c r="F1067" t="s">
        <v>353</v>
      </c>
      <c r="G1067" t="s">
        <v>216</v>
      </c>
      <c r="H1067">
        <v>70079</v>
      </c>
      <c r="I1067">
        <v>324110</v>
      </c>
      <c r="J1067" t="str">
        <f>VLOOKUP(C1067,'2016-2021 BD OES Pull_rev'!F:N, 9, FALSE)</f>
        <v>Repackaging</v>
      </c>
      <c r="K1067">
        <v>46</v>
      </c>
      <c r="L1067" t="s">
        <v>463</v>
      </c>
      <c r="M1067">
        <v>0</v>
      </c>
      <c r="R1067">
        <v>0</v>
      </c>
      <c r="S1067">
        <v>0</v>
      </c>
      <c r="T1067">
        <v>0</v>
      </c>
      <c r="U1067">
        <v>0</v>
      </c>
      <c r="V1067">
        <f t="shared" si="25"/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CJ1067"/>
      <c r="CK1067"/>
      <c r="GG1067"/>
      <c r="GI1067"/>
      <c r="GQ1067"/>
      <c r="HI1067"/>
      <c r="HK1067"/>
      <c r="HM1067"/>
      <c r="IF1067"/>
      <c r="IW1067"/>
    </row>
    <row r="1068" spans="1:257">
      <c r="A1068" t="s">
        <v>115</v>
      </c>
      <c r="B1068">
        <v>2019</v>
      </c>
      <c r="C1068" t="s">
        <v>1270</v>
      </c>
      <c r="D1068" t="s">
        <v>1271</v>
      </c>
      <c r="E1068" t="s">
        <v>352</v>
      </c>
      <c r="F1068" t="s">
        <v>353</v>
      </c>
      <c r="G1068" t="s">
        <v>216</v>
      </c>
      <c r="H1068">
        <v>70079</v>
      </c>
      <c r="I1068">
        <v>324110</v>
      </c>
      <c r="J1068" t="str">
        <f>VLOOKUP(C1068,'2016-2021 BD OES Pull_rev'!F:N, 9, FALSE)</f>
        <v>Repackaging</v>
      </c>
      <c r="K1068">
        <v>30</v>
      </c>
      <c r="L1068" t="s">
        <v>463</v>
      </c>
      <c r="M1068">
        <v>0</v>
      </c>
      <c r="R1068">
        <v>0</v>
      </c>
      <c r="S1068">
        <v>0</v>
      </c>
      <c r="T1068">
        <v>0</v>
      </c>
      <c r="U1068">
        <v>0</v>
      </c>
      <c r="V1068">
        <f t="shared" si="25"/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CJ1068"/>
      <c r="CK1068"/>
      <c r="GG1068"/>
      <c r="GI1068"/>
      <c r="GQ1068"/>
      <c r="HI1068"/>
      <c r="HK1068"/>
      <c r="HM1068"/>
      <c r="IF1068"/>
      <c r="IW1068"/>
    </row>
    <row r="1069" spans="1:257">
      <c r="A1069" t="s">
        <v>115</v>
      </c>
      <c r="B1069">
        <v>2020</v>
      </c>
      <c r="C1069" t="s">
        <v>1270</v>
      </c>
      <c r="D1069" t="s">
        <v>1271</v>
      </c>
      <c r="E1069" t="s">
        <v>352</v>
      </c>
      <c r="F1069" t="s">
        <v>353</v>
      </c>
      <c r="G1069" t="s">
        <v>216</v>
      </c>
      <c r="H1069">
        <v>70079</v>
      </c>
      <c r="I1069">
        <v>324110</v>
      </c>
      <c r="J1069" t="str">
        <f>VLOOKUP(C1069,'2016-2021 BD OES Pull_rev'!F:N, 9, FALSE)</f>
        <v>Repackaging</v>
      </c>
      <c r="K1069">
        <v>0</v>
      </c>
      <c r="L1069" t="s">
        <v>463</v>
      </c>
      <c r="M1069">
        <v>0</v>
      </c>
      <c r="R1069">
        <v>0</v>
      </c>
      <c r="S1069">
        <v>0</v>
      </c>
      <c r="T1069">
        <v>0</v>
      </c>
      <c r="U1069">
        <v>0</v>
      </c>
      <c r="V1069">
        <f t="shared" si="25"/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CJ1069"/>
      <c r="CK1069"/>
      <c r="GG1069"/>
      <c r="GI1069"/>
      <c r="GQ1069"/>
      <c r="HI1069"/>
      <c r="HK1069"/>
      <c r="HM1069"/>
      <c r="IF1069"/>
      <c r="IW1069"/>
    </row>
    <row r="1070" spans="1:257">
      <c r="A1070" t="s">
        <v>115</v>
      </c>
      <c r="B1070">
        <v>2021</v>
      </c>
      <c r="C1070" t="s">
        <v>1270</v>
      </c>
      <c r="D1070" t="s">
        <v>1271</v>
      </c>
      <c r="E1070" t="s">
        <v>352</v>
      </c>
      <c r="F1070" t="s">
        <v>353</v>
      </c>
      <c r="G1070" t="s">
        <v>216</v>
      </c>
      <c r="H1070">
        <v>70079</v>
      </c>
      <c r="I1070">
        <v>324110</v>
      </c>
      <c r="J1070" t="str">
        <f>VLOOKUP(C1070,'2016-2021 BD OES Pull_rev'!F:N, 9, FALSE)</f>
        <v>Repackaging</v>
      </c>
      <c r="K1070">
        <v>0</v>
      </c>
      <c r="L1070" t="s">
        <v>463</v>
      </c>
      <c r="M1070">
        <v>0</v>
      </c>
      <c r="R1070">
        <v>0</v>
      </c>
      <c r="S1070">
        <v>0</v>
      </c>
      <c r="T1070">
        <v>0</v>
      </c>
      <c r="U1070">
        <v>0</v>
      </c>
      <c r="V1070">
        <f t="shared" si="25"/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CJ1070"/>
      <c r="CK1070"/>
      <c r="GG1070"/>
      <c r="GI1070"/>
      <c r="GQ1070"/>
      <c r="HI1070"/>
      <c r="HK1070"/>
      <c r="HM1070"/>
      <c r="IF1070"/>
      <c r="IW1070"/>
    </row>
    <row r="1071" spans="1:257">
      <c r="A1071" t="s">
        <v>115</v>
      </c>
      <c r="B1071">
        <v>2016</v>
      </c>
      <c r="C1071" t="s">
        <v>1272</v>
      </c>
      <c r="D1071" t="s">
        <v>1273</v>
      </c>
      <c r="E1071" t="s">
        <v>1274</v>
      </c>
      <c r="F1071" t="s">
        <v>1275</v>
      </c>
      <c r="G1071" t="s">
        <v>216</v>
      </c>
      <c r="H1071">
        <v>70075</v>
      </c>
      <c r="I1071">
        <v>324110</v>
      </c>
      <c r="J1071" t="str">
        <f>VLOOKUP(C1071,'2016-2021 BD OES Pull_rev'!F:N, 9, FALSE)</f>
        <v>Processing - incorporation into formulation, mixture, or reaction product</v>
      </c>
      <c r="K1071">
        <v>93</v>
      </c>
      <c r="L1071" t="s">
        <v>463</v>
      </c>
      <c r="M1071">
        <v>0</v>
      </c>
      <c r="R1071">
        <v>0</v>
      </c>
      <c r="S1071">
        <v>0</v>
      </c>
      <c r="T1071">
        <v>0</v>
      </c>
      <c r="U1071">
        <v>0</v>
      </c>
      <c r="V1071">
        <f t="shared" si="25"/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CJ1071"/>
      <c r="CK1071"/>
      <c r="GG1071"/>
      <c r="GI1071"/>
      <c r="GQ1071"/>
      <c r="HI1071"/>
      <c r="HK1071"/>
      <c r="HM1071"/>
      <c r="IF1071"/>
      <c r="IW1071"/>
    </row>
    <row r="1072" spans="1:257">
      <c r="A1072" t="s">
        <v>115</v>
      </c>
      <c r="B1072">
        <v>2017</v>
      </c>
      <c r="C1072" t="s">
        <v>1272</v>
      </c>
      <c r="D1072" t="s">
        <v>1273</v>
      </c>
      <c r="E1072" t="s">
        <v>1274</v>
      </c>
      <c r="F1072" t="s">
        <v>1275</v>
      </c>
      <c r="G1072" t="s">
        <v>216</v>
      </c>
      <c r="H1072">
        <v>70075</v>
      </c>
      <c r="I1072">
        <v>324110</v>
      </c>
      <c r="J1072" t="str">
        <f>VLOOKUP(C1072,'2016-2021 BD OES Pull_rev'!F:N, 9, FALSE)</f>
        <v>Processing - incorporation into formulation, mixture, or reaction product</v>
      </c>
      <c r="K1072">
        <v>46</v>
      </c>
      <c r="L1072" t="s">
        <v>463</v>
      </c>
      <c r="M1072">
        <v>0</v>
      </c>
      <c r="R1072">
        <v>0</v>
      </c>
      <c r="S1072">
        <v>0</v>
      </c>
      <c r="T1072">
        <v>0</v>
      </c>
      <c r="U1072">
        <v>0</v>
      </c>
      <c r="V1072">
        <f t="shared" si="25"/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CJ1072"/>
      <c r="CK1072"/>
      <c r="GG1072"/>
      <c r="GI1072"/>
      <c r="GQ1072"/>
      <c r="HI1072"/>
      <c r="HK1072"/>
      <c r="HM1072"/>
      <c r="IF1072"/>
      <c r="IW1072"/>
    </row>
    <row r="1073" spans="1:257">
      <c r="A1073" t="s">
        <v>115</v>
      </c>
      <c r="B1073">
        <v>2018</v>
      </c>
      <c r="C1073" t="s">
        <v>1272</v>
      </c>
      <c r="D1073" t="s">
        <v>1273</v>
      </c>
      <c r="E1073" t="s">
        <v>1274</v>
      </c>
      <c r="F1073" t="s">
        <v>1275</v>
      </c>
      <c r="G1073" t="s">
        <v>216</v>
      </c>
      <c r="H1073">
        <v>70075</v>
      </c>
      <c r="I1073">
        <v>324110</v>
      </c>
      <c r="J1073" t="str">
        <f>VLOOKUP(C1073,'2016-2021 BD OES Pull_rev'!F:N, 9, FALSE)</f>
        <v>Processing - incorporation into formulation, mixture, or reaction product</v>
      </c>
      <c r="K1073">
        <v>1031</v>
      </c>
      <c r="L1073" t="s">
        <v>463</v>
      </c>
      <c r="M1073">
        <v>0</v>
      </c>
      <c r="R1073">
        <v>0</v>
      </c>
      <c r="S1073">
        <v>0</v>
      </c>
      <c r="T1073">
        <v>0</v>
      </c>
      <c r="U1073">
        <v>0</v>
      </c>
      <c r="V1073">
        <f t="shared" si="25"/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CJ1073"/>
      <c r="CK1073"/>
      <c r="GG1073"/>
      <c r="GI1073"/>
      <c r="GQ1073"/>
      <c r="HI1073"/>
      <c r="HK1073"/>
      <c r="HM1073"/>
      <c r="IF1073"/>
      <c r="IW1073"/>
    </row>
    <row r="1074" spans="1:257">
      <c r="A1074" t="s">
        <v>115</v>
      </c>
      <c r="B1074">
        <v>2019</v>
      </c>
      <c r="C1074" t="s">
        <v>1272</v>
      </c>
      <c r="D1074" t="s">
        <v>1273</v>
      </c>
      <c r="E1074" t="s">
        <v>1274</v>
      </c>
      <c r="F1074" t="s">
        <v>1275</v>
      </c>
      <c r="G1074" t="s">
        <v>216</v>
      </c>
      <c r="H1074">
        <v>70075</v>
      </c>
      <c r="I1074">
        <v>324110</v>
      </c>
      <c r="J1074" t="str">
        <f>VLOOKUP(C1074,'2016-2021 BD OES Pull_rev'!F:N, 9, FALSE)</f>
        <v>Processing - incorporation into formulation, mixture, or reaction product</v>
      </c>
      <c r="K1074">
        <v>411</v>
      </c>
      <c r="L1074" t="s">
        <v>463</v>
      </c>
      <c r="M1074">
        <v>0</v>
      </c>
      <c r="R1074">
        <v>0</v>
      </c>
      <c r="S1074">
        <v>0</v>
      </c>
      <c r="T1074">
        <v>0</v>
      </c>
      <c r="U1074">
        <v>0</v>
      </c>
      <c r="V1074">
        <f t="shared" si="25"/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CJ1074"/>
      <c r="CK1074"/>
      <c r="GG1074"/>
      <c r="GI1074"/>
      <c r="GQ1074"/>
      <c r="HI1074"/>
      <c r="HK1074"/>
      <c r="HM1074"/>
      <c r="IF1074"/>
      <c r="IW1074"/>
    </row>
    <row r="1075" spans="1:257">
      <c r="A1075" t="s">
        <v>115</v>
      </c>
      <c r="B1075">
        <v>2020</v>
      </c>
      <c r="C1075" t="s">
        <v>1272</v>
      </c>
      <c r="D1075" t="s">
        <v>1273</v>
      </c>
      <c r="E1075" t="s">
        <v>1274</v>
      </c>
      <c r="F1075" t="s">
        <v>1275</v>
      </c>
      <c r="G1075" t="s">
        <v>216</v>
      </c>
      <c r="H1075">
        <v>70075</v>
      </c>
      <c r="I1075">
        <v>324110</v>
      </c>
      <c r="J1075" t="str">
        <f>VLOOKUP(C1075,'2016-2021 BD OES Pull_rev'!F:N, 9, FALSE)</f>
        <v>Processing - incorporation into formulation, mixture, or reaction product</v>
      </c>
      <c r="K1075">
        <v>1492</v>
      </c>
      <c r="L1075" t="s">
        <v>463</v>
      </c>
      <c r="M1075">
        <v>0</v>
      </c>
      <c r="R1075">
        <v>0</v>
      </c>
      <c r="S1075">
        <v>0</v>
      </c>
      <c r="T1075">
        <v>0</v>
      </c>
      <c r="U1075">
        <v>0</v>
      </c>
      <c r="V1075">
        <f t="shared" ref="V1075:V1106" si="26">SUM(S1075:U1075)</f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CJ1075"/>
      <c r="CK1075"/>
      <c r="GG1075"/>
      <c r="GI1075"/>
      <c r="GQ1075"/>
      <c r="HI1075"/>
      <c r="HK1075"/>
      <c r="HM1075"/>
      <c r="IF1075"/>
      <c r="IW1075"/>
    </row>
    <row r="1076" spans="1:257">
      <c r="A1076" t="s">
        <v>115</v>
      </c>
      <c r="B1076">
        <v>2021</v>
      </c>
      <c r="C1076" t="s">
        <v>1272</v>
      </c>
      <c r="D1076" t="s">
        <v>1273</v>
      </c>
      <c r="E1076" t="s">
        <v>1274</v>
      </c>
      <c r="F1076" t="s">
        <v>1275</v>
      </c>
      <c r="G1076" t="s">
        <v>216</v>
      </c>
      <c r="H1076">
        <v>70075</v>
      </c>
      <c r="I1076">
        <v>324110</v>
      </c>
      <c r="J1076" t="str">
        <f>VLOOKUP(C1076,'2016-2021 BD OES Pull_rev'!F:N, 9, FALSE)</f>
        <v>Processing - incorporation into formulation, mixture, or reaction product</v>
      </c>
      <c r="K1076">
        <v>141</v>
      </c>
      <c r="L1076" t="s">
        <v>463</v>
      </c>
      <c r="M1076">
        <v>0</v>
      </c>
      <c r="R1076">
        <v>0</v>
      </c>
      <c r="S1076">
        <v>0</v>
      </c>
      <c r="T1076">
        <v>0</v>
      </c>
      <c r="U1076">
        <v>0</v>
      </c>
      <c r="V1076">
        <f t="shared" si="26"/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CJ1076"/>
      <c r="CK1076"/>
      <c r="GG1076"/>
      <c r="GI1076"/>
      <c r="GQ1076"/>
      <c r="HI1076"/>
      <c r="HK1076"/>
      <c r="HM1076"/>
      <c r="IF1076"/>
      <c r="IW1076"/>
    </row>
    <row r="1077" spans="1:257">
      <c r="A1077" t="s">
        <v>115</v>
      </c>
      <c r="B1077">
        <v>2016</v>
      </c>
      <c r="C1077" t="s">
        <v>349</v>
      </c>
      <c r="D1077" t="s">
        <v>351</v>
      </c>
      <c r="E1077" t="s">
        <v>352</v>
      </c>
      <c r="F1077" t="s">
        <v>353</v>
      </c>
      <c r="G1077" t="s">
        <v>216</v>
      </c>
      <c r="H1077">
        <v>70079</v>
      </c>
      <c r="I1077">
        <v>324110</v>
      </c>
      <c r="J1077" t="str">
        <f>VLOOKUP(C1077,'2016-2021 BD OES Pull_rev'!F:N, 9, FALSE)</f>
        <v>Processing - incorporation into formulation, mixture, or reaction product</v>
      </c>
      <c r="K1077">
        <v>186</v>
      </c>
      <c r="L1077" t="s">
        <v>569</v>
      </c>
      <c r="M1077">
        <v>0</v>
      </c>
      <c r="N1077" t="s">
        <v>485</v>
      </c>
      <c r="R1077">
        <v>1</v>
      </c>
      <c r="S1077">
        <v>0</v>
      </c>
      <c r="T1077">
        <v>0</v>
      </c>
      <c r="U1077">
        <v>0</v>
      </c>
      <c r="V1077">
        <f t="shared" si="26"/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CJ1077"/>
      <c r="CK1077"/>
      <c r="GG1077"/>
      <c r="GI1077"/>
      <c r="GQ1077"/>
      <c r="HI1077"/>
      <c r="HK1077"/>
      <c r="HM1077"/>
      <c r="IF1077"/>
      <c r="IW1077"/>
    </row>
    <row r="1078" spans="1:257">
      <c r="A1078" t="s">
        <v>115</v>
      </c>
      <c r="B1078">
        <v>2017</v>
      </c>
      <c r="C1078" t="s">
        <v>349</v>
      </c>
      <c r="D1078" t="s">
        <v>351</v>
      </c>
      <c r="E1078" t="s">
        <v>352</v>
      </c>
      <c r="F1078" t="s">
        <v>353</v>
      </c>
      <c r="G1078" t="s">
        <v>216</v>
      </c>
      <c r="H1078">
        <v>70079</v>
      </c>
      <c r="I1078">
        <v>324110</v>
      </c>
      <c r="J1078" t="str">
        <f>VLOOKUP(C1078,'2016-2021 BD OES Pull_rev'!F:N, 9, FALSE)</f>
        <v>Processing - incorporation into formulation, mixture, or reaction product</v>
      </c>
      <c r="K1078">
        <v>201</v>
      </c>
      <c r="L1078" t="s">
        <v>569</v>
      </c>
      <c r="M1078">
        <v>0</v>
      </c>
      <c r="N1078" t="s">
        <v>477</v>
      </c>
      <c r="R1078">
        <v>1</v>
      </c>
      <c r="S1078">
        <v>0</v>
      </c>
      <c r="T1078">
        <v>0</v>
      </c>
      <c r="U1078">
        <v>0</v>
      </c>
      <c r="V1078">
        <f t="shared" si="26"/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CJ1078"/>
      <c r="CK1078"/>
      <c r="GG1078"/>
      <c r="GI1078"/>
      <c r="GQ1078"/>
      <c r="HI1078"/>
      <c r="HK1078"/>
      <c r="HM1078"/>
      <c r="IF1078"/>
      <c r="IW1078"/>
    </row>
    <row r="1079" spans="1:257">
      <c r="A1079" t="s">
        <v>115</v>
      </c>
      <c r="B1079">
        <v>2018</v>
      </c>
      <c r="C1079" t="s">
        <v>349</v>
      </c>
      <c r="D1079" t="s">
        <v>351</v>
      </c>
      <c r="E1079" t="s">
        <v>352</v>
      </c>
      <c r="F1079" t="s">
        <v>353</v>
      </c>
      <c r="G1079" t="s">
        <v>216</v>
      </c>
      <c r="H1079">
        <v>70079</v>
      </c>
      <c r="I1079">
        <v>324110</v>
      </c>
      <c r="J1079" t="str">
        <f>VLOOKUP(C1079,'2016-2021 BD OES Pull_rev'!F:N, 9, FALSE)</f>
        <v>Processing - incorporation into formulation, mixture, or reaction product</v>
      </c>
      <c r="K1079">
        <v>178</v>
      </c>
      <c r="L1079" t="s">
        <v>569</v>
      </c>
      <c r="M1079">
        <v>0</v>
      </c>
      <c r="N1079" t="s">
        <v>477</v>
      </c>
      <c r="R1079">
        <v>1</v>
      </c>
      <c r="S1079">
        <v>0</v>
      </c>
      <c r="T1079">
        <v>0</v>
      </c>
      <c r="U1079">
        <v>0</v>
      </c>
      <c r="V1079">
        <f t="shared" si="26"/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F1079">
        <v>0</v>
      </c>
      <c r="AG1079">
        <v>0</v>
      </c>
      <c r="AH1079">
        <v>0</v>
      </c>
      <c r="AI1079">
        <v>0</v>
      </c>
      <c r="AJ1079">
        <v>39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39</v>
      </c>
      <c r="CJ1079"/>
      <c r="CK1079"/>
      <c r="GG1079"/>
      <c r="GI1079"/>
      <c r="GQ1079"/>
      <c r="HI1079"/>
      <c r="HK1079"/>
      <c r="HM1079"/>
      <c r="IF1079"/>
      <c r="IW1079"/>
    </row>
    <row r="1080" spans="1:257">
      <c r="A1080" t="s">
        <v>115</v>
      </c>
      <c r="B1080">
        <v>2019</v>
      </c>
      <c r="C1080" t="s">
        <v>349</v>
      </c>
      <c r="D1080" t="s">
        <v>351</v>
      </c>
      <c r="E1080" t="s">
        <v>352</v>
      </c>
      <c r="F1080" t="s">
        <v>353</v>
      </c>
      <c r="G1080" t="s">
        <v>216</v>
      </c>
      <c r="H1080">
        <v>70079</v>
      </c>
      <c r="I1080">
        <v>324110</v>
      </c>
      <c r="J1080" t="str">
        <f>VLOOKUP(C1080,'2016-2021 BD OES Pull_rev'!F:N, 9, FALSE)</f>
        <v>Processing - incorporation into formulation, mixture, or reaction product</v>
      </c>
      <c r="K1080">
        <v>162</v>
      </c>
      <c r="L1080" t="s">
        <v>569</v>
      </c>
      <c r="M1080">
        <v>0</v>
      </c>
      <c r="N1080" t="s">
        <v>477</v>
      </c>
      <c r="R1080">
        <v>1</v>
      </c>
      <c r="S1080">
        <v>0</v>
      </c>
      <c r="T1080">
        <v>0</v>
      </c>
      <c r="U1080">
        <v>0</v>
      </c>
      <c r="V1080">
        <f t="shared" si="26"/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F1080">
        <v>0</v>
      </c>
      <c r="AG1080">
        <v>0</v>
      </c>
      <c r="AH1080">
        <v>0</v>
      </c>
      <c r="AI1080">
        <v>0</v>
      </c>
      <c r="AJ1080">
        <v>67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67</v>
      </c>
      <c r="CJ1080"/>
      <c r="CK1080"/>
      <c r="GG1080"/>
      <c r="GI1080"/>
      <c r="GQ1080"/>
      <c r="HI1080"/>
      <c r="HK1080"/>
      <c r="HM1080"/>
      <c r="IF1080"/>
      <c r="IW1080"/>
    </row>
    <row r="1081" spans="1:257">
      <c r="A1081" t="s">
        <v>115</v>
      </c>
      <c r="B1081">
        <v>2020</v>
      </c>
      <c r="C1081" t="s">
        <v>349</v>
      </c>
      <c r="D1081" t="s">
        <v>351</v>
      </c>
      <c r="E1081" t="s">
        <v>352</v>
      </c>
      <c r="F1081" t="s">
        <v>353</v>
      </c>
      <c r="G1081" t="s">
        <v>216</v>
      </c>
      <c r="H1081">
        <v>70079</v>
      </c>
      <c r="I1081">
        <v>324110</v>
      </c>
      <c r="J1081" t="str">
        <f>VLOOKUP(C1081,'2016-2021 BD OES Pull_rev'!F:N, 9, FALSE)</f>
        <v>Processing - incorporation into formulation, mixture, or reaction product</v>
      </c>
      <c r="K1081">
        <v>700</v>
      </c>
      <c r="L1081" t="s">
        <v>569</v>
      </c>
      <c r="M1081">
        <v>0</v>
      </c>
      <c r="N1081" t="s">
        <v>477</v>
      </c>
      <c r="R1081">
        <v>1</v>
      </c>
      <c r="S1081">
        <v>0</v>
      </c>
      <c r="T1081">
        <v>0</v>
      </c>
      <c r="U1081">
        <v>0</v>
      </c>
      <c r="V1081">
        <f t="shared" si="26"/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F1081">
        <v>0</v>
      </c>
      <c r="AG1081">
        <v>0</v>
      </c>
      <c r="AH1081">
        <v>0</v>
      </c>
      <c r="AI1081">
        <v>0</v>
      </c>
      <c r="AJ1081">
        <v>67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67</v>
      </c>
      <c r="CJ1081"/>
      <c r="CK1081"/>
      <c r="GG1081"/>
      <c r="GI1081"/>
      <c r="GQ1081"/>
      <c r="HI1081"/>
      <c r="HK1081"/>
      <c r="HM1081"/>
      <c r="IF1081"/>
      <c r="IW1081"/>
    </row>
    <row r="1082" spans="1:257">
      <c r="A1082" t="s">
        <v>115</v>
      </c>
      <c r="B1082">
        <v>2021</v>
      </c>
      <c r="C1082" t="s">
        <v>349</v>
      </c>
      <c r="D1082" t="s">
        <v>351</v>
      </c>
      <c r="E1082" t="s">
        <v>352</v>
      </c>
      <c r="F1082" t="s">
        <v>353</v>
      </c>
      <c r="G1082" t="s">
        <v>216</v>
      </c>
      <c r="H1082">
        <v>70079</v>
      </c>
      <c r="I1082">
        <v>324110</v>
      </c>
      <c r="J1082" t="str">
        <f>VLOOKUP(C1082,'2016-2021 BD OES Pull_rev'!F:N, 9, FALSE)</f>
        <v>Processing - incorporation into formulation, mixture, or reaction product</v>
      </c>
      <c r="K1082">
        <v>408</v>
      </c>
      <c r="L1082" t="s">
        <v>569</v>
      </c>
      <c r="M1082">
        <v>0</v>
      </c>
      <c r="N1082" t="s">
        <v>477</v>
      </c>
      <c r="R1082">
        <v>1</v>
      </c>
      <c r="S1082">
        <v>0</v>
      </c>
      <c r="T1082">
        <v>0</v>
      </c>
      <c r="U1082">
        <v>0</v>
      </c>
      <c r="V1082">
        <f t="shared" si="26"/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F1082">
        <v>0</v>
      </c>
      <c r="AG1082">
        <v>0</v>
      </c>
      <c r="AH1082">
        <v>0</v>
      </c>
      <c r="AI1082">
        <v>0</v>
      </c>
      <c r="AJ1082">
        <v>51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51</v>
      </c>
      <c r="CJ1082"/>
      <c r="CK1082"/>
      <c r="GG1082"/>
      <c r="GI1082"/>
      <c r="GQ1082"/>
      <c r="HI1082"/>
      <c r="HK1082"/>
      <c r="HM1082"/>
      <c r="IF1082"/>
      <c r="IW1082"/>
    </row>
    <row r="1083" spans="1:257">
      <c r="A1083" t="s">
        <v>115</v>
      </c>
      <c r="B1083">
        <v>2016</v>
      </c>
      <c r="C1083" t="s">
        <v>1276</v>
      </c>
      <c r="D1083" t="s">
        <v>1277</v>
      </c>
      <c r="E1083" t="s">
        <v>1278</v>
      </c>
      <c r="F1083" t="s">
        <v>833</v>
      </c>
      <c r="G1083" t="s">
        <v>148</v>
      </c>
      <c r="H1083">
        <v>77012</v>
      </c>
      <c r="I1083">
        <v>324110</v>
      </c>
      <c r="J1083" t="str">
        <f>VLOOKUP(C1083,'2016-2021 BD OES Pull_rev'!F:N, 9, FALSE)</f>
        <v>Manufacturing</v>
      </c>
      <c r="K1083">
        <v>563</v>
      </c>
      <c r="L1083" t="s">
        <v>463</v>
      </c>
      <c r="M1083">
        <v>0</v>
      </c>
      <c r="R1083">
        <v>0</v>
      </c>
      <c r="S1083">
        <v>0</v>
      </c>
      <c r="T1083">
        <v>0</v>
      </c>
      <c r="U1083">
        <v>0</v>
      </c>
      <c r="V1083">
        <f t="shared" si="26"/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CJ1083"/>
      <c r="CK1083"/>
      <c r="GG1083"/>
      <c r="GI1083"/>
      <c r="GQ1083"/>
      <c r="HI1083"/>
      <c r="HK1083"/>
      <c r="HM1083"/>
      <c r="IF1083"/>
      <c r="IW1083"/>
    </row>
    <row r="1084" spans="1:257">
      <c r="A1084" t="s">
        <v>115</v>
      </c>
      <c r="B1084">
        <v>2017</v>
      </c>
      <c r="C1084" t="s">
        <v>1276</v>
      </c>
      <c r="D1084" t="s">
        <v>1277</v>
      </c>
      <c r="E1084" t="s">
        <v>1278</v>
      </c>
      <c r="F1084" t="s">
        <v>833</v>
      </c>
      <c r="G1084" t="s">
        <v>148</v>
      </c>
      <c r="H1084">
        <v>77012</v>
      </c>
      <c r="I1084">
        <v>324110</v>
      </c>
      <c r="J1084" t="str">
        <f>VLOOKUP(C1084,'2016-2021 BD OES Pull_rev'!F:N, 9, FALSE)</f>
        <v>Manufacturing</v>
      </c>
      <c r="K1084">
        <v>646</v>
      </c>
      <c r="L1084" t="s">
        <v>463</v>
      </c>
      <c r="M1084">
        <v>0</v>
      </c>
      <c r="R1084">
        <v>0</v>
      </c>
      <c r="S1084">
        <v>0</v>
      </c>
      <c r="T1084">
        <v>0</v>
      </c>
      <c r="U1084">
        <v>0</v>
      </c>
      <c r="V1084">
        <f t="shared" si="26"/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CJ1084"/>
      <c r="CK1084"/>
      <c r="GG1084"/>
      <c r="GI1084"/>
      <c r="GQ1084"/>
      <c r="HI1084"/>
      <c r="HK1084"/>
      <c r="HM1084"/>
      <c r="IF1084"/>
      <c r="IW1084"/>
    </row>
    <row r="1085" spans="1:257">
      <c r="A1085" t="s">
        <v>115</v>
      </c>
      <c r="B1085">
        <v>2018</v>
      </c>
      <c r="C1085" t="s">
        <v>1276</v>
      </c>
      <c r="D1085" t="s">
        <v>1277</v>
      </c>
      <c r="E1085" t="s">
        <v>1278</v>
      </c>
      <c r="F1085" t="s">
        <v>833</v>
      </c>
      <c r="G1085" t="s">
        <v>148</v>
      </c>
      <c r="H1085">
        <v>77012</v>
      </c>
      <c r="I1085">
        <v>324110</v>
      </c>
      <c r="J1085" t="str">
        <f>VLOOKUP(C1085,'2016-2021 BD OES Pull_rev'!F:N, 9, FALSE)</f>
        <v>Manufacturing</v>
      </c>
      <c r="K1085">
        <v>821</v>
      </c>
      <c r="L1085" t="s">
        <v>463</v>
      </c>
      <c r="M1085">
        <v>0</v>
      </c>
      <c r="R1085">
        <v>0</v>
      </c>
      <c r="S1085">
        <v>0</v>
      </c>
      <c r="T1085">
        <v>0</v>
      </c>
      <c r="U1085">
        <v>0</v>
      </c>
      <c r="V1085">
        <f t="shared" si="26"/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CJ1085"/>
      <c r="CK1085"/>
      <c r="GG1085"/>
      <c r="GI1085"/>
      <c r="GQ1085"/>
      <c r="HI1085"/>
      <c r="HK1085"/>
      <c r="HM1085"/>
      <c r="IF1085"/>
      <c r="IW1085"/>
    </row>
    <row r="1086" spans="1:257">
      <c r="A1086" t="s">
        <v>115</v>
      </c>
      <c r="B1086">
        <v>2019</v>
      </c>
      <c r="C1086" t="s">
        <v>1276</v>
      </c>
      <c r="D1086" t="s">
        <v>1277</v>
      </c>
      <c r="E1086" t="s">
        <v>1278</v>
      </c>
      <c r="F1086" t="s">
        <v>833</v>
      </c>
      <c r="G1086" t="s">
        <v>148</v>
      </c>
      <c r="H1086">
        <v>77012</v>
      </c>
      <c r="I1086">
        <v>324110</v>
      </c>
      <c r="J1086" t="str">
        <f>VLOOKUP(C1086,'2016-2021 BD OES Pull_rev'!F:N, 9, FALSE)</f>
        <v>Manufacturing</v>
      </c>
      <c r="K1086">
        <v>688</v>
      </c>
      <c r="L1086" t="s">
        <v>463</v>
      </c>
      <c r="M1086">
        <v>0</v>
      </c>
      <c r="R1086">
        <v>0</v>
      </c>
      <c r="S1086">
        <v>0</v>
      </c>
      <c r="T1086">
        <v>0</v>
      </c>
      <c r="U1086">
        <v>0</v>
      </c>
      <c r="V1086">
        <f t="shared" si="26"/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CJ1086"/>
      <c r="CK1086"/>
      <c r="GG1086"/>
      <c r="GI1086"/>
      <c r="GQ1086"/>
      <c r="HI1086"/>
      <c r="HK1086"/>
      <c r="HM1086"/>
      <c r="IF1086"/>
      <c r="IW1086"/>
    </row>
    <row r="1087" spans="1:257">
      <c r="A1087" t="s">
        <v>115</v>
      </c>
      <c r="B1087">
        <v>2020</v>
      </c>
      <c r="C1087" t="s">
        <v>1276</v>
      </c>
      <c r="D1087" t="s">
        <v>1277</v>
      </c>
      <c r="E1087" t="s">
        <v>1278</v>
      </c>
      <c r="F1087" t="s">
        <v>833</v>
      </c>
      <c r="G1087" t="s">
        <v>148</v>
      </c>
      <c r="H1087">
        <v>77012</v>
      </c>
      <c r="I1087">
        <v>324110</v>
      </c>
      <c r="J1087" t="str">
        <f>VLOOKUP(C1087,'2016-2021 BD OES Pull_rev'!F:N, 9, FALSE)</f>
        <v>Manufacturing</v>
      </c>
      <c r="K1087">
        <v>893</v>
      </c>
      <c r="L1087" t="s">
        <v>463</v>
      </c>
      <c r="M1087">
        <v>0</v>
      </c>
      <c r="R1087">
        <v>0</v>
      </c>
      <c r="S1087">
        <v>0</v>
      </c>
      <c r="T1087">
        <v>0</v>
      </c>
      <c r="U1087">
        <v>0</v>
      </c>
      <c r="V1087">
        <f t="shared" si="26"/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CJ1087"/>
      <c r="CK1087"/>
      <c r="GG1087"/>
      <c r="GI1087"/>
      <c r="GQ1087"/>
      <c r="HI1087"/>
      <c r="HK1087"/>
      <c r="HM1087"/>
      <c r="IF1087"/>
      <c r="IW1087"/>
    </row>
    <row r="1088" spans="1:257">
      <c r="A1088" t="s">
        <v>115</v>
      </c>
      <c r="B1088">
        <v>2021</v>
      </c>
      <c r="C1088" t="s">
        <v>1276</v>
      </c>
      <c r="D1088" t="s">
        <v>1277</v>
      </c>
      <c r="E1088" t="s">
        <v>1278</v>
      </c>
      <c r="F1088" t="s">
        <v>833</v>
      </c>
      <c r="G1088" t="s">
        <v>148</v>
      </c>
      <c r="H1088">
        <v>77012</v>
      </c>
      <c r="I1088">
        <v>324110</v>
      </c>
      <c r="J1088" t="str">
        <f>VLOOKUP(C1088,'2016-2021 BD OES Pull_rev'!F:N, 9, FALSE)</f>
        <v>Manufacturing</v>
      </c>
      <c r="K1088">
        <v>906</v>
      </c>
      <c r="L1088" t="s">
        <v>463</v>
      </c>
      <c r="M1088">
        <v>0</v>
      </c>
      <c r="R1088">
        <v>0</v>
      </c>
      <c r="S1088">
        <v>0</v>
      </c>
      <c r="T1088">
        <v>0</v>
      </c>
      <c r="U1088">
        <v>0</v>
      </c>
      <c r="V1088">
        <f t="shared" si="26"/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CJ1088"/>
      <c r="CK1088"/>
      <c r="GG1088"/>
      <c r="GI1088"/>
      <c r="GQ1088"/>
      <c r="HI1088"/>
      <c r="HK1088"/>
      <c r="HM1088"/>
      <c r="IF1088"/>
      <c r="IW1088"/>
    </row>
    <row r="1089" spans="1:257">
      <c r="A1089" t="s">
        <v>115</v>
      </c>
      <c r="B1089">
        <v>2016</v>
      </c>
      <c r="C1089" t="s">
        <v>1279</v>
      </c>
      <c r="D1089" t="s">
        <v>1280</v>
      </c>
      <c r="E1089" t="s">
        <v>1281</v>
      </c>
      <c r="F1089" t="s">
        <v>1282</v>
      </c>
      <c r="G1089" t="s">
        <v>496</v>
      </c>
      <c r="H1089">
        <v>38109</v>
      </c>
      <c r="I1089">
        <v>324110</v>
      </c>
      <c r="J1089" t="str">
        <f>VLOOKUP(C1089,'2016-2021 BD OES Pull_rev'!F:N, 9, FALSE)</f>
        <v>Processing as a reactant</v>
      </c>
      <c r="K1089">
        <v>130</v>
      </c>
      <c r="L1089" t="s">
        <v>463</v>
      </c>
      <c r="M1089">
        <v>0</v>
      </c>
      <c r="R1089">
        <v>0</v>
      </c>
      <c r="S1089">
        <v>0</v>
      </c>
      <c r="T1089">
        <v>0</v>
      </c>
      <c r="U1089">
        <v>0</v>
      </c>
      <c r="V1089">
        <f t="shared" si="26"/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CJ1089"/>
      <c r="CK1089"/>
      <c r="GG1089"/>
      <c r="GI1089"/>
      <c r="GQ1089"/>
      <c r="HI1089"/>
      <c r="HK1089"/>
      <c r="HM1089"/>
      <c r="IF1089"/>
      <c r="IW1089"/>
    </row>
    <row r="1090" spans="1:257">
      <c r="A1090" t="s">
        <v>115</v>
      </c>
      <c r="B1090">
        <v>2017</v>
      </c>
      <c r="C1090" t="s">
        <v>1279</v>
      </c>
      <c r="D1090" t="s">
        <v>1280</v>
      </c>
      <c r="E1090" t="s">
        <v>1281</v>
      </c>
      <c r="F1090" t="s">
        <v>1282</v>
      </c>
      <c r="G1090" t="s">
        <v>496</v>
      </c>
      <c r="H1090">
        <v>38109</v>
      </c>
      <c r="I1090">
        <v>324110</v>
      </c>
      <c r="J1090" t="str">
        <f>VLOOKUP(C1090,'2016-2021 BD OES Pull_rev'!F:N, 9, FALSE)</f>
        <v>Processing as a reactant</v>
      </c>
      <c r="K1090">
        <v>99</v>
      </c>
      <c r="L1090" t="s">
        <v>463</v>
      </c>
      <c r="M1090">
        <v>0</v>
      </c>
      <c r="R1090">
        <v>0</v>
      </c>
      <c r="S1090">
        <v>0</v>
      </c>
      <c r="T1090">
        <v>0</v>
      </c>
      <c r="U1090">
        <v>0</v>
      </c>
      <c r="V1090">
        <f t="shared" si="26"/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CJ1090"/>
      <c r="CK1090"/>
      <c r="GG1090"/>
      <c r="GI1090"/>
      <c r="GQ1090"/>
      <c r="HI1090"/>
      <c r="HK1090"/>
      <c r="HM1090"/>
      <c r="IF1090"/>
      <c r="IW1090"/>
    </row>
    <row r="1091" spans="1:257">
      <c r="A1091" t="s">
        <v>115</v>
      </c>
      <c r="B1091">
        <v>2018</v>
      </c>
      <c r="C1091" t="s">
        <v>1279</v>
      </c>
      <c r="D1091" t="s">
        <v>1280</v>
      </c>
      <c r="E1091" t="s">
        <v>1281</v>
      </c>
      <c r="F1091" t="s">
        <v>1282</v>
      </c>
      <c r="G1091" t="s">
        <v>496</v>
      </c>
      <c r="H1091">
        <v>38109</v>
      </c>
      <c r="I1091">
        <v>324110</v>
      </c>
      <c r="J1091" t="str">
        <f>VLOOKUP(C1091,'2016-2021 BD OES Pull_rev'!F:N, 9, FALSE)</f>
        <v>Processing as a reactant</v>
      </c>
      <c r="K1091">
        <v>210</v>
      </c>
      <c r="L1091" t="s">
        <v>463</v>
      </c>
      <c r="M1091">
        <v>0</v>
      </c>
      <c r="R1091">
        <v>0</v>
      </c>
      <c r="S1091">
        <v>0</v>
      </c>
      <c r="T1091">
        <v>0</v>
      </c>
      <c r="U1091">
        <v>0</v>
      </c>
      <c r="V1091">
        <f t="shared" si="26"/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CJ1091"/>
      <c r="CK1091"/>
      <c r="GG1091"/>
      <c r="GI1091"/>
      <c r="GQ1091"/>
      <c r="HI1091"/>
      <c r="HK1091"/>
      <c r="HM1091"/>
      <c r="IF1091"/>
      <c r="IW1091"/>
    </row>
    <row r="1092" spans="1:257">
      <c r="A1092" t="s">
        <v>115</v>
      </c>
      <c r="B1092">
        <v>2019</v>
      </c>
      <c r="C1092" t="s">
        <v>1279</v>
      </c>
      <c r="D1092" t="s">
        <v>1280</v>
      </c>
      <c r="E1092" t="s">
        <v>1281</v>
      </c>
      <c r="F1092" t="s">
        <v>1282</v>
      </c>
      <c r="G1092" t="s">
        <v>496</v>
      </c>
      <c r="H1092">
        <v>38109</v>
      </c>
      <c r="I1092">
        <v>324110</v>
      </c>
      <c r="J1092" t="str">
        <f>VLOOKUP(C1092,'2016-2021 BD OES Pull_rev'!F:N, 9, FALSE)</f>
        <v>Processing as a reactant</v>
      </c>
      <c r="K1092">
        <v>200</v>
      </c>
      <c r="L1092" t="s">
        <v>463</v>
      </c>
      <c r="M1092">
        <v>0</v>
      </c>
      <c r="R1092">
        <v>0</v>
      </c>
      <c r="S1092">
        <v>0</v>
      </c>
      <c r="T1092">
        <v>0</v>
      </c>
      <c r="U1092">
        <v>0</v>
      </c>
      <c r="V1092">
        <f t="shared" si="26"/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CJ1092"/>
      <c r="CK1092"/>
      <c r="GG1092"/>
      <c r="GI1092"/>
      <c r="GQ1092"/>
      <c r="HI1092"/>
      <c r="HK1092"/>
      <c r="HM1092"/>
      <c r="IF1092"/>
      <c r="IW1092"/>
    </row>
    <row r="1093" spans="1:257">
      <c r="A1093" t="s">
        <v>115</v>
      </c>
      <c r="B1093">
        <v>2020</v>
      </c>
      <c r="C1093" t="s">
        <v>1279</v>
      </c>
      <c r="D1093" t="s">
        <v>1280</v>
      </c>
      <c r="E1093" t="s">
        <v>1281</v>
      </c>
      <c r="F1093" t="s">
        <v>1282</v>
      </c>
      <c r="G1093" t="s">
        <v>496</v>
      </c>
      <c r="H1093">
        <v>38109</v>
      </c>
      <c r="I1093">
        <v>324110</v>
      </c>
      <c r="J1093" t="str">
        <f>VLOOKUP(C1093,'2016-2021 BD OES Pull_rev'!F:N, 9, FALSE)</f>
        <v>Processing as a reactant</v>
      </c>
      <c r="K1093">
        <v>289</v>
      </c>
      <c r="L1093" t="s">
        <v>463</v>
      </c>
      <c r="M1093">
        <v>0</v>
      </c>
      <c r="R1093">
        <v>0</v>
      </c>
      <c r="S1093">
        <v>0</v>
      </c>
      <c r="T1093">
        <v>0</v>
      </c>
      <c r="U1093">
        <v>0</v>
      </c>
      <c r="V1093">
        <f t="shared" si="26"/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CJ1093"/>
      <c r="CK1093"/>
      <c r="GG1093"/>
      <c r="GI1093"/>
      <c r="GQ1093"/>
      <c r="HI1093"/>
      <c r="HK1093"/>
      <c r="HM1093"/>
      <c r="IF1093"/>
      <c r="IW1093"/>
    </row>
    <row r="1094" spans="1:257">
      <c r="A1094" t="s">
        <v>115</v>
      </c>
      <c r="B1094">
        <v>2021</v>
      </c>
      <c r="C1094" t="s">
        <v>1279</v>
      </c>
      <c r="D1094" t="s">
        <v>1280</v>
      </c>
      <c r="E1094" t="s">
        <v>1281</v>
      </c>
      <c r="F1094" t="s">
        <v>1282</v>
      </c>
      <c r="G1094" t="s">
        <v>496</v>
      </c>
      <c r="H1094">
        <v>38109</v>
      </c>
      <c r="I1094">
        <v>324110</v>
      </c>
      <c r="J1094" t="str">
        <f>VLOOKUP(C1094,'2016-2021 BD OES Pull_rev'!F:N, 9, FALSE)</f>
        <v>Processing as a reactant</v>
      </c>
      <c r="K1094">
        <v>202</v>
      </c>
      <c r="L1094" t="s">
        <v>463</v>
      </c>
      <c r="M1094">
        <v>0</v>
      </c>
      <c r="R1094">
        <v>0</v>
      </c>
      <c r="S1094">
        <v>0</v>
      </c>
      <c r="T1094">
        <v>0</v>
      </c>
      <c r="U1094">
        <v>0</v>
      </c>
      <c r="V1094">
        <f t="shared" si="26"/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CJ1094"/>
      <c r="CK1094"/>
      <c r="GG1094"/>
      <c r="GI1094"/>
      <c r="GQ1094"/>
      <c r="HI1094"/>
      <c r="HK1094"/>
      <c r="HM1094"/>
      <c r="IF1094"/>
      <c r="IW1094"/>
    </row>
    <row r="1095" spans="1:257">
      <c r="A1095" t="s">
        <v>115</v>
      </c>
      <c r="B1095">
        <v>2016</v>
      </c>
      <c r="C1095" t="s">
        <v>1283</v>
      </c>
      <c r="D1095" t="s">
        <v>1284</v>
      </c>
      <c r="E1095" t="s">
        <v>1285</v>
      </c>
      <c r="F1095" t="s">
        <v>1286</v>
      </c>
      <c r="G1095" t="s">
        <v>384</v>
      </c>
      <c r="H1095">
        <v>73401</v>
      </c>
      <c r="I1095">
        <v>324110</v>
      </c>
      <c r="J1095" t="str">
        <f>VLOOKUP(C1095,'2016-2021 BD OES Pull_rev'!F:N, 9, FALSE)</f>
        <v>Processing - Incorporation into formulation, mixture, or reaction product</v>
      </c>
      <c r="K1095">
        <v>260</v>
      </c>
      <c r="L1095" t="s">
        <v>1287</v>
      </c>
      <c r="M1095">
        <v>5</v>
      </c>
      <c r="N1095" t="s">
        <v>1288</v>
      </c>
      <c r="R1095">
        <v>1</v>
      </c>
      <c r="S1095">
        <v>5</v>
      </c>
      <c r="T1095">
        <v>0</v>
      </c>
      <c r="U1095">
        <v>0</v>
      </c>
      <c r="V1095">
        <f t="shared" si="26"/>
        <v>5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CJ1095"/>
      <c r="CK1095"/>
      <c r="GG1095"/>
      <c r="GI1095"/>
      <c r="GQ1095"/>
      <c r="HI1095"/>
      <c r="HK1095"/>
      <c r="HM1095"/>
      <c r="IF1095"/>
      <c r="IW1095"/>
    </row>
    <row r="1096" spans="1:257">
      <c r="A1096" t="s">
        <v>115</v>
      </c>
      <c r="B1096">
        <v>2017</v>
      </c>
      <c r="C1096" t="s">
        <v>1283</v>
      </c>
      <c r="D1096" t="s">
        <v>1284</v>
      </c>
      <c r="E1096" t="s">
        <v>1285</v>
      </c>
      <c r="F1096" t="s">
        <v>1286</v>
      </c>
      <c r="G1096" t="s">
        <v>384</v>
      </c>
      <c r="H1096">
        <v>73401</v>
      </c>
      <c r="I1096">
        <v>324110</v>
      </c>
      <c r="J1096" t="str">
        <f>VLOOKUP(C1096,'2016-2021 BD OES Pull_rev'!F:N, 9, FALSE)</f>
        <v>Processing - Incorporation into formulation, mixture, or reaction product</v>
      </c>
      <c r="K1096">
        <v>260</v>
      </c>
      <c r="L1096" t="s">
        <v>1287</v>
      </c>
      <c r="M1096">
        <v>5</v>
      </c>
      <c r="N1096" t="s">
        <v>477</v>
      </c>
      <c r="R1096">
        <v>1</v>
      </c>
      <c r="S1096">
        <v>5</v>
      </c>
      <c r="T1096">
        <v>0</v>
      </c>
      <c r="U1096">
        <v>0</v>
      </c>
      <c r="V1096">
        <f t="shared" si="26"/>
        <v>5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CJ1096"/>
      <c r="CK1096"/>
      <c r="GG1096"/>
      <c r="GI1096"/>
      <c r="GQ1096"/>
      <c r="HI1096"/>
      <c r="HK1096"/>
      <c r="HM1096"/>
      <c r="IF1096"/>
      <c r="IW1096"/>
    </row>
    <row r="1097" spans="1:257">
      <c r="A1097" t="s">
        <v>115</v>
      </c>
      <c r="B1097">
        <v>2018</v>
      </c>
      <c r="C1097" t="s">
        <v>1283</v>
      </c>
      <c r="D1097" t="s">
        <v>1284</v>
      </c>
      <c r="E1097" t="s">
        <v>1285</v>
      </c>
      <c r="F1097" t="s">
        <v>1286</v>
      </c>
      <c r="G1097" t="s">
        <v>384</v>
      </c>
      <c r="H1097">
        <v>73401</v>
      </c>
      <c r="I1097">
        <v>324110</v>
      </c>
      <c r="J1097" t="str">
        <f>VLOOKUP(C1097,'2016-2021 BD OES Pull_rev'!F:N, 9, FALSE)</f>
        <v>Processing - Incorporation into formulation, mixture, or reaction product</v>
      </c>
      <c r="K1097">
        <v>260</v>
      </c>
      <c r="L1097" t="s">
        <v>1287</v>
      </c>
      <c r="M1097">
        <v>5</v>
      </c>
      <c r="N1097" t="s">
        <v>477</v>
      </c>
      <c r="R1097">
        <v>1</v>
      </c>
      <c r="S1097">
        <v>5</v>
      </c>
      <c r="T1097">
        <v>0</v>
      </c>
      <c r="U1097">
        <v>0</v>
      </c>
      <c r="V1097">
        <f t="shared" si="26"/>
        <v>5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CJ1097"/>
      <c r="CK1097"/>
      <c r="GG1097"/>
      <c r="GI1097"/>
      <c r="GQ1097"/>
      <c r="HI1097"/>
      <c r="HK1097"/>
      <c r="HM1097"/>
      <c r="IF1097"/>
      <c r="IW1097"/>
    </row>
    <row r="1098" spans="1:257">
      <c r="A1098" t="s">
        <v>115</v>
      </c>
      <c r="B1098">
        <v>2019</v>
      </c>
      <c r="C1098" t="s">
        <v>1283</v>
      </c>
      <c r="D1098" t="s">
        <v>1284</v>
      </c>
      <c r="E1098" t="s">
        <v>1285</v>
      </c>
      <c r="F1098" t="s">
        <v>1286</v>
      </c>
      <c r="G1098" t="s">
        <v>384</v>
      </c>
      <c r="H1098">
        <v>73401</v>
      </c>
      <c r="I1098">
        <v>324110</v>
      </c>
      <c r="J1098" t="str">
        <f>VLOOKUP(C1098,'2016-2021 BD OES Pull_rev'!F:N, 9, FALSE)</f>
        <v>Processing - Incorporation into formulation, mixture, or reaction product</v>
      </c>
      <c r="K1098">
        <v>122</v>
      </c>
      <c r="L1098" t="s">
        <v>1287</v>
      </c>
      <c r="M1098">
        <v>5</v>
      </c>
      <c r="N1098" t="s">
        <v>477</v>
      </c>
      <c r="R1098">
        <v>1</v>
      </c>
      <c r="S1098">
        <v>5</v>
      </c>
      <c r="T1098">
        <v>0</v>
      </c>
      <c r="U1098">
        <v>0</v>
      </c>
      <c r="V1098">
        <f t="shared" si="26"/>
        <v>5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CJ1098"/>
      <c r="CK1098"/>
      <c r="GG1098"/>
      <c r="GI1098"/>
      <c r="GQ1098"/>
      <c r="HI1098"/>
      <c r="HK1098"/>
      <c r="HM1098"/>
      <c r="IF1098"/>
      <c r="IW1098"/>
    </row>
    <row r="1099" spans="1:257">
      <c r="A1099" t="s">
        <v>115</v>
      </c>
      <c r="B1099">
        <v>2020</v>
      </c>
      <c r="C1099" t="s">
        <v>1283</v>
      </c>
      <c r="D1099" t="s">
        <v>1284</v>
      </c>
      <c r="E1099" t="s">
        <v>1285</v>
      </c>
      <c r="F1099" t="s">
        <v>1286</v>
      </c>
      <c r="G1099" t="s">
        <v>384</v>
      </c>
      <c r="H1099">
        <v>73401</v>
      </c>
      <c r="I1099">
        <v>324110</v>
      </c>
      <c r="J1099" t="str">
        <f>VLOOKUP(C1099,'2016-2021 BD OES Pull_rev'!F:N, 9, FALSE)</f>
        <v>Processing - Incorporation into formulation, mixture, or reaction product</v>
      </c>
      <c r="K1099">
        <v>76</v>
      </c>
      <c r="L1099" t="s">
        <v>1287</v>
      </c>
      <c r="M1099">
        <v>5</v>
      </c>
      <c r="N1099" t="s">
        <v>477</v>
      </c>
      <c r="R1099">
        <v>1</v>
      </c>
      <c r="S1099">
        <v>5</v>
      </c>
      <c r="T1099">
        <v>0</v>
      </c>
      <c r="U1099">
        <v>0</v>
      </c>
      <c r="V1099">
        <f t="shared" si="26"/>
        <v>5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CJ1099"/>
      <c r="CK1099"/>
      <c r="GG1099"/>
      <c r="GI1099"/>
      <c r="GQ1099"/>
      <c r="HI1099"/>
      <c r="HK1099"/>
      <c r="HM1099"/>
      <c r="IF1099"/>
      <c r="IW1099"/>
    </row>
    <row r="1100" spans="1:257">
      <c r="A1100" t="s">
        <v>115</v>
      </c>
      <c r="B1100">
        <v>2016</v>
      </c>
      <c r="C1100" t="s">
        <v>1289</v>
      </c>
      <c r="D1100" t="s">
        <v>1290</v>
      </c>
      <c r="E1100" t="s">
        <v>1291</v>
      </c>
      <c r="F1100" t="s">
        <v>1292</v>
      </c>
      <c r="G1100" t="s">
        <v>155</v>
      </c>
      <c r="H1100">
        <v>94510</v>
      </c>
      <c r="I1100">
        <v>324110</v>
      </c>
      <c r="J1100" t="str">
        <f>VLOOKUP(C1100,'2016-2021 BD OES Pull_rev'!F:N, 9, FALSE)</f>
        <v>Processing as a reactant</v>
      </c>
      <c r="K1100">
        <v>130.6</v>
      </c>
      <c r="L1100" t="s">
        <v>1293</v>
      </c>
      <c r="M1100">
        <v>0</v>
      </c>
      <c r="N1100" t="s">
        <v>477</v>
      </c>
      <c r="R1100">
        <v>1</v>
      </c>
      <c r="S1100">
        <v>0</v>
      </c>
      <c r="T1100">
        <v>0</v>
      </c>
      <c r="U1100">
        <v>0</v>
      </c>
      <c r="V1100">
        <f t="shared" si="26"/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CJ1100"/>
      <c r="CK1100"/>
      <c r="GG1100"/>
      <c r="GI1100"/>
      <c r="GQ1100"/>
      <c r="HI1100"/>
      <c r="HK1100"/>
      <c r="HM1100"/>
      <c r="IF1100"/>
      <c r="IW1100"/>
    </row>
    <row r="1101" spans="1:257">
      <c r="A1101" t="s">
        <v>115</v>
      </c>
      <c r="B1101">
        <v>2017</v>
      </c>
      <c r="C1101" t="s">
        <v>1289</v>
      </c>
      <c r="D1101" t="s">
        <v>1290</v>
      </c>
      <c r="E1101" t="s">
        <v>1291</v>
      </c>
      <c r="F1101" t="s">
        <v>1292</v>
      </c>
      <c r="G1101" t="s">
        <v>155</v>
      </c>
      <c r="H1101">
        <v>94510</v>
      </c>
      <c r="I1101">
        <v>324110</v>
      </c>
      <c r="J1101" t="str">
        <f>VLOOKUP(C1101,'2016-2021 BD OES Pull_rev'!F:N, 9, FALSE)</f>
        <v>Processing as a reactant</v>
      </c>
      <c r="K1101">
        <v>64.150000000000006</v>
      </c>
      <c r="L1101" t="s">
        <v>463</v>
      </c>
      <c r="M1101">
        <v>0</v>
      </c>
      <c r="R1101">
        <v>0</v>
      </c>
      <c r="S1101">
        <v>0</v>
      </c>
      <c r="T1101">
        <v>0</v>
      </c>
      <c r="U1101">
        <v>0</v>
      </c>
      <c r="V1101">
        <f t="shared" si="26"/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CJ1101"/>
      <c r="CK1101"/>
      <c r="GG1101"/>
      <c r="GI1101"/>
      <c r="GQ1101"/>
      <c r="HI1101"/>
      <c r="HK1101"/>
      <c r="HM1101"/>
      <c r="IF1101"/>
      <c r="IW1101"/>
    </row>
    <row r="1102" spans="1:257">
      <c r="A1102" t="s">
        <v>115</v>
      </c>
      <c r="B1102">
        <v>2018</v>
      </c>
      <c r="C1102" t="s">
        <v>1289</v>
      </c>
      <c r="D1102" t="s">
        <v>1290</v>
      </c>
      <c r="E1102" t="s">
        <v>1291</v>
      </c>
      <c r="F1102" t="s">
        <v>1292</v>
      </c>
      <c r="G1102" t="s">
        <v>155</v>
      </c>
      <c r="H1102">
        <v>94510</v>
      </c>
      <c r="I1102">
        <v>324110</v>
      </c>
      <c r="J1102" t="str">
        <f>VLOOKUP(C1102,'2016-2021 BD OES Pull_rev'!F:N, 9, FALSE)</f>
        <v>Processing as a reactant</v>
      </c>
      <c r="K1102">
        <v>74.16</v>
      </c>
      <c r="L1102" t="s">
        <v>463</v>
      </c>
      <c r="M1102">
        <v>0</v>
      </c>
      <c r="R1102">
        <v>0</v>
      </c>
      <c r="S1102">
        <v>0</v>
      </c>
      <c r="T1102">
        <v>0</v>
      </c>
      <c r="U1102">
        <v>0</v>
      </c>
      <c r="V1102">
        <f t="shared" si="26"/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CJ1102"/>
      <c r="CK1102"/>
      <c r="GG1102"/>
      <c r="GI1102"/>
      <c r="GQ1102"/>
      <c r="HI1102"/>
      <c r="HK1102"/>
      <c r="HM1102"/>
      <c r="IF1102"/>
      <c r="IW1102"/>
    </row>
    <row r="1103" spans="1:257">
      <c r="A1103" t="s">
        <v>115</v>
      </c>
      <c r="B1103">
        <v>2019</v>
      </c>
      <c r="C1103" t="s">
        <v>1289</v>
      </c>
      <c r="D1103" t="s">
        <v>1290</v>
      </c>
      <c r="E1103" t="s">
        <v>1291</v>
      </c>
      <c r="F1103" t="s">
        <v>1292</v>
      </c>
      <c r="G1103" t="s">
        <v>155</v>
      </c>
      <c r="H1103">
        <v>94510</v>
      </c>
      <c r="I1103">
        <v>324110</v>
      </c>
      <c r="J1103" t="str">
        <f>VLOOKUP(C1103,'2016-2021 BD OES Pull_rev'!F:N, 9, FALSE)</f>
        <v>Processing as a reactant</v>
      </c>
      <c r="K1103">
        <v>280</v>
      </c>
      <c r="L1103" t="s">
        <v>463</v>
      </c>
      <c r="M1103">
        <v>0</v>
      </c>
      <c r="R1103">
        <v>0</v>
      </c>
      <c r="S1103">
        <v>0</v>
      </c>
      <c r="T1103">
        <v>0</v>
      </c>
      <c r="U1103">
        <v>0</v>
      </c>
      <c r="V1103">
        <f t="shared" si="26"/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CJ1103"/>
      <c r="CK1103"/>
      <c r="GG1103"/>
      <c r="GI1103"/>
      <c r="GQ1103"/>
      <c r="HI1103"/>
      <c r="HK1103"/>
      <c r="HM1103"/>
      <c r="IF1103"/>
      <c r="IW1103"/>
    </row>
    <row r="1104" spans="1:257">
      <c r="A1104" t="s">
        <v>115</v>
      </c>
      <c r="B1104">
        <v>2020</v>
      </c>
      <c r="C1104" t="s">
        <v>1289</v>
      </c>
      <c r="D1104" t="s">
        <v>1290</v>
      </c>
      <c r="E1104" t="s">
        <v>1291</v>
      </c>
      <c r="F1104" t="s">
        <v>1292</v>
      </c>
      <c r="G1104" t="s">
        <v>155</v>
      </c>
      <c r="H1104">
        <v>94510</v>
      </c>
      <c r="I1104">
        <v>324110</v>
      </c>
      <c r="J1104" t="str">
        <f>VLOOKUP(C1104,'2016-2021 BD OES Pull_rev'!F:N, 9, FALSE)</f>
        <v>Processing as a reactant</v>
      </c>
      <c r="K1104">
        <v>48</v>
      </c>
      <c r="L1104" t="s">
        <v>463</v>
      </c>
      <c r="M1104">
        <v>0</v>
      </c>
      <c r="R1104">
        <v>0</v>
      </c>
      <c r="S1104">
        <v>0</v>
      </c>
      <c r="T1104">
        <v>0</v>
      </c>
      <c r="U1104">
        <v>0</v>
      </c>
      <c r="V1104">
        <f t="shared" si="26"/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CJ1104"/>
      <c r="CK1104"/>
      <c r="GG1104"/>
      <c r="GI1104"/>
      <c r="GQ1104"/>
      <c r="HI1104"/>
      <c r="HK1104"/>
      <c r="HM1104"/>
      <c r="IF1104"/>
      <c r="IW1104"/>
    </row>
    <row r="1105" spans="1:257">
      <c r="A1105" t="s">
        <v>115</v>
      </c>
      <c r="B1105">
        <v>2021</v>
      </c>
      <c r="C1105" t="s">
        <v>1289</v>
      </c>
      <c r="D1105" t="s">
        <v>1290</v>
      </c>
      <c r="E1105" t="s">
        <v>1291</v>
      </c>
      <c r="F1105" t="s">
        <v>1292</v>
      </c>
      <c r="G1105" t="s">
        <v>155</v>
      </c>
      <c r="H1105">
        <v>94510</v>
      </c>
      <c r="I1105">
        <v>324110</v>
      </c>
      <c r="J1105" t="str">
        <f>VLOOKUP(C1105,'2016-2021 BD OES Pull_rev'!F:N, 9, FALSE)</f>
        <v>Processing as a reactant</v>
      </c>
      <c r="K1105">
        <v>52.8</v>
      </c>
      <c r="L1105" t="s">
        <v>463</v>
      </c>
      <c r="M1105">
        <v>0</v>
      </c>
      <c r="R1105">
        <v>0</v>
      </c>
      <c r="S1105">
        <v>0</v>
      </c>
      <c r="T1105">
        <v>0</v>
      </c>
      <c r="U1105">
        <v>0</v>
      </c>
      <c r="V1105">
        <f t="shared" si="26"/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CJ1105"/>
      <c r="CK1105"/>
      <c r="GG1105"/>
      <c r="GI1105"/>
      <c r="GQ1105"/>
      <c r="HI1105"/>
      <c r="HK1105"/>
      <c r="HM1105"/>
      <c r="IF1105"/>
      <c r="IW1105"/>
    </row>
    <row r="1106" spans="1:257">
      <c r="A1106" t="s">
        <v>115</v>
      </c>
      <c r="B1106">
        <v>2016</v>
      </c>
      <c r="C1106" t="s">
        <v>1294</v>
      </c>
      <c r="D1106" t="s">
        <v>1295</v>
      </c>
      <c r="E1106" t="s">
        <v>1296</v>
      </c>
      <c r="F1106" t="s">
        <v>199</v>
      </c>
      <c r="G1106" t="s">
        <v>148</v>
      </c>
      <c r="H1106">
        <v>78407</v>
      </c>
      <c r="I1106">
        <v>324110</v>
      </c>
      <c r="J1106" t="str">
        <f>VLOOKUP(C1106,'2016-2021 BD OES Pull_rev'!F:N, 9, FALSE)</f>
        <v>Processing - Incorporation into formulation, mixture, or reaction product</v>
      </c>
      <c r="K1106">
        <v>24.67</v>
      </c>
      <c r="L1106" t="s">
        <v>463</v>
      </c>
      <c r="M1106">
        <v>0</v>
      </c>
      <c r="R1106">
        <v>0</v>
      </c>
      <c r="S1106">
        <v>0</v>
      </c>
      <c r="T1106">
        <v>0</v>
      </c>
      <c r="U1106">
        <v>0</v>
      </c>
      <c r="V1106">
        <f t="shared" si="26"/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CJ1106"/>
      <c r="CK1106"/>
      <c r="GG1106"/>
      <c r="GI1106"/>
      <c r="GQ1106"/>
      <c r="HI1106"/>
      <c r="HK1106"/>
      <c r="HM1106"/>
      <c r="IF1106"/>
      <c r="IW1106"/>
    </row>
    <row r="1107" spans="1:257">
      <c r="A1107" t="s">
        <v>115</v>
      </c>
      <c r="B1107">
        <v>2017</v>
      </c>
      <c r="C1107" t="s">
        <v>1294</v>
      </c>
      <c r="D1107" t="s">
        <v>1295</v>
      </c>
      <c r="E1107" t="s">
        <v>1296</v>
      </c>
      <c r="F1107" t="s">
        <v>199</v>
      </c>
      <c r="G1107" t="s">
        <v>148</v>
      </c>
      <c r="H1107">
        <v>78407</v>
      </c>
      <c r="I1107">
        <v>324110</v>
      </c>
      <c r="J1107" t="str">
        <f>VLOOKUP(C1107,'2016-2021 BD OES Pull_rev'!F:N, 9, FALSE)</f>
        <v>Processing - Incorporation into formulation, mixture, or reaction product</v>
      </c>
      <c r="K1107">
        <v>24</v>
      </c>
      <c r="L1107" t="s">
        <v>463</v>
      </c>
      <c r="M1107">
        <v>0</v>
      </c>
      <c r="R1107">
        <v>0</v>
      </c>
      <c r="S1107">
        <v>0</v>
      </c>
      <c r="T1107">
        <v>0</v>
      </c>
      <c r="U1107">
        <v>0</v>
      </c>
      <c r="V1107">
        <f t="shared" ref="V1107:V1116" si="27">SUM(S1107:U1107)</f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CJ1107"/>
      <c r="CK1107"/>
      <c r="GG1107"/>
      <c r="GI1107"/>
      <c r="GQ1107"/>
      <c r="HI1107"/>
      <c r="HK1107"/>
      <c r="HM1107"/>
      <c r="IF1107"/>
      <c r="IW1107"/>
    </row>
    <row r="1108" spans="1:257">
      <c r="A1108" t="s">
        <v>115</v>
      </c>
      <c r="B1108">
        <v>2018</v>
      </c>
      <c r="C1108" t="s">
        <v>1294</v>
      </c>
      <c r="D1108" t="s">
        <v>1295</v>
      </c>
      <c r="E1108" t="s">
        <v>1296</v>
      </c>
      <c r="F1108" t="s">
        <v>199</v>
      </c>
      <c r="G1108" t="s">
        <v>148</v>
      </c>
      <c r="H1108">
        <v>78407</v>
      </c>
      <c r="I1108">
        <v>324110</v>
      </c>
      <c r="J1108" t="str">
        <f>VLOOKUP(C1108,'2016-2021 BD OES Pull_rev'!F:N, 9, FALSE)</f>
        <v>Processing - Incorporation into formulation, mixture, or reaction product</v>
      </c>
      <c r="K1108">
        <v>22.5</v>
      </c>
      <c r="L1108" t="s">
        <v>463</v>
      </c>
      <c r="M1108">
        <v>0</v>
      </c>
      <c r="R1108">
        <v>0</v>
      </c>
      <c r="S1108">
        <v>0</v>
      </c>
      <c r="T1108">
        <v>0</v>
      </c>
      <c r="U1108">
        <v>0</v>
      </c>
      <c r="V1108">
        <f t="shared" si="27"/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CJ1108"/>
      <c r="CK1108"/>
      <c r="GG1108"/>
      <c r="GI1108"/>
      <c r="GQ1108"/>
      <c r="HI1108"/>
      <c r="HK1108"/>
      <c r="HM1108"/>
      <c r="IF1108"/>
      <c r="IW1108"/>
    </row>
    <row r="1109" spans="1:257">
      <c r="A1109" t="s">
        <v>115</v>
      </c>
      <c r="B1109">
        <v>2019</v>
      </c>
      <c r="C1109" t="s">
        <v>1294</v>
      </c>
      <c r="D1109" t="s">
        <v>1295</v>
      </c>
      <c r="E1109" t="s">
        <v>1296</v>
      </c>
      <c r="F1109" t="s">
        <v>199</v>
      </c>
      <c r="G1109" t="s">
        <v>148</v>
      </c>
      <c r="H1109">
        <v>78407</v>
      </c>
      <c r="I1109">
        <v>324110</v>
      </c>
      <c r="J1109" t="str">
        <f>VLOOKUP(C1109,'2016-2021 BD OES Pull_rev'!F:N, 9, FALSE)</f>
        <v>Processing - Incorporation into formulation, mixture, or reaction product</v>
      </c>
      <c r="K1109">
        <v>18</v>
      </c>
      <c r="L1109" t="s">
        <v>463</v>
      </c>
      <c r="M1109">
        <v>0</v>
      </c>
      <c r="R1109">
        <v>0</v>
      </c>
      <c r="S1109">
        <v>0</v>
      </c>
      <c r="T1109">
        <v>0</v>
      </c>
      <c r="U1109">
        <v>0</v>
      </c>
      <c r="V1109">
        <f t="shared" si="27"/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CJ1109"/>
      <c r="CK1109"/>
      <c r="GG1109"/>
      <c r="GI1109"/>
      <c r="GQ1109"/>
      <c r="HI1109"/>
      <c r="HK1109"/>
      <c r="HM1109"/>
      <c r="IF1109"/>
      <c r="IW1109"/>
    </row>
    <row r="1110" spans="1:257">
      <c r="A1110" t="s">
        <v>115</v>
      </c>
      <c r="B1110">
        <v>2020</v>
      </c>
      <c r="C1110" t="s">
        <v>1294</v>
      </c>
      <c r="D1110" t="s">
        <v>1295</v>
      </c>
      <c r="E1110" t="s">
        <v>1296</v>
      </c>
      <c r="F1110" t="s">
        <v>199</v>
      </c>
      <c r="G1110" t="s">
        <v>148</v>
      </c>
      <c r="H1110">
        <v>78407</v>
      </c>
      <c r="I1110">
        <v>324110</v>
      </c>
      <c r="J1110" t="str">
        <f>VLOOKUP(C1110,'2016-2021 BD OES Pull_rev'!F:N, 9, FALSE)</f>
        <v>Processing - Incorporation into formulation, mixture, or reaction product</v>
      </c>
      <c r="K1110">
        <v>19</v>
      </c>
      <c r="L1110" t="s">
        <v>463</v>
      </c>
      <c r="M1110">
        <v>0</v>
      </c>
      <c r="R1110">
        <v>0</v>
      </c>
      <c r="S1110">
        <v>0</v>
      </c>
      <c r="T1110">
        <v>0</v>
      </c>
      <c r="U1110">
        <v>0</v>
      </c>
      <c r="V1110">
        <f t="shared" si="27"/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CJ1110"/>
      <c r="CK1110"/>
      <c r="GG1110"/>
      <c r="GI1110"/>
      <c r="GQ1110"/>
      <c r="HI1110"/>
      <c r="HK1110"/>
      <c r="HM1110"/>
      <c r="IF1110"/>
      <c r="IW1110"/>
    </row>
    <row r="1111" spans="1:257">
      <c r="A1111" t="s">
        <v>115</v>
      </c>
      <c r="B1111">
        <v>2021</v>
      </c>
      <c r="C1111" t="s">
        <v>1294</v>
      </c>
      <c r="D1111" t="s">
        <v>1295</v>
      </c>
      <c r="E1111" t="s">
        <v>1296</v>
      </c>
      <c r="F1111" t="s">
        <v>199</v>
      </c>
      <c r="G1111" t="s">
        <v>148</v>
      </c>
      <c r="H1111">
        <v>78407</v>
      </c>
      <c r="I1111">
        <v>324110</v>
      </c>
      <c r="J1111" t="str">
        <f>VLOOKUP(C1111,'2016-2021 BD OES Pull_rev'!F:N, 9, FALSE)</f>
        <v>Processing - Incorporation into formulation, mixture, or reaction product</v>
      </c>
      <c r="K1111">
        <v>19.010000000000002</v>
      </c>
      <c r="L1111" t="s">
        <v>463</v>
      </c>
      <c r="M1111">
        <v>0</v>
      </c>
      <c r="R1111">
        <v>0</v>
      </c>
      <c r="S1111">
        <v>0</v>
      </c>
      <c r="T1111">
        <v>0</v>
      </c>
      <c r="U1111">
        <v>0</v>
      </c>
      <c r="V1111">
        <f t="shared" si="27"/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CJ1111"/>
      <c r="CK1111"/>
      <c r="GG1111"/>
      <c r="GI1111"/>
      <c r="GQ1111"/>
      <c r="HI1111"/>
      <c r="HK1111"/>
      <c r="HM1111"/>
      <c r="IF1111"/>
      <c r="IW1111"/>
    </row>
    <row r="1112" spans="1:257">
      <c r="A1112" t="s">
        <v>115</v>
      </c>
      <c r="B1112">
        <v>2016</v>
      </c>
      <c r="C1112" t="s">
        <v>354</v>
      </c>
      <c r="D1112" t="s">
        <v>356</v>
      </c>
      <c r="E1112" t="s">
        <v>357</v>
      </c>
      <c r="F1112" t="s">
        <v>358</v>
      </c>
      <c r="G1112" t="s">
        <v>148</v>
      </c>
      <c r="H1112">
        <v>77590</v>
      </c>
      <c r="I1112">
        <v>324110</v>
      </c>
      <c r="J1112" t="str">
        <f>VLOOKUP(C1112,'2016-2021 BD OES Pull_rev'!F:N, 9, FALSE)</f>
        <v>Manufacturing</v>
      </c>
      <c r="K1112">
        <v>505</v>
      </c>
      <c r="L1112" t="s">
        <v>1297</v>
      </c>
      <c r="M1112">
        <v>5</v>
      </c>
      <c r="N1112" t="s">
        <v>485</v>
      </c>
      <c r="R1112">
        <v>1</v>
      </c>
      <c r="S1112">
        <v>5</v>
      </c>
      <c r="T1112">
        <v>0</v>
      </c>
      <c r="U1112">
        <v>0</v>
      </c>
      <c r="V1112">
        <f t="shared" si="27"/>
        <v>5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10</v>
      </c>
      <c r="CJ1112"/>
      <c r="CK1112"/>
      <c r="GG1112"/>
      <c r="GI1112"/>
      <c r="GQ1112"/>
      <c r="HI1112"/>
      <c r="HK1112"/>
      <c r="HM1112"/>
      <c r="IF1112"/>
      <c r="IW1112"/>
    </row>
    <row r="1113" spans="1:257">
      <c r="A1113" t="s">
        <v>115</v>
      </c>
      <c r="B1113">
        <v>2017</v>
      </c>
      <c r="C1113" t="s">
        <v>354</v>
      </c>
      <c r="D1113" t="s">
        <v>356</v>
      </c>
      <c r="E1113" t="s">
        <v>357</v>
      </c>
      <c r="F1113" t="s">
        <v>358</v>
      </c>
      <c r="G1113" t="s">
        <v>148</v>
      </c>
      <c r="H1113">
        <v>77590</v>
      </c>
      <c r="I1113">
        <v>324110</v>
      </c>
      <c r="J1113" t="str">
        <f>VLOOKUP(C1113,'2016-2021 BD OES Pull_rev'!F:N, 9, FALSE)</f>
        <v>Manufacturing</v>
      </c>
      <c r="K1113">
        <v>500</v>
      </c>
      <c r="L1113" t="s">
        <v>463</v>
      </c>
      <c r="M1113">
        <v>0</v>
      </c>
      <c r="R1113">
        <v>0</v>
      </c>
      <c r="S1113">
        <v>0</v>
      </c>
      <c r="T1113">
        <v>0</v>
      </c>
      <c r="U1113">
        <v>0</v>
      </c>
      <c r="V1113">
        <f t="shared" si="27"/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F1113">
        <v>0</v>
      </c>
      <c r="AG1113">
        <v>0</v>
      </c>
      <c r="AH1113">
        <v>0</v>
      </c>
      <c r="AI1113">
        <v>0</v>
      </c>
      <c r="AJ1113">
        <v>250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760</v>
      </c>
      <c r="CJ1113"/>
      <c r="CK1113"/>
      <c r="GG1113"/>
      <c r="GI1113"/>
      <c r="GQ1113"/>
      <c r="HI1113"/>
      <c r="HK1113"/>
      <c r="HM1113"/>
      <c r="IF1113"/>
      <c r="IW1113"/>
    </row>
    <row r="1114" spans="1:257">
      <c r="A1114" t="s">
        <v>115</v>
      </c>
      <c r="B1114">
        <v>2018</v>
      </c>
      <c r="C1114" t="s">
        <v>354</v>
      </c>
      <c r="D1114" t="s">
        <v>356</v>
      </c>
      <c r="E1114" t="s">
        <v>357</v>
      </c>
      <c r="F1114" t="s">
        <v>358</v>
      </c>
      <c r="G1114" t="s">
        <v>148</v>
      </c>
      <c r="H1114">
        <v>77590</v>
      </c>
      <c r="I1114">
        <v>324110</v>
      </c>
      <c r="J1114" t="str">
        <f>VLOOKUP(C1114,'2016-2021 BD OES Pull_rev'!F:N, 9, FALSE)</f>
        <v>Manufacturing</v>
      </c>
      <c r="K1114">
        <v>500</v>
      </c>
      <c r="L1114" t="s">
        <v>463</v>
      </c>
      <c r="M1114">
        <v>0</v>
      </c>
      <c r="R1114">
        <v>0</v>
      </c>
      <c r="S1114">
        <v>0</v>
      </c>
      <c r="T1114">
        <v>0</v>
      </c>
      <c r="U1114">
        <v>0</v>
      </c>
      <c r="V1114">
        <f t="shared" si="27"/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10</v>
      </c>
      <c r="CJ1114"/>
      <c r="CK1114"/>
      <c r="GG1114"/>
      <c r="GI1114"/>
      <c r="GQ1114"/>
      <c r="HI1114"/>
      <c r="HK1114"/>
      <c r="HM1114"/>
      <c r="IF1114"/>
      <c r="IW1114"/>
    </row>
    <row r="1115" spans="1:257">
      <c r="A1115" t="s">
        <v>115</v>
      </c>
      <c r="B1115">
        <v>2019</v>
      </c>
      <c r="C1115" t="s">
        <v>354</v>
      </c>
      <c r="D1115" t="s">
        <v>356</v>
      </c>
      <c r="E1115" t="s">
        <v>357</v>
      </c>
      <c r="F1115" t="s">
        <v>358</v>
      </c>
      <c r="G1115" t="s">
        <v>148</v>
      </c>
      <c r="H1115">
        <v>77590</v>
      </c>
      <c r="I1115">
        <v>324110</v>
      </c>
      <c r="J1115" t="str">
        <f>VLOOKUP(C1115,'2016-2021 BD OES Pull_rev'!F:N, 9, FALSE)</f>
        <v>Manufacturing</v>
      </c>
      <c r="K1115">
        <v>500</v>
      </c>
      <c r="L1115" t="s">
        <v>463</v>
      </c>
      <c r="M1115">
        <v>0</v>
      </c>
      <c r="R1115">
        <v>0</v>
      </c>
      <c r="S1115">
        <v>0</v>
      </c>
      <c r="T1115">
        <v>0</v>
      </c>
      <c r="U1115">
        <v>0</v>
      </c>
      <c r="V1115">
        <f t="shared" si="27"/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F1115">
        <v>0</v>
      </c>
      <c r="AG1115">
        <v>0</v>
      </c>
      <c r="AH1115">
        <v>0</v>
      </c>
      <c r="AI1115">
        <v>0</v>
      </c>
      <c r="AJ1115">
        <v>20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300</v>
      </c>
      <c r="CJ1115"/>
      <c r="CK1115"/>
      <c r="GG1115"/>
      <c r="GI1115"/>
      <c r="GQ1115"/>
      <c r="HI1115"/>
      <c r="HK1115"/>
      <c r="HM1115"/>
      <c r="IF1115"/>
      <c r="IW1115"/>
    </row>
    <row r="1116" spans="1:257">
      <c r="A1116" t="s">
        <v>115</v>
      </c>
      <c r="B1116">
        <v>2020</v>
      </c>
      <c r="C1116" t="s">
        <v>354</v>
      </c>
      <c r="D1116" t="s">
        <v>356</v>
      </c>
      <c r="E1116" t="s">
        <v>357</v>
      </c>
      <c r="F1116" t="s">
        <v>358</v>
      </c>
      <c r="G1116" t="s">
        <v>148</v>
      </c>
      <c r="H1116">
        <v>77590</v>
      </c>
      <c r="I1116">
        <v>324110</v>
      </c>
      <c r="J1116" t="str">
        <f>VLOOKUP(C1116,'2016-2021 BD OES Pull_rev'!F:N, 9, FALSE)</f>
        <v>Manufacturing</v>
      </c>
      <c r="K1116">
        <v>421</v>
      </c>
      <c r="L1116" t="s">
        <v>463</v>
      </c>
      <c r="M1116">
        <v>0</v>
      </c>
      <c r="R1116">
        <v>0</v>
      </c>
      <c r="S1116">
        <v>0</v>
      </c>
      <c r="T1116">
        <v>0</v>
      </c>
      <c r="U1116">
        <v>0</v>
      </c>
      <c r="V1116">
        <f t="shared" si="27"/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F1116">
        <v>0</v>
      </c>
      <c r="AG1116">
        <v>0</v>
      </c>
      <c r="AH1116">
        <v>0</v>
      </c>
      <c r="AI1116">
        <v>0</v>
      </c>
      <c r="AJ1116">
        <v>1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1</v>
      </c>
      <c r="CJ1116"/>
      <c r="CK1116"/>
      <c r="GG1116"/>
      <c r="GI1116"/>
      <c r="GQ1116"/>
      <c r="HI1116"/>
      <c r="HK1116"/>
      <c r="HM1116"/>
      <c r="IF1116"/>
      <c r="IW1116"/>
    </row>
    <row r="1117" spans="1:257">
      <c r="B1117">
        <v>2021</v>
      </c>
      <c r="C1117" t="s">
        <v>354</v>
      </c>
      <c r="D1117" t="s">
        <v>356</v>
      </c>
      <c r="E1117" t="s">
        <v>357</v>
      </c>
      <c r="F1117" t="s">
        <v>358</v>
      </c>
      <c r="G1117" t="s">
        <v>148</v>
      </c>
      <c r="H1117">
        <v>77590</v>
      </c>
      <c r="I1117">
        <v>324110</v>
      </c>
      <c r="J1117" t="str">
        <f>VLOOKUP(C1117,'2016-2021 BD OES Pull_rev'!F:N, 9, FALSE)</f>
        <v>Manufacturing</v>
      </c>
      <c r="K1117">
        <v>608</v>
      </c>
      <c r="L1117" t="s">
        <v>463</v>
      </c>
      <c r="M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AQ1117" s="33"/>
      <c r="AR1117" s="33"/>
      <c r="AS1117" s="33"/>
      <c r="AT1117" s="33"/>
      <c r="AU1117" s="33"/>
      <c r="AV1117" s="33"/>
      <c r="AW1117" s="33"/>
      <c r="AX1117" s="33"/>
      <c r="AY1117" s="33"/>
      <c r="CJ1117"/>
      <c r="CK1117"/>
      <c r="GG1117"/>
      <c r="GI1117"/>
      <c r="GQ1117"/>
      <c r="HI1117"/>
      <c r="HK1117"/>
      <c r="HM1117"/>
      <c r="IF1117"/>
      <c r="IW1117"/>
    </row>
    <row r="1118" spans="1:257">
      <c r="A1118" t="s">
        <v>115</v>
      </c>
      <c r="B1118">
        <v>2021</v>
      </c>
      <c r="C1118" t="s">
        <v>354</v>
      </c>
      <c r="D1118" t="s">
        <v>356</v>
      </c>
      <c r="E1118" t="s">
        <v>357</v>
      </c>
      <c r="F1118" t="s">
        <v>358</v>
      </c>
      <c r="G1118" t="s">
        <v>148</v>
      </c>
      <c r="H1118">
        <v>77590</v>
      </c>
      <c r="I1118">
        <v>324110</v>
      </c>
      <c r="J1118" t="str">
        <f>VLOOKUP(C1118,'2016-2021 BD OES Pull_rev'!F:N, 9, FALSE)</f>
        <v>Manufacturing</v>
      </c>
      <c r="K1118">
        <v>608</v>
      </c>
      <c r="L1118" t="s">
        <v>463</v>
      </c>
      <c r="M1118">
        <v>0</v>
      </c>
      <c r="R1118">
        <v>0</v>
      </c>
      <c r="S1118">
        <v>0</v>
      </c>
      <c r="T1118">
        <v>0</v>
      </c>
      <c r="U1118">
        <v>0</v>
      </c>
      <c r="V1118">
        <f t="shared" ref="V1118:V1149" si="28">SUM(S1118:U1118)</f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18</v>
      </c>
      <c r="AF1118">
        <v>0</v>
      </c>
      <c r="AG1118">
        <v>0</v>
      </c>
      <c r="AH1118">
        <v>0</v>
      </c>
      <c r="AI1118">
        <v>0</v>
      </c>
      <c r="AJ1118">
        <v>1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76</v>
      </c>
      <c r="CJ1118"/>
      <c r="CK1118"/>
      <c r="GG1118"/>
      <c r="GI1118"/>
      <c r="GQ1118"/>
      <c r="HI1118"/>
      <c r="HK1118"/>
      <c r="HM1118"/>
      <c r="IF1118"/>
      <c r="IW1118"/>
    </row>
    <row r="1119" spans="1:257">
      <c r="A1119" t="s">
        <v>115</v>
      </c>
      <c r="B1119">
        <v>2016</v>
      </c>
      <c r="C1119" t="s">
        <v>1298</v>
      </c>
      <c r="D1119" t="s">
        <v>1299</v>
      </c>
      <c r="E1119" t="s">
        <v>1300</v>
      </c>
      <c r="F1119" t="s">
        <v>199</v>
      </c>
      <c r="G1119" t="s">
        <v>148</v>
      </c>
      <c r="H1119">
        <v>78407</v>
      </c>
      <c r="I1119">
        <v>324110</v>
      </c>
      <c r="J1119" t="str">
        <f>VLOOKUP(C1119,'2016-2021 BD OES Pull_rev'!F:N, 9, FALSE)</f>
        <v>Processing - Incorporation into formulation, mixture, or reaction product</v>
      </c>
      <c r="K1119">
        <v>178</v>
      </c>
      <c r="L1119" t="s">
        <v>463</v>
      </c>
      <c r="M1119">
        <v>0</v>
      </c>
      <c r="R1119">
        <v>0</v>
      </c>
      <c r="S1119">
        <v>0</v>
      </c>
      <c r="T1119">
        <v>0</v>
      </c>
      <c r="U1119">
        <v>0</v>
      </c>
      <c r="V1119">
        <f t="shared" si="28"/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CJ1119"/>
      <c r="CK1119"/>
      <c r="GG1119"/>
      <c r="GI1119"/>
      <c r="GQ1119"/>
      <c r="HI1119"/>
      <c r="HK1119"/>
      <c r="HM1119"/>
      <c r="IF1119"/>
      <c r="IW1119"/>
    </row>
    <row r="1120" spans="1:257">
      <c r="A1120" t="s">
        <v>115</v>
      </c>
      <c r="B1120">
        <v>2017</v>
      </c>
      <c r="C1120" t="s">
        <v>1298</v>
      </c>
      <c r="D1120" t="s">
        <v>1299</v>
      </c>
      <c r="E1120" t="s">
        <v>1300</v>
      </c>
      <c r="F1120" t="s">
        <v>199</v>
      </c>
      <c r="G1120" t="s">
        <v>148</v>
      </c>
      <c r="H1120">
        <v>78407</v>
      </c>
      <c r="I1120">
        <v>324110</v>
      </c>
      <c r="J1120" t="str">
        <f>VLOOKUP(C1120,'2016-2021 BD OES Pull_rev'!F:N, 9, FALSE)</f>
        <v>Processing - Incorporation into formulation, mixture, or reaction product</v>
      </c>
      <c r="K1120">
        <v>182</v>
      </c>
      <c r="L1120" t="s">
        <v>463</v>
      </c>
      <c r="M1120">
        <v>0</v>
      </c>
      <c r="R1120">
        <v>0</v>
      </c>
      <c r="S1120">
        <v>0</v>
      </c>
      <c r="T1120">
        <v>0</v>
      </c>
      <c r="U1120">
        <v>0</v>
      </c>
      <c r="V1120">
        <f t="shared" si="28"/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CJ1120"/>
      <c r="CK1120"/>
      <c r="GG1120"/>
      <c r="GI1120"/>
      <c r="GQ1120"/>
      <c r="HI1120"/>
      <c r="HK1120"/>
      <c r="HM1120"/>
      <c r="IF1120"/>
      <c r="IW1120"/>
    </row>
    <row r="1121" spans="1:257">
      <c r="A1121" t="s">
        <v>115</v>
      </c>
      <c r="B1121">
        <v>2018</v>
      </c>
      <c r="C1121" t="s">
        <v>1298</v>
      </c>
      <c r="D1121" t="s">
        <v>1299</v>
      </c>
      <c r="E1121" t="s">
        <v>1300</v>
      </c>
      <c r="F1121" t="s">
        <v>199</v>
      </c>
      <c r="G1121" t="s">
        <v>148</v>
      </c>
      <c r="H1121">
        <v>78407</v>
      </c>
      <c r="I1121">
        <v>324110</v>
      </c>
      <c r="J1121" t="str">
        <f>VLOOKUP(C1121,'2016-2021 BD OES Pull_rev'!F:N, 9, FALSE)</f>
        <v>Processing - Incorporation into formulation, mixture, or reaction product</v>
      </c>
      <c r="K1121">
        <v>161.4</v>
      </c>
      <c r="L1121" t="s">
        <v>463</v>
      </c>
      <c r="M1121">
        <v>0</v>
      </c>
      <c r="R1121">
        <v>0</v>
      </c>
      <c r="S1121">
        <v>0</v>
      </c>
      <c r="T1121">
        <v>0</v>
      </c>
      <c r="U1121">
        <v>0</v>
      </c>
      <c r="V1121">
        <f t="shared" si="28"/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CJ1121"/>
      <c r="CK1121"/>
      <c r="GG1121"/>
      <c r="GI1121"/>
      <c r="GQ1121"/>
      <c r="HI1121"/>
      <c r="HK1121"/>
      <c r="HM1121"/>
      <c r="IF1121"/>
      <c r="IW1121"/>
    </row>
    <row r="1122" spans="1:257">
      <c r="A1122" t="s">
        <v>115</v>
      </c>
      <c r="B1122">
        <v>2019</v>
      </c>
      <c r="C1122" t="s">
        <v>1298</v>
      </c>
      <c r="D1122" t="s">
        <v>1299</v>
      </c>
      <c r="E1122" t="s">
        <v>1300</v>
      </c>
      <c r="F1122" t="s">
        <v>199</v>
      </c>
      <c r="G1122" t="s">
        <v>148</v>
      </c>
      <c r="H1122">
        <v>78407</v>
      </c>
      <c r="I1122">
        <v>324110</v>
      </c>
      <c r="J1122" t="str">
        <f>VLOOKUP(C1122,'2016-2021 BD OES Pull_rev'!F:N, 9, FALSE)</f>
        <v>Processing - Incorporation into formulation, mixture, or reaction product</v>
      </c>
      <c r="K1122">
        <v>180</v>
      </c>
      <c r="L1122" t="s">
        <v>463</v>
      </c>
      <c r="M1122">
        <v>0</v>
      </c>
      <c r="R1122">
        <v>0</v>
      </c>
      <c r="S1122">
        <v>0</v>
      </c>
      <c r="T1122">
        <v>0</v>
      </c>
      <c r="U1122">
        <v>0</v>
      </c>
      <c r="V1122">
        <f t="shared" si="28"/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CJ1122"/>
      <c r="CK1122"/>
      <c r="GG1122"/>
      <c r="GI1122"/>
      <c r="GQ1122"/>
      <c r="HI1122"/>
      <c r="HK1122"/>
      <c r="HM1122"/>
      <c r="IF1122"/>
      <c r="IW1122"/>
    </row>
    <row r="1123" spans="1:257">
      <c r="A1123" t="s">
        <v>115</v>
      </c>
      <c r="B1123">
        <v>2020</v>
      </c>
      <c r="C1123" t="s">
        <v>1298</v>
      </c>
      <c r="D1123" t="s">
        <v>1299</v>
      </c>
      <c r="E1123" t="s">
        <v>1300</v>
      </c>
      <c r="F1123" t="s">
        <v>199</v>
      </c>
      <c r="G1123" t="s">
        <v>148</v>
      </c>
      <c r="H1123">
        <v>78407</v>
      </c>
      <c r="I1123">
        <v>324110</v>
      </c>
      <c r="J1123" t="str">
        <f>VLOOKUP(C1123,'2016-2021 BD OES Pull_rev'!F:N, 9, FALSE)</f>
        <v>Processing - Incorporation into formulation, mixture, or reaction product</v>
      </c>
      <c r="K1123">
        <v>174.93</v>
      </c>
      <c r="L1123" t="s">
        <v>463</v>
      </c>
      <c r="M1123">
        <v>0</v>
      </c>
      <c r="R1123">
        <v>0</v>
      </c>
      <c r="S1123">
        <v>0</v>
      </c>
      <c r="T1123">
        <v>0</v>
      </c>
      <c r="U1123">
        <v>0</v>
      </c>
      <c r="V1123">
        <f t="shared" si="28"/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CJ1123"/>
      <c r="CK1123"/>
      <c r="GG1123"/>
      <c r="GI1123"/>
      <c r="GQ1123"/>
      <c r="HI1123"/>
      <c r="HK1123"/>
      <c r="HM1123"/>
      <c r="IF1123"/>
      <c r="IW1123"/>
    </row>
    <row r="1124" spans="1:257">
      <c r="A1124" t="s">
        <v>115</v>
      </c>
      <c r="B1124">
        <v>2021</v>
      </c>
      <c r="C1124" t="s">
        <v>1298</v>
      </c>
      <c r="D1124" t="s">
        <v>1299</v>
      </c>
      <c r="E1124" t="s">
        <v>1300</v>
      </c>
      <c r="F1124" t="s">
        <v>199</v>
      </c>
      <c r="G1124" t="s">
        <v>148</v>
      </c>
      <c r="H1124">
        <v>78407</v>
      </c>
      <c r="I1124">
        <v>324110</v>
      </c>
      <c r="J1124" t="str">
        <f>VLOOKUP(C1124,'2016-2021 BD OES Pull_rev'!F:N, 9, FALSE)</f>
        <v>Processing - Incorporation into formulation, mixture, or reaction product</v>
      </c>
      <c r="K1124">
        <v>166.19</v>
      </c>
      <c r="L1124" t="s">
        <v>463</v>
      </c>
      <c r="M1124">
        <v>0</v>
      </c>
      <c r="R1124">
        <v>0</v>
      </c>
      <c r="S1124">
        <v>0</v>
      </c>
      <c r="T1124">
        <v>0</v>
      </c>
      <c r="U1124">
        <v>0</v>
      </c>
      <c r="V1124">
        <f t="shared" si="28"/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CJ1124"/>
      <c r="CK1124"/>
      <c r="GG1124"/>
      <c r="GI1124"/>
      <c r="GQ1124"/>
      <c r="HI1124"/>
      <c r="HK1124"/>
      <c r="HM1124"/>
      <c r="IF1124"/>
      <c r="IW1124"/>
    </row>
    <row r="1125" spans="1:257">
      <c r="A1125" t="s">
        <v>115</v>
      </c>
      <c r="B1125">
        <v>2016</v>
      </c>
      <c r="C1125" t="s">
        <v>360</v>
      </c>
      <c r="D1125" t="s">
        <v>362</v>
      </c>
      <c r="E1125" t="s">
        <v>363</v>
      </c>
      <c r="F1125" t="s">
        <v>364</v>
      </c>
      <c r="G1125" t="s">
        <v>148</v>
      </c>
      <c r="H1125">
        <v>78071</v>
      </c>
      <c r="I1125">
        <v>324110</v>
      </c>
      <c r="J1125" t="str">
        <f>VLOOKUP(C1125,'2016-2021 BD OES Pull_rev'!F:N, 9, FALSE)</f>
        <v>Processing as a reactant</v>
      </c>
      <c r="K1125">
        <v>33</v>
      </c>
      <c r="L1125" t="s">
        <v>463</v>
      </c>
      <c r="M1125">
        <v>0</v>
      </c>
      <c r="R1125">
        <v>0</v>
      </c>
      <c r="S1125">
        <v>0</v>
      </c>
      <c r="T1125">
        <v>0</v>
      </c>
      <c r="U1125">
        <v>0</v>
      </c>
      <c r="V1125">
        <f t="shared" si="28"/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CJ1125"/>
      <c r="CK1125"/>
      <c r="GG1125"/>
      <c r="GI1125"/>
      <c r="GQ1125"/>
      <c r="HI1125"/>
      <c r="HK1125"/>
      <c r="HM1125"/>
      <c r="IF1125"/>
      <c r="IW1125"/>
    </row>
    <row r="1126" spans="1:257">
      <c r="A1126" t="s">
        <v>115</v>
      </c>
      <c r="B1126">
        <v>2017</v>
      </c>
      <c r="C1126" t="s">
        <v>360</v>
      </c>
      <c r="D1126" t="s">
        <v>362</v>
      </c>
      <c r="E1126" t="s">
        <v>363</v>
      </c>
      <c r="F1126" t="s">
        <v>364</v>
      </c>
      <c r="G1126" t="s">
        <v>148</v>
      </c>
      <c r="H1126">
        <v>78071</v>
      </c>
      <c r="I1126">
        <v>324110</v>
      </c>
      <c r="J1126" t="str">
        <f>VLOOKUP(C1126,'2016-2021 BD OES Pull_rev'!F:N, 9, FALSE)</f>
        <v>Processing as a reactant</v>
      </c>
      <c r="K1126">
        <v>34</v>
      </c>
      <c r="L1126" t="s">
        <v>463</v>
      </c>
      <c r="M1126">
        <v>0</v>
      </c>
      <c r="R1126">
        <v>0</v>
      </c>
      <c r="S1126">
        <v>0</v>
      </c>
      <c r="T1126">
        <v>0</v>
      </c>
      <c r="U1126">
        <v>0</v>
      </c>
      <c r="V1126">
        <f t="shared" si="28"/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7.0000000000000007E-2</v>
      </c>
      <c r="CJ1126"/>
      <c r="CK1126"/>
      <c r="GG1126"/>
      <c r="GI1126"/>
      <c r="GQ1126"/>
      <c r="HI1126"/>
      <c r="HK1126"/>
      <c r="HM1126"/>
      <c r="IF1126"/>
      <c r="IW1126"/>
    </row>
    <row r="1127" spans="1:257">
      <c r="A1127" t="s">
        <v>115</v>
      </c>
      <c r="B1127">
        <v>2018</v>
      </c>
      <c r="C1127" t="s">
        <v>360</v>
      </c>
      <c r="D1127" t="s">
        <v>362</v>
      </c>
      <c r="E1127" t="s">
        <v>363</v>
      </c>
      <c r="F1127" t="s">
        <v>364</v>
      </c>
      <c r="G1127" t="s">
        <v>148</v>
      </c>
      <c r="H1127">
        <v>78071</v>
      </c>
      <c r="I1127">
        <v>324110</v>
      </c>
      <c r="J1127" t="str">
        <f>VLOOKUP(C1127,'2016-2021 BD OES Pull_rev'!F:N, 9, FALSE)</f>
        <v>Processing as a reactant</v>
      </c>
      <c r="K1127">
        <v>38.19</v>
      </c>
      <c r="L1127" t="s">
        <v>463</v>
      </c>
      <c r="M1127">
        <v>0</v>
      </c>
      <c r="R1127">
        <v>0</v>
      </c>
      <c r="S1127">
        <v>0</v>
      </c>
      <c r="T1127">
        <v>0</v>
      </c>
      <c r="U1127">
        <v>0</v>
      </c>
      <c r="V1127">
        <f t="shared" si="28"/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CJ1127"/>
      <c r="CK1127"/>
      <c r="GG1127"/>
      <c r="GI1127"/>
      <c r="GQ1127"/>
      <c r="HI1127"/>
      <c r="HK1127"/>
      <c r="HM1127"/>
      <c r="IF1127"/>
      <c r="IW1127"/>
    </row>
    <row r="1128" spans="1:257">
      <c r="A1128" t="s">
        <v>115</v>
      </c>
      <c r="B1128">
        <v>2019</v>
      </c>
      <c r="C1128" t="s">
        <v>360</v>
      </c>
      <c r="D1128" t="s">
        <v>362</v>
      </c>
      <c r="E1128" t="s">
        <v>363</v>
      </c>
      <c r="F1128" t="s">
        <v>364</v>
      </c>
      <c r="G1128" t="s">
        <v>148</v>
      </c>
      <c r="H1128">
        <v>78071</v>
      </c>
      <c r="I1128">
        <v>324110</v>
      </c>
      <c r="J1128" t="str">
        <f>VLOOKUP(C1128,'2016-2021 BD OES Pull_rev'!F:N, 9, FALSE)</f>
        <v>Processing as a reactant</v>
      </c>
      <c r="K1128">
        <v>41.43</v>
      </c>
      <c r="L1128" t="s">
        <v>463</v>
      </c>
      <c r="M1128">
        <v>0</v>
      </c>
      <c r="R1128">
        <v>0</v>
      </c>
      <c r="S1128">
        <v>0</v>
      </c>
      <c r="T1128">
        <v>0</v>
      </c>
      <c r="U1128">
        <v>0</v>
      </c>
      <c r="V1128">
        <f t="shared" si="28"/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CJ1128"/>
      <c r="CK1128"/>
      <c r="GG1128"/>
      <c r="GI1128"/>
      <c r="GQ1128"/>
      <c r="HI1128"/>
      <c r="HK1128"/>
      <c r="HM1128"/>
      <c r="IF1128"/>
      <c r="IW1128"/>
    </row>
    <row r="1129" spans="1:257">
      <c r="A1129" t="s">
        <v>115</v>
      </c>
      <c r="B1129">
        <v>2020</v>
      </c>
      <c r="C1129" t="s">
        <v>360</v>
      </c>
      <c r="D1129" t="s">
        <v>362</v>
      </c>
      <c r="E1129" t="s">
        <v>363</v>
      </c>
      <c r="F1129" t="s">
        <v>364</v>
      </c>
      <c r="G1129" t="s">
        <v>148</v>
      </c>
      <c r="H1129">
        <v>78071</v>
      </c>
      <c r="I1129">
        <v>324110</v>
      </c>
      <c r="J1129" t="str">
        <f>VLOOKUP(C1129,'2016-2021 BD OES Pull_rev'!F:N, 9, FALSE)</f>
        <v>Processing as a reactant</v>
      </c>
      <c r="K1129">
        <v>48.25</v>
      </c>
      <c r="L1129" t="s">
        <v>463</v>
      </c>
      <c r="M1129">
        <v>0</v>
      </c>
      <c r="R1129">
        <v>0</v>
      </c>
      <c r="S1129">
        <v>0</v>
      </c>
      <c r="T1129">
        <v>0</v>
      </c>
      <c r="U1129">
        <v>0</v>
      </c>
      <c r="V1129">
        <f t="shared" si="28"/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2.7E-2</v>
      </c>
      <c r="AL1129">
        <v>0</v>
      </c>
      <c r="AM1129">
        <v>0</v>
      </c>
      <c r="AN1129">
        <v>0</v>
      </c>
      <c r="AO1129">
        <v>0</v>
      </c>
      <c r="AP1129">
        <v>0.03</v>
      </c>
      <c r="CJ1129"/>
      <c r="CK1129"/>
      <c r="GG1129"/>
      <c r="GI1129"/>
      <c r="GQ1129"/>
      <c r="HI1129"/>
      <c r="HK1129"/>
      <c r="HM1129"/>
      <c r="IF1129"/>
      <c r="IW1129"/>
    </row>
    <row r="1130" spans="1:257">
      <c r="A1130" t="s">
        <v>115</v>
      </c>
      <c r="B1130">
        <v>2021</v>
      </c>
      <c r="C1130" t="s">
        <v>360</v>
      </c>
      <c r="D1130" t="s">
        <v>362</v>
      </c>
      <c r="E1130" t="s">
        <v>363</v>
      </c>
      <c r="F1130" t="s">
        <v>364</v>
      </c>
      <c r="G1130" t="s">
        <v>148</v>
      </c>
      <c r="H1130">
        <v>78071</v>
      </c>
      <c r="I1130">
        <v>324110</v>
      </c>
      <c r="J1130" t="str">
        <f>VLOOKUP(C1130,'2016-2021 BD OES Pull_rev'!F:N, 9, FALSE)</f>
        <v>Processing as a reactant</v>
      </c>
      <c r="K1130">
        <v>50.2</v>
      </c>
      <c r="L1130" t="s">
        <v>463</v>
      </c>
      <c r="M1130">
        <v>0</v>
      </c>
      <c r="R1130">
        <v>0</v>
      </c>
      <c r="S1130">
        <v>0</v>
      </c>
      <c r="T1130">
        <v>0</v>
      </c>
      <c r="U1130">
        <v>0</v>
      </c>
      <c r="V1130">
        <f t="shared" si="28"/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4.0000000000000001E-3</v>
      </c>
      <c r="AL1130">
        <v>0</v>
      </c>
      <c r="AM1130">
        <v>0</v>
      </c>
      <c r="AN1130">
        <v>0</v>
      </c>
      <c r="AO1130">
        <v>0</v>
      </c>
      <c r="AP1130">
        <v>0.02</v>
      </c>
      <c r="CJ1130"/>
      <c r="CK1130"/>
      <c r="GG1130"/>
      <c r="GI1130"/>
      <c r="GQ1130"/>
      <c r="HI1130"/>
      <c r="HK1130"/>
      <c r="HM1130"/>
      <c r="IF1130"/>
      <c r="IW1130"/>
    </row>
    <row r="1131" spans="1:257">
      <c r="A1131" t="s">
        <v>115</v>
      </c>
      <c r="B1131">
        <v>2016</v>
      </c>
      <c r="C1131" t="s">
        <v>1301</v>
      </c>
      <c r="D1131" t="s">
        <v>1302</v>
      </c>
      <c r="E1131" t="s">
        <v>814</v>
      </c>
      <c r="F1131" t="s">
        <v>236</v>
      </c>
      <c r="G1131" t="s">
        <v>148</v>
      </c>
      <c r="H1131">
        <v>77705</v>
      </c>
      <c r="I1131">
        <v>562211</v>
      </c>
      <c r="J1131" t="str">
        <f>VLOOKUP(C1131,'2016-2021 BD OES Pull_rev'!F:N, 9, FALSE)</f>
        <v>Waste Handling, Disposal, Treatment, and Recycling</v>
      </c>
      <c r="K1131">
        <v>3</v>
      </c>
      <c r="L1131" t="s">
        <v>463</v>
      </c>
      <c r="M1131">
        <v>0</v>
      </c>
      <c r="R1131">
        <v>0</v>
      </c>
      <c r="S1131">
        <v>0</v>
      </c>
      <c r="T1131">
        <v>0</v>
      </c>
      <c r="U1131">
        <v>0</v>
      </c>
      <c r="V1131">
        <f t="shared" si="28"/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1218</v>
      </c>
      <c r="CJ1131"/>
      <c r="CK1131"/>
      <c r="GG1131"/>
      <c r="GI1131"/>
      <c r="GQ1131"/>
      <c r="HI1131"/>
      <c r="HK1131"/>
      <c r="HM1131"/>
      <c r="IF1131"/>
      <c r="IW1131"/>
    </row>
    <row r="1132" spans="1:257">
      <c r="A1132" t="s">
        <v>115</v>
      </c>
      <c r="B1132">
        <v>2018</v>
      </c>
      <c r="C1132" t="s">
        <v>1301</v>
      </c>
      <c r="D1132" t="s">
        <v>1302</v>
      </c>
      <c r="E1132" t="s">
        <v>814</v>
      </c>
      <c r="F1132" t="s">
        <v>236</v>
      </c>
      <c r="G1132" t="s">
        <v>148</v>
      </c>
      <c r="H1132">
        <v>77705</v>
      </c>
      <c r="I1132">
        <v>562211</v>
      </c>
      <c r="J1132" t="str">
        <f>VLOOKUP(C1132,'2016-2021 BD OES Pull_rev'!F:N, 9, FALSE)</f>
        <v>Waste Handling, Disposal, Treatment, and Recycling</v>
      </c>
      <c r="K1132">
        <v>8</v>
      </c>
      <c r="L1132" t="s">
        <v>463</v>
      </c>
      <c r="M1132">
        <v>0</v>
      </c>
      <c r="R1132">
        <v>0</v>
      </c>
      <c r="S1132">
        <v>0</v>
      </c>
      <c r="T1132">
        <v>0</v>
      </c>
      <c r="U1132">
        <v>0</v>
      </c>
      <c r="V1132">
        <f t="shared" si="28"/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20</v>
      </c>
      <c r="CJ1132"/>
      <c r="CK1132"/>
      <c r="GG1132"/>
      <c r="GI1132"/>
      <c r="GQ1132"/>
      <c r="HI1132"/>
      <c r="HK1132"/>
      <c r="HM1132"/>
      <c r="IF1132"/>
      <c r="IW1132"/>
    </row>
    <row r="1133" spans="1:257">
      <c r="A1133" t="s">
        <v>115</v>
      </c>
      <c r="B1133">
        <v>2020</v>
      </c>
      <c r="C1133" t="s">
        <v>1301</v>
      </c>
      <c r="D1133" t="s">
        <v>1302</v>
      </c>
      <c r="E1133" t="s">
        <v>814</v>
      </c>
      <c r="F1133" t="s">
        <v>236</v>
      </c>
      <c r="G1133" t="s">
        <v>148</v>
      </c>
      <c r="H1133">
        <v>77705</v>
      </c>
      <c r="I1133">
        <v>562211</v>
      </c>
      <c r="J1133" t="str">
        <f>VLOOKUP(C1133,'2016-2021 BD OES Pull_rev'!F:N, 9, FALSE)</f>
        <v>Waste Handling, Disposal, Treatment, and Recycling</v>
      </c>
      <c r="K1133">
        <v>116</v>
      </c>
      <c r="L1133" t="s">
        <v>463</v>
      </c>
      <c r="M1133">
        <v>0</v>
      </c>
      <c r="R1133">
        <v>0</v>
      </c>
      <c r="S1133">
        <v>0</v>
      </c>
      <c r="T1133">
        <v>0</v>
      </c>
      <c r="U1133">
        <v>0</v>
      </c>
      <c r="V1133">
        <f t="shared" si="28"/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21</v>
      </c>
      <c r="CJ1133"/>
      <c r="CK1133"/>
      <c r="GG1133"/>
      <c r="GI1133"/>
      <c r="GQ1133"/>
      <c r="HI1133"/>
      <c r="HK1133"/>
      <c r="HM1133"/>
      <c r="IF1133"/>
      <c r="IW1133"/>
    </row>
    <row r="1134" spans="1:257">
      <c r="A1134" t="s">
        <v>115</v>
      </c>
      <c r="B1134">
        <v>2016</v>
      </c>
      <c r="C1134" t="s">
        <v>366</v>
      </c>
      <c r="D1134" t="s">
        <v>368</v>
      </c>
      <c r="E1134" t="s">
        <v>369</v>
      </c>
      <c r="F1134" t="s">
        <v>370</v>
      </c>
      <c r="G1134" t="s">
        <v>148</v>
      </c>
      <c r="H1134">
        <v>79905</v>
      </c>
      <c r="I1134">
        <v>324110</v>
      </c>
      <c r="J1134" t="str">
        <f>VLOOKUP(C1134,'2016-2021 BD OES Pull_rev'!F:N, 9, FALSE)</f>
        <v>Processing as a reactant</v>
      </c>
      <c r="K1134">
        <v>109.57</v>
      </c>
      <c r="L1134" t="s">
        <v>463</v>
      </c>
      <c r="M1134">
        <v>0</v>
      </c>
      <c r="R1134">
        <v>0</v>
      </c>
      <c r="S1134">
        <v>0</v>
      </c>
      <c r="T1134">
        <v>0</v>
      </c>
      <c r="U1134">
        <v>0</v>
      </c>
      <c r="V1134">
        <f t="shared" si="28"/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CJ1134"/>
      <c r="CK1134"/>
      <c r="GG1134"/>
      <c r="GI1134"/>
      <c r="GQ1134"/>
      <c r="HI1134"/>
      <c r="HK1134"/>
      <c r="HM1134"/>
      <c r="IF1134"/>
      <c r="IW1134"/>
    </row>
    <row r="1135" spans="1:257">
      <c r="A1135" t="s">
        <v>115</v>
      </c>
      <c r="B1135">
        <v>2017</v>
      </c>
      <c r="C1135" t="s">
        <v>366</v>
      </c>
      <c r="D1135" t="s">
        <v>368</v>
      </c>
      <c r="E1135" t="s">
        <v>369</v>
      </c>
      <c r="F1135" t="s">
        <v>370</v>
      </c>
      <c r="G1135" t="s">
        <v>148</v>
      </c>
      <c r="H1135">
        <v>79905</v>
      </c>
      <c r="I1135">
        <v>324110</v>
      </c>
      <c r="J1135" t="str">
        <f>VLOOKUP(C1135,'2016-2021 BD OES Pull_rev'!F:N, 9, FALSE)</f>
        <v>Processing as a reactant</v>
      </c>
      <c r="K1135">
        <v>100.36</v>
      </c>
      <c r="L1135" t="s">
        <v>463</v>
      </c>
      <c r="M1135">
        <v>0</v>
      </c>
      <c r="R1135">
        <v>0</v>
      </c>
      <c r="S1135">
        <v>0</v>
      </c>
      <c r="T1135">
        <v>0</v>
      </c>
      <c r="U1135">
        <v>0</v>
      </c>
      <c r="V1135">
        <f t="shared" si="28"/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CJ1135"/>
      <c r="CK1135"/>
      <c r="GG1135"/>
      <c r="GI1135"/>
      <c r="GQ1135"/>
      <c r="HI1135"/>
      <c r="HK1135"/>
      <c r="HM1135"/>
      <c r="IF1135"/>
      <c r="IW1135"/>
    </row>
    <row r="1136" spans="1:257">
      <c r="A1136" t="s">
        <v>115</v>
      </c>
      <c r="B1136">
        <v>2018</v>
      </c>
      <c r="C1136" t="s">
        <v>366</v>
      </c>
      <c r="D1136" t="s">
        <v>368</v>
      </c>
      <c r="E1136" t="s">
        <v>369</v>
      </c>
      <c r="F1136" t="s">
        <v>370</v>
      </c>
      <c r="G1136" t="s">
        <v>148</v>
      </c>
      <c r="H1136">
        <v>79905</v>
      </c>
      <c r="I1136">
        <v>324110</v>
      </c>
      <c r="J1136" t="str">
        <f>VLOOKUP(C1136,'2016-2021 BD OES Pull_rev'!F:N, 9, FALSE)</f>
        <v>Processing as a reactant</v>
      </c>
      <c r="K1136">
        <v>108</v>
      </c>
      <c r="L1136" t="s">
        <v>463</v>
      </c>
      <c r="M1136">
        <v>0</v>
      </c>
      <c r="R1136">
        <v>0</v>
      </c>
      <c r="S1136">
        <v>0</v>
      </c>
      <c r="T1136">
        <v>0</v>
      </c>
      <c r="U1136">
        <v>0</v>
      </c>
      <c r="V1136">
        <f t="shared" si="28"/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CJ1136"/>
      <c r="CK1136"/>
      <c r="GG1136"/>
      <c r="GI1136"/>
      <c r="GQ1136"/>
      <c r="HI1136"/>
      <c r="HK1136"/>
      <c r="HM1136"/>
      <c r="IF1136"/>
      <c r="IW1136"/>
    </row>
    <row r="1137" spans="1:257">
      <c r="A1137" t="s">
        <v>115</v>
      </c>
      <c r="B1137">
        <v>2019</v>
      </c>
      <c r="C1137" t="s">
        <v>366</v>
      </c>
      <c r="D1137" t="s">
        <v>368</v>
      </c>
      <c r="E1137" t="s">
        <v>369</v>
      </c>
      <c r="F1137" t="s">
        <v>370</v>
      </c>
      <c r="G1137" t="s">
        <v>148</v>
      </c>
      <c r="H1137">
        <v>79905</v>
      </c>
      <c r="I1137">
        <v>324110</v>
      </c>
      <c r="J1137" t="str">
        <f>VLOOKUP(C1137,'2016-2021 BD OES Pull_rev'!F:N, 9, FALSE)</f>
        <v>Processing as a reactant</v>
      </c>
      <c r="K1137">
        <v>137</v>
      </c>
      <c r="L1137" t="s">
        <v>463</v>
      </c>
      <c r="M1137">
        <v>0</v>
      </c>
      <c r="R1137">
        <v>0</v>
      </c>
      <c r="S1137">
        <v>0</v>
      </c>
      <c r="T1137">
        <v>0</v>
      </c>
      <c r="U1137">
        <v>0</v>
      </c>
      <c r="V1137">
        <f t="shared" si="28"/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CJ1137"/>
      <c r="CK1137"/>
      <c r="GG1137"/>
      <c r="GI1137"/>
      <c r="GQ1137"/>
      <c r="HI1137"/>
      <c r="HK1137"/>
      <c r="HM1137"/>
      <c r="IF1137"/>
      <c r="IW1137"/>
    </row>
    <row r="1138" spans="1:257">
      <c r="A1138" t="s">
        <v>115</v>
      </c>
      <c r="B1138">
        <v>2020</v>
      </c>
      <c r="C1138" t="s">
        <v>366</v>
      </c>
      <c r="D1138" t="s">
        <v>368</v>
      </c>
      <c r="E1138" t="s">
        <v>369</v>
      </c>
      <c r="F1138" t="s">
        <v>370</v>
      </c>
      <c r="G1138" t="s">
        <v>148</v>
      </c>
      <c r="H1138">
        <v>79905</v>
      </c>
      <c r="I1138">
        <v>324110</v>
      </c>
      <c r="J1138" t="str">
        <f>VLOOKUP(C1138,'2016-2021 BD OES Pull_rev'!F:N, 9, FALSE)</f>
        <v>Processing as a reactant</v>
      </c>
      <c r="K1138">
        <v>119.69750000000001</v>
      </c>
      <c r="L1138" t="s">
        <v>463</v>
      </c>
      <c r="M1138">
        <v>0</v>
      </c>
      <c r="R1138">
        <v>0</v>
      </c>
      <c r="S1138">
        <v>0</v>
      </c>
      <c r="T1138">
        <v>0</v>
      </c>
      <c r="U1138">
        <v>0</v>
      </c>
      <c r="V1138">
        <f t="shared" si="28"/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4.4999999999999997E-3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CJ1138"/>
      <c r="CK1138"/>
      <c r="GG1138"/>
      <c r="GI1138"/>
      <c r="GQ1138"/>
      <c r="HI1138"/>
      <c r="HK1138"/>
      <c r="HM1138"/>
      <c r="IF1138"/>
      <c r="IW1138"/>
    </row>
    <row r="1139" spans="1:257">
      <c r="A1139" t="s">
        <v>115</v>
      </c>
      <c r="B1139">
        <v>2021</v>
      </c>
      <c r="C1139" t="s">
        <v>366</v>
      </c>
      <c r="D1139" t="s">
        <v>368</v>
      </c>
      <c r="E1139" t="s">
        <v>369</v>
      </c>
      <c r="F1139" t="s">
        <v>370</v>
      </c>
      <c r="G1139" t="s">
        <v>148</v>
      </c>
      <c r="H1139">
        <v>79905</v>
      </c>
      <c r="I1139">
        <v>324110</v>
      </c>
      <c r="J1139" t="str">
        <f>VLOOKUP(C1139,'2016-2021 BD OES Pull_rev'!F:N, 9, FALSE)</f>
        <v>Processing as a reactant</v>
      </c>
      <c r="K1139">
        <v>55.753900000000002</v>
      </c>
      <c r="L1139" t="s">
        <v>463</v>
      </c>
      <c r="M1139">
        <v>0</v>
      </c>
      <c r="R1139">
        <v>0</v>
      </c>
      <c r="S1139">
        <v>0</v>
      </c>
      <c r="T1139">
        <v>9.4481000000000002</v>
      </c>
      <c r="U1139">
        <v>0</v>
      </c>
      <c r="V1139">
        <f t="shared" si="28"/>
        <v>9.4481000000000002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9.4481000000000002</v>
      </c>
      <c r="CJ1139"/>
      <c r="CK1139"/>
      <c r="GG1139"/>
      <c r="GI1139"/>
      <c r="GQ1139"/>
      <c r="HI1139"/>
      <c r="HK1139"/>
      <c r="HM1139"/>
      <c r="IF1139"/>
      <c r="IW1139"/>
    </row>
    <row r="1140" spans="1:257">
      <c r="A1140" t="s">
        <v>115</v>
      </c>
      <c r="B1140">
        <v>2016</v>
      </c>
      <c r="C1140" t="s">
        <v>371</v>
      </c>
      <c r="D1140" t="s">
        <v>373</v>
      </c>
      <c r="E1140" t="s">
        <v>374</v>
      </c>
      <c r="F1140" t="s">
        <v>375</v>
      </c>
      <c r="G1140" t="s">
        <v>377</v>
      </c>
      <c r="H1140">
        <v>87301</v>
      </c>
      <c r="I1140">
        <v>324110</v>
      </c>
      <c r="J1140" t="str">
        <f>VLOOKUP(C1140,'2016-2021 BD OES Pull_rev'!F:N, 9, FALSE)</f>
        <v>Manufacturing</v>
      </c>
      <c r="K1140">
        <v>331</v>
      </c>
      <c r="L1140" t="s">
        <v>463</v>
      </c>
      <c r="M1140">
        <v>0</v>
      </c>
      <c r="R1140">
        <v>0</v>
      </c>
      <c r="S1140">
        <v>0</v>
      </c>
      <c r="T1140">
        <v>0</v>
      </c>
      <c r="U1140">
        <v>0</v>
      </c>
      <c r="V1140">
        <f t="shared" si="28"/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0.2</v>
      </c>
      <c r="AL1140">
        <v>0</v>
      </c>
      <c r="AM1140">
        <v>0</v>
      </c>
      <c r="AN1140">
        <v>0</v>
      </c>
      <c r="AO1140">
        <v>0</v>
      </c>
      <c r="AP1140">
        <v>0.5</v>
      </c>
      <c r="CJ1140"/>
      <c r="CK1140"/>
      <c r="GG1140"/>
      <c r="GI1140"/>
      <c r="GQ1140"/>
      <c r="HI1140"/>
      <c r="HK1140"/>
      <c r="HM1140"/>
      <c r="IF1140"/>
      <c r="IW1140"/>
    </row>
    <row r="1141" spans="1:257">
      <c r="A1141" t="s">
        <v>115</v>
      </c>
      <c r="B1141">
        <v>2017</v>
      </c>
      <c r="C1141" t="s">
        <v>371</v>
      </c>
      <c r="D1141" t="s">
        <v>373</v>
      </c>
      <c r="E1141" t="s">
        <v>374</v>
      </c>
      <c r="F1141" t="s">
        <v>375</v>
      </c>
      <c r="G1141" t="s">
        <v>377</v>
      </c>
      <c r="H1141">
        <v>87301</v>
      </c>
      <c r="I1141">
        <v>324110</v>
      </c>
      <c r="J1141" t="str">
        <f>VLOOKUP(C1141,'2016-2021 BD OES Pull_rev'!F:N, 9, FALSE)</f>
        <v>Manufacturing</v>
      </c>
      <c r="K1141">
        <v>391</v>
      </c>
      <c r="L1141" t="s">
        <v>463</v>
      </c>
      <c r="M1141">
        <v>0</v>
      </c>
      <c r="R1141">
        <v>0</v>
      </c>
      <c r="S1141">
        <v>0</v>
      </c>
      <c r="T1141">
        <v>0</v>
      </c>
      <c r="U1141">
        <v>0</v>
      </c>
      <c r="V1141">
        <f t="shared" si="28"/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F1141">
        <v>0</v>
      </c>
      <c r="AG1141">
        <v>0</v>
      </c>
      <c r="AH1141">
        <v>0</v>
      </c>
      <c r="AI1141">
        <v>0</v>
      </c>
      <c r="AJ1141">
        <v>0.03</v>
      </c>
      <c r="AK1141">
        <v>4.2000000000000003E-2</v>
      </c>
      <c r="AL1141">
        <v>0</v>
      </c>
      <c r="AM1141">
        <v>0</v>
      </c>
      <c r="AN1141">
        <v>1E-3</v>
      </c>
      <c r="AO1141">
        <v>0</v>
      </c>
      <c r="AP1141">
        <v>0.1613</v>
      </c>
      <c r="CJ1141"/>
      <c r="CK1141"/>
      <c r="GG1141"/>
      <c r="GI1141"/>
      <c r="GQ1141"/>
      <c r="HI1141"/>
      <c r="HK1141"/>
      <c r="HM1141"/>
      <c r="IF1141"/>
      <c r="IW1141"/>
    </row>
    <row r="1142" spans="1:257">
      <c r="A1142" t="s">
        <v>115</v>
      </c>
      <c r="B1142">
        <v>2018</v>
      </c>
      <c r="C1142" t="s">
        <v>371</v>
      </c>
      <c r="D1142" t="s">
        <v>373</v>
      </c>
      <c r="E1142" t="s">
        <v>374</v>
      </c>
      <c r="F1142" t="s">
        <v>375</v>
      </c>
      <c r="G1142" t="s">
        <v>377</v>
      </c>
      <c r="H1142">
        <v>87301</v>
      </c>
      <c r="I1142">
        <v>324110</v>
      </c>
      <c r="J1142" t="str">
        <f>VLOOKUP(C1142,'2016-2021 BD OES Pull_rev'!F:N, 9, FALSE)</f>
        <v>Manufacturing</v>
      </c>
      <c r="K1142">
        <v>390</v>
      </c>
      <c r="L1142" t="s">
        <v>463</v>
      </c>
      <c r="M1142">
        <v>0</v>
      </c>
      <c r="R1142">
        <v>0</v>
      </c>
      <c r="S1142">
        <v>0</v>
      </c>
      <c r="T1142">
        <v>0</v>
      </c>
      <c r="U1142">
        <v>0</v>
      </c>
      <c r="V1142">
        <f t="shared" si="28"/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F1142">
        <v>0</v>
      </c>
      <c r="AG1142">
        <v>0</v>
      </c>
      <c r="AH1142">
        <v>0</v>
      </c>
      <c r="AI1142">
        <v>0</v>
      </c>
      <c r="AJ1142">
        <v>1.7000000000000001E-2</v>
      </c>
      <c r="AK1142">
        <v>6.0000000000000001E-3</v>
      </c>
      <c r="AL1142">
        <v>0</v>
      </c>
      <c r="AM1142">
        <v>0</v>
      </c>
      <c r="AN1142">
        <v>5.0000000000000001E-3</v>
      </c>
      <c r="AO1142">
        <v>0</v>
      </c>
      <c r="AP1142">
        <v>0.11700000000000001</v>
      </c>
      <c r="CJ1142"/>
      <c r="CK1142"/>
      <c r="GG1142"/>
      <c r="GI1142"/>
      <c r="GQ1142"/>
      <c r="HI1142"/>
      <c r="HK1142"/>
      <c r="HM1142"/>
      <c r="IF1142"/>
      <c r="IW1142"/>
    </row>
    <row r="1143" spans="1:257">
      <c r="A1143" t="s">
        <v>115</v>
      </c>
      <c r="B1143">
        <v>2019</v>
      </c>
      <c r="C1143" t="s">
        <v>371</v>
      </c>
      <c r="D1143" t="s">
        <v>373</v>
      </c>
      <c r="E1143" t="s">
        <v>374</v>
      </c>
      <c r="F1143" t="s">
        <v>375</v>
      </c>
      <c r="G1143" t="s">
        <v>377</v>
      </c>
      <c r="H1143">
        <v>87301</v>
      </c>
      <c r="I1143">
        <v>324110</v>
      </c>
      <c r="J1143" t="str">
        <f>VLOOKUP(C1143,'2016-2021 BD OES Pull_rev'!F:N, 9, FALSE)</f>
        <v>Manufacturing</v>
      </c>
      <c r="K1143">
        <v>324</v>
      </c>
      <c r="L1143" t="s">
        <v>463</v>
      </c>
      <c r="M1143">
        <v>0</v>
      </c>
      <c r="R1143">
        <v>0</v>
      </c>
      <c r="S1143">
        <v>0</v>
      </c>
      <c r="T1143">
        <v>0</v>
      </c>
      <c r="U1143">
        <v>0</v>
      </c>
      <c r="V1143">
        <f t="shared" si="28"/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2.0000000000000001E-4</v>
      </c>
      <c r="AL1143">
        <v>0</v>
      </c>
      <c r="AM1143">
        <v>0</v>
      </c>
      <c r="AN1143">
        <v>4.0000000000000001E-3</v>
      </c>
      <c r="AO1143">
        <v>0</v>
      </c>
      <c r="AP1143">
        <v>3.9100000000000003E-2</v>
      </c>
      <c r="CJ1143"/>
      <c r="CK1143"/>
      <c r="GG1143"/>
      <c r="GI1143"/>
      <c r="GQ1143"/>
      <c r="HI1143"/>
      <c r="HK1143"/>
      <c r="HM1143"/>
      <c r="IF1143"/>
      <c r="IW1143"/>
    </row>
    <row r="1144" spans="1:257">
      <c r="A1144" t="s">
        <v>115</v>
      </c>
      <c r="B1144">
        <v>2020</v>
      </c>
      <c r="C1144" t="s">
        <v>371</v>
      </c>
      <c r="D1144" t="s">
        <v>373</v>
      </c>
      <c r="E1144" t="s">
        <v>374</v>
      </c>
      <c r="F1144" t="s">
        <v>375</v>
      </c>
      <c r="G1144" t="s">
        <v>377</v>
      </c>
      <c r="H1144">
        <v>87301</v>
      </c>
      <c r="I1144">
        <v>324110</v>
      </c>
      <c r="J1144" t="str">
        <f>VLOOKUP(C1144,'2016-2021 BD OES Pull_rev'!F:N, 9, FALSE)</f>
        <v>Manufacturing</v>
      </c>
      <c r="K1144">
        <v>344</v>
      </c>
      <c r="L1144" t="s">
        <v>463</v>
      </c>
      <c r="M1144">
        <v>0</v>
      </c>
      <c r="R1144">
        <v>0</v>
      </c>
      <c r="S1144">
        <v>0</v>
      </c>
      <c r="T1144">
        <v>0</v>
      </c>
      <c r="U1144">
        <v>0</v>
      </c>
      <c r="V1144">
        <f t="shared" si="28"/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F1144">
        <v>0</v>
      </c>
      <c r="AG1144">
        <v>0</v>
      </c>
      <c r="AH1144">
        <v>0</v>
      </c>
      <c r="AI1144">
        <v>0</v>
      </c>
      <c r="AJ1144">
        <v>1.9400000000000001E-3</v>
      </c>
      <c r="AK1144">
        <v>0</v>
      </c>
      <c r="AL1144">
        <v>0</v>
      </c>
      <c r="AM1144">
        <v>0</v>
      </c>
      <c r="AN1144">
        <v>3.0000000000000001E-3</v>
      </c>
      <c r="AO1144">
        <v>0</v>
      </c>
      <c r="AP1144">
        <v>2.01E-2</v>
      </c>
      <c r="CJ1144"/>
      <c r="CK1144"/>
      <c r="GG1144"/>
      <c r="GI1144"/>
      <c r="GQ1144"/>
      <c r="HI1144"/>
      <c r="HK1144"/>
      <c r="HM1144"/>
      <c r="IF1144"/>
      <c r="IW1144"/>
    </row>
    <row r="1145" spans="1:257">
      <c r="A1145" t="s">
        <v>115</v>
      </c>
      <c r="B1145">
        <v>2016</v>
      </c>
      <c r="C1145" t="s">
        <v>1303</v>
      </c>
      <c r="D1145" t="s">
        <v>1304</v>
      </c>
      <c r="E1145" t="s">
        <v>1305</v>
      </c>
      <c r="F1145" t="s">
        <v>1306</v>
      </c>
      <c r="G1145" t="s">
        <v>1307</v>
      </c>
      <c r="H1145">
        <v>85007</v>
      </c>
      <c r="I1145">
        <v>424710</v>
      </c>
      <c r="J1145" t="str">
        <f>VLOOKUP(C1145,'2016-2021 BD OES Pull_rev'!F:N, 9, FALSE)</f>
        <v>Repackaging</v>
      </c>
      <c r="K1145">
        <v>1123.74</v>
      </c>
      <c r="L1145" t="s">
        <v>463</v>
      </c>
      <c r="M1145">
        <v>0</v>
      </c>
      <c r="R1145">
        <v>0</v>
      </c>
      <c r="S1145">
        <v>0</v>
      </c>
      <c r="T1145">
        <v>0</v>
      </c>
      <c r="U1145">
        <v>0</v>
      </c>
      <c r="V1145">
        <f t="shared" si="28"/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CJ1145"/>
      <c r="CK1145"/>
      <c r="GG1145"/>
      <c r="GI1145"/>
      <c r="GQ1145"/>
      <c r="HI1145"/>
      <c r="HK1145"/>
      <c r="HM1145"/>
      <c r="IF1145"/>
      <c r="IW1145"/>
    </row>
    <row r="1146" spans="1:257">
      <c r="A1146" t="s">
        <v>115</v>
      </c>
      <c r="B1146">
        <v>2016</v>
      </c>
      <c r="C1146" t="s">
        <v>1308</v>
      </c>
      <c r="D1146" t="s">
        <v>1309</v>
      </c>
      <c r="E1146" t="s">
        <v>1310</v>
      </c>
      <c r="F1146" t="s">
        <v>229</v>
      </c>
      <c r="G1146" t="s">
        <v>216</v>
      </c>
      <c r="H1146">
        <v>70665</v>
      </c>
      <c r="I1146">
        <v>325110</v>
      </c>
      <c r="J1146" t="str">
        <f>VLOOKUP(C1146,'2016-2021 BD OES Pull_rev'!F:N, 9, FALSE)</f>
        <v>Manufacturing</v>
      </c>
      <c r="K1146">
        <v>5046</v>
      </c>
      <c r="L1146" t="s">
        <v>728</v>
      </c>
      <c r="M1146">
        <v>0</v>
      </c>
      <c r="N1146" t="s">
        <v>485</v>
      </c>
      <c r="R1146">
        <v>1</v>
      </c>
      <c r="S1146">
        <v>0</v>
      </c>
      <c r="T1146">
        <v>0</v>
      </c>
      <c r="U1146">
        <v>0</v>
      </c>
      <c r="V1146">
        <f t="shared" si="28"/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2847</v>
      </c>
      <c r="CJ1146"/>
      <c r="CK1146"/>
      <c r="GG1146"/>
      <c r="GI1146"/>
      <c r="GQ1146"/>
      <c r="HI1146"/>
      <c r="HK1146"/>
      <c r="HM1146"/>
      <c r="IF1146"/>
      <c r="IW1146"/>
    </row>
    <row r="1147" spans="1:257">
      <c r="A1147" t="s">
        <v>115</v>
      </c>
      <c r="B1147">
        <v>2017</v>
      </c>
      <c r="C1147" t="s">
        <v>1308</v>
      </c>
      <c r="D1147" t="s">
        <v>1309</v>
      </c>
      <c r="E1147" t="s">
        <v>1310</v>
      </c>
      <c r="F1147" t="s">
        <v>229</v>
      </c>
      <c r="G1147" t="s">
        <v>216</v>
      </c>
      <c r="H1147">
        <v>70665</v>
      </c>
      <c r="I1147">
        <v>325110</v>
      </c>
      <c r="J1147" t="str">
        <f>VLOOKUP(C1147,'2016-2021 BD OES Pull_rev'!F:N, 9, FALSE)</f>
        <v>Manufacturing</v>
      </c>
      <c r="K1147">
        <v>9419</v>
      </c>
      <c r="L1147" t="s">
        <v>728</v>
      </c>
      <c r="M1147">
        <v>0</v>
      </c>
      <c r="N1147" t="s">
        <v>485</v>
      </c>
      <c r="R1147">
        <v>1</v>
      </c>
      <c r="S1147">
        <v>0</v>
      </c>
      <c r="T1147">
        <v>0</v>
      </c>
      <c r="U1147">
        <v>0</v>
      </c>
      <c r="V1147">
        <f t="shared" si="28"/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CJ1147"/>
      <c r="CK1147"/>
      <c r="GG1147"/>
      <c r="GI1147"/>
      <c r="GQ1147"/>
      <c r="HI1147"/>
      <c r="HK1147"/>
      <c r="HM1147"/>
      <c r="IF1147"/>
      <c r="IW1147"/>
    </row>
    <row r="1148" spans="1:257">
      <c r="A1148" t="s">
        <v>115</v>
      </c>
      <c r="B1148">
        <v>2018</v>
      </c>
      <c r="C1148" t="s">
        <v>1308</v>
      </c>
      <c r="D1148" t="s">
        <v>1309</v>
      </c>
      <c r="E1148" t="s">
        <v>1310</v>
      </c>
      <c r="F1148" t="s">
        <v>229</v>
      </c>
      <c r="G1148" t="s">
        <v>216</v>
      </c>
      <c r="H1148">
        <v>70665</v>
      </c>
      <c r="I1148">
        <v>325110</v>
      </c>
      <c r="J1148" t="str">
        <f>VLOOKUP(C1148,'2016-2021 BD OES Pull_rev'!F:N, 9, FALSE)</f>
        <v>Manufacturing</v>
      </c>
      <c r="K1148">
        <v>11343</v>
      </c>
      <c r="L1148" t="s">
        <v>728</v>
      </c>
      <c r="M1148">
        <v>0</v>
      </c>
      <c r="N1148" t="s">
        <v>485</v>
      </c>
      <c r="R1148">
        <v>1</v>
      </c>
      <c r="S1148">
        <v>0</v>
      </c>
      <c r="T1148">
        <v>0</v>
      </c>
      <c r="U1148">
        <v>0</v>
      </c>
      <c r="V1148">
        <f t="shared" si="28"/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CJ1148"/>
      <c r="CK1148"/>
      <c r="GG1148"/>
      <c r="GI1148"/>
      <c r="GQ1148"/>
      <c r="HI1148"/>
      <c r="HK1148"/>
      <c r="HM1148"/>
      <c r="IF1148"/>
      <c r="IW1148"/>
    </row>
    <row r="1149" spans="1:257">
      <c r="A1149" t="s">
        <v>115</v>
      </c>
      <c r="B1149">
        <v>2019</v>
      </c>
      <c r="C1149" t="s">
        <v>1308</v>
      </c>
      <c r="D1149" t="s">
        <v>1309</v>
      </c>
      <c r="E1149" t="s">
        <v>1310</v>
      </c>
      <c r="F1149" t="s">
        <v>229</v>
      </c>
      <c r="G1149" t="s">
        <v>216</v>
      </c>
      <c r="H1149">
        <v>70665</v>
      </c>
      <c r="I1149">
        <v>325110</v>
      </c>
      <c r="J1149" t="str">
        <f>VLOOKUP(C1149,'2016-2021 BD OES Pull_rev'!F:N, 9, FALSE)</f>
        <v>Manufacturing</v>
      </c>
      <c r="K1149">
        <v>9232</v>
      </c>
      <c r="L1149" t="s">
        <v>728</v>
      </c>
      <c r="M1149">
        <v>0</v>
      </c>
      <c r="N1149" t="s">
        <v>485</v>
      </c>
      <c r="R1149">
        <v>1</v>
      </c>
      <c r="S1149">
        <v>0</v>
      </c>
      <c r="T1149">
        <v>0</v>
      </c>
      <c r="U1149">
        <v>0</v>
      </c>
      <c r="V1149">
        <f t="shared" si="28"/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CJ1149"/>
      <c r="CK1149"/>
      <c r="GG1149"/>
      <c r="GI1149"/>
      <c r="GQ1149"/>
      <c r="HI1149"/>
      <c r="HK1149"/>
      <c r="HM1149"/>
      <c r="IF1149"/>
      <c r="IW1149"/>
    </row>
    <row r="1150" spans="1:257">
      <c r="A1150" t="s">
        <v>115</v>
      </c>
      <c r="B1150">
        <v>2020</v>
      </c>
      <c r="C1150" t="s">
        <v>1308</v>
      </c>
      <c r="D1150" t="s">
        <v>1309</v>
      </c>
      <c r="E1150" t="s">
        <v>1310</v>
      </c>
      <c r="F1150" t="s">
        <v>229</v>
      </c>
      <c r="G1150" t="s">
        <v>216</v>
      </c>
      <c r="H1150">
        <v>70665</v>
      </c>
      <c r="I1150">
        <v>325110</v>
      </c>
      <c r="J1150" t="str">
        <f>VLOOKUP(C1150,'2016-2021 BD OES Pull_rev'!F:N, 9, FALSE)</f>
        <v>Manufacturing</v>
      </c>
      <c r="K1150">
        <v>7904</v>
      </c>
      <c r="L1150" t="s">
        <v>728</v>
      </c>
      <c r="M1150">
        <v>0</v>
      </c>
      <c r="N1150" t="s">
        <v>485</v>
      </c>
      <c r="R1150">
        <v>1</v>
      </c>
      <c r="S1150">
        <v>0</v>
      </c>
      <c r="T1150">
        <v>0</v>
      </c>
      <c r="U1150">
        <v>0</v>
      </c>
      <c r="V1150">
        <f t="shared" ref="V1150:V1181" si="29">SUM(S1150:U1150)</f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CJ1150"/>
      <c r="CK1150"/>
      <c r="GG1150"/>
      <c r="GI1150"/>
      <c r="GQ1150"/>
      <c r="HI1150"/>
      <c r="HK1150"/>
      <c r="HM1150"/>
      <c r="IF1150"/>
      <c r="IW1150"/>
    </row>
    <row r="1151" spans="1:257">
      <c r="A1151" t="s">
        <v>115</v>
      </c>
      <c r="B1151">
        <v>2021</v>
      </c>
      <c r="C1151" t="s">
        <v>1308</v>
      </c>
      <c r="D1151" t="s">
        <v>1309</v>
      </c>
      <c r="E1151" t="s">
        <v>1310</v>
      </c>
      <c r="F1151" t="s">
        <v>229</v>
      </c>
      <c r="G1151" t="s">
        <v>216</v>
      </c>
      <c r="H1151">
        <v>70665</v>
      </c>
      <c r="I1151">
        <v>325110</v>
      </c>
      <c r="J1151" t="str">
        <f>VLOOKUP(C1151,'2016-2021 BD OES Pull_rev'!F:N, 9, FALSE)</f>
        <v>Manufacturing</v>
      </c>
      <c r="K1151">
        <v>9149</v>
      </c>
      <c r="L1151" t="s">
        <v>728</v>
      </c>
      <c r="M1151">
        <v>0</v>
      </c>
      <c r="N1151" t="s">
        <v>485</v>
      </c>
      <c r="R1151">
        <v>1</v>
      </c>
      <c r="S1151">
        <v>0</v>
      </c>
      <c r="T1151">
        <v>0</v>
      </c>
      <c r="U1151">
        <v>0</v>
      </c>
      <c r="V1151">
        <f t="shared" si="29"/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CJ1151"/>
      <c r="CK1151"/>
      <c r="GG1151"/>
      <c r="GI1151"/>
      <c r="GQ1151"/>
      <c r="HI1151"/>
      <c r="HK1151"/>
      <c r="HM1151"/>
      <c r="IF1151"/>
      <c r="IW1151"/>
    </row>
    <row r="1152" spans="1:257">
      <c r="A1152" t="s">
        <v>115</v>
      </c>
      <c r="B1152">
        <v>2016</v>
      </c>
      <c r="C1152" t="s">
        <v>1311</v>
      </c>
      <c r="D1152" t="s">
        <v>1312</v>
      </c>
      <c r="E1152" t="s">
        <v>1313</v>
      </c>
      <c r="F1152" t="s">
        <v>999</v>
      </c>
      <c r="G1152" t="s">
        <v>139</v>
      </c>
      <c r="H1152">
        <v>42029</v>
      </c>
      <c r="I1152">
        <v>325199</v>
      </c>
      <c r="J1152" t="str">
        <f>VLOOKUP(C1152,'2016-2021 BD OES Pull_rev'!F:N, 9, FALSE)</f>
        <v>Processing - Incorporation into formulation, mixture, or reaction product</v>
      </c>
      <c r="K1152">
        <v>8933</v>
      </c>
      <c r="L1152" t="s">
        <v>463</v>
      </c>
      <c r="M1152">
        <v>0</v>
      </c>
      <c r="R1152">
        <v>0</v>
      </c>
      <c r="S1152">
        <v>0</v>
      </c>
      <c r="T1152">
        <v>0</v>
      </c>
      <c r="U1152">
        <v>0</v>
      </c>
      <c r="V1152">
        <f t="shared" si="29"/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CJ1152"/>
      <c r="CK1152"/>
      <c r="GG1152"/>
      <c r="GI1152"/>
      <c r="GQ1152"/>
      <c r="HI1152"/>
      <c r="HK1152"/>
      <c r="HM1152"/>
      <c r="IF1152"/>
      <c r="IW1152"/>
    </row>
    <row r="1153" spans="1:257">
      <c r="A1153" t="s">
        <v>115</v>
      </c>
      <c r="B1153">
        <v>2017</v>
      </c>
      <c r="C1153" t="s">
        <v>1311</v>
      </c>
      <c r="D1153" t="s">
        <v>1312</v>
      </c>
      <c r="E1153" t="s">
        <v>1313</v>
      </c>
      <c r="F1153" t="s">
        <v>999</v>
      </c>
      <c r="G1153" t="s">
        <v>139</v>
      </c>
      <c r="H1153">
        <v>42029</v>
      </c>
      <c r="I1153">
        <v>325199</v>
      </c>
      <c r="J1153" t="str">
        <f>VLOOKUP(C1153,'2016-2021 BD OES Pull_rev'!F:N, 9, FALSE)</f>
        <v>Processing - Incorporation into formulation, mixture, or reaction product</v>
      </c>
      <c r="K1153">
        <v>5690</v>
      </c>
      <c r="L1153" t="s">
        <v>463</v>
      </c>
      <c r="M1153">
        <v>0</v>
      </c>
      <c r="R1153">
        <v>0</v>
      </c>
      <c r="S1153">
        <v>0</v>
      </c>
      <c r="T1153">
        <v>0</v>
      </c>
      <c r="U1153">
        <v>0</v>
      </c>
      <c r="V1153">
        <f t="shared" si="29"/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1</v>
      </c>
      <c r="CJ1153"/>
      <c r="CK1153"/>
      <c r="GG1153"/>
      <c r="GI1153"/>
      <c r="GQ1153"/>
      <c r="HI1153"/>
      <c r="HK1153"/>
      <c r="HM1153"/>
      <c r="IF1153"/>
      <c r="IW1153"/>
    </row>
    <row r="1154" spans="1:257">
      <c r="A1154" t="s">
        <v>115</v>
      </c>
      <c r="B1154">
        <v>2018</v>
      </c>
      <c r="C1154" t="s">
        <v>1311</v>
      </c>
      <c r="D1154" t="s">
        <v>1312</v>
      </c>
      <c r="E1154" t="s">
        <v>1313</v>
      </c>
      <c r="F1154" t="s">
        <v>999</v>
      </c>
      <c r="G1154" t="s">
        <v>139</v>
      </c>
      <c r="H1154">
        <v>42029</v>
      </c>
      <c r="I1154">
        <v>325199</v>
      </c>
      <c r="J1154" t="str">
        <f>VLOOKUP(C1154,'2016-2021 BD OES Pull_rev'!F:N, 9, FALSE)</f>
        <v>Processing - Incorporation into formulation, mixture, or reaction product</v>
      </c>
      <c r="K1154">
        <v>12322</v>
      </c>
      <c r="L1154" t="s">
        <v>463</v>
      </c>
      <c r="M1154">
        <v>0</v>
      </c>
      <c r="R1154">
        <v>0</v>
      </c>
      <c r="S1154">
        <v>0</v>
      </c>
      <c r="T1154">
        <v>0</v>
      </c>
      <c r="U1154">
        <v>0</v>
      </c>
      <c r="V1154">
        <f t="shared" si="29"/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2</v>
      </c>
      <c r="CJ1154"/>
      <c r="CK1154"/>
      <c r="GG1154"/>
      <c r="GI1154"/>
      <c r="GQ1154"/>
      <c r="HI1154"/>
      <c r="HK1154"/>
      <c r="HM1154"/>
      <c r="IF1154"/>
      <c r="IW1154"/>
    </row>
    <row r="1155" spans="1:257">
      <c r="A1155" t="s">
        <v>115</v>
      </c>
      <c r="B1155">
        <v>2019</v>
      </c>
      <c r="C1155" t="s">
        <v>1311</v>
      </c>
      <c r="D1155" t="s">
        <v>1312</v>
      </c>
      <c r="E1155" t="s">
        <v>1313</v>
      </c>
      <c r="F1155" t="s">
        <v>999</v>
      </c>
      <c r="G1155" t="s">
        <v>139</v>
      </c>
      <c r="H1155">
        <v>42029</v>
      </c>
      <c r="I1155">
        <v>325199</v>
      </c>
      <c r="J1155" t="str">
        <f>VLOOKUP(C1155,'2016-2021 BD OES Pull_rev'!F:N, 9, FALSE)</f>
        <v>Processing - Incorporation into formulation, mixture, or reaction product</v>
      </c>
      <c r="K1155">
        <v>12625</v>
      </c>
      <c r="L1155" t="s">
        <v>463</v>
      </c>
      <c r="M1155">
        <v>0</v>
      </c>
      <c r="R1155">
        <v>0</v>
      </c>
      <c r="S1155">
        <v>0</v>
      </c>
      <c r="T1155">
        <v>0</v>
      </c>
      <c r="U1155">
        <v>0</v>
      </c>
      <c r="V1155">
        <f t="shared" si="29"/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CJ1155"/>
      <c r="CK1155"/>
      <c r="GG1155"/>
      <c r="GI1155"/>
      <c r="GQ1155"/>
      <c r="HI1155"/>
      <c r="HK1155"/>
      <c r="HM1155"/>
      <c r="IF1155"/>
      <c r="IW1155"/>
    </row>
    <row r="1156" spans="1:257">
      <c r="A1156" t="s">
        <v>115</v>
      </c>
      <c r="B1156">
        <v>2020</v>
      </c>
      <c r="C1156" t="s">
        <v>1311</v>
      </c>
      <c r="D1156" t="s">
        <v>1312</v>
      </c>
      <c r="E1156" t="s">
        <v>1313</v>
      </c>
      <c r="F1156" t="s">
        <v>999</v>
      </c>
      <c r="G1156" t="s">
        <v>139</v>
      </c>
      <c r="H1156">
        <v>42029</v>
      </c>
      <c r="I1156">
        <v>325199</v>
      </c>
      <c r="J1156" t="str">
        <f>VLOOKUP(C1156,'2016-2021 BD OES Pull_rev'!F:N, 9, FALSE)</f>
        <v>Processing - Incorporation into formulation, mixture, or reaction product</v>
      </c>
      <c r="K1156">
        <v>12202</v>
      </c>
      <c r="L1156" t="s">
        <v>463</v>
      </c>
      <c r="M1156">
        <v>0</v>
      </c>
      <c r="R1156">
        <v>0</v>
      </c>
      <c r="S1156">
        <v>0</v>
      </c>
      <c r="T1156">
        <v>0</v>
      </c>
      <c r="U1156">
        <v>0</v>
      </c>
      <c r="V1156">
        <f t="shared" si="29"/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2</v>
      </c>
      <c r="CJ1156"/>
      <c r="CK1156"/>
      <c r="GG1156"/>
      <c r="GI1156"/>
      <c r="GQ1156"/>
      <c r="HI1156"/>
      <c r="HK1156"/>
      <c r="HM1156"/>
      <c r="IF1156"/>
      <c r="IW1156"/>
    </row>
    <row r="1157" spans="1:257">
      <c r="A1157" t="s">
        <v>115</v>
      </c>
      <c r="B1157">
        <v>2021</v>
      </c>
      <c r="C1157" t="s">
        <v>1311</v>
      </c>
      <c r="D1157" t="s">
        <v>1312</v>
      </c>
      <c r="E1157" t="s">
        <v>1313</v>
      </c>
      <c r="F1157" t="s">
        <v>999</v>
      </c>
      <c r="G1157" t="s">
        <v>139</v>
      </c>
      <c r="H1157">
        <v>42029</v>
      </c>
      <c r="I1157">
        <v>325199</v>
      </c>
      <c r="J1157" t="str">
        <f>VLOOKUP(C1157,'2016-2021 BD OES Pull_rev'!F:N, 9, FALSE)</f>
        <v>Processing - Incorporation into formulation, mixture, or reaction product</v>
      </c>
      <c r="K1157">
        <v>10071</v>
      </c>
      <c r="L1157" t="s">
        <v>463</v>
      </c>
      <c r="M1157">
        <v>0</v>
      </c>
      <c r="R1157">
        <v>0</v>
      </c>
      <c r="S1157">
        <v>0</v>
      </c>
      <c r="T1157">
        <v>0</v>
      </c>
      <c r="U1157">
        <v>0</v>
      </c>
      <c r="V1157">
        <f t="shared" si="29"/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CJ1157"/>
      <c r="CK1157"/>
      <c r="GG1157"/>
      <c r="GI1157"/>
      <c r="GQ1157"/>
      <c r="HI1157"/>
      <c r="HK1157"/>
      <c r="HM1157"/>
      <c r="IF1157"/>
      <c r="IW1157"/>
    </row>
    <row r="1158" spans="1:257">
      <c r="A1158" t="s">
        <v>115</v>
      </c>
      <c r="B1158">
        <v>2016</v>
      </c>
      <c r="C1158" t="s">
        <v>1314</v>
      </c>
      <c r="D1158" t="s">
        <v>1315</v>
      </c>
      <c r="E1158" t="s">
        <v>1316</v>
      </c>
      <c r="F1158" t="s">
        <v>1317</v>
      </c>
      <c r="G1158" t="s">
        <v>313</v>
      </c>
      <c r="H1158">
        <v>62084</v>
      </c>
      <c r="I1158">
        <v>324110</v>
      </c>
      <c r="J1158" t="str">
        <f>VLOOKUP(C1158,'2016-2021 BD OES Pull_rev'!F:N, 9, FALSE)</f>
        <v>Processing - Incorporation into formulation, mixture, or reaction product</v>
      </c>
      <c r="K1158">
        <v>1967</v>
      </c>
      <c r="L1158" t="s">
        <v>463</v>
      </c>
      <c r="M1158">
        <v>0</v>
      </c>
      <c r="R1158">
        <v>0</v>
      </c>
      <c r="S1158">
        <v>0</v>
      </c>
      <c r="T1158">
        <v>0</v>
      </c>
      <c r="U1158">
        <v>0</v>
      </c>
      <c r="V1158">
        <f t="shared" si="29"/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CJ1158"/>
      <c r="CK1158"/>
      <c r="GG1158"/>
      <c r="GI1158"/>
      <c r="GQ1158"/>
      <c r="HI1158"/>
      <c r="HK1158"/>
      <c r="HM1158"/>
      <c r="IF1158"/>
      <c r="IW1158"/>
    </row>
    <row r="1159" spans="1:257">
      <c r="A1159" t="s">
        <v>115</v>
      </c>
      <c r="B1159">
        <v>2017</v>
      </c>
      <c r="C1159" t="s">
        <v>1314</v>
      </c>
      <c r="D1159" t="s">
        <v>1315</v>
      </c>
      <c r="E1159" t="s">
        <v>1316</v>
      </c>
      <c r="F1159" t="s">
        <v>1317</v>
      </c>
      <c r="G1159" t="s">
        <v>313</v>
      </c>
      <c r="H1159">
        <v>62084</v>
      </c>
      <c r="I1159">
        <v>324110</v>
      </c>
      <c r="J1159" t="str">
        <f>VLOOKUP(C1159,'2016-2021 BD OES Pull_rev'!F:N, 9, FALSE)</f>
        <v>Processing - Incorporation into formulation, mixture, or reaction product</v>
      </c>
      <c r="K1159">
        <v>2190</v>
      </c>
      <c r="L1159" t="s">
        <v>463</v>
      </c>
      <c r="M1159">
        <v>0</v>
      </c>
      <c r="R1159">
        <v>0</v>
      </c>
      <c r="S1159">
        <v>0</v>
      </c>
      <c r="T1159">
        <v>0</v>
      </c>
      <c r="U1159">
        <v>0</v>
      </c>
      <c r="V1159">
        <f t="shared" si="29"/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CJ1159"/>
      <c r="CK1159"/>
      <c r="GG1159"/>
      <c r="GI1159"/>
      <c r="GQ1159"/>
      <c r="HI1159"/>
      <c r="HK1159"/>
      <c r="HM1159"/>
      <c r="IF1159"/>
      <c r="IW1159"/>
    </row>
    <row r="1160" spans="1:257">
      <c r="A1160" t="s">
        <v>115</v>
      </c>
      <c r="B1160">
        <v>2018</v>
      </c>
      <c r="C1160" t="s">
        <v>1314</v>
      </c>
      <c r="D1160" t="s">
        <v>1315</v>
      </c>
      <c r="E1160" t="s">
        <v>1316</v>
      </c>
      <c r="F1160" t="s">
        <v>1317</v>
      </c>
      <c r="G1160" t="s">
        <v>313</v>
      </c>
      <c r="H1160">
        <v>62084</v>
      </c>
      <c r="I1160">
        <v>324110</v>
      </c>
      <c r="J1160" t="str">
        <f>VLOOKUP(C1160,'2016-2021 BD OES Pull_rev'!F:N, 9, FALSE)</f>
        <v>Processing - Incorporation into formulation, mixture, or reaction product</v>
      </c>
      <c r="K1160">
        <v>2022</v>
      </c>
      <c r="L1160" t="s">
        <v>463</v>
      </c>
      <c r="M1160">
        <v>0</v>
      </c>
      <c r="R1160">
        <v>0</v>
      </c>
      <c r="S1160">
        <v>0</v>
      </c>
      <c r="T1160">
        <v>0</v>
      </c>
      <c r="U1160">
        <v>0</v>
      </c>
      <c r="V1160">
        <f t="shared" si="29"/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CJ1160"/>
      <c r="CK1160"/>
      <c r="GG1160"/>
      <c r="GI1160"/>
      <c r="GQ1160"/>
      <c r="HI1160"/>
      <c r="HK1160"/>
      <c r="HM1160"/>
      <c r="IF1160"/>
      <c r="IW1160"/>
    </row>
    <row r="1161" spans="1:257">
      <c r="A1161" t="s">
        <v>115</v>
      </c>
      <c r="B1161">
        <v>2019</v>
      </c>
      <c r="C1161" t="s">
        <v>1314</v>
      </c>
      <c r="D1161" t="s">
        <v>1315</v>
      </c>
      <c r="E1161" t="s">
        <v>1316</v>
      </c>
      <c r="F1161" t="s">
        <v>1317</v>
      </c>
      <c r="G1161" t="s">
        <v>313</v>
      </c>
      <c r="H1161">
        <v>62084</v>
      </c>
      <c r="I1161">
        <v>324110</v>
      </c>
      <c r="J1161" t="str">
        <f>VLOOKUP(C1161,'2016-2021 BD OES Pull_rev'!F:N, 9, FALSE)</f>
        <v>Processing - Incorporation into formulation, mixture, or reaction product</v>
      </c>
      <c r="K1161">
        <v>1966</v>
      </c>
      <c r="L1161" t="s">
        <v>463</v>
      </c>
      <c r="M1161">
        <v>0</v>
      </c>
      <c r="R1161">
        <v>0</v>
      </c>
      <c r="S1161">
        <v>0</v>
      </c>
      <c r="T1161">
        <v>0</v>
      </c>
      <c r="U1161">
        <v>0</v>
      </c>
      <c r="V1161">
        <f t="shared" si="29"/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CJ1161"/>
      <c r="CK1161"/>
      <c r="GG1161"/>
      <c r="GI1161"/>
      <c r="GQ1161"/>
      <c r="HI1161"/>
      <c r="HK1161"/>
      <c r="HM1161"/>
      <c r="IF1161"/>
      <c r="IW1161"/>
    </row>
    <row r="1162" spans="1:257">
      <c r="A1162" t="s">
        <v>115</v>
      </c>
      <c r="B1162">
        <v>2020</v>
      </c>
      <c r="C1162" t="s">
        <v>1314</v>
      </c>
      <c r="D1162" t="s">
        <v>1315</v>
      </c>
      <c r="E1162" t="s">
        <v>1316</v>
      </c>
      <c r="F1162" t="s">
        <v>1317</v>
      </c>
      <c r="G1162" t="s">
        <v>313</v>
      </c>
      <c r="H1162">
        <v>62084</v>
      </c>
      <c r="I1162">
        <v>324110</v>
      </c>
      <c r="J1162" t="str">
        <f>VLOOKUP(C1162,'2016-2021 BD OES Pull_rev'!F:N, 9, FALSE)</f>
        <v>Processing - Incorporation into formulation, mixture, or reaction product</v>
      </c>
      <c r="K1162">
        <v>1718</v>
      </c>
      <c r="L1162" t="s">
        <v>463</v>
      </c>
      <c r="M1162">
        <v>0</v>
      </c>
      <c r="R1162">
        <v>0</v>
      </c>
      <c r="S1162">
        <v>0</v>
      </c>
      <c r="T1162">
        <v>0</v>
      </c>
      <c r="U1162">
        <v>0</v>
      </c>
      <c r="V1162">
        <f t="shared" si="29"/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CJ1162"/>
      <c r="CK1162"/>
      <c r="GG1162"/>
      <c r="GI1162"/>
      <c r="GQ1162"/>
      <c r="HI1162"/>
      <c r="HK1162"/>
      <c r="HM1162"/>
      <c r="IF1162"/>
      <c r="IW1162"/>
    </row>
    <row r="1163" spans="1:257">
      <c r="A1163" t="s">
        <v>115</v>
      </c>
      <c r="B1163">
        <v>2021</v>
      </c>
      <c r="C1163" t="s">
        <v>1314</v>
      </c>
      <c r="D1163" t="s">
        <v>1315</v>
      </c>
      <c r="E1163" t="s">
        <v>1316</v>
      </c>
      <c r="F1163" t="s">
        <v>1317</v>
      </c>
      <c r="G1163" t="s">
        <v>313</v>
      </c>
      <c r="H1163">
        <v>62084</v>
      </c>
      <c r="I1163">
        <v>324110</v>
      </c>
      <c r="J1163" t="str">
        <f>VLOOKUP(C1163,'2016-2021 BD OES Pull_rev'!F:N, 9, FALSE)</f>
        <v>Processing - Incorporation into formulation, mixture, or reaction product</v>
      </c>
      <c r="K1163">
        <v>1280</v>
      </c>
      <c r="L1163" t="s">
        <v>463</v>
      </c>
      <c r="M1163">
        <v>0</v>
      </c>
      <c r="R1163">
        <v>0</v>
      </c>
      <c r="S1163">
        <v>0</v>
      </c>
      <c r="T1163">
        <v>0</v>
      </c>
      <c r="U1163">
        <v>0</v>
      </c>
      <c r="V1163">
        <f t="shared" si="29"/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CJ1163"/>
      <c r="CK1163"/>
      <c r="GG1163"/>
      <c r="GI1163"/>
      <c r="GQ1163"/>
      <c r="HI1163"/>
      <c r="HK1163"/>
      <c r="HM1163"/>
      <c r="IF1163"/>
      <c r="IW1163"/>
    </row>
    <row r="1164" spans="1:257">
      <c r="A1164" t="s">
        <v>115</v>
      </c>
      <c r="B1164">
        <v>2016</v>
      </c>
      <c r="C1164" t="s">
        <v>1318</v>
      </c>
      <c r="D1164" t="s">
        <v>1319</v>
      </c>
      <c r="E1164" t="s">
        <v>1320</v>
      </c>
      <c r="F1164" t="s">
        <v>1321</v>
      </c>
      <c r="G1164" t="s">
        <v>384</v>
      </c>
      <c r="H1164">
        <v>73098</v>
      </c>
      <c r="I1164">
        <v>324110</v>
      </c>
      <c r="J1164" t="str">
        <f>VLOOKUP(C1164,'2016-2021 BD OES Pull_rev'!F:N, 9, FALSE)</f>
        <v>Recycling</v>
      </c>
      <c r="K1164">
        <v>1084</v>
      </c>
      <c r="L1164" t="s">
        <v>463</v>
      </c>
      <c r="M1164">
        <v>0</v>
      </c>
      <c r="R1164">
        <v>0</v>
      </c>
      <c r="S1164">
        <v>0</v>
      </c>
      <c r="T1164">
        <v>0</v>
      </c>
      <c r="U1164">
        <v>0</v>
      </c>
      <c r="V1164">
        <f t="shared" si="29"/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CJ1164"/>
      <c r="CK1164"/>
      <c r="GG1164"/>
      <c r="GI1164"/>
      <c r="GQ1164"/>
      <c r="HI1164"/>
      <c r="HK1164"/>
      <c r="HM1164"/>
      <c r="IF1164"/>
      <c r="IW1164"/>
    </row>
    <row r="1165" spans="1:257">
      <c r="A1165" t="s">
        <v>115</v>
      </c>
      <c r="B1165">
        <v>2017</v>
      </c>
      <c r="C1165" t="s">
        <v>1318</v>
      </c>
      <c r="D1165" t="s">
        <v>1319</v>
      </c>
      <c r="E1165" t="s">
        <v>1320</v>
      </c>
      <c r="F1165" t="s">
        <v>1321</v>
      </c>
      <c r="G1165" t="s">
        <v>384</v>
      </c>
      <c r="H1165">
        <v>73098</v>
      </c>
      <c r="I1165">
        <v>324110</v>
      </c>
      <c r="J1165" t="str">
        <f>VLOOKUP(C1165,'2016-2021 BD OES Pull_rev'!F:N, 9, FALSE)</f>
        <v>Recycling</v>
      </c>
      <c r="K1165">
        <v>1036</v>
      </c>
      <c r="L1165" t="s">
        <v>463</v>
      </c>
      <c r="M1165">
        <v>0</v>
      </c>
      <c r="R1165">
        <v>0</v>
      </c>
      <c r="S1165">
        <v>0</v>
      </c>
      <c r="T1165">
        <v>0</v>
      </c>
      <c r="U1165">
        <v>0</v>
      </c>
      <c r="V1165">
        <f t="shared" si="29"/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CJ1165"/>
      <c r="CK1165"/>
      <c r="GG1165"/>
      <c r="GI1165"/>
      <c r="GQ1165"/>
      <c r="HI1165"/>
      <c r="HK1165"/>
      <c r="HM1165"/>
      <c r="IF1165"/>
      <c r="IW1165"/>
    </row>
    <row r="1166" spans="1:257">
      <c r="A1166" t="s">
        <v>115</v>
      </c>
      <c r="B1166">
        <v>2018</v>
      </c>
      <c r="C1166" t="s">
        <v>1318</v>
      </c>
      <c r="D1166" t="s">
        <v>1319</v>
      </c>
      <c r="E1166" t="s">
        <v>1320</v>
      </c>
      <c r="F1166" t="s">
        <v>1321</v>
      </c>
      <c r="G1166" t="s">
        <v>384</v>
      </c>
      <c r="H1166">
        <v>73098</v>
      </c>
      <c r="I1166">
        <v>324110</v>
      </c>
      <c r="J1166" t="str">
        <f>VLOOKUP(C1166,'2016-2021 BD OES Pull_rev'!F:N, 9, FALSE)</f>
        <v>Recycling</v>
      </c>
      <c r="K1166">
        <v>1050</v>
      </c>
      <c r="L1166" t="s">
        <v>463</v>
      </c>
      <c r="M1166">
        <v>0</v>
      </c>
      <c r="R1166">
        <v>0</v>
      </c>
      <c r="S1166">
        <v>0</v>
      </c>
      <c r="T1166">
        <v>0</v>
      </c>
      <c r="U1166">
        <v>0</v>
      </c>
      <c r="V1166">
        <f t="shared" si="29"/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CJ1166"/>
      <c r="CK1166"/>
      <c r="GG1166"/>
      <c r="GI1166"/>
      <c r="GQ1166"/>
      <c r="HI1166"/>
      <c r="HK1166"/>
      <c r="HM1166"/>
      <c r="IF1166"/>
      <c r="IW1166"/>
    </row>
    <row r="1167" spans="1:257">
      <c r="A1167" t="s">
        <v>115</v>
      </c>
      <c r="B1167">
        <v>2019</v>
      </c>
      <c r="C1167" t="s">
        <v>1318</v>
      </c>
      <c r="D1167" t="s">
        <v>1319</v>
      </c>
      <c r="E1167" t="s">
        <v>1320</v>
      </c>
      <c r="F1167" t="s">
        <v>1321</v>
      </c>
      <c r="G1167" t="s">
        <v>384</v>
      </c>
      <c r="H1167">
        <v>73098</v>
      </c>
      <c r="I1167">
        <v>324110</v>
      </c>
      <c r="J1167" t="str">
        <f>VLOOKUP(C1167,'2016-2021 BD OES Pull_rev'!F:N, 9, FALSE)</f>
        <v>Recycling</v>
      </c>
      <c r="K1167">
        <v>1032</v>
      </c>
      <c r="L1167" t="s">
        <v>1287</v>
      </c>
      <c r="M1167">
        <v>0</v>
      </c>
      <c r="N1167" t="s">
        <v>485</v>
      </c>
      <c r="R1167">
        <v>1</v>
      </c>
      <c r="S1167">
        <v>0</v>
      </c>
      <c r="T1167">
        <v>0</v>
      </c>
      <c r="U1167">
        <v>0</v>
      </c>
      <c r="V1167">
        <f t="shared" si="29"/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CJ1167"/>
      <c r="CK1167"/>
      <c r="GG1167"/>
      <c r="GI1167"/>
      <c r="GQ1167"/>
      <c r="HI1167"/>
      <c r="HK1167"/>
      <c r="HM1167"/>
      <c r="IF1167"/>
      <c r="IW1167"/>
    </row>
    <row r="1168" spans="1:257">
      <c r="A1168" t="s">
        <v>115</v>
      </c>
      <c r="B1168">
        <v>2020</v>
      </c>
      <c r="C1168" t="s">
        <v>1318</v>
      </c>
      <c r="D1168" t="s">
        <v>1319</v>
      </c>
      <c r="E1168" t="s">
        <v>1320</v>
      </c>
      <c r="F1168" t="s">
        <v>1321</v>
      </c>
      <c r="G1168" t="s">
        <v>384</v>
      </c>
      <c r="H1168">
        <v>73098</v>
      </c>
      <c r="I1168">
        <v>324110</v>
      </c>
      <c r="J1168" t="str">
        <f>VLOOKUP(C1168,'2016-2021 BD OES Pull_rev'!F:N, 9, FALSE)</f>
        <v>Recycling</v>
      </c>
      <c r="K1168">
        <v>750</v>
      </c>
      <c r="L1168" t="s">
        <v>463</v>
      </c>
      <c r="M1168">
        <v>0</v>
      </c>
      <c r="R1168">
        <v>0</v>
      </c>
      <c r="S1168">
        <v>0</v>
      </c>
      <c r="T1168">
        <v>0</v>
      </c>
      <c r="U1168">
        <v>0</v>
      </c>
      <c r="V1168">
        <f t="shared" si="29"/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CJ1168"/>
      <c r="CK1168"/>
      <c r="GG1168"/>
      <c r="GI1168"/>
      <c r="GQ1168"/>
      <c r="HI1168"/>
      <c r="HK1168"/>
      <c r="HM1168"/>
      <c r="IF1168"/>
      <c r="IW1168"/>
    </row>
    <row r="1169" spans="1:257">
      <c r="A1169" t="s">
        <v>115</v>
      </c>
      <c r="B1169">
        <v>2021</v>
      </c>
      <c r="C1169" t="s">
        <v>1318</v>
      </c>
      <c r="D1169" t="s">
        <v>1319</v>
      </c>
      <c r="E1169" t="s">
        <v>1320</v>
      </c>
      <c r="F1169" t="s">
        <v>1321</v>
      </c>
      <c r="G1169" t="s">
        <v>384</v>
      </c>
      <c r="H1169">
        <v>73098</v>
      </c>
      <c r="I1169">
        <v>324110</v>
      </c>
      <c r="J1169" t="str">
        <f>VLOOKUP(C1169,'2016-2021 BD OES Pull_rev'!F:N, 9, FALSE)</f>
        <v>Recycling</v>
      </c>
      <c r="K1169">
        <v>750</v>
      </c>
      <c r="L1169" t="s">
        <v>463</v>
      </c>
      <c r="M1169">
        <v>0</v>
      </c>
      <c r="R1169">
        <v>0</v>
      </c>
      <c r="S1169">
        <v>0</v>
      </c>
      <c r="T1169">
        <v>0</v>
      </c>
      <c r="U1169">
        <v>0</v>
      </c>
      <c r="V1169">
        <f t="shared" si="29"/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CJ1169"/>
      <c r="CK1169"/>
      <c r="GG1169"/>
      <c r="GI1169"/>
      <c r="GQ1169"/>
      <c r="HI1169"/>
      <c r="HK1169"/>
      <c r="HM1169"/>
      <c r="IF1169"/>
      <c r="IW1169"/>
    </row>
    <row r="1170" spans="1:257">
      <c r="A1170" t="s">
        <v>115</v>
      </c>
      <c r="B1170">
        <v>2016</v>
      </c>
      <c r="C1170" t="s">
        <v>1322</v>
      </c>
      <c r="D1170" t="s">
        <v>1323</v>
      </c>
      <c r="E1170" t="s">
        <v>1324</v>
      </c>
      <c r="F1170" t="s">
        <v>1325</v>
      </c>
      <c r="G1170" t="s">
        <v>163</v>
      </c>
      <c r="H1170">
        <v>82701</v>
      </c>
      <c r="I1170">
        <v>324110</v>
      </c>
      <c r="J1170" t="str">
        <f>VLOOKUP(C1170,'2016-2021 BD OES Pull_rev'!F:N, 9, FALSE)</f>
        <v>Processing - Incorporation into formulation, mixture, or reaction product</v>
      </c>
      <c r="K1170">
        <v>103.9</v>
      </c>
      <c r="L1170" t="s">
        <v>463</v>
      </c>
      <c r="M1170">
        <v>0</v>
      </c>
      <c r="R1170">
        <v>0</v>
      </c>
      <c r="S1170">
        <v>0</v>
      </c>
      <c r="T1170">
        <v>0</v>
      </c>
      <c r="U1170">
        <v>0</v>
      </c>
      <c r="V1170">
        <f t="shared" si="29"/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CJ1170"/>
      <c r="CK1170"/>
      <c r="GG1170"/>
      <c r="GI1170"/>
      <c r="GQ1170"/>
      <c r="HI1170"/>
      <c r="HK1170"/>
      <c r="HM1170"/>
      <c r="IF1170"/>
      <c r="IW1170"/>
    </row>
    <row r="1171" spans="1:257">
      <c r="A1171" t="s">
        <v>115</v>
      </c>
      <c r="B1171">
        <v>2017</v>
      </c>
      <c r="C1171" t="s">
        <v>1322</v>
      </c>
      <c r="D1171" t="s">
        <v>1323</v>
      </c>
      <c r="E1171" t="s">
        <v>1324</v>
      </c>
      <c r="F1171" t="s">
        <v>1325</v>
      </c>
      <c r="G1171" t="s">
        <v>163</v>
      </c>
      <c r="H1171">
        <v>82701</v>
      </c>
      <c r="I1171">
        <v>324110</v>
      </c>
      <c r="J1171" t="str">
        <f>VLOOKUP(C1171,'2016-2021 BD OES Pull_rev'!F:N, 9, FALSE)</f>
        <v>Processing - Incorporation into formulation, mixture, or reaction product</v>
      </c>
      <c r="K1171">
        <v>124.42</v>
      </c>
      <c r="L1171" t="s">
        <v>463</v>
      </c>
      <c r="M1171">
        <v>0</v>
      </c>
      <c r="R1171">
        <v>0</v>
      </c>
      <c r="S1171">
        <v>0</v>
      </c>
      <c r="T1171">
        <v>0</v>
      </c>
      <c r="U1171">
        <v>0</v>
      </c>
      <c r="V1171">
        <f t="shared" si="29"/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CJ1171"/>
      <c r="CK1171"/>
      <c r="GG1171"/>
      <c r="GI1171"/>
      <c r="GQ1171"/>
      <c r="HI1171"/>
      <c r="HK1171"/>
      <c r="HM1171"/>
      <c r="IF1171"/>
      <c r="IW1171"/>
    </row>
    <row r="1172" spans="1:257">
      <c r="A1172" t="s">
        <v>115</v>
      </c>
      <c r="B1172">
        <v>2018</v>
      </c>
      <c r="C1172" t="s">
        <v>1322</v>
      </c>
      <c r="D1172" t="s">
        <v>1323</v>
      </c>
      <c r="E1172" t="s">
        <v>1324</v>
      </c>
      <c r="F1172" t="s">
        <v>1325</v>
      </c>
      <c r="G1172" t="s">
        <v>163</v>
      </c>
      <c r="H1172">
        <v>82701</v>
      </c>
      <c r="I1172">
        <v>324110</v>
      </c>
      <c r="J1172" t="str">
        <f>VLOOKUP(C1172,'2016-2021 BD OES Pull_rev'!F:N, 9, FALSE)</f>
        <v>Processing - Incorporation into formulation, mixture, or reaction product</v>
      </c>
      <c r="K1172">
        <v>145.37</v>
      </c>
      <c r="L1172" t="s">
        <v>463</v>
      </c>
      <c r="M1172">
        <v>0</v>
      </c>
      <c r="R1172">
        <v>0</v>
      </c>
      <c r="S1172">
        <v>0</v>
      </c>
      <c r="T1172">
        <v>0</v>
      </c>
      <c r="U1172">
        <v>0</v>
      </c>
      <c r="V1172">
        <f t="shared" si="29"/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CJ1172"/>
      <c r="CK1172"/>
      <c r="GG1172"/>
      <c r="GI1172"/>
      <c r="GQ1172"/>
      <c r="HI1172"/>
      <c r="HK1172"/>
      <c r="HM1172"/>
      <c r="IF1172"/>
      <c r="IW1172"/>
    </row>
    <row r="1173" spans="1:257">
      <c r="A1173" t="s">
        <v>115</v>
      </c>
      <c r="B1173">
        <v>2019</v>
      </c>
      <c r="C1173" t="s">
        <v>1322</v>
      </c>
      <c r="D1173" t="s">
        <v>1323</v>
      </c>
      <c r="E1173" t="s">
        <v>1324</v>
      </c>
      <c r="F1173" t="s">
        <v>1325</v>
      </c>
      <c r="G1173" t="s">
        <v>163</v>
      </c>
      <c r="H1173">
        <v>82701</v>
      </c>
      <c r="I1173">
        <v>324110</v>
      </c>
      <c r="J1173" t="str">
        <f>VLOOKUP(C1173,'2016-2021 BD OES Pull_rev'!F:N, 9, FALSE)</f>
        <v>Processing - Incorporation into formulation, mixture, or reaction product</v>
      </c>
      <c r="K1173">
        <v>216.72</v>
      </c>
      <c r="L1173" t="s">
        <v>463</v>
      </c>
      <c r="M1173">
        <v>0</v>
      </c>
      <c r="R1173">
        <v>0</v>
      </c>
      <c r="S1173">
        <v>0</v>
      </c>
      <c r="T1173">
        <v>0</v>
      </c>
      <c r="U1173">
        <v>0</v>
      </c>
      <c r="V1173">
        <f t="shared" si="29"/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CJ1173"/>
      <c r="CK1173"/>
      <c r="GG1173"/>
      <c r="GI1173"/>
      <c r="GQ1173"/>
      <c r="HI1173"/>
      <c r="HK1173"/>
      <c r="HM1173"/>
      <c r="IF1173"/>
      <c r="IW1173"/>
    </row>
    <row r="1174" spans="1:257">
      <c r="A1174" t="s">
        <v>115</v>
      </c>
      <c r="B1174">
        <v>2020</v>
      </c>
      <c r="C1174" t="s">
        <v>1322</v>
      </c>
      <c r="D1174" t="s">
        <v>1323</v>
      </c>
      <c r="E1174" t="s">
        <v>1324</v>
      </c>
      <c r="F1174" t="s">
        <v>1325</v>
      </c>
      <c r="G1174" t="s">
        <v>163</v>
      </c>
      <c r="H1174">
        <v>82701</v>
      </c>
      <c r="I1174">
        <v>324110</v>
      </c>
      <c r="J1174" t="str">
        <f>VLOOKUP(C1174,'2016-2021 BD OES Pull_rev'!F:N, 9, FALSE)</f>
        <v>Processing - Incorporation into formulation, mixture, or reaction product</v>
      </c>
      <c r="K1174">
        <v>189.03</v>
      </c>
      <c r="L1174" t="s">
        <v>463</v>
      </c>
      <c r="M1174">
        <v>0</v>
      </c>
      <c r="R1174">
        <v>0</v>
      </c>
      <c r="S1174">
        <v>0</v>
      </c>
      <c r="T1174">
        <v>0</v>
      </c>
      <c r="U1174">
        <v>0</v>
      </c>
      <c r="V1174">
        <f t="shared" si="29"/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CJ1174"/>
      <c r="CK1174"/>
      <c r="GG1174"/>
      <c r="GI1174"/>
      <c r="GQ1174"/>
      <c r="HI1174"/>
      <c r="HK1174"/>
      <c r="HM1174"/>
      <c r="IF1174"/>
      <c r="IW1174"/>
    </row>
    <row r="1175" spans="1:257">
      <c r="A1175" t="s">
        <v>115</v>
      </c>
      <c r="B1175">
        <v>2021</v>
      </c>
      <c r="C1175" t="s">
        <v>1322</v>
      </c>
      <c r="D1175" t="s">
        <v>1323</v>
      </c>
      <c r="E1175" t="s">
        <v>1324</v>
      </c>
      <c r="F1175" t="s">
        <v>1325</v>
      </c>
      <c r="G1175" t="s">
        <v>163</v>
      </c>
      <c r="H1175">
        <v>82701</v>
      </c>
      <c r="I1175">
        <v>324110</v>
      </c>
      <c r="J1175" t="str">
        <f>VLOOKUP(C1175,'2016-2021 BD OES Pull_rev'!F:N, 9, FALSE)</f>
        <v>Processing - Incorporation into formulation, mixture, or reaction product</v>
      </c>
      <c r="K1175">
        <v>147.53</v>
      </c>
      <c r="L1175" t="s">
        <v>463</v>
      </c>
      <c r="M1175">
        <v>0</v>
      </c>
      <c r="R1175">
        <v>0</v>
      </c>
      <c r="S1175">
        <v>0</v>
      </c>
      <c r="T1175">
        <v>0</v>
      </c>
      <c r="U1175">
        <v>0</v>
      </c>
      <c r="V1175">
        <f t="shared" si="29"/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CJ1175"/>
      <c r="CK1175"/>
      <c r="GG1175"/>
      <c r="GI1175"/>
      <c r="GQ1175"/>
      <c r="HI1175"/>
      <c r="HK1175"/>
      <c r="HM1175"/>
      <c r="IF1175"/>
      <c r="IW1175"/>
    </row>
    <row r="1176" spans="1:257">
      <c r="A1176" t="s">
        <v>115</v>
      </c>
      <c r="B1176">
        <v>2016</v>
      </c>
      <c r="C1176" t="s">
        <v>378</v>
      </c>
      <c r="D1176" t="s">
        <v>380</v>
      </c>
      <c r="E1176" t="s">
        <v>381</v>
      </c>
      <c r="F1176" t="s">
        <v>382</v>
      </c>
      <c r="G1176" t="s">
        <v>384</v>
      </c>
      <c r="H1176">
        <v>73099</v>
      </c>
      <c r="I1176">
        <v>325992</v>
      </c>
      <c r="J1176" t="str">
        <f>VLOOKUP(C1176,'2016-2021 BD OES Pull_rev'!F:N, 9, FALSE)</f>
        <v>Processing as a reactant</v>
      </c>
      <c r="K1176">
        <v>1498</v>
      </c>
      <c r="L1176" t="s">
        <v>463</v>
      </c>
      <c r="M1176">
        <v>0</v>
      </c>
      <c r="R1176">
        <v>0</v>
      </c>
      <c r="S1176">
        <v>0</v>
      </c>
      <c r="T1176">
        <v>0</v>
      </c>
      <c r="U1176">
        <v>0</v>
      </c>
      <c r="V1176">
        <f t="shared" si="29"/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CJ1176"/>
      <c r="CK1176"/>
      <c r="GG1176"/>
      <c r="GI1176"/>
      <c r="GQ1176"/>
      <c r="HI1176"/>
      <c r="HK1176"/>
      <c r="HM1176"/>
      <c r="IF1176"/>
      <c r="IW1176"/>
    </row>
    <row r="1177" spans="1:257">
      <c r="A1177" t="s">
        <v>115</v>
      </c>
      <c r="B1177">
        <v>2017</v>
      </c>
      <c r="C1177" t="s">
        <v>378</v>
      </c>
      <c r="D1177" t="s">
        <v>380</v>
      </c>
      <c r="E1177" t="s">
        <v>381</v>
      </c>
      <c r="F1177" t="s">
        <v>382</v>
      </c>
      <c r="G1177" t="s">
        <v>384</v>
      </c>
      <c r="H1177">
        <v>73099</v>
      </c>
      <c r="I1177">
        <v>325992</v>
      </c>
      <c r="J1177" t="str">
        <f>VLOOKUP(C1177,'2016-2021 BD OES Pull_rev'!F:N, 9, FALSE)</f>
        <v>Processing as a reactant</v>
      </c>
      <c r="K1177">
        <v>1034</v>
      </c>
      <c r="L1177" t="s">
        <v>463</v>
      </c>
      <c r="M1177">
        <v>0</v>
      </c>
      <c r="R1177">
        <v>0</v>
      </c>
      <c r="S1177">
        <v>0</v>
      </c>
      <c r="T1177">
        <v>0</v>
      </c>
      <c r="U1177">
        <v>0</v>
      </c>
      <c r="V1177">
        <f t="shared" si="29"/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CJ1177"/>
      <c r="CK1177"/>
      <c r="GG1177"/>
      <c r="GI1177"/>
      <c r="GQ1177"/>
      <c r="HI1177"/>
      <c r="HK1177"/>
      <c r="HM1177"/>
      <c r="IF1177"/>
      <c r="IW1177"/>
    </row>
    <row r="1178" spans="1:257">
      <c r="A1178" t="s">
        <v>115</v>
      </c>
      <c r="B1178">
        <v>2018</v>
      </c>
      <c r="C1178" t="s">
        <v>378</v>
      </c>
      <c r="D1178" t="s">
        <v>380</v>
      </c>
      <c r="E1178" t="s">
        <v>381</v>
      </c>
      <c r="F1178" t="s">
        <v>382</v>
      </c>
      <c r="G1178" t="s">
        <v>384</v>
      </c>
      <c r="H1178">
        <v>73099</v>
      </c>
      <c r="I1178">
        <v>325992</v>
      </c>
      <c r="J1178" t="str">
        <f>VLOOKUP(C1178,'2016-2021 BD OES Pull_rev'!F:N, 9, FALSE)</f>
        <v>Processing as a reactant</v>
      </c>
      <c r="K1178">
        <v>682</v>
      </c>
      <c r="L1178" t="s">
        <v>463</v>
      </c>
      <c r="M1178">
        <v>0</v>
      </c>
      <c r="R1178">
        <v>0</v>
      </c>
      <c r="S1178">
        <v>0</v>
      </c>
      <c r="T1178">
        <v>0</v>
      </c>
      <c r="U1178">
        <v>0</v>
      </c>
      <c r="V1178">
        <f t="shared" si="29"/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CJ1178"/>
      <c r="CK1178"/>
      <c r="GG1178"/>
      <c r="GI1178"/>
      <c r="GQ1178"/>
      <c r="HI1178"/>
      <c r="HK1178"/>
      <c r="HM1178"/>
      <c r="IF1178"/>
      <c r="IW1178"/>
    </row>
    <row r="1179" spans="1:257">
      <c r="A1179" t="s">
        <v>115</v>
      </c>
      <c r="B1179">
        <v>2019</v>
      </c>
      <c r="C1179" t="s">
        <v>378</v>
      </c>
      <c r="D1179" t="s">
        <v>380</v>
      </c>
      <c r="E1179" t="s">
        <v>381</v>
      </c>
      <c r="F1179" t="s">
        <v>382</v>
      </c>
      <c r="G1179" t="s">
        <v>384</v>
      </c>
      <c r="H1179">
        <v>73099</v>
      </c>
      <c r="I1179">
        <v>325992</v>
      </c>
      <c r="J1179" t="str">
        <f>VLOOKUP(C1179,'2016-2021 BD OES Pull_rev'!F:N, 9, FALSE)</f>
        <v>Processing as a reactant</v>
      </c>
      <c r="K1179">
        <v>678</v>
      </c>
      <c r="L1179" t="s">
        <v>463</v>
      </c>
      <c r="M1179">
        <v>0</v>
      </c>
      <c r="R1179">
        <v>0</v>
      </c>
      <c r="S1179">
        <v>0</v>
      </c>
      <c r="T1179">
        <v>0</v>
      </c>
      <c r="U1179">
        <v>0</v>
      </c>
      <c r="V1179">
        <f t="shared" si="29"/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CJ1179"/>
      <c r="CK1179"/>
      <c r="GG1179"/>
      <c r="GI1179"/>
      <c r="GQ1179"/>
      <c r="HI1179"/>
      <c r="HK1179"/>
      <c r="HM1179"/>
      <c r="IF1179"/>
      <c r="IW1179"/>
    </row>
    <row r="1180" spans="1:257">
      <c r="A1180" t="s">
        <v>115</v>
      </c>
      <c r="B1180">
        <v>2020</v>
      </c>
      <c r="C1180" t="s">
        <v>378</v>
      </c>
      <c r="D1180" t="s">
        <v>380</v>
      </c>
      <c r="E1180" t="s">
        <v>381</v>
      </c>
      <c r="F1180" t="s">
        <v>382</v>
      </c>
      <c r="G1180" t="s">
        <v>384</v>
      </c>
      <c r="H1180">
        <v>73099</v>
      </c>
      <c r="I1180">
        <v>325992</v>
      </c>
      <c r="J1180" t="str">
        <f>VLOOKUP(C1180,'2016-2021 BD OES Pull_rev'!F:N, 9, FALSE)</f>
        <v>Processing as a reactant</v>
      </c>
      <c r="K1180">
        <v>256</v>
      </c>
      <c r="L1180" t="s">
        <v>463</v>
      </c>
      <c r="M1180">
        <v>0</v>
      </c>
      <c r="R1180">
        <v>0</v>
      </c>
      <c r="S1180">
        <v>0</v>
      </c>
      <c r="T1180">
        <v>0</v>
      </c>
      <c r="U1180">
        <v>0</v>
      </c>
      <c r="V1180">
        <f t="shared" si="29"/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CJ1180"/>
      <c r="CK1180"/>
      <c r="GG1180"/>
      <c r="GI1180"/>
      <c r="GQ1180"/>
      <c r="HI1180"/>
      <c r="HK1180"/>
      <c r="HM1180"/>
      <c r="IF1180"/>
      <c r="IW1180"/>
    </row>
    <row r="1181" spans="1:257">
      <c r="A1181" t="s">
        <v>115</v>
      </c>
      <c r="B1181">
        <v>2021</v>
      </c>
      <c r="C1181" t="s">
        <v>378</v>
      </c>
      <c r="D1181" t="s">
        <v>380</v>
      </c>
      <c r="E1181" t="s">
        <v>381</v>
      </c>
      <c r="F1181" t="s">
        <v>382</v>
      </c>
      <c r="G1181" t="s">
        <v>384</v>
      </c>
      <c r="H1181">
        <v>73099</v>
      </c>
      <c r="I1181">
        <v>325992</v>
      </c>
      <c r="J1181" t="str">
        <f>VLOOKUP(C1181,'2016-2021 BD OES Pull_rev'!F:N, 9, FALSE)</f>
        <v>Processing as a reactant</v>
      </c>
      <c r="K1181">
        <v>614</v>
      </c>
      <c r="L1181" t="s">
        <v>463</v>
      </c>
      <c r="M1181">
        <v>0</v>
      </c>
      <c r="R1181">
        <v>0</v>
      </c>
      <c r="S1181">
        <v>0</v>
      </c>
      <c r="T1181">
        <v>0</v>
      </c>
      <c r="U1181">
        <v>0</v>
      </c>
      <c r="V1181">
        <f t="shared" si="29"/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3472</v>
      </c>
      <c r="AO1181">
        <v>0</v>
      </c>
      <c r="AP1181">
        <v>3472</v>
      </c>
      <c r="CJ1181"/>
      <c r="CK1181"/>
      <c r="GG1181"/>
      <c r="GI1181"/>
      <c r="GQ1181"/>
      <c r="HI1181"/>
      <c r="HK1181"/>
      <c r="HM1181"/>
      <c r="IF1181"/>
      <c r="IW1181"/>
    </row>
    <row r="1182" spans="1:257">
      <c r="A1182" t="s">
        <v>115</v>
      </c>
      <c r="B1182">
        <v>2016</v>
      </c>
      <c r="C1182" t="s">
        <v>386</v>
      </c>
      <c r="D1182" t="s">
        <v>388</v>
      </c>
      <c r="E1182" t="s">
        <v>389</v>
      </c>
      <c r="F1182" t="s">
        <v>390</v>
      </c>
      <c r="G1182" t="s">
        <v>139</v>
      </c>
      <c r="H1182">
        <v>40211</v>
      </c>
      <c r="I1182">
        <v>325212</v>
      </c>
      <c r="J1182" t="str">
        <f>VLOOKUP(C1182,'2016-2021 BD OES Pull_rev'!F:N, 9, FALSE)</f>
        <v>Plastics and Rubber Polymerization</v>
      </c>
      <c r="K1182">
        <v>222</v>
      </c>
      <c r="L1182" t="s">
        <v>463</v>
      </c>
      <c r="M1182">
        <v>0</v>
      </c>
      <c r="R1182">
        <v>0</v>
      </c>
      <c r="S1182">
        <v>0</v>
      </c>
      <c r="T1182">
        <v>0</v>
      </c>
      <c r="U1182">
        <v>5</v>
      </c>
      <c r="V1182">
        <f t="shared" ref="V1182:V1187" si="30">SUM(S1182:U1182)</f>
        <v>5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F1182">
        <v>0</v>
      </c>
      <c r="AG1182">
        <v>0</v>
      </c>
      <c r="AH1182">
        <v>0</v>
      </c>
      <c r="AI1182">
        <v>0</v>
      </c>
      <c r="AJ1182">
        <v>571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576</v>
      </c>
      <c r="CJ1182"/>
      <c r="CK1182"/>
      <c r="GG1182"/>
      <c r="GI1182"/>
      <c r="GQ1182"/>
      <c r="HI1182"/>
      <c r="HK1182"/>
      <c r="HM1182"/>
      <c r="IF1182"/>
      <c r="IW1182"/>
    </row>
    <row r="1183" spans="1:257">
      <c r="A1183" t="s">
        <v>115</v>
      </c>
      <c r="B1183">
        <v>2017</v>
      </c>
      <c r="C1183" t="s">
        <v>386</v>
      </c>
      <c r="D1183" t="s">
        <v>388</v>
      </c>
      <c r="E1183" t="s">
        <v>389</v>
      </c>
      <c r="F1183" t="s">
        <v>390</v>
      </c>
      <c r="G1183" t="s">
        <v>139</v>
      </c>
      <c r="H1183">
        <v>40211</v>
      </c>
      <c r="I1183">
        <v>325212</v>
      </c>
      <c r="J1183" t="str">
        <f>VLOOKUP(C1183,'2016-2021 BD OES Pull_rev'!F:N, 9, FALSE)</f>
        <v>Plastics and Rubber Polymerization</v>
      </c>
      <c r="K1183">
        <v>888</v>
      </c>
      <c r="L1183" t="s">
        <v>463</v>
      </c>
      <c r="M1183">
        <v>0</v>
      </c>
      <c r="R1183">
        <v>0</v>
      </c>
      <c r="S1183">
        <v>0</v>
      </c>
      <c r="T1183">
        <v>0</v>
      </c>
      <c r="U1183">
        <v>5</v>
      </c>
      <c r="V1183">
        <f t="shared" si="30"/>
        <v>5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F1183">
        <v>0</v>
      </c>
      <c r="AG1183">
        <v>0</v>
      </c>
      <c r="AH1183">
        <v>0</v>
      </c>
      <c r="AI1183">
        <v>0</v>
      </c>
      <c r="AJ1183">
        <v>756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761</v>
      </c>
      <c r="CJ1183"/>
      <c r="CK1183"/>
      <c r="GG1183"/>
      <c r="GI1183"/>
      <c r="GQ1183"/>
      <c r="HI1183"/>
      <c r="HK1183"/>
      <c r="HM1183"/>
      <c r="IF1183"/>
      <c r="IW1183"/>
    </row>
    <row r="1184" spans="1:257">
      <c r="A1184" t="s">
        <v>115</v>
      </c>
      <c r="B1184">
        <v>2018</v>
      </c>
      <c r="C1184" t="s">
        <v>386</v>
      </c>
      <c r="D1184" t="s">
        <v>388</v>
      </c>
      <c r="E1184" t="s">
        <v>389</v>
      </c>
      <c r="F1184" t="s">
        <v>390</v>
      </c>
      <c r="G1184" t="s">
        <v>139</v>
      </c>
      <c r="H1184">
        <v>40211</v>
      </c>
      <c r="I1184">
        <v>325212</v>
      </c>
      <c r="J1184" t="str">
        <f>VLOOKUP(C1184,'2016-2021 BD OES Pull_rev'!F:N, 9, FALSE)</f>
        <v>Plastics and Rubber Polymerization</v>
      </c>
      <c r="K1184">
        <v>222</v>
      </c>
      <c r="L1184" t="s">
        <v>463</v>
      </c>
      <c r="M1184">
        <v>0</v>
      </c>
      <c r="R1184">
        <v>0</v>
      </c>
      <c r="S1184">
        <v>0</v>
      </c>
      <c r="T1184">
        <v>0</v>
      </c>
      <c r="U1184">
        <v>5</v>
      </c>
      <c r="V1184">
        <f t="shared" si="30"/>
        <v>5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F1184">
        <v>0</v>
      </c>
      <c r="AG1184">
        <v>0</v>
      </c>
      <c r="AH1184">
        <v>0</v>
      </c>
      <c r="AI1184">
        <v>0</v>
      </c>
      <c r="AJ1184">
        <v>932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969</v>
      </c>
      <c r="CJ1184"/>
      <c r="CK1184"/>
      <c r="GG1184"/>
      <c r="GI1184"/>
      <c r="GQ1184"/>
      <c r="HI1184"/>
      <c r="HK1184"/>
      <c r="HM1184"/>
      <c r="IF1184"/>
      <c r="IW1184"/>
    </row>
    <row r="1185" spans="1:257">
      <c r="A1185" t="s">
        <v>115</v>
      </c>
      <c r="B1185">
        <v>2019</v>
      </c>
      <c r="C1185" t="s">
        <v>386</v>
      </c>
      <c r="D1185" t="s">
        <v>388</v>
      </c>
      <c r="E1185" t="s">
        <v>389</v>
      </c>
      <c r="F1185" t="s">
        <v>390</v>
      </c>
      <c r="G1185" t="s">
        <v>139</v>
      </c>
      <c r="H1185">
        <v>40211</v>
      </c>
      <c r="I1185">
        <v>325212</v>
      </c>
      <c r="J1185" t="str">
        <f>VLOOKUP(C1185,'2016-2021 BD OES Pull_rev'!F:N, 9, FALSE)</f>
        <v>Plastics and Rubber Polymerization</v>
      </c>
      <c r="K1185">
        <v>494</v>
      </c>
      <c r="L1185" t="s">
        <v>463</v>
      </c>
      <c r="M1185">
        <v>0</v>
      </c>
      <c r="R1185">
        <v>0</v>
      </c>
      <c r="S1185">
        <v>0</v>
      </c>
      <c r="T1185">
        <v>0</v>
      </c>
      <c r="U1185">
        <v>5</v>
      </c>
      <c r="V1185">
        <f t="shared" si="30"/>
        <v>5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F1185">
        <v>0</v>
      </c>
      <c r="AG1185">
        <v>0</v>
      </c>
      <c r="AH1185">
        <v>0</v>
      </c>
      <c r="AI1185">
        <v>0</v>
      </c>
      <c r="AJ1185">
        <v>796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1338</v>
      </c>
      <c r="CJ1185"/>
      <c r="CK1185"/>
      <c r="GG1185"/>
      <c r="GI1185"/>
      <c r="GQ1185"/>
      <c r="HI1185"/>
      <c r="HK1185"/>
      <c r="HM1185"/>
      <c r="IF1185"/>
      <c r="IW1185"/>
    </row>
    <row r="1186" spans="1:257">
      <c r="A1186" t="s">
        <v>115</v>
      </c>
      <c r="B1186">
        <v>2020</v>
      </c>
      <c r="C1186" t="s">
        <v>386</v>
      </c>
      <c r="D1186" t="s">
        <v>388</v>
      </c>
      <c r="E1186" t="s">
        <v>389</v>
      </c>
      <c r="F1186" t="s">
        <v>390</v>
      </c>
      <c r="G1186" t="s">
        <v>139</v>
      </c>
      <c r="H1186">
        <v>40211</v>
      </c>
      <c r="I1186">
        <v>325212</v>
      </c>
      <c r="J1186" t="str">
        <f>VLOOKUP(C1186,'2016-2021 BD OES Pull_rev'!F:N, 9, FALSE)</f>
        <v>Plastics and Rubber Polymerization</v>
      </c>
      <c r="K1186">
        <v>541</v>
      </c>
      <c r="L1186" t="s">
        <v>463</v>
      </c>
      <c r="M1186">
        <v>0</v>
      </c>
      <c r="R1186">
        <v>0</v>
      </c>
      <c r="S1186">
        <v>0</v>
      </c>
      <c r="T1186">
        <v>0</v>
      </c>
      <c r="U1186">
        <v>5</v>
      </c>
      <c r="V1186">
        <f t="shared" si="30"/>
        <v>5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F1186">
        <v>0</v>
      </c>
      <c r="AG1186">
        <v>0</v>
      </c>
      <c r="AH1186">
        <v>0</v>
      </c>
      <c r="AI1186">
        <v>0</v>
      </c>
      <c r="AJ1186">
        <v>801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1403</v>
      </c>
      <c r="CJ1186"/>
      <c r="CK1186"/>
      <c r="GG1186"/>
      <c r="GI1186"/>
      <c r="GQ1186"/>
      <c r="HI1186"/>
      <c r="HK1186"/>
      <c r="HM1186"/>
      <c r="IF1186"/>
      <c r="IW1186"/>
    </row>
    <row r="1187" spans="1:257">
      <c r="A1187" t="s">
        <v>115</v>
      </c>
      <c r="B1187">
        <v>2021</v>
      </c>
      <c r="C1187" t="s">
        <v>386</v>
      </c>
      <c r="D1187" t="s">
        <v>388</v>
      </c>
      <c r="E1187" t="s">
        <v>389</v>
      </c>
      <c r="F1187" t="s">
        <v>390</v>
      </c>
      <c r="G1187" t="s">
        <v>139</v>
      </c>
      <c r="H1187">
        <v>40211</v>
      </c>
      <c r="I1187">
        <v>325212</v>
      </c>
      <c r="J1187" t="str">
        <f>VLOOKUP(C1187,'2016-2021 BD OES Pull_rev'!F:N, 9, FALSE)</f>
        <v>Plastics and Rubber Polymerization</v>
      </c>
      <c r="K1187">
        <v>613</v>
      </c>
      <c r="L1187" t="s">
        <v>463</v>
      </c>
      <c r="M1187">
        <v>0</v>
      </c>
      <c r="R1187">
        <v>0</v>
      </c>
      <c r="S1187">
        <v>0</v>
      </c>
      <c r="T1187">
        <v>0</v>
      </c>
      <c r="U1187">
        <v>5</v>
      </c>
      <c r="V1187">
        <f t="shared" si="30"/>
        <v>5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F1187">
        <v>0</v>
      </c>
      <c r="AG1187">
        <v>0</v>
      </c>
      <c r="AH1187">
        <v>0</v>
      </c>
      <c r="AI1187">
        <v>0</v>
      </c>
      <c r="AJ1187">
        <v>811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1010</v>
      </c>
      <c r="AZ1187" t="s">
        <v>1326</v>
      </c>
      <c r="BA1187" t="s">
        <v>1327</v>
      </c>
      <c r="BB1187" t="s">
        <v>390</v>
      </c>
      <c r="BC1187" t="s">
        <v>147</v>
      </c>
      <c r="BD1187" t="s">
        <v>139</v>
      </c>
      <c r="BF1187">
        <v>40211</v>
      </c>
      <c r="BG1187" t="s">
        <v>1328</v>
      </c>
      <c r="BH1187">
        <v>110000741500</v>
      </c>
      <c r="CJ1187"/>
      <c r="CK1187"/>
      <c r="GG1187"/>
      <c r="GI1187"/>
      <c r="GQ1187"/>
      <c r="HI1187"/>
      <c r="HK1187"/>
      <c r="HM1187"/>
      <c r="IF1187"/>
      <c r="IW1187"/>
    </row>
    <row r="1188" spans="1:257">
      <c r="B1188">
        <v>2021</v>
      </c>
      <c r="C1188" t="s">
        <v>386</v>
      </c>
      <c r="D1188" t="s">
        <v>388</v>
      </c>
      <c r="E1188" t="s">
        <v>389</v>
      </c>
      <c r="F1188" t="s">
        <v>390</v>
      </c>
      <c r="G1188" t="s">
        <v>139</v>
      </c>
      <c r="H1188">
        <v>40211</v>
      </c>
      <c r="I1188">
        <v>325212</v>
      </c>
      <c r="J1188" t="str">
        <f>VLOOKUP(C1188,'2016-2021 BD OES Pull_rev'!F:N, 9, FALSE)</f>
        <v>Plastics and Rubber Polymerization</v>
      </c>
      <c r="K1188">
        <v>613</v>
      </c>
      <c r="L1188" t="s">
        <v>463</v>
      </c>
      <c r="M1188">
        <v>0</v>
      </c>
      <c r="R1188">
        <v>0</v>
      </c>
      <c r="S1188">
        <v>0</v>
      </c>
      <c r="T1188">
        <v>0</v>
      </c>
      <c r="U1188">
        <v>5</v>
      </c>
      <c r="V1188">
        <v>5</v>
      </c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t="s">
        <v>1329</v>
      </c>
      <c r="BA1188" t="s">
        <v>1330</v>
      </c>
      <c r="BB1188" t="s">
        <v>1331</v>
      </c>
      <c r="BC1188" t="s">
        <v>506</v>
      </c>
      <c r="BD1188" t="s">
        <v>505</v>
      </c>
      <c r="BF1188">
        <v>46312</v>
      </c>
      <c r="BG1188" t="s">
        <v>1332</v>
      </c>
      <c r="BH1188">
        <v>110000397874</v>
      </c>
      <c r="CJ1188"/>
      <c r="CK1188"/>
      <c r="GG1188"/>
      <c r="GI1188"/>
      <c r="GQ1188"/>
      <c r="HI1188"/>
      <c r="HK1188"/>
      <c r="HM1188"/>
      <c r="IF1188"/>
      <c r="IW1188"/>
    </row>
    <row r="1189" spans="1:257">
      <c r="CJ1189"/>
      <c r="CK1189"/>
      <c r="GG1189"/>
      <c r="GI1189"/>
      <c r="GQ1189"/>
      <c r="HI1189"/>
      <c r="HK1189"/>
      <c r="HM1189"/>
      <c r="IF1189"/>
      <c r="IW1189"/>
    </row>
    <row r="1190" spans="1:257">
      <c r="CJ1190"/>
      <c r="CK1190"/>
      <c r="GG1190"/>
      <c r="GI1190"/>
      <c r="GQ1190"/>
      <c r="HI1190"/>
      <c r="HK1190"/>
      <c r="HM1190"/>
      <c r="IF1190"/>
      <c r="IW1190"/>
    </row>
    <row r="1191" spans="1:257">
      <c r="CJ1191"/>
      <c r="CK1191"/>
      <c r="GG1191"/>
      <c r="GI1191"/>
      <c r="GQ1191"/>
      <c r="HI1191"/>
      <c r="HK1191"/>
      <c r="HM1191"/>
      <c r="IF1191"/>
      <c r="IW1191"/>
    </row>
    <row r="1192" spans="1:257">
      <c r="CJ1192"/>
      <c r="CK1192"/>
      <c r="GG1192"/>
      <c r="GI1192"/>
      <c r="GQ1192"/>
      <c r="HI1192"/>
      <c r="HK1192"/>
      <c r="HM1192"/>
      <c r="IF1192"/>
      <c r="IW1192"/>
    </row>
    <row r="1193" spans="1:257">
      <c r="CJ1193"/>
      <c r="CK1193"/>
      <c r="GG1193"/>
      <c r="GI1193"/>
      <c r="GQ1193"/>
      <c r="HI1193"/>
      <c r="HK1193"/>
      <c r="HM1193"/>
      <c r="IF1193"/>
      <c r="IW1193"/>
    </row>
    <row r="1194" spans="1:257">
      <c r="CJ1194"/>
      <c r="CK1194"/>
      <c r="GG1194"/>
      <c r="GI1194"/>
      <c r="GQ1194"/>
      <c r="HI1194"/>
      <c r="HK1194"/>
      <c r="HM1194"/>
      <c r="IF1194"/>
      <c r="IW1194"/>
    </row>
    <row r="1195" spans="1:257">
      <c r="CJ1195"/>
      <c r="CK1195"/>
      <c r="GG1195"/>
      <c r="GI1195"/>
      <c r="GQ1195"/>
      <c r="HI1195"/>
      <c r="HK1195"/>
      <c r="HM1195"/>
      <c r="IF1195"/>
      <c r="IW1195"/>
    </row>
    <row r="1196" spans="1:257">
      <c r="CJ1196"/>
      <c r="CK1196"/>
      <c r="GG1196"/>
      <c r="GI1196"/>
      <c r="GQ1196"/>
      <c r="HI1196"/>
      <c r="HK1196"/>
      <c r="HM1196"/>
      <c r="IF1196"/>
      <c r="IW1196"/>
    </row>
    <row r="1197" spans="1:257">
      <c r="CJ1197"/>
      <c r="CK1197"/>
      <c r="GG1197"/>
      <c r="GI1197"/>
      <c r="GQ1197"/>
      <c r="HI1197"/>
      <c r="HK1197"/>
      <c r="HM1197"/>
      <c r="IF1197"/>
      <c r="IW1197"/>
    </row>
    <row r="1198" spans="1:257">
      <c r="CJ1198"/>
      <c r="CK1198"/>
      <c r="GG1198"/>
      <c r="GI1198"/>
      <c r="GQ1198"/>
      <c r="HI1198"/>
      <c r="HK1198"/>
      <c r="HM1198"/>
      <c r="IF1198"/>
      <c r="IW1198"/>
    </row>
    <row r="1199" spans="1:257">
      <c r="CJ1199"/>
      <c r="CK1199"/>
      <c r="GG1199"/>
      <c r="GI1199"/>
      <c r="GQ1199"/>
      <c r="HI1199"/>
      <c r="HK1199"/>
      <c r="HM1199"/>
      <c r="IF1199"/>
      <c r="IW1199"/>
    </row>
    <row r="1200" spans="1:257">
      <c r="CJ1200"/>
      <c r="CK1200"/>
      <c r="GG1200"/>
      <c r="GI1200"/>
      <c r="GQ1200"/>
      <c r="HI1200"/>
      <c r="HK1200"/>
      <c r="HM1200"/>
      <c r="IF1200"/>
      <c r="IW1200"/>
    </row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spans="26:257">
      <c r="CJ1697"/>
      <c r="CK1697"/>
      <c r="GG1697"/>
      <c r="GI1697"/>
      <c r="GQ1697"/>
      <c r="HI1697"/>
      <c r="HK1697"/>
      <c r="HM1697"/>
      <c r="IF1697"/>
      <c r="IW1697"/>
    </row>
    <row r="1698" spans="26:257">
      <c r="CJ1698"/>
      <c r="CK1698"/>
      <c r="GG1698"/>
      <c r="GI1698"/>
      <c r="GQ1698"/>
      <c r="HI1698"/>
      <c r="HK1698"/>
      <c r="HM1698"/>
      <c r="IF1698"/>
      <c r="IW1698"/>
    </row>
    <row r="1699" spans="26:257">
      <c r="CJ1699"/>
      <c r="CK1699"/>
      <c r="GG1699"/>
      <c r="GI1699"/>
      <c r="GQ1699"/>
      <c r="HI1699"/>
      <c r="HK1699"/>
      <c r="HM1699"/>
      <c r="IF1699"/>
      <c r="IW1699"/>
    </row>
    <row r="1700" spans="26:257">
      <c r="CJ1700"/>
      <c r="CK1700"/>
      <c r="GG1700"/>
      <c r="GI1700"/>
      <c r="GQ1700"/>
      <c r="HI1700"/>
      <c r="HK1700"/>
      <c r="HM1700"/>
      <c r="IF1700"/>
      <c r="IW1700"/>
    </row>
    <row r="1701" spans="26:257">
      <c r="CJ1701"/>
      <c r="CK1701"/>
      <c r="GG1701"/>
      <c r="GI1701"/>
      <c r="GQ1701"/>
      <c r="HI1701"/>
      <c r="HK1701"/>
      <c r="HM1701"/>
      <c r="IF1701"/>
      <c r="IW1701"/>
    </row>
    <row r="1702" spans="26:257">
      <c r="CJ1702"/>
      <c r="CK1702"/>
      <c r="GG1702"/>
      <c r="GI1702"/>
      <c r="GQ1702"/>
      <c r="HI1702"/>
      <c r="HK1702"/>
      <c r="HM1702"/>
      <c r="IF1702"/>
      <c r="IW1702"/>
    </row>
    <row r="1703" spans="26:257">
      <c r="CJ1703"/>
      <c r="CK1703"/>
      <c r="GG1703"/>
      <c r="GI1703"/>
      <c r="GQ1703"/>
      <c r="HI1703"/>
      <c r="HK1703"/>
      <c r="HM1703"/>
      <c r="IF1703"/>
      <c r="IW1703"/>
    </row>
    <row r="1704" spans="26:257">
      <c r="CJ1704"/>
      <c r="CK1704"/>
      <c r="GG1704"/>
      <c r="GI1704"/>
      <c r="GQ1704"/>
      <c r="HI1704"/>
      <c r="HK1704"/>
      <c r="HM1704"/>
      <c r="IF1704"/>
      <c r="IW1704"/>
    </row>
    <row r="1705" spans="26:257">
      <c r="CJ1705"/>
      <c r="CK1705"/>
      <c r="GG1705"/>
      <c r="GI1705"/>
      <c r="GQ1705"/>
      <c r="HI1705"/>
      <c r="HK1705"/>
      <c r="HM1705"/>
      <c r="IF1705"/>
      <c r="IW1705"/>
    </row>
    <row r="1706" spans="26:257">
      <c r="CJ1706"/>
      <c r="CK1706"/>
      <c r="GG1706"/>
      <c r="GI1706"/>
      <c r="GQ1706"/>
      <c r="HI1706"/>
      <c r="HK1706"/>
      <c r="HM1706"/>
      <c r="IF1706"/>
      <c r="IW1706"/>
    </row>
    <row r="1707" spans="26:257">
      <c r="CJ1707"/>
      <c r="CK1707"/>
      <c r="GG1707"/>
      <c r="GI1707"/>
      <c r="GQ1707"/>
      <c r="HI1707"/>
      <c r="HK1707"/>
      <c r="HM1707"/>
      <c r="IF1707"/>
      <c r="IW1707"/>
    </row>
    <row r="1708" spans="26:257">
      <c r="CJ1708"/>
      <c r="CK1708"/>
      <c r="GG1708"/>
      <c r="GI1708"/>
      <c r="GQ1708"/>
      <c r="HI1708"/>
      <c r="HK1708"/>
      <c r="HM1708"/>
      <c r="IF1708"/>
      <c r="IW1708"/>
    </row>
    <row r="1709" spans="26:257">
      <c r="CJ1709"/>
      <c r="CK1709"/>
      <c r="GG1709"/>
      <c r="GI1709"/>
      <c r="GQ1709"/>
      <c r="HI1709"/>
      <c r="HK1709"/>
      <c r="HM1709"/>
      <c r="IF1709"/>
      <c r="IW1709"/>
    </row>
    <row r="1710" spans="26:257">
      <c r="Z1710" s="37"/>
      <c r="AD1710" s="32"/>
      <c r="AJ1710" s="37"/>
      <c r="CJ1710"/>
      <c r="CK1710"/>
      <c r="GG1710"/>
      <c r="GI1710"/>
      <c r="GQ1710"/>
      <c r="HI1710"/>
      <c r="HK1710"/>
      <c r="HM1710"/>
      <c r="IF1710"/>
      <c r="IW1710"/>
    </row>
    <row r="1711" spans="26:257">
      <c r="CJ1711"/>
      <c r="CK1711"/>
      <c r="GG1711"/>
      <c r="GI1711"/>
      <c r="GQ1711"/>
      <c r="HI1711"/>
      <c r="HK1711"/>
      <c r="HM1711"/>
      <c r="IF1711"/>
      <c r="IW1711"/>
    </row>
    <row r="1712" spans="26:257">
      <c r="CJ1712"/>
      <c r="CK1712"/>
      <c r="GG1712"/>
      <c r="GI1712"/>
      <c r="GQ1712"/>
      <c r="HI1712"/>
      <c r="HK1712"/>
      <c r="HM1712"/>
      <c r="IF1712"/>
      <c r="IW1712"/>
    </row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spans="26:257">
      <c r="Z1873" s="37"/>
      <c r="AD1873" s="32"/>
      <c r="AJ1873" s="37"/>
      <c r="CJ1873"/>
      <c r="CK1873"/>
      <c r="GG1873"/>
      <c r="GI1873"/>
      <c r="GQ1873"/>
      <c r="HI1873"/>
      <c r="HK1873"/>
      <c r="HM1873"/>
      <c r="IF1873"/>
      <c r="IW1873"/>
    </row>
    <row r="1874" spans="26:257">
      <c r="CJ1874"/>
      <c r="CK1874"/>
      <c r="GG1874"/>
      <c r="GI1874"/>
      <c r="GQ1874"/>
      <c r="HI1874"/>
      <c r="HK1874"/>
      <c r="HM1874"/>
      <c r="IF1874"/>
      <c r="IW1874"/>
    </row>
    <row r="1875" spans="26:257">
      <c r="CJ1875"/>
      <c r="CK1875"/>
      <c r="GG1875"/>
      <c r="GI1875"/>
      <c r="GQ1875"/>
      <c r="HI1875"/>
      <c r="HK1875"/>
      <c r="HM1875"/>
      <c r="IF1875"/>
      <c r="IW1875"/>
    </row>
    <row r="1876" spans="26:257">
      <c r="CJ1876"/>
      <c r="CK1876"/>
      <c r="GG1876"/>
      <c r="GI1876"/>
      <c r="GQ1876"/>
      <c r="HI1876"/>
      <c r="HK1876"/>
      <c r="HM1876"/>
      <c r="IF1876"/>
      <c r="IW1876"/>
    </row>
    <row r="1877" spans="26:257">
      <c r="CJ1877"/>
      <c r="CK1877"/>
      <c r="GG1877"/>
      <c r="GI1877"/>
      <c r="GQ1877"/>
      <c r="HI1877"/>
      <c r="HK1877"/>
      <c r="HM1877"/>
      <c r="IF1877"/>
      <c r="IW1877"/>
    </row>
    <row r="1878" spans="26:257">
      <c r="CJ1878"/>
      <c r="CK1878"/>
      <c r="GG1878"/>
      <c r="GI1878"/>
      <c r="GQ1878"/>
      <c r="HI1878"/>
      <c r="HK1878"/>
      <c r="HM1878"/>
      <c r="IF1878"/>
      <c r="IW1878"/>
    </row>
    <row r="1879" spans="26:257">
      <c r="CJ1879"/>
      <c r="CK1879"/>
      <c r="GG1879"/>
      <c r="GI1879"/>
      <c r="GQ1879"/>
      <c r="HI1879"/>
      <c r="HK1879"/>
      <c r="HM1879"/>
      <c r="IF1879"/>
      <c r="IW1879"/>
    </row>
    <row r="1880" spans="26:257">
      <c r="CJ1880"/>
      <c r="CK1880"/>
      <c r="GG1880"/>
      <c r="GI1880"/>
      <c r="GQ1880"/>
      <c r="HI1880"/>
      <c r="HK1880"/>
      <c r="HM1880"/>
      <c r="IF1880"/>
      <c r="IW1880"/>
    </row>
    <row r="1881" spans="26:257">
      <c r="CJ1881"/>
      <c r="CK1881"/>
      <c r="GG1881"/>
      <c r="GI1881"/>
      <c r="GQ1881"/>
      <c r="HI1881"/>
      <c r="HK1881"/>
      <c r="HM1881"/>
      <c r="IF1881"/>
      <c r="IW1881"/>
    </row>
    <row r="1882" spans="26:257">
      <c r="CJ1882"/>
      <c r="CK1882"/>
      <c r="GG1882"/>
      <c r="GI1882"/>
      <c r="GQ1882"/>
      <c r="HI1882"/>
      <c r="HK1882"/>
      <c r="HM1882"/>
      <c r="IF1882"/>
      <c r="IW1882"/>
    </row>
    <row r="1883" spans="26:257">
      <c r="CJ1883"/>
      <c r="CK1883"/>
      <c r="GG1883"/>
      <c r="GI1883"/>
      <c r="GQ1883"/>
      <c r="HI1883"/>
      <c r="HK1883"/>
      <c r="HM1883"/>
      <c r="IF1883"/>
      <c r="IW1883"/>
    </row>
    <row r="1884" spans="26:257">
      <c r="CJ1884"/>
      <c r="CK1884"/>
      <c r="GG1884"/>
      <c r="GI1884"/>
      <c r="GQ1884"/>
      <c r="HI1884"/>
      <c r="HK1884"/>
      <c r="HM1884"/>
      <c r="IF1884"/>
      <c r="IW1884"/>
    </row>
    <row r="1885" spans="26:257">
      <c r="CJ1885"/>
      <c r="CK1885"/>
      <c r="GG1885"/>
      <c r="GI1885"/>
      <c r="GQ1885"/>
      <c r="HI1885"/>
      <c r="HK1885"/>
      <c r="HM1885"/>
      <c r="IF1885"/>
      <c r="IW1885"/>
    </row>
    <row r="1886" spans="26:257">
      <c r="CJ1886"/>
      <c r="CK1886"/>
      <c r="GG1886"/>
      <c r="GI1886"/>
      <c r="GQ1886"/>
      <c r="HI1886"/>
      <c r="HK1886"/>
      <c r="HM1886"/>
      <c r="IF1886"/>
      <c r="IW1886"/>
    </row>
    <row r="1887" spans="26:257">
      <c r="CJ1887"/>
      <c r="CK1887"/>
      <c r="GG1887"/>
      <c r="GI1887"/>
      <c r="GQ1887"/>
      <c r="HI1887"/>
      <c r="HK1887"/>
      <c r="HM1887"/>
      <c r="IF1887"/>
      <c r="IW1887"/>
    </row>
    <row r="1888" spans="26:257">
      <c r="CJ1888"/>
      <c r="CK1888"/>
      <c r="GG1888"/>
      <c r="GI1888"/>
      <c r="GQ1888"/>
      <c r="HI1888"/>
      <c r="HK1888"/>
      <c r="HM1888"/>
      <c r="IF1888"/>
      <c r="IW1888"/>
    </row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spans="26:257">
      <c r="CJ1953"/>
      <c r="CK1953"/>
      <c r="GG1953"/>
      <c r="GI1953"/>
      <c r="GQ1953"/>
      <c r="HI1953"/>
      <c r="HK1953"/>
      <c r="HM1953"/>
      <c r="IF1953"/>
      <c r="IW1953"/>
    </row>
    <row r="1954" spans="26:257">
      <c r="CJ1954"/>
      <c r="CK1954"/>
      <c r="GG1954"/>
      <c r="GI1954"/>
      <c r="GQ1954"/>
      <c r="HI1954"/>
      <c r="HK1954"/>
      <c r="HM1954"/>
      <c r="IF1954"/>
      <c r="IW1954"/>
    </row>
    <row r="1955" spans="26:257">
      <c r="CJ1955"/>
      <c r="CK1955"/>
      <c r="GG1955"/>
      <c r="GI1955"/>
      <c r="GQ1955"/>
      <c r="HI1955"/>
      <c r="HK1955"/>
      <c r="HM1955"/>
      <c r="IF1955"/>
      <c r="IW1955"/>
    </row>
    <row r="1956" spans="26:257">
      <c r="CJ1956"/>
      <c r="CK1956"/>
      <c r="GG1956"/>
      <c r="GI1956"/>
      <c r="GQ1956"/>
      <c r="HI1956"/>
      <c r="HK1956"/>
      <c r="HM1956"/>
      <c r="IF1956"/>
      <c r="IW1956"/>
    </row>
    <row r="1957" spans="26:257">
      <c r="CJ1957"/>
      <c r="CK1957"/>
      <c r="GG1957"/>
      <c r="GI1957"/>
      <c r="GQ1957"/>
      <c r="HI1957"/>
      <c r="HK1957"/>
      <c r="HM1957"/>
      <c r="IF1957"/>
      <c r="IW1957"/>
    </row>
    <row r="1958" spans="26:257">
      <c r="CJ1958"/>
      <c r="CK1958"/>
      <c r="GG1958"/>
      <c r="GI1958"/>
      <c r="GQ1958"/>
      <c r="HI1958"/>
      <c r="HK1958"/>
      <c r="HM1958"/>
      <c r="IF1958"/>
      <c r="IW1958"/>
    </row>
    <row r="1959" spans="26:257">
      <c r="CJ1959"/>
      <c r="CK1959"/>
      <c r="GG1959"/>
      <c r="GI1959"/>
      <c r="GQ1959"/>
      <c r="HI1959"/>
      <c r="HK1959"/>
      <c r="HM1959"/>
      <c r="IF1959"/>
      <c r="IW1959"/>
    </row>
    <row r="1960" spans="26:257">
      <c r="CJ1960"/>
      <c r="CK1960"/>
      <c r="GG1960"/>
      <c r="GI1960"/>
      <c r="GQ1960"/>
      <c r="HI1960"/>
      <c r="HK1960"/>
      <c r="HM1960"/>
      <c r="IF1960"/>
      <c r="IW1960"/>
    </row>
    <row r="1961" spans="26:257">
      <c r="CJ1961"/>
      <c r="CK1961"/>
      <c r="GG1961"/>
      <c r="GI1961"/>
      <c r="GQ1961"/>
      <c r="HI1961"/>
      <c r="HK1961"/>
      <c r="HM1961"/>
      <c r="IF1961"/>
      <c r="IW1961"/>
    </row>
    <row r="1962" spans="26:257">
      <c r="CJ1962"/>
      <c r="CK1962"/>
      <c r="GG1962"/>
      <c r="GI1962"/>
      <c r="GQ1962"/>
      <c r="HI1962"/>
      <c r="HK1962"/>
      <c r="HM1962"/>
      <c r="IF1962"/>
      <c r="IW1962"/>
    </row>
    <row r="1963" spans="26:257">
      <c r="CJ1963"/>
      <c r="CK1963"/>
      <c r="GG1963"/>
      <c r="GI1963"/>
      <c r="GQ1963"/>
      <c r="HI1963"/>
      <c r="HK1963"/>
      <c r="HM1963"/>
      <c r="IF1963"/>
      <c r="IW1963"/>
    </row>
    <row r="1964" spans="26:257">
      <c r="CJ1964"/>
      <c r="CK1964"/>
      <c r="GG1964"/>
      <c r="GI1964"/>
      <c r="GQ1964"/>
      <c r="HI1964"/>
      <c r="HK1964"/>
      <c r="HM1964"/>
      <c r="IF1964"/>
      <c r="IW1964"/>
    </row>
    <row r="1965" spans="26:257">
      <c r="CJ1965"/>
      <c r="CK1965"/>
      <c r="GG1965"/>
      <c r="GI1965"/>
      <c r="GQ1965"/>
      <c r="HI1965"/>
      <c r="HK1965"/>
      <c r="HM1965"/>
      <c r="IF1965"/>
      <c r="IW1965"/>
    </row>
    <row r="1966" spans="26:257">
      <c r="Z1966" s="37"/>
      <c r="AD1966" s="32"/>
      <c r="AJ1966" s="37"/>
      <c r="CJ1966"/>
      <c r="CK1966"/>
      <c r="GG1966"/>
      <c r="GI1966"/>
      <c r="GQ1966"/>
      <c r="HI1966"/>
      <c r="HK1966"/>
      <c r="HM1966"/>
      <c r="IF1966"/>
      <c r="IW1966"/>
    </row>
    <row r="1967" spans="26:257">
      <c r="CJ1967"/>
      <c r="CK1967"/>
      <c r="GG1967"/>
      <c r="GI1967"/>
      <c r="GQ1967"/>
      <c r="HI1967"/>
      <c r="HK1967"/>
      <c r="HM1967"/>
      <c r="IF1967"/>
      <c r="IW1967"/>
    </row>
    <row r="1968" spans="26:257">
      <c r="CJ1968"/>
      <c r="CK1968"/>
      <c r="GG1968"/>
      <c r="GI1968"/>
      <c r="GQ1968"/>
      <c r="HI1968"/>
      <c r="HK1968"/>
      <c r="HM1968"/>
      <c r="IF1968"/>
      <c r="IW1968"/>
    </row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spans="26:257">
      <c r="CJ2785"/>
      <c r="CK2785"/>
      <c r="GG2785"/>
      <c r="GI2785"/>
      <c r="GQ2785"/>
      <c r="HI2785"/>
      <c r="HK2785"/>
      <c r="HM2785"/>
      <c r="IF2785"/>
      <c r="IW2785"/>
    </row>
    <row r="2786" spans="26:257">
      <c r="CJ2786"/>
      <c r="CK2786"/>
      <c r="GG2786"/>
      <c r="GI2786"/>
      <c r="GQ2786"/>
      <c r="HI2786"/>
      <c r="HK2786"/>
      <c r="HM2786"/>
      <c r="IF2786"/>
      <c r="IW2786"/>
    </row>
    <row r="2787" spans="26:257">
      <c r="CJ2787"/>
      <c r="CK2787"/>
      <c r="GG2787"/>
      <c r="GI2787"/>
      <c r="GQ2787"/>
      <c r="HI2787"/>
      <c r="HK2787"/>
      <c r="HM2787"/>
      <c r="IF2787"/>
      <c r="IW2787"/>
    </row>
    <row r="2788" spans="26:257">
      <c r="CJ2788"/>
      <c r="CK2788"/>
      <c r="GG2788"/>
      <c r="GI2788"/>
      <c r="GQ2788"/>
      <c r="HI2788"/>
      <c r="HK2788"/>
      <c r="HM2788"/>
      <c r="IF2788"/>
      <c r="IW2788"/>
    </row>
    <row r="2789" spans="26:257">
      <c r="CJ2789"/>
      <c r="CK2789"/>
      <c r="GG2789"/>
      <c r="GI2789"/>
      <c r="GQ2789"/>
      <c r="HI2789"/>
      <c r="HK2789"/>
      <c r="HM2789"/>
      <c r="IF2789"/>
      <c r="IW2789"/>
    </row>
    <row r="2790" spans="26:257">
      <c r="CJ2790"/>
      <c r="CK2790"/>
      <c r="GG2790"/>
      <c r="GI2790"/>
      <c r="GQ2790"/>
      <c r="HI2790"/>
      <c r="HK2790"/>
      <c r="HM2790"/>
      <c r="IF2790"/>
      <c r="IW2790"/>
    </row>
    <row r="2791" spans="26:257">
      <c r="CJ2791"/>
      <c r="CK2791"/>
      <c r="GG2791"/>
      <c r="GI2791"/>
      <c r="GQ2791"/>
      <c r="HI2791"/>
      <c r="HK2791"/>
      <c r="HM2791"/>
      <c r="IF2791"/>
      <c r="IW2791"/>
    </row>
    <row r="2792" spans="26:257">
      <c r="CJ2792"/>
      <c r="CK2792"/>
      <c r="GG2792"/>
      <c r="GI2792"/>
      <c r="GQ2792"/>
      <c r="HI2792"/>
      <c r="HK2792"/>
      <c r="HM2792"/>
      <c r="IF2792"/>
      <c r="IW2792"/>
    </row>
    <row r="2793" spans="26:257">
      <c r="CJ2793"/>
      <c r="CK2793"/>
      <c r="GG2793"/>
      <c r="GI2793"/>
      <c r="GQ2793"/>
      <c r="HI2793"/>
      <c r="HK2793"/>
      <c r="HM2793"/>
      <c r="IF2793"/>
      <c r="IW2793"/>
    </row>
    <row r="2794" spans="26:257">
      <c r="CJ2794"/>
      <c r="CK2794"/>
      <c r="GG2794"/>
      <c r="GI2794"/>
      <c r="GQ2794"/>
      <c r="HI2794"/>
      <c r="HK2794"/>
      <c r="HM2794"/>
      <c r="IF2794"/>
      <c r="IW2794"/>
    </row>
    <row r="2795" spans="26:257">
      <c r="Z2795" s="37"/>
      <c r="AD2795" s="32"/>
      <c r="AJ2795" s="37"/>
      <c r="CJ2795"/>
      <c r="CK2795"/>
      <c r="GG2795"/>
      <c r="GI2795"/>
      <c r="GQ2795"/>
      <c r="HI2795"/>
      <c r="HK2795"/>
      <c r="HM2795"/>
      <c r="IF2795"/>
      <c r="IW2795"/>
    </row>
    <row r="2796" spans="26:257">
      <c r="CJ2796"/>
      <c r="CK2796"/>
      <c r="GG2796"/>
      <c r="GI2796"/>
      <c r="GQ2796"/>
      <c r="HI2796"/>
      <c r="HK2796"/>
      <c r="HM2796"/>
      <c r="IF2796"/>
      <c r="IW2796"/>
    </row>
    <row r="2797" spans="26:257">
      <c r="CJ2797"/>
      <c r="CK2797"/>
      <c r="GG2797"/>
      <c r="GI2797"/>
      <c r="GQ2797"/>
      <c r="HI2797"/>
      <c r="HK2797"/>
      <c r="HM2797"/>
      <c r="IF2797"/>
      <c r="IW2797"/>
    </row>
    <row r="2798" spans="26:257">
      <c r="CJ2798"/>
      <c r="CK2798"/>
      <c r="GG2798"/>
      <c r="GI2798"/>
      <c r="GQ2798"/>
      <c r="HI2798"/>
      <c r="HK2798"/>
      <c r="HM2798"/>
      <c r="IF2798"/>
      <c r="IW2798"/>
    </row>
    <row r="2799" spans="26:257">
      <c r="CJ2799"/>
      <c r="CK2799"/>
      <c r="GG2799"/>
      <c r="GI2799"/>
      <c r="GQ2799"/>
      <c r="HI2799"/>
      <c r="HK2799"/>
      <c r="HM2799"/>
      <c r="IF2799"/>
      <c r="IW2799"/>
    </row>
    <row r="2800" spans="26:257">
      <c r="CJ2800"/>
      <c r="CK2800"/>
      <c r="GG2800"/>
      <c r="GI2800"/>
      <c r="GQ2800"/>
      <c r="HI2800"/>
      <c r="HK2800"/>
      <c r="HM2800"/>
      <c r="IF2800"/>
      <c r="IW2800"/>
    </row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spans="26:257">
      <c r="CJ3793"/>
      <c r="CK3793"/>
      <c r="GG3793"/>
      <c r="GI3793"/>
      <c r="GQ3793"/>
      <c r="HI3793"/>
      <c r="HK3793"/>
      <c r="HM3793"/>
      <c r="IF3793"/>
      <c r="IW3793"/>
    </row>
    <row r="3794" spans="26:257">
      <c r="CJ3794"/>
      <c r="CK3794"/>
      <c r="GG3794"/>
      <c r="GI3794"/>
      <c r="GQ3794"/>
      <c r="HI3794"/>
      <c r="HK3794"/>
      <c r="HM3794"/>
      <c r="IF3794"/>
      <c r="IW3794"/>
    </row>
    <row r="3795" spans="26:257">
      <c r="CJ3795"/>
      <c r="CK3795"/>
      <c r="GG3795"/>
      <c r="GI3795"/>
      <c r="GQ3795"/>
      <c r="HI3795"/>
      <c r="HK3795"/>
      <c r="HM3795"/>
      <c r="IF3795"/>
      <c r="IW3795"/>
    </row>
    <row r="3796" spans="26:257">
      <c r="CJ3796"/>
      <c r="CK3796"/>
      <c r="GG3796"/>
      <c r="GI3796"/>
      <c r="GQ3796"/>
      <c r="HI3796"/>
      <c r="HK3796"/>
      <c r="HM3796"/>
      <c r="IF3796"/>
      <c r="IW3796"/>
    </row>
    <row r="3797" spans="26:257">
      <c r="CJ3797"/>
      <c r="CK3797"/>
      <c r="GG3797"/>
      <c r="GI3797"/>
      <c r="GQ3797"/>
      <c r="HI3797"/>
      <c r="HK3797"/>
      <c r="HM3797"/>
      <c r="IF3797"/>
      <c r="IW3797"/>
    </row>
    <row r="3798" spans="26:257">
      <c r="CJ3798"/>
      <c r="CK3798"/>
      <c r="GG3798"/>
      <c r="GI3798"/>
      <c r="GQ3798"/>
      <c r="HI3798"/>
      <c r="HK3798"/>
      <c r="HM3798"/>
      <c r="IF3798"/>
      <c r="IW3798"/>
    </row>
    <row r="3799" spans="26:257">
      <c r="CJ3799"/>
      <c r="CK3799"/>
      <c r="GG3799"/>
      <c r="GI3799"/>
      <c r="GQ3799"/>
      <c r="HI3799"/>
      <c r="HK3799"/>
      <c r="HM3799"/>
      <c r="IF3799"/>
      <c r="IW3799"/>
    </row>
    <row r="3800" spans="26:257">
      <c r="CJ3800"/>
      <c r="CK3800"/>
      <c r="GG3800"/>
      <c r="GI3800"/>
      <c r="GQ3800"/>
      <c r="HI3800"/>
      <c r="HK3800"/>
      <c r="HM3800"/>
      <c r="IF3800"/>
      <c r="IW3800"/>
    </row>
    <row r="3801" spans="26:257">
      <c r="CJ3801"/>
      <c r="CK3801"/>
      <c r="GG3801"/>
      <c r="GI3801"/>
      <c r="GQ3801"/>
      <c r="HI3801"/>
      <c r="HK3801"/>
      <c r="HM3801"/>
      <c r="IF3801"/>
      <c r="IW3801"/>
    </row>
    <row r="3802" spans="26:257">
      <c r="CJ3802"/>
      <c r="CK3802"/>
      <c r="GG3802"/>
      <c r="GI3802"/>
      <c r="GQ3802"/>
      <c r="HI3802"/>
      <c r="HK3802"/>
      <c r="HM3802"/>
      <c r="IF3802"/>
      <c r="IW3802"/>
    </row>
    <row r="3803" spans="26:257">
      <c r="CJ3803"/>
      <c r="CK3803"/>
      <c r="GG3803"/>
      <c r="GI3803"/>
      <c r="GQ3803"/>
      <c r="HI3803"/>
      <c r="HK3803"/>
      <c r="HM3803"/>
      <c r="IF3803"/>
      <c r="IW3803"/>
    </row>
    <row r="3804" spans="26:257">
      <c r="CJ3804"/>
      <c r="CK3804"/>
      <c r="GG3804"/>
      <c r="GI3804"/>
      <c r="GQ3804"/>
      <c r="HI3804"/>
      <c r="HK3804"/>
      <c r="HM3804"/>
      <c r="IF3804"/>
      <c r="IW3804"/>
    </row>
    <row r="3805" spans="26:257">
      <c r="CJ3805"/>
      <c r="CK3805"/>
      <c r="GG3805"/>
      <c r="GI3805"/>
      <c r="GQ3805"/>
      <c r="HI3805"/>
      <c r="HK3805"/>
      <c r="HM3805"/>
      <c r="IF3805"/>
      <c r="IW3805"/>
    </row>
    <row r="3806" spans="26:257">
      <c r="CJ3806"/>
      <c r="CK3806"/>
      <c r="GG3806"/>
      <c r="GI3806"/>
      <c r="GQ3806"/>
      <c r="HI3806"/>
      <c r="HK3806"/>
      <c r="HM3806"/>
      <c r="IF3806"/>
      <c r="IW3806"/>
    </row>
    <row r="3807" spans="26:257">
      <c r="Z3807" s="37"/>
      <c r="AD3807" s="32"/>
      <c r="AJ3807" s="37"/>
      <c r="CJ3807"/>
      <c r="CK3807"/>
      <c r="GG3807"/>
      <c r="GI3807"/>
      <c r="GQ3807"/>
      <c r="HI3807"/>
      <c r="HK3807"/>
      <c r="HM3807"/>
      <c r="IF3807"/>
      <c r="IW3807"/>
    </row>
    <row r="3808" spans="26:257">
      <c r="CJ3808"/>
      <c r="CK3808"/>
      <c r="GG3808"/>
      <c r="GI3808"/>
      <c r="GQ3808"/>
      <c r="HI3808"/>
      <c r="HK3808"/>
      <c r="HM3808"/>
      <c r="IF3808"/>
      <c r="IW3808"/>
    </row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spans="26:257">
      <c r="CJ4161"/>
      <c r="CK4161"/>
      <c r="GG4161"/>
      <c r="GI4161"/>
      <c r="GQ4161"/>
      <c r="HI4161"/>
      <c r="HK4161"/>
      <c r="HM4161"/>
      <c r="IF4161"/>
      <c r="IW4161"/>
    </row>
    <row r="4162" spans="26:257">
      <c r="CJ4162"/>
      <c r="CK4162"/>
      <c r="GG4162"/>
      <c r="GI4162"/>
      <c r="GQ4162"/>
      <c r="HI4162"/>
      <c r="HK4162"/>
      <c r="HM4162"/>
      <c r="IF4162"/>
      <c r="IW4162"/>
    </row>
    <row r="4163" spans="26:257">
      <c r="CJ4163"/>
      <c r="CK4163"/>
      <c r="GG4163"/>
      <c r="GI4163"/>
      <c r="GQ4163"/>
      <c r="HI4163"/>
      <c r="HK4163"/>
      <c r="HM4163"/>
      <c r="IF4163"/>
      <c r="IW4163"/>
    </row>
    <row r="4164" spans="26:257">
      <c r="CJ4164"/>
      <c r="CK4164"/>
      <c r="GG4164"/>
      <c r="GI4164"/>
      <c r="GQ4164"/>
      <c r="HI4164"/>
      <c r="HK4164"/>
      <c r="HM4164"/>
      <c r="IF4164"/>
      <c r="IW4164"/>
    </row>
    <row r="4165" spans="26:257">
      <c r="CJ4165"/>
      <c r="CK4165"/>
      <c r="GG4165"/>
      <c r="GI4165"/>
      <c r="GQ4165"/>
      <c r="HI4165"/>
      <c r="HK4165"/>
      <c r="HM4165"/>
      <c r="IF4165"/>
      <c r="IW4165"/>
    </row>
    <row r="4166" spans="26:257">
      <c r="Z4166" s="37"/>
      <c r="AD4166" s="32"/>
      <c r="AJ4166" s="37"/>
      <c r="CJ4166"/>
      <c r="CK4166"/>
      <c r="GG4166"/>
      <c r="GI4166"/>
      <c r="GQ4166"/>
      <c r="HI4166"/>
      <c r="HK4166"/>
      <c r="HM4166"/>
      <c r="IF4166"/>
      <c r="IW4166"/>
    </row>
    <row r="4167" spans="26:257">
      <c r="CJ4167"/>
      <c r="CK4167"/>
      <c r="GG4167"/>
      <c r="GI4167"/>
      <c r="GQ4167"/>
      <c r="HI4167"/>
      <c r="HK4167"/>
      <c r="HM4167"/>
      <c r="IF4167"/>
      <c r="IW4167"/>
    </row>
    <row r="4168" spans="26:257">
      <c r="CJ4168"/>
      <c r="CK4168"/>
      <c r="GG4168"/>
      <c r="GI4168"/>
      <c r="GQ4168"/>
      <c r="HI4168"/>
      <c r="HK4168"/>
      <c r="HM4168"/>
      <c r="IF4168"/>
      <c r="IW4168"/>
    </row>
    <row r="4169" spans="26:257">
      <c r="CJ4169"/>
      <c r="CK4169"/>
      <c r="GG4169"/>
      <c r="GI4169"/>
      <c r="GQ4169"/>
      <c r="HI4169"/>
      <c r="HK4169"/>
      <c r="HM4169"/>
      <c r="IF4169"/>
      <c r="IW4169"/>
    </row>
    <row r="4170" spans="26:257">
      <c r="CJ4170"/>
      <c r="CK4170"/>
      <c r="GG4170"/>
      <c r="GI4170"/>
      <c r="GQ4170"/>
      <c r="HI4170"/>
      <c r="HK4170"/>
      <c r="HM4170"/>
      <c r="IF4170"/>
      <c r="IW4170"/>
    </row>
    <row r="4171" spans="26:257">
      <c r="CJ4171"/>
      <c r="CK4171"/>
      <c r="GG4171"/>
      <c r="GI4171"/>
      <c r="GQ4171"/>
      <c r="HI4171"/>
      <c r="HK4171"/>
      <c r="HM4171"/>
      <c r="IF4171"/>
      <c r="IW4171"/>
    </row>
    <row r="4172" spans="26:257">
      <c r="CJ4172"/>
      <c r="CK4172"/>
      <c r="GG4172"/>
      <c r="GI4172"/>
      <c r="GQ4172"/>
      <c r="HI4172"/>
      <c r="HK4172"/>
      <c r="HM4172"/>
      <c r="IF4172"/>
      <c r="IW4172"/>
    </row>
    <row r="4173" spans="26:257">
      <c r="CJ4173"/>
      <c r="CK4173"/>
      <c r="GG4173"/>
      <c r="GI4173"/>
      <c r="GQ4173"/>
      <c r="HI4173"/>
      <c r="HK4173"/>
      <c r="HM4173"/>
      <c r="IF4173"/>
      <c r="IW4173"/>
    </row>
    <row r="4174" spans="26:257">
      <c r="CJ4174"/>
      <c r="CK4174"/>
      <c r="GG4174"/>
      <c r="GI4174"/>
      <c r="GQ4174"/>
      <c r="HI4174"/>
      <c r="HK4174"/>
      <c r="HM4174"/>
      <c r="IF4174"/>
      <c r="IW4174"/>
    </row>
    <row r="4175" spans="26:257">
      <c r="CJ4175"/>
      <c r="CK4175"/>
      <c r="GG4175"/>
      <c r="GI4175"/>
      <c r="GQ4175"/>
      <c r="HI4175"/>
      <c r="HK4175"/>
      <c r="HM4175"/>
      <c r="IF4175"/>
      <c r="IW4175"/>
    </row>
    <row r="4176" spans="26:257">
      <c r="CJ4176"/>
      <c r="CK4176"/>
      <c r="GG4176"/>
      <c r="GI4176"/>
      <c r="GQ4176"/>
      <c r="HI4176"/>
      <c r="HK4176"/>
      <c r="HM4176"/>
      <c r="IF4176"/>
      <c r="IW4176"/>
    </row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spans="26:257">
      <c r="Z4257" s="37"/>
      <c r="AD4257" s="32"/>
      <c r="AJ4257" s="37"/>
      <c r="CJ4257"/>
      <c r="CK4257"/>
      <c r="GG4257"/>
      <c r="GI4257"/>
      <c r="GQ4257"/>
      <c r="HI4257"/>
      <c r="HK4257"/>
      <c r="HM4257"/>
      <c r="IF4257"/>
      <c r="IW4257"/>
    </row>
    <row r="4258" spans="26:257">
      <c r="CJ4258"/>
      <c r="CK4258"/>
      <c r="GG4258"/>
      <c r="GI4258"/>
      <c r="GQ4258"/>
      <c r="HI4258"/>
      <c r="HK4258"/>
      <c r="HM4258"/>
      <c r="IF4258"/>
      <c r="IW4258"/>
    </row>
    <row r="4259" spans="26:257">
      <c r="CJ4259"/>
      <c r="CK4259"/>
      <c r="GG4259"/>
      <c r="GI4259"/>
      <c r="GQ4259"/>
      <c r="HI4259"/>
      <c r="HK4259"/>
      <c r="HM4259"/>
      <c r="IF4259"/>
      <c r="IW4259"/>
    </row>
    <row r="4260" spans="26:257">
      <c r="CJ4260"/>
      <c r="CK4260"/>
      <c r="GG4260"/>
      <c r="GI4260"/>
      <c r="GQ4260"/>
      <c r="HI4260"/>
      <c r="HK4260"/>
      <c r="HM4260"/>
      <c r="IF4260"/>
      <c r="IW4260"/>
    </row>
    <row r="4261" spans="26:257">
      <c r="CJ4261"/>
      <c r="CK4261"/>
      <c r="GG4261"/>
      <c r="GI4261"/>
      <c r="GQ4261"/>
      <c r="HI4261"/>
      <c r="HK4261"/>
      <c r="HM4261"/>
      <c r="IF4261"/>
      <c r="IW4261"/>
    </row>
    <row r="4262" spans="26:257">
      <c r="CJ4262"/>
      <c r="CK4262"/>
      <c r="GG4262"/>
      <c r="GI4262"/>
      <c r="GQ4262"/>
      <c r="HI4262"/>
      <c r="HK4262"/>
      <c r="HM4262"/>
      <c r="IF4262"/>
      <c r="IW4262"/>
    </row>
    <row r="4263" spans="26:257">
      <c r="CJ4263"/>
      <c r="CK4263"/>
      <c r="GG4263"/>
      <c r="GI4263"/>
      <c r="GQ4263"/>
      <c r="HI4263"/>
      <c r="HK4263"/>
      <c r="HM4263"/>
      <c r="IF4263"/>
      <c r="IW4263"/>
    </row>
    <row r="4264" spans="26:257">
      <c r="CJ4264"/>
      <c r="CK4264"/>
      <c r="GG4264"/>
      <c r="GI4264"/>
      <c r="GQ4264"/>
      <c r="HI4264"/>
      <c r="HK4264"/>
      <c r="HM4264"/>
      <c r="IF4264"/>
      <c r="IW4264"/>
    </row>
    <row r="4265" spans="26:257">
      <c r="CJ4265"/>
      <c r="CK4265"/>
      <c r="GG4265"/>
      <c r="GI4265"/>
      <c r="GQ4265"/>
      <c r="HI4265"/>
      <c r="HK4265"/>
      <c r="HM4265"/>
      <c r="IF4265"/>
      <c r="IW4265"/>
    </row>
    <row r="4266" spans="26:257">
      <c r="CJ4266"/>
      <c r="CK4266"/>
      <c r="GG4266"/>
      <c r="GI4266"/>
      <c r="GQ4266"/>
      <c r="HI4266"/>
      <c r="HK4266"/>
      <c r="HM4266"/>
      <c r="IF4266"/>
      <c r="IW4266"/>
    </row>
    <row r="4267" spans="26:257">
      <c r="CJ4267"/>
      <c r="CK4267"/>
      <c r="GG4267"/>
      <c r="GI4267"/>
      <c r="GQ4267"/>
      <c r="HI4267"/>
      <c r="HK4267"/>
      <c r="HM4267"/>
      <c r="IF4267"/>
      <c r="IW4267"/>
    </row>
    <row r="4268" spans="26:257">
      <c r="CJ4268"/>
      <c r="CK4268"/>
      <c r="GG4268"/>
      <c r="GI4268"/>
      <c r="GQ4268"/>
      <c r="HI4268"/>
      <c r="HK4268"/>
      <c r="HM4268"/>
      <c r="IF4268"/>
      <c r="IW4268"/>
    </row>
    <row r="4269" spans="26:257">
      <c r="CJ4269"/>
      <c r="CK4269"/>
      <c r="GG4269"/>
      <c r="GI4269"/>
      <c r="GQ4269"/>
      <c r="HI4269"/>
      <c r="HK4269"/>
      <c r="HM4269"/>
      <c r="IF4269"/>
      <c r="IW4269"/>
    </row>
    <row r="4270" spans="26:257">
      <c r="CJ4270"/>
      <c r="CK4270"/>
      <c r="GG4270"/>
      <c r="GI4270"/>
      <c r="GQ4270"/>
      <c r="HI4270"/>
      <c r="HK4270"/>
      <c r="HM4270"/>
      <c r="IF4270"/>
      <c r="IW4270"/>
    </row>
    <row r="4271" spans="26:257">
      <c r="CJ4271"/>
      <c r="CK4271"/>
      <c r="GG4271"/>
      <c r="GI4271"/>
      <c r="GQ4271"/>
      <c r="HI4271"/>
      <c r="HK4271"/>
      <c r="HM4271"/>
      <c r="IF4271"/>
      <c r="IW4271"/>
    </row>
    <row r="4272" spans="26:257">
      <c r="CJ4272"/>
      <c r="CK4272"/>
      <c r="GG4272"/>
      <c r="GI4272"/>
      <c r="GQ4272"/>
      <c r="HI4272"/>
      <c r="HK4272"/>
      <c r="HM4272"/>
      <c r="IF4272"/>
      <c r="IW4272"/>
    </row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spans="26:257">
      <c r="CJ4289"/>
      <c r="CK4289"/>
      <c r="GG4289"/>
      <c r="GI4289"/>
      <c r="GQ4289"/>
      <c r="HI4289"/>
      <c r="HK4289"/>
      <c r="HM4289"/>
      <c r="IF4289"/>
      <c r="IW4289"/>
    </row>
    <row r="4290" spans="26:257">
      <c r="CJ4290"/>
      <c r="CK4290"/>
      <c r="GG4290"/>
      <c r="GI4290"/>
      <c r="GQ4290"/>
      <c r="HI4290"/>
      <c r="HK4290"/>
      <c r="HM4290"/>
      <c r="IF4290"/>
      <c r="IW4290"/>
    </row>
    <row r="4291" spans="26:257">
      <c r="CJ4291"/>
      <c r="CK4291"/>
      <c r="GG4291"/>
      <c r="GI4291"/>
      <c r="GQ4291"/>
      <c r="HI4291"/>
      <c r="HK4291"/>
      <c r="HM4291"/>
      <c r="IF4291"/>
      <c r="IW4291"/>
    </row>
    <row r="4292" spans="26:257">
      <c r="CJ4292"/>
      <c r="CK4292"/>
      <c r="GG4292"/>
      <c r="GI4292"/>
      <c r="GQ4292"/>
      <c r="HI4292"/>
      <c r="HK4292"/>
      <c r="HM4292"/>
      <c r="IF4292"/>
      <c r="IW4292"/>
    </row>
    <row r="4293" spans="26:257">
      <c r="CJ4293"/>
      <c r="CK4293"/>
      <c r="GG4293"/>
      <c r="GI4293"/>
      <c r="GQ4293"/>
      <c r="HI4293"/>
      <c r="HK4293"/>
      <c r="HM4293"/>
      <c r="IF4293"/>
      <c r="IW4293"/>
    </row>
    <row r="4294" spans="26:257">
      <c r="CJ4294"/>
      <c r="CK4294"/>
      <c r="GG4294"/>
      <c r="GI4294"/>
      <c r="GQ4294"/>
      <c r="HI4294"/>
      <c r="HK4294"/>
      <c r="HM4294"/>
      <c r="IF4294"/>
      <c r="IW4294"/>
    </row>
    <row r="4295" spans="26:257">
      <c r="CJ4295"/>
      <c r="CK4295"/>
      <c r="GG4295"/>
      <c r="GI4295"/>
      <c r="GQ4295"/>
      <c r="HI4295"/>
      <c r="HK4295"/>
      <c r="HM4295"/>
      <c r="IF4295"/>
      <c r="IW4295"/>
    </row>
    <row r="4296" spans="26:257">
      <c r="CJ4296"/>
      <c r="CK4296"/>
      <c r="GG4296"/>
      <c r="GI4296"/>
      <c r="GQ4296"/>
      <c r="HI4296"/>
      <c r="HK4296"/>
      <c r="HM4296"/>
      <c r="IF4296"/>
      <c r="IW4296"/>
    </row>
    <row r="4297" spans="26:257">
      <c r="CJ4297"/>
      <c r="CK4297"/>
      <c r="GG4297"/>
      <c r="GI4297"/>
      <c r="GQ4297"/>
      <c r="HI4297"/>
      <c r="HK4297"/>
      <c r="HM4297"/>
      <c r="IF4297"/>
      <c r="IW4297"/>
    </row>
    <row r="4298" spans="26:257">
      <c r="Z4298" s="37"/>
      <c r="AD4298" s="32"/>
      <c r="AJ4298" s="37"/>
      <c r="CJ4298"/>
      <c r="CK4298"/>
      <c r="GG4298"/>
      <c r="GI4298"/>
      <c r="GQ4298"/>
      <c r="HI4298"/>
      <c r="HK4298"/>
      <c r="HM4298"/>
      <c r="IF4298"/>
      <c r="IW4298"/>
    </row>
    <row r="4299" spans="26:257">
      <c r="CJ4299"/>
      <c r="CK4299"/>
      <c r="GG4299"/>
      <c r="GI4299"/>
      <c r="GQ4299"/>
      <c r="HI4299"/>
      <c r="HK4299"/>
      <c r="HM4299"/>
      <c r="IF4299"/>
      <c r="IW4299"/>
    </row>
    <row r="4300" spans="26:257">
      <c r="CJ4300"/>
      <c r="CK4300"/>
      <c r="GG4300"/>
      <c r="GI4300"/>
      <c r="GQ4300"/>
      <c r="HI4300"/>
      <c r="HK4300"/>
      <c r="HM4300"/>
      <c r="IF4300"/>
      <c r="IW4300"/>
    </row>
    <row r="4301" spans="26:257">
      <c r="CJ4301"/>
      <c r="CK4301"/>
      <c r="GG4301"/>
      <c r="GI4301"/>
      <c r="GQ4301"/>
      <c r="HI4301"/>
      <c r="HK4301"/>
      <c r="HM4301"/>
      <c r="IF4301"/>
      <c r="IW4301"/>
    </row>
    <row r="4302" spans="26:257">
      <c r="CJ4302"/>
      <c r="CK4302"/>
      <c r="GG4302"/>
      <c r="GI4302"/>
      <c r="GQ4302"/>
      <c r="HI4302"/>
      <c r="HK4302"/>
      <c r="HM4302"/>
      <c r="IF4302"/>
      <c r="IW4302"/>
    </row>
    <row r="4303" spans="26:257">
      <c r="CJ4303"/>
      <c r="CK4303"/>
      <c r="GG4303"/>
      <c r="GI4303"/>
      <c r="GQ4303"/>
      <c r="HI4303"/>
      <c r="HK4303"/>
      <c r="HM4303"/>
      <c r="IF4303"/>
      <c r="IW4303"/>
    </row>
    <row r="4304" spans="26:257">
      <c r="CJ4304"/>
      <c r="CK4304"/>
      <c r="GG4304"/>
      <c r="GI4304"/>
      <c r="GQ4304"/>
      <c r="HI4304"/>
      <c r="HK4304"/>
      <c r="HM4304"/>
      <c r="IF4304"/>
      <c r="IW4304"/>
    </row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spans="26:257">
      <c r="CJ4641"/>
      <c r="CK4641"/>
      <c r="GG4641"/>
      <c r="GI4641"/>
      <c r="GQ4641"/>
      <c r="HI4641"/>
      <c r="HK4641"/>
      <c r="HM4641"/>
      <c r="IF4641"/>
      <c r="IW4641"/>
    </row>
    <row r="4642" spans="26:257">
      <c r="CJ4642"/>
      <c r="CK4642"/>
      <c r="GG4642"/>
      <c r="GI4642"/>
      <c r="GQ4642"/>
      <c r="HI4642"/>
      <c r="HK4642"/>
      <c r="HM4642"/>
      <c r="IF4642"/>
      <c r="IW4642"/>
    </row>
    <row r="4643" spans="26:257">
      <c r="CJ4643"/>
      <c r="CK4643"/>
      <c r="GG4643"/>
      <c r="GI4643"/>
      <c r="GQ4643"/>
      <c r="HI4643"/>
      <c r="HK4643"/>
      <c r="HM4643"/>
      <c r="IF4643"/>
      <c r="IW4643"/>
    </row>
    <row r="4644" spans="26:257">
      <c r="CJ4644"/>
      <c r="CK4644"/>
      <c r="GG4644"/>
      <c r="GI4644"/>
      <c r="GQ4644"/>
      <c r="HI4644"/>
      <c r="HK4644"/>
      <c r="HM4644"/>
      <c r="IF4644"/>
      <c r="IW4644"/>
    </row>
    <row r="4645" spans="26:257">
      <c r="CJ4645"/>
      <c r="CK4645"/>
      <c r="GG4645"/>
      <c r="GI4645"/>
      <c r="GQ4645"/>
      <c r="HI4645"/>
      <c r="HK4645"/>
      <c r="HM4645"/>
      <c r="IF4645"/>
      <c r="IW4645"/>
    </row>
    <row r="4646" spans="26:257">
      <c r="CJ4646"/>
      <c r="CK4646"/>
      <c r="GG4646"/>
      <c r="GI4646"/>
      <c r="GQ4646"/>
      <c r="HI4646"/>
      <c r="HK4646"/>
      <c r="HM4646"/>
      <c r="IF4646"/>
      <c r="IW4646"/>
    </row>
    <row r="4647" spans="26:257">
      <c r="CJ4647"/>
      <c r="CK4647"/>
      <c r="GG4647"/>
      <c r="GI4647"/>
      <c r="GQ4647"/>
      <c r="HI4647"/>
      <c r="HK4647"/>
      <c r="HM4647"/>
      <c r="IF4647"/>
      <c r="IW4647"/>
    </row>
    <row r="4648" spans="26:257">
      <c r="CJ4648"/>
      <c r="CK4648"/>
      <c r="GG4648"/>
      <c r="GI4648"/>
      <c r="GQ4648"/>
      <c r="HI4648"/>
      <c r="HK4648"/>
      <c r="HM4648"/>
      <c r="IF4648"/>
      <c r="IW4648"/>
    </row>
    <row r="4649" spans="26:257">
      <c r="CJ4649"/>
      <c r="CK4649"/>
      <c r="GG4649"/>
      <c r="GI4649"/>
      <c r="GQ4649"/>
      <c r="HI4649"/>
      <c r="HK4649"/>
      <c r="HM4649"/>
      <c r="IF4649"/>
      <c r="IW4649"/>
    </row>
    <row r="4650" spans="26:257">
      <c r="CJ4650"/>
      <c r="CK4650"/>
      <c r="GG4650"/>
      <c r="GI4650"/>
      <c r="GQ4650"/>
      <c r="HI4650"/>
      <c r="HK4650"/>
      <c r="HM4650"/>
      <c r="IF4650"/>
      <c r="IW4650"/>
    </row>
    <row r="4651" spans="26:257">
      <c r="CJ4651"/>
      <c r="CK4651"/>
      <c r="GG4651"/>
      <c r="GI4651"/>
      <c r="GQ4651"/>
      <c r="HI4651"/>
      <c r="HK4651"/>
      <c r="HM4651"/>
      <c r="IF4651"/>
      <c r="IW4651"/>
    </row>
    <row r="4652" spans="26:257">
      <c r="Z4652" s="37"/>
      <c r="AD4652" s="32"/>
      <c r="AJ4652" s="37"/>
      <c r="CJ4652"/>
      <c r="CK4652"/>
      <c r="GG4652"/>
      <c r="GI4652"/>
      <c r="GQ4652"/>
      <c r="HI4652"/>
      <c r="HK4652"/>
      <c r="HM4652"/>
      <c r="IF4652"/>
      <c r="IW4652"/>
    </row>
    <row r="4653" spans="26:257">
      <c r="CJ4653"/>
      <c r="CK4653"/>
      <c r="GG4653"/>
      <c r="GI4653"/>
      <c r="GQ4653"/>
      <c r="HI4653"/>
      <c r="HK4653"/>
      <c r="HM4653"/>
      <c r="IF4653"/>
      <c r="IW4653"/>
    </row>
    <row r="4654" spans="26:257">
      <c r="CJ4654"/>
      <c r="CK4654"/>
      <c r="GG4654"/>
      <c r="GI4654"/>
      <c r="GQ4654"/>
      <c r="HI4654"/>
      <c r="HK4654"/>
      <c r="HM4654"/>
      <c r="IF4654"/>
      <c r="IW4654"/>
    </row>
    <row r="4655" spans="26:257">
      <c r="CJ4655"/>
      <c r="CK4655"/>
      <c r="GG4655"/>
      <c r="GI4655"/>
      <c r="GQ4655"/>
      <c r="HI4655"/>
      <c r="HK4655"/>
      <c r="HM4655"/>
      <c r="IF4655"/>
      <c r="IW4655"/>
    </row>
    <row r="4656" spans="26:257">
      <c r="CJ4656"/>
      <c r="CK4656"/>
      <c r="GG4656"/>
      <c r="GI4656"/>
      <c r="GQ4656"/>
      <c r="HI4656"/>
      <c r="HK4656"/>
      <c r="HM4656"/>
      <c r="IF4656"/>
      <c r="IW4656"/>
    </row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spans="26:257">
      <c r="CJ4673"/>
      <c r="CK4673"/>
      <c r="GG4673"/>
      <c r="GI4673"/>
      <c r="GQ4673"/>
      <c r="HI4673"/>
      <c r="HK4673"/>
      <c r="HM4673"/>
      <c r="IF4673"/>
      <c r="IW4673"/>
    </row>
    <row r="4674" spans="26:257">
      <c r="CJ4674"/>
      <c r="CK4674"/>
      <c r="GG4674"/>
      <c r="GI4674"/>
      <c r="GQ4674"/>
      <c r="HI4674"/>
      <c r="HK4674"/>
      <c r="HM4674"/>
      <c r="IF4674"/>
      <c r="IW4674"/>
    </row>
    <row r="4675" spans="26:257">
      <c r="CJ4675"/>
      <c r="CK4675"/>
      <c r="GG4675"/>
      <c r="GI4675"/>
      <c r="GQ4675"/>
      <c r="HI4675"/>
      <c r="HK4675"/>
      <c r="HM4675"/>
      <c r="IF4675"/>
      <c r="IW4675"/>
    </row>
    <row r="4676" spans="26:257">
      <c r="CJ4676"/>
      <c r="CK4676"/>
      <c r="GG4676"/>
      <c r="GI4676"/>
      <c r="GQ4676"/>
      <c r="HI4676"/>
      <c r="HK4676"/>
      <c r="HM4676"/>
      <c r="IF4676"/>
      <c r="IW4676"/>
    </row>
    <row r="4677" spans="26:257">
      <c r="CJ4677"/>
      <c r="CK4677"/>
      <c r="GG4677"/>
      <c r="GI4677"/>
      <c r="GQ4677"/>
      <c r="HI4677"/>
      <c r="HK4677"/>
      <c r="HM4677"/>
      <c r="IF4677"/>
      <c r="IW4677"/>
    </row>
    <row r="4678" spans="26:257">
      <c r="CJ4678"/>
      <c r="CK4678"/>
      <c r="GG4678"/>
      <c r="GI4678"/>
      <c r="GQ4678"/>
      <c r="HI4678"/>
      <c r="HK4678"/>
      <c r="HM4678"/>
      <c r="IF4678"/>
      <c r="IW4678"/>
    </row>
    <row r="4679" spans="26:257">
      <c r="CJ4679"/>
      <c r="CK4679"/>
      <c r="GG4679"/>
      <c r="GI4679"/>
      <c r="GQ4679"/>
      <c r="HI4679"/>
      <c r="HK4679"/>
      <c r="HM4679"/>
      <c r="IF4679"/>
      <c r="IW4679"/>
    </row>
    <row r="4680" spans="26:257">
      <c r="CJ4680"/>
      <c r="CK4680"/>
      <c r="GG4680"/>
      <c r="GI4680"/>
      <c r="GQ4680"/>
      <c r="HI4680"/>
      <c r="HK4680"/>
      <c r="HM4680"/>
      <c r="IF4680"/>
      <c r="IW4680"/>
    </row>
    <row r="4681" spans="26:257">
      <c r="CJ4681"/>
      <c r="CK4681"/>
      <c r="GG4681"/>
      <c r="GI4681"/>
      <c r="GQ4681"/>
      <c r="HI4681"/>
      <c r="HK4681"/>
      <c r="HM4681"/>
      <c r="IF4681"/>
      <c r="IW4681"/>
    </row>
    <row r="4682" spans="26:257">
      <c r="CJ4682"/>
      <c r="CK4682"/>
      <c r="GG4682"/>
      <c r="GI4682"/>
      <c r="GQ4682"/>
      <c r="HI4682"/>
      <c r="HK4682"/>
      <c r="HM4682"/>
      <c r="IF4682"/>
      <c r="IW4682"/>
    </row>
    <row r="4683" spans="26:257">
      <c r="Z4683" s="37"/>
      <c r="AD4683" s="32"/>
      <c r="AJ4683" s="37"/>
      <c r="CJ4683"/>
      <c r="CK4683"/>
      <c r="GG4683"/>
      <c r="GI4683"/>
      <c r="GQ4683"/>
      <c r="HI4683"/>
      <c r="HK4683"/>
      <c r="HM4683"/>
      <c r="IF4683"/>
      <c r="IW4683"/>
    </row>
    <row r="4684" spans="26:257">
      <c r="CJ4684"/>
      <c r="CK4684"/>
      <c r="GG4684"/>
      <c r="GI4684"/>
      <c r="GQ4684"/>
      <c r="HI4684"/>
      <c r="HK4684"/>
      <c r="HM4684"/>
      <c r="IF4684"/>
      <c r="IW4684"/>
    </row>
    <row r="4685" spans="26:257">
      <c r="CJ4685"/>
      <c r="CK4685"/>
      <c r="GG4685"/>
      <c r="GI4685"/>
      <c r="GQ4685"/>
      <c r="HI4685"/>
      <c r="HK4685"/>
      <c r="HM4685"/>
      <c r="IF4685"/>
      <c r="IW4685"/>
    </row>
    <row r="4686" spans="26:257">
      <c r="CJ4686"/>
      <c r="CK4686"/>
      <c r="GG4686"/>
      <c r="GI4686"/>
      <c r="GQ4686"/>
      <c r="HI4686"/>
      <c r="HK4686"/>
      <c r="HM4686"/>
      <c r="IF4686"/>
      <c r="IW4686"/>
    </row>
    <row r="4687" spans="26:257">
      <c r="CJ4687"/>
      <c r="CK4687"/>
      <c r="GG4687"/>
      <c r="GI4687"/>
      <c r="GQ4687"/>
      <c r="HI4687"/>
      <c r="HK4687"/>
      <c r="HM4687"/>
      <c r="IF4687"/>
      <c r="IW4687"/>
    </row>
    <row r="4688" spans="26:257">
      <c r="CJ4688"/>
      <c r="CK4688"/>
      <c r="GG4688"/>
      <c r="GI4688"/>
      <c r="GQ4688"/>
      <c r="HI4688"/>
      <c r="HK4688"/>
      <c r="HM4688"/>
      <c r="IF4688"/>
      <c r="IW4688"/>
    </row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spans="26:257">
      <c r="CJ5185"/>
      <c r="CK5185"/>
      <c r="GG5185"/>
      <c r="GI5185"/>
      <c r="GQ5185"/>
      <c r="HI5185"/>
      <c r="HK5185"/>
      <c r="HM5185"/>
      <c r="IF5185"/>
      <c r="IW5185"/>
    </row>
    <row r="5186" spans="26:257">
      <c r="CJ5186"/>
      <c r="CK5186"/>
      <c r="GG5186"/>
      <c r="GI5186"/>
      <c r="GQ5186"/>
      <c r="HI5186"/>
      <c r="HK5186"/>
      <c r="HM5186"/>
      <c r="IF5186"/>
      <c r="IW5186"/>
    </row>
    <row r="5187" spans="26:257">
      <c r="CJ5187"/>
      <c r="CK5187"/>
      <c r="GG5187"/>
      <c r="GI5187"/>
      <c r="GQ5187"/>
      <c r="HI5187"/>
      <c r="HK5187"/>
      <c r="HM5187"/>
      <c r="IF5187"/>
      <c r="IW5187"/>
    </row>
    <row r="5188" spans="26:257">
      <c r="CJ5188"/>
      <c r="CK5188"/>
      <c r="GG5188"/>
      <c r="GI5188"/>
      <c r="GQ5188"/>
      <c r="HI5188"/>
      <c r="HK5188"/>
      <c r="HM5188"/>
      <c r="IF5188"/>
      <c r="IW5188"/>
    </row>
    <row r="5189" spans="26:257">
      <c r="CJ5189"/>
      <c r="CK5189"/>
      <c r="GG5189"/>
      <c r="GI5189"/>
      <c r="GQ5189"/>
      <c r="HI5189"/>
      <c r="HK5189"/>
      <c r="HM5189"/>
      <c r="IF5189"/>
      <c r="IW5189"/>
    </row>
    <row r="5190" spans="26:257">
      <c r="CJ5190"/>
      <c r="CK5190"/>
      <c r="GG5190"/>
      <c r="GI5190"/>
      <c r="GQ5190"/>
      <c r="HI5190"/>
      <c r="HK5190"/>
      <c r="HM5190"/>
      <c r="IF5190"/>
      <c r="IW5190"/>
    </row>
    <row r="5191" spans="26:257">
      <c r="CJ5191"/>
      <c r="CK5191"/>
      <c r="GG5191"/>
      <c r="GI5191"/>
      <c r="GQ5191"/>
      <c r="HI5191"/>
      <c r="HK5191"/>
      <c r="HM5191"/>
      <c r="IF5191"/>
      <c r="IW5191"/>
    </row>
    <row r="5192" spans="26:257">
      <c r="CJ5192"/>
      <c r="CK5192"/>
      <c r="GG5192"/>
      <c r="GI5192"/>
      <c r="GQ5192"/>
      <c r="HI5192"/>
      <c r="HK5192"/>
      <c r="HM5192"/>
      <c r="IF5192"/>
      <c r="IW5192"/>
    </row>
    <row r="5193" spans="26:257">
      <c r="CJ5193"/>
      <c r="CK5193"/>
      <c r="GG5193"/>
      <c r="GI5193"/>
      <c r="GQ5193"/>
      <c r="HI5193"/>
      <c r="HK5193"/>
      <c r="HM5193"/>
      <c r="IF5193"/>
      <c r="IW5193"/>
    </row>
    <row r="5194" spans="26:257">
      <c r="CJ5194"/>
      <c r="CK5194"/>
      <c r="GG5194"/>
      <c r="GI5194"/>
      <c r="GQ5194"/>
      <c r="HI5194"/>
      <c r="HK5194"/>
      <c r="HM5194"/>
      <c r="IF5194"/>
      <c r="IW5194"/>
    </row>
    <row r="5195" spans="26:257">
      <c r="CJ5195"/>
      <c r="CK5195"/>
      <c r="GG5195"/>
      <c r="GI5195"/>
      <c r="GQ5195"/>
      <c r="HI5195"/>
      <c r="HK5195"/>
      <c r="HM5195"/>
      <c r="IF5195"/>
      <c r="IW5195"/>
    </row>
    <row r="5196" spans="26:257">
      <c r="CJ5196"/>
      <c r="CK5196"/>
      <c r="GG5196"/>
      <c r="GI5196"/>
      <c r="GQ5196"/>
      <c r="HI5196"/>
      <c r="HK5196"/>
      <c r="HM5196"/>
      <c r="IF5196"/>
      <c r="IW5196"/>
    </row>
    <row r="5197" spans="26:257">
      <c r="CJ5197"/>
      <c r="CK5197"/>
      <c r="GG5197"/>
      <c r="GI5197"/>
      <c r="GQ5197"/>
      <c r="HI5197"/>
      <c r="HK5197"/>
      <c r="HM5197"/>
      <c r="IF5197"/>
      <c r="IW5197"/>
    </row>
    <row r="5198" spans="26:257">
      <c r="Z5198" s="37"/>
      <c r="AD5198" s="32"/>
      <c r="AJ5198" s="37"/>
      <c r="CJ5198"/>
      <c r="CK5198"/>
      <c r="GG5198"/>
      <c r="GI5198"/>
      <c r="GQ5198"/>
      <c r="HI5198"/>
      <c r="HK5198"/>
      <c r="HM5198"/>
      <c r="IF5198"/>
      <c r="IW5198"/>
    </row>
    <row r="5199" spans="26:257">
      <c r="CJ5199"/>
      <c r="CK5199"/>
      <c r="GG5199"/>
      <c r="GI5199"/>
      <c r="GQ5199"/>
      <c r="HI5199"/>
      <c r="HK5199"/>
      <c r="HM5199"/>
      <c r="IF5199"/>
      <c r="IW5199"/>
    </row>
    <row r="5200" spans="26:257">
      <c r="CJ5200"/>
      <c r="CK5200"/>
      <c r="GG5200"/>
      <c r="GI5200"/>
      <c r="GQ5200"/>
      <c r="HI5200"/>
      <c r="HK5200"/>
      <c r="HM5200"/>
      <c r="IF5200"/>
      <c r="IW5200"/>
    </row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spans="26:257">
      <c r="CJ6913"/>
      <c r="CK6913"/>
      <c r="GG6913"/>
      <c r="GI6913"/>
      <c r="GQ6913"/>
      <c r="HI6913"/>
      <c r="HK6913"/>
      <c r="HM6913"/>
      <c r="IF6913"/>
      <c r="IW6913"/>
    </row>
    <row r="6914" spans="26:257">
      <c r="CJ6914"/>
      <c r="CK6914"/>
      <c r="GG6914"/>
      <c r="GI6914"/>
      <c r="GQ6914"/>
      <c r="HI6914"/>
      <c r="HK6914"/>
      <c r="HM6914"/>
      <c r="IF6914"/>
      <c r="IW6914"/>
    </row>
    <row r="6915" spans="26:257">
      <c r="CJ6915"/>
      <c r="CK6915"/>
      <c r="GG6915"/>
      <c r="GI6915"/>
      <c r="GQ6915"/>
      <c r="HI6915"/>
      <c r="HK6915"/>
      <c r="HM6915"/>
      <c r="IF6915"/>
      <c r="IW6915"/>
    </row>
    <row r="6916" spans="26:257">
      <c r="CJ6916"/>
      <c r="CK6916"/>
      <c r="GG6916"/>
      <c r="GI6916"/>
      <c r="GQ6916"/>
      <c r="HI6916"/>
      <c r="HK6916"/>
      <c r="HM6916"/>
      <c r="IF6916"/>
      <c r="IW6916"/>
    </row>
    <row r="6917" spans="26:257">
      <c r="Z6917" s="37"/>
      <c r="AD6917" s="32"/>
      <c r="AJ6917" s="37"/>
      <c r="CJ6917"/>
      <c r="CK6917"/>
      <c r="GG6917"/>
      <c r="GI6917"/>
      <c r="GQ6917"/>
      <c r="HI6917"/>
      <c r="HK6917"/>
      <c r="HM6917"/>
      <c r="IF6917"/>
      <c r="IW6917"/>
    </row>
    <row r="6918" spans="26:257">
      <c r="CJ6918"/>
      <c r="CK6918"/>
      <c r="GG6918"/>
      <c r="GI6918"/>
      <c r="GQ6918"/>
      <c r="HI6918"/>
      <c r="HK6918"/>
      <c r="HM6918"/>
      <c r="IF6918"/>
      <c r="IW6918"/>
    </row>
    <row r="6919" spans="26:257">
      <c r="CJ6919"/>
      <c r="CK6919"/>
      <c r="GG6919"/>
      <c r="GI6919"/>
      <c r="GQ6919"/>
      <c r="HI6919"/>
      <c r="HK6919"/>
      <c r="HM6919"/>
      <c r="IF6919"/>
      <c r="IW6919"/>
    </row>
    <row r="6920" spans="26:257">
      <c r="CJ6920"/>
      <c r="CK6920"/>
      <c r="GG6920"/>
      <c r="GI6920"/>
      <c r="GQ6920"/>
      <c r="HI6920"/>
      <c r="HK6920"/>
      <c r="HM6920"/>
      <c r="IF6920"/>
      <c r="IW6920"/>
    </row>
    <row r="6921" spans="26:257">
      <c r="CJ6921"/>
      <c r="CK6921"/>
      <c r="GG6921"/>
      <c r="GI6921"/>
      <c r="GQ6921"/>
      <c r="HI6921"/>
      <c r="HK6921"/>
      <c r="HM6921"/>
      <c r="IF6921"/>
      <c r="IW6921"/>
    </row>
    <row r="6922" spans="26:257">
      <c r="CJ6922"/>
      <c r="CK6922"/>
      <c r="GG6922"/>
      <c r="GI6922"/>
      <c r="GQ6922"/>
      <c r="HI6922"/>
      <c r="HK6922"/>
      <c r="HM6922"/>
      <c r="IF6922"/>
      <c r="IW6922"/>
    </row>
    <row r="6923" spans="26:257">
      <c r="CJ6923"/>
      <c r="CK6923"/>
      <c r="GG6923"/>
      <c r="GI6923"/>
      <c r="GQ6923"/>
      <c r="HI6923"/>
      <c r="HK6923"/>
      <c r="HM6923"/>
      <c r="IF6923"/>
      <c r="IW6923"/>
    </row>
    <row r="6924" spans="26:257">
      <c r="CJ6924"/>
      <c r="CK6924"/>
      <c r="GG6924"/>
      <c r="GI6924"/>
      <c r="GQ6924"/>
      <c r="HI6924"/>
      <c r="HK6924"/>
      <c r="HM6924"/>
      <c r="IF6924"/>
      <c r="IW6924"/>
    </row>
    <row r="6925" spans="26:257">
      <c r="CJ6925"/>
      <c r="CK6925"/>
      <c r="GG6925"/>
      <c r="GI6925"/>
      <c r="GQ6925"/>
      <c r="HI6925"/>
      <c r="HK6925"/>
      <c r="HM6925"/>
      <c r="IF6925"/>
      <c r="IW6925"/>
    </row>
    <row r="6926" spans="26:257">
      <c r="CJ6926"/>
      <c r="CK6926"/>
      <c r="GG6926"/>
      <c r="GI6926"/>
      <c r="GQ6926"/>
      <c r="HI6926"/>
      <c r="HK6926"/>
      <c r="HM6926"/>
      <c r="IF6926"/>
      <c r="IW6926"/>
    </row>
    <row r="6927" spans="26:257">
      <c r="CJ6927"/>
      <c r="CK6927"/>
      <c r="GG6927"/>
      <c r="GI6927"/>
      <c r="GQ6927"/>
      <c r="HI6927"/>
      <c r="HK6927"/>
      <c r="HM6927"/>
      <c r="IF6927"/>
      <c r="IW6927"/>
    </row>
    <row r="6928" spans="26:257">
      <c r="CJ6928"/>
      <c r="CK6928"/>
      <c r="GG6928"/>
      <c r="GI6928"/>
      <c r="GQ6928"/>
      <c r="HI6928"/>
      <c r="HK6928"/>
      <c r="HM6928"/>
      <c r="IF6928"/>
      <c r="IW6928"/>
    </row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spans="26:257">
      <c r="CJ7281"/>
      <c r="CK7281"/>
      <c r="GG7281"/>
      <c r="GI7281"/>
      <c r="GQ7281"/>
      <c r="HI7281"/>
      <c r="HK7281"/>
      <c r="HM7281"/>
      <c r="IF7281"/>
      <c r="IW7281"/>
    </row>
    <row r="7282" spans="26:257">
      <c r="CJ7282"/>
      <c r="CK7282"/>
      <c r="GG7282"/>
      <c r="GI7282"/>
      <c r="GQ7282"/>
      <c r="HI7282"/>
      <c r="HK7282"/>
      <c r="HM7282"/>
      <c r="IF7282"/>
      <c r="IW7282"/>
    </row>
    <row r="7283" spans="26:257">
      <c r="CJ7283"/>
      <c r="CK7283"/>
      <c r="GG7283"/>
      <c r="GI7283"/>
      <c r="GQ7283"/>
      <c r="HI7283"/>
      <c r="HK7283"/>
      <c r="HM7283"/>
      <c r="IF7283"/>
      <c r="IW7283"/>
    </row>
    <row r="7284" spans="26:257">
      <c r="Z7284" s="37"/>
      <c r="AD7284" s="32"/>
      <c r="AJ7284" s="37"/>
      <c r="CJ7284"/>
      <c r="CK7284"/>
      <c r="GG7284"/>
      <c r="GI7284"/>
      <c r="GQ7284"/>
      <c r="HI7284"/>
      <c r="HK7284"/>
      <c r="HM7284"/>
      <c r="IF7284"/>
      <c r="IW7284"/>
    </row>
    <row r="7285" spans="26:257">
      <c r="CJ7285"/>
      <c r="CK7285"/>
      <c r="GG7285"/>
      <c r="GI7285"/>
      <c r="GQ7285"/>
      <c r="HI7285"/>
      <c r="HK7285"/>
      <c r="HM7285"/>
      <c r="IF7285"/>
      <c r="IW7285"/>
    </row>
    <row r="7286" spans="26:257">
      <c r="CJ7286"/>
      <c r="CK7286"/>
      <c r="GG7286"/>
      <c r="GI7286"/>
      <c r="GQ7286"/>
      <c r="HI7286"/>
      <c r="HK7286"/>
      <c r="HM7286"/>
      <c r="IF7286"/>
      <c r="IW7286"/>
    </row>
    <row r="7287" spans="26:257">
      <c r="CJ7287"/>
      <c r="CK7287"/>
      <c r="GG7287"/>
      <c r="GI7287"/>
      <c r="GQ7287"/>
      <c r="HI7287"/>
      <c r="HK7287"/>
      <c r="HM7287"/>
      <c r="IF7287"/>
      <c r="IW7287"/>
    </row>
    <row r="7288" spans="26:257">
      <c r="CJ7288"/>
      <c r="CK7288"/>
      <c r="GG7288"/>
      <c r="GI7288"/>
      <c r="GQ7288"/>
      <c r="HI7288"/>
      <c r="HK7288"/>
      <c r="HM7288"/>
      <c r="IF7288"/>
      <c r="IW7288"/>
    </row>
    <row r="7289" spans="26:257">
      <c r="CJ7289"/>
      <c r="CK7289"/>
      <c r="GG7289"/>
      <c r="GI7289"/>
      <c r="GQ7289"/>
      <c r="HI7289"/>
      <c r="HK7289"/>
      <c r="HM7289"/>
      <c r="IF7289"/>
      <c r="IW7289"/>
    </row>
    <row r="7290" spans="26:257">
      <c r="CJ7290"/>
      <c r="CK7290"/>
      <c r="GG7290"/>
      <c r="GI7290"/>
      <c r="GQ7290"/>
      <c r="HI7290"/>
      <c r="HK7290"/>
      <c r="HM7290"/>
      <c r="IF7290"/>
      <c r="IW7290"/>
    </row>
    <row r="7291" spans="26:257">
      <c r="CJ7291"/>
      <c r="CK7291"/>
      <c r="GG7291"/>
      <c r="GI7291"/>
      <c r="GQ7291"/>
      <c r="HI7291"/>
      <c r="HK7291"/>
      <c r="HM7291"/>
      <c r="IF7291"/>
      <c r="IW7291"/>
    </row>
    <row r="7292" spans="26:257">
      <c r="CJ7292"/>
      <c r="CK7292"/>
      <c r="GG7292"/>
      <c r="GI7292"/>
      <c r="GQ7292"/>
      <c r="HI7292"/>
      <c r="HK7292"/>
      <c r="HM7292"/>
      <c r="IF7292"/>
      <c r="IW7292"/>
    </row>
    <row r="7293" spans="26:257">
      <c r="CJ7293"/>
      <c r="CK7293"/>
      <c r="GG7293"/>
      <c r="GI7293"/>
      <c r="GQ7293"/>
      <c r="HI7293"/>
      <c r="HK7293"/>
      <c r="HM7293"/>
      <c r="IF7293"/>
      <c r="IW7293"/>
    </row>
    <row r="7294" spans="26:257">
      <c r="CJ7294"/>
      <c r="CK7294"/>
      <c r="GG7294"/>
      <c r="GI7294"/>
      <c r="GQ7294"/>
      <c r="HI7294"/>
      <c r="HK7294"/>
      <c r="HM7294"/>
      <c r="IF7294"/>
      <c r="IW7294"/>
    </row>
    <row r="7295" spans="26:257">
      <c r="CJ7295"/>
      <c r="CK7295"/>
      <c r="GG7295"/>
      <c r="GI7295"/>
      <c r="GQ7295"/>
      <c r="HI7295"/>
      <c r="HK7295"/>
      <c r="HM7295"/>
      <c r="IF7295"/>
      <c r="IW7295"/>
    </row>
    <row r="7296" spans="26:257">
      <c r="CJ7296"/>
      <c r="CK7296"/>
      <c r="GG7296"/>
      <c r="GI7296"/>
      <c r="GQ7296"/>
      <c r="HI7296"/>
      <c r="HK7296"/>
      <c r="HM7296"/>
      <c r="IF7296"/>
      <c r="IW7296"/>
    </row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spans="26:257">
      <c r="CJ7425"/>
      <c r="CK7425"/>
      <c r="GG7425"/>
      <c r="GI7425"/>
      <c r="GQ7425"/>
      <c r="HI7425"/>
      <c r="HK7425"/>
      <c r="HM7425"/>
      <c r="IF7425"/>
      <c r="IW7425"/>
    </row>
    <row r="7426" spans="26:257">
      <c r="CJ7426"/>
      <c r="CK7426"/>
      <c r="GG7426"/>
      <c r="GI7426"/>
      <c r="GQ7426"/>
      <c r="HI7426"/>
      <c r="HK7426"/>
      <c r="HM7426"/>
      <c r="IF7426"/>
      <c r="IW7426"/>
    </row>
    <row r="7427" spans="26:257">
      <c r="CJ7427"/>
      <c r="CK7427"/>
      <c r="GG7427"/>
      <c r="GI7427"/>
      <c r="GQ7427"/>
      <c r="HI7427"/>
      <c r="HK7427"/>
      <c r="HM7427"/>
      <c r="IF7427"/>
      <c r="IW7427"/>
    </row>
    <row r="7428" spans="26:257">
      <c r="CJ7428"/>
      <c r="CK7428"/>
      <c r="GG7428"/>
      <c r="GI7428"/>
      <c r="GQ7428"/>
      <c r="HI7428"/>
      <c r="HK7428"/>
      <c r="HM7428"/>
      <c r="IF7428"/>
      <c r="IW7428"/>
    </row>
    <row r="7429" spans="26:257">
      <c r="CJ7429"/>
      <c r="CK7429"/>
      <c r="GG7429"/>
      <c r="GI7429"/>
      <c r="GQ7429"/>
      <c r="HI7429"/>
      <c r="HK7429"/>
      <c r="HM7429"/>
      <c r="IF7429"/>
      <c r="IW7429"/>
    </row>
    <row r="7430" spans="26:257">
      <c r="CJ7430"/>
      <c r="CK7430"/>
      <c r="GG7430"/>
      <c r="GI7430"/>
      <c r="GQ7430"/>
      <c r="HI7430"/>
      <c r="HK7430"/>
      <c r="HM7430"/>
      <c r="IF7430"/>
      <c r="IW7430"/>
    </row>
    <row r="7431" spans="26:257">
      <c r="CJ7431"/>
      <c r="CK7431"/>
      <c r="GG7431"/>
      <c r="GI7431"/>
      <c r="GQ7431"/>
      <c r="HI7431"/>
      <c r="HK7431"/>
      <c r="HM7431"/>
      <c r="IF7431"/>
      <c r="IW7431"/>
    </row>
    <row r="7432" spans="26:257">
      <c r="CJ7432"/>
      <c r="CK7432"/>
      <c r="GG7432"/>
      <c r="GI7432"/>
      <c r="GQ7432"/>
      <c r="HI7432"/>
      <c r="HK7432"/>
      <c r="HM7432"/>
      <c r="IF7432"/>
      <c r="IW7432"/>
    </row>
    <row r="7433" spans="26:257">
      <c r="CJ7433"/>
      <c r="CK7433"/>
      <c r="GG7433"/>
      <c r="GI7433"/>
      <c r="GQ7433"/>
      <c r="HI7433"/>
      <c r="HK7433"/>
      <c r="HM7433"/>
      <c r="IF7433"/>
      <c r="IW7433"/>
    </row>
    <row r="7434" spans="26:257">
      <c r="Z7434" s="37"/>
      <c r="AD7434" s="32"/>
      <c r="AJ7434" s="37"/>
      <c r="CJ7434"/>
      <c r="CK7434"/>
      <c r="GG7434"/>
      <c r="GI7434"/>
      <c r="GQ7434"/>
      <c r="HI7434"/>
      <c r="HK7434"/>
      <c r="HM7434"/>
      <c r="IF7434"/>
      <c r="IW7434"/>
    </row>
    <row r="7435" spans="26:257">
      <c r="CJ7435"/>
      <c r="CK7435"/>
      <c r="GG7435"/>
      <c r="GI7435"/>
      <c r="GQ7435"/>
      <c r="HI7435"/>
      <c r="HK7435"/>
      <c r="HM7435"/>
      <c r="IF7435"/>
      <c r="IW7435"/>
    </row>
    <row r="7436" spans="26:257">
      <c r="CJ7436"/>
      <c r="CK7436"/>
      <c r="GG7436"/>
      <c r="GI7436"/>
      <c r="GQ7436"/>
      <c r="HI7436"/>
      <c r="HK7436"/>
      <c r="HM7436"/>
      <c r="IF7436"/>
      <c r="IW7436"/>
    </row>
    <row r="7437" spans="26:257">
      <c r="CJ7437"/>
      <c r="CK7437"/>
      <c r="GG7437"/>
      <c r="GI7437"/>
      <c r="GQ7437"/>
      <c r="HI7437"/>
      <c r="HK7437"/>
      <c r="HM7437"/>
      <c r="IF7437"/>
      <c r="IW7437"/>
    </row>
    <row r="7438" spans="26:257">
      <c r="CJ7438"/>
      <c r="CK7438"/>
      <c r="GG7438"/>
      <c r="GI7438"/>
      <c r="GQ7438"/>
      <c r="HI7438"/>
      <c r="HK7438"/>
      <c r="HM7438"/>
      <c r="IF7438"/>
      <c r="IW7438"/>
    </row>
    <row r="7439" spans="26:257">
      <c r="CJ7439"/>
      <c r="CK7439"/>
      <c r="GG7439"/>
      <c r="GI7439"/>
      <c r="GQ7439"/>
      <c r="HI7439"/>
      <c r="HK7439"/>
      <c r="HM7439"/>
      <c r="IF7439"/>
      <c r="IW7439"/>
    </row>
    <row r="7440" spans="26:257">
      <c r="CJ7440"/>
      <c r="CK7440"/>
      <c r="GG7440"/>
      <c r="GI7440"/>
      <c r="GQ7440"/>
      <c r="HI7440"/>
      <c r="HK7440"/>
      <c r="HM7440"/>
      <c r="IF7440"/>
      <c r="IW7440"/>
    </row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spans="26:257">
      <c r="CJ8881"/>
      <c r="CK8881"/>
      <c r="GG8881"/>
      <c r="GI8881"/>
      <c r="GQ8881"/>
      <c r="HI8881"/>
      <c r="HK8881"/>
      <c r="HM8881"/>
      <c r="IF8881"/>
      <c r="IW8881"/>
    </row>
    <row r="8882" spans="26:257">
      <c r="CJ8882"/>
      <c r="CK8882"/>
      <c r="GG8882"/>
      <c r="GI8882"/>
      <c r="GQ8882"/>
      <c r="HI8882"/>
      <c r="HK8882"/>
      <c r="HM8882"/>
      <c r="IF8882"/>
      <c r="IW8882"/>
    </row>
    <row r="8883" spans="26:257">
      <c r="CJ8883"/>
      <c r="CK8883"/>
      <c r="GG8883"/>
      <c r="GI8883"/>
      <c r="GQ8883"/>
      <c r="HI8883"/>
      <c r="HK8883"/>
      <c r="HM8883"/>
      <c r="IF8883"/>
      <c r="IW8883"/>
    </row>
    <row r="8884" spans="26:257">
      <c r="CJ8884"/>
      <c r="CK8884"/>
      <c r="GG8884"/>
      <c r="GI8884"/>
      <c r="GQ8884"/>
      <c r="HI8884"/>
      <c r="HK8884"/>
      <c r="HM8884"/>
      <c r="IF8884"/>
      <c r="IW8884"/>
    </row>
    <row r="8885" spans="26:257">
      <c r="CJ8885"/>
      <c r="CK8885"/>
      <c r="GG8885"/>
      <c r="GI8885"/>
      <c r="GQ8885"/>
      <c r="HI8885"/>
      <c r="HK8885"/>
      <c r="HM8885"/>
      <c r="IF8885"/>
      <c r="IW8885"/>
    </row>
    <row r="8886" spans="26:257">
      <c r="CJ8886"/>
      <c r="CK8886"/>
      <c r="GG8886"/>
      <c r="GI8886"/>
      <c r="GQ8886"/>
      <c r="HI8886"/>
      <c r="HK8886"/>
      <c r="HM8886"/>
      <c r="IF8886"/>
      <c r="IW8886"/>
    </row>
    <row r="8887" spans="26:257">
      <c r="Z8887" s="37"/>
      <c r="AD8887" s="32"/>
      <c r="AJ8887" s="37"/>
      <c r="CJ8887"/>
      <c r="CK8887"/>
      <c r="GG8887"/>
      <c r="GI8887"/>
      <c r="GQ8887"/>
      <c r="HI8887"/>
      <c r="HK8887"/>
      <c r="HM8887"/>
      <c r="IF8887"/>
      <c r="IW8887"/>
    </row>
    <row r="8888" spans="26:257">
      <c r="CJ8888"/>
      <c r="CK8888"/>
      <c r="GG8888"/>
      <c r="GI8888"/>
      <c r="GQ8888"/>
      <c r="HI8888"/>
      <c r="HK8888"/>
      <c r="HM8888"/>
      <c r="IF8888"/>
      <c r="IW8888"/>
    </row>
    <row r="8889" spans="26:257">
      <c r="CJ8889"/>
      <c r="CK8889"/>
      <c r="GG8889"/>
      <c r="GI8889"/>
      <c r="GQ8889"/>
      <c r="HI8889"/>
      <c r="HK8889"/>
      <c r="HM8889"/>
      <c r="IF8889"/>
      <c r="IW8889"/>
    </row>
    <row r="8890" spans="26:257">
      <c r="CJ8890"/>
      <c r="CK8890"/>
      <c r="GG8890"/>
      <c r="GI8890"/>
      <c r="GQ8890"/>
      <c r="HI8890"/>
      <c r="HK8890"/>
      <c r="HM8890"/>
      <c r="IF8890"/>
      <c r="IW8890"/>
    </row>
    <row r="8891" spans="26:257">
      <c r="CJ8891"/>
      <c r="CK8891"/>
      <c r="GG8891"/>
      <c r="GI8891"/>
      <c r="GQ8891"/>
      <c r="HI8891"/>
      <c r="HK8891"/>
      <c r="HM8891"/>
      <c r="IF8891"/>
      <c r="IW8891"/>
    </row>
    <row r="8892" spans="26:257">
      <c r="CJ8892"/>
      <c r="CK8892"/>
      <c r="GG8892"/>
      <c r="GI8892"/>
      <c r="GQ8892"/>
      <c r="HI8892"/>
      <c r="HK8892"/>
      <c r="HM8892"/>
      <c r="IF8892"/>
      <c r="IW8892"/>
    </row>
    <row r="8893" spans="26:257">
      <c r="CJ8893"/>
      <c r="CK8893"/>
      <c r="GG8893"/>
      <c r="GI8893"/>
      <c r="GQ8893"/>
      <c r="HI8893"/>
      <c r="HK8893"/>
      <c r="HM8893"/>
      <c r="IF8893"/>
      <c r="IW8893"/>
    </row>
    <row r="8894" spans="26:257">
      <c r="CJ8894"/>
      <c r="CK8894"/>
      <c r="GG8894"/>
      <c r="GI8894"/>
      <c r="GQ8894"/>
      <c r="HI8894"/>
      <c r="HK8894"/>
      <c r="HM8894"/>
      <c r="IF8894"/>
      <c r="IW8894"/>
    </row>
    <row r="8895" spans="26:257">
      <c r="CJ8895"/>
      <c r="CK8895"/>
      <c r="GG8895"/>
      <c r="GI8895"/>
      <c r="GQ8895"/>
      <c r="HI8895"/>
      <c r="HK8895"/>
      <c r="HM8895"/>
      <c r="IF8895"/>
      <c r="IW8895"/>
    </row>
    <row r="8896" spans="26:257">
      <c r="CJ8896"/>
      <c r="CK8896"/>
      <c r="GG8896"/>
      <c r="GI8896"/>
      <c r="GQ8896"/>
      <c r="HI8896"/>
      <c r="HK8896"/>
      <c r="HM8896"/>
      <c r="IF8896"/>
      <c r="IW8896"/>
    </row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spans="26:257">
      <c r="CJ9025"/>
      <c r="CK9025"/>
      <c r="GG9025"/>
      <c r="GI9025"/>
      <c r="GQ9025"/>
      <c r="HI9025"/>
      <c r="HK9025"/>
      <c r="HM9025"/>
      <c r="IF9025"/>
      <c r="IW9025"/>
    </row>
    <row r="9026" spans="26:257">
      <c r="CJ9026"/>
      <c r="CK9026"/>
      <c r="GG9026"/>
      <c r="GI9026"/>
      <c r="GQ9026"/>
      <c r="HI9026"/>
      <c r="HK9026"/>
      <c r="HM9026"/>
      <c r="IF9026"/>
      <c r="IW9026"/>
    </row>
    <row r="9027" spans="26:257">
      <c r="CJ9027"/>
      <c r="CK9027"/>
      <c r="GG9027"/>
      <c r="GI9027"/>
      <c r="GQ9027"/>
      <c r="HI9027"/>
      <c r="HK9027"/>
      <c r="HM9027"/>
      <c r="IF9027"/>
      <c r="IW9027"/>
    </row>
    <row r="9028" spans="26:257">
      <c r="CJ9028"/>
      <c r="CK9028"/>
      <c r="GG9028"/>
      <c r="GI9028"/>
      <c r="GQ9028"/>
      <c r="HI9028"/>
      <c r="HK9028"/>
      <c r="HM9028"/>
      <c r="IF9028"/>
      <c r="IW9028"/>
    </row>
    <row r="9029" spans="26:257">
      <c r="Z9029" s="37"/>
      <c r="AD9029" s="32"/>
      <c r="AJ9029" s="37"/>
      <c r="CJ9029"/>
      <c r="CK9029"/>
      <c r="GG9029"/>
      <c r="GI9029"/>
      <c r="GQ9029"/>
      <c r="HI9029"/>
      <c r="HK9029"/>
      <c r="HM9029"/>
      <c r="IF9029"/>
      <c r="IW9029"/>
    </row>
    <row r="9030" spans="26:257">
      <c r="CJ9030"/>
      <c r="CK9030"/>
      <c r="GG9030"/>
      <c r="GI9030"/>
      <c r="GQ9030"/>
      <c r="HI9030"/>
      <c r="HK9030"/>
      <c r="HM9030"/>
      <c r="IF9030"/>
      <c r="IW9030"/>
    </row>
    <row r="9031" spans="26:257">
      <c r="CJ9031"/>
      <c r="CK9031"/>
      <c r="GG9031"/>
      <c r="GI9031"/>
      <c r="GQ9031"/>
      <c r="HI9031"/>
      <c r="HK9031"/>
      <c r="HM9031"/>
      <c r="IF9031"/>
      <c r="IW9031"/>
    </row>
    <row r="9032" spans="26:257">
      <c r="CJ9032"/>
      <c r="CK9032"/>
      <c r="GG9032"/>
      <c r="GI9032"/>
      <c r="GQ9032"/>
      <c r="HI9032"/>
      <c r="HK9032"/>
      <c r="HM9032"/>
      <c r="IF9032"/>
      <c r="IW9032"/>
    </row>
    <row r="9033" spans="26:257">
      <c r="CJ9033"/>
      <c r="CK9033"/>
      <c r="GG9033"/>
      <c r="GI9033"/>
      <c r="GQ9033"/>
      <c r="HI9033"/>
      <c r="HK9033"/>
      <c r="HM9033"/>
      <c r="IF9033"/>
      <c r="IW9033"/>
    </row>
    <row r="9034" spans="26:257">
      <c r="CJ9034"/>
      <c r="CK9034"/>
      <c r="GG9034"/>
      <c r="GI9034"/>
      <c r="GQ9034"/>
      <c r="HI9034"/>
      <c r="HK9034"/>
      <c r="HM9034"/>
      <c r="IF9034"/>
      <c r="IW9034"/>
    </row>
    <row r="9035" spans="26:257">
      <c r="CJ9035"/>
      <c r="CK9035"/>
      <c r="GG9035"/>
      <c r="GI9035"/>
      <c r="GQ9035"/>
      <c r="HI9035"/>
      <c r="HK9035"/>
      <c r="HM9035"/>
      <c r="IF9035"/>
      <c r="IW9035"/>
    </row>
    <row r="9036" spans="26:257">
      <c r="CJ9036"/>
      <c r="CK9036"/>
      <c r="GG9036"/>
      <c r="GI9036"/>
      <c r="GQ9036"/>
      <c r="HI9036"/>
      <c r="HK9036"/>
      <c r="HM9036"/>
      <c r="IF9036"/>
      <c r="IW9036"/>
    </row>
    <row r="9037" spans="26:257">
      <c r="CJ9037"/>
      <c r="CK9037"/>
      <c r="GG9037"/>
      <c r="GI9037"/>
      <c r="GQ9037"/>
      <c r="HI9037"/>
      <c r="HK9037"/>
      <c r="HM9037"/>
      <c r="IF9037"/>
      <c r="IW9037"/>
    </row>
    <row r="9038" spans="26:257">
      <c r="CJ9038"/>
      <c r="CK9038"/>
      <c r="GG9038"/>
      <c r="GI9038"/>
      <c r="GQ9038"/>
      <c r="HI9038"/>
      <c r="HK9038"/>
      <c r="HM9038"/>
      <c r="IF9038"/>
      <c r="IW9038"/>
    </row>
    <row r="9039" spans="26:257">
      <c r="Z9039" s="37"/>
      <c r="AD9039" s="32"/>
      <c r="AJ9039" s="37"/>
      <c r="CJ9039"/>
      <c r="CK9039"/>
      <c r="GG9039"/>
      <c r="GI9039"/>
      <c r="GQ9039"/>
      <c r="HI9039"/>
      <c r="HK9039"/>
      <c r="HM9039"/>
      <c r="IF9039"/>
      <c r="IW9039"/>
    </row>
    <row r="9040" spans="26:257">
      <c r="CJ9040"/>
      <c r="CK9040"/>
      <c r="GG9040"/>
      <c r="GI9040"/>
      <c r="GQ9040"/>
      <c r="HI9040"/>
      <c r="HK9040"/>
      <c r="HM9040"/>
      <c r="IF9040"/>
      <c r="IW9040"/>
    </row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spans="26:257">
      <c r="CJ9633"/>
      <c r="CK9633"/>
      <c r="GG9633"/>
      <c r="GI9633"/>
      <c r="GQ9633"/>
      <c r="HI9633"/>
      <c r="HK9633"/>
      <c r="HM9633"/>
      <c r="IF9633"/>
      <c r="IW9633"/>
    </row>
    <row r="9634" spans="26:257">
      <c r="CJ9634"/>
      <c r="CK9634"/>
      <c r="GG9634"/>
      <c r="GI9634"/>
      <c r="GQ9634"/>
      <c r="HI9634"/>
      <c r="HK9634"/>
      <c r="HM9634"/>
      <c r="IF9634"/>
      <c r="IW9634"/>
    </row>
    <row r="9635" spans="26:257">
      <c r="CJ9635"/>
      <c r="CK9635"/>
      <c r="GG9635"/>
      <c r="GI9635"/>
      <c r="GQ9635"/>
      <c r="HI9635"/>
      <c r="HK9635"/>
      <c r="HM9635"/>
      <c r="IF9635"/>
      <c r="IW9635"/>
    </row>
    <row r="9636" spans="26:257">
      <c r="Z9636" s="37"/>
      <c r="AD9636" s="32"/>
      <c r="AJ9636" s="37"/>
      <c r="CJ9636"/>
      <c r="CK9636"/>
      <c r="GG9636"/>
      <c r="GI9636"/>
      <c r="GQ9636"/>
      <c r="HI9636"/>
      <c r="HK9636"/>
      <c r="HM9636"/>
      <c r="IF9636"/>
      <c r="IW9636"/>
    </row>
    <row r="9637" spans="26:257">
      <c r="CJ9637"/>
      <c r="CK9637"/>
      <c r="GG9637"/>
      <c r="GI9637"/>
      <c r="GQ9637"/>
      <c r="HI9637"/>
      <c r="HK9637"/>
      <c r="HM9637"/>
      <c r="IF9637"/>
      <c r="IW9637"/>
    </row>
    <row r="9638" spans="26:257">
      <c r="CJ9638"/>
      <c r="CK9638"/>
      <c r="GG9638"/>
      <c r="GI9638"/>
      <c r="GQ9638"/>
      <c r="HI9638"/>
      <c r="HK9638"/>
      <c r="HM9638"/>
      <c r="IF9638"/>
      <c r="IW9638"/>
    </row>
    <row r="9639" spans="26:257">
      <c r="CJ9639"/>
      <c r="CK9639"/>
      <c r="GG9639"/>
      <c r="GI9639"/>
      <c r="GQ9639"/>
      <c r="HI9639"/>
      <c r="HK9639"/>
      <c r="HM9639"/>
      <c r="IF9639"/>
      <c r="IW9639"/>
    </row>
    <row r="9640" spans="26:257">
      <c r="CJ9640"/>
      <c r="CK9640"/>
      <c r="GG9640"/>
      <c r="GI9640"/>
      <c r="GQ9640"/>
      <c r="HI9640"/>
      <c r="HK9640"/>
      <c r="HM9640"/>
      <c r="IF9640"/>
      <c r="IW9640"/>
    </row>
    <row r="9641" spans="26:257">
      <c r="CJ9641"/>
      <c r="CK9641"/>
      <c r="GG9641"/>
      <c r="GI9641"/>
      <c r="GQ9641"/>
      <c r="HI9641"/>
      <c r="HK9641"/>
      <c r="HM9641"/>
      <c r="IF9641"/>
      <c r="IW9641"/>
    </row>
    <row r="9642" spans="26:257">
      <c r="CJ9642"/>
      <c r="CK9642"/>
      <c r="GG9642"/>
      <c r="GI9642"/>
      <c r="GQ9642"/>
      <c r="HI9642"/>
      <c r="HK9642"/>
      <c r="HM9642"/>
      <c r="IF9642"/>
      <c r="IW9642"/>
    </row>
    <row r="9643" spans="26:257">
      <c r="CJ9643"/>
      <c r="CK9643"/>
      <c r="GG9643"/>
      <c r="GI9643"/>
      <c r="GQ9643"/>
      <c r="HI9643"/>
      <c r="HK9643"/>
      <c r="HM9643"/>
      <c r="IF9643"/>
      <c r="IW9643"/>
    </row>
    <row r="9644" spans="26:257">
      <c r="CJ9644"/>
      <c r="CK9644"/>
      <c r="GG9644"/>
      <c r="GI9644"/>
      <c r="GQ9644"/>
      <c r="HI9644"/>
      <c r="HK9644"/>
      <c r="HM9644"/>
      <c r="IF9644"/>
      <c r="IW9644"/>
    </row>
    <row r="9645" spans="26:257">
      <c r="CJ9645"/>
      <c r="CK9645"/>
      <c r="GG9645"/>
      <c r="GI9645"/>
      <c r="GQ9645"/>
      <c r="HI9645"/>
      <c r="HK9645"/>
      <c r="HM9645"/>
      <c r="IF9645"/>
      <c r="IW9645"/>
    </row>
    <row r="9646" spans="26:257">
      <c r="CJ9646"/>
      <c r="CK9646"/>
      <c r="GG9646"/>
      <c r="GI9646"/>
      <c r="GQ9646"/>
      <c r="HI9646"/>
      <c r="HK9646"/>
      <c r="HM9646"/>
      <c r="IF9646"/>
      <c r="IW9646"/>
    </row>
    <row r="9647" spans="26:257">
      <c r="CJ9647"/>
      <c r="CK9647"/>
      <c r="GG9647"/>
      <c r="GI9647"/>
      <c r="GQ9647"/>
      <c r="HI9647"/>
      <c r="HK9647"/>
      <c r="HM9647"/>
      <c r="IF9647"/>
      <c r="IW9647"/>
    </row>
    <row r="9648" spans="26:257">
      <c r="CJ9648"/>
      <c r="CK9648"/>
      <c r="GG9648"/>
      <c r="GI9648"/>
      <c r="GQ9648"/>
      <c r="HI9648"/>
      <c r="HK9648"/>
      <c r="HM9648"/>
      <c r="IF9648"/>
      <c r="IW9648"/>
    </row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spans="26:257">
      <c r="CJ10033"/>
      <c r="CK10033"/>
      <c r="GG10033"/>
      <c r="GI10033"/>
      <c r="GQ10033"/>
      <c r="HI10033"/>
      <c r="HK10033"/>
      <c r="HM10033"/>
      <c r="IF10033"/>
      <c r="IW10033"/>
    </row>
    <row r="10034" spans="26:257">
      <c r="Z10034" s="37"/>
      <c r="AD10034" s="32"/>
      <c r="AJ10034" s="37"/>
      <c r="CJ10034"/>
      <c r="CK10034"/>
      <c r="GG10034"/>
      <c r="GI10034"/>
      <c r="GQ10034"/>
      <c r="HI10034"/>
      <c r="HK10034"/>
      <c r="HM10034"/>
      <c r="IF10034"/>
      <c r="IW10034"/>
    </row>
    <row r="10035" spans="26:257">
      <c r="CJ10035"/>
      <c r="CK10035"/>
      <c r="GG10035"/>
      <c r="GI10035"/>
      <c r="GQ10035"/>
      <c r="HI10035"/>
      <c r="HK10035"/>
      <c r="HM10035"/>
      <c r="IF10035"/>
      <c r="IW10035"/>
    </row>
    <row r="10036" spans="26:257">
      <c r="CJ10036"/>
      <c r="CK10036"/>
      <c r="GG10036"/>
      <c r="GI10036"/>
      <c r="GQ10036"/>
      <c r="HI10036"/>
      <c r="HK10036"/>
      <c r="HM10036"/>
      <c r="IF10036"/>
      <c r="IW10036"/>
    </row>
    <row r="10037" spans="26:257">
      <c r="CJ10037"/>
      <c r="CK10037"/>
      <c r="GG10037"/>
      <c r="GI10037"/>
      <c r="GQ10037"/>
      <c r="HI10037"/>
      <c r="HK10037"/>
      <c r="HM10037"/>
      <c r="IF10037"/>
      <c r="IW10037"/>
    </row>
    <row r="10038" spans="26:257">
      <c r="CJ10038"/>
      <c r="CK10038"/>
      <c r="GG10038"/>
      <c r="GI10038"/>
      <c r="GQ10038"/>
      <c r="HI10038"/>
      <c r="HK10038"/>
      <c r="HM10038"/>
      <c r="IF10038"/>
      <c r="IW10038"/>
    </row>
    <row r="10039" spans="26:257">
      <c r="CJ10039"/>
      <c r="CK10039"/>
      <c r="GG10039"/>
      <c r="GI10039"/>
      <c r="GQ10039"/>
      <c r="HI10039"/>
      <c r="HK10039"/>
      <c r="HM10039"/>
      <c r="IF10039"/>
      <c r="IW10039"/>
    </row>
    <row r="10040" spans="26:257">
      <c r="CJ10040"/>
      <c r="CK10040"/>
      <c r="GG10040"/>
      <c r="GI10040"/>
      <c r="GQ10040"/>
      <c r="HI10040"/>
      <c r="HK10040"/>
      <c r="HM10040"/>
      <c r="IF10040"/>
      <c r="IW10040"/>
    </row>
    <row r="10041" spans="26:257">
      <c r="CJ10041"/>
      <c r="CK10041"/>
      <c r="GG10041"/>
      <c r="GI10041"/>
      <c r="GQ10041"/>
      <c r="HI10041"/>
      <c r="HK10041"/>
      <c r="HM10041"/>
      <c r="IF10041"/>
      <c r="IW10041"/>
    </row>
    <row r="10042" spans="26:257">
      <c r="CJ10042"/>
      <c r="CK10042"/>
      <c r="GG10042"/>
      <c r="GI10042"/>
      <c r="GQ10042"/>
      <c r="HI10042"/>
      <c r="HK10042"/>
      <c r="HM10042"/>
      <c r="IF10042"/>
      <c r="IW10042"/>
    </row>
    <row r="10043" spans="26:257">
      <c r="CJ10043"/>
      <c r="CK10043"/>
      <c r="GG10043"/>
      <c r="GI10043"/>
      <c r="GQ10043"/>
      <c r="HI10043"/>
      <c r="HK10043"/>
      <c r="HM10043"/>
      <c r="IF10043"/>
      <c r="IW10043"/>
    </row>
    <row r="10044" spans="26:257">
      <c r="CJ10044"/>
      <c r="CK10044"/>
      <c r="GG10044"/>
      <c r="GI10044"/>
      <c r="GQ10044"/>
      <c r="HI10044"/>
      <c r="HK10044"/>
      <c r="HM10044"/>
      <c r="IF10044"/>
      <c r="IW10044"/>
    </row>
    <row r="10045" spans="26:257">
      <c r="CJ10045"/>
      <c r="CK10045"/>
      <c r="GG10045"/>
      <c r="GI10045"/>
      <c r="GQ10045"/>
      <c r="HI10045"/>
      <c r="HK10045"/>
      <c r="HM10045"/>
      <c r="IF10045"/>
      <c r="IW10045"/>
    </row>
    <row r="10046" spans="26:257">
      <c r="CJ10046"/>
      <c r="CK10046"/>
      <c r="GG10046"/>
      <c r="GI10046"/>
      <c r="GQ10046"/>
      <c r="HI10046"/>
      <c r="HK10046"/>
      <c r="HM10046"/>
      <c r="IF10046"/>
      <c r="IW10046"/>
    </row>
    <row r="10047" spans="26:257">
      <c r="CJ10047"/>
      <c r="CK10047"/>
      <c r="GG10047"/>
      <c r="GI10047"/>
      <c r="GQ10047"/>
      <c r="HI10047"/>
      <c r="HK10047"/>
      <c r="HM10047"/>
      <c r="IF10047"/>
      <c r="IW10047"/>
    </row>
    <row r="10048" spans="26:257">
      <c r="CJ10048"/>
      <c r="CK10048"/>
      <c r="GG10048"/>
      <c r="GI10048"/>
      <c r="GQ10048"/>
      <c r="HI10048"/>
      <c r="HK10048"/>
      <c r="HM10048"/>
      <c r="IF10048"/>
      <c r="IW10048"/>
    </row>
    <row r="10049" spans="26:257">
      <c r="CJ10049"/>
      <c r="CK10049"/>
      <c r="GG10049"/>
      <c r="GI10049"/>
      <c r="GQ10049"/>
      <c r="HI10049"/>
      <c r="HK10049"/>
      <c r="HM10049"/>
      <c r="IF10049"/>
      <c r="IW10049"/>
    </row>
    <row r="10050" spans="26:257">
      <c r="CJ10050"/>
      <c r="CK10050"/>
      <c r="GG10050"/>
      <c r="GI10050"/>
      <c r="GQ10050"/>
      <c r="HI10050"/>
      <c r="HK10050"/>
      <c r="HM10050"/>
      <c r="IF10050"/>
      <c r="IW10050"/>
    </row>
    <row r="10051" spans="26:257">
      <c r="CJ10051"/>
      <c r="CK10051"/>
      <c r="GG10051"/>
      <c r="GI10051"/>
      <c r="GQ10051"/>
      <c r="HI10051"/>
      <c r="HK10051"/>
      <c r="HM10051"/>
      <c r="IF10051"/>
      <c r="IW10051"/>
    </row>
    <row r="10052" spans="26:257">
      <c r="CJ10052"/>
      <c r="CK10052"/>
      <c r="GG10052"/>
      <c r="GI10052"/>
      <c r="GQ10052"/>
      <c r="HI10052"/>
      <c r="HK10052"/>
      <c r="HM10052"/>
      <c r="IF10052"/>
      <c r="IW10052"/>
    </row>
    <row r="10053" spans="26:257">
      <c r="CJ10053"/>
      <c r="CK10053"/>
      <c r="GG10053"/>
      <c r="GI10053"/>
      <c r="GQ10053"/>
      <c r="HI10053"/>
      <c r="HK10053"/>
      <c r="HM10053"/>
      <c r="IF10053"/>
      <c r="IW10053"/>
    </row>
    <row r="10054" spans="26:257">
      <c r="CJ10054"/>
      <c r="CK10054"/>
      <c r="GG10054"/>
      <c r="GI10054"/>
      <c r="GQ10054"/>
      <c r="HI10054"/>
      <c r="HK10054"/>
      <c r="HM10054"/>
      <c r="IF10054"/>
      <c r="IW10054"/>
    </row>
    <row r="10055" spans="26:257">
      <c r="CJ10055"/>
      <c r="CK10055"/>
      <c r="GG10055"/>
      <c r="GI10055"/>
      <c r="GQ10055"/>
      <c r="HI10055"/>
      <c r="HK10055"/>
      <c r="HM10055"/>
      <c r="IF10055"/>
      <c r="IW10055"/>
    </row>
    <row r="10056" spans="26:257">
      <c r="CJ10056"/>
      <c r="CK10056"/>
      <c r="GG10056"/>
      <c r="GI10056"/>
      <c r="GQ10056"/>
      <c r="HI10056"/>
      <c r="HK10056"/>
      <c r="HM10056"/>
      <c r="IF10056"/>
      <c r="IW10056"/>
    </row>
    <row r="10057" spans="26:257">
      <c r="CJ10057"/>
      <c r="CK10057"/>
      <c r="GG10057"/>
      <c r="GI10057"/>
      <c r="GQ10057"/>
      <c r="HI10057"/>
      <c r="HK10057"/>
      <c r="HM10057"/>
      <c r="IF10057"/>
      <c r="IW10057"/>
    </row>
    <row r="10058" spans="26:257">
      <c r="CJ10058"/>
      <c r="CK10058"/>
      <c r="GG10058"/>
      <c r="GI10058"/>
      <c r="GQ10058"/>
      <c r="HI10058"/>
      <c r="HK10058"/>
      <c r="HM10058"/>
      <c r="IF10058"/>
      <c r="IW10058"/>
    </row>
    <row r="10059" spans="26:257">
      <c r="CJ10059"/>
      <c r="CK10059"/>
      <c r="GG10059"/>
      <c r="GI10059"/>
      <c r="GQ10059"/>
      <c r="HI10059"/>
      <c r="HK10059"/>
      <c r="HM10059"/>
      <c r="IF10059"/>
      <c r="IW10059"/>
    </row>
    <row r="10060" spans="26:257">
      <c r="CJ10060"/>
      <c r="CK10060"/>
      <c r="GG10060"/>
      <c r="GI10060"/>
      <c r="GQ10060"/>
      <c r="HI10060"/>
      <c r="HK10060"/>
      <c r="HM10060"/>
      <c r="IF10060"/>
      <c r="IW10060"/>
    </row>
    <row r="10061" spans="26:257">
      <c r="Z10061" s="37"/>
      <c r="AD10061" s="32"/>
      <c r="AJ10061" s="37"/>
      <c r="CJ10061"/>
      <c r="CK10061"/>
      <c r="GG10061"/>
      <c r="GI10061"/>
      <c r="GQ10061"/>
      <c r="HI10061"/>
      <c r="HK10061"/>
      <c r="HM10061"/>
      <c r="IF10061"/>
      <c r="IW10061"/>
    </row>
    <row r="10062" spans="26:257">
      <c r="CJ10062"/>
      <c r="CK10062"/>
      <c r="GG10062"/>
      <c r="GI10062"/>
      <c r="GQ10062"/>
      <c r="HI10062"/>
      <c r="HK10062"/>
      <c r="HM10062"/>
      <c r="IF10062"/>
      <c r="IW10062"/>
    </row>
    <row r="10063" spans="26:257">
      <c r="CJ10063"/>
      <c r="CK10063"/>
      <c r="GG10063"/>
      <c r="GI10063"/>
      <c r="GQ10063"/>
      <c r="HI10063"/>
      <c r="HK10063"/>
      <c r="HM10063"/>
      <c r="IF10063"/>
      <c r="IW10063"/>
    </row>
    <row r="10064" spans="26:257">
      <c r="CJ10064"/>
      <c r="CK10064"/>
      <c r="GG10064"/>
      <c r="GI10064"/>
      <c r="GQ10064"/>
      <c r="HI10064"/>
      <c r="HK10064"/>
      <c r="HM10064"/>
      <c r="IF10064"/>
      <c r="IW10064"/>
    </row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spans="26:257">
      <c r="CJ10705"/>
      <c r="CK10705"/>
      <c r="GG10705"/>
      <c r="GI10705"/>
      <c r="GQ10705"/>
      <c r="HI10705"/>
      <c r="HK10705"/>
      <c r="HM10705"/>
      <c r="IF10705"/>
      <c r="IW10705"/>
    </row>
    <row r="10706" spans="26:257">
      <c r="CJ10706"/>
      <c r="CK10706"/>
      <c r="GG10706"/>
      <c r="GI10706"/>
      <c r="GQ10706"/>
      <c r="HI10706"/>
      <c r="HK10706"/>
      <c r="HM10706"/>
      <c r="IF10706"/>
      <c r="IW10706"/>
    </row>
    <row r="10707" spans="26:257">
      <c r="CJ10707"/>
      <c r="CK10707"/>
      <c r="GG10707"/>
      <c r="GI10707"/>
      <c r="GQ10707"/>
      <c r="HI10707"/>
      <c r="HK10707"/>
      <c r="HM10707"/>
      <c r="IF10707"/>
      <c r="IW10707"/>
    </row>
    <row r="10708" spans="26:257">
      <c r="CJ10708"/>
      <c r="CK10708"/>
      <c r="GG10708"/>
      <c r="GI10708"/>
      <c r="GQ10708"/>
      <c r="HI10708"/>
      <c r="HK10708"/>
      <c r="HM10708"/>
      <c r="IF10708"/>
      <c r="IW10708"/>
    </row>
    <row r="10709" spans="26:257">
      <c r="Z10709" s="37"/>
      <c r="AD10709" s="32"/>
      <c r="AJ10709" s="37"/>
      <c r="CJ10709"/>
      <c r="CK10709"/>
      <c r="GG10709"/>
      <c r="GI10709"/>
      <c r="GQ10709"/>
      <c r="HI10709"/>
      <c r="HK10709"/>
      <c r="HM10709"/>
      <c r="IF10709"/>
      <c r="IW10709"/>
    </row>
    <row r="10710" spans="26:257">
      <c r="CJ10710"/>
      <c r="CK10710"/>
      <c r="GG10710"/>
      <c r="GI10710"/>
      <c r="GQ10710"/>
      <c r="HI10710"/>
      <c r="HK10710"/>
      <c r="HM10710"/>
      <c r="IF10710"/>
      <c r="IW10710"/>
    </row>
    <row r="10711" spans="26:257">
      <c r="CJ10711"/>
      <c r="CK10711"/>
      <c r="GG10711"/>
      <c r="GI10711"/>
      <c r="GQ10711"/>
      <c r="HI10711"/>
      <c r="HK10711"/>
      <c r="HM10711"/>
      <c r="IF10711"/>
      <c r="IW10711"/>
    </row>
    <row r="10712" spans="26:257">
      <c r="CJ10712"/>
      <c r="CK10712"/>
      <c r="GG10712"/>
      <c r="GI10712"/>
      <c r="GQ10712"/>
      <c r="HI10712"/>
      <c r="HK10712"/>
      <c r="HM10712"/>
      <c r="IF10712"/>
      <c r="IW10712"/>
    </row>
    <row r="10713" spans="26:257">
      <c r="CJ10713"/>
      <c r="CK10713"/>
      <c r="GG10713"/>
      <c r="GI10713"/>
      <c r="GQ10713"/>
      <c r="HI10713"/>
      <c r="HK10713"/>
      <c r="HM10713"/>
      <c r="IF10713"/>
      <c r="IW10713"/>
    </row>
    <row r="10714" spans="26:257">
      <c r="CJ10714"/>
      <c r="CK10714"/>
      <c r="GG10714"/>
      <c r="GI10714"/>
      <c r="GQ10714"/>
      <c r="HI10714"/>
      <c r="HK10714"/>
      <c r="HM10714"/>
      <c r="IF10714"/>
      <c r="IW10714"/>
    </row>
    <row r="10715" spans="26:257">
      <c r="CJ10715"/>
      <c r="CK10715"/>
      <c r="GG10715"/>
      <c r="GI10715"/>
      <c r="GQ10715"/>
      <c r="HI10715"/>
      <c r="HK10715"/>
      <c r="HM10715"/>
      <c r="IF10715"/>
      <c r="IW10715"/>
    </row>
    <row r="10716" spans="26:257">
      <c r="CJ10716"/>
      <c r="CK10716"/>
      <c r="GG10716"/>
      <c r="GI10716"/>
      <c r="GQ10716"/>
      <c r="HI10716"/>
      <c r="HK10716"/>
      <c r="HM10716"/>
      <c r="IF10716"/>
      <c r="IW10716"/>
    </row>
    <row r="10717" spans="26:257">
      <c r="CJ10717"/>
      <c r="CK10717"/>
      <c r="GG10717"/>
      <c r="GI10717"/>
      <c r="GQ10717"/>
      <c r="HI10717"/>
      <c r="HK10717"/>
      <c r="HM10717"/>
      <c r="IF10717"/>
      <c r="IW10717"/>
    </row>
    <row r="10718" spans="26:257">
      <c r="CJ10718"/>
      <c r="CK10718"/>
      <c r="GG10718"/>
      <c r="GI10718"/>
      <c r="GQ10718"/>
      <c r="HI10718"/>
      <c r="HK10718"/>
      <c r="HM10718"/>
      <c r="IF10718"/>
      <c r="IW10718"/>
    </row>
    <row r="10719" spans="26:257">
      <c r="CJ10719"/>
      <c r="CK10719"/>
      <c r="GG10719"/>
      <c r="GI10719"/>
      <c r="GQ10719"/>
      <c r="HI10719"/>
      <c r="HK10719"/>
      <c r="HM10719"/>
      <c r="IF10719"/>
      <c r="IW10719"/>
    </row>
    <row r="10720" spans="26:257">
      <c r="CJ10720"/>
      <c r="CK10720"/>
      <c r="GG10720"/>
      <c r="GI10720"/>
      <c r="GQ10720"/>
      <c r="HI10720"/>
      <c r="HK10720"/>
      <c r="HM10720"/>
      <c r="IF10720"/>
      <c r="IW10720"/>
    </row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spans="26:257">
      <c r="CJ11057"/>
      <c r="CK11057"/>
      <c r="GG11057"/>
      <c r="GI11057"/>
      <c r="GQ11057"/>
      <c r="HI11057"/>
      <c r="HK11057"/>
      <c r="HM11057"/>
      <c r="IF11057"/>
      <c r="IW11057"/>
    </row>
    <row r="11058" spans="26:257">
      <c r="CJ11058"/>
      <c r="CK11058"/>
      <c r="GG11058"/>
      <c r="GI11058"/>
      <c r="GQ11058"/>
      <c r="HI11058"/>
      <c r="HK11058"/>
      <c r="HM11058"/>
      <c r="IF11058"/>
      <c r="IW11058"/>
    </row>
    <row r="11059" spans="26:257">
      <c r="CJ11059"/>
      <c r="CK11059"/>
      <c r="GG11059"/>
      <c r="GI11059"/>
      <c r="GQ11059"/>
      <c r="HI11059"/>
      <c r="HK11059"/>
      <c r="HM11059"/>
      <c r="IF11059"/>
      <c r="IW11059"/>
    </row>
    <row r="11060" spans="26:257">
      <c r="Z11060" s="37"/>
      <c r="AD11060" s="32"/>
      <c r="AJ11060" s="37"/>
      <c r="CJ11060"/>
      <c r="CK11060"/>
      <c r="GG11060"/>
      <c r="GI11060"/>
      <c r="GQ11060"/>
      <c r="HI11060"/>
      <c r="HK11060"/>
      <c r="HM11060"/>
      <c r="IF11060"/>
      <c r="IW11060"/>
    </row>
    <row r="11061" spans="26:257">
      <c r="CJ11061"/>
      <c r="CK11061"/>
      <c r="GG11061"/>
      <c r="GI11061"/>
      <c r="GQ11061"/>
      <c r="HI11061"/>
      <c r="HK11061"/>
      <c r="HM11061"/>
      <c r="IF11061"/>
      <c r="IW11061"/>
    </row>
    <row r="11062" spans="26:257">
      <c r="CJ11062"/>
      <c r="CK11062"/>
      <c r="GG11062"/>
      <c r="GI11062"/>
      <c r="GQ11062"/>
      <c r="HI11062"/>
      <c r="HK11062"/>
      <c r="HM11062"/>
      <c r="IF11062"/>
      <c r="IW11062"/>
    </row>
    <row r="11063" spans="26:257">
      <c r="CJ11063"/>
      <c r="CK11063"/>
      <c r="GG11063"/>
      <c r="GI11063"/>
      <c r="GQ11063"/>
      <c r="HI11063"/>
      <c r="HK11063"/>
      <c r="HM11063"/>
      <c r="IF11063"/>
      <c r="IW11063"/>
    </row>
    <row r="11064" spans="26:257">
      <c r="CJ11064"/>
      <c r="CK11064"/>
      <c r="GG11064"/>
      <c r="GI11064"/>
      <c r="GQ11064"/>
      <c r="HI11064"/>
      <c r="HK11064"/>
      <c r="HM11064"/>
      <c r="IF11064"/>
      <c r="IW11064"/>
    </row>
    <row r="11065" spans="26:257">
      <c r="CJ11065"/>
      <c r="CK11065"/>
      <c r="GG11065"/>
      <c r="GI11065"/>
      <c r="GQ11065"/>
      <c r="HI11065"/>
      <c r="HK11065"/>
      <c r="HM11065"/>
      <c r="IF11065"/>
      <c r="IW11065"/>
    </row>
    <row r="11066" spans="26:257">
      <c r="CJ11066"/>
      <c r="CK11066"/>
      <c r="GG11066"/>
      <c r="GI11066"/>
      <c r="GQ11066"/>
      <c r="HI11066"/>
      <c r="HK11066"/>
      <c r="HM11066"/>
      <c r="IF11066"/>
      <c r="IW11066"/>
    </row>
    <row r="11067" spans="26:257">
      <c r="CJ11067"/>
      <c r="CK11067"/>
      <c r="GG11067"/>
      <c r="GI11067"/>
      <c r="GQ11067"/>
      <c r="HI11067"/>
      <c r="HK11067"/>
      <c r="HM11067"/>
      <c r="IF11067"/>
      <c r="IW11067"/>
    </row>
    <row r="11068" spans="26:257">
      <c r="CJ11068"/>
      <c r="CK11068"/>
      <c r="GG11068"/>
      <c r="GI11068"/>
      <c r="GQ11068"/>
      <c r="HI11068"/>
      <c r="HK11068"/>
      <c r="HM11068"/>
      <c r="IF11068"/>
      <c r="IW11068"/>
    </row>
    <row r="11069" spans="26:257">
      <c r="CJ11069"/>
      <c r="CK11069"/>
      <c r="GG11069"/>
      <c r="GI11069"/>
      <c r="GQ11069"/>
      <c r="HI11069"/>
      <c r="HK11069"/>
      <c r="HM11069"/>
      <c r="IF11069"/>
      <c r="IW11069"/>
    </row>
    <row r="11070" spans="26:257">
      <c r="CJ11070"/>
      <c r="CK11070"/>
      <c r="GG11070"/>
      <c r="GI11070"/>
      <c r="GQ11070"/>
      <c r="HI11070"/>
      <c r="HK11070"/>
      <c r="HM11070"/>
      <c r="IF11070"/>
      <c r="IW11070"/>
    </row>
    <row r="11071" spans="26:257">
      <c r="CJ11071"/>
      <c r="CK11071"/>
      <c r="GG11071"/>
      <c r="GI11071"/>
      <c r="GQ11071"/>
      <c r="HI11071"/>
      <c r="HK11071"/>
      <c r="HM11071"/>
      <c r="IF11071"/>
      <c r="IW11071"/>
    </row>
    <row r="11072" spans="26:257">
      <c r="CJ11072"/>
      <c r="CK11072"/>
      <c r="GG11072"/>
      <c r="GI11072"/>
      <c r="GQ11072"/>
      <c r="HI11072"/>
      <c r="HK11072"/>
      <c r="HM11072"/>
      <c r="IF11072"/>
      <c r="IW11072"/>
    </row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spans="26:257">
      <c r="CJ11473"/>
      <c r="CK11473"/>
      <c r="GG11473"/>
      <c r="GI11473"/>
      <c r="GQ11473"/>
      <c r="HI11473"/>
      <c r="HK11473"/>
      <c r="HM11473"/>
      <c r="IF11473"/>
      <c r="IW11473"/>
    </row>
    <row r="11474" spans="26:257">
      <c r="CJ11474"/>
      <c r="CK11474"/>
      <c r="GG11474"/>
      <c r="GI11474"/>
      <c r="GQ11474"/>
      <c r="HI11474"/>
      <c r="HK11474"/>
      <c r="HM11474"/>
      <c r="IF11474"/>
      <c r="IW11474"/>
    </row>
    <row r="11475" spans="26:257">
      <c r="CJ11475"/>
      <c r="CK11475"/>
      <c r="GG11475"/>
      <c r="GI11475"/>
      <c r="GQ11475"/>
      <c r="HI11475"/>
      <c r="HK11475"/>
      <c r="HM11475"/>
      <c r="IF11475"/>
      <c r="IW11475"/>
    </row>
    <row r="11476" spans="26:257">
      <c r="CJ11476"/>
      <c r="CK11476"/>
      <c r="GG11476"/>
      <c r="GI11476"/>
      <c r="GQ11476"/>
      <c r="HI11476"/>
      <c r="HK11476"/>
      <c r="HM11476"/>
      <c r="IF11476"/>
      <c r="IW11476"/>
    </row>
    <row r="11477" spans="26:257">
      <c r="CJ11477"/>
      <c r="CK11477"/>
      <c r="GG11477"/>
      <c r="GI11477"/>
      <c r="GQ11477"/>
      <c r="HI11477"/>
      <c r="HK11477"/>
      <c r="HM11477"/>
      <c r="IF11477"/>
      <c r="IW11477"/>
    </row>
    <row r="11478" spans="26:257">
      <c r="CJ11478"/>
      <c r="CK11478"/>
      <c r="GG11478"/>
      <c r="GI11478"/>
      <c r="GQ11478"/>
      <c r="HI11478"/>
      <c r="HK11478"/>
      <c r="HM11478"/>
      <c r="IF11478"/>
      <c r="IW11478"/>
    </row>
    <row r="11479" spans="26:257">
      <c r="CJ11479"/>
      <c r="CK11479"/>
      <c r="GG11479"/>
      <c r="GI11479"/>
      <c r="GQ11479"/>
      <c r="HI11479"/>
      <c r="HK11479"/>
      <c r="HM11479"/>
      <c r="IF11479"/>
      <c r="IW11479"/>
    </row>
    <row r="11480" spans="26:257">
      <c r="CJ11480"/>
      <c r="CK11480"/>
      <c r="GG11480"/>
      <c r="GI11480"/>
      <c r="GQ11480"/>
      <c r="HI11480"/>
      <c r="HK11480"/>
      <c r="HM11480"/>
      <c r="IF11480"/>
      <c r="IW11480"/>
    </row>
    <row r="11481" spans="26:257">
      <c r="CJ11481"/>
      <c r="CK11481"/>
      <c r="GG11481"/>
      <c r="GI11481"/>
      <c r="GQ11481"/>
      <c r="HI11481"/>
      <c r="HK11481"/>
      <c r="HM11481"/>
      <c r="IF11481"/>
      <c r="IW11481"/>
    </row>
    <row r="11482" spans="26:257">
      <c r="Z11482" s="37"/>
      <c r="AD11482" s="32"/>
      <c r="AJ11482" s="37"/>
      <c r="CJ11482"/>
      <c r="CK11482"/>
      <c r="GG11482"/>
      <c r="GI11482"/>
      <c r="GQ11482"/>
      <c r="HI11482"/>
      <c r="HK11482"/>
      <c r="HM11482"/>
      <c r="IF11482"/>
      <c r="IW11482"/>
    </row>
    <row r="11483" spans="26:257">
      <c r="CJ11483"/>
      <c r="CK11483"/>
      <c r="GG11483"/>
      <c r="GI11483"/>
      <c r="GQ11483"/>
      <c r="HI11483"/>
      <c r="HK11483"/>
      <c r="HM11483"/>
      <c r="IF11483"/>
      <c r="IW11483"/>
    </row>
    <row r="11484" spans="26:257">
      <c r="CJ11484"/>
      <c r="CK11484"/>
      <c r="GG11484"/>
      <c r="GI11484"/>
      <c r="GQ11484"/>
      <c r="HI11484"/>
      <c r="HK11484"/>
      <c r="HM11484"/>
      <c r="IF11484"/>
      <c r="IW11484"/>
    </row>
    <row r="11485" spans="26:257">
      <c r="CJ11485"/>
      <c r="CK11485"/>
      <c r="GG11485"/>
      <c r="GI11485"/>
      <c r="GQ11485"/>
      <c r="HI11485"/>
      <c r="HK11485"/>
      <c r="HM11485"/>
      <c r="IF11485"/>
      <c r="IW11485"/>
    </row>
    <row r="11486" spans="26:257">
      <c r="CJ11486"/>
      <c r="CK11486"/>
      <c r="GG11486"/>
      <c r="GI11486"/>
      <c r="GQ11486"/>
      <c r="HI11486"/>
      <c r="HK11486"/>
      <c r="HM11486"/>
      <c r="IF11486"/>
      <c r="IW11486"/>
    </row>
    <row r="11487" spans="26:257">
      <c r="CJ11487"/>
      <c r="CK11487"/>
      <c r="GG11487"/>
      <c r="GI11487"/>
      <c r="GQ11487"/>
      <c r="HI11487"/>
      <c r="HK11487"/>
      <c r="HM11487"/>
      <c r="IF11487"/>
      <c r="IW11487"/>
    </row>
    <row r="11488" spans="26:257">
      <c r="CJ11488"/>
      <c r="CK11488"/>
      <c r="GG11488"/>
      <c r="GI11488"/>
      <c r="GQ11488"/>
      <c r="HI11488"/>
      <c r="HK11488"/>
      <c r="HM11488"/>
      <c r="IF11488"/>
      <c r="IW11488"/>
    </row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spans="26:257">
      <c r="CJ11585"/>
      <c r="CK11585"/>
      <c r="GG11585"/>
      <c r="GI11585"/>
      <c r="GQ11585"/>
      <c r="HI11585"/>
      <c r="HK11585"/>
      <c r="HM11585"/>
      <c r="IF11585"/>
      <c r="IW11585"/>
    </row>
    <row r="11586" spans="26:257">
      <c r="CJ11586"/>
      <c r="CK11586"/>
      <c r="GG11586"/>
      <c r="GI11586"/>
      <c r="GQ11586"/>
      <c r="HI11586"/>
      <c r="HK11586"/>
      <c r="HM11586"/>
      <c r="IF11586"/>
      <c r="IW11586"/>
    </row>
    <row r="11587" spans="26:257">
      <c r="CJ11587"/>
      <c r="CK11587"/>
      <c r="GG11587"/>
      <c r="GI11587"/>
      <c r="GQ11587"/>
      <c r="HI11587"/>
      <c r="HK11587"/>
      <c r="HM11587"/>
      <c r="IF11587"/>
      <c r="IW11587"/>
    </row>
    <row r="11588" spans="26:257">
      <c r="CJ11588"/>
      <c r="CK11588"/>
      <c r="GG11588"/>
      <c r="GI11588"/>
      <c r="GQ11588"/>
      <c r="HI11588"/>
      <c r="HK11588"/>
      <c r="HM11588"/>
      <c r="IF11588"/>
      <c r="IW11588"/>
    </row>
    <row r="11589" spans="26:257">
      <c r="CJ11589"/>
      <c r="CK11589"/>
      <c r="GG11589"/>
      <c r="GI11589"/>
      <c r="GQ11589"/>
      <c r="HI11589"/>
      <c r="HK11589"/>
      <c r="HM11589"/>
      <c r="IF11589"/>
      <c r="IW11589"/>
    </row>
    <row r="11590" spans="26:257">
      <c r="CJ11590"/>
      <c r="CK11590"/>
      <c r="GG11590"/>
      <c r="GI11590"/>
      <c r="GQ11590"/>
      <c r="HI11590"/>
      <c r="HK11590"/>
      <c r="HM11590"/>
      <c r="IF11590"/>
      <c r="IW11590"/>
    </row>
    <row r="11591" spans="26:257">
      <c r="CJ11591"/>
      <c r="CK11591"/>
      <c r="GG11591"/>
      <c r="GI11591"/>
      <c r="GQ11591"/>
      <c r="HI11591"/>
      <c r="HK11591"/>
      <c r="HM11591"/>
      <c r="IF11591"/>
      <c r="IW11591"/>
    </row>
    <row r="11592" spans="26:257">
      <c r="CJ11592"/>
      <c r="CK11592"/>
      <c r="GG11592"/>
      <c r="GI11592"/>
      <c r="GQ11592"/>
      <c r="HI11592"/>
      <c r="HK11592"/>
      <c r="HM11592"/>
      <c r="IF11592"/>
      <c r="IW11592"/>
    </row>
    <row r="11593" spans="26:257">
      <c r="CJ11593"/>
      <c r="CK11593"/>
      <c r="GG11593"/>
      <c r="GI11593"/>
      <c r="GQ11593"/>
      <c r="HI11593"/>
      <c r="HK11593"/>
      <c r="HM11593"/>
      <c r="IF11593"/>
      <c r="IW11593"/>
    </row>
    <row r="11594" spans="26:257">
      <c r="CJ11594"/>
      <c r="CK11594"/>
      <c r="GG11594"/>
      <c r="GI11594"/>
      <c r="GQ11594"/>
      <c r="HI11594"/>
      <c r="HK11594"/>
      <c r="HM11594"/>
      <c r="IF11594"/>
      <c r="IW11594"/>
    </row>
    <row r="11595" spans="26:257">
      <c r="CJ11595"/>
      <c r="CK11595"/>
      <c r="GG11595"/>
      <c r="GI11595"/>
      <c r="GQ11595"/>
      <c r="HI11595"/>
      <c r="HK11595"/>
      <c r="HM11595"/>
      <c r="IF11595"/>
      <c r="IW11595"/>
    </row>
    <row r="11596" spans="26:257">
      <c r="CJ11596"/>
      <c r="CK11596"/>
      <c r="GG11596"/>
      <c r="GI11596"/>
      <c r="GQ11596"/>
      <c r="HI11596"/>
      <c r="HK11596"/>
      <c r="HM11596"/>
      <c r="IF11596"/>
      <c r="IW11596"/>
    </row>
    <row r="11597" spans="26:257">
      <c r="CJ11597"/>
      <c r="CK11597"/>
      <c r="GG11597"/>
      <c r="GI11597"/>
      <c r="GQ11597"/>
      <c r="HI11597"/>
      <c r="HK11597"/>
      <c r="HM11597"/>
      <c r="IF11597"/>
      <c r="IW11597"/>
    </row>
    <row r="11598" spans="26:257">
      <c r="CJ11598"/>
      <c r="CK11598"/>
      <c r="GG11598"/>
      <c r="GI11598"/>
      <c r="GQ11598"/>
      <c r="HI11598"/>
      <c r="HK11598"/>
      <c r="HM11598"/>
      <c r="IF11598"/>
      <c r="IW11598"/>
    </row>
    <row r="11599" spans="26:257">
      <c r="CJ11599"/>
      <c r="CK11599"/>
      <c r="GG11599"/>
      <c r="GI11599"/>
      <c r="GQ11599"/>
      <c r="HI11599"/>
      <c r="HK11599"/>
      <c r="HM11599"/>
      <c r="IF11599"/>
      <c r="IW11599"/>
    </row>
    <row r="11600" spans="26:257">
      <c r="Z11600" s="37"/>
      <c r="AD11600" s="32"/>
      <c r="AJ11600" s="37"/>
      <c r="CJ11600"/>
      <c r="CK11600"/>
      <c r="GG11600"/>
      <c r="GI11600"/>
      <c r="GQ11600"/>
      <c r="HI11600"/>
      <c r="HK11600"/>
      <c r="HM11600"/>
      <c r="IF11600"/>
      <c r="IW11600"/>
    </row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spans="26:257">
      <c r="Z12129" s="37"/>
      <c r="AD12129" s="32"/>
      <c r="AJ12129" s="37"/>
      <c r="CJ12129"/>
      <c r="CK12129"/>
      <c r="GG12129"/>
      <c r="GI12129"/>
      <c r="GQ12129"/>
      <c r="HI12129"/>
      <c r="HK12129"/>
      <c r="HM12129"/>
      <c r="IF12129"/>
      <c r="IW12129"/>
    </row>
    <row r="12130" spans="26:257">
      <c r="CJ12130"/>
      <c r="CK12130"/>
      <c r="GG12130"/>
      <c r="GI12130"/>
      <c r="GQ12130"/>
      <c r="HI12130"/>
      <c r="HK12130"/>
      <c r="HM12130"/>
      <c r="IF12130"/>
      <c r="IW12130"/>
    </row>
    <row r="12131" spans="26:257">
      <c r="CJ12131"/>
      <c r="CK12131"/>
      <c r="GG12131"/>
      <c r="GI12131"/>
      <c r="GQ12131"/>
      <c r="HI12131"/>
      <c r="HK12131"/>
      <c r="HM12131"/>
      <c r="IF12131"/>
      <c r="IW12131"/>
    </row>
    <row r="12132" spans="26:257">
      <c r="CJ12132"/>
      <c r="CK12132"/>
      <c r="GG12132"/>
      <c r="GI12132"/>
      <c r="GQ12132"/>
      <c r="HI12132"/>
      <c r="HK12132"/>
      <c r="HM12132"/>
      <c r="IF12132"/>
      <c r="IW12132"/>
    </row>
    <row r="12133" spans="26:257">
      <c r="CJ12133"/>
      <c r="CK12133"/>
      <c r="GG12133"/>
      <c r="GI12133"/>
      <c r="GQ12133"/>
      <c r="HI12133"/>
      <c r="HK12133"/>
      <c r="HM12133"/>
      <c r="IF12133"/>
      <c r="IW12133"/>
    </row>
    <row r="12134" spans="26:257">
      <c r="CJ12134"/>
      <c r="CK12134"/>
      <c r="GG12134"/>
      <c r="GI12134"/>
      <c r="GQ12134"/>
      <c r="HI12134"/>
      <c r="HK12134"/>
      <c r="HM12134"/>
      <c r="IF12134"/>
      <c r="IW12134"/>
    </row>
    <row r="12135" spans="26:257">
      <c r="CJ12135"/>
      <c r="CK12135"/>
      <c r="GG12135"/>
      <c r="GI12135"/>
      <c r="GQ12135"/>
      <c r="HI12135"/>
      <c r="HK12135"/>
      <c r="HM12135"/>
      <c r="IF12135"/>
      <c r="IW12135"/>
    </row>
    <row r="12136" spans="26:257">
      <c r="CJ12136"/>
      <c r="CK12136"/>
      <c r="GG12136"/>
      <c r="GI12136"/>
      <c r="GQ12136"/>
      <c r="HI12136"/>
      <c r="HK12136"/>
      <c r="HM12136"/>
      <c r="IF12136"/>
      <c r="IW12136"/>
    </row>
    <row r="12137" spans="26:257">
      <c r="CJ12137"/>
      <c r="CK12137"/>
      <c r="GG12137"/>
      <c r="GI12137"/>
      <c r="GQ12137"/>
      <c r="HI12137"/>
      <c r="HK12137"/>
      <c r="HM12137"/>
      <c r="IF12137"/>
      <c r="IW12137"/>
    </row>
    <row r="12138" spans="26:257">
      <c r="CJ12138"/>
      <c r="CK12138"/>
      <c r="GG12138"/>
      <c r="GI12138"/>
      <c r="GQ12138"/>
      <c r="HI12138"/>
      <c r="HK12138"/>
      <c r="HM12138"/>
      <c r="IF12138"/>
      <c r="IW12138"/>
    </row>
    <row r="12139" spans="26:257">
      <c r="CJ12139"/>
      <c r="CK12139"/>
      <c r="GG12139"/>
      <c r="GI12139"/>
      <c r="GQ12139"/>
      <c r="HI12139"/>
      <c r="HK12139"/>
      <c r="HM12139"/>
      <c r="IF12139"/>
      <c r="IW12139"/>
    </row>
    <row r="12140" spans="26:257">
      <c r="CJ12140"/>
      <c r="CK12140"/>
      <c r="GG12140"/>
      <c r="GI12140"/>
      <c r="GQ12140"/>
      <c r="HI12140"/>
      <c r="HK12140"/>
      <c r="HM12140"/>
      <c r="IF12140"/>
      <c r="IW12140"/>
    </row>
    <row r="12141" spans="26:257">
      <c r="CJ12141"/>
      <c r="CK12141"/>
      <c r="GG12141"/>
      <c r="GI12141"/>
      <c r="GQ12141"/>
      <c r="HI12141"/>
      <c r="HK12141"/>
      <c r="HM12141"/>
      <c r="IF12141"/>
      <c r="IW12141"/>
    </row>
    <row r="12142" spans="26:257">
      <c r="CJ12142"/>
      <c r="CK12142"/>
      <c r="GG12142"/>
      <c r="GI12142"/>
      <c r="GQ12142"/>
      <c r="HI12142"/>
      <c r="HK12142"/>
      <c r="HM12142"/>
      <c r="IF12142"/>
      <c r="IW12142"/>
    </row>
    <row r="12143" spans="26:257">
      <c r="CJ12143"/>
      <c r="CK12143"/>
      <c r="GG12143"/>
      <c r="GI12143"/>
      <c r="GQ12143"/>
      <c r="HI12143"/>
      <c r="HK12143"/>
      <c r="HM12143"/>
      <c r="IF12143"/>
      <c r="IW12143"/>
    </row>
    <row r="12144" spans="26:257">
      <c r="CJ12144"/>
      <c r="CK12144"/>
      <c r="GG12144"/>
      <c r="GI12144"/>
      <c r="GQ12144"/>
      <c r="HI12144"/>
      <c r="HK12144"/>
      <c r="HM12144"/>
      <c r="IF12144"/>
      <c r="IW12144"/>
    </row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spans="26:257">
      <c r="CJ12321"/>
      <c r="CK12321"/>
      <c r="GG12321"/>
      <c r="GI12321"/>
      <c r="GQ12321"/>
      <c r="HI12321"/>
      <c r="HK12321"/>
      <c r="HM12321"/>
      <c r="IF12321"/>
      <c r="IW12321"/>
    </row>
    <row r="12322" spans="26:257">
      <c r="Z12322" s="37"/>
      <c r="AD12322" s="32"/>
      <c r="AJ12322" s="37"/>
      <c r="CJ12322"/>
      <c r="CK12322"/>
      <c r="GG12322"/>
      <c r="GI12322"/>
      <c r="GQ12322"/>
      <c r="HI12322"/>
      <c r="HK12322"/>
      <c r="HM12322"/>
      <c r="IF12322"/>
      <c r="IW12322"/>
    </row>
    <row r="12323" spans="26:257">
      <c r="CJ12323"/>
      <c r="CK12323"/>
      <c r="GG12323"/>
      <c r="GI12323"/>
      <c r="GQ12323"/>
      <c r="HI12323"/>
      <c r="HK12323"/>
      <c r="HM12323"/>
      <c r="IF12323"/>
      <c r="IW12323"/>
    </row>
    <row r="12324" spans="26:257">
      <c r="CJ12324"/>
      <c r="CK12324"/>
      <c r="GG12324"/>
      <c r="GI12324"/>
      <c r="GQ12324"/>
      <c r="HI12324"/>
      <c r="HK12324"/>
      <c r="HM12324"/>
      <c r="IF12324"/>
      <c r="IW12324"/>
    </row>
    <row r="12325" spans="26:257">
      <c r="CJ12325"/>
      <c r="CK12325"/>
      <c r="GG12325"/>
      <c r="GI12325"/>
      <c r="GQ12325"/>
      <c r="HI12325"/>
      <c r="HK12325"/>
      <c r="HM12325"/>
      <c r="IF12325"/>
      <c r="IW12325"/>
    </row>
    <row r="12326" spans="26:257">
      <c r="CJ12326"/>
      <c r="CK12326"/>
      <c r="GG12326"/>
      <c r="GI12326"/>
      <c r="GQ12326"/>
      <c r="HI12326"/>
      <c r="HK12326"/>
      <c r="HM12326"/>
      <c r="IF12326"/>
      <c r="IW12326"/>
    </row>
    <row r="12327" spans="26:257">
      <c r="CJ12327"/>
      <c r="CK12327"/>
      <c r="GG12327"/>
      <c r="GI12327"/>
      <c r="GQ12327"/>
      <c r="HI12327"/>
      <c r="HK12327"/>
      <c r="HM12327"/>
      <c r="IF12327"/>
      <c r="IW12327"/>
    </row>
    <row r="12328" spans="26:257">
      <c r="CJ12328"/>
      <c r="CK12328"/>
      <c r="GG12328"/>
      <c r="GI12328"/>
      <c r="GQ12328"/>
      <c r="HI12328"/>
      <c r="HK12328"/>
      <c r="HM12328"/>
      <c r="IF12328"/>
      <c r="IW12328"/>
    </row>
    <row r="12329" spans="26:257">
      <c r="CJ12329"/>
      <c r="CK12329"/>
      <c r="GG12329"/>
      <c r="GI12329"/>
      <c r="GQ12329"/>
      <c r="HI12329"/>
      <c r="HK12329"/>
      <c r="HM12329"/>
      <c r="IF12329"/>
      <c r="IW12329"/>
    </row>
    <row r="12330" spans="26:257">
      <c r="CJ12330"/>
      <c r="CK12330"/>
      <c r="GG12330"/>
      <c r="GI12330"/>
      <c r="GQ12330"/>
      <c r="HI12330"/>
      <c r="HK12330"/>
      <c r="HM12330"/>
      <c r="IF12330"/>
      <c r="IW12330"/>
    </row>
    <row r="12331" spans="26:257">
      <c r="CJ12331"/>
      <c r="CK12331"/>
      <c r="GG12331"/>
      <c r="GI12331"/>
      <c r="GQ12331"/>
      <c r="HI12331"/>
      <c r="HK12331"/>
      <c r="HM12331"/>
      <c r="IF12331"/>
      <c r="IW12331"/>
    </row>
    <row r="12332" spans="26:257">
      <c r="CJ12332"/>
      <c r="CK12332"/>
      <c r="GG12332"/>
      <c r="GI12332"/>
      <c r="GQ12332"/>
      <c r="HI12332"/>
      <c r="HK12332"/>
      <c r="HM12332"/>
      <c r="IF12332"/>
      <c r="IW12332"/>
    </row>
    <row r="12333" spans="26:257">
      <c r="CJ12333"/>
      <c r="CK12333"/>
      <c r="GG12333"/>
      <c r="GI12333"/>
      <c r="GQ12333"/>
      <c r="HI12333"/>
      <c r="HK12333"/>
      <c r="HM12333"/>
      <c r="IF12333"/>
      <c r="IW12333"/>
    </row>
    <row r="12334" spans="26:257">
      <c r="CJ12334"/>
      <c r="CK12334"/>
      <c r="GG12334"/>
      <c r="GI12334"/>
      <c r="GQ12334"/>
      <c r="HI12334"/>
      <c r="HK12334"/>
      <c r="HM12334"/>
      <c r="IF12334"/>
      <c r="IW12334"/>
    </row>
    <row r="12335" spans="26:257">
      <c r="CJ12335"/>
      <c r="CK12335"/>
      <c r="GG12335"/>
      <c r="GI12335"/>
      <c r="GQ12335"/>
      <c r="HI12335"/>
      <c r="HK12335"/>
      <c r="HM12335"/>
      <c r="IF12335"/>
      <c r="IW12335"/>
    </row>
    <row r="12336" spans="26:257">
      <c r="CJ12336"/>
      <c r="CK12336"/>
      <c r="GG12336"/>
      <c r="GI12336"/>
      <c r="GQ12336"/>
      <c r="HI12336"/>
      <c r="HK12336"/>
      <c r="HM12336"/>
      <c r="IF12336"/>
      <c r="IW12336"/>
    </row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spans="26:257">
      <c r="CJ12385"/>
      <c r="CK12385"/>
      <c r="GG12385"/>
      <c r="GI12385"/>
      <c r="GQ12385"/>
      <c r="HI12385"/>
      <c r="HK12385"/>
      <c r="HM12385"/>
      <c r="IF12385"/>
      <c r="IW12385"/>
    </row>
    <row r="12386" spans="26:257">
      <c r="Z12386" s="37"/>
      <c r="AD12386" s="32"/>
      <c r="AJ12386" s="37"/>
      <c r="CJ12386"/>
      <c r="CK12386"/>
      <c r="GG12386"/>
      <c r="GI12386"/>
      <c r="GQ12386"/>
      <c r="HI12386"/>
      <c r="HK12386"/>
      <c r="HM12386"/>
      <c r="IF12386"/>
      <c r="IW12386"/>
    </row>
    <row r="12387" spans="26:257">
      <c r="CJ12387"/>
      <c r="CK12387"/>
      <c r="GG12387"/>
      <c r="GI12387"/>
      <c r="GQ12387"/>
      <c r="HI12387"/>
      <c r="HK12387"/>
      <c r="HM12387"/>
      <c r="IF12387"/>
      <c r="IW12387"/>
    </row>
    <row r="12388" spans="26:257">
      <c r="CJ12388"/>
      <c r="CK12388"/>
      <c r="GG12388"/>
      <c r="GI12388"/>
      <c r="GQ12388"/>
      <c r="HI12388"/>
      <c r="HK12388"/>
      <c r="HM12388"/>
      <c r="IF12388"/>
      <c r="IW12388"/>
    </row>
    <row r="12389" spans="26:257">
      <c r="CJ12389"/>
      <c r="CK12389"/>
      <c r="GG12389"/>
      <c r="GI12389"/>
      <c r="GQ12389"/>
      <c r="HI12389"/>
      <c r="HK12389"/>
      <c r="HM12389"/>
      <c r="IF12389"/>
      <c r="IW12389"/>
    </row>
    <row r="12390" spans="26:257">
      <c r="CJ12390"/>
      <c r="CK12390"/>
      <c r="GG12390"/>
      <c r="GI12390"/>
      <c r="GQ12390"/>
      <c r="HI12390"/>
      <c r="HK12390"/>
      <c r="HM12390"/>
      <c r="IF12390"/>
      <c r="IW12390"/>
    </row>
    <row r="12391" spans="26:257">
      <c r="CJ12391"/>
      <c r="CK12391"/>
      <c r="GG12391"/>
      <c r="GI12391"/>
      <c r="GQ12391"/>
      <c r="HI12391"/>
      <c r="HK12391"/>
      <c r="HM12391"/>
      <c r="IF12391"/>
      <c r="IW12391"/>
    </row>
    <row r="12392" spans="26:257">
      <c r="CJ12392"/>
      <c r="CK12392"/>
      <c r="GG12392"/>
      <c r="GI12392"/>
      <c r="GQ12392"/>
      <c r="HI12392"/>
      <c r="HK12392"/>
      <c r="HM12392"/>
      <c r="IF12392"/>
      <c r="IW12392"/>
    </row>
    <row r="12393" spans="26:257">
      <c r="CJ12393"/>
      <c r="CK12393"/>
      <c r="GG12393"/>
      <c r="GI12393"/>
      <c r="GQ12393"/>
      <c r="HI12393"/>
      <c r="HK12393"/>
      <c r="HM12393"/>
      <c r="IF12393"/>
      <c r="IW12393"/>
    </row>
    <row r="12394" spans="26:257">
      <c r="CJ12394"/>
      <c r="CK12394"/>
      <c r="GG12394"/>
      <c r="GI12394"/>
      <c r="GQ12394"/>
      <c r="HI12394"/>
      <c r="HK12394"/>
      <c r="HM12394"/>
      <c r="IF12394"/>
      <c r="IW12394"/>
    </row>
    <row r="12395" spans="26:257">
      <c r="CJ12395"/>
      <c r="CK12395"/>
      <c r="GG12395"/>
      <c r="GI12395"/>
      <c r="GQ12395"/>
      <c r="HI12395"/>
      <c r="HK12395"/>
      <c r="HM12395"/>
      <c r="IF12395"/>
      <c r="IW12395"/>
    </row>
    <row r="12396" spans="26:257">
      <c r="CJ12396"/>
      <c r="CK12396"/>
      <c r="GG12396"/>
      <c r="GI12396"/>
      <c r="GQ12396"/>
      <c r="HI12396"/>
      <c r="HK12396"/>
      <c r="HM12396"/>
      <c r="IF12396"/>
      <c r="IW12396"/>
    </row>
    <row r="12397" spans="26:257">
      <c r="CJ12397"/>
      <c r="CK12397"/>
      <c r="GG12397"/>
      <c r="GI12397"/>
      <c r="GQ12397"/>
      <c r="HI12397"/>
      <c r="HK12397"/>
      <c r="HM12397"/>
      <c r="IF12397"/>
      <c r="IW12397"/>
    </row>
    <row r="12398" spans="26:257">
      <c r="CJ12398"/>
      <c r="CK12398"/>
      <c r="GG12398"/>
      <c r="GI12398"/>
      <c r="GQ12398"/>
      <c r="HI12398"/>
      <c r="HK12398"/>
      <c r="HM12398"/>
      <c r="IF12398"/>
      <c r="IW12398"/>
    </row>
    <row r="12399" spans="26:257">
      <c r="CJ12399"/>
      <c r="CK12399"/>
      <c r="GG12399"/>
      <c r="GI12399"/>
      <c r="GQ12399"/>
      <c r="HI12399"/>
      <c r="HK12399"/>
      <c r="HM12399"/>
      <c r="IF12399"/>
      <c r="IW12399"/>
    </row>
    <row r="12400" spans="26:257">
      <c r="CJ12400"/>
      <c r="CK12400"/>
      <c r="GG12400"/>
      <c r="GI12400"/>
      <c r="GQ12400"/>
      <c r="HI12400"/>
      <c r="HK12400"/>
      <c r="HM12400"/>
      <c r="IF12400"/>
      <c r="IW12400"/>
    </row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spans="26:257">
      <c r="CJ12497"/>
      <c r="CK12497"/>
      <c r="GG12497"/>
      <c r="GI12497"/>
      <c r="GQ12497"/>
      <c r="HI12497"/>
      <c r="HK12497"/>
      <c r="HM12497"/>
      <c r="IF12497"/>
      <c r="IW12497"/>
    </row>
    <row r="12498" spans="26:257">
      <c r="CJ12498"/>
      <c r="CK12498"/>
      <c r="GG12498"/>
      <c r="GI12498"/>
      <c r="GQ12498"/>
      <c r="HI12498"/>
      <c r="HK12498"/>
      <c r="HM12498"/>
      <c r="IF12498"/>
      <c r="IW12498"/>
    </row>
    <row r="12499" spans="26:257">
      <c r="CJ12499"/>
      <c r="CK12499"/>
      <c r="GG12499"/>
      <c r="GI12499"/>
      <c r="GQ12499"/>
      <c r="HI12499"/>
      <c r="HK12499"/>
      <c r="HM12499"/>
      <c r="IF12499"/>
      <c r="IW12499"/>
    </row>
    <row r="12500" spans="26:257">
      <c r="CJ12500"/>
      <c r="CK12500"/>
      <c r="GG12500"/>
      <c r="GI12500"/>
      <c r="GQ12500"/>
      <c r="HI12500"/>
      <c r="HK12500"/>
      <c r="HM12500"/>
      <c r="IF12500"/>
      <c r="IW12500"/>
    </row>
    <row r="12501" spans="26:257">
      <c r="CJ12501"/>
      <c r="CK12501"/>
      <c r="GG12501"/>
      <c r="GI12501"/>
      <c r="GQ12501"/>
      <c r="HI12501"/>
      <c r="HK12501"/>
      <c r="HM12501"/>
      <c r="IF12501"/>
      <c r="IW12501"/>
    </row>
    <row r="12502" spans="26:257">
      <c r="CJ12502"/>
      <c r="CK12502"/>
      <c r="GG12502"/>
      <c r="GI12502"/>
      <c r="GQ12502"/>
      <c r="HI12502"/>
      <c r="HK12502"/>
      <c r="HM12502"/>
      <c r="IF12502"/>
      <c r="IW12502"/>
    </row>
    <row r="12503" spans="26:257">
      <c r="CJ12503"/>
      <c r="CK12503"/>
      <c r="GG12503"/>
      <c r="GI12503"/>
      <c r="GQ12503"/>
      <c r="HI12503"/>
      <c r="HK12503"/>
      <c r="HM12503"/>
      <c r="IF12503"/>
      <c r="IW12503"/>
    </row>
    <row r="12504" spans="26:257">
      <c r="CJ12504"/>
      <c r="CK12504"/>
      <c r="GG12504"/>
      <c r="GI12504"/>
      <c r="GQ12504"/>
      <c r="HI12504"/>
      <c r="HK12504"/>
      <c r="HM12504"/>
      <c r="IF12504"/>
      <c r="IW12504"/>
    </row>
    <row r="12505" spans="26:257">
      <c r="CJ12505"/>
      <c r="CK12505"/>
      <c r="GG12505"/>
      <c r="GI12505"/>
      <c r="GQ12505"/>
      <c r="HI12505"/>
      <c r="HK12505"/>
      <c r="HM12505"/>
      <c r="IF12505"/>
      <c r="IW12505"/>
    </row>
    <row r="12506" spans="26:257">
      <c r="Z12506" s="37"/>
      <c r="AD12506" s="32"/>
      <c r="AJ12506" s="37"/>
      <c r="CJ12506"/>
      <c r="CK12506"/>
      <c r="GG12506"/>
      <c r="GI12506"/>
      <c r="GQ12506"/>
      <c r="HI12506"/>
      <c r="HK12506"/>
      <c r="HM12506"/>
      <c r="IF12506"/>
      <c r="IW12506"/>
    </row>
    <row r="12507" spans="26:257">
      <c r="CJ12507"/>
      <c r="CK12507"/>
      <c r="GG12507"/>
      <c r="GI12507"/>
      <c r="GQ12507"/>
      <c r="HI12507"/>
      <c r="HK12507"/>
      <c r="HM12507"/>
      <c r="IF12507"/>
      <c r="IW12507"/>
    </row>
    <row r="12508" spans="26:257">
      <c r="CJ12508"/>
      <c r="CK12508"/>
      <c r="GG12508"/>
      <c r="GI12508"/>
      <c r="GQ12508"/>
      <c r="HI12508"/>
      <c r="HK12508"/>
      <c r="HM12508"/>
      <c r="IF12508"/>
      <c r="IW12508"/>
    </row>
    <row r="12509" spans="26:257">
      <c r="CJ12509"/>
      <c r="CK12509"/>
      <c r="GG12509"/>
      <c r="GI12509"/>
      <c r="GQ12509"/>
      <c r="HI12509"/>
      <c r="HK12509"/>
      <c r="HM12509"/>
      <c r="IF12509"/>
      <c r="IW12509"/>
    </row>
    <row r="12510" spans="26:257">
      <c r="CJ12510"/>
      <c r="CK12510"/>
      <c r="GG12510"/>
      <c r="GI12510"/>
      <c r="GQ12510"/>
      <c r="HI12510"/>
      <c r="HK12510"/>
      <c r="HM12510"/>
      <c r="IF12510"/>
      <c r="IW12510"/>
    </row>
    <row r="12511" spans="26:257">
      <c r="CJ12511"/>
      <c r="CK12511"/>
      <c r="GG12511"/>
      <c r="GI12511"/>
      <c r="GQ12511"/>
      <c r="HI12511"/>
      <c r="HK12511"/>
      <c r="HM12511"/>
      <c r="IF12511"/>
      <c r="IW12511"/>
    </row>
    <row r="12512" spans="26:257">
      <c r="CJ12512"/>
      <c r="CK12512"/>
      <c r="GG12512"/>
      <c r="GI12512"/>
      <c r="GQ12512"/>
      <c r="HI12512"/>
      <c r="HK12512"/>
      <c r="HM12512"/>
      <c r="IF12512"/>
      <c r="IW12512"/>
    </row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spans="26:257">
      <c r="CJ12705"/>
      <c r="CK12705"/>
      <c r="GG12705"/>
      <c r="GI12705"/>
      <c r="GQ12705"/>
      <c r="HI12705"/>
      <c r="HK12705"/>
      <c r="HM12705"/>
      <c r="IF12705"/>
      <c r="IW12705"/>
    </row>
    <row r="12706" spans="26:257">
      <c r="CJ12706"/>
      <c r="CK12706"/>
      <c r="GG12706"/>
      <c r="GI12706"/>
      <c r="GQ12706"/>
      <c r="HI12706"/>
      <c r="HK12706"/>
      <c r="HM12706"/>
      <c r="IF12706"/>
      <c r="IW12706"/>
    </row>
    <row r="12707" spans="26:257">
      <c r="CJ12707"/>
      <c r="CK12707"/>
      <c r="GG12707"/>
      <c r="GI12707"/>
      <c r="GQ12707"/>
      <c r="HI12707"/>
      <c r="HK12707"/>
      <c r="HM12707"/>
      <c r="IF12707"/>
      <c r="IW12707"/>
    </row>
    <row r="12708" spans="26:257">
      <c r="CJ12708"/>
      <c r="CK12708"/>
      <c r="GG12708"/>
      <c r="GI12708"/>
      <c r="GQ12708"/>
      <c r="HI12708"/>
      <c r="HK12708"/>
      <c r="HM12708"/>
      <c r="IF12708"/>
      <c r="IW12708"/>
    </row>
    <row r="12709" spans="26:257">
      <c r="CJ12709"/>
      <c r="CK12709"/>
      <c r="GG12709"/>
      <c r="GI12709"/>
      <c r="GQ12709"/>
      <c r="HI12709"/>
      <c r="HK12709"/>
      <c r="HM12709"/>
      <c r="IF12709"/>
      <c r="IW12709"/>
    </row>
    <row r="12710" spans="26:257">
      <c r="CJ12710"/>
      <c r="CK12710"/>
      <c r="GG12710"/>
      <c r="GI12710"/>
      <c r="GQ12710"/>
      <c r="HI12710"/>
      <c r="HK12710"/>
      <c r="HM12710"/>
      <c r="IF12710"/>
      <c r="IW12710"/>
    </row>
    <row r="12711" spans="26:257">
      <c r="Z12711" s="37"/>
      <c r="AD12711" s="32"/>
      <c r="AJ12711" s="37"/>
      <c r="CJ12711"/>
      <c r="CK12711"/>
      <c r="GG12711"/>
      <c r="GI12711"/>
      <c r="GQ12711"/>
      <c r="HI12711"/>
      <c r="HK12711"/>
      <c r="HM12711"/>
      <c r="IF12711"/>
      <c r="IW12711"/>
    </row>
    <row r="12712" spans="26:257">
      <c r="CJ12712"/>
      <c r="CK12712"/>
      <c r="GG12712"/>
      <c r="GI12712"/>
      <c r="GQ12712"/>
      <c r="HI12712"/>
      <c r="HK12712"/>
      <c r="HM12712"/>
      <c r="IF12712"/>
      <c r="IW12712"/>
    </row>
    <row r="12713" spans="26:257">
      <c r="CJ12713"/>
      <c r="CK12713"/>
      <c r="GG12713"/>
      <c r="GI12713"/>
      <c r="GQ12713"/>
      <c r="HI12713"/>
      <c r="HK12713"/>
      <c r="HM12713"/>
      <c r="IF12713"/>
      <c r="IW12713"/>
    </row>
    <row r="12714" spans="26:257">
      <c r="CJ12714"/>
      <c r="CK12714"/>
      <c r="GG12714"/>
      <c r="GI12714"/>
      <c r="GQ12714"/>
      <c r="HI12714"/>
      <c r="HK12714"/>
      <c r="HM12714"/>
      <c r="IF12714"/>
      <c r="IW12714"/>
    </row>
    <row r="12715" spans="26:257">
      <c r="CJ12715"/>
      <c r="CK12715"/>
      <c r="GG12715"/>
      <c r="GI12715"/>
      <c r="GQ12715"/>
      <c r="HI12715"/>
      <c r="HK12715"/>
      <c r="HM12715"/>
      <c r="IF12715"/>
      <c r="IW12715"/>
    </row>
    <row r="12716" spans="26:257">
      <c r="CJ12716"/>
      <c r="CK12716"/>
      <c r="GG12716"/>
      <c r="GI12716"/>
      <c r="GQ12716"/>
      <c r="HI12716"/>
      <c r="HK12716"/>
      <c r="HM12716"/>
      <c r="IF12716"/>
      <c r="IW12716"/>
    </row>
    <row r="12717" spans="26:257">
      <c r="CJ12717"/>
      <c r="CK12717"/>
      <c r="GG12717"/>
      <c r="GI12717"/>
      <c r="GQ12717"/>
      <c r="HI12717"/>
      <c r="HK12717"/>
      <c r="HM12717"/>
      <c r="IF12717"/>
      <c r="IW12717"/>
    </row>
    <row r="12718" spans="26:257">
      <c r="CJ12718"/>
      <c r="CK12718"/>
      <c r="GG12718"/>
      <c r="GI12718"/>
      <c r="GQ12718"/>
      <c r="HI12718"/>
      <c r="HK12718"/>
      <c r="HM12718"/>
      <c r="IF12718"/>
      <c r="IW12718"/>
    </row>
    <row r="12719" spans="26:257">
      <c r="CJ12719"/>
      <c r="CK12719"/>
      <c r="GG12719"/>
      <c r="GI12719"/>
      <c r="GQ12719"/>
      <c r="HI12719"/>
      <c r="HK12719"/>
      <c r="HM12719"/>
      <c r="IF12719"/>
      <c r="IW12719"/>
    </row>
    <row r="12720" spans="26:257">
      <c r="CJ12720"/>
      <c r="CK12720"/>
      <c r="GG12720"/>
      <c r="GI12720"/>
      <c r="GQ12720"/>
      <c r="HI12720"/>
      <c r="HK12720"/>
      <c r="HM12720"/>
      <c r="IF12720"/>
      <c r="IW12720"/>
    </row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spans="26:257">
      <c r="CJ12881"/>
      <c r="CK12881"/>
      <c r="GG12881"/>
      <c r="GI12881"/>
      <c r="GQ12881"/>
      <c r="HI12881"/>
      <c r="HK12881"/>
      <c r="HM12881"/>
      <c r="IF12881"/>
      <c r="IW12881"/>
    </row>
    <row r="12882" spans="26:257">
      <c r="Z12882" s="37"/>
      <c r="AD12882" s="32"/>
      <c r="AJ12882" s="37"/>
      <c r="CJ12882"/>
      <c r="CK12882"/>
      <c r="GG12882"/>
      <c r="GI12882"/>
      <c r="GQ12882"/>
      <c r="HI12882"/>
      <c r="HK12882"/>
      <c r="HM12882"/>
      <c r="IF12882"/>
      <c r="IW12882"/>
    </row>
    <row r="12883" spans="26:257">
      <c r="CJ12883"/>
      <c r="CK12883"/>
      <c r="GG12883"/>
      <c r="GI12883"/>
      <c r="GQ12883"/>
      <c r="HI12883"/>
      <c r="HK12883"/>
      <c r="HM12883"/>
      <c r="IF12883"/>
      <c r="IW12883"/>
    </row>
    <row r="12884" spans="26:257">
      <c r="CJ12884"/>
      <c r="CK12884"/>
      <c r="GG12884"/>
      <c r="GI12884"/>
      <c r="GQ12884"/>
      <c r="HI12884"/>
      <c r="HK12884"/>
      <c r="HM12884"/>
      <c r="IF12884"/>
      <c r="IW12884"/>
    </row>
    <row r="12885" spans="26:257">
      <c r="CJ12885"/>
      <c r="CK12885"/>
      <c r="GG12885"/>
      <c r="GI12885"/>
      <c r="GQ12885"/>
      <c r="HI12885"/>
      <c r="HK12885"/>
      <c r="HM12885"/>
      <c r="IF12885"/>
      <c r="IW12885"/>
    </row>
    <row r="12886" spans="26:257">
      <c r="CJ12886"/>
      <c r="CK12886"/>
      <c r="GG12886"/>
      <c r="GI12886"/>
      <c r="GQ12886"/>
      <c r="HI12886"/>
      <c r="HK12886"/>
      <c r="HM12886"/>
      <c r="IF12886"/>
      <c r="IW12886"/>
    </row>
    <row r="12887" spans="26:257">
      <c r="CJ12887"/>
      <c r="CK12887"/>
      <c r="GG12887"/>
      <c r="GI12887"/>
      <c r="GQ12887"/>
      <c r="HI12887"/>
      <c r="HK12887"/>
      <c r="HM12887"/>
      <c r="IF12887"/>
      <c r="IW12887"/>
    </row>
    <row r="12888" spans="26:257">
      <c r="CJ12888"/>
      <c r="CK12888"/>
      <c r="GG12888"/>
      <c r="GI12888"/>
      <c r="GQ12888"/>
      <c r="HI12888"/>
      <c r="HK12888"/>
      <c r="HM12888"/>
      <c r="IF12888"/>
      <c r="IW12888"/>
    </row>
    <row r="12889" spans="26:257">
      <c r="CJ12889"/>
      <c r="CK12889"/>
      <c r="GG12889"/>
      <c r="GI12889"/>
      <c r="GQ12889"/>
      <c r="HI12889"/>
      <c r="HK12889"/>
      <c r="HM12889"/>
      <c r="IF12889"/>
      <c r="IW12889"/>
    </row>
    <row r="12890" spans="26:257">
      <c r="CJ12890"/>
      <c r="CK12890"/>
      <c r="GG12890"/>
      <c r="GI12890"/>
      <c r="GQ12890"/>
      <c r="HI12890"/>
      <c r="HK12890"/>
      <c r="HM12890"/>
      <c r="IF12890"/>
      <c r="IW12890"/>
    </row>
    <row r="12891" spans="26:257">
      <c r="CJ12891"/>
      <c r="CK12891"/>
      <c r="GG12891"/>
      <c r="GI12891"/>
      <c r="GQ12891"/>
      <c r="HI12891"/>
      <c r="HK12891"/>
      <c r="HM12891"/>
      <c r="IF12891"/>
      <c r="IW12891"/>
    </row>
    <row r="12892" spans="26:257">
      <c r="CJ12892"/>
      <c r="CK12892"/>
      <c r="GG12892"/>
      <c r="GI12892"/>
      <c r="GQ12892"/>
      <c r="HI12892"/>
      <c r="HK12892"/>
      <c r="HM12892"/>
      <c r="IF12892"/>
      <c r="IW12892"/>
    </row>
    <row r="12893" spans="26:257">
      <c r="CJ12893"/>
      <c r="CK12893"/>
      <c r="GG12893"/>
      <c r="GI12893"/>
      <c r="GQ12893"/>
      <c r="HI12893"/>
      <c r="HK12893"/>
      <c r="HM12893"/>
      <c r="IF12893"/>
      <c r="IW12893"/>
    </row>
    <row r="12894" spans="26:257">
      <c r="CJ12894"/>
      <c r="CK12894"/>
      <c r="GG12894"/>
      <c r="GI12894"/>
      <c r="GQ12894"/>
      <c r="HI12894"/>
      <c r="HK12894"/>
      <c r="HM12894"/>
      <c r="IF12894"/>
      <c r="IW12894"/>
    </row>
    <row r="12895" spans="26:257">
      <c r="CJ12895"/>
      <c r="CK12895"/>
      <c r="GG12895"/>
      <c r="GI12895"/>
      <c r="GQ12895"/>
      <c r="HI12895"/>
      <c r="HK12895"/>
      <c r="HM12895"/>
      <c r="IF12895"/>
      <c r="IW12895"/>
    </row>
    <row r="12896" spans="26:257">
      <c r="CJ12896"/>
      <c r="CK12896"/>
      <c r="GG12896"/>
      <c r="GI12896"/>
      <c r="GQ12896"/>
      <c r="HI12896"/>
      <c r="HK12896"/>
      <c r="HM12896"/>
      <c r="IF12896"/>
      <c r="IW12896"/>
    </row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spans="26:257">
      <c r="CJ13105"/>
      <c r="CK13105"/>
      <c r="GG13105"/>
      <c r="GI13105"/>
      <c r="GQ13105"/>
      <c r="HI13105"/>
      <c r="HK13105"/>
      <c r="HM13105"/>
      <c r="IF13105"/>
      <c r="IW13105"/>
    </row>
    <row r="13106" spans="26:257">
      <c r="CJ13106"/>
      <c r="CK13106"/>
      <c r="GG13106"/>
      <c r="GI13106"/>
      <c r="GQ13106"/>
      <c r="HI13106"/>
      <c r="HK13106"/>
      <c r="HM13106"/>
      <c r="IF13106"/>
      <c r="IW13106"/>
    </row>
    <row r="13107" spans="26:257">
      <c r="CJ13107"/>
      <c r="CK13107"/>
      <c r="GG13107"/>
      <c r="GI13107"/>
      <c r="GQ13107"/>
      <c r="HI13107"/>
      <c r="HK13107"/>
      <c r="HM13107"/>
      <c r="IF13107"/>
      <c r="IW13107"/>
    </row>
    <row r="13108" spans="26:257">
      <c r="CJ13108"/>
      <c r="CK13108"/>
      <c r="GG13108"/>
      <c r="GI13108"/>
      <c r="GQ13108"/>
      <c r="HI13108"/>
      <c r="HK13108"/>
      <c r="HM13108"/>
      <c r="IF13108"/>
      <c r="IW13108"/>
    </row>
    <row r="13109" spans="26:257">
      <c r="CJ13109"/>
      <c r="CK13109"/>
      <c r="GG13109"/>
      <c r="GI13109"/>
      <c r="GQ13109"/>
      <c r="HI13109"/>
      <c r="HK13109"/>
      <c r="HM13109"/>
      <c r="IF13109"/>
      <c r="IW13109"/>
    </row>
    <row r="13110" spans="26:257">
      <c r="CJ13110"/>
      <c r="CK13110"/>
      <c r="GG13110"/>
      <c r="GI13110"/>
      <c r="GQ13110"/>
      <c r="HI13110"/>
      <c r="HK13110"/>
      <c r="HM13110"/>
      <c r="IF13110"/>
      <c r="IW13110"/>
    </row>
    <row r="13111" spans="26:257">
      <c r="CJ13111"/>
      <c r="CK13111"/>
      <c r="GG13111"/>
      <c r="GI13111"/>
      <c r="GQ13111"/>
      <c r="HI13111"/>
      <c r="HK13111"/>
      <c r="HM13111"/>
      <c r="IF13111"/>
      <c r="IW13111"/>
    </row>
    <row r="13112" spans="26:257">
      <c r="CJ13112"/>
      <c r="CK13112"/>
      <c r="GG13112"/>
      <c r="GI13112"/>
      <c r="GQ13112"/>
      <c r="HI13112"/>
      <c r="HK13112"/>
      <c r="HM13112"/>
      <c r="IF13112"/>
      <c r="IW13112"/>
    </row>
    <row r="13113" spans="26:257">
      <c r="CJ13113"/>
      <c r="CK13113"/>
      <c r="GG13113"/>
      <c r="GI13113"/>
      <c r="GQ13113"/>
      <c r="HI13113"/>
      <c r="HK13113"/>
      <c r="HM13113"/>
      <c r="IF13113"/>
      <c r="IW13113"/>
    </row>
    <row r="13114" spans="26:257">
      <c r="Z13114" s="37"/>
      <c r="AD13114" s="32"/>
      <c r="AJ13114" s="37"/>
      <c r="CJ13114"/>
      <c r="CK13114"/>
      <c r="GG13114"/>
      <c r="GI13114"/>
      <c r="GQ13114"/>
      <c r="HI13114"/>
      <c r="HK13114"/>
      <c r="HM13114"/>
      <c r="IF13114"/>
      <c r="IW13114"/>
    </row>
    <row r="13115" spans="26:257">
      <c r="CJ13115"/>
      <c r="CK13115"/>
      <c r="GG13115"/>
      <c r="GI13115"/>
      <c r="GQ13115"/>
      <c r="HI13115"/>
      <c r="HK13115"/>
      <c r="HM13115"/>
      <c r="IF13115"/>
      <c r="IW13115"/>
    </row>
    <row r="13116" spans="26:257">
      <c r="CJ13116"/>
      <c r="CK13116"/>
      <c r="GG13116"/>
      <c r="GI13116"/>
      <c r="GQ13116"/>
      <c r="HI13116"/>
      <c r="HK13116"/>
      <c r="HM13116"/>
      <c r="IF13116"/>
      <c r="IW13116"/>
    </row>
    <row r="13117" spans="26:257">
      <c r="CJ13117"/>
      <c r="CK13117"/>
      <c r="GG13117"/>
      <c r="GI13117"/>
      <c r="GQ13117"/>
      <c r="HI13117"/>
      <c r="HK13117"/>
      <c r="HM13117"/>
      <c r="IF13117"/>
      <c r="IW13117"/>
    </row>
    <row r="13118" spans="26:257">
      <c r="CJ13118"/>
      <c r="CK13118"/>
      <c r="GG13118"/>
      <c r="GI13118"/>
      <c r="GQ13118"/>
      <c r="HI13118"/>
      <c r="HK13118"/>
      <c r="HM13118"/>
      <c r="IF13118"/>
      <c r="IW13118"/>
    </row>
    <row r="13119" spans="26:257">
      <c r="CJ13119"/>
      <c r="CK13119"/>
      <c r="GG13119"/>
      <c r="GI13119"/>
      <c r="GQ13119"/>
      <c r="HI13119"/>
      <c r="HK13119"/>
      <c r="HM13119"/>
      <c r="IF13119"/>
      <c r="IW13119"/>
    </row>
    <row r="13120" spans="26:257">
      <c r="CJ13120"/>
      <c r="CK13120"/>
      <c r="GG13120"/>
      <c r="GI13120"/>
      <c r="GQ13120"/>
      <c r="HI13120"/>
      <c r="HK13120"/>
      <c r="HM13120"/>
      <c r="IF13120"/>
      <c r="IW13120"/>
    </row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spans="26:257">
      <c r="CJ13489"/>
      <c r="CK13489"/>
      <c r="GG13489"/>
      <c r="GI13489"/>
      <c r="GQ13489"/>
      <c r="HI13489"/>
      <c r="HK13489"/>
      <c r="HM13489"/>
      <c r="IF13489"/>
      <c r="IW13489"/>
    </row>
    <row r="13490" spans="26:257">
      <c r="CJ13490"/>
      <c r="CK13490"/>
      <c r="GG13490"/>
      <c r="GI13490"/>
      <c r="GQ13490"/>
      <c r="HI13490"/>
      <c r="HK13490"/>
      <c r="HM13490"/>
      <c r="IF13490"/>
      <c r="IW13490"/>
    </row>
    <row r="13491" spans="26:257">
      <c r="CJ13491"/>
      <c r="CK13491"/>
      <c r="GG13491"/>
      <c r="GI13491"/>
      <c r="GQ13491"/>
      <c r="HI13491"/>
      <c r="HK13491"/>
      <c r="HM13491"/>
      <c r="IF13491"/>
      <c r="IW13491"/>
    </row>
    <row r="13492" spans="26:257">
      <c r="CJ13492"/>
      <c r="CK13492"/>
      <c r="GG13492"/>
      <c r="GI13492"/>
      <c r="GQ13492"/>
      <c r="HI13492"/>
      <c r="HK13492"/>
      <c r="HM13492"/>
      <c r="IF13492"/>
      <c r="IW13492"/>
    </row>
    <row r="13493" spans="26:257">
      <c r="CJ13493"/>
      <c r="CK13493"/>
      <c r="GG13493"/>
      <c r="GI13493"/>
      <c r="GQ13493"/>
      <c r="HI13493"/>
      <c r="HK13493"/>
      <c r="HM13493"/>
      <c r="IF13493"/>
      <c r="IW13493"/>
    </row>
    <row r="13494" spans="26:257">
      <c r="Z13494" s="37"/>
      <c r="AD13494" s="32"/>
      <c r="AJ13494" s="37"/>
      <c r="CJ13494"/>
      <c r="CK13494"/>
      <c r="GG13494"/>
      <c r="GI13494"/>
      <c r="GQ13494"/>
      <c r="HI13494"/>
      <c r="HK13494"/>
      <c r="HM13494"/>
      <c r="IF13494"/>
      <c r="IW13494"/>
    </row>
    <row r="13495" spans="26:257">
      <c r="CJ13495"/>
      <c r="CK13495"/>
      <c r="GG13495"/>
      <c r="GI13495"/>
      <c r="GQ13495"/>
      <c r="HI13495"/>
      <c r="HK13495"/>
      <c r="HM13495"/>
      <c r="IF13495"/>
      <c r="IW13495"/>
    </row>
    <row r="13496" spans="26:257">
      <c r="CJ13496"/>
      <c r="CK13496"/>
      <c r="GG13496"/>
      <c r="GI13496"/>
      <c r="GQ13496"/>
      <c r="HI13496"/>
      <c r="HK13496"/>
      <c r="HM13496"/>
      <c r="IF13496"/>
      <c r="IW13496"/>
    </row>
    <row r="13497" spans="26:257">
      <c r="CJ13497"/>
      <c r="CK13497"/>
      <c r="GG13497"/>
      <c r="GI13497"/>
      <c r="GQ13497"/>
      <c r="HI13497"/>
      <c r="HK13497"/>
      <c r="HM13497"/>
      <c r="IF13497"/>
      <c r="IW13497"/>
    </row>
    <row r="13498" spans="26:257">
      <c r="CJ13498"/>
      <c r="CK13498"/>
      <c r="GG13498"/>
      <c r="GI13498"/>
      <c r="GQ13498"/>
      <c r="HI13498"/>
      <c r="HK13498"/>
      <c r="HM13498"/>
      <c r="IF13498"/>
      <c r="IW13498"/>
    </row>
    <row r="13499" spans="26:257">
      <c r="CJ13499"/>
      <c r="CK13499"/>
      <c r="GG13499"/>
      <c r="GI13499"/>
      <c r="GQ13499"/>
      <c r="HI13499"/>
      <c r="HK13499"/>
      <c r="HM13499"/>
      <c r="IF13499"/>
      <c r="IW13499"/>
    </row>
    <row r="13500" spans="26:257">
      <c r="CJ13500"/>
      <c r="CK13500"/>
      <c r="GG13500"/>
      <c r="GI13500"/>
      <c r="GQ13500"/>
      <c r="HI13500"/>
      <c r="HK13500"/>
      <c r="HM13500"/>
      <c r="IF13500"/>
      <c r="IW13500"/>
    </row>
    <row r="13501" spans="26:257">
      <c r="CJ13501"/>
      <c r="CK13501"/>
      <c r="GG13501"/>
      <c r="GI13501"/>
      <c r="GQ13501"/>
      <c r="HI13501"/>
      <c r="HK13501"/>
      <c r="HM13501"/>
      <c r="IF13501"/>
      <c r="IW13501"/>
    </row>
    <row r="13502" spans="26:257">
      <c r="CJ13502"/>
      <c r="CK13502"/>
      <c r="GG13502"/>
      <c r="GI13502"/>
      <c r="GQ13502"/>
      <c r="HI13502"/>
      <c r="HK13502"/>
      <c r="HM13502"/>
      <c r="IF13502"/>
      <c r="IW13502"/>
    </row>
    <row r="13503" spans="26:257">
      <c r="CJ13503"/>
      <c r="CK13503"/>
      <c r="GG13503"/>
      <c r="GI13503"/>
      <c r="GQ13503"/>
      <c r="HI13503"/>
      <c r="HK13503"/>
      <c r="HM13503"/>
      <c r="IF13503"/>
      <c r="IW13503"/>
    </row>
    <row r="13504" spans="26:257">
      <c r="CJ13504"/>
      <c r="CK13504"/>
      <c r="GG13504"/>
      <c r="GI13504"/>
      <c r="GQ13504"/>
      <c r="HI13504"/>
      <c r="HK13504"/>
      <c r="HM13504"/>
      <c r="IF13504"/>
      <c r="IW13504"/>
    </row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spans="26:257">
      <c r="CJ14257"/>
      <c r="CK14257"/>
      <c r="GG14257"/>
      <c r="GI14257"/>
      <c r="GQ14257"/>
      <c r="HI14257"/>
      <c r="HK14257"/>
      <c r="HM14257"/>
      <c r="IF14257"/>
      <c r="IW14257"/>
    </row>
    <row r="14258" spans="26:257">
      <c r="CJ14258"/>
      <c r="CK14258"/>
      <c r="GG14258"/>
      <c r="GI14258"/>
      <c r="GQ14258"/>
      <c r="HI14258"/>
      <c r="HK14258"/>
      <c r="HM14258"/>
      <c r="IF14258"/>
      <c r="IW14258"/>
    </row>
    <row r="14259" spans="26:257">
      <c r="Z14259" s="37"/>
      <c r="AD14259" s="32"/>
      <c r="AJ14259" s="37"/>
      <c r="CJ14259"/>
      <c r="CK14259"/>
      <c r="GG14259"/>
      <c r="GI14259"/>
      <c r="GQ14259"/>
      <c r="HI14259"/>
      <c r="HK14259"/>
      <c r="HM14259"/>
      <c r="IF14259"/>
      <c r="IW14259"/>
    </row>
    <row r="14260" spans="26:257">
      <c r="CJ14260"/>
      <c r="CK14260"/>
      <c r="GG14260"/>
      <c r="GI14260"/>
      <c r="GQ14260"/>
      <c r="HI14260"/>
      <c r="HK14260"/>
      <c r="HM14260"/>
      <c r="IF14260"/>
      <c r="IW14260"/>
    </row>
    <row r="14261" spans="26:257">
      <c r="CJ14261"/>
      <c r="CK14261"/>
      <c r="GG14261"/>
      <c r="GI14261"/>
      <c r="GQ14261"/>
      <c r="HI14261"/>
      <c r="HK14261"/>
      <c r="HM14261"/>
      <c r="IF14261"/>
      <c r="IW14261"/>
    </row>
    <row r="14262" spans="26:257">
      <c r="CJ14262"/>
      <c r="CK14262"/>
      <c r="GG14262"/>
      <c r="GI14262"/>
      <c r="GQ14262"/>
      <c r="HI14262"/>
      <c r="HK14262"/>
      <c r="HM14262"/>
      <c r="IF14262"/>
      <c r="IW14262"/>
    </row>
    <row r="14263" spans="26:257">
      <c r="CJ14263"/>
      <c r="CK14263"/>
      <c r="GG14263"/>
      <c r="GI14263"/>
      <c r="GQ14263"/>
      <c r="HI14263"/>
      <c r="HK14263"/>
      <c r="HM14263"/>
      <c r="IF14263"/>
      <c r="IW14263"/>
    </row>
    <row r="14264" spans="26:257">
      <c r="CJ14264"/>
      <c r="CK14264"/>
      <c r="GG14264"/>
      <c r="GI14264"/>
      <c r="GQ14264"/>
      <c r="HI14264"/>
      <c r="HK14264"/>
      <c r="HM14264"/>
      <c r="IF14264"/>
      <c r="IW14264"/>
    </row>
    <row r="14265" spans="26:257">
      <c r="CJ14265"/>
      <c r="CK14265"/>
      <c r="GG14265"/>
      <c r="GI14265"/>
      <c r="GQ14265"/>
      <c r="HI14265"/>
      <c r="HK14265"/>
      <c r="HM14265"/>
      <c r="IF14265"/>
      <c r="IW14265"/>
    </row>
    <row r="14266" spans="26:257">
      <c r="CJ14266"/>
      <c r="CK14266"/>
      <c r="GG14266"/>
      <c r="GI14266"/>
      <c r="GQ14266"/>
      <c r="HI14266"/>
      <c r="HK14266"/>
      <c r="HM14266"/>
      <c r="IF14266"/>
      <c r="IW14266"/>
    </row>
    <row r="14267" spans="26:257">
      <c r="CJ14267"/>
      <c r="CK14267"/>
      <c r="GG14267"/>
      <c r="GI14267"/>
      <c r="GQ14267"/>
      <c r="HI14267"/>
      <c r="HK14267"/>
      <c r="HM14267"/>
      <c r="IF14267"/>
      <c r="IW14267"/>
    </row>
    <row r="14268" spans="26:257">
      <c r="CJ14268"/>
      <c r="CK14268"/>
      <c r="GG14268"/>
      <c r="GI14268"/>
      <c r="GQ14268"/>
      <c r="HI14268"/>
      <c r="HK14268"/>
      <c r="HM14268"/>
      <c r="IF14268"/>
      <c r="IW14268"/>
    </row>
    <row r="14269" spans="26:257">
      <c r="CJ14269"/>
      <c r="CK14269"/>
      <c r="GG14269"/>
      <c r="GI14269"/>
      <c r="GQ14269"/>
      <c r="HI14269"/>
      <c r="HK14269"/>
      <c r="HM14269"/>
      <c r="IF14269"/>
      <c r="IW14269"/>
    </row>
    <row r="14270" spans="26:257">
      <c r="CJ14270"/>
      <c r="CK14270"/>
      <c r="GG14270"/>
      <c r="GI14270"/>
      <c r="GQ14270"/>
      <c r="HI14270"/>
      <c r="HK14270"/>
      <c r="HM14270"/>
      <c r="IF14270"/>
      <c r="IW14270"/>
    </row>
    <row r="14271" spans="26:257">
      <c r="CJ14271"/>
      <c r="CK14271"/>
      <c r="GG14271"/>
      <c r="GI14271"/>
      <c r="GQ14271"/>
      <c r="HI14271"/>
      <c r="HK14271"/>
      <c r="HM14271"/>
      <c r="IF14271"/>
      <c r="IW14271"/>
    </row>
    <row r="14272" spans="26:257">
      <c r="CJ14272"/>
      <c r="CK14272"/>
      <c r="GG14272"/>
      <c r="GI14272"/>
      <c r="GQ14272"/>
      <c r="HI14272"/>
      <c r="HK14272"/>
      <c r="HM14272"/>
      <c r="IF14272"/>
      <c r="IW14272"/>
    </row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spans="26:257">
      <c r="CJ14801"/>
      <c r="CK14801"/>
      <c r="GG14801"/>
      <c r="GI14801"/>
      <c r="GQ14801"/>
      <c r="HI14801"/>
      <c r="HK14801"/>
      <c r="HM14801"/>
      <c r="IF14801"/>
      <c r="IW14801"/>
    </row>
    <row r="14802" spans="26:257">
      <c r="CJ14802"/>
      <c r="CK14802"/>
      <c r="GG14802"/>
      <c r="GI14802"/>
      <c r="GQ14802"/>
      <c r="HI14802"/>
      <c r="HK14802"/>
      <c r="HM14802"/>
      <c r="IF14802"/>
      <c r="IW14802"/>
    </row>
    <row r="14803" spans="26:257">
      <c r="CJ14803"/>
      <c r="CK14803"/>
      <c r="GG14803"/>
      <c r="GI14803"/>
      <c r="GQ14803"/>
      <c r="HI14803"/>
      <c r="HK14803"/>
      <c r="HM14803"/>
      <c r="IF14803"/>
      <c r="IW14803"/>
    </row>
    <row r="14804" spans="26:257">
      <c r="CJ14804"/>
      <c r="CK14804"/>
      <c r="GG14804"/>
      <c r="GI14804"/>
      <c r="GQ14804"/>
      <c r="HI14804"/>
      <c r="HK14804"/>
      <c r="HM14804"/>
      <c r="IF14804"/>
      <c r="IW14804"/>
    </row>
    <row r="14805" spans="26:257">
      <c r="CJ14805"/>
      <c r="CK14805"/>
      <c r="GG14805"/>
      <c r="GI14805"/>
      <c r="GQ14805"/>
      <c r="HI14805"/>
      <c r="HK14805"/>
      <c r="HM14805"/>
      <c r="IF14805"/>
      <c r="IW14805"/>
    </row>
    <row r="14806" spans="26:257">
      <c r="CJ14806"/>
      <c r="CK14806"/>
      <c r="GG14806"/>
      <c r="GI14806"/>
      <c r="GQ14806"/>
      <c r="HI14806"/>
      <c r="HK14806"/>
      <c r="HM14806"/>
      <c r="IF14806"/>
      <c r="IW14806"/>
    </row>
    <row r="14807" spans="26:257">
      <c r="CJ14807"/>
      <c r="CK14807"/>
      <c r="GG14807"/>
      <c r="GI14807"/>
      <c r="GQ14807"/>
      <c r="HI14807"/>
      <c r="HK14807"/>
      <c r="HM14807"/>
      <c r="IF14807"/>
      <c r="IW14807"/>
    </row>
    <row r="14808" spans="26:257">
      <c r="CJ14808"/>
      <c r="CK14808"/>
      <c r="GG14808"/>
      <c r="GI14808"/>
      <c r="GQ14808"/>
      <c r="HI14808"/>
      <c r="HK14808"/>
      <c r="HM14808"/>
      <c r="IF14808"/>
      <c r="IW14808"/>
    </row>
    <row r="14809" spans="26:257">
      <c r="CJ14809"/>
      <c r="CK14809"/>
      <c r="GG14809"/>
      <c r="GI14809"/>
      <c r="GQ14809"/>
      <c r="HI14809"/>
      <c r="HK14809"/>
      <c r="HM14809"/>
      <c r="IF14809"/>
      <c r="IW14809"/>
    </row>
    <row r="14810" spans="26:257">
      <c r="CJ14810"/>
      <c r="CK14810"/>
      <c r="GG14810"/>
      <c r="GI14810"/>
      <c r="GQ14810"/>
      <c r="HI14810"/>
      <c r="HK14810"/>
      <c r="HM14810"/>
      <c r="IF14810"/>
      <c r="IW14810"/>
    </row>
    <row r="14811" spans="26:257">
      <c r="CJ14811"/>
      <c r="CK14811"/>
      <c r="GG14811"/>
      <c r="GI14811"/>
      <c r="GQ14811"/>
      <c r="HI14811"/>
      <c r="HK14811"/>
      <c r="HM14811"/>
      <c r="IF14811"/>
      <c r="IW14811"/>
    </row>
    <row r="14812" spans="26:257">
      <c r="Z14812" s="37"/>
      <c r="AD14812" s="32"/>
      <c r="AJ14812" s="37"/>
      <c r="CJ14812"/>
      <c r="CK14812"/>
      <c r="GG14812"/>
      <c r="GI14812"/>
      <c r="GQ14812"/>
      <c r="HI14812"/>
      <c r="HK14812"/>
      <c r="HM14812"/>
      <c r="IF14812"/>
      <c r="IW14812"/>
    </row>
    <row r="14813" spans="26:257">
      <c r="CJ14813"/>
      <c r="CK14813"/>
      <c r="GG14813"/>
      <c r="GI14813"/>
      <c r="GQ14813"/>
      <c r="HI14813"/>
      <c r="HK14813"/>
      <c r="HM14813"/>
      <c r="IF14813"/>
      <c r="IW14813"/>
    </row>
    <row r="14814" spans="26:257">
      <c r="CJ14814"/>
      <c r="CK14814"/>
      <c r="GG14814"/>
      <c r="GI14814"/>
      <c r="GQ14814"/>
      <c r="HI14814"/>
      <c r="HK14814"/>
      <c r="HM14814"/>
      <c r="IF14814"/>
      <c r="IW14814"/>
    </row>
    <row r="14815" spans="26:257">
      <c r="CJ14815"/>
      <c r="CK14815"/>
      <c r="GG14815"/>
      <c r="GI14815"/>
      <c r="GQ14815"/>
      <c r="HI14815"/>
      <c r="HK14815"/>
      <c r="HM14815"/>
      <c r="IF14815"/>
      <c r="IW14815"/>
    </row>
    <row r="14816" spans="26:257">
      <c r="CJ14816"/>
      <c r="CK14816"/>
      <c r="GG14816"/>
      <c r="GI14816"/>
      <c r="GQ14816"/>
      <c r="HI14816"/>
      <c r="HK14816"/>
      <c r="HM14816"/>
      <c r="IF14816"/>
      <c r="IW14816"/>
    </row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spans="26:257">
      <c r="CJ15217"/>
      <c r="CK15217"/>
      <c r="GG15217"/>
      <c r="GI15217"/>
      <c r="GQ15217"/>
      <c r="HI15217"/>
      <c r="HK15217"/>
      <c r="HM15217"/>
      <c r="IF15217"/>
      <c r="IW15217"/>
    </row>
    <row r="15218" spans="26:257">
      <c r="Z15218" s="37"/>
      <c r="AD15218" s="32"/>
      <c r="AJ15218" s="37"/>
      <c r="CJ15218"/>
      <c r="CK15218"/>
      <c r="GG15218"/>
      <c r="GI15218"/>
      <c r="GQ15218"/>
      <c r="HI15218"/>
      <c r="HK15218"/>
      <c r="HM15218"/>
      <c r="IF15218"/>
      <c r="IW15218"/>
    </row>
    <row r="15219" spans="26:257">
      <c r="CJ15219"/>
      <c r="CK15219"/>
      <c r="GG15219"/>
      <c r="GI15219"/>
      <c r="GQ15219"/>
      <c r="HI15219"/>
      <c r="HK15219"/>
      <c r="HM15219"/>
      <c r="IF15219"/>
      <c r="IW15219"/>
    </row>
    <row r="15220" spans="26:257">
      <c r="CJ15220"/>
      <c r="CK15220"/>
      <c r="GG15220"/>
      <c r="GI15220"/>
      <c r="GQ15220"/>
      <c r="HI15220"/>
      <c r="HK15220"/>
      <c r="HM15220"/>
      <c r="IF15220"/>
      <c r="IW15220"/>
    </row>
    <row r="15221" spans="26:257">
      <c r="CJ15221"/>
      <c r="CK15221"/>
      <c r="GG15221"/>
      <c r="GI15221"/>
      <c r="GQ15221"/>
      <c r="HI15221"/>
      <c r="HK15221"/>
      <c r="HM15221"/>
      <c r="IF15221"/>
      <c r="IW15221"/>
    </row>
    <row r="15222" spans="26:257">
      <c r="CJ15222"/>
      <c r="CK15222"/>
      <c r="GG15222"/>
      <c r="GI15222"/>
      <c r="GQ15222"/>
      <c r="HI15222"/>
      <c r="HK15222"/>
      <c r="HM15222"/>
      <c r="IF15222"/>
      <c r="IW15222"/>
    </row>
    <row r="15223" spans="26:257">
      <c r="CJ15223"/>
      <c r="CK15223"/>
      <c r="GG15223"/>
      <c r="GI15223"/>
      <c r="GQ15223"/>
      <c r="HI15223"/>
      <c r="HK15223"/>
      <c r="HM15223"/>
      <c r="IF15223"/>
      <c r="IW15223"/>
    </row>
    <row r="15224" spans="26:257">
      <c r="CJ15224"/>
      <c r="CK15224"/>
      <c r="GG15224"/>
      <c r="GI15224"/>
      <c r="GQ15224"/>
      <c r="HI15224"/>
      <c r="HK15224"/>
      <c r="HM15224"/>
      <c r="IF15224"/>
      <c r="IW15224"/>
    </row>
    <row r="15225" spans="26:257">
      <c r="CJ15225"/>
      <c r="CK15225"/>
      <c r="GG15225"/>
      <c r="GI15225"/>
      <c r="GQ15225"/>
      <c r="HI15225"/>
      <c r="HK15225"/>
      <c r="HM15225"/>
      <c r="IF15225"/>
      <c r="IW15225"/>
    </row>
    <row r="15226" spans="26:257">
      <c r="CJ15226"/>
      <c r="CK15226"/>
      <c r="GG15226"/>
      <c r="GI15226"/>
      <c r="GQ15226"/>
      <c r="HI15226"/>
      <c r="HK15226"/>
      <c r="HM15226"/>
      <c r="IF15226"/>
      <c r="IW15226"/>
    </row>
    <row r="15227" spans="26:257">
      <c r="CJ15227"/>
      <c r="CK15227"/>
      <c r="GG15227"/>
      <c r="GI15227"/>
      <c r="GQ15227"/>
      <c r="HI15227"/>
      <c r="HK15227"/>
      <c r="HM15227"/>
      <c r="IF15227"/>
      <c r="IW15227"/>
    </row>
    <row r="15228" spans="26:257">
      <c r="CJ15228"/>
      <c r="CK15228"/>
      <c r="GG15228"/>
      <c r="GI15228"/>
      <c r="GQ15228"/>
      <c r="HI15228"/>
      <c r="HK15228"/>
      <c r="HM15228"/>
      <c r="IF15228"/>
      <c r="IW15228"/>
    </row>
    <row r="15229" spans="26:257">
      <c r="CJ15229"/>
      <c r="CK15229"/>
      <c r="GG15229"/>
      <c r="GI15229"/>
      <c r="GQ15229"/>
      <c r="HI15229"/>
      <c r="HK15229"/>
      <c r="HM15229"/>
      <c r="IF15229"/>
      <c r="IW15229"/>
    </row>
    <row r="15230" spans="26:257">
      <c r="CJ15230"/>
      <c r="CK15230"/>
      <c r="GG15230"/>
      <c r="GI15230"/>
      <c r="GQ15230"/>
      <c r="HI15230"/>
      <c r="HK15230"/>
      <c r="HM15230"/>
      <c r="IF15230"/>
      <c r="IW15230"/>
    </row>
    <row r="15231" spans="26:257">
      <c r="CJ15231"/>
      <c r="CK15231"/>
      <c r="GG15231"/>
      <c r="GI15231"/>
      <c r="GQ15231"/>
      <c r="HI15231"/>
      <c r="HK15231"/>
      <c r="HM15231"/>
      <c r="IF15231"/>
      <c r="IW15231"/>
    </row>
    <row r="15232" spans="26:257">
      <c r="CJ15232"/>
      <c r="CK15232"/>
      <c r="GG15232"/>
      <c r="GI15232"/>
      <c r="GQ15232"/>
      <c r="HI15232"/>
      <c r="HK15232"/>
      <c r="HM15232"/>
      <c r="IF15232"/>
      <c r="IW15232"/>
    </row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spans="26:257">
      <c r="CJ15681"/>
      <c r="CK15681"/>
      <c r="GG15681"/>
      <c r="GI15681"/>
      <c r="GQ15681"/>
      <c r="HI15681"/>
      <c r="HK15681"/>
      <c r="HM15681"/>
      <c r="IF15681"/>
      <c r="IW15681"/>
    </row>
    <row r="15682" spans="26:257">
      <c r="CJ15682"/>
      <c r="CK15682"/>
      <c r="GG15682"/>
      <c r="GI15682"/>
      <c r="GQ15682"/>
      <c r="HI15682"/>
      <c r="HK15682"/>
      <c r="HM15682"/>
      <c r="IF15682"/>
      <c r="IW15682"/>
    </row>
    <row r="15683" spans="26:257">
      <c r="CJ15683"/>
      <c r="CK15683"/>
      <c r="GG15683"/>
      <c r="GI15683"/>
      <c r="GQ15683"/>
      <c r="HI15683"/>
      <c r="HK15683"/>
      <c r="HM15683"/>
      <c r="IF15683"/>
      <c r="IW15683"/>
    </row>
    <row r="15684" spans="26:257">
      <c r="Z15684" s="37"/>
      <c r="AD15684" s="32"/>
      <c r="AJ15684" s="37"/>
      <c r="CJ15684"/>
      <c r="CK15684"/>
      <c r="GG15684"/>
      <c r="GI15684"/>
      <c r="GQ15684"/>
      <c r="HI15684"/>
      <c r="HK15684"/>
      <c r="HM15684"/>
      <c r="IF15684"/>
      <c r="IW15684"/>
    </row>
    <row r="15685" spans="26:257">
      <c r="CJ15685"/>
      <c r="CK15685"/>
      <c r="GG15685"/>
      <c r="GI15685"/>
      <c r="GQ15685"/>
      <c r="HI15685"/>
      <c r="HK15685"/>
      <c r="HM15685"/>
      <c r="IF15685"/>
      <c r="IW15685"/>
    </row>
    <row r="15686" spans="26:257">
      <c r="CJ15686"/>
      <c r="CK15686"/>
      <c r="GG15686"/>
      <c r="GI15686"/>
      <c r="GQ15686"/>
      <c r="HI15686"/>
      <c r="HK15686"/>
      <c r="HM15686"/>
      <c r="IF15686"/>
      <c r="IW15686"/>
    </row>
    <row r="15687" spans="26:257">
      <c r="CJ15687"/>
      <c r="CK15687"/>
      <c r="GG15687"/>
      <c r="GI15687"/>
      <c r="GQ15687"/>
      <c r="HI15687"/>
      <c r="HK15687"/>
      <c r="HM15687"/>
      <c r="IF15687"/>
      <c r="IW15687"/>
    </row>
    <row r="15688" spans="26:257">
      <c r="CJ15688"/>
      <c r="CK15688"/>
      <c r="GG15688"/>
      <c r="GI15688"/>
      <c r="GQ15688"/>
      <c r="HI15688"/>
      <c r="HK15688"/>
      <c r="HM15688"/>
      <c r="IF15688"/>
      <c r="IW15688"/>
    </row>
    <row r="15689" spans="26:257">
      <c r="CJ15689"/>
      <c r="CK15689"/>
      <c r="GG15689"/>
      <c r="GI15689"/>
      <c r="GQ15689"/>
      <c r="HI15689"/>
      <c r="HK15689"/>
      <c r="HM15689"/>
      <c r="IF15689"/>
      <c r="IW15689"/>
    </row>
    <row r="15690" spans="26:257">
      <c r="CJ15690"/>
      <c r="CK15690"/>
      <c r="GG15690"/>
      <c r="GI15690"/>
      <c r="GQ15690"/>
      <c r="HI15690"/>
      <c r="HK15690"/>
      <c r="HM15690"/>
      <c r="IF15690"/>
      <c r="IW15690"/>
    </row>
    <row r="15691" spans="26:257">
      <c r="CJ15691"/>
      <c r="CK15691"/>
      <c r="GG15691"/>
      <c r="GI15691"/>
      <c r="GQ15691"/>
      <c r="HI15691"/>
      <c r="HK15691"/>
      <c r="HM15691"/>
      <c r="IF15691"/>
      <c r="IW15691"/>
    </row>
    <row r="15692" spans="26:257">
      <c r="CJ15692"/>
      <c r="CK15692"/>
      <c r="GG15692"/>
      <c r="GI15692"/>
      <c r="GQ15692"/>
      <c r="HI15692"/>
      <c r="HK15692"/>
      <c r="HM15692"/>
      <c r="IF15692"/>
      <c r="IW15692"/>
    </row>
    <row r="15693" spans="26:257">
      <c r="CJ15693"/>
      <c r="CK15693"/>
      <c r="GG15693"/>
      <c r="GI15693"/>
      <c r="GQ15693"/>
      <c r="HI15693"/>
      <c r="HK15693"/>
      <c r="HM15693"/>
      <c r="IF15693"/>
      <c r="IW15693"/>
    </row>
    <row r="15694" spans="26:257">
      <c r="CJ15694"/>
      <c r="CK15694"/>
      <c r="GG15694"/>
      <c r="GI15694"/>
      <c r="GQ15694"/>
      <c r="HI15694"/>
      <c r="HK15694"/>
      <c r="HM15694"/>
      <c r="IF15694"/>
      <c r="IW15694"/>
    </row>
    <row r="15695" spans="26:257">
      <c r="CJ15695"/>
      <c r="CK15695"/>
      <c r="GG15695"/>
      <c r="GI15695"/>
      <c r="GQ15695"/>
      <c r="HI15695"/>
      <c r="HK15695"/>
      <c r="HM15695"/>
      <c r="IF15695"/>
      <c r="IW15695"/>
    </row>
    <row r="15696" spans="26:257">
      <c r="CJ15696"/>
      <c r="CK15696"/>
      <c r="GG15696"/>
      <c r="GI15696"/>
      <c r="GQ15696"/>
      <c r="HI15696"/>
      <c r="HK15696"/>
      <c r="HM15696"/>
      <c r="IF15696"/>
      <c r="IW15696"/>
    </row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spans="26:257">
      <c r="CJ16321"/>
      <c r="CK16321"/>
      <c r="GG16321"/>
      <c r="GI16321"/>
      <c r="GQ16321"/>
      <c r="HI16321"/>
      <c r="HK16321"/>
      <c r="HM16321"/>
      <c r="IF16321"/>
      <c r="IW16321"/>
    </row>
    <row r="16322" spans="26:257">
      <c r="CJ16322"/>
      <c r="CK16322"/>
      <c r="GG16322"/>
      <c r="GI16322"/>
      <c r="GQ16322"/>
      <c r="HI16322"/>
      <c r="HK16322"/>
      <c r="HM16322"/>
      <c r="IF16322"/>
      <c r="IW16322"/>
    </row>
    <row r="16323" spans="26:257">
      <c r="CJ16323"/>
      <c r="CK16323"/>
      <c r="GG16323"/>
      <c r="GI16323"/>
      <c r="GQ16323"/>
      <c r="HI16323"/>
      <c r="HK16323"/>
      <c r="HM16323"/>
      <c r="IF16323"/>
      <c r="IW16323"/>
    </row>
    <row r="16324" spans="26:257">
      <c r="CJ16324"/>
      <c r="CK16324"/>
      <c r="GG16324"/>
      <c r="GI16324"/>
      <c r="GQ16324"/>
      <c r="HI16324"/>
      <c r="HK16324"/>
      <c r="HM16324"/>
      <c r="IF16324"/>
      <c r="IW16324"/>
    </row>
    <row r="16325" spans="26:257">
      <c r="CJ16325"/>
      <c r="CK16325"/>
      <c r="GG16325"/>
      <c r="GI16325"/>
      <c r="GQ16325"/>
      <c r="HI16325"/>
      <c r="HK16325"/>
      <c r="HM16325"/>
      <c r="IF16325"/>
      <c r="IW16325"/>
    </row>
    <row r="16326" spans="26:257">
      <c r="CJ16326"/>
      <c r="CK16326"/>
      <c r="GG16326"/>
      <c r="GI16326"/>
      <c r="GQ16326"/>
      <c r="HI16326"/>
      <c r="HK16326"/>
      <c r="HM16326"/>
      <c r="IF16326"/>
      <c r="IW16326"/>
    </row>
    <row r="16327" spans="26:257">
      <c r="CJ16327"/>
      <c r="CK16327"/>
      <c r="GG16327"/>
      <c r="GI16327"/>
      <c r="GQ16327"/>
      <c r="HI16327"/>
      <c r="HK16327"/>
      <c r="HM16327"/>
      <c r="IF16327"/>
      <c r="IW16327"/>
    </row>
    <row r="16328" spans="26:257">
      <c r="CJ16328"/>
      <c r="CK16328"/>
      <c r="GG16328"/>
      <c r="GI16328"/>
      <c r="GQ16328"/>
      <c r="HI16328"/>
      <c r="HK16328"/>
      <c r="HM16328"/>
      <c r="IF16328"/>
      <c r="IW16328"/>
    </row>
    <row r="16329" spans="26:257">
      <c r="CJ16329"/>
      <c r="CK16329"/>
      <c r="GG16329"/>
      <c r="GI16329"/>
      <c r="GQ16329"/>
      <c r="HI16329"/>
      <c r="HK16329"/>
      <c r="HM16329"/>
      <c r="IF16329"/>
      <c r="IW16329"/>
    </row>
    <row r="16330" spans="26:257">
      <c r="CJ16330"/>
      <c r="CK16330"/>
      <c r="GG16330"/>
      <c r="GI16330"/>
      <c r="GQ16330"/>
      <c r="HI16330"/>
      <c r="HK16330"/>
      <c r="HM16330"/>
      <c r="IF16330"/>
      <c r="IW16330"/>
    </row>
    <row r="16331" spans="26:257">
      <c r="CJ16331"/>
      <c r="CK16331"/>
      <c r="GG16331"/>
      <c r="GI16331"/>
      <c r="GQ16331"/>
      <c r="HI16331"/>
      <c r="HK16331"/>
      <c r="HM16331"/>
      <c r="IF16331"/>
      <c r="IW16331"/>
    </row>
    <row r="16332" spans="26:257">
      <c r="CJ16332"/>
      <c r="CK16332"/>
      <c r="GG16332"/>
      <c r="GI16332"/>
      <c r="GQ16332"/>
      <c r="HI16332"/>
      <c r="HK16332"/>
      <c r="HM16332"/>
      <c r="IF16332"/>
      <c r="IW16332"/>
    </row>
    <row r="16333" spans="26:257">
      <c r="CJ16333"/>
      <c r="CK16333"/>
      <c r="GG16333"/>
      <c r="GI16333"/>
      <c r="GQ16333"/>
      <c r="HI16333"/>
      <c r="HK16333"/>
      <c r="HM16333"/>
      <c r="IF16333"/>
      <c r="IW16333"/>
    </row>
    <row r="16334" spans="26:257">
      <c r="CJ16334"/>
      <c r="CK16334"/>
      <c r="GG16334"/>
      <c r="GI16334"/>
      <c r="GQ16334"/>
      <c r="HI16334"/>
      <c r="HK16334"/>
      <c r="HM16334"/>
      <c r="IF16334"/>
      <c r="IW16334"/>
    </row>
    <row r="16335" spans="26:257">
      <c r="Z16335" s="37"/>
      <c r="AD16335" s="32"/>
      <c r="AJ16335" s="37"/>
      <c r="CJ16335"/>
      <c r="CK16335"/>
      <c r="GG16335"/>
      <c r="GI16335"/>
      <c r="GQ16335"/>
      <c r="HI16335"/>
      <c r="HK16335"/>
      <c r="HM16335"/>
      <c r="IF16335"/>
      <c r="IW16335"/>
    </row>
    <row r="16336" spans="26:257">
      <c r="CJ16336"/>
      <c r="CK16336"/>
      <c r="GG16336"/>
      <c r="GI16336"/>
      <c r="GQ16336"/>
      <c r="HI16336"/>
      <c r="HK16336"/>
      <c r="HM16336"/>
      <c r="IF16336"/>
      <c r="IW16336"/>
    </row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spans="26:257">
      <c r="CJ16417"/>
      <c r="CK16417"/>
      <c r="GG16417"/>
      <c r="GI16417"/>
      <c r="GQ16417"/>
      <c r="HI16417"/>
      <c r="HK16417"/>
      <c r="HM16417"/>
      <c r="IF16417"/>
      <c r="IW16417"/>
    </row>
    <row r="16418" spans="26:257">
      <c r="CJ16418"/>
      <c r="CK16418"/>
      <c r="GG16418"/>
      <c r="GI16418"/>
      <c r="GQ16418"/>
      <c r="HI16418"/>
      <c r="HK16418"/>
      <c r="HM16418"/>
      <c r="IF16418"/>
      <c r="IW16418"/>
    </row>
    <row r="16419" spans="26:257">
      <c r="Z16419" s="37"/>
      <c r="AD16419" s="32"/>
      <c r="AJ16419" s="37"/>
      <c r="CJ16419"/>
      <c r="CK16419"/>
      <c r="GG16419"/>
      <c r="GI16419"/>
      <c r="GQ16419"/>
      <c r="HI16419"/>
      <c r="HK16419"/>
      <c r="HM16419"/>
      <c r="IF16419"/>
      <c r="IW16419"/>
    </row>
    <row r="16420" spans="26:257">
      <c r="CJ16420"/>
      <c r="CK16420"/>
      <c r="GG16420"/>
      <c r="GI16420"/>
      <c r="GQ16420"/>
      <c r="HI16420"/>
      <c r="HK16420"/>
      <c r="HM16420"/>
      <c r="IF16420"/>
      <c r="IW16420"/>
    </row>
    <row r="16421" spans="26:257">
      <c r="CJ16421"/>
      <c r="CK16421"/>
      <c r="GG16421"/>
      <c r="GI16421"/>
      <c r="GQ16421"/>
      <c r="HI16421"/>
      <c r="HK16421"/>
      <c r="HM16421"/>
      <c r="IF16421"/>
      <c r="IW16421"/>
    </row>
    <row r="16422" spans="26:257">
      <c r="CJ16422"/>
      <c r="CK16422"/>
      <c r="GG16422"/>
      <c r="GI16422"/>
      <c r="GQ16422"/>
      <c r="HI16422"/>
      <c r="HK16422"/>
      <c r="HM16422"/>
      <c r="IF16422"/>
      <c r="IW16422"/>
    </row>
    <row r="16423" spans="26:257">
      <c r="Z16423" s="37"/>
      <c r="AD16423" s="32"/>
      <c r="AJ16423" s="37"/>
      <c r="CJ16423"/>
      <c r="CK16423"/>
      <c r="GG16423"/>
      <c r="GI16423"/>
      <c r="GQ16423"/>
      <c r="HI16423"/>
      <c r="HK16423"/>
      <c r="HM16423"/>
      <c r="IF16423"/>
      <c r="IW16423"/>
    </row>
    <row r="16424" spans="26:257">
      <c r="CJ16424"/>
      <c r="CK16424"/>
      <c r="GG16424"/>
      <c r="GI16424"/>
      <c r="GQ16424"/>
      <c r="HI16424"/>
      <c r="HK16424"/>
      <c r="HM16424"/>
      <c r="IF16424"/>
      <c r="IW16424"/>
    </row>
    <row r="16425" spans="26:257">
      <c r="CJ16425"/>
      <c r="CK16425"/>
      <c r="GG16425"/>
      <c r="GI16425"/>
      <c r="GQ16425"/>
      <c r="HI16425"/>
      <c r="HK16425"/>
      <c r="HM16425"/>
      <c r="IF16425"/>
      <c r="IW16425"/>
    </row>
    <row r="16426" spans="26:257">
      <c r="CJ16426"/>
      <c r="CK16426"/>
      <c r="GG16426"/>
      <c r="GI16426"/>
      <c r="GQ16426"/>
      <c r="HI16426"/>
      <c r="HK16426"/>
      <c r="HM16426"/>
      <c r="IF16426"/>
      <c r="IW16426"/>
    </row>
    <row r="16427" spans="26:257">
      <c r="CJ16427"/>
      <c r="CK16427"/>
      <c r="GG16427"/>
      <c r="GI16427"/>
      <c r="GQ16427"/>
      <c r="HI16427"/>
      <c r="HK16427"/>
      <c r="HM16427"/>
      <c r="IF16427"/>
      <c r="IW16427"/>
    </row>
    <row r="16428" spans="26:257">
      <c r="CJ16428"/>
      <c r="CK16428"/>
      <c r="GG16428"/>
      <c r="GI16428"/>
      <c r="GQ16428"/>
      <c r="HI16428"/>
      <c r="HK16428"/>
      <c r="HM16428"/>
      <c r="IF16428"/>
      <c r="IW16428"/>
    </row>
    <row r="16429" spans="26:257">
      <c r="CJ16429"/>
      <c r="CK16429"/>
      <c r="GG16429"/>
      <c r="GI16429"/>
      <c r="GQ16429"/>
      <c r="HI16429"/>
      <c r="HK16429"/>
      <c r="HM16429"/>
      <c r="IF16429"/>
      <c r="IW16429"/>
    </row>
    <row r="16430" spans="26:257">
      <c r="CJ16430"/>
      <c r="CK16430"/>
      <c r="GG16430"/>
      <c r="GI16430"/>
      <c r="GQ16430"/>
      <c r="HI16430"/>
      <c r="HK16430"/>
      <c r="HM16430"/>
      <c r="IF16430"/>
      <c r="IW16430"/>
    </row>
    <row r="16431" spans="26:257">
      <c r="CJ16431"/>
      <c r="CK16431"/>
      <c r="GG16431"/>
      <c r="GI16431"/>
      <c r="GQ16431"/>
      <c r="HI16431"/>
      <c r="HK16431"/>
      <c r="HM16431"/>
      <c r="IF16431"/>
      <c r="IW16431"/>
    </row>
    <row r="16432" spans="26:257">
      <c r="CJ16432"/>
      <c r="CK16432"/>
      <c r="GG16432"/>
      <c r="GI16432"/>
      <c r="GQ16432"/>
      <c r="HI16432"/>
      <c r="HK16432"/>
      <c r="HM16432"/>
      <c r="IF16432"/>
      <c r="IW16432"/>
    </row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spans="26:257">
      <c r="CJ16449"/>
      <c r="CK16449"/>
      <c r="GG16449"/>
      <c r="GI16449"/>
      <c r="GQ16449"/>
      <c r="HI16449"/>
      <c r="HK16449"/>
      <c r="HM16449"/>
      <c r="IF16449"/>
      <c r="IW16449"/>
    </row>
    <row r="16450" spans="26:257">
      <c r="CJ16450"/>
      <c r="CK16450"/>
      <c r="GG16450"/>
      <c r="GI16450"/>
      <c r="GQ16450"/>
      <c r="HI16450"/>
      <c r="HK16450"/>
      <c r="HM16450"/>
      <c r="IF16450"/>
      <c r="IW16450"/>
    </row>
    <row r="16451" spans="26:257">
      <c r="CJ16451"/>
      <c r="CK16451"/>
      <c r="GG16451"/>
      <c r="GI16451"/>
      <c r="GQ16451"/>
      <c r="HI16451"/>
      <c r="HK16451"/>
      <c r="HM16451"/>
      <c r="IF16451"/>
      <c r="IW16451"/>
    </row>
    <row r="16452" spans="26:257">
      <c r="CJ16452"/>
      <c r="CK16452"/>
      <c r="GG16452"/>
      <c r="GI16452"/>
      <c r="GQ16452"/>
      <c r="HI16452"/>
      <c r="HK16452"/>
      <c r="HM16452"/>
      <c r="IF16452"/>
      <c r="IW16452"/>
    </row>
    <row r="16453" spans="26:257">
      <c r="CJ16453"/>
      <c r="CK16453"/>
      <c r="GG16453"/>
      <c r="GI16453"/>
      <c r="GQ16453"/>
      <c r="HI16453"/>
      <c r="HK16453"/>
      <c r="HM16453"/>
      <c r="IF16453"/>
      <c r="IW16453"/>
    </row>
    <row r="16454" spans="26:257">
      <c r="CJ16454"/>
      <c r="CK16454"/>
      <c r="GG16454"/>
      <c r="GI16454"/>
      <c r="GQ16454"/>
      <c r="HI16454"/>
      <c r="HK16454"/>
      <c r="HM16454"/>
      <c r="IF16454"/>
      <c r="IW16454"/>
    </row>
    <row r="16455" spans="26:257">
      <c r="CJ16455"/>
      <c r="CK16455"/>
      <c r="GG16455"/>
      <c r="GI16455"/>
      <c r="GQ16455"/>
      <c r="HI16455"/>
      <c r="HK16455"/>
      <c r="HM16455"/>
      <c r="IF16455"/>
      <c r="IW16455"/>
    </row>
    <row r="16456" spans="26:257">
      <c r="CJ16456"/>
      <c r="CK16456"/>
      <c r="GG16456"/>
      <c r="GI16456"/>
      <c r="GQ16456"/>
      <c r="HI16456"/>
      <c r="HK16456"/>
      <c r="HM16456"/>
      <c r="IF16456"/>
      <c r="IW16456"/>
    </row>
    <row r="16457" spans="26:257">
      <c r="CJ16457"/>
      <c r="CK16457"/>
      <c r="GG16457"/>
      <c r="GI16457"/>
      <c r="GQ16457"/>
      <c r="HI16457"/>
      <c r="HK16457"/>
      <c r="HM16457"/>
      <c r="IF16457"/>
      <c r="IW16457"/>
    </row>
    <row r="16458" spans="26:257">
      <c r="CJ16458"/>
      <c r="CK16458"/>
      <c r="GG16458"/>
      <c r="GI16458"/>
      <c r="GQ16458"/>
      <c r="HI16458"/>
      <c r="HK16458"/>
      <c r="HM16458"/>
      <c r="IF16458"/>
      <c r="IW16458"/>
    </row>
    <row r="16459" spans="26:257">
      <c r="CJ16459"/>
      <c r="CK16459"/>
      <c r="GG16459"/>
      <c r="GI16459"/>
      <c r="GQ16459"/>
      <c r="HI16459"/>
      <c r="HK16459"/>
      <c r="HM16459"/>
      <c r="IF16459"/>
      <c r="IW16459"/>
    </row>
    <row r="16460" spans="26:257">
      <c r="CJ16460"/>
      <c r="CK16460"/>
      <c r="GG16460"/>
      <c r="GI16460"/>
      <c r="GQ16460"/>
      <c r="HI16460"/>
      <c r="HK16460"/>
      <c r="HM16460"/>
      <c r="IF16460"/>
      <c r="IW16460"/>
    </row>
    <row r="16461" spans="26:257">
      <c r="CJ16461"/>
      <c r="CK16461"/>
      <c r="GG16461"/>
      <c r="GI16461"/>
      <c r="GQ16461"/>
      <c r="HI16461"/>
      <c r="HK16461"/>
      <c r="HM16461"/>
      <c r="IF16461"/>
      <c r="IW16461"/>
    </row>
    <row r="16462" spans="26:257">
      <c r="CJ16462"/>
      <c r="CK16462"/>
      <c r="GG16462"/>
      <c r="GI16462"/>
      <c r="GQ16462"/>
      <c r="HI16462"/>
      <c r="HK16462"/>
      <c r="HM16462"/>
      <c r="IF16462"/>
      <c r="IW16462"/>
    </row>
    <row r="16463" spans="26:257">
      <c r="Z16463" s="37"/>
      <c r="AD16463" s="32"/>
      <c r="AJ16463" s="37"/>
      <c r="CJ16463"/>
      <c r="CK16463"/>
      <c r="GG16463"/>
      <c r="GI16463"/>
      <c r="GQ16463"/>
      <c r="HI16463"/>
      <c r="HK16463"/>
      <c r="HM16463"/>
      <c r="IF16463"/>
      <c r="IW16463"/>
    </row>
    <row r="16464" spans="26:257">
      <c r="CJ16464"/>
      <c r="CK16464"/>
      <c r="GG16464"/>
      <c r="GI16464"/>
      <c r="GQ16464"/>
      <c r="HI16464"/>
      <c r="HK16464"/>
      <c r="HM16464"/>
      <c r="IF16464"/>
      <c r="IW16464"/>
    </row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spans="26:257">
      <c r="CJ16801"/>
      <c r="CK16801"/>
      <c r="GG16801"/>
      <c r="GI16801"/>
      <c r="GQ16801"/>
      <c r="HI16801"/>
      <c r="HK16801"/>
      <c r="HM16801"/>
      <c r="IF16801"/>
      <c r="IW16801"/>
    </row>
    <row r="16802" spans="26:257">
      <c r="CJ16802"/>
      <c r="CK16802"/>
      <c r="GG16802"/>
      <c r="GI16802"/>
      <c r="GQ16802"/>
      <c r="HI16802"/>
      <c r="HK16802"/>
      <c r="HM16802"/>
      <c r="IF16802"/>
      <c r="IW16802"/>
    </row>
    <row r="16803" spans="26:257">
      <c r="CJ16803"/>
      <c r="CK16803"/>
      <c r="GG16803"/>
      <c r="GI16803"/>
      <c r="GQ16803"/>
      <c r="HI16803"/>
      <c r="HK16803"/>
      <c r="HM16803"/>
      <c r="IF16803"/>
      <c r="IW16803"/>
    </row>
    <row r="16804" spans="26:257">
      <c r="CJ16804"/>
      <c r="CK16804"/>
      <c r="GG16804"/>
      <c r="GI16804"/>
      <c r="GQ16804"/>
      <c r="HI16804"/>
      <c r="HK16804"/>
      <c r="HM16804"/>
      <c r="IF16804"/>
      <c r="IW16804"/>
    </row>
    <row r="16805" spans="26:257">
      <c r="CJ16805"/>
      <c r="CK16805"/>
      <c r="GG16805"/>
      <c r="GI16805"/>
      <c r="GQ16805"/>
      <c r="HI16805"/>
      <c r="HK16805"/>
      <c r="HM16805"/>
      <c r="IF16805"/>
      <c r="IW16805"/>
    </row>
    <row r="16806" spans="26:257">
      <c r="CJ16806"/>
      <c r="CK16806"/>
      <c r="GG16806"/>
      <c r="GI16806"/>
      <c r="GQ16806"/>
      <c r="HI16806"/>
      <c r="HK16806"/>
      <c r="HM16806"/>
      <c r="IF16806"/>
      <c r="IW16806"/>
    </row>
    <row r="16807" spans="26:257">
      <c r="CJ16807"/>
      <c r="CK16807"/>
      <c r="GG16807"/>
      <c r="GI16807"/>
      <c r="GQ16807"/>
      <c r="HI16807"/>
      <c r="HK16807"/>
      <c r="HM16807"/>
      <c r="IF16807"/>
      <c r="IW16807"/>
    </row>
    <row r="16808" spans="26:257">
      <c r="Z16808" s="37"/>
      <c r="AD16808" s="32"/>
      <c r="AJ16808" s="37"/>
      <c r="CJ16808"/>
      <c r="CK16808"/>
      <c r="GG16808"/>
      <c r="GI16808"/>
      <c r="GQ16808"/>
      <c r="HI16808"/>
      <c r="HK16808"/>
      <c r="HM16808"/>
      <c r="IF16808"/>
      <c r="IW16808"/>
    </row>
    <row r="16809" spans="26:257">
      <c r="CJ16809"/>
      <c r="CK16809"/>
      <c r="GG16809"/>
      <c r="GI16809"/>
      <c r="GQ16809"/>
      <c r="HI16809"/>
      <c r="HK16809"/>
      <c r="HM16809"/>
      <c r="IF16809"/>
      <c r="IW16809"/>
    </row>
    <row r="16810" spans="26:257">
      <c r="CJ16810"/>
      <c r="CK16810"/>
      <c r="GG16810"/>
      <c r="GI16810"/>
      <c r="GQ16810"/>
      <c r="HI16810"/>
      <c r="HK16810"/>
      <c r="HM16810"/>
      <c r="IF16810"/>
      <c r="IW16810"/>
    </row>
    <row r="16811" spans="26:257">
      <c r="CJ16811"/>
      <c r="CK16811"/>
      <c r="GG16811"/>
      <c r="GI16811"/>
      <c r="GQ16811"/>
      <c r="HI16811"/>
      <c r="HK16811"/>
      <c r="HM16811"/>
      <c r="IF16811"/>
      <c r="IW16811"/>
    </row>
    <row r="16812" spans="26:257">
      <c r="CJ16812"/>
      <c r="CK16812"/>
      <c r="GG16812"/>
      <c r="GI16812"/>
      <c r="GQ16812"/>
      <c r="HI16812"/>
      <c r="HK16812"/>
      <c r="HM16812"/>
      <c r="IF16812"/>
      <c r="IW16812"/>
    </row>
    <row r="16813" spans="26:257">
      <c r="CJ16813"/>
      <c r="CK16813"/>
      <c r="GG16813"/>
      <c r="GI16813"/>
      <c r="GQ16813"/>
      <c r="HI16813"/>
      <c r="HK16813"/>
      <c r="HM16813"/>
      <c r="IF16813"/>
      <c r="IW16813"/>
    </row>
    <row r="16814" spans="26:257">
      <c r="CJ16814"/>
      <c r="CK16814"/>
      <c r="GG16814"/>
      <c r="GI16814"/>
      <c r="GQ16814"/>
      <c r="HI16814"/>
      <c r="HK16814"/>
      <c r="HM16814"/>
      <c r="IF16814"/>
      <c r="IW16814"/>
    </row>
    <row r="16815" spans="26:257">
      <c r="CJ16815"/>
      <c r="CK16815"/>
      <c r="GG16815"/>
      <c r="GI16815"/>
      <c r="GQ16815"/>
      <c r="HI16815"/>
      <c r="HK16815"/>
      <c r="HM16815"/>
      <c r="IF16815"/>
      <c r="IW16815"/>
    </row>
    <row r="16816" spans="26:257">
      <c r="CJ16816"/>
      <c r="CK16816"/>
      <c r="GG16816"/>
      <c r="GI16816"/>
      <c r="GQ16816"/>
      <c r="HI16816"/>
      <c r="HK16816"/>
      <c r="HM16816"/>
      <c r="IF16816"/>
      <c r="IW16816"/>
    </row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spans="26:257">
      <c r="CJ16929"/>
      <c r="CK16929"/>
      <c r="GG16929"/>
      <c r="GI16929"/>
      <c r="GQ16929"/>
      <c r="HI16929"/>
      <c r="HK16929"/>
      <c r="HM16929"/>
      <c r="IF16929"/>
      <c r="IW16929"/>
    </row>
    <row r="16930" spans="26:257">
      <c r="CJ16930"/>
      <c r="CK16930"/>
      <c r="GG16930"/>
      <c r="GI16930"/>
      <c r="GQ16930"/>
      <c r="HI16930"/>
      <c r="HK16930"/>
      <c r="HM16930"/>
      <c r="IF16930"/>
      <c r="IW16930"/>
    </row>
    <row r="16931" spans="26:257">
      <c r="CJ16931"/>
      <c r="CK16931"/>
      <c r="GG16931"/>
      <c r="GI16931"/>
      <c r="GQ16931"/>
      <c r="HI16931"/>
      <c r="HK16931"/>
      <c r="HM16931"/>
      <c r="IF16931"/>
      <c r="IW16931"/>
    </row>
    <row r="16932" spans="26:257">
      <c r="CJ16932"/>
      <c r="CK16932"/>
      <c r="GG16932"/>
      <c r="GI16932"/>
      <c r="GQ16932"/>
      <c r="HI16932"/>
      <c r="HK16932"/>
      <c r="HM16932"/>
      <c r="IF16932"/>
      <c r="IW16932"/>
    </row>
    <row r="16933" spans="26:257">
      <c r="CJ16933"/>
      <c r="CK16933"/>
      <c r="GG16933"/>
      <c r="GI16933"/>
      <c r="GQ16933"/>
      <c r="HI16933"/>
      <c r="HK16933"/>
      <c r="HM16933"/>
      <c r="IF16933"/>
      <c r="IW16933"/>
    </row>
    <row r="16934" spans="26:257">
      <c r="CJ16934"/>
      <c r="CK16934"/>
      <c r="GG16934"/>
      <c r="GI16934"/>
      <c r="GQ16934"/>
      <c r="HI16934"/>
      <c r="HK16934"/>
      <c r="HM16934"/>
      <c r="IF16934"/>
      <c r="IW16934"/>
    </row>
    <row r="16935" spans="26:257">
      <c r="CJ16935"/>
      <c r="CK16935"/>
      <c r="GG16935"/>
      <c r="GI16935"/>
      <c r="GQ16935"/>
      <c r="HI16935"/>
      <c r="HK16935"/>
      <c r="HM16935"/>
      <c r="IF16935"/>
      <c r="IW16935"/>
    </row>
    <row r="16936" spans="26:257">
      <c r="CJ16936"/>
      <c r="CK16936"/>
      <c r="GG16936"/>
      <c r="GI16936"/>
      <c r="GQ16936"/>
      <c r="HI16936"/>
      <c r="HK16936"/>
      <c r="HM16936"/>
      <c r="IF16936"/>
      <c r="IW16936"/>
    </row>
    <row r="16937" spans="26:257">
      <c r="CJ16937"/>
      <c r="CK16937"/>
      <c r="GG16937"/>
      <c r="GI16937"/>
      <c r="GQ16937"/>
      <c r="HI16937"/>
      <c r="HK16937"/>
      <c r="HM16937"/>
      <c r="IF16937"/>
      <c r="IW16937"/>
    </row>
    <row r="16938" spans="26:257">
      <c r="CJ16938"/>
      <c r="CK16938"/>
      <c r="GG16938"/>
      <c r="GI16938"/>
      <c r="GQ16938"/>
      <c r="HI16938"/>
      <c r="HK16938"/>
      <c r="HM16938"/>
      <c r="IF16938"/>
      <c r="IW16938"/>
    </row>
    <row r="16939" spans="26:257">
      <c r="CJ16939"/>
      <c r="CK16939"/>
      <c r="GG16939"/>
      <c r="GI16939"/>
      <c r="GQ16939"/>
      <c r="HI16939"/>
      <c r="HK16939"/>
      <c r="HM16939"/>
      <c r="IF16939"/>
      <c r="IW16939"/>
    </row>
    <row r="16940" spans="26:257">
      <c r="CJ16940"/>
      <c r="CK16940"/>
      <c r="GG16940"/>
      <c r="GI16940"/>
      <c r="GQ16940"/>
      <c r="HI16940"/>
      <c r="HK16940"/>
      <c r="HM16940"/>
      <c r="IF16940"/>
      <c r="IW16940"/>
    </row>
    <row r="16941" spans="26:257">
      <c r="CJ16941"/>
      <c r="CK16941"/>
      <c r="GG16941"/>
      <c r="GI16941"/>
      <c r="GQ16941"/>
      <c r="HI16941"/>
      <c r="HK16941"/>
      <c r="HM16941"/>
      <c r="IF16941"/>
      <c r="IW16941"/>
    </row>
    <row r="16942" spans="26:257">
      <c r="CJ16942"/>
      <c r="CK16942"/>
      <c r="GG16942"/>
      <c r="GI16942"/>
      <c r="GQ16942"/>
      <c r="HI16942"/>
      <c r="HK16942"/>
      <c r="HM16942"/>
      <c r="IF16942"/>
      <c r="IW16942"/>
    </row>
    <row r="16943" spans="26:257">
      <c r="CJ16943"/>
      <c r="CK16943"/>
      <c r="GG16943"/>
      <c r="GI16943"/>
      <c r="GQ16943"/>
      <c r="HI16943"/>
      <c r="HK16943"/>
      <c r="HM16943"/>
      <c r="IF16943"/>
      <c r="IW16943"/>
    </row>
    <row r="16944" spans="26:257">
      <c r="Z16944" s="37"/>
      <c r="AD16944" s="32"/>
      <c r="AJ16944" s="37"/>
      <c r="CJ16944"/>
      <c r="CK16944"/>
      <c r="GG16944"/>
      <c r="GI16944"/>
      <c r="GQ16944"/>
      <c r="HI16944"/>
      <c r="HK16944"/>
      <c r="HM16944"/>
      <c r="IF16944"/>
      <c r="IW16944"/>
    </row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spans="26:257">
      <c r="CJ17201"/>
      <c r="CK17201"/>
      <c r="GG17201"/>
      <c r="GI17201"/>
      <c r="GQ17201"/>
      <c r="HI17201"/>
      <c r="HK17201"/>
      <c r="HM17201"/>
      <c r="IF17201"/>
      <c r="IW17201"/>
    </row>
    <row r="17202" spans="26:257">
      <c r="CJ17202"/>
      <c r="CK17202"/>
      <c r="GG17202"/>
      <c r="GI17202"/>
      <c r="GQ17202"/>
      <c r="HI17202"/>
      <c r="HK17202"/>
      <c r="HM17202"/>
      <c r="IF17202"/>
      <c r="IW17202"/>
    </row>
    <row r="17203" spans="26:257">
      <c r="CJ17203"/>
      <c r="CK17203"/>
      <c r="GG17203"/>
      <c r="GI17203"/>
      <c r="GQ17203"/>
      <c r="HI17203"/>
      <c r="HK17203"/>
      <c r="HM17203"/>
      <c r="IF17203"/>
      <c r="IW17203"/>
    </row>
    <row r="17204" spans="26:257">
      <c r="CJ17204"/>
      <c r="CK17204"/>
      <c r="GG17204"/>
      <c r="GI17204"/>
      <c r="GQ17204"/>
      <c r="HI17204"/>
      <c r="HK17204"/>
      <c r="HM17204"/>
      <c r="IF17204"/>
      <c r="IW17204"/>
    </row>
    <row r="17205" spans="26:257">
      <c r="CJ17205"/>
      <c r="CK17205"/>
      <c r="GG17205"/>
      <c r="GI17205"/>
      <c r="GQ17205"/>
      <c r="HI17205"/>
      <c r="HK17205"/>
      <c r="HM17205"/>
      <c r="IF17205"/>
      <c r="IW17205"/>
    </row>
    <row r="17206" spans="26:257">
      <c r="CJ17206"/>
      <c r="CK17206"/>
      <c r="GG17206"/>
      <c r="GI17206"/>
      <c r="GQ17206"/>
      <c r="HI17206"/>
      <c r="HK17206"/>
      <c r="HM17206"/>
      <c r="IF17206"/>
      <c r="IW17206"/>
    </row>
    <row r="17207" spans="26:257">
      <c r="CJ17207"/>
      <c r="CK17207"/>
      <c r="GG17207"/>
      <c r="GI17207"/>
      <c r="GQ17207"/>
      <c r="HI17207"/>
      <c r="HK17207"/>
      <c r="HM17207"/>
      <c r="IF17207"/>
      <c r="IW17207"/>
    </row>
    <row r="17208" spans="26:257">
      <c r="CJ17208"/>
      <c r="CK17208"/>
      <c r="GG17208"/>
      <c r="GI17208"/>
      <c r="GQ17208"/>
      <c r="HI17208"/>
      <c r="HK17208"/>
      <c r="HM17208"/>
      <c r="IF17208"/>
      <c r="IW17208"/>
    </row>
    <row r="17209" spans="26:257">
      <c r="CJ17209"/>
      <c r="CK17209"/>
      <c r="GG17209"/>
      <c r="GI17209"/>
      <c r="GQ17209"/>
      <c r="HI17209"/>
      <c r="HK17209"/>
      <c r="HM17209"/>
      <c r="IF17209"/>
      <c r="IW17209"/>
    </row>
    <row r="17210" spans="26:257">
      <c r="CJ17210"/>
      <c r="CK17210"/>
      <c r="GG17210"/>
      <c r="GI17210"/>
      <c r="GQ17210"/>
      <c r="HI17210"/>
      <c r="HK17210"/>
      <c r="HM17210"/>
      <c r="IF17210"/>
      <c r="IW17210"/>
    </row>
    <row r="17211" spans="26:257">
      <c r="CJ17211"/>
      <c r="CK17211"/>
      <c r="GG17211"/>
      <c r="GI17211"/>
      <c r="GQ17211"/>
      <c r="HI17211"/>
      <c r="HK17211"/>
      <c r="HM17211"/>
      <c r="IF17211"/>
      <c r="IW17211"/>
    </row>
    <row r="17212" spans="26:257">
      <c r="CJ17212"/>
      <c r="CK17212"/>
      <c r="GG17212"/>
      <c r="GI17212"/>
      <c r="GQ17212"/>
      <c r="HI17212"/>
      <c r="HK17212"/>
      <c r="HM17212"/>
      <c r="IF17212"/>
      <c r="IW17212"/>
    </row>
    <row r="17213" spans="26:257">
      <c r="CJ17213"/>
      <c r="CK17213"/>
      <c r="GG17213"/>
      <c r="GI17213"/>
      <c r="GQ17213"/>
      <c r="HI17213"/>
      <c r="HK17213"/>
      <c r="HM17213"/>
      <c r="IF17213"/>
      <c r="IW17213"/>
    </row>
    <row r="17214" spans="26:257">
      <c r="CJ17214"/>
      <c r="CK17214"/>
      <c r="GG17214"/>
      <c r="GI17214"/>
      <c r="GQ17214"/>
      <c r="HI17214"/>
      <c r="HK17214"/>
      <c r="HM17214"/>
      <c r="IF17214"/>
      <c r="IW17214"/>
    </row>
    <row r="17215" spans="26:257">
      <c r="CJ17215"/>
      <c r="CK17215"/>
      <c r="GG17215"/>
      <c r="GI17215"/>
      <c r="GQ17215"/>
      <c r="HI17215"/>
      <c r="HK17215"/>
      <c r="HM17215"/>
      <c r="IF17215"/>
      <c r="IW17215"/>
    </row>
    <row r="17216" spans="26:257">
      <c r="Z17216" s="37"/>
      <c r="AD17216" s="32"/>
      <c r="AJ17216" s="37"/>
      <c r="CJ17216"/>
      <c r="CK17216"/>
      <c r="GG17216"/>
      <c r="GI17216"/>
      <c r="GQ17216"/>
      <c r="HI17216"/>
      <c r="HK17216"/>
      <c r="HM17216"/>
      <c r="IF17216"/>
      <c r="IW17216"/>
    </row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spans="26:257">
      <c r="CJ18273"/>
      <c r="CK18273"/>
      <c r="GG18273"/>
      <c r="GI18273"/>
      <c r="GQ18273"/>
      <c r="HI18273"/>
      <c r="HK18273"/>
      <c r="HM18273"/>
      <c r="IF18273"/>
      <c r="IW18273"/>
    </row>
    <row r="18274" spans="26:257">
      <c r="CJ18274"/>
      <c r="CK18274"/>
      <c r="GG18274"/>
      <c r="GI18274"/>
      <c r="GQ18274"/>
      <c r="HI18274"/>
      <c r="HK18274"/>
      <c r="HM18274"/>
      <c r="IF18274"/>
      <c r="IW18274"/>
    </row>
    <row r="18275" spans="26:257">
      <c r="CJ18275"/>
      <c r="CK18275"/>
      <c r="GG18275"/>
      <c r="GI18275"/>
      <c r="GQ18275"/>
      <c r="HI18275"/>
      <c r="HK18275"/>
      <c r="HM18275"/>
      <c r="IF18275"/>
      <c r="IW18275"/>
    </row>
    <row r="18276" spans="26:257">
      <c r="CJ18276"/>
      <c r="CK18276"/>
      <c r="GG18276"/>
      <c r="GI18276"/>
      <c r="GQ18276"/>
      <c r="HI18276"/>
      <c r="HK18276"/>
      <c r="HM18276"/>
      <c r="IF18276"/>
      <c r="IW18276"/>
    </row>
    <row r="18277" spans="26:257">
      <c r="CJ18277"/>
      <c r="CK18277"/>
      <c r="GG18277"/>
      <c r="GI18277"/>
      <c r="GQ18277"/>
      <c r="HI18277"/>
      <c r="HK18277"/>
      <c r="HM18277"/>
      <c r="IF18277"/>
      <c r="IW18277"/>
    </row>
    <row r="18278" spans="26:257">
      <c r="CJ18278"/>
      <c r="CK18278"/>
      <c r="GG18278"/>
      <c r="GI18278"/>
      <c r="GQ18278"/>
      <c r="HI18278"/>
      <c r="HK18278"/>
      <c r="HM18278"/>
      <c r="IF18278"/>
      <c r="IW18278"/>
    </row>
    <row r="18279" spans="26:257">
      <c r="CJ18279"/>
      <c r="CK18279"/>
      <c r="GG18279"/>
      <c r="GI18279"/>
      <c r="GQ18279"/>
      <c r="HI18279"/>
      <c r="HK18279"/>
      <c r="HM18279"/>
      <c r="IF18279"/>
      <c r="IW18279"/>
    </row>
    <row r="18280" spans="26:257">
      <c r="CJ18280"/>
      <c r="CK18280"/>
      <c r="GG18280"/>
      <c r="GI18280"/>
      <c r="GQ18280"/>
      <c r="HI18280"/>
      <c r="HK18280"/>
      <c r="HM18280"/>
      <c r="IF18280"/>
      <c r="IW18280"/>
    </row>
    <row r="18281" spans="26:257">
      <c r="CJ18281"/>
      <c r="CK18281"/>
      <c r="GG18281"/>
      <c r="GI18281"/>
      <c r="GQ18281"/>
      <c r="HI18281"/>
      <c r="HK18281"/>
      <c r="HM18281"/>
      <c r="IF18281"/>
      <c r="IW18281"/>
    </row>
    <row r="18282" spans="26:257">
      <c r="CJ18282"/>
      <c r="CK18282"/>
      <c r="GG18282"/>
      <c r="GI18282"/>
      <c r="GQ18282"/>
      <c r="HI18282"/>
      <c r="HK18282"/>
      <c r="HM18282"/>
      <c r="IF18282"/>
      <c r="IW18282"/>
    </row>
    <row r="18283" spans="26:257">
      <c r="Z18283" s="37"/>
      <c r="AD18283" s="32"/>
      <c r="AJ18283" s="37"/>
      <c r="CJ18283"/>
      <c r="CK18283"/>
      <c r="GG18283"/>
      <c r="GI18283"/>
      <c r="GQ18283"/>
      <c r="HI18283"/>
      <c r="HK18283"/>
      <c r="HM18283"/>
      <c r="IF18283"/>
      <c r="IW18283"/>
    </row>
    <row r="18284" spans="26:257">
      <c r="CJ18284"/>
      <c r="CK18284"/>
      <c r="GG18284"/>
      <c r="GI18284"/>
      <c r="GQ18284"/>
      <c r="HI18284"/>
      <c r="HK18284"/>
      <c r="HM18284"/>
      <c r="IF18284"/>
      <c r="IW18284"/>
    </row>
    <row r="18285" spans="26:257">
      <c r="CJ18285"/>
      <c r="CK18285"/>
      <c r="GG18285"/>
      <c r="GI18285"/>
      <c r="GQ18285"/>
      <c r="HI18285"/>
      <c r="HK18285"/>
      <c r="HM18285"/>
      <c r="IF18285"/>
      <c r="IW18285"/>
    </row>
    <row r="18286" spans="26:257">
      <c r="CJ18286"/>
      <c r="CK18286"/>
      <c r="GG18286"/>
      <c r="GI18286"/>
      <c r="GQ18286"/>
      <c r="HI18286"/>
      <c r="HK18286"/>
      <c r="HM18286"/>
      <c r="IF18286"/>
      <c r="IW18286"/>
    </row>
    <row r="18287" spans="26:257">
      <c r="CJ18287"/>
      <c r="CK18287"/>
      <c r="GG18287"/>
      <c r="GI18287"/>
      <c r="GQ18287"/>
      <c r="HI18287"/>
      <c r="HK18287"/>
      <c r="HM18287"/>
      <c r="IF18287"/>
      <c r="IW18287"/>
    </row>
    <row r="18288" spans="26:257">
      <c r="CJ18288"/>
      <c r="CK18288"/>
      <c r="GG18288"/>
      <c r="GI18288"/>
      <c r="GQ18288"/>
      <c r="HI18288"/>
      <c r="HK18288"/>
      <c r="HM18288"/>
      <c r="IF18288"/>
      <c r="IW18288"/>
    </row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spans="26:257">
      <c r="CJ19985"/>
      <c r="CK19985"/>
      <c r="GG19985"/>
      <c r="GI19985"/>
      <c r="GQ19985"/>
      <c r="HI19985"/>
      <c r="HK19985"/>
      <c r="HM19985"/>
      <c r="IF19985"/>
      <c r="IW19985"/>
    </row>
    <row r="19986" spans="26:257">
      <c r="CJ19986"/>
      <c r="CK19986"/>
      <c r="GG19986"/>
      <c r="GI19986"/>
      <c r="GQ19986"/>
      <c r="HI19986"/>
      <c r="HK19986"/>
      <c r="HM19986"/>
      <c r="IF19986"/>
      <c r="IW19986"/>
    </row>
    <row r="19987" spans="26:257">
      <c r="CJ19987"/>
      <c r="CK19987"/>
      <c r="GG19987"/>
      <c r="GI19987"/>
      <c r="GQ19987"/>
      <c r="HI19987"/>
      <c r="HK19987"/>
      <c r="HM19987"/>
      <c r="IF19987"/>
      <c r="IW19987"/>
    </row>
    <row r="19988" spans="26:257">
      <c r="CJ19988"/>
      <c r="CK19988"/>
      <c r="GG19988"/>
      <c r="GI19988"/>
      <c r="GQ19988"/>
      <c r="HI19988"/>
      <c r="HK19988"/>
      <c r="HM19988"/>
      <c r="IF19988"/>
      <c r="IW19988"/>
    </row>
    <row r="19989" spans="26:257">
      <c r="CJ19989"/>
      <c r="CK19989"/>
      <c r="GG19989"/>
      <c r="GI19989"/>
      <c r="GQ19989"/>
      <c r="HI19989"/>
      <c r="HK19989"/>
      <c r="HM19989"/>
      <c r="IF19989"/>
      <c r="IW19989"/>
    </row>
    <row r="19990" spans="26:257">
      <c r="CJ19990"/>
      <c r="CK19990"/>
      <c r="GG19990"/>
      <c r="GI19990"/>
      <c r="GQ19990"/>
      <c r="HI19990"/>
      <c r="HK19990"/>
      <c r="HM19990"/>
      <c r="IF19990"/>
      <c r="IW19990"/>
    </row>
    <row r="19991" spans="26:257">
      <c r="CJ19991"/>
      <c r="CK19991"/>
      <c r="GG19991"/>
      <c r="GI19991"/>
      <c r="GQ19991"/>
      <c r="HI19991"/>
      <c r="HK19991"/>
      <c r="HM19991"/>
      <c r="IF19991"/>
      <c r="IW19991"/>
    </row>
    <row r="19992" spans="26:257">
      <c r="CJ19992"/>
      <c r="CK19992"/>
      <c r="GG19992"/>
      <c r="GI19992"/>
      <c r="GQ19992"/>
      <c r="HI19992"/>
      <c r="HK19992"/>
      <c r="HM19992"/>
      <c r="IF19992"/>
      <c r="IW19992"/>
    </row>
    <row r="19993" spans="26:257">
      <c r="CJ19993"/>
      <c r="CK19993"/>
      <c r="GG19993"/>
      <c r="GI19993"/>
      <c r="GQ19993"/>
      <c r="HI19993"/>
      <c r="HK19993"/>
      <c r="HM19993"/>
      <c r="IF19993"/>
      <c r="IW19993"/>
    </row>
    <row r="19994" spans="26:257">
      <c r="CJ19994"/>
      <c r="CK19994"/>
      <c r="GG19994"/>
      <c r="GI19994"/>
      <c r="GQ19994"/>
      <c r="HI19994"/>
      <c r="HK19994"/>
      <c r="HM19994"/>
      <c r="IF19994"/>
      <c r="IW19994"/>
    </row>
    <row r="19995" spans="26:257">
      <c r="CJ19995"/>
      <c r="CK19995"/>
      <c r="GG19995"/>
      <c r="GI19995"/>
      <c r="GQ19995"/>
      <c r="HI19995"/>
      <c r="HK19995"/>
      <c r="HM19995"/>
      <c r="IF19995"/>
      <c r="IW19995"/>
    </row>
    <row r="19996" spans="26:257">
      <c r="Z19996" s="37"/>
      <c r="AD19996" s="32"/>
      <c r="AJ19996" s="37"/>
      <c r="CJ19996"/>
      <c r="CK19996"/>
      <c r="GG19996"/>
      <c r="GI19996"/>
      <c r="GQ19996"/>
      <c r="HI19996"/>
      <c r="HK19996"/>
      <c r="HM19996"/>
      <c r="IF19996"/>
      <c r="IW19996"/>
    </row>
    <row r="19997" spans="26:257">
      <c r="CJ19997"/>
      <c r="CK19997"/>
      <c r="GG19997"/>
      <c r="GI19997"/>
      <c r="GQ19997"/>
      <c r="HI19997"/>
      <c r="HK19997"/>
      <c r="HM19997"/>
      <c r="IF19997"/>
      <c r="IW19997"/>
    </row>
    <row r="19998" spans="26:257">
      <c r="CJ19998"/>
      <c r="CK19998"/>
      <c r="GG19998"/>
      <c r="GI19998"/>
      <c r="GQ19998"/>
      <c r="HI19998"/>
      <c r="HK19998"/>
      <c r="HM19998"/>
      <c r="IF19998"/>
      <c r="IW19998"/>
    </row>
    <row r="19999" spans="26:257">
      <c r="CJ19999"/>
      <c r="CK19999"/>
      <c r="GG19999"/>
      <c r="GI19999"/>
      <c r="GQ19999"/>
      <c r="HI19999"/>
      <c r="HK19999"/>
      <c r="HM19999"/>
      <c r="IF19999"/>
      <c r="IW19999"/>
    </row>
    <row r="20000" spans="26:257">
      <c r="CJ20000"/>
      <c r="CK20000"/>
      <c r="GG20000"/>
      <c r="GI20000"/>
      <c r="GQ20000"/>
      <c r="HI20000"/>
      <c r="HK20000"/>
      <c r="HM20000"/>
      <c r="IF20000"/>
      <c r="IW20000"/>
    </row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spans="26:257">
      <c r="CJ20321"/>
      <c r="CK20321"/>
      <c r="GG20321"/>
      <c r="GI20321"/>
      <c r="GQ20321"/>
      <c r="HI20321"/>
      <c r="HK20321"/>
      <c r="HM20321"/>
      <c r="IF20321"/>
      <c r="IW20321"/>
    </row>
    <row r="20322" spans="26:257">
      <c r="CJ20322"/>
      <c r="CK20322"/>
      <c r="GG20322"/>
      <c r="GI20322"/>
      <c r="GQ20322"/>
      <c r="HI20322"/>
      <c r="HK20322"/>
      <c r="HM20322"/>
      <c r="IF20322"/>
      <c r="IW20322"/>
    </row>
    <row r="20323" spans="26:257">
      <c r="CJ20323"/>
      <c r="CK20323"/>
      <c r="GG20323"/>
      <c r="GI20323"/>
      <c r="GQ20323"/>
      <c r="HI20323"/>
      <c r="HK20323"/>
      <c r="HM20323"/>
      <c r="IF20323"/>
      <c r="IW20323"/>
    </row>
    <row r="20324" spans="26:257">
      <c r="CJ20324"/>
      <c r="CK20324"/>
      <c r="GG20324"/>
      <c r="GI20324"/>
      <c r="GQ20324"/>
      <c r="HI20324"/>
      <c r="HK20324"/>
      <c r="HM20324"/>
      <c r="IF20324"/>
      <c r="IW20324"/>
    </row>
    <row r="20325" spans="26:257">
      <c r="CJ20325"/>
      <c r="CK20325"/>
      <c r="GG20325"/>
      <c r="GI20325"/>
      <c r="GQ20325"/>
      <c r="HI20325"/>
      <c r="HK20325"/>
      <c r="HM20325"/>
      <c r="IF20325"/>
      <c r="IW20325"/>
    </row>
    <row r="20326" spans="26:257">
      <c r="CJ20326"/>
      <c r="CK20326"/>
      <c r="GG20326"/>
      <c r="GI20326"/>
      <c r="GQ20326"/>
      <c r="HI20326"/>
      <c r="HK20326"/>
      <c r="HM20326"/>
      <c r="IF20326"/>
      <c r="IW20326"/>
    </row>
    <row r="20327" spans="26:257">
      <c r="CJ20327"/>
      <c r="CK20327"/>
      <c r="GG20327"/>
      <c r="GI20327"/>
      <c r="GQ20327"/>
      <c r="HI20327"/>
      <c r="HK20327"/>
      <c r="HM20327"/>
      <c r="IF20327"/>
      <c r="IW20327"/>
    </row>
    <row r="20328" spans="26:257">
      <c r="CJ20328"/>
      <c r="CK20328"/>
      <c r="GG20328"/>
      <c r="GI20328"/>
      <c r="GQ20328"/>
      <c r="HI20328"/>
      <c r="HK20328"/>
      <c r="HM20328"/>
      <c r="IF20328"/>
      <c r="IW20328"/>
    </row>
    <row r="20329" spans="26:257">
      <c r="CJ20329"/>
      <c r="CK20329"/>
      <c r="GG20329"/>
      <c r="GI20329"/>
      <c r="GQ20329"/>
      <c r="HI20329"/>
      <c r="HK20329"/>
      <c r="HM20329"/>
      <c r="IF20329"/>
      <c r="IW20329"/>
    </row>
    <row r="20330" spans="26:257">
      <c r="CJ20330"/>
      <c r="CK20330"/>
      <c r="GG20330"/>
      <c r="GI20330"/>
      <c r="GQ20330"/>
      <c r="HI20330"/>
      <c r="HK20330"/>
      <c r="HM20330"/>
      <c r="IF20330"/>
      <c r="IW20330"/>
    </row>
    <row r="20331" spans="26:257">
      <c r="CJ20331"/>
      <c r="CK20331"/>
      <c r="GG20331"/>
      <c r="GI20331"/>
      <c r="GQ20331"/>
      <c r="HI20331"/>
      <c r="HK20331"/>
      <c r="HM20331"/>
      <c r="IF20331"/>
      <c r="IW20331"/>
    </row>
    <row r="20332" spans="26:257">
      <c r="CJ20332"/>
      <c r="CK20332"/>
      <c r="GG20332"/>
      <c r="GI20332"/>
      <c r="GQ20332"/>
      <c r="HI20332"/>
      <c r="HK20332"/>
      <c r="HM20332"/>
      <c r="IF20332"/>
      <c r="IW20332"/>
    </row>
    <row r="20333" spans="26:257">
      <c r="CJ20333"/>
      <c r="CK20333"/>
      <c r="GG20333"/>
      <c r="GI20333"/>
      <c r="GQ20333"/>
      <c r="HI20333"/>
      <c r="HK20333"/>
      <c r="HM20333"/>
      <c r="IF20333"/>
      <c r="IW20333"/>
    </row>
    <row r="20334" spans="26:257">
      <c r="Z20334" s="37"/>
      <c r="AD20334" s="32"/>
      <c r="AJ20334" s="37"/>
      <c r="CJ20334"/>
      <c r="CK20334"/>
      <c r="GG20334"/>
      <c r="GI20334"/>
      <c r="GQ20334"/>
      <c r="HI20334"/>
      <c r="HK20334"/>
      <c r="HM20334"/>
      <c r="IF20334"/>
      <c r="IW20334"/>
    </row>
    <row r="20335" spans="26:257">
      <c r="CJ20335"/>
      <c r="CK20335"/>
      <c r="GG20335"/>
      <c r="GI20335"/>
      <c r="GQ20335"/>
      <c r="HI20335"/>
      <c r="HK20335"/>
      <c r="HM20335"/>
      <c r="IF20335"/>
      <c r="IW20335"/>
    </row>
    <row r="20336" spans="26:257">
      <c r="CJ20336"/>
      <c r="CK20336"/>
      <c r="GG20336"/>
      <c r="GI20336"/>
      <c r="GQ20336"/>
      <c r="HI20336"/>
      <c r="HK20336"/>
      <c r="HM20336"/>
      <c r="IF20336"/>
      <c r="IW20336"/>
    </row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spans="26:257">
      <c r="Z20545" s="37"/>
      <c r="AD20545" s="32"/>
      <c r="AJ20545" s="37"/>
      <c r="CJ20545"/>
      <c r="CK20545"/>
      <c r="GG20545"/>
      <c r="GI20545"/>
      <c r="GQ20545"/>
      <c r="HI20545"/>
      <c r="HK20545"/>
      <c r="HM20545"/>
      <c r="IF20545"/>
      <c r="IW20545"/>
    </row>
    <row r="20546" spans="26:257">
      <c r="CJ20546"/>
      <c r="CK20546"/>
      <c r="GG20546"/>
      <c r="GI20546"/>
      <c r="GQ20546"/>
      <c r="HI20546"/>
      <c r="HK20546"/>
      <c r="HM20546"/>
      <c r="IF20546"/>
      <c r="IW20546"/>
    </row>
    <row r="20547" spans="26:257">
      <c r="CJ20547"/>
      <c r="CK20547"/>
      <c r="GG20547"/>
      <c r="GI20547"/>
      <c r="GQ20547"/>
      <c r="HI20547"/>
      <c r="HK20547"/>
      <c r="HM20547"/>
      <c r="IF20547"/>
      <c r="IW20547"/>
    </row>
    <row r="20548" spans="26:257">
      <c r="CJ20548"/>
      <c r="CK20548"/>
      <c r="GG20548"/>
      <c r="GI20548"/>
      <c r="GQ20548"/>
      <c r="HI20548"/>
      <c r="HK20548"/>
      <c r="HM20548"/>
      <c r="IF20548"/>
      <c r="IW20548"/>
    </row>
    <row r="20549" spans="26:257">
      <c r="CJ20549"/>
      <c r="CK20549"/>
      <c r="GG20549"/>
      <c r="GI20549"/>
      <c r="GQ20549"/>
      <c r="HI20549"/>
      <c r="HK20549"/>
      <c r="HM20549"/>
      <c r="IF20549"/>
      <c r="IW20549"/>
    </row>
    <row r="20550" spans="26:257">
      <c r="CJ20550"/>
      <c r="CK20550"/>
      <c r="GG20550"/>
      <c r="GI20550"/>
      <c r="GQ20550"/>
      <c r="HI20550"/>
      <c r="HK20550"/>
      <c r="HM20550"/>
      <c r="IF20550"/>
      <c r="IW20550"/>
    </row>
    <row r="20551" spans="26:257">
      <c r="CJ20551"/>
      <c r="CK20551"/>
      <c r="GG20551"/>
      <c r="GI20551"/>
      <c r="GQ20551"/>
      <c r="HI20551"/>
      <c r="HK20551"/>
      <c r="HM20551"/>
      <c r="IF20551"/>
      <c r="IW20551"/>
    </row>
    <row r="20552" spans="26:257">
      <c r="CJ20552"/>
      <c r="CK20552"/>
      <c r="GG20552"/>
      <c r="GI20552"/>
      <c r="GQ20552"/>
      <c r="HI20552"/>
      <c r="HK20552"/>
      <c r="HM20552"/>
      <c r="IF20552"/>
      <c r="IW20552"/>
    </row>
    <row r="20553" spans="26:257">
      <c r="CJ20553"/>
      <c r="CK20553"/>
      <c r="GG20553"/>
      <c r="GI20553"/>
      <c r="GQ20553"/>
      <c r="HI20553"/>
      <c r="HK20553"/>
      <c r="HM20553"/>
      <c r="IF20553"/>
      <c r="IW20553"/>
    </row>
    <row r="20554" spans="26:257">
      <c r="CJ20554"/>
      <c r="CK20554"/>
      <c r="GG20554"/>
      <c r="GI20554"/>
      <c r="GQ20554"/>
      <c r="HI20554"/>
      <c r="HK20554"/>
      <c r="HM20554"/>
      <c r="IF20554"/>
      <c r="IW20554"/>
    </row>
    <row r="20555" spans="26:257">
      <c r="CJ20555"/>
      <c r="CK20555"/>
      <c r="GG20555"/>
      <c r="GI20555"/>
      <c r="GQ20555"/>
      <c r="HI20555"/>
      <c r="HK20555"/>
      <c r="HM20555"/>
      <c r="IF20555"/>
      <c r="IW20555"/>
    </row>
    <row r="20556" spans="26:257">
      <c r="CJ20556"/>
      <c r="CK20556"/>
      <c r="GG20556"/>
      <c r="GI20556"/>
      <c r="GQ20556"/>
      <c r="HI20556"/>
      <c r="HK20556"/>
      <c r="HM20556"/>
      <c r="IF20556"/>
      <c r="IW20556"/>
    </row>
    <row r="20557" spans="26:257">
      <c r="CJ20557"/>
      <c r="CK20557"/>
      <c r="GG20557"/>
      <c r="GI20557"/>
      <c r="GQ20557"/>
      <c r="HI20557"/>
      <c r="HK20557"/>
      <c r="HM20557"/>
      <c r="IF20557"/>
      <c r="IW20557"/>
    </row>
    <row r="20558" spans="26:257">
      <c r="CJ20558"/>
      <c r="CK20558"/>
      <c r="GG20558"/>
      <c r="GI20558"/>
      <c r="GQ20558"/>
      <c r="HI20558"/>
      <c r="HK20558"/>
      <c r="HM20558"/>
      <c r="IF20558"/>
      <c r="IW20558"/>
    </row>
    <row r="20559" spans="26:257">
      <c r="CJ20559"/>
      <c r="CK20559"/>
      <c r="GG20559"/>
      <c r="GI20559"/>
      <c r="GQ20559"/>
      <c r="HI20559"/>
      <c r="HK20559"/>
      <c r="HM20559"/>
      <c r="IF20559"/>
      <c r="IW20559"/>
    </row>
    <row r="20560" spans="26:257">
      <c r="CJ20560"/>
      <c r="CK20560"/>
      <c r="GG20560"/>
      <c r="GI20560"/>
      <c r="GQ20560"/>
      <c r="HI20560"/>
      <c r="HK20560"/>
      <c r="HM20560"/>
      <c r="IF20560"/>
      <c r="IW20560"/>
    </row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spans="26:257">
      <c r="CJ20801"/>
      <c r="CK20801"/>
      <c r="GG20801"/>
      <c r="GI20801"/>
      <c r="GQ20801"/>
      <c r="HI20801"/>
      <c r="HK20801"/>
      <c r="HM20801"/>
      <c r="IF20801"/>
      <c r="IW20801"/>
    </row>
    <row r="20802" spans="26:257">
      <c r="CJ20802"/>
      <c r="CK20802"/>
      <c r="GG20802"/>
      <c r="GI20802"/>
      <c r="GQ20802"/>
      <c r="HI20802"/>
      <c r="HK20802"/>
      <c r="HM20802"/>
      <c r="IF20802"/>
      <c r="IW20802"/>
    </row>
    <row r="20803" spans="26:257">
      <c r="CJ20803"/>
      <c r="CK20803"/>
      <c r="GG20803"/>
      <c r="GI20803"/>
      <c r="GQ20803"/>
      <c r="HI20803"/>
      <c r="HK20803"/>
      <c r="HM20803"/>
      <c r="IF20803"/>
      <c r="IW20803"/>
    </row>
    <row r="20804" spans="26:257">
      <c r="CJ20804"/>
      <c r="CK20804"/>
      <c r="GG20804"/>
      <c r="GI20804"/>
      <c r="GQ20804"/>
      <c r="HI20804"/>
      <c r="HK20804"/>
      <c r="HM20804"/>
      <c r="IF20804"/>
      <c r="IW20804"/>
    </row>
    <row r="20805" spans="26:257">
      <c r="CJ20805"/>
      <c r="CK20805"/>
      <c r="GG20805"/>
      <c r="GI20805"/>
      <c r="GQ20805"/>
      <c r="HI20805"/>
      <c r="HK20805"/>
      <c r="HM20805"/>
      <c r="IF20805"/>
      <c r="IW20805"/>
    </row>
    <row r="20806" spans="26:257">
      <c r="CJ20806"/>
      <c r="CK20806"/>
      <c r="GG20806"/>
      <c r="GI20806"/>
      <c r="GQ20806"/>
      <c r="HI20806"/>
      <c r="HK20806"/>
      <c r="HM20806"/>
      <c r="IF20806"/>
      <c r="IW20806"/>
    </row>
    <row r="20807" spans="26:257">
      <c r="CJ20807"/>
      <c r="CK20807"/>
      <c r="GG20807"/>
      <c r="GI20807"/>
      <c r="GQ20807"/>
      <c r="HI20807"/>
      <c r="HK20807"/>
      <c r="HM20807"/>
      <c r="IF20807"/>
      <c r="IW20807"/>
    </row>
    <row r="20808" spans="26:257">
      <c r="CJ20808"/>
      <c r="CK20808"/>
      <c r="GG20808"/>
      <c r="GI20808"/>
      <c r="GQ20808"/>
      <c r="HI20808"/>
      <c r="HK20808"/>
      <c r="HM20808"/>
      <c r="IF20808"/>
      <c r="IW20808"/>
    </row>
    <row r="20809" spans="26:257">
      <c r="CJ20809"/>
      <c r="CK20809"/>
      <c r="GG20809"/>
      <c r="GI20809"/>
      <c r="GQ20809"/>
      <c r="HI20809"/>
      <c r="HK20809"/>
      <c r="HM20809"/>
      <c r="IF20809"/>
      <c r="IW20809"/>
    </row>
    <row r="20810" spans="26:257">
      <c r="CJ20810"/>
      <c r="CK20810"/>
      <c r="GG20810"/>
      <c r="GI20810"/>
      <c r="GQ20810"/>
      <c r="HI20810"/>
      <c r="HK20810"/>
      <c r="HM20810"/>
      <c r="IF20810"/>
      <c r="IW20810"/>
    </row>
    <row r="20811" spans="26:257">
      <c r="Z20811" s="37"/>
      <c r="AD20811" s="32"/>
      <c r="AJ20811" s="37"/>
      <c r="CJ20811"/>
      <c r="CK20811"/>
      <c r="GG20811"/>
      <c r="GI20811"/>
      <c r="GQ20811"/>
      <c r="HI20811"/>
      <c r="HK20811"/>
      <c r="HM20811"/>
      <c r="IF20811"/>
      <c r="IW20811"/>
    </row>
    <row r="20812" spans="26:257">
      <c r="CJ20812"/>
      <c r="CK20812"/>
      <c r="GG20812"/>
      <c r="GI20812"/>
      <c r="GQ20812"/>
      <c r="HI20812"/>
      <c r="HK20812"/>
      <c r="HM20812"/>
      <c r="IF20812"/>
      <c r="IW20812"/>
    </row>
    <row r="20813" spans="26:257">
      <c r="CJ20813"/>
      <c r="CK20813"/>
      <c r="GG20813"/>
      <c r="GI20813"/>
      <c r="GQ20813"/>
      <c r="HI20813"/>
      <c r="HK20813"/>
      <c r="HM20813"/>
      <c r="IF20813"/>
      <c r="IW20813"/>
    </row>
    <row r="20814" spans="26:257">
      <c r="CJ20814"/>
      <c r="CK20814"/>
      <c r="GG20814"/>
      <c r="GI20814"/>
      <c r="GQ20814"/>
      <c r="HI20814"/>
      <c r="HK20814"/>
      <c r="HM20814"/>
      <c r="IF20814"/>
      <c r="IW20814"/>
    </row>
    <row r="20815" spans="26:257">
      <c r="CJ20815"/>
      <c r="CK20815"/>
      <c r="GG20815"/>
      <c r="GI20815"/>
      <c r="GQ20815"/>
      <c r="HI20815"/>
      <c r="HK20815"/>
      <c r="HM20815"/>
      <c r="IF20815"/>
      <c r="IW20815"/>
    </row>
    <row r="20816" spans="26:257">
      <c r="CJ20816"/>
      <c r="CK20816"/>
      <c r="GG20816"/>
      <c r="GI20816"/>
      <c r="GQ20816"/>
      <c r="HI20816"/>
      <c r="HK20816"/>
      <c r="HM20816"/>
      <c r="IF20816"/>
      <c r="IW20816"/>
    </row>
    <row r="20817" spans="26:257">
      <c r="CJ20817"/>
      <c r="CK20817"/>
      <c r="GG20817"/>
      <c r="GI20817"/>
      <c r="GQ20817"/>
      <c r="HI20817"/>
      <c r="HK20817"/>
      <c r="HM20817"/>
      <c r="IF20817"/>
      <c r="IW20817"/>
    </row>
    <row r="20818" spans="26:257">
      <c r="CJ20818"/>
      <c r="CK20818"/>
      <c r="GG20818"/>
      <c r="GI20818"/>
      <c r="GQ20818"/>
      <c r="HI20818"/>
      <c r="HK20818"/>
      <c r="HM20818"/>
      <c r="IF20818"/>
      <c r="IW20818"/>
    </row>
    <row r="20819" spans="26:257">
      <c r="CJ20819"/>
      <c r="CK20819"/>
      <c r="GG20819"/>
      <c r="GI20819"/>
      <c r="GQ20819"/>
      <c r="HI20819"/>
      <c r="HK20819"/>
      <c r="HM20819"/>
      <c r="IF20819"/>
      <c r="IW20819"/>
    </row>
    <row r="20820" spans="26:257">
      <c r="CJ20820"/>
      <c r="CK20820"/>
      <c r="GG20820"/>
      <c r="GI20820"/>
      <c r="GQ20820"/>
      <c r="HI20820"/>
      <c r="HK20820"/>
      <c r="HM20820"/>
      <c r="IF20820"/>
      <c r="IW20820"/>
    </row>
    <row r="20821" spans="26:257">
      <c r="CJ20821"/>
      <c r="CK20821"/>
      <c r="GG20821"/>
      <c r="GI20821"/>
      <c r="GQ20821"/>
      <c r="HI20821"/>
      <c r="HK20821"/>
      <c r="HM20821"/>
      <c r="IF20821"/>
      <c r="IW20821"/>
    </row>
    <row r="20822" spans="26:257">
      <c r="CJ20822"/>
      <c r="CK20822"/>
      <c r="GG20822"/>
      <c r="GI20822"/>
      <c r="GQ20822"/>
      <c r="HI20822"/>
      <c r="HK20822"/>
      <c r="HM20822"/>
      <c r="IF20822"/>
      <c r="IW20822"/>
    </row>
    <row r="20823" spans="26:257">
      <c r="CJ20823"/>
      <c r="CK20823"/>
      <c r="GG20823"/>
      <c r="GI20823"/>
      <c r="GQ20823"/>
      <c r="HI20823"/>
      <c r="HK20823"/>
      <c r="HM20823"/>
      <c r="IF20823"/>
      <c r="IW20823"/>
    </row>
    <row r="20824" spans="26:257">
      <c r="CJ20824"/>
      <c r="CK20824"/>
      <c r="GG20824"/>
      <c r="GI20824"/>
      <c r="GQ20824"/>
      <c r="HI20824"/>
      <c r="HK20824"/>
      <c r="HM20824"/>
      <c r="IF20824"/>
      <c r="IW20824"/>
    </row>
    <row r="20825" spans="26:257">
      <c r="CJ20825"/>
      <c r="CK20825"/>
      <c r="GG20825"/>
      <c r="GI20825"/>
      <c r="GQ20825"/>
      <c r="HI20825"/>
      <c r="HK20825"/>
      <c r="HM20825"/>
      <c r="IF20825"/>
      <c r="IW20825"/>
    </row>
    <row r="20826" spans="26:257">
      <c r="CJ20826"/>
      <c r="CK20826"/>
      <c r="GG20826"/>
      <c r="GI20826"/>
      <c r="GQ20826"/>
      <c r="HI20826"/>
      <c r="HK20826"/>
      <c r="HM20826"/>
      <c r="IF20826"/>
      <c r="IW20826"/>
    </row>
    <row r="20827" spans="26:257">
      <c r="CJ20827"/>
      <c r="CK20827"/>
      <c r="GG20827"/>
      <c r="GI20827"/>
      <c r="GQ20827"/>
      <c r="HI20827"/>
      <c r="HK20827"/>
      <c r="HM20827"/>
      <c r="IF20827"/>
      <c r="IW20827"/>
    </row>
    <row r="20828" spans="26:257">
      <c r="CJ20828"/>
      <c r="CK20828"/>
      <c r="GG20828"/>
      <c r="GI20828"/>
      <c r="GQ20828"/>
      <c r="HI20828"/>
      <c r="HK20828"/>
      <c r="HM20828"/>
      <c r="IF20828"/>
      <c r="IW20828"/>
    </row>
    <row r="20829" spans="26:257">
      <c r="CJ20829"/>
      <c r="CK20829"/>
      <c r="GG20829"/>
      <c r="GI20829"/>
      <c r="GQ20829"/>
      <c r="HI20829"/>
      <c r="HK20829"/>
      <c r="HM20829"/>
      <c r="IF20829"/>
      <c r="IW20829"/>
    </row>
    <row r="20830" spans="26:257">
      <c r="CJ20830"/>
      <c r="CK20830"/>
      <c r="GG20830"/>
      <c r="GI20830"/>
      <c r="GQ20830"/>
      <c r="HI20830"/>
      <c r="HK20830"/>
      <c r="HM20830"/>
      <c r="IF20830"/>
      <c r="IW20830"/>
    </row>
    <row r="20831" spans="26:257">
      <c r="CJ20831"/>
      <c r="CK20831"/>
      <c r="GG20831"/>
      <c r="GI20831"/>
      <c r="GQ20831"/>
      <c r="HI20831"/>
      <c r="HK20831"/>
      <c r="HM20831"/>
      <c r="IF20831"/>
      <c r="IW20831"/>
    </row>
    <row r="20832" spans="26:257">
      <c r="Z20832" s="37"/>
      <c r="AD20832" s="32"/>
      <c r="AJ20832" s="37"/>
      <c r="CJ20832"/>
      <c r="CK20832"/>
      <c r="GG20832"/>
      <c r="GI20832"/>
      <c r="GQ20832"/>
      <c r="HI20832"/>
      <c r="HK20832"/>
      <c r="HM20832"/>
      <c r="IF20832"/>
      <c r="IW20832"/>
    </row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spans="26:257">
      <c r="CJ21169"/>
      <c r="CK21169"/>
      <c r="GG21169"/>
      <c r="GI21169"/>
      <c r="GQ21169"/>
      <c r="HI21169"/>
      <c r="HK21169"/>
      <c r="HM21169"/>
      <c r="IF21169"/>
      <c r="IW21169"/>
    </row>
    <row r="21170" spans="26:257">
      <c r="Z21170" s="37"/>
      <c r="AD21170" s="32"/>
      <c r="AJ21170" s="37"/>
      <c r="CJ21170"/>
      <c r="CK21170"/>
      <c r="GG21170"/>
      <c r="GI21170"/>
      <c r="GQ21170"/>
      <c r="HI21170"/>
      <c r="HK21170"/>
      <c r="HM21170"/>
      <c r="IF21170"/>
      <c r="IW21170"/>
    </row>
    <row r="21171" spans="26:257">
      <c r="CJ21171"/>
      <c r="CK21171"/>
      <c r="GG21171"/>
      <c r="GI21171"/>
      <c r="GQ21171"/>
      <c r="HI21171"/>
      <c r="HK21171"/>
      <c r="HM21171"/>
      <c r="IF21171"/>
      <c r="IW21171"/>
    </row>
    <row r="21172" spans="26:257">
      <c r="CJ21172"/>
      <c r="CK21172"/>
      <c r="GG21172"/>
      <c r="GI21172"/>
      <c r="GQ21172"/>
      <c r="HI21172"/>
      <c r="HK21172"/>
      <c r="HM21172"/>
      <c r="IF21172"/>
      <c r="IW21172"/>
    </row>
    <row r="21173" spans="26:257">
      <c r="CJ21173"/>
      <c r="CK21173"/>
      <c r="GG21173"/>
      <c r="GI21173"/>
      <c r="GQ21173"/>
      <c r="HI21173"/>
      <c r="HK21173"/>
      <c r="HM21173"/>
      <c r="IF21173"/>
      <c r="IW21173"/>
    </row>
    <row r="21174" spans="26:257">
      <c r="CJ21174"/>
      <c r="CK21174"/>
      <c r="GG21174"/>
      <c r="GI21174"/>
      <c r="GQ21174"/>
      <c r="HI21174"/>
      <c r="HK21174"/>
      <c r="HM21174"/>
      <c r="IF21174"/>
      <c r="IW21174"/>
    </row>
    <row r="21175" spans="26:257">
      <c r="CJ21175"/>
      <c r="CK21175"/>
      <c r="GG21175"/>
      <c r="GI21175"/>
      <c r="GQ21175"/>
      <c r="HI21175"/>
      <c r="HK21175"/>
      <c r="HM21175"/>
      <c r="IF21175"/>
      <c r="IW21175"/>
    </row>
    <row r="21176" spans="26:257">
      <c r="CJ21176"/>
      <c r="CK21176"/>
      <c r="GG21176"/>
      <c r="GI21176"/>
      <c r="GQ21176"/>
      <c r="HI21176"/>
      <c r="HK21176"/>
      <c r="HM21176"/>
      <c r="IF21176"/>
      <c r="IW21176"/>
    </row>
    <row r="21177" spans="26:257">
      <c r="CJ21177"/>
      <c r="CK21177"/>
      <c r="GG21177"/>
      <c r="GI21177"/>
      <c r="GQ21177"/>
      <c r="HI21177"/>
      <c r="HK21177"/>
      <c r="HM21177"/>
      <c r="IF21177"/>
      <c r="IW21177"/>
    </row>
    <row r="21178" spans="26:257">
      <c r="CJ21178"/>
      <c r="CK21178"/>
      <c r="GG21178"/>
      <c r="GI21178"/>
      <c r="GQ21178"/>
      <c r="HI21178"/>
      <c r="HK21178"/>
      <c r="HM21178"/>
      <c r="IF21178"/>
      <c r="IW21178"/>
    </row>
    <row r="21179" spans="26:257">
      <c r="CJ21179"/>
      <c r="CK21179"/>
      <c r="GG21179"/>
      <c r="GI21179"/>
      <c r="GQ21179"/>
      <c r="HI21179"/>
      <c r="HK21179"/>
      <c r="HM21179"/>
      <c r="IF21179"/>
      <c r="IW21179"/>
    </row>
    <row r="21180" spans="26:257">
      <c r="CJ21180"/>
      <c r="CK21180"/>
      <c r="GG21180"/>
      <c r="GI21180"/>
      <c r="GQ21180"/>
      <c r="HI21180"/>
      <c r="HK21180"/>
      <c r="HM21180"/>
      <c r="IF21180"/>
      <c r="IW21180"/>
    </row>
    <row r="21181" spans="26:257">
      <c r="CJ21181"/>
      <c r="CK21181"/>
      <c r="GG21181"/>
      <c r="GI21181"/>
      <c r="GQ21181"/>
      <c r="HI21181"/>
      <c r="HK21181"/>
      <c r="HM21181"/>
      <c r="IF21181"/>
      <c r="IW21181"/>
    </row>
    <row r="21182" spans="26:257">
      <c r="CJ21182"/>
      <c r="CK21182"/>
      <c r="GG21182"/>
      <c r="GI21182"/>
      <c r="GQ21182"/>
      <c r="HI21182"/>
      <c r="HK21182"/>
      <c r="HM21182"/>
      <c r="IF21182"/>
      <c r="IW21182"/>
    </row>
    <row r="21183" spans="26:257">
      <c r="CJ21183"/>
      <c r="CK21183"/>
      <c r="GG21183"/>
      <c r="GI21183"/>
      <c r="GQ21183"/>
      <c r="HI21183"/>
      <c r="HK21183"/>
      <c r="HM21183"/>
      <c r="IF21183"/>
      <c r="IW21183"/>
    </row>
    <row r="21184" spans="26:257">
      <c r="CJ21184"/>
      <c r="CK21184"/>
      <c r="GG21184"/>
      <c r="GI21184"/>
      <c r="GQ21184"/>
      <c r="HI21184"/>
      <c r="HK21184"/>
      <c r="HM21184"/>
      <c r="IF21184"/>
      <c r="IW21184"/>
    </row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spans="26:257">
      <c r="CJ21393"/>
      <c r="CK21393"/>
      <c r="GG21393"/>
      <c r="GI21393"/>
      <c r="GQ21393"/>
      <c r="HI21393"/>
      <c r="HK21393"/>
      <c r="HM21393"/>
      <c r="IF21393"/>
      <c r="IW21393"/>
    </row>
    <row r="21394" spans="26:257">
      <c r="CJ21394"/>
      <c r="CK21394"/>
      <c r="GG21394"/>
      <c r="GI21394"/>
      <c r="GQ21394"/>
      <c r="HI21394"/>
      <c r="HK21394"/>
      <c r="HM21394"/>
      <c r="IF21394"/>
      <c r="IW21394"/>
    </row>
    <row r="21395" spans="26:257">
      <c r="CJ21395"/>
      <c r="CK21395"/>
      <c r="GG21395"/>
      <c r="GI21395"/>
      <c r="GQ21395"/>
      <c r="HI21395"/>
      <c r="HK21395"/>
      <c r="HM21395"/>
      <c r="IF21395"/>
      <c r="IW21395"/>
    </row>
    <row r="21396" spans="26:257">
      <c r="CJ21396"/>
      <c r="CK21396"/>
      <c r="GG21396"/>
      <c r="GI21396"/>
      <c r="GQ21396"/>
      <c r="HI21396"/>
      <c r="HK21396"/>
      <c r="HM21396"/>
      <c r="IF21396"/>
      <c r="IW21396"/>
    </row>
    <row r="21397" spans="26:257">
      <c r="CJ21397"/>
      <c r="CK21397"/>
      <c r="GG21397"/>
      <c r="GI21397"/>
      <c r="GQ21397"/>
      <c r="HI21397"/>
      <c r="HK21397"/>
      <c r="HM21397"/>
      <c r="IF21397"/>
      <c r="IW21397"/>
    </row>
    <row r="21398" spans="26:257">
      <c r="CJ21398"/>
      <c r="CK21398"/>
      <c r="GG21398"/>
      <c r="GI21398"/>
      <c r="GQ21398"/>
      <c r="HI21398"/>
      <c r="HK21398"/>
      <c r="HM21398"/>
      <c r="IF21398"/>
      <c r="IW21398"/>
    </row>
    <row r="21399" spans="26:257">
      <c r="CJ21399"/>
      <c r="CK21399"/>
      <c r="GG21399"/>
      <c r="GI21399"/>
      <c r="GQ21399"/>
      <c r="HI21399"/>
      <c r="HK21399"/>
      <c r="HM21399"/>
      <c r="IF21399"/>
      <c r="IW21399"/>
    </row>
    <row r="21400" spans="26:257">
      <c r="Z21400" s="37"/>
      <c r="AD21400" s="32"/>
      <c r="AJ21400" s="37"/>
      <c r="CJ21400"/>
      <c r="CK21400"/>
      <c r="GG21400"/>
      <c r="GI21400"/>
      <c r="GQ21400"/>
      <c r="HI21400"/>
      <c r="HK21400"/>
      <c r="HM21400"/>
      <c r="IF21400"/>
      <c r="IW21400"/>
    </row>
    <row r="21401" spans="26:257">
      <c r="CJ21401"/>
      <c r="CK21401"/>
      <c r="GG21401"/>
      <c r="GI21401"/>
      <c r="GQ21401"/>
      <c r="HI21401"/>
      <c r="HK21401"/>
      <c r="HM21401"/>
      <c r="IF21401"/>
      <c r="IW21401"/>
    </row>
    <row r="21402" spans="26:257">
      <c r="CJ21402"/>
      <c r="CK21402"/>
      <c r="GG21402"/>
      <c r="GI21402"/>
      <c r="GQ21402"/>
      <c r="HI21402"/>
      <c r="HK21402"/>
      <c r="HM21402"/>
      <c r="IF21402"/>
      <c r="IW21402"/>
    </row>
    <row r="21403" spans="26:257">
      <c r="CJ21403"/>
      <c r="CK21403"/>
      <c r="GG21403"/>
      <c r="GI21403"/>
      <c r="GQ21403"/>
      <c r="HI21403"/>
      <c r="HK21403"/>
      <c r="HM21403"/>
      <c r="IF21403"/>
      <c r="IW21403"/>
    </row>
    <row r="21404" spans="26:257">
      <c r="CJ21404"/>
      <c r="CK21404"/>
      <c r="GG21404"/>
      <c r="GI21404"/>
      <c r="GQ21404"/>
      <c r="HI21404"/>
      <c r="HK21404"/>
      <c r="HM21404"/>
      <c r="IF21404"/>
      <c r="IW21404"/>
    </row>
    <row r="21405" spans="26:257">
      <c r="CJ21405"/>
      <c r="CK21405"/>
      <c r="GG21405"/>
      <c r="GI21405"/>
      <c r="GQ21405"/>
      <c r="HI21405"/>
      <c r="HK21405"/>
      <c r="HM21405"/>
      <c r="IF21405"/>
      <c r="IW21405"/>
    </row>
    <row r="21406" spans="26:257">
      <c r="CJ21406"/>
      <c r="CK21406"/>
      <c r="GG21406"/>
      <c r="GI21406"/>
      <c r="GQ21406"/>
      <c r="HI21406"/>
      <c r="HK21406"/>
      <c r="HM21406"/>
      <c r="IF21406"/>
      <c r="IW21406"/>
    </row>
    <row r="21407" spans="26:257">
      <c r="CJ21407"/>
      <c r="CK21407"/>
      <c r="GG21407"/>
      <c r="GI21407"/>
      <c r="GQ21407"/>
      <c r="HI21407"/>
      <c r="HK21407"/>
      <c r="HM21407"/>
      <c r="IF21407"/>
      <c r="IW21407"/>
    </row>
    <row r="21408" spans="26:257">
      <c r="CJ21408"/>
      <c r="CK21408"/>
      <c r="GG21408"/>
      <c r="GI21408"/>
      <c r="GQ21408"/>
      <c r="HI21408"/>
      <c r="HK21408"/>
      <c r="HM21408"/>
      <c r="IF21408"/>
      <c r="IW21408"/>
    </row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spans="26:257">
      <c r="CJ22337"/>
      <c r="CK22337"/>
      <c r="GG22337"/>
      <c r="GI22337"/>
      <c r="GQ22337"/>
      <c r="HI22337"/>
      <c r="HK22337"/>
      <c r="HM22337"/>
      <c r="IF22337"/>
      <c r="IW22337"/>
    </row>
    <row r="22338" spans="26:257">
      <c r="CJ22338"/>
      <c r="CK22338"/>
      <c r="GG22338"/>
      <c r="GI22338"/>
      <c r="GQ22338"/>
      <c r="HI22338"/>
      <c r="HK22338"/>
      <c r="HM22338"/>
      <c r="IF22338"/>
      <c r="IW22338"/>
    </row>
    <row r="22339" spans="26:257">
      <c r="CJ22339"/>
      <c r="CK22339"/>
      <c r="GG22339"/>
      <c r="GI22339"/>
      <c r="GQ22339"/>
      <c r="HI22339"/>
      <c r="HK22339"/>
      <c r="HM22339"/>
      <c r="IF22339"/>
      <c r="IW22339"/>
    </row>
    <row r="22340" spans="26:257">
      <c r="CJ22340"/>
      <c r="CK22340"/>
      <c r="GG22340"/>
      <c r="GI22340"/>
      <c r="GQ22340"/>
      <c r="HI22340"/>
      <c r="HK22340"/>
      <c r="HM22340"/>
      <c r="IF22340"/>
      <c r="IW22340"/>
    </row>
    <row r="22341" spans="26:257">
      <c r="Z22341" s="37"/>
      <c r="AD22341" s="32"/>
      <c r="AJ22341" s="37"/>
      <c r="CJ22341"/>
      <c r="CK22341"/>
      <c r="GG22341"/>
      <c r="GI22341"/>
      <c r="GQ22341"/>
      <c r="HI22341"/>
      <c r="HK22341"/>
      <c r="HM22341"/>
      <c r="IF22341"/>
      <c r="IW22341"/>
    </row>
    <row r="22342" spans="26:257">
      <c r="CJ22342"/>
      <c r="CK22342"/>
      <c r="GG22342"/>
      <c r="GI22342"/>
      <c r="GQ22342"/>
      <c r="HI22342"/>
      <c r="HK22342"/>
      <c r="HM22342"/>
      <c r="IF22342"/>
      <c r="IW22342"/>
    </row>
    <row r="22343" spans="26:257">
      <c r="CJ22343"/>
      <c r="CK22343"/>
      <c r="GG22343"/>
      <c r="GI22343"/>
      <c r="GQ22343"/>
      <c r="HI22343"/>
      <c r="HK22343"/>
      <c r="HM22343"/>
      <c r="IF22343"/>
      <c r="IW22343"/>
    </row>
    <row r="22344" spans="26:257">
      <c r="CJ22344"/>
      <c r="CK22344"/>
      <c r="GG22344"/>
      <c r="GI22344"/>
      <c r="GQ22344"/>
      <c r="HI22344"/>
      <c r="HK22344"/>
      <c r="HM22344"/>
      <c r="IF22344"/>
      <c r="IW22344"/>
    </row>
    <row r="22345" spans="26:257">
      <c r="CJ22345"/>
      <c r="CK22345"/>
      <c r="GG22345"/>
      <c r="GI22345"/>
      <c r="GQ22345"/>
      <c r="HI22345"/>
      <c r="HK22345"/>
      <c r="HM22345"/>
      <c r="IF22345"/>
      <c r="IW22345"/>
    </row>
    <row r="22346" spans="26:257">
      <c r="CJ22346"/>
      <c r="CK22346"/>
      <c r="GG22346"/>
      <c r="GI22346"/>
      <c r="GQ22346"/>
      <c r="HI22346"/>
      <c r="HK22346"/>
      <c r="HM22346"/>
      <c r="IF22346"/>
      <c r="IW22346"/>
    </row>
    <row r="22347" spans="26:257">
      <c r="CJ22347"/>
      <c r="CK22347"/>
      <c r="GG22347"/>
      <c r="GI22347"/>
      <c r="GQ22347"/>
      <c r="HI22347"/>
      <c r="HK22347"/>
      <c r="HM22347"/>
      <c r="IF22347"/>
      <c r="IW22347"/>
    </row>
    <row r="22348" spans="26:257">
      <c r="CJ22348"/>
      <c r="CK22348"/>
      <c r="GG22348"/>
      <c r="GI22348"/>
      <c r="GQ22348"/>
      <c r="HI22348"/>
      <c r="HK22348"/>
      <c r="HM22348"/>
      <c r="IF22348"/>
      <c r="IW22348"/>
    </row>
    <row r="22349" spans="26:257">
      <c r="CJ22349"/>
      <c r="CK22349"/>
      <c r="GG22349"/>
      <c r="GI22349"/>
      <c r="GQ22349"/>
      <c r="HI22349"/>
      <c r="HK22349"/>
      <c r="HM22349"/>
      <c r="IF22349"/>
      <c r="IW22349"/>
    </row>
    <row r="22350" spans="26:257">
      <c r="CJ22350"/>
      <c r="CK22350"/>
      <c r="GG22350"/>
      <c r="GI22350"/>
      <c r="GQ22350"/>
      <c r="HI22350"/>
      <c r="HK22350"/>
      <c r="HM22350"/>
      <c r="IF22350"/>
      <c r="IW22350"/>
    </row>
    <row r="22351" spans="26:257">
      <c r="CJ22351"/>
      <c r="CK22351"/>
      <c r="GG22351"/>
      <c r="GI22351"/>
      <c r="GQ22351"/>
      <c r="HI22351"/>
      <c r="HK22351"/>
      <c r="HM22351"/>
      <c r="IF22351"/>
      <c r="IW22351"/>
    </row>
    <row r="22352" spans="26:257">
      <c r="CJ22352"/>
      <c r="CK22352"/>
      <c r="GG22352"/>
      <c r="GI22352"/>
      <c r="GQ22352"/>
      <c r="HI22352"/>
      <c r="HK22352"/>
      <c r="HM22352"/>
      <c r="IF22352"/>
      <c r="IW22352"/>
    </row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spans="26:257">
      <c r="CJ22513"/>
      <c r="CK22513"/>
      <c r="GG22513"/>
      <c r="GI22513"/>
      <c r="GQ22513"/>
      <c r="HI22513"/>
      <c r="HK22513"/>
      <c r="HM22513"/>
      <c r="IF22513"/>
      <c r="IW22513"/>
    </row>
    <row r="22514" spans="26:257">
      <c r="CJ22514"/>
      <c r="CK22514"/>
      <c r="GG22514"/>
      <c r="GI22514"/>
      <c r="GQ22514"/>
      <c r="HI22514"/>
      <c r="HK22514"/>
      <c r="HM22514"/>
      <c r="IF22514"/>
      <c r="IW22514"/>
    </row>
    <row r="22515" spans="26:257">
      <c r="CJ22515"/>
      <c r="CK22515"/>
      <c r="GG22515"/>
      <c r="GI22515"/>
      <c r="GQ22515"/>
      <c r="HI22515"/>
      <c r="HK22515"/>
      <c r="HM22515"/>
      <c r="IF22515"/>
      <c r="IW22515"/>
    </row>
    <row r="22516" spans="26:257">
      <c r="CJ22516"/>
      <c r="CK22516"/>
      <c r="GG22516"/>
      <c r="GI22516"/>
      <c r="GQ22516"/>
      <c r="HI22516"/>
      <c r="HK22516"/>
      <c r="HM22516"/>
      <c r="IF22516"/>
      <c r="IW22516"/>
    </row>
    <row r="22517" spans="26:257">
      <c r="CJ22517"/>
      <c r="CK22517"/>
      <c r="GG22517"/>
      <c r="GI22517"/>
      <c r="GQ22517"/>
      <c r="HI22517"/>
      <c r="HK22517"/>
      <c r="HM22517"/>
      <c r="IF22517"/>
      <c r="IW22517"/>
    </row>
    <row r="22518" spans="26:257">
      <c r="CJ22518"/>
      <c r="CK22518"/>
      <c r="GG22518"/>
      <c r="GI22518"/>
      <c r="GQ22518"/>
      <c r="HI22518"/>
      <c r="HK22518"/>
      <c r="HM22518"/>
      <c r="IF22518"/>
      <c r="IW22518"/>
    </row>
    <row r="22519" spans="26:257">
      <c r="CJ22519"/>
      <c r="CK22519"/>
      <c r="GG22519"/>
      <c r="GI22519"/>
      <c r="GQ22519"/>
      <c r="HI22519"/>
      <c r="HK22519"/>
      <c r="HM22519"/>
      <c r="IF22519"/>
      <c r="IW22519"/>
    </row>
    <row r="22520" spans="26:257">
      <c r="CJ22520"/>
      <c r="CK22520"/>
      <c r="GG22520"/>
      <c r="GI22520"/>
      <c r="GQ22520"/>
      <c r="HI22520"/>
      <c r="HK22520"/>
      <c r="HM22520"/>
      <c r="IF22520"/>
      <c r="IW22520"/>
    </row>
    <row r="22521" spans="26:257">
      <c r="CJ22521"/>
      <c r="CK22521"/>
      <c r="GG22521"/>
      <c r="GI22521"/>
      <c r="GQ22521"/>
      <c r="HI22521"/>
      <c r="HK22521"/>
      <c r="HM22521"/>
      <c r="IF22521"/>
      <c r="IW22521"/>
    </row>
    <row r="22522" spans="26:257">
      <c r="CJ22522"/>
      <c r="CK22522"/>
      <c r="GG22522"/>
      <c r="GI22522"/>
      <c r="GQ22522"/>
      <c r="HI22522"/>
      <c r="HK22522"/>
      <c r="HM22522"/>
      <c r="IF22522"/>
      <c r="IW22522"/>
    </row>
    <row r="22523" spans="26:257">
      <c r="CJ22523"/>
      <c r="CK22523"/>
      <c r="GG22523"/>
      <c r="GI22523"/>
      <c r="GQ22523"/>
      <c r="HI22523"/>
      <c r="HK22523"/>
      <c r="HM22523"/>
      <c r="IF22523"/>
      <c r="IW22523"/>
    </row>
    <row r="22524" spans="26:257">
      <c r="CJ22524"/>
      <c r="CK22524"/>
      <c r="GG22524"/>
      <c r="GI22524"/>
      <c r="GQ22524"/>
      <c r="HI22524"/>
      <c r="HK22524"/>
      <c r="HM22524"/>
      <c r="IF22524"/>
      <c r="IW22524"/>
    </row>
    <row r="22525" spans="26:257">
      <c r="CJ22525"/>
      <c r="CK22525"/>
      <c r="GG22525"/>
      <c r="GI22525"/>
      <c r="GQ22525"/>
      <c r="HI22525"/>
      <c r="HK22525"/>
      <c r="HM22525"/>
      <c r="IF22525"/>
      <c r="IW22525"/>
    </row>
    <row r="22526" spans="26:257">
      <c r="CJ22526"/>
      <c r="CK22526"/>
      <c r="GG22526"/>
      <c r="GI22526"/>
      <c r="GQ22526"/>
      <c r="HI22526"/>
      <c r="HK22526"/>
      <c r="HM22526"/>
      <c r="IF22526"/>
      <c r="IW22526"/>
    </row>
    <row r="22527" spans="26:257">
      <c r="CJ22527"/>
      <c r="CK22527"/>
      <c r="GG22527"/>
      <c r="GI22527"/>
      <c r="GQ22527"/>
      <c r="HI22527"/>
      <c r="HK22527"/>
      <c r="HM22527"/>
      <c r="IF22527"/>
      <c r="IW22527"/>
    </row>
    <row r="22528" spans="26:257">
      <c r="Z22528" s="37"/>
      <c r="AD22528" s="32"/>
      <c r="AJ22528" s="37"/>
      <c r="CJ22528"/>
      <c r="CK22528"/>
      <c r="GG22528"/>
      <c r="GI22528"/>
      <c r="GQ22528"/>
      <c r="HI22528"/>
      <c r="HK22528"/>
      <c r="HM22528"/>
      <c r="IF22528"/>
      <c r="IW22528"/>
    </row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spans="26:257">
      <c r="CJ22913"/>
      <c r="CK22913"/>
      <c r="GG22913"/>
      <c r="GI22913"/>
      <c r="GQ22913"/>
      <c r="HI22913"/>
      <c r="HK22913"/>
      <c r="HM22913"/>
      <c r="IF22913"/>
      <c r="IW22913"/>
    </row>
    <row r="22914" spans="26:257">
      <c r="CJ22914"/>
      <c r="CK22914"/>
      <c r="GG22914"/>
      <c r="GI22914"/>
      <c r="GQ22914"/>
      <c r="HI22914"/>
      <c r="HK22914"/>
      <c r="HM22914"/>
      <c r="IF22914"/>
      <c r="IW22914"/>
    </row>
    <row r="22915" spans="26:257">
      <c r="CJ22915"/>
      <c r="CK22915"/>
      <c r="GG22915"/>
      <c r="GI22915"/>
      <c r="GQ22915"/>
      <c r="HI22915"/>
      <c r="HK22915"/>
      <c r="HM22915"/>
      <c r="IF22915"/>
      <c r="IW22915"/>
    </row>
    <row r="22916" spans="26:257">
      <c r="CJ22916"/>
      <c r="CK22916"/>
      <c r="GG22916"/>
      <c r="GI22916"/>
      <c r="GQ22916"/>
      <c r="HI22916"/>
      <c r="HK22916"/>
      <c r="HM22916"/>
      <c r="IF22916"/>
      <c r="IW22916"/>
    </row>
    <row r="22917" spans="26:257">
      <c r="CJ22917"/>
      <c r="CK22917"/>
      <c r="GG22917"/>
      <c r="GI22917"/>
      <c r="GQ22917"/>
      <c r="HI22917"/>
      <c r="HK22917"/>
      <c r="HM22917"/>
      <c r="IF22917"/>
      <c r="IW22917"/>
    </row>
    <row r="22918" spans="26:257">
      <c r="CJ22918"/>
      <c r="CK22918"/>
      <c r="GG22918"/>
      <c r="GI22918"/>
      <c r="GQ22918"/>
      <c r="HI22918"/>
      <c r="HK22918"/>
      <c r="HM22918"/>
      <c r="IF22918"/>
      <c r="IW22918"/>
    </row>
    <row r="22919" spans="26:257">
      <c r="CJ22919"/>
      <c r="CK22919"/>
      <c r="GG22919"/>
      <c r="GI22919"/>
      <c r="GQ22919"/>
      <c r="HI22919"/>
      <c r="HK22919"/>
      <c r="HM22919"/>
      <c r="IF22919"/>
      <c r="IW22919"/>
    </row>
    <row r="22920" spans="26:257">
      <c r="CJ22920"/>
      <c r="CK22920"/>
      <c r="GG22920"/>
      <c r="GI22920"/>
      <c r="GQ22920"/>
      <c r="HI22920"/>
      <c r="HK22920"/>
      <c r="HM22920"/>
      <c r="IF22920"/>
      <c r="IW22920"/>
    </row>
    <row r="22921" spans="26:257">
      <c r="CJ22921"/>
      <c r="CK22921"/>
      <c r="GG22921"/>
      <c r="GI22921"/>
      <c r="GQ22921"/>
      <c r="HI22921"/>
      <c r="HK22921"/>
      <c r="HM22921"/>
      <c r="IF22921"/>
      <c r="IW22921"/>
    </row>
    <row r="22922" spans="26:257">
      <c r="CJ22922"/>
      <c r="CK22922"/>
      <c r="GG22922"/>
      <c r="GI22922"/>
      <c r="GQ22922"/>
      <c r="HI22922"/>
      <c r="HK22922"/>
      <c r="HM22922"/>
      <c r="IF22922"/>
      <c r="IW22922"/>
    </row>
    <row r="22923" spans="26:257">
      <c r="CJ22923"/>
      <c r="CK22923"/>
      <c r="GG22923"/>
      <c r="GI22923"/>
      <c r="GQ22923"/>
      <c r="HI22923"/>
      <c r="HK22923"/>
      <c r="HM22923"/>
      <c r="IF22923"/>
      <c r="IW22923"/>
    </row>
    <row r="22924" spans="26:257">
      <c r="CJ22924"/>
      <c r="CK22924"/>
      <c r="GG22924"/>
      <c r="GI22924"/>
      <c r="GQ22924"/>
      <c r="HI22924"/>
      <c r="HK22924"/>
      <c r="HM22924"/>
      <c r="IF22924"/>
      <c r="IW22924"/>
    </row>
    <row r="22925" spans="26:257">
      <c r="CJ22925"/>
      <c r="CK22925"/>
      <c r="GG22925"/>
      <c r="GI22925"/>
      <c r="GQ22925"/>
      <c r="HI22925"/>
      <c r="HK22925"/>
      <c r="HM22925"/>
      <c r="IF22925"/>
      <c r="IW22925"/>
    </row>
    <row r="22926" spans="26:257">
      <c r="Z22926" s="37"/>
      <c r="AD22926" s="32"/>
      <c r="AJ22926" s="37"/>
      <c r="CJ22926"/>
      <c r="CK22926"/>
      <c r="GG22926"/>
      <c r="GI22926"/>
      <c r="GQ22926"/>
      <c r="HI22926"/>
      <c r="HK22926"/>
      <c r="HM22926"/>
      <c r="IF22926"/>
      <c r="IW22926"/>
    </row>
    <row r="22927" spans="26:257">
      <c r="CJ22927"/>
      <c r="CK22927"/>
      <c r="GG22927"/>
      <c r="GI22927"/>
      <c r="GQ22927"/>
      <c r="HI22927"/>
      <c r="HK22927"/>
      <c r="HM22927"/>
      <c r="IF22927"/>
      <c r="IW22927"/>
    </row>
    <row r="22928" spans="26:257">
      <c r="CJ22928"/>
      <c r="CK22928"/>
      <c r="GG22928"/>
      <c r="GI22928"/>
      <c r="GQ22928"/>
      <c r="HI22928"/>
      <c r="HK22928"/>
      <c r="HM22928"/>
      <c r="IF22928"/>
      <c r="IW22928"/>
    </row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spans="26:257">
      <c r="CJ23041"/>
      <c r="CK23041"/>
      <c r="GG23041"/>
      <c r="GI23041"/>
      <c r="GQ23041"/>
      <c r="HI23041"/>
      <c r="HK23041"/>
      <c r="HM23041"/>
      <c r="IF23041"/>
      <c r="IW23041"/>
    </row>
    <row r="23042" spans="26:257">
      <c r="CJ23042"/>
      <c r="CK23042"/>
      <c r="GG23042"/>
      <c r="GI23042"/>
      <c r="GQ23042"/>
      <c r="HI23042"/>
      <c r="HK23042"/>
      <c r="HM23042"/>
      <c r="IF23042"/>
      <c r="IW23042"/>
    </row>
    <row r="23043" spans="26:257">
      <c r="CJ23043"/>
      <c r="CK23043"/>
      <c r="GG23043"/>
      <c r="GI23043"/>
      <c r="GQ23043"/>
      <c r="HI23043"/>
      <c r="HK23043"/>
      <c r="HM23043"/>
      <c r="IF23043"/>
      <c r="IW23043"/>
    </row>
    <row r="23044" spans="26:257">
      <c r="CJ23044"/>
      <c r="CK23044"/>
      <c r="GG23044"/>
      <c r="GI23044"/>
      <c r="GQ23044"/>
      <c r="HI23044"/>
      <c r="HK23044"/>
      <c r="HM23044"/>
      <c r="IF23044"/>
      <c r="IW23044"/>
    </row>
    <row r="23045" spans="26:257">
      <c r="CJ23045"/>
      <c r="CK23045"/>
      <c r="GG23045"/>
      <c r="GI23045"/>
      <c r="GQ23045"/>
      <c r="HI23045"/>
      <c r="HK23045"/>
      <c r="HM23045"/>
      <c r="IF23045"/>
      <c r="IW23045"/>
    </row>
    <row r="23046" spans="26:257">
      <c r="CJ23046"/>
      <c r="CK23046"/>
      <c r="GG23046"/>
      <c r="GI23046"/>
      <c r="GQ23046"/>
      <c r="HI23046"/>
      <c r="HK23046"/>
      <c r="HM23046"/>
      <c r="IF23046"/>
      <c r="IW23046"/>
    </row>
    <row r="23047" spans="26:257">
      <c r="CJ23047"/>
      <c r="CK23047"/>
      <c r="GG23047"/>
      <c r="GI23047"/>
      <c r="GQ23047"/>
      <c r="HI23047"/>
      <c r="HK23047"/>
      <c r="HM23047"/>
      <c r="IF23047"/>
      <c r="IW23047"/>
    </row>
    <row r="23048" spans="26:257">
      <c r="Z23048" s="37"/>
      <c r="AD23048" s="32"/>
      <c r="AJ23048" s="37"/>
      <c r="CJ23048"/>
      <c r="CK23048"/>
      <c r="GG23048"/>
      <c r="GI23048"/>
      <c r="GQ23048"/>
      <c r="HI23048"/>
      <c r="HK23048"/>
      <c r="HM23048"/>
      <c r="IF23048"/>
      <c r="IW23048"/>
    </row>
    <row r="23049" spans="26:257">
      <c r="CJ23049"/>
      <c r="CK23049"/>
      <c r="GG23049"/>
      <c r="GI23049"/>
      <c r="GQ23049"/>
      <c r="HI23049"/>
      <c r="HK23049"/>
      <c r="HM23049"/>
      <c r="IF23049"/>
      <c r="IW23049"/>
    </row>
    <row r="23050" spans="26:257">
      <c r="CJ23050"/>
      <c r="CK23050"/>
      <c r="GG23050"/>
      <c r="GI23050"/>
      <c r="GQ23050"/>
      <c r="HI23050"/>
      <c r="HK23050"/>
      <c r="HM23050"/>
      <c r="IF23050"/>
      <c r="IW23050"/>
    </row>
    <row r="23051" spans="26:257">
      <c r="CJ23051"/>
      <c r="CK23051"/>
      <c r="GG23051"/>
      <c r="GI23051"/>
      <c r="GQ23051"/>
      <c r="HI23051"/>
      <c r="HK23051"/>
      <c r="HM23051"/>
      <c r="IF23051"/>
      <c r="IW23051"/>
    </row>
    <row r="23052" spans="26:257">
      <c r="CJ23052"/>
      <c r="CK23052"/>
      <c r="GG23052"/>
      <c r="GI23052"/>
      <c r="GQ23052"/>
      <c r="HI23052"/>
      <c r="HK23052"/>
      <c r="HM23052"/>
      <c r="IF23052"/>
      <c r="IW23052"/>
    </row>
    <row r="23053" spans="26:257">
      <c r="CJ23053"/>
      <c r="CK23053"/>
      <c r="GG23053"/>
      <c r="GI23053"/>
      <c r="GQ23053"/>
      <c r="HI23053"/>
      <c r="HK23053"/>
      <c r="HM23053"/>
      <c r="IF23053"/>
      <c r="IW23053"/>
    </row>
    <row r="23054" spans="26:257">
      <c r="CJ23054"/>
      <c r="CK23054"/>
      <c r="GG23054"/>
      <c r="GI23054"/>
      <c r="GQ23054"/>
      <c r="HI23054"/>
      <c r="HK23054"/>
      <c r="HM23054"/>
      <c r="IF23054"/>
      <c r="IW23054"/>
    </row>
    <row r="23055" spans="26:257">
      <c r="CJ23055"/>
      <c r="CK23055"/>
      <c r="GG23055"/>
      <c r="GI23055"/>
      <c r="GQ23055"/>
      <c r="HI23055"/>
      <c r="HK23055"/>
      <c r="HM23055"/>
      <c r="IF23055"/>
      <c r="IW23055"/>
    </row>
    <row r="23056" spans="26:257">
      <c r="CJ23056"/>
      <c r="CK23056"/>
      <c r="GG23056"/>
      <c r="GI23056"/>
      <c r="GQ23056"/>
      <c r="HI23056"/>
      <c r="HK23056"/>
      <c r="HM23056"/>
      <c r="IF23056"/>
      <c r="IW23056"/>
    </row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spans="26:257">
      <c r="CJ23105"/>
      <c r="CK23105"/>
      <c r="GG23105"/>
      <c r="GI23105"/>
      <c r="GQ23105"/>
      <c r="HI23105"/>
      <c r="HK23105"/>
      <c r="HM23105"/>
      <c r="IF23105"/>
      <c r="IW23105"/>
    </row>
    <row r="23106" spans="26:257">
      <c r="CJ23106"/>
      <c r="CK23106"/>
      <c r="GG23106"/>
      <c r="GI23106"/>
      <c r="GQ23106"/>
      <c r="HI23106"/>
      <c r="HK23106"/>
      <c r="HM23106"/>
      <c r="IF23106"/>
      <c r="IW23106"/>
    </row>
    <row r="23107" spans="26:257">
      <c r="CJ23107"/>
      <c r="CK23107"/>
      <c r="GG23107"/>
      <c r="GI23107"/>
      <c r="GQ23107"/>
      <c r="HI23107"/>
      <c r="HK23107"/>
      <c r="HM23107"/>
      <c r="IF23107"/>
      <c r="IW23107"/>
    </row>
    <row r="23108" spans="26:257">
      <c r="CJ23108"/>
      <c r="CK23108"/>
      <c r="GG23108"/>
      <c r="GI23108"/>
      <c r="GQ23108"/>
      <c r="HI23108"/>
      <c r="HK23108"/>
      <c r="HM23108"/>
      <c r="IF23108"/>
      <c r="IW23108"/>
    </row>
    <row r="23109" spans="26:257">
      <c r="CJ23109"/>
      <c r="CK23109"/>
      <c r="GG23109"/>
      <c r="GI23109"/>
      <c r="GQ23109"/>
      <c r="HI23109"/>
      <c r="HK23109"/>
      <c r="HM23109"/>
      <c r="IF23109"/>
      <c r="IW23109"/>
    </row>
    <row r="23110" spans="26:257">
      <c r="CJ23110"/>
      <c r="CK23110"/>
      <c r="GG23110"/>
      <c r="GI23110"/>
      <c r="GQ23110"/>
      <c r="HI23110"/>
      <c r="HK23110"/>
      <c r="HM23110"/>
      <c r="IF23110"/>
      <c r="IW23110"/>
    </row>
    <row r="23111" spans="26:257">
      <c r="CJ23111"/>
      <c r="CK23111"/>
      <c r="GG23111"/>
      <c r="GI23111"/>
      <c r="GQ23111"/>
      <c r="HI23111"/>
      <c r="HK23111"/>
      <c r="HM23111"/>
      <c r="IF23111"/>
      <c r="IW23111"/>
    </row>
    <row r="23112" spans="26:257">
      <c r="CJ23112"/>
      <c r="CK23112"/>
      <c r="GG23112"/>
      <c r="GI23112"/>
      <c r="GQ23112"/>
      <c r="HI23112"/>
      <c r="HK23112"/>
      <c r="HM23112"/>
      <c r="IF23112"/>
      <c r="IW23112"/>
    </row>
    <row r="23113" spans="26:257">
      <c r="CJ23113"/>
      <c r="CK23113"/>
      <c r="GG23113"/>
      <c r="GI23113"/>
      <c r="GQ23113"/>
      <c r="HI23113"/>
      <c r="HK23113"/>
      <c r="HM23113"/>
      <c r="IF23113"/>
      <c r="IW23113"/>
    </row>
    <row r="23114" spans="26:257">
      <c r="CJ23114"/>
      <c r="CK23114"/>
      <c r="GG23114"/>
      <c r="GI23114"/>
      <c r="GQ23114"/>
      <c r="HI23114"/>
      <c r="HK23114"/>
      <c r="HM23114"/>
      <c r="IF23114"/>
      <c r="IW23114"/>
    </row>
    <row r="23115" spans="26:257">
      <c r="Z23115" s="37"/>
      <c r="AD23115" s="32"/>
      <c r="AJ23115" s="37"/>
      <c r="CJ23115"/>
      <c r="CK23115"/>
      <c r="GG23115"/>
      <c r="GI23115"/>
      <c r="GQ23115"/>
      <c r="HI23115"/>
      <c r="HK23115"/>
      <c r="HM23115"/>
      <c r="IF23115"/>
      <c r="IW23115"/>
    </row>
    <row r="23116" spans="26:257">
      <c r="CJ23116"/>
      <c r="CK23116"/>
      <c r="GG23116"/>
      <c r="GI23116"/>
      <c r="GQ23116"/>
      <c r="HI23116"/>
      <c r="HK23116"/>
      <c r="HM23116"/>
      <c r="IF23116"/>
      <c r="IW23116"/>
    </row>
    <row r="23117" spans="26:257">
      <c r="CJ23117"/>
      <c r="CK23117"/>
      <c r="GG23117"/>
      <c r="GI23117"/>
      <c r="GQ23117"/>
      <c r="HI23117"/>
      <c r="HK23117"/>
      <c r="HM23117"/>
      <c r="IF23117"/>
      <c r="IW23117"/>
    </row>
    <row r="23118" spans="26:257">
      <c r="CJ23118"/>
      <c r="CK23118"/>
      <c r="GG23118"/>
      <c r="GI23118"/>
      <c r="GQ23118"/>
      <c r="HI23118"/>
      <c r="HK23118"/>
      <c r="HM23118"/>
      <c r="IF23118"/>
      <c r="IW23118"/>
    </row>
    <row r="23119" spans="26:257">
      <c r="CJ23119"/>
      <c r="CK23119"/>
      <c r="GG23119"/>
      <c r="GI23119"/>
      <c r="GQ23119"/>
      <c r="HI23119"/>
      <c r="HK23119"/>
      <c r="HM23119"/>
      <c r="IF23119"/>
      <c r="IW23119"/>
    </row>
    <row r="23120" spans="26:257">
      <c r="CJ23120"/>
      <c r="CK23120"/>
      <c r="GG23120"/>
      <c r="GI23120"/>
      <c r="GQ23120"/>
      <c r="HI23120"/>
      <c r="HK23120"/>
      <c r="HM23120"/>
      <c r="IF23120"/>
      <c r="IW23120"/>
    </row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spans="26:257">
      <c r="CJ23153"/>
      <c r="CK23153"/>
      <c r="GG23153"/>
      <c r="GI23153"/>
      <c r="GQ23153"/>
      <c r="HI23153"/>
      <c r="HK23153"/>
      <c r="HM23153"/>
      <c r="IF23153"/>
      <c r="IW23153"/>
    </row>
    <row r="23154" spans="26:257">
      <c r="CJ23154"/>
      <c r="CK23154"/>
      <c r="GG23154"/>
      <c r="GI23154"/>
      <c r="GQ23154"/>
      <c r="HI23154"/>
      <c r="HK23154"/>
      <c r="HM23154"/>
      <c r="IF23154"/>
      <c r="IW23154"/>
    </row>
    <row r="23155" spans="26:257">
      <c r="CJ23155"/>
      <c r="CK23155"/>
      <c r="GG23155"/>
      <c r="GI23155"/>
      <c r="GQ23155"/>
      <c r="HI23155"/>
      <c r="HK23155"/>
      <c r="HM23155"/>
      <c r="IF23155"/>
      <c r="IW23155"/>
    </row>
    <row r="23156" spans="26:257">
      <c r="CJ23156"/>
      <c r="CK23156"/>
      <c r="GG23156"/>
      <c r="GI23156"/>
      <c r="GQ23156"/>
      <c r="HI23156"/>
      <c r="HK23156"/>
      <c r="HM23156"/>
      <c r="IF23156"/>
      <c r="IW23156"/>
    </row>
    <row r="23157" spans="26:257">
      <c r="CJ23157"/>
      <c r="CK23157"/>
      <c r="GG23157"/>
      <c r="GI23157"/>
      <c r="GQ23157"/>
      <c r="HI23157"/>
      <c r="HK23157"/>
      <c r="HM23157"/>
      <c r="IF23157"/>
      <c r="IW23157"/>
    </row>
    <row r="23158" spans="26:257">
      <c r="CJ23158"/>
      <c r="CK23158"/>
      <c r="GG23158"/>
      <c r="GI23158"/>
      <c r="GQ23158"/>
      <c r="HI23158"/>
      <c r="HK23158"/>
      <c r="HM23158"/>
      <c r="IF23158"/>
      <c r="IW23158"/>
    </row>
    <row r="23159" spans="26:257">
      <c r="CJ23159"/>
      <c r="CK23159"/>
      <c r="GG23159"/>
      <c r="GI23159"/>
      <c r="GQ23159"/>
      <c r="HI23159"/>
      <c r="HK23159"/>
      <c r="HM23159"/>
      <c r="IF23159"/>
      <c r="IW23159"/>
    </row>
    <row r="23160" spans="26:257">
      <c r="CJ23160"/>
      <c r="CK23160"/>
      <c r="GG23160"/>
      <c r="GI23160"/>
      <c r="GQ23160"/>
      <c r="HI23160"/>
      <c r="HK23160"/>
      <c r="HM23160"/>
      <c r="IF23160"/>
      <c r="IW23160"/>
    </row>
    <row r="23161" spans="26:257">
      <c r="CJ23161"/>
      <c r="CK23161"/>
      <c r="GG23161"/>
      <c r="GI23161"/>
      <c r="GQ23161"/>
      <c r="HI23161"/>
      <c r="HK23161"/>
      <c r="HM23161"/>
      <c r="IF23161"/>
      <c r="IW23161"/>
    </row>
    <row r="23162" spans="26:257">
      <c r="CJ23162"/>
      <c r="CK23162"/>
      <c r="GG23162"/>
      <c r="GI23162"/>
      <c r="GQ23162"/>
      <c r="HI23162"/>
      <c r="HK23162"/>
      <c r="HM23162"/>
      <c r="IF23162"/>
      <c r="IW23162"/>
    </row>
    <row r="23163" spans="26:257">
      <c r="CJ23163"/>
      <c r="CK23163"/>
      <c r="GG23163"/>
      <c r="GI23163"/>
      <c r="GQ23163"/>
      <c r="HI23163"/>
      <c r="HK23163"/>
      <c r="HM23163"/>
      <c r="IF23163"/>
      <c r="IW23163"/>
    </row>
    <row r="23164" spans="26:257">
      <c r="CJ23164"/>
      <c r="CK23164"/>
      <c r="GG23164"/>
      <c r="GI23164"/>
      <c r="GQ23164"/>
      <c r="HI23164"/>
      <c r="HK23164"/>
      <c r="HM23164"/>
      <c r="IF23164"/>
      <c r="IW23164"/>
    </row>
    <row r="23165" spans="26:257">
      <c r="Z23165" s="37"/>
      <c r="AD23165" s="32"/>
      <c r="AJ23165" s="37"/>
      <c r="CJ23165"/>
      <c r="CK23165"/>
      <c r="GG23165"/>
      <c r="GI23165"/>
      <c r="GQ23165"/>
      <c r="HI23165"/>
      <c r="HK23165"/>
      <c r="HM23165"/>
      <c r="IF23165"/>
      <c r="IW23165"/>
    </row>
    <row r="23166" spans="26:257">
      <c r="CJ23166"/>
      <c r="CK23166"/>
      <c r="GG23166"/>
      <c r="GI23166"/>
      <c r="GQ23166"/>
      <c r="HI23166"/>
      <c r="HK23166"/>
      <c r="HM23166"/>
      <c r="IF23166"/>
      <c r="IW23166"/>
    </row>
    <row r="23167" spans="26:257">
      <c r="CJ23167"/>
      <c r="CK23167"/>
      <c r="GG23167"/>
      <c r="GI23167"/>
      <c r="GQ23167"/>
      <c r="HI23167"/>
      <c r="HK23167"/>
      <c r="HM23167"/>
      <c r="IF23167"/>
      <c r="IW23167"/>
    </row>
    <row r="23168" spans="26:257">
      <c r="CJ23168"/>
      <c r="CK23168"/>
      <c r="GG23168"/>
      <c r="GI23168"/>
      <c r="GQ23168"/>
      <c r="HI23168"/>
      <c r="HK23168"/>
      <c r="HM23168"/>
      <c r="IF23168"/>
      <c r="IW23168"/>
    </row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spans="26:257">
      <c r="CJ23217"/>
      <c r="CK23217"/>
      <c r="GG23217"/>
      <c r="GI23217"/>
      <c r="GQ23217"/>
      <c r="HI23217"/>
      <c r="HK23217"/>
      <c r="HM23217"/>
      <c r="IF23217"/>
      <c r="IW23217"/>
    </row>
    <row r="23218" spans="26:257">
      <c r="CJ23218"/>
      <c r="CK23218"/>
      <c r="GG23218"/>
      <c r="GI23218"/>
      <c r="GQ23218"/>
      <c r="HI23218"/>
      <c r="HK23218"/>
      <c r="HM23218"/>
      <c r="IF23218"/>
      <c r="IW23218"/>
    </row>
    <row r="23219" spans="26:257">
      <c r="CJ23219"/>
      <c r="CK23219"/>
      <c r="GG23219"/>
      <c r="GI23219"/>
      <c r="GQ23219"/>
      <c r="HI23219"/>
      <c r="HK23219"/>
      <c r="HM23219"/>
      <c r="IF23219"/>
      <c r="IW23219"/>
    </row>
    <row r="23220" spans="26:257">
      <c r="CJ23220"/>
      <c r="CK23220"/>
      <c r="GG23220"/>
      <c r="GI23220"/>
      <c r="GQ23220"/>
      <c r="HI23220"/>
      <c r="HK23220"/>
      <c r="HM23220"/>
      <c r="IF23220"/>
      <c r="IW23220"/>
    </row>
    <row r="23221" spans="26:257">
      <c r="CJ23221"/>
      <c r="CK23221"/>
      <c r="GG23221"/>
      <c r="GI23221"/>
      <c r="GQ23221"/>
      <c r="HI23221"/>
      <c r="HK23221"/>
      <c r="HM23221"/>
      <c r="IF23221"/>
      <c r="IW23221"/>
    </row>
    <row r="23222" spans="26:257">
      <c r="CJ23222"/>
      <c r="CK23222"/>
      <c r="GG23222"/>
      <c r="GI23222"/>
      <c r="GQ23222"/>
      <c r="HI23222"/>
      <c r="HK23222"/>
      <c r="HM23222"/>
      <c r="IF23222"/>
      <c r="IW23222"/>
    </row>
    <row r="23223" spans="26:257">
      <c r="CJ23223"/>
      <c r="CK23223"/>
      <c r="GG23223"/>
      <c r="GI23223"/>
      <c r="GQ23223"/>
      <c r="HI23223"/>
      <c r="HK23223"/>
      <c r="HM23223"/>
      <c r="IF23223"/>
      <c r="IW23223"/>
    </row>
    <row r="23224" spans="26:257">
      <c r="CJ23224"/>
      <c r="CK23224"/>
      <c r="GG23224"/>
      <c r="GI23224"/>
      <c r="GQ23224"/>
      <c r="HI23224"/>
      <c r="HK23224"/>
      <c r="HM23224"/>
      <c r="IF23224"/>
      <c r="IW23224"/>
    </row>
    <row r="23225" spans="26:257">
      <c r="CJ23225"/>
      <c r="CK23225"/>
      <c r="GG23225"/>
      <c r="GI23225"/>
      <c r="GQ23225"/>
      <c r="HI23225"/>
      <c r="HK23225"/>
      <c r="HM23225"/>
      <c r="IF23225"/>
      <c r="IW23225"/>
    </row>
    <row r="23226" spans="26:257">
      <c r="CJ23226"/>
      <c r="CK23226"/>
      <c r="GG23226"/>
      <c r="GI23226"/>
      <c r="GQ23226"/>
      <c r="HI23226"/>
      <c r="HK23226"/>
      <c r="HM23226"/>
      <c r="IF23226"/>
      <c r="IW23226"/>
    </row>
    <row r="23227" spans="26:257">
      <c r="Z23227" s="37"/>
      <c r="AD23227" s="32"/>
      <c r="AJ23227" s="37"/>
      <c r="CJ23227"/>
      <c r="CK23227"/>
      <c r="GG23227"/>
      <c r="GI23227"/>
      <c r="GQ23227"/>
      <c r="HI23227"/>
      <c r="HK23227"/>
      <c r="HM23227"/>
      <c r="IF23227"/>
      <c r="IW23227"/>
    </row>
    <row r="23228" spans="26:257">
      <c r="CJ23228"/>
      <c r="CK23228"/>
      <c r="GG23228"/>
      <c r="GI23228"/>
      <c r="GQ23228"/>
      <c r="HI23228"/>
      <c r="HK23228"/>
      <c r="HM23228"/>
      <c r="IF23228"/>
      <c r="IW23228"/>
    </row>
    <row r="23229" spans="26:257">
      <c r="CJ23229"/>
      <c r="CK23229"/>
      <c r="GG23229"/>
      <c r="GI23229"/>
      <c r="GQ23229"/>
      <c r="HI23229"/>
      <c r="HK23229"/>
      <c r="HM23229"/>
      <c r="IF23229"/>
      <c r="IW23229"/>
    </row>
    <row r="23230" spans="26:257">
      <c r="CJ23230"/>
      <c r="CK23230"/>
      <c r="GG23230"/>
      <c r="GI23230"/>
      <c r="GQ23230"/>
      <c r="HI23230"/>
      <c r="HK23230"/>
      <c r="HM23230"/>
      <c r="IF23230"/>
      <c r="IW23230"/>
    </row>
    <row r="23231" spans="26:257">
      <c r="CJ23231"/>
      <c r="CK23231"/>
      <c r="GG23231"/>
      <c r="GI23231"/>
      <c r="GQ23231"/>
      <c r="HI23231"/>
      <c r="HK23231"/>
      <c r="HM23231"/>
      <c r="IF23231"/>
      <c r="IW23231"/>
    </row>
    <row r="23232" spans="26:257">
      <c r="CJ23232"/>
      <c r="CK23232"/>
      <c r="GG23232"/>
      <c r="GI23232"/>
      <c r="GQ23232"/>
      <c r="HI23232"/>
      <c r="HK23232"/>
      <c r="HM23232"/>
      <c r="IF23232"/>
      <c r="IW23232"/>
    </row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spans="26:257">
      <c r="CJ23505"/>
      <c r="CK23505"/>
      <c r="GG23505"/>
      <c r="GI23505"/>
      <c r="GQ23505"/>
      <c r="HI23505"/>
      <c r="HK23505"/>
      <c r="HM23505"/>
      <c r="IF23505"/>
      <c r="IW23505"/>
    </row>
    <row r="23506" spans="26:257">
      <c r="CJ23506"/>
      <c r="CK23506"/>
      <c r="GG23506"/>
      <c r="GI23506"/>
      <c r="GQ23506"/>
      <c r="HI23506"/>
      <c r="HK23506"/>
      <c r="HM23506"/>
      <c r="IF23506"/>
      <c r="IW23506"/>
    </row>
    <row r="23507" spans="26:257">
      <c r="CJ23507"/>
      <c r="CK23507"/>
      <c r="GG23507"/>
      <c r="GI23507"/>
      <c r="GQ23507"/>
      <c r="HI23507"/>
      <c r="HK23507"/>
      <c r="HM23507"/>
      <c r="IF23507"/>
      <c r="IW23507"/>
    </row>
    <row r="23508" spans="26:257">
      <c r="CJ23508"/>
      <c r="CK23508"/>
      <c r="GG23508"/>
      <c r="GI23508"/>
      <c r="GQ23508"/>
      <c r="HI23508"/>
      <c r="HK23508"/>
      <c r="HM23508"/>
      <c r="IF23508"/>
      <c r="IW23508"/>
    </row>
    <row r="23509" spans="26:257">
      <c r="CJ23509"/>
      <c r="CK23509"/>
      <c r="GG23509"/>
      <c r="GI23509"/>
      <c r="GQ23509"/>
      <c r="HI23509"/>
      <c r="HK23509"/>
      <c r="HM23509"/>
      <c r="IF23509"/>
      <c r="IW23509"/>
    </row>
    <row r="23510" spans="26:257">
      <c r="CJ23510"/>
      <c r="CK23510"/>
      <c r="GG23510"/>
      <c r="GI23510"/>
      <c r="GQ23510"/>
      <c r="HI23510"/>
      <c r="HK23510"/>
      <c r="HM23510"/>
      <c r="IF23510"/>
      <c r="IW23510"/>
    </row>
    <row r="23511" spans="26:257">
      <c r="CJ23511"/>
      <c r="CK23511"/>
      <c r="GG23511"/>
      <c r="GI23511"/>
      <c r="GQ23511"/>
      <c r="HI23511"/>
      <c r="HK23511"/>
      <c r="HM23511"/>
      <c r="IF23511"/>
      <c r="IW23511"/>
    </row>
    <row r="23512" spans="26:257">
      <c r="CJ23512"/>
      <c r="CK23512"/>
      <c r="GG23512"/>
      <c r="GI23512"/>
      <c r="GQ23512"/>
      <c r="HI23512"/>
      <c r="HK23512"/>
      <c r="HM23512"/>
      <c r="IF23512"/>
      <c r="IW23512"/>
    </row>
    <row r="23513" spans="26:257">
      <c r="CJ23513"/>
      <c r="CK23513"/>
      <c r="GG23513"/>
      <c r="GI23513"/>
      <c r="GQ23513"/>
      <c r="HI23513"/>
      <c r="HK23513"/>
      <c r="HM23513"/>
      <c r="IF23513"/>
      <c r="IW23513"/>
    </row>
    <row r="23514" spans="26:257">
      <c r="CJ23514"/>
      <c r="CK23514"/>
      <c r="GG23514"/>
      <c r="GI23514"/>
      <c r="GQ23514"/>
      <c r="HI23514"/>
      <c r="HK23514"/>
      <c r="HM23514"/>
      <c r="IF23514"/>
      <c r="IW23514"/>
    </row>
    <row r="23515" spans="26:257">
      <c r="CJ23515"/>
      <c r="CK23515"/>
      <c r="GG23515"/>
      <c r="GI23515"/>
      <c r="GQ23515"/>
      <c r="HI23515"/>
      <c r="HK23515"/>
      <c r="HM23515"/>
      <c r="IF23515"/>
      <c r="IW23515"/>
    </row>
    <row r="23516" spans="26:257">
      <c r="CJ23516"/>
      <c r="CK23516"/>
      <c r="GG23516"/>
      <c r="GI23516"/>
      <c r="GQ23516"/>
      <c r="HI23516"/>
      <c r="HK23516"/>
      <c r="HM23516"/>
      <c r="IF23516"/>
      <c r="IW23516"/>
    </row>
    <row r="23517" spans="26:257">
      <c r="CJ23517"/>
      <c r="CK23517"/>
      <c r="GG23517"/>
      <c r="GI23517"/>
      <c r="GQ23517"/>
      <c r="HI23517"/>
      <c r="HK23517"/>
      <c r="HM23517"/>
      <c r="IF23517"/>
      <c r="IW23517"/>
    </row>
    <row r="23518" spans="26:257">
      <c r="CJ23518"/>
      <c r="CK23518"/>
      <c r="GG23518"/>
      <c r="GI23518"/>
      <c r="GQ23518"/>
      <c r="HI23518"/>
      <c r="HK23518"/>
      <c r="HM23518"/>
      <c r="IF23518"/>
      <c r="IW23518"/>
    </row>
    <row r="23519" spans="26:257">
      <c r="Z23519" s="37"/>
      <c r="AD23519" s="32"/>
      <c r="AJ23519" s="37"/>
      <c r="CJ23519"/>
      <c r="CK23519"/>
      <c r="GG23519"/>
      <c r="GI23519"/>
      <c r="GQ23519"/>
      <c r="HI23519"/>
      <c r="HK23519"/>
      <c r="HM23519"/>
      <c r="IF23519"/>
      <c r="IW23519"/>
    </row>
    <row r="23520" spans="26:257">
      <c r="CJ23520"/>
      <c r="CK23520"/>
      <c r="GG23520"/>
      <c r="GI23520"/>
      <c r="GQ23520"/>
      <c r="HI23520"/>
      <c r="HK23520"/>
      <c r="HM23520"/>
      <c r="IF23520"/>
      <c r="IW23520"/>
    </row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spans="26:257">
      <c r="CJ23585"/>
      <c r="CK23585"/>
      <c r="GG23585"/>
      <c r="GI23585"/>
      <c r="GQ23585"/>
      <c r="HI23585"/>
      <c r="HK23585"/>
      <c r="HM23585"/>
      <c r="IF23585"/>
      <c r="IW23585"/>
    </row>
    <row r="23586" spans="26:257">
      <c r="CJ23586"/>
      <c r="CK23586"/>
      <c r="GG23586"/>
      <c r="GI23586"/>
      <c r="GQ23586"/>
      <c r="HI23586"/>
      <c r="HK23586"/>
      <c r="HM23586"/>
      <c r="IF23586"/>
      <c r="IW23586"/>
    </row>
    <row r="23587" spans="26:257">
      <c r="CJ23587"/>
      <c r="CK23587"/>
      <c r="GG23587"/>
      <c r="GI23587"/>
      <c r="GQ23587"/>
      <c r="HI23587"/>
      <c r="HK23587"/>
      <c r="HM23587"/>
      <c r="IF23587"/>
      <c r="IW23587"/>
    </row>
    <row r="23588" spans="26:257">
      <c r="CJ23588"/>
      <c r="CK23588"/>
      <c r="GG23588"/>
      <c r="GI23588"/>
      <c r="GQ23588"/>
      <c r="HI23588"/>
      <c r="HK23588"/>
      <c r="HM23588"/>
      <c r="IF23588"/>
      <c r="IW23588"/>
    </row>
    <row r="23589" spans="26:257">
      <c r="CJ23589"/>
      <c r="CK23589"/>
      <c r="GG23589"/>
      <c r="GI23589"/>
      <c r="GQ23589"/>
      <c r="HI23589"/>
      <c r="HK23589"/>
      <c r="HM23589"/>
      <c r="IF23589"/>
      <c r="IW23589"/>
    </row>
    <row r="23590" spans="26:257">
      <c r="CJ23590"/>
      <c r="CK23590"/>
      <c r="GG23590"/>
      <c r="GI23590"/>
      <c r="GQ23590"/>
      <c r="HI23590"/>
      <c r="HK23590"/>
      <c r="HM23590"/>
      <c r="IF23590"/>
      <c r="IW23590"/>
    </row>
    <row r="23591" spans="26:257">
      <c r="CJ23591"/>
      <c r="CK23591"/>
      <c r="GG23591"/>
      <c r="GI23591"/>
      <c r="GQ23591"/>
      <c r="HI23591"/>
      <c r="HK23591"/>
      <c r="HM23591"/>
      <c r="IF23591"/>
      <c r="IW23591"/>
    </row>
    <row r="23592" spans="26:257">
      <c r="CJ23592"/>
      <c r="CK23592"/>
      <c r="GG23592"/>
      <c r="GI23592"/>
      <c r="GQ23592"/>
      <c r="HI23592"/>
      <c r="HK23592"/>
      <c r="HM23592"/>
      <c r="IF23592"/>
      <c r="IW23592"/>
    </row>
    <row r="23593" spans="26:257">
      <c r="CJ23593"/>
      <c r="CK23593"/>
      <c r="GG23593"/>
      <c r="GI23593"/>
      <c r="GQ23593"/>
      <c r="HI23593"/>
      <c r="HK23593"/>
      <c r="HM23593"/>
      <c r="IF23593"/>
      <c r="IW23593"/>
    </row>
    <row r="23594" spans="26:257">
      <c r="Z23594" s="37"/>
      <c r="AD23594" s="32"/>
      <c r="AJ23594" s="37"/>
      <c r="CJ23594"/>
      <c r="CK23594"/>
      <c r="GG23594"/>
      <c r="GI23594"/>
      <c r="GQ23594"/>
      <c r="HI23594"/>
      <c r="HK23594"/>
      <c r="HM23594"/>
      <c r="IF23594"/>
      <c r="IW23594"/>
    </row>
    <row r="23595" spans="26:257">
      <c r="CJ23595"/>
      <c r="CK23595"/>
      <c r="GG23595"/>
      <c r="GI23595"/>
      <c r="GQ23595"/>
      <c r="HI23595"/>
      <c r="HK23595"/>
      <c r="HM23595"/>
      <c r="IF23595"/>
      <c r="IW23595"/>
    </row>
    <row r="23596" spans="26:257">
      <c r="CJ23596"/>
      <c r="CK23596"/>
      <c r="GG23596"/>
      <c r="GI23596"/>
      <c r="GQ23596"/>
      <c r="HI23596"/>
      <c r="HK23596"/>
      <c r="HM23596"/>
      <c r="IF23596"/>
      <c r="IW23596"/>
    </row>
    <row r="23597" spans="26:257">
      <c r="CJ23597"/>
      <c r="CK23597"/>
      <c r="GG23597"/>
      <c r="GI23597"/>
      <c r="GQ23597"/>
      <c r="HI23597"/>
      <c r="HK23597"/>
      <c r="HM23597"/>
      <c r="IF23597"/>
      <c r="IW23597"/>
    </row>
    <row r="23598" spans="26:257">
      <c r="CJ23598"/>
      <c r="CK23598"/>
      <c r="GG23598"/>
      <c r="GI23598"/>
      <c r="GQ23598"/>
      <c r="HI23598"/>
      <c r="HK23598"/>
      <c r="HM23598"/>
      <c r="IF23598"/>
      <c r="IW23598"/>
    </row>
    <row r="23599" spans="26:257">
      <c r="CJ23599"/>
      <c r="CK23599"/>
      <c r="GG23599"/>
      <c r="GI23599"/>
      <c r="GQ23599"/>
      <c r="HI23599"/>
      <c r="HK23599"/>
      <c r="HM23599"/>
      <c r="IF23599"/>
      <c r="IW23599"/>
    </row>
    <row r="23600" spans="26:257">
      <c r="CJ23600"/>
      <c r="CK23600"/>
      <c r="GG23600"/>
      <c r="GI23600"/>
      <c r="GQ23600"/>
      <c r="HI23600"/>
      <c r="HK23600"/>
      <c r="HM23600"/>
      <c r="IF23600"/>
      <c r="IW23600"/>
    </row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spans="26:257">
      <c r="CJ23953"/>
      <c r="CK23953"/>
      <c r="GG23953"/>
      <c r="GI23953"/>
      <c r="GQ23953"/>
      <c r="HI23953"/>
      <c r="HK23953"/>
      <c r="HM23953"/>
      <c r="IF23953"/>
      <c r="IW23953"/>
    </row>
    <row r="23954" spans="26:257">
      <c r="CJ23954"/>
      <c r="CK23954"/>
      <c r="GG23954"/>
      <c r="GI23954"/>
      <c r="GQ23954"/>
      <c r="HI23954"/>
      <c r="HK23954"/>
      <c r="HM23954"/>
      <c r="IF23954"/>
      <c r="IW23954"/>
    </row>
    <row r="23955" spans="26:257">
      <c r="CJ23955"/>
      <c r="CK23955"/>
      <c r="GG23955"/>
      <c r="GI23955"/>
      <c r="GQ23955"/>
      <c r="HI23955"/>
      <c r="HK23955"/>
      <c r="HM23955"/>
      <c r="IF23955"/>
      <c r="IW23955"/>
    </row>
    <row r="23956" spans="26:257">
      <c r="CJ23956"/>
      <c r="CK23956"/>
      <c r="GG23956"/>
      <c r="GI23956"/>
      <c r="GQ23956"/>
      <c r="HI23956"/>
      <c r="HK23956"/>
      <c r="HM23956"/>
      <c r="IF23956"/>
      <c r="IW23956"/>
    </row>
    <row r="23957" spans="26:257">
      <c r="CJ23957"/>
      <c r="CK23957"/>
      <c r="GG23957"/>
      <c r="GI23957"/>
      <c r="GQ23957"/>
      <c r="HI23957"/>
      <c r="HK23957"/>
      <c r="HM23957"/>
      <c r="IF23957"/>
      <c r="IW23957"/>
    </row>
    <row r="23958" spans="26:257">
      <c r="CJ23958"/>
      <c r="CK23958"/>
      <c r="GG23958"/>
      <c r="GI23958"/>
      <c r="GQ23958"/>
      <c r="HI23958"/>
      <c r="HK23958"/>
      <c r="HM23958"/>
      <c r="IF23958"/>
      <c r="IW23958"/>
    </row>
    <row r="23959" spans="26:257">
      <c r="Z23959" s="37"/>
      <c r="AD23959" s="32"/>
      <c r="AJ23959" s="37"/>
      <c r="CJ23959"/>
      <c r="CK23959"/>
      <c r="GG23959"/>
      <c r="GI23959"/>
      <c r="GQ23959"/>
      <c r="HI23959"/>
      <c r="HK23959"/>
      <c r="HM23959"/>
      <c r="IF23959"/>
      <c r="IW23959"/>
    </row>
    <row r="23960" spans="26:257">
      <c r="CJ23960"/>
      <c r="CK23960"/>
      <c r="GG23960"/>
      <c r="GI23960"/>
      <c r="GQ23960"/>
      <c r="HI23960"/>
      <c r="HK23960"/>
      <c r="HM23960"/>
      <c r="IF23960"/>
      <c r="IW23960"/>
    </row>
    <row r="23961" spans="26:257">
      <c r="CJ23961"/>
      <c r="CK23961"/>
      <c r="GG23961"/>
      <c r="GI23961"/>
      <c r="GQ23961"/>
      <c r="HI23961"/>
      <c r="HK23961"/>
      <c r="HM23961"/>
      <c r="IF23961"/>
      <c r="IW23961"/>
    </row>
    <row r="23962" spans="26:257">
      <c r="CJ23962"/>
      <c r="CK23962"/>
      <c r="GG23962"/>
      <c r="GI23962"/>
      <c r="GQ23962"/>
      <c r="HI23962"/>
      <c r="HK23962"/>
      <c r="HM23962"/>
      <c r="IF23962"/>
      <c r="IW23962"/>
    </row>
    <row r="23963" spans="26:257">
      <c r="CJ23963"/>
      <c r="CK23963"/>
      <c r="GG23963"/>
      <c r="GI23963"/>
      <c r="GQ23963"/>
      <c r="HI23963"/>
      <c r="HK23963"/>
      <c r="HM23963"/>
      <c r="IF23963"/>
      <c r="IW23963"/>
    </row>
    <row r="23964" spans="26:257">
      <c r="CJ23964"/>
      <c r="CK23964"/>
      <c r="GG23964"/>
      <c r="GI23964"/>
      <c r="GQ23964"/>
      <c r="HI23964"/>
      <c r="HK23964"/>
      <c r="HM23964"/>
      <c r="IF23964"/>
      <c r="IW23964"/>
    </row>
    <row r="23965" spans="26:257">
      <c r="CJ23965"/>
      <c r="CK23965"/>
      <c r="GG23965"/>
      <c r="GI23965"/>
      <c r="GQ23965"/>
      <c r="HI23965"/>
      <c r="HK23965"/>
      <c r="HM23965"/>
      <c r="IF23965"/>
      <c r="IW23965"/>
    </row>
    <row r="23966" spans="26:257">
      <c r="CJ23966"/>
      <c r="CK23966"/>
      <c r="GG23966"/>
      <c r="GI23966"/>
      <c r="GQ23966"/>
      <c r="HI23966"/>
      <c r="HK23966"/>
      <c r="HM23966"/>
      <c r="IF23966"/>
      <c r="IW23966"/>
    </row>
    <row r="23967" spans="26:257">
      <c r="CJ23967"/>
      <c r="CK23967"/>
      <c r="GG23967"/>
      <c r="GI23967"/>
      <c r="GQ23967"/>
      <c r="HI23967"/>
      <c r="HK23967"/>
      <c r="HM23967"/>
      <c r="IF23967"/>
      <c r="IW23967"/>
    </row>
    <row r="23968" spans="26:257">
      <c r="CJ23968"/>
      <c r="CK23968"/>
      <c r="GG23968"/>
      <c r="GI23968"/>
      <c r="GQ23968"/>
      <c r="HI23968"/>
      <c r="HK23968"/>
      <c r="HM23968"/>
      <c r="IF23968"/>
      <c r="IW23968"/>
    </row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spans="26:257">
      <c r="CJ23985"/>
      <c r="CK23985"/>
      <c r="GG23985"/>
      <c r="GI23985"/>
      <c r="GQ23985"/>
      <c r="HI23985"/>
      <c r="HK23985"/>
      <c r="HM23985"/>
      <c r="IF23985"/>
      <c r="IW23985"/>
    </row>
    <row r="23986" spans="26:257">
      <c r="CJ23986"/>
      <c r="CK23986"/>
      <c r="GG23986"/>
      <c r="GI23986"/>
      <c r="GQ23986"/>
      <c r="HI23986"/>
      <c r="HK23986"/>
      <c r="HM23986"/>
      <c r="IF23986"/>
      <c r="IW23986"/>
    </row>
    <row r="23987" spans="26:257">
      <c r="CJ23987"/>
      <c r="CK23987"/>
      <c r="GG23987"/>
      <c r="GI23987"/>
      <c r="GQ23987"/>
      <c r="HI23987"/>
      <c r="HK23987"/>
      <c r="HM23987"/>
      <c r="IF23987"/>
      <c r="IW23987"/>
    </row>
    <row r="23988" spans="26:257">
      <c r="CJ23988"/>
      <c r="CK23988"/>
      <c r="GG23988"/>
      <c r="GI23988"/>
      <c r="GQ23988"/>
      <c r="HI23988"/>
      <c r="HK23988"/>
      <c r="HM23988"/>
      <c r="IF23988"/>
      <c r="IW23988"/>
    </row>
    <row r="23989" spans="26:257">
      <c r="CJ23989"/>
      <c r="CK23989"/>
      <c r="GG23989"/>
      <c r="GI23989"/>
      <c r="GQ23989"/>
      <c r="HI23989"/>
      <c r="HK23989"/>
      <c r="HM23989"/>
      <c r="IF23989"/>
      <c r="IW23989"/>
    </row>
    <row r="23990" spans="26:257">
      <c r="CJ23990"/>
      <c r="CK23990"/>
      <c r="GG23990"/>
      <c r="GI23990"/>
      <c r="GQ23990"/>
      <c r="HI23990"/>
      <c r="HK23990"/>
      <c r="HM23990"/>
      <c r="IF23990"/>
      <c r="IW23990"/>
    </row>
    <row r="23991" spans="26:257">
      <c r="CJ23991"/>
      <c r="CK23991"/>
      <c r="GG23991"/>
      <c r="GI23991"/>
      <c r="GQ23991"/>
      <c r="HI23991"/>
      <c r="HK23991"/>
      <c r="HM23991"/>
      <c r="IF23991"/>
      <c r="IW23991"/>
    </row>
    <row r="23992" spans="26:257">
      <c r="CJ23992"/>
      <c r="CK23992"/>
      <c r="GG23992"/>
      <c r="GI23992"/>
      <c r="GQ23992"/>
      <c r="HI23992"/>
      <c r="HK23992"/>
      <c r="HM23992"/>
      <c r="IF23992"/>
      <c r="IW23992"/>
    </row>
    <row r="23993" spans="26:257">
      <c r="CJ23993"/>
      <c r="CK23993"/>
      <c r="GG23993"/>
      <c r="GI23993"/>
      <c r="GQ23993"/>
      <c r="HI23993"/>
      <c r="HK23993"/>
      <c r="HM23993"/>
      <c r="IF23993"/>
      <c r="IW23993"/>
    </row>
    <row r="23994" spans="26:257">
      <c r="CJ23994"/>
      <c r="CK23994"/>
      <c r="GG23994"/>
      <c r="GI23994"/>
      <c r="GQ23994"/>
      <c r="HI23994"/>
      <c r="HK23994"/>
      <c r="HM23994"/>
      <c r="IF23994"/>
      <c r="IW23994"/>
    </row>
    <row r="23995" spans="26:257">
      <c r="CJ23995"/>
      <c r="CK23995"/>
      <c r="GG23995"/>
      <c r="GI23995"/>
      <c r="GQ23995"/>
      <c r="HI23995"/>
      <c r="HK23995"/>
      <c r="HM23995"/>
      <c r="IF23995"/>
      <c r="IW23995"/>
    </row>
    <row r="23996" spans="26:257">
      <c r="CJ23996"/>
      <c r="CK23996"/>
      <c r="GG23996"/>
      <c r="GI23996"/>
      <c r="GQ23996"/>
      <c r="HI23996"/>
      <c r="HK23996"/>
      <c r="HM23996"/>
      <c r="IF23996"/>
      <c r="IW23996"/>
    </row>
    <row r="23997" spans="26:257">
      <c r="Z23997" s="37"/>
      <c r="AD23997" s="32"/>
      <c r="AJ23997" s="37"/>
      <c r="CJ23997"/>
      <c r="CK23997"/>
      <c r="GG23997"/>
      <c r="GI23997"/>
      <c r="GQ23997"/>
      <c r="HI23997"/>
      <c r="HK23997"/>
      <c r="HM23997"/>
      <c r="IF23997"/>
      <c r="IW23997"/>
    </row>
    <row r="23998" spans="26:257">
      <c r="CJ23998"/>
      <c r="CK23998"/>
      <c r="GG23998"/>
      <c r="GI23998"/>
      <c r="GQ23998"/>
      <c r="HI23998"/>
      <c r="HK23998"/>
      <c r="HM23998"/>
      <c r="IF23998"/>
      <c r="IW23998"/>
    </row>
    <row r="23999" spans="26:257">
      <c r="CJ23999"/>
      <c r="CK23999"/>
      <c r="GG23999"/>
      <c r="GI23999"/>
      <c r="GQ23999"/>
      <c r="HI23999"/>
      <c r="HK23999"/>
      <c r="HM23999"/>
      <c r="IF23999"/>
      <c r="IW23999"/>
    </row>
    <row r="24000" spans="26:257">
      <c r="CJ24000"/>
      <c r="CK24000"/>
      <c r="GG24000"/>
      <c r="GI24000"/>
      <c r="GQ24000"/>
      <c r="HI24000"/>
      <c r="HK24000"/>
      <c r="HM24000"/>
      <c r="IF24000"/>
      <c r="IW24000"/>
    </row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spans="26:257">
      <c r="CJ24209"/>
      <c r="CK24209"/>
      <c r="GG24209"/>
      <c r="GI24209"/>
      <c r="GQ24209"/>
      <c r="HI24209"/>
      <c r="HK24209"/>
      <c r="HM24209"/>
      <c r="IF24209"/>
      <c r="IW24209"/>
    </row>
    <row r="24210" spans="26:257">
      <c r="CJ24210"/>
      <c r="CK24210"/>
      <c r="GG24210"/>
      <c r="GI24210"/>
      <c r="GQ24210"/>
      <c r="HI24210"/>
      <c r="HK24210"/>
      <c r="HM24210"/>
      <c r="IF24210"/>
      <c r="IW24210"/>
    </row>
    <row r="24211" spans="26:257">
      <c r="CJ24211"/>
      <c r="CK24211"/>
      <c r="GG24211"/>
      <c r="GI24211"/>
      <c r="GQ24211"/>
      <c r="HI24211"/>
      <c r="HK24211"/>
      <c r="HM24211"/>
      <c r="IF24211"/>
      <c r="IW24211"/>
    </row>
    <row r="24212" spans="26:257">
      <c r="Z24212" s="37"/>
      <c r="AD24212" s="32"/>
      <c r="AJ24212" s="37"/>
      <c r="CJ24212"/>
      <c r="CK24212"/>
      <c r="GG24212"/>
      <c r="GI24212"/>
      <c r="GQ24212"/>
      <c r="HI24212"/>
      <c r="HK24212"/>
      <c r="HM24212"/>
      <c r="IF24212"/>
      <c r="IW24212"/>
    </row>
    <row r="24213" spans="26:257">
      <c r="CJ24213"/>
      <c r="CK24213"/>
      <c r="GG24213"/>
      <c r="GI24213"/>
      <c r="GQ24213"/>
      <c r="HI24213"/>
      <c r="HK24213"/>
      <c r="HM24213"/>
      <c r="IF24213"/>
      <c r="IW24213"/>
    </row>
    <row r="24214" spans="26:257">
      <c r="CJ24214"/>
      <c r="CK24214"/>
      <c r="GG24214"/>
      <c r="GI24214"/>
      <c r="GQ24214"/>
      <c r="HI24214"/>
      <c r="HK24214"/>
      <c r="HM24214"/>
      <c r="IF24214"/>
      <c r="IW24214"/>
    </row>
    <row r="24215" spans="26:257">
      <c r="CJ24215"/>
      <c r="CK24215"/>
      <c r="GG24215"/>
      <c r="GI24215"/>
      <c r="GQ24215"/>
      <c r="HI24215"/>
      <c r="HK24215"/>
      <c r="HM24215"/>
      <c r="IF24215"/>
      <c r="IW24215"/>
    </row>
    <row r="24216" spans="26:257">
      <c r="CJ24216"/>
      <c r="CK24216"/>
      <c r="GG24216"/>
      <c r="GI24216"/>
      <c r="GQ24216"/>
      <c r="HI24216"/>
      <c r="HK24216"/>
      <c r="HM24216"/>
      <c r="IF24216"/>
      <c r="IW24216"/>
    </row>
    <row r="24217" spans="26:257">
      <c r="CJ24217"/>
      <c r="CK24217"/>
      <c r="GG24217"/>
      <c r="GI24217"/>
      <c r="GQ24217"/>
      <c r="HI24217"/>
      <c r="HK24217"/>
      <c r="HM24217"/>
      <c r="IF24217"/>
      <c r="IW24217"/>
    </row>
    <row r="24218" spans="26:257">
      <c r="CJ24218"/>
      <c r="CK24218"/>
      <c r="GG24218"/>
      <c r="GI24218"/>
      <c r="GQ24218"/>
      <c r="HI24218"/>
      <c r="HK24218"/>
      <c r="HM24218"/>
      <c r="IF24218"/>
      <c r="IW24218"/>
    </row>
    <row r="24219" spans="26:257">
      <c r="CJ24219"/>
      <c r="CK24219"/>
      <c r="GG24219"/>
      <c r="GI24219"/>
      <c r="GQ24219"/>
      <c r="HI24219"/>
      <c r="HK24219"/>
      <c r="HM24219"/>
      <c r="IF24219"/>
      <c r="IW24219"/>
    </row>
    <row r="24220" spans="26:257">
      <c r="CJ24220"/>
      <c r="CK24220"/>
      <c r="GG24220"/>
      <c r="GI24220"/>
      <c r="GQ24220"/>
      <c r="HI24220"/>
      <c r="HK24220"/>
      <c r="HM24220"/>
      <c r="IF24220"/>
      <c r="IW24220"/>
    </row>
    <row r="24221" spans="26:257">
      <c r="CJ24221"/>
      <c r="CK24221"/>
      <c r="GG24221"/>
      <c r="GI24221"/>
      <c r="GQ24221"/>
      <c r="HI24221"/>
      <c r="HK24221"/>
      <c r="HM24221"/>
      <c r="IF24221"/>
      <c r="IW24221"/>
    </row>
    <row r="24222" spans="26:257">
      <c r="CJ24222"/>
      <c r="CK24222"/>
      <c r="GG24222"/>
      <c r="GI24222"/>
      <c r="GQ24222"/>
      <c r="HI24222"/>
      <c r="HK24222"/>
      <c r="HM24222"/>
      <c r="IF24222"/>
      <c r="IW24222"/>
    </row>
    <row r="24223" spans="26:257">
      <c r="CJ24223"/>
      <c r="CK24223"/>
      <c r="GG24223"/>
      <c r="GI24223"/>
      <c r="GQ24223"/>
      <c r="HI24223"/>
      <c r="HK24223"/>
      <c r="HM24223"/>
      <c r="IF24223"/>
      <c r="IW24223"/>
    </row>
    <row r="24224" spans="26:257">
      <c r="CJ24224"/>
      <c r="CK24224"/>
      <c r="GG24224"/>
      <c r="GI24224"/>
      <c r="GQ24224"/>
      <c r="HI24224"/>
      <c r="HK24224"/>
      <c r="HM24224"/>
      <c r="IF24224"/>
      <c r="IW24224"/>
    </row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spans="26:257">
      <c r="CJ24337"/>
      <c r="CK24337"/>
      <c r="GG24337"/>
      <c r="GI24337"/>
      <c r="GQ24337"/>
      <c r="HI24337"/>
      <c r="HK24337"/>
      <c r="HM24337"/>
      <c r="IF24337"/>
      <c r="IW24337"/>
    </row>
    <row r="24338" spans="26:257">
      <c r="CJ24338"/>
      <c r="CK24338"/>
      <c r="GG24338"/>
      <c r="GI24338"/>
      <c r="GQ24338"/>
      <c r="HI24338"/>
      <c r="HK24338"/>
      <c r="HM24338"/>
      <c r="IF24338"/>
      <c r="IW24338"/>
    </row>
    <row r="24339" spans="26:257">
      <c r="CJ24339"/>
      <c r="CK24339"/>
      <c r="GG24339"/>
      <c r="GI24339"/>
      <c r="GQ24339"/>
      <c r="HI24339"/>
      <c r="HK24339"/>
      <c r="HM24339"/>
      <c r="IF24339"/>
      <c r="IW24339"/>
    </row>
    <row r="24340" spans="26:257">
      <c r="Z24340" s="37"/>
      <c r="AD24340" s="32"/>
      <c r="AJ24340" s="37"/>
      <c r="CJ24340"/>
      <c r="CK24340"/>
      <c r="GG24340"/>
      <c r="GI24340"/>
      <c r="GQ24340"/>
      <c r="HI24340"/>
      <c r="HK24340"/>
      <c r="HM24340"/>
      <c r="IF24340"/>
      <c r="IW24340"/>
    </row>
    <row r="24341" spans="26:257">
      <c r="CJ24341"/>
      <c r="CK24341"/>
      <c r="GG24341"/>
      <c r="GI24341"/>
      <c r="GQ24341"/>
      <c r="HI24341"/>
      <c r="HK24341"/>
      <c r="HM24341"/>
      <c r="IF24341"/>
      <c r="IW24341"/>
    </row>
    <row r="24342" spans="26:257">
      <c r="CJ24342"/>
      <c r="CK24342"/>
      <c r="GG24342"/>
      <c r="GI24342"/>
      <c r="GQ24342"/>
      <c r="HI24342"/>
      <c r="HK24342"/>
      <c r="HM24342"/>
      <c r="IF24342"/>
      <c r="IW24342"/>
    </row>
    <row r="24343" spans="26:257">
      <c r="CJ24343"/>
      <c r="CK24343"/>
      <c r="GG24343"/>
      <c r="GI24343"/>
      <c r="GQ24343"/>
      <c r="HI24343"/>
      <c r="HK24343"/>
      <c r="HM24343"/>
      <c r="IF24343"/>
      <c r="IW24343"/>
    </row>
    <row r="24344" spans="26:257">
      <c r="CJ24344"/>
      <c r="CK24344"/>
      <c r="GG24344"/>
      <c r="GI24344"/>
      <c r="GQ24344"/>
      <c r="HI24344"/>
      <c r="HK24344"/>
      <c r="HM24344"/>
      <c r="IF24344"/>
      <c r="IW24344"/>
    </row>
    <row r="24345" spans="26:257">
      <c r="CJ24345"/>
      <c r="CK24345"/>
      <c r="GG24345"/>
      <c r="GI24345"/>
      <c r="GQ24345"/>
      <c r="HI24345"/>
      <c r="HK24345"/>
      <c r="HM24345"/>
      <c r="IF24345"/>
      <c r="IW24345"/>
    </row>
    <row r="24346" spans="26:257">
      <c r="CJ24346"/>
      <c r="CK24346"/>
      <c r="GG24346"/>
      <c r="GI24346"/>
      <c r="GQ24346"/>
      <c r="HI24346"/>
      <c r="HK24346"/>
      <c r="HM24346"/>
      <c r="IF24346"/>
      <c r="IW24346"/>
    </row>
    <row r="24347" spans="26:257">
      <c r="CJ24347"/>
      <c r="CK24347"/>
      <c r="GG24347"/>
      <c r="GI24347"/>
      <c r="GQ24347"/>
      <c r="HI24347"/>
      <c r="HK24347"/>
      <c r="HM24347"/>
      <c r="IF24347"/>
      <c r="IW24347"/>
    </row>
    <row r="24348" spans="26:257">
      <c r="CJ24348"/>
      <c r="CK24348"/>
      <c r="GG24348"/>
      <c r="GI24348"/>
      <c r="GQ24348"/>
      <c r="HI24348"/>
      <c r="HK24348"/>
      <c r="HM24348"/>
      <c r="IF24348"/>
      <c r="IW24348"/>
    </row>
    <row r="24349" spans="26:257">
      <c r="CJ24349"/>
      <c r="CK24349"/>
      <c r="GG24349"/>
      <c r="GI24349"/>
      <c r="GQ24349"/>
      <c r="HI24349"/>
      <c r="HK24349"/>
      <c r="HM24349"/>
      <c r="IF24349"/>
      <c r="IW24349"/>
    </row>
    <row r="24350" spans="26:257">
      <c r="CJ24350"/>
      <c r="CK24350"/>
      <c r="GG24350"/>
      <c r="GI24350"/>
      <c r="GQ24350"/>
      <c r="HI24350"/>
      <c r="HK24350"/>
      <c r="HM24350"/>
      <c r="IF24350"/>
      <c r="IW24350"/>
    </row>
    <row r="24351" spans="26:257">
      <c r="CJ24351"/>
      <c r="CK24351"/>
      <c r="GG24351"/>
      <c r="GI24351"/>
      <c r="GQ24351"/>
      <c r="HI24351"/>
      <c r="HK24351"/>
      <c r="HM24351"/>
      <c r="IF24351"/>
      <c r="IW24351"/>
    </row>
    <row r="24352" spans="26:257">
      <c r="CJ24352"/>
      <c r="CK24352"/>
      <c r="GG24352"/>
      <c r="GI24352"/>
      <c r="GQ24352"/>
      <c r="HI24352"/>
      <c r="HK24352"/>
      <c r="HM24352"/>
      <c r="IF24352"/>
      <c r="IW24352"/>
    </row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spans="26:257">
      <c r="CJ24673"/>
      <c r="CK24673"/>
      <c r="GG24673"/>
      <c r="GI24673"/>
      <c r="GQ24673"/>
      <c r="HI24673"/>
      <c r="HK24673"/>
      <c r="HM24673"/>
      <c r="IF24673"/>
      <c r="IW24673"/>
    </row>
    <row r="24674" spans="26:257">
      <c r="CJ24674"/>
      <c r="CK24674"/>
      <c r="GG24674"/>
      <c r="GI24674"/>
      <c r="GQ24674"/>
      <c r="HI24674"/>
      <c r="HK24674"/>
      <c r="HM24674"/>
      <c r="IF24674"/>
      <c r="IW24674"/>
    </row>
    <row r="24675" spans="26:257">
      <c r="CJ24675"/>
      <c r="CK24675"/>
      <c r="GG24675"/>
      <c r="GI24675"/>
      <c r="GQ24675"/>
      <c r="HI24675"/>
      <c r="HK24675"/>
      <c r="HM24675"/>
      <c r="IF24675"/>
      <c r="IW24675"/>
    </row>
    <row r="24676" spans="26:257">
      <c r="CJ24676"/>
      <c r="CK24676"/>
      <c r="GG24676"/>
      <c r="GI24676"/>
      <c r="GQ24676"/>
      <c r="HI24676"/>
      <c r="HK24676"/>
      <c r="HM24676"/>
      <c r="IF24676"/>
      <c r="IW24676"/>
    </row>
    <row r="24677" spans="26:257">
      <c r="CJ24677"/>
      <c r="CK24677"/>
      <c r="GG24677"/>
      <c r="GI24677"/>
      <c r="GQ24677"/>
      <c r="HI24677"/>
      <c r="HK24677"/>
      <c r="HM24677"/>
      <c r="IF24677"/>
      <c r="IW24677"/>
    </row>
    <row r="24678" spans="26:257">
      <c r="CJ24678"/>
      <c r="CK24678"/>
      <c r="GG24678"/>
      <c r="GI24678"/>
      <c r="GQ24678"/>
      <c r="HI24678"/>
      <c r="HK24678"/>
      <c r="HM24678"/>
      <c r="IF24678"/>
      <c r="IW24678"/>
    </row>
    <row r="24679" spans="26:257">
      <c r="CJ24679"/>
      <c r="CK24679"/>
      <c r="GG24679"/>
      <c r="GI24679"/>
      <c r="GQ24679"/>
      <c r="HI24679"/>
      <c r="HK24679"/>
      <c r="HM24679"/>
      <c r="IF24679"/>
      <c r="IW24679"/>
    </row>
    <row r="24680" spans="26:257">
      <c r="CJ24680"/>
      <c r="CK24680"/>
      <c r="GG24680"/>
      <c r="GI24680"/>
      <c r="GQ24680"/>
      <c r="HI24680"/>
      <c r="HK24680"/>
      <c r="HM24680"/>
      <c r="IF24680"/>
      <c r="IW24680"/>
    </row>
    <row r="24681" spans="26:257">
      <c r="CJ24681"/>
      <c r="CK24681"/>
      <c r="GG24681"/>
      <c r="GI24681"/>
      <c r="GQ24681"/>
      <c r="HI24681"/>
      <c r="HK24681"/>
      <c r="HM24681"/>
      <c r="IF24681"/>
      <c r="IW24681"/>
    </row>
    <row r="24682" spans="26:257">
      <c r="Z24682" s="37"/>
      <c r="AD24682" s="32"/>
      <c r="AJ24682" s="37"/>
      <c r="CJ24682"/>
      <c r="CK24682"/>
      <c r="GG24682"/>
      <c r="GI24682"/>
      <c r="GQ24682"/>
      <c r="HI24682"/>
      <c r="HK24682"/>
      <c r="HM24682"/>
      <c r="IF24682"/>
      <c r="IW24682"/>
    </row>
    <row r="24683" spans="26:257">
      <c r="CJ24683"/>
      <c r="CK24683"/>
      <c r="GG24683"/>
      <c r="GI24683"/>
      <c r="GQ24683"/>
      <c r="HI24683"/>
      <c r="HK24683"/>
      <c r="HM24683"/>
      <c r="IF24683"/>
      <c r="IW24683"/>
    </row>
    <row r="24684" spans="26:257">
      <c r="CJ24684"/>
      <c r="CK24684"/>
      <c r="GG24684"/>
      <c r="GI24684"/>
      <c r="GQ24684"/>
      <c r="HI24684"/>
      <c r="HK24684"/>
      <c r="HM24684"/>
      <c r="IF24684"/>
      <c r="IW24684"/>
    </row>
    <row r="24685" spans="26:257">
      <c r="CJ24685"/>
      <c r="CK24685"/>
      <c r="GG24685"/>
      <c r="GI24685"/>
      <c r="GQ24685"/>
      <c r="HI24685"/>
      <c r="HK24685"/>
      <c r="HM24685"/>
      <c r="IF24685"/>
      <c r="IW24685"/>
    </row>
    <row r="24686" spans="26:257">
      <c r="CJ24686"/>
      <c r="CK24686"/>
      <c r="GG24686"/>
      <c r="GI24686"/>
      <c r="GQ24686"/>
      <c r="HI24686"/>
      <c r="HK24686"/>
      <c r="HM24686"/>
      <c r="IF24686"/>
      <c r="IW24686"/>
    </row>
    <row r="24687" spans="26:257">
      <c r="CJ24687"/>
      <c r="CK24687"/>
      <c r="GG24687"/>
      <c r="GI24687"/>
      <c r="GQ24687"/>
      <c r="HI24687"/>
      <c r="HK24687"/>
      <c r="HM24687"/>
      <c r="IF24687"/>
      <c r="IW24687"/>
    </row>
    <row r="24688" spans="26:257">
      <c r="CJ24688"/>
      <c r="CK24688"/>
      <c r="GG24688"/>
      <c r="GI24688"/>
      <c r="GQ24688"/>
      <c r="HI24688"/>
      <c r="HK24688"/>
      <c r="HM24688"/>
      <c r="IF24688"/>
      <c r="IW24688"/>
    </row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spans="26:257">
      <c r="CJ24705"/>
      <c r="CK24705"/>
      <c r="GG24705"/>
      <c r="GI24705"/>
      <c r="GQ24705"/>
      <c r="HI24705"/>
      <c r="HK24705"/>
      <c r="HM24705"/>
      <c r="IF24705"/>
      <c r="IW24705"/>
    </row>
    <row r="24706" spans="26:257">
      <c r="CJ24706"/>
      <c r="CK24706"/>
      <c r="GG24706"/>
      <c r="GI24706"/>
      <c r="GQ24706"/>
      <c r="HI24706"/>
      <c r="HK24706"/>
      <c r="HM24706"/>
      <c r="IF24706"/>
      <c r="IW24706"/>
    </row>
    <row r="24707" spans="26:257">
      <c r="CJ24707"/>
      <c r="CK24707"/>
      <c r="GG24707"/>
      <c r="GI24707"/>
      <c r="GQ24707"/>
      <c r="HI24707"/>
      <c r="HK24707"/>
      <c r="HM24707"/>
      <c r="IF24707"/>
      <c r="IW24707"/>
    </row>
    <row r="24708" spans="26:257">
      <c r="CJ24708"/>
      <c r="CK24708"/>
      <c r="GG24708"/>
      <c r="GI24708"/>
      <c r="GQ24708"/>
      <c r="HI24708"/>
      <c r="HK24708"/>
      <c r="HM24708"/>
      <c r="IF24708"/>
      <c r="IW24708"/>
    </row>
    <row r="24709" spans="26:257">
      <c r="CJ24709"/>
      <c r="CK24709"/>
      <c r="GG24709"/>
      <c r="GI24709"/>
      <c r="GQ24709"/>
      <c r="HI24709"/>
      <c r="HK24709"/>
      <c r="HM24709"/>
      <c r="IF24709"/>
      <c r="IW24709"/>
    </row>
    <row r="24710" spans="26:257">
      <c r="CJ24710"/>
      <c r="CK24710"/>
      <c r="GG24710"/>
      <c r="GI24710"/>
      <c r="GQ24710"/>
      <c r="HI24710"/>
      <c r="HK24710"/>
      <c r="HM24710"/>
      <c r="IF24710"/>
      <c r="IW24710"/>
    </row>
    <row r="24711" spans="26:257">
      <c r="CJ24711"/>
      <c r="CK24711"/>
      <c r="GG24711"/>
      <c r="GI24711"/>
      <c r="GQ24711"/>
      <c r="HI24711"/>
      <c r="HK24711"/>
      <c r="HM24711"/>
      <c r="IF24711"/>
      <c r="IW24711"/>
    </row>
    <row r="24712" spans="26:257">
      <c r="CJ24712"/>
      <c r="CK24712"/>
      <c r="GG24712"/>
      <c r="GI24712"/>
      <c r="GQ24712"/>
      <c r="HI24712"/>
      <c r="HK24712"/>
      <c r="HM24712"/>
      <c r="IF24712"/>
      <c r="IW24712"/>
    </row>
    <row r="24713" spans="26:257">
      <c r="CJ24713"/>
      <c r="CK24713"/>
      <c r="GG24713"/>
      <c r="GI24713"/>
      <c r="GQ24713"/>
      <c r="HI24713"/>
      <c r="HK24713"/>
      <c r="HM24713"/>
      <c r="IF24713"/>
      <c r="IW24713"/>
    </row>
    <row r="24714" spans="26:257">
      <c r="CJ24714"/>
      <c r="CK24714"/>
      <c r="GG24714"/>
      <c r="GI24714"/>
      <c r="GQ24714"/>
      <c r="HI24714"/>
      <c r="HK24714"/>
      <c r="HM24714"/>
      <c r="IF24714"/>
      <c r="IW24714"/>
    </row>
    <row r="24715" spans="26:257">
      <c r="CJ24715"/>
      <c r="CK24715"/>
      <c r="GG24715"/>
      <c r="GI24715"/>
      <c r="GQ24715"/>
      <c r="HI24715"/>
      <c r="HK24715"/>
      <c r="HM24715"/>
      <c r="IF24715"/>
      <c r="IW24715"/>
    </row>
    <row r="24716" spans="26:257">
      <c r="Z24716" s="37"/>
      <c r="AD24716" s="32"/>
      <c r="AJ24716" s="37"/>
      <c r="CJ24716"/>
      <c r="CK24716"/>
      <c r="GG24716"/>
      <c r="GI24716"/>
      <c r="GQ24716"/>
      <c r="HI24716"/>
      <c r="HK24716"/>
      <c r="HM24716"/>
      <c r="IF24716"/>
      <c r="IW24716"/>
    </row>
    <row r="24717" spans="26:257">
      <c r="CJ24717"/>
      <c r="CK24717"/>
      <c r="GG24717"/>
      <c r="GI24717"/>
      <c r="GQ24717"/>
      <c r="HI24717"/>
      <c r="HK24717"/>
      <c r="HM24717"/>
      <c r="IF24717"/>
      <c r="IW24717"/>
    </row>
    <row r="24718" spans="26:257">
      <c r="CJ24718"/>
      <c r="CK24718"/>
      <c r="GG24718"/>
      <c r="GI24718"/>
      <c r="GQ24718"/>
      <c r="HI24718"/>
      <c r="HK24718"/>
      <c r="HM24718"/>
      <c r="IF24718"/>
      <c r="IW24718"/>
    </row>
    <row r="24719" spans="26:257">
      <c r="CJ24719"/>
      <c r="CK24719"/>
      <c r="GG24719"/>
      <c r="GI24719"/>
      <c r="GQ24719"/>
      <c r="HI24719"/>
      <c r="HK24719"/>
      <c r="HM24719"/>
      <c r="IF24719"/>
      <c r="IW24719"/>
    </row>
    <row r="24720" spans="26:257">
      <c r="CJ24720"/>
      <c r="CK24720"/>
      <c r="GG24720"/>
      <c r="GI24720"/>
      <c r="GQ24720"/>
      <c r="HI24720"/>
      <c r="HK24720"/>
      <c r="HM24720"/>
      <c r="IF24720"/>
      <c r="IW24720"/>
    </row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spans="26:257">
      <c r="CJ24849"/>
      <c r="CK24849"/>
      <c r="GG24849"/>
      <c r="GI24849"/>
      <c r="GQ24849"/>
      <c r="HI24849"/>
      <c r="HK24849"/>
      <c r="HM24849"/>
      <c r="IF24849"/>
      <c r="IW24849"/>
    </row>
    <row r="24850" spans="26:257">
      <c r="CJ24850"/>
      <c r="CK24850"/>
      <c r="GG24850"/>
      <c r="GI24850"/>
      <c r="GQ24850"/>
      <c r="HI24850"/>
      <c r="HK24850"/>
      <c r="HM24850"/>
      <c r="IF24850"/>
      <c r="IW24850"/>
    </row>
    <row r="24851" spans="26:257">
      <c r="CJ24851"/>
      <c r="CK24851"/>
      <c r="GG24851"/>
      <c r="GI24851"/>
      <c r="GQ24851"/>
      <c r="HI24851"/>
      <c r="HK24851"/>
      <c r="HM24851"/>
      <c r="IF24851"/>
      <c r="IW24851"/>
    </row>
    <row r="24852" spans="26:257">
      <c r="CJ24852"/>
      <c r="CK24852"/>
      <c r="GG24852"/>
      <c r="GI24852"/>
      <c r="GQ24852"/>
      <c r="HI24852"/>
      <c r="HK24852"/>
      <c r="HM24852"/>
      <c r="IF24852"/>
      <c r="IW24852"/>
    </row>
    <row r="24853" spans="26:257">
      <c r="CJ24853"/>
      <c r="CK24853"/>
      <c r="GG24853"/>
      <c r="GI24853"/>
      <c r="GQ24853"/>
      <c r="HI24853"/>
      <c r="HK24853"/>
      <c r="HM24853"/>
      <c r="IF24853"/>
      <c r="IW24853"/>
    </row>
    <row r="24854" spans="26:257">
      <c r="CJ24854"/>
      <c r="CK24854"/>
      <c r="GG24854"/>
      <c r="GI24854"/>
      <c r="GQ24854"/>
      <c r="HI24854"/>
      <c r="HK24854"/>
      <c r="HM24854"/>
      <c r="IF24854"/>
      <c r="IW24854"/>
    </row>
    <row r="24855" spans="26:257">
      <c r="Z24855" s="37"/>
      <c r="AD24855" s="32"/>
      <c r="AJ24855" s="37"/>
      <c r="CJ24855"/>
      <c r="CK24855"/>
      <c r="GG24855"/>
      <c r="GI24855"/>
      <c r="GQ24855"/>
      <c r="HI24855"/>
      <c r="HK24855"/>
      <c r="HM24855"/>
      <c r="IF24855"/>
      <c r="IW24855"/>
    </row>
    <row r="24856" spans="26:257">
      <c r="CJ24856"/>
      <c r="CK24856"/>
      <c r="GG24856"/>
      <c r="GI24856"/>
      <c r="GQ24856"/>
      <c r="HI24856"/>
      <c r="HK24856"/>
      <c r="HM24856"/>
      <c r="IF24856"/>
      <c r="IW24856"/>
    </row>
    <row r="24857" spans="26:257">
      <c r="CJ24857"/>
      <c r="CK24857"/>
      <c r="GG24857"/>
      <c r="GI24857"/>
      <c r="GQ24857"/>
      <c r="HI24857"/>
      <c r="HK24857"/>
      <c r="HM24857"/>
      <c r="IF24857"/>
      <c r="IW24857"/>
    </row>
    <row r="24858" spans="26:257">
      <c r="CJ24858"/>
      <c r="CK24858"/>
      <c r="GG24858"/>
      <c r="GI24858"/>
      <c r="GQ24858"/>
      <c r="HI24858"/>
      <c r="HK24858"/>
      <c r="HM24858"/>
      <c r="IF24858"/>
      <c r="IW24858"/>
    </row>
    <row r="24859" spans="26:257">
      <c r="CJ24859"/>
      <c r="CK24859"/>
      <c r="GG24859"/>
      <c r="GI24859"/>
      <c r="GQ24859"/>
      <c r="HI24859"/>
      <c r="HK24859"/>
      <c r="HM24859"/>
      <c r="IF24859"/>
      <c r="IW24859"/>
    </row>
    <row r="24860" spans="26:257">
      <c r="CJ24860"/>
      <c r="CK24860"/>
      <c r="GG24860"/>
      <c r="GI24860"/>
      <c r="GQ24860"/>
      <c r="HI24860"/>
      <c r="HK24860"/>
      <c r="HM24860"/>
      <c r="IF24860"/>
      <c r="IW24860"/>
    </row>
    <row r="24861" spans="26:257">
      <c r="CJ24861"/>
      <c r="CK24861"/>
      <c r="GG24861"/>
      <c r="GI24861"/>
      <c r="GQ24861"/>
      <c r="HI24861"/>
      <c r="HK24861"/>
      <c r="HM24861"/>
      <c r="IF24861"/>
      <c r="IW24861"/>
    </row>
    <row r="24862" spans="26:257">
      <c r="CJ24862"/>
      <c r="CK24862"/>
      <c r="GG24862"/>
      <c r="GI24862"/>
      <c r="GQ24862"/>
      <c r="HI24862"/>
      <c r="HK24862"/>
      <c r="HM24862"/>
      <c r="IF24862"/>
      <c r="IW24862"/>
    </row>
    <row r="24863" spans="26:257">
      <c r="CJ24863"/>
      <c r="CK24863"/>
      <c r="GG24863"/>
      <c r="GI24863"/>
      <c r="GQ24863"/>
      <c r="HI24863"/>
      <c r="HK24863"/>
      <c r="HM24863"/>
      <c r="IF24863"/>
      <c r="IW24863"/>
    </row>
    <row r="24864" spans="26:257">
      <c r="CJ24864"/>
      <c r="CK24864"/>
      <c r="GG24864"/>
      <c r="GI24864"/>
      <c r="GQ24864"/>
      <c r="HI24864"/>
      <c r="HK24864"/>
      <c r="HM24864"/>
      <c r="IF24864"/>
      <c r="IW24864"/>
    </row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spans="26:257">
      <c r="CJ25137"/>
      <c r="CK25137"/>
      <c r="GG25137"/>
      <c r="GI25137"/>
      <c r="GQ25137"/>
      <c r="HI25137"/>
      <c r="HK25137"/>
      <c r="HM25137"/>
      <c r="IF25137"/>
      <c r="IW25137"/>
    </row>
    <row r="25138" spans="26:257">
      <c r="CJ25138"/>
      <c r="CK25138"/>
      <c r="GG25138"/>
      <c r="GI25138"/>
      <c r="GQ25138"/>
      <c r="HI25138"/>
      <c r="HK25138"/>
      <c r="HM25138"/>
      <c r="IF25138"/>
      <c r="IW25138"/>
    </row>
    <row r="25139" spans="26:257">
      <c r="CJ25139"/>
      <c r="CK25139"/>
      <c r="GG25139"/>
      <c r="GI25139"/>
      <c r="GQ25139"/>
      <c r="HI25139"/>
      <c r="HK25139"/>
      <c r="HM25139"/>
      <c r="IF25139"/>
      <c r="IW25139"/>
    </row>
    <row r="25140" spans="26:257">
      <c r="CJ25140"/>
      <c r="CK25140"/>
      <c r="GG25140"/>
      <c r="GI25140"/>
      <c r="GQ25140"/>
      <c r="HI25140"/>
      <c r="HK25140"/>
      <c r="HM25140"/>
      <c r="IF25140"/>
      <c r="IW25140"/>
    </row>
    <row r="25141" spans="26:257">
      <c r="CJ25141"/>
      <c r="CK25141"/>
      <c r="GG25141"/>
      <c r="GI25141"/>
      <c r="GQ25141"/>
      <c r="HI25141"/>
      <c r="HK25141"/>
      <c r="HM25141"/>
      <c r="IF25141"/>
      <c r="IW25141"/>
    </row>
    <row r="25142" spans="26:257">
      <c r="CJ25142"/>
      <c r="CK25142"/>
      <c r="GG25142"/>
      <c r="GI25142"/>
      <c r="GQ25142"/>
      <c r="HI25142"/>
      <c r="HK25142"/>
      <c r="HM25142"/>
      <c r="IF25142"/>
      <c r="IW25142"/>
    </row>
    <row r="25143" spans="26:257">
      <c r="Z25143" s="37"/>
      <c r="AD25143" s="32"/>
      <c r="AJ25143" s="37"/>
      <c r="CJ25143"/>
      <c r="CK25143"/>
      <c r="GG25143"/>
      <c r="GI25143"/>
      <c r="GQ25143"/>
      <c r="HI25143"/>
      <c r="HK25143"/>
      <c r="HM25143"/>
      <c r="IF25143"/>
      <c r="IW25143"/>
    </row>
    <row r="25144" spans="26:257">
      <c r="CJ25144"/>
      <c r="CK25144"/>
      <c r="GG25144"/>
      <c r="GI25144"/>
      <c r="GQ25144"/>
      <c r="HI25144"/>
      <c r="HK25144"/>
      <c r="HM25144"/>
      <c r="IF25144"/>
      <c r="IW25144"/>
    </row>
    <row r="25145" spans="26:257">
      <c r="CJ25145"/>
      <c r="CK25145"/>
      <c r="GG25145"/>
      <c r="GI25145"/>
      <c r="GQ25145"/>
      <c r="HI25145"/>
      <c r="HK25145"/>
      <c r="HM25145"/>
      <c r="IF25145"/>
      <c r="IW25145"/>
    </row>
    <row r="25146" spans="26:257">
      <c r="CJ25146"/>
      <c r="CK25146"/>
      <c r="GG25146"/>
      <c r="GI25146"/>
      <c r="GQ25146"/>
      <c r="HI25146"/>
      <c r="HK25146"/>
      <c r="HM25146"/>
      <c r="IF25146"/>
      <c r="IW25146"/>
    </row>
    <row r="25147" spans="26:257">
      <c r="CJ25147"/>
      <c r="CK25147"/>
      <c r="GG25147"/>
      <c r="GI25147"/>
      <c r="GQ25147"/>
      <c r="HI25147"/>
      <c r="HK25147"/>
      <c r="HM25147"/>
      <c r="IF25147"/>
      <c r="IW25147"/>
    </row>
    <row r="25148" spans="26:257">
      <c r="CJ25148"/>
      <c r="CK25148"/>
      <c r="GG25148"/>
      <c r="GI25148"/>
      <c r="GQ25148"/>
      <c r="HI25148"/>
      <c r="HK25148"/>
      <c r="HM25148"/>
      <c r="IF25148"/>
      <c r="IW25148"/>
    </row>
    <row r="25149" spans="26:257">
      <c r="CJ25149"/>
      <c r="CK25149"/>
      <c r="GG25149"/>
      <c r="GI25149"/>
      <c r="GQ25149"/>
      <c r="HI25149"/>
      <c r="HK25149"/>
      <c r="HM25149"/>
      <c r="IF25149"/>
      <c r="IW25149"/>
    </row>
    <row r="25150" spans="26:257">
      <c r="CJ25150"/>
      <c r="CK25150"/>
      <c r="GG25150"/>
      <c r="GI25150"/>
      <c r="GQ25150"/>
      <c r="HI25150"/>
      <c r="HK25150"/>
      <c r="HM25150"/>
      <c r="IF25150"/>
      <c r="IW25150"/>
    </row>
    <row r="25151" spans="26:257">
      <c r="CJ25151"/>
      <c r="CK25151"/>
      <c r="GG25151"/>
      <c r="GI25151"/>
      <c r="GQ25151"/>
      <c r="HI25151"/>
      <c r="HK25151"/>
      <c r="HM25151"/>
      <c r="IF25151"/>
      <c r="IW25151"/>
    </row>
    <row r="25152" spans="26:257">
      <c r="CJ25152"/>
      <c r="CK25152"/>
      <c r="GG25152"/>
      <c r="GI25152"/>
      <c r="GQ25152"/>
      <c r="HI25152"/>
      <c r="HK25152"/>
      <c r="HM25152"/>
      <c r="IF25152"/>
      <c r="IW25152"/>
    </row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spans="26:257">
      <c r="CJ25169"/>
      <c r="CK25169"/>
      <c r="GG25169"/>
      <c r="GI25169"/>
      <c r="GQ25169"/>
      <c r="HI25169"/>
      <c r="HK25169"/>
      <c r="HM25169"/>
      <c r="IF25169"/>
      <c r="IW25169"/>
    </row>
    <row r="25170" spans="26:257">
      <c r="Z25170" s="37"/>
      <c r="AD25170" s="32"/>
      <c r="AJ25170" s="37"/>
      <c r="CJ25170"/>
      <c r="CK25170"/>
      <c r="GG25170"/>
      <c r="GI25170"/>
      <c r="GQ25170"/>
      <c r="HI25170"/>
      <c r="HK25170"/>
      <c r="HM25170"/>
      <c r="IF25170"/>
      <c r="IW25170"/>
    </row>
    <row r="25171" spans="26:257">
      <c r="CJ25171"/>
      <c r="CK25171"/>
      <c r="GG25171"/>
      <c r="GI25171"/>
      <c r="GQ25171"/>
      <c r="HI25171"/>
      <c r="HK25171"/>
      <c r="HM25171"/>
      <c r="IF25171"/>
      <c r="IW25171"/>
    </row>
    <row r="25172" spans="26:257">
      <c r="CJ25172"/>
      <c r="CK25172"/>
      <c r="GG25172"/>
      <c r="GI25172"/>
      <c r="GQ25172"/>
      <c r="HI25172"/>
      <c r="HK25172"/>
      <c r="HM25172"/>
      <c r="IF25172"/>
      <c r="IW25172"/>
    </row>
    <row r="25173" spans="26:257">
      <c r="CJ25173"/>
      <c r="CK25173"/>
      <c r="GG25173"/>
      <c r="GI25173"/>
      <c r="GQ25173"/>
      <c r="HI25173"/>
      <c r="HK25173"/>
      <c r="HM25173"/>
      <c r="IF25173"/>
      <c r="IW25173"/>
    </row>
    <row r="25174" spans="26:257">
      <c r="CJ25174"/>
      <c r="CK25174"/>
      <c r="GG25174"/>
      <c r="GI25174"/>
      <c r="GQ25174"/>
      <c r="HI25174"/>
      <c r="HK25174"/>
      <c r="HM25174"/>
      <c r="IF25174"/>
      <c r="IW25174"/>
    </row>
    <row r="25175" spans="26:257">
      <c r="CJ25175"/>
      <c r="CK25175"/>
      <c r="GG25175"/>
      <c r="GI25175"/>
      <c r="GQ25175"/>
      <c r="HI25175"/>
      <c r="HK25175"/>
      <c r="HM25175"/>
      <c r="IF25175"/>
      <c r="IW25175"/>
    </row>
    <row r="25176" spans="26:257">
      <c r="CJ25176"/>
      <c r="CK25176"/>
      <c r="GG25176"/>
      <c r="GI25176"/>
      <c r="GQ25176"/>
      <c r="HI25176"/>
      <c r="HK25176"/>
      <c r="HM25176"/>
      <c r="IF25176"/>
      <c r="IW25176"/>
    </row>
    <row r="25177" spans="26:257">
      <c r="CJ25177"/>
      <c r="CK25177"/>
      <c r="GG25177"/>
      <c r="GI25177"/>
      <c r="GQ25177"/>
      <c r="HI25177"/>
      <c r="HK25177"/>
      <c r="HM25177"/>
      <c r="IF25177"/>
      <c r="IW25177"/>
    </row>
    <row r="25178" spans="26:257">
      <c r="CJ25178"/>
      <c r="CK25178"/>
      <c r="GG25178"/>
      <c r="GI25178"/>
      <c r="GQ25178"/>
      <c r="HI25178"/>
      <c r="HK25178"/>
      <c r="HM25178"/>
      <c r="IF25178"/>
      <c r="IW25178"/>
    </row>
    <row r="25179" spans="26:257">
      <c r="CJ25179"/>
      <c r="CK25179"/>
      <c r="GG25179"/>
      <c r="GI25179"/>
      <c r="GQ25179"/>
      <c r="HI25179"/>
      <c r="HK25179"/>
      <c r="HM25179"/>
      <c r="IF25179"/>
      <c r="IW25179"/>
    </row>
    <row r="25180" spans="26:257">
      <c r="CJ25180"/>
      <c r="CK25180"/>
      <c r="GG25180"/>
      <c r="GI25180"/>
      <c r="GQ25180"/>
      <c r="HI25180"/>
      <c r="HK25180"/>
      <c r="HM25180"/>
      <c r="IF25180"/>
      <c r="IW25180"/>
    </row>
    <row r="25181" spans="26:257">
      <c r="CJ25181"/>
      <c r="CK25181"/>
      <c r="GG25181"/>
      <c r="GI25181"/>
      <c r="GQ25181"/>
      <c r="HI25181"/>
      <c r="HK25181"/>
      <c r="HM25181"/>
      <c r="IF25181"/>
      <c r="IW25181"/>
    </row>
    <row r="25182" spans="26:257">
      <c r="CJ25182"/>
      <c r="CK25182"/>
      <c r="GG25182"/>
      <c r="GI25182"/>
      <c r="GQ25182"/>
      <c r="HI25182"/>
      <c r="HK25182"/>
      <c r="HM25182"/>
      <c r="IF25182"/>
      <c r="IW25182"/>
    </row>
    <row r="25183" spans="26:257">
      <c r="CJ25183"/>
      <c r="CK25183"/>
      <c r="GG25183"/>
      <c r="GI25183"/>
      <c r="GQ25183"/>
      <c r="HI25183"/>
      <c r="HK25183"/>
      <c r="HM25183"/>
      <c r="IF25183"/>
      <c r="IW25183"/>
    </row>
    <row r="25184" spans="26:257">
      <c r="CJ25184"/>
      <c r="CK25184"/>
      <c r="GG25184"/>
      <c r="GI25184"/>
      <c r="GQ25184"/>
      <c r="HI25184"/>
      <c r="HK25184"/>
      <c r="HM25184"/>
      <c r="IF25184"/>
      <c r="IW25184"/>
    </row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spans="26:257">
      <c r="CJ25473"/>
      <c r="CK25473"/>
      <c r="GG25473"/>
      <c r="GI25473"/>
      <c r="GQ25473"/>
      <c r="HI25473"/>
      <c r="HK25473"/>
      <c r="HM25473"/>
      <c r="IF25473"/>
      <c r="IW25473"/>
    </row>
    <row r="25474" spans="26:257">
      <c r="Z25474" s="37"/>
      <c r="AD25474" s="32"/>
      <c r="AJ25474" s="37"/>
      <c r="CJ25474"/>
      <c r="CK25474"/>
      <c r="GG25474"/>
      <c r="GI25474"/>
      <c r="GQ25474"/>
      <c r="HI25474"/>
      <c r="HK25474"/>
      <c r="HM25474"/>
      <c r="IF25474"/>
      <c r="IW25474"/>
    </row>
    <row r="25475" spans="26:257">
      <c r="CJ25475"/>
      <c r="CK25475"/>
      <c r="GG25475"/>
      <c r="GI25475"/>
      <c r="GQ25475"/>
      <c r="HI25475"/>
      <c r="HK25475"/>
      <c r="HM25475"/>
      <c r="IF25475"/>
      <c r="IW25475"/>
    </row>
    <row r="25476" spans="26:257">
      <c r="CJ25476"/>
      <c r="CK25476"/>
      <c r="GG25476"/>
      <c r="GI25476"/>
      <c r="GQ25476"/>
      <c r="HI25476"/>
      <c r="HK25476"/>
      <c r="HM25476"/>
      <c r="IF25476"/>
      <c r="IW25476"/>
    </row>
    <row r="25477" spans="26:257">
      <c r="CJ25477"/>
      <c r="CK25477"/>
      <c r="GG25477"/>
      <c r="GI25477"/>
      <c r="GQ25477"/>
      <c r="HI25477"/>
      <c r="HK25477"/>
      <c r="HM25477"/>
      <c r="IF25477"/>
      <c r="IW25477"/>
    </row>
    <row r="25478" spans="26:257">
      <c r="CJ25478"/>
      <c r="CK25478"/>
      <c r="GG25478"/>
      <c r="GI25478"/>
      <c r="GQ25478"/>
      <c r="HI25478"/>
      <c r="HK25478"/>
      <c r="HM25478"/>
      <c r="IF25478"/>
      <c r="IW25478"/>
    </row>
    <row r="25479" spans="26:257">
      <c r="CJ25479"/>
      <c r="CK25479"/>
      <c r="GG25479"/>
      <c r="GI25479"/>
      <c r="GQ25479"/>
      <c r="HI25479"/>
      <c r="HK25479"/>
      <c r="HM25479"/>
      <c r="IF25479"/>
      <c r="IW25479"/>
    </row>
    <row r="25480" spans="26:257">
      <c r="CJ25480"/>
      <c r="CK25480"/>
      <c r="GG25480"/>
      <c r="GI25480"/>
      <c r="GQ25480"/>
      <c r="HI25480"/>
      <c r="HK25480"/>
      <c r="HM25480"/>
      <c r="IF25480"/>
      <c r="IW25480"/>
    </row>
    <row r="25481" spans="26:257">
      <c r="CJ25481"/>
      <c r="CK25481"/>
      <c r="GG25481"/>
      <c r="GI25481"/>
      <c r="GQ25481"/>
      <c r="HI25481"/>
      <c r="HK25481"/>
      <c r="HM25481"/>
      <c r="IF25481"/>
      <c r="IW25481"/>
    </row>
    <row r="25482" spans="26:257">
      <c r="CJ25482"/>
      <c r="CK25482"/>
      <c r="GG25482"/>
      <c r="GI25482"/>
      <c r="GQ25482"/>
      <c r="HI25482"/>
      <c r="HK25482"/>
      <c r="HM25482"/>
      <c r="IF25482"/>
      <c r="IW25482"/>
    </row>
    <row r="25483" spans="26:257">
      <c r="CJ25483"/>
      <c r="CK25483"/>
      <c r="GG25483"/>
      <c r="GI25483"/>
      <c r="GQ25483"/>
      <c r="HI25483"/>
      <c r="HK25483"/>
      <c r="HM25483"/>
      <c r="IF25483"/>
      <c r="IW25483"/>
    </row>
    <row r="25484" spans="26:257">
      <c r="CJ25484"/>
      <c r="CK25484"/>
      <c r="GG25484"/>
      <c r="GI25484"/>
      <c r="GQ25484"/>
      <c r="HI25484"/>
      <c r="HK25484"/>
      <c r="HM25484"/>
      <c r="IF25484"/>
      <c r="IW25484"/>
    </row>
    <row r="25485" spans="26:257">
      <c r="CJ25485"/>
      <c r="CK25485"/>
      <c r="GG25485"/>
      <c r="GI25485"/>
      <c r="GQ25485"/>
      <c r="HI25485"/>
      <c r="HK25485"/>
      <c r="HM25485"/>
      <c r="IF25485"/>
      <c r="IW25485"/>
    </row>
    <row r="25486" spans="26:257">
      <c r="CJ25486"/>
      <c r="CK25486"/>
      <c r="GG25486"/>
      <c r="GI25486"/>
      <c r="GQ25486"/>
      <c r="HI25486"/>
      <c r="HK25486"/>
      <c r="HM25486"/>
      <c r="IF25486"/>
      <c r="IW25486"/>
    </row>
    <row r="25487" spans="26:257">
      <c r="CJ25487"/>
      <c r="CK25487"/>
      <c r="GG25487"/>
      <c r="GI25487"/>
      <c r="GQ25487"/>
      <c r="HI25487"/>
      <c r="HK25487"/>
      <c r="HM25487"/>
      <c r="IF25487"/>
      <c r="IW25487"/>
    </row>
    <row r="25488" spans="26:257">
      <c r="CJ25488"/>
      <c r="CK25488"/>
      <c r="GG25488"/>
      <c r="GI25488"/>
      <c r="GQ25488"/>
      <c r="HI25488"/>
      <c r="HK25488"/>
      <c r="HM25488"/>
      <c r="IF25488"/>
      <c r="IW25488"/>
    </row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spans="26:257">
      <c r="CJ25537"/>
      <c r="CK25537"/>
      <c r="GG25537"/>
      <c r="GI25537"/>
      <c r="GQ25537"/>
      <c r="HI25537"/>
      <c r="HK25537"/>
      <c r="HM25537"/>
      <c r="IF25537"/>
      <c r="IW25537"/>
    </row>
    <row r="25538" spans="26:257">
      <c r="CJ25538"/>
      <c r="CK25538"/>
      <c r="GG25538"/>
      <c r="GI25538"/>
      <c r="GQ25538"/>
      <c r="HI25538"/>
      <c r="HK25538"/>
      <c r="HM25538"/>
      <c r="IF25538"/>
      <c r="IW25538"/>
    </row>
    <row r="25539" spans="26:257">
      <c r="CJ25539"/>
      <c r="CK25539"/>
      <c r="GG25539"/>
      <c r="GI25539"/>
      <c r="GQ25539"/>
      <c r="HI25539"/>
      <c r="HK25539"/>
      <c r="HM25539"/>
      <c r="IF25539"/>
      <c r="IW25539"/>
    </row>
    <row r="25540" spans="26:257">
      <c r="CJ25540"/>
      <c r="CK25540"/>
      <c r="GG25540"/>
      <c r="GI25540"/>
      <c r="GQ25540"/>
      <c r="HI25540"/>
      <c r="HK25540"/>
      <c r="HM25540"/>
      <c r="IF25540"/>
      <c r="IW25540"/>
    </row>
    <row r="25541" spans="26:257">
      <c r="CJ25541"/>
      <c r="CK25541"/>
      <c r="GG25541"/>
      <c r="GI25541"/>
      <c r="GQ25541"/>
      <c r="HI25541"/>
      <c r="HK25541"/>
      <c r="HM25541"/>
      <c r="IF25541"/>
      <c r="IW25541"/>
    </row>
    <row r="25542" spans="26:257">
      <c r="CJ25542"/>
      <c r="CK25542"/>
      <c r="GG25542"/>
      <c r="GI25542"/>
      <c r="GQ25542"/>
      <c r="HI25542"/>
      <c r="HK25542"/>
      <c r="HM25542"/>
      <c r="IF25542"/>
      <c r="IW25542"/>
    </row>
    <row r="25543" spans="26:257">
      <c r="CJ25543"/>
      <c r="CK25543"/>
      <c r="GG25543"/>
      <c r="GI25543"/>
      <c r="GQ25543"/>
      <c r="HI25543"/>
      <c r="HK25543"/>
      <c r="HM25543"/>
      <c r="IF25543"/>
      <c r="IW25543"/>
    </row>
    <row r="25544" spans="26:257">
      <c r="Z25544" s="37"/>
      <c r="AD25544" s="32"/>
      <c r="AJ25544" s="37"/>
      <c r="CJ25544"/>
      <c r="CK25544"/>
      <c r="GG25544"/>
      <c r="GI25544"/>
      <c r="GQ25544"/>
      <c r="HI25544"/>
      <c r="HK25544"/>
      <c r="HM25544"/>
      <c r="IF25544"/>
      <c r="IW25544"/>
    </row>
    <row r="25545" spans="26:257">
      <c r="CJ25545"/>
      <c r="CK25545"/>
      <c r="GG25545"/>
      <c r="GI25545"/>
      <c r="GQ25545"/>
      <c r="HI25545"/>
      <c r="HK25545"/>
      <c r="HM25545"/>
      <c r="IF25545"/>
      <c r="IW25545"/>
    </row>
    <row r="25546" spans="26:257">
      <c r="CJ25546"/>
      <c r="CK25546"/>
      <c r="GG25546"/>
      <c r="GI25546"/>
      <c r="GQ25546"/>
      <c r="HI25546"/>
      <c r="HK25546"/>
      <c r="HM25546"/>
      <c r="IF25546"/>
      <c r="IW25546"/>
    </row>
    <row r="25547" spans="26:257">
      <c r="CJ25547"/>
      <c r="CK25547"/>
      <c r="GG25547"/>
      <c r="GI25547"/>
      <c r="GQ25547"/>
      <c r="HI25547"/>
      <c r="HK25547"/>
      <c r="HM25547"/>
      <c r="IF25547"/>
      <c r="IW25547"/>
    </row>
    <row r="25548" spans="26:257">
      <c r="CJ25548"/>
      <c r="CK25548"/>
      <c r="GG25548"/>
      <c r="GI25548"/>
      <c r="GQ25548"/>
      <c r="HI25548"/>
      <c r="HK25548"/>
      <c r="HM25548"/>
      <c r="IF25548"/>
      <c r="IW25548"/>
    </row>
    <row r="25549" spans="26:257">
      <c r="CJ25549"/>
      <c r="CK25549"/>
      <c r="GG25549"/>
      <c r="GI25549"/>
      <c r="GQ25549"/>
      <c r="HI25549"/>
      <c r="HK25549"/>
      <c r="HM25549"/>
      <c r="IF25549"/>
      <c r="IW25549"/>
    </row>
    <row r="25550" spans="26:257">
      <c r="CJ25550"/>
      <c r="CK25550"/>
      <c r="GG25550"/>
      <c r="GI25550"/>
      <c r="GQ25550"/>
      <c r="HI25550"/>
      <c r="HK25550"/>
      <c r="HM25550"/>
      <c r="IF25550"/>
      <c r="IW25550"/>
    </row>
    <row r="25551" spans="26:257">
      <c r="CJ25551"/>
      <c r="CK25551"/>
      <c r="GG25551"/>
      <c r="GI25551"/>
      <c r="GQ25551"/>
      <c r="HI25551"/>
      <c r="HK25551"/>
      <c r="HM25551"/>
      <c r="IF25551"/>
      <c r="IW25551"/>
    </row>
    <row r="25552" spans="26:257">
      <c r="CJ25552"/>
      <c r="CK25552"/>
      <c r="GG25552"/>
      <c r="GI25552"/>
      <c r="GQ25552"/>
      <c r="HI25552"/>
      <c r="HK25552"/>
      <c r="HM25552"/>
      <c r="IF25552"/>
      <c r="IW25552"/>
    </row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spans="26:257">
      <c r="CJ26049"/>
      <c r="CK26049"/>
      <c r="GG26049"/>
      <c r="GI26049"/>
      <c r="GQ26049"/>
      <c r="HI26049"/>
      <c r="HK26049"/>
      <c r="HM26049"/>
      <c r="IF26049"/>
      <c r="IW26049"/>
    </row>
    <row r="26050" spans="26:257">
      <c r="CJ26050"/>
      <c r="CK26050"/>
      <c r="GG26050"/>
      <c r="GI26050"/>
      <c r="GQ26050"/>
      <c r="HI26050"/>
      <c r="HK26050"/>
      <c r="HM26050"/>
      <c r="IF26050"/>
      <c r="IW26050"/>
    </row>
    <row r="26051" spans="26:257">
      <c r="CJ26051"/>
      <c r="CK26051"/>
      <c r="GG26051"/>
      <c r="GI26051"/>
      <c r="GQ26051"/>
      <c r="HI26051"/>
      <c r="HK26051"/>
      <c r="HM26051"/>
      <c r="IF26051"/>
      <c r="IW26051"/>
    </row>
    <row r="26052" spans="26:257">
      <c r="CJ26052"/>
      <c r="CK26052"/>
      <c r="GG26052"/>
      <c r="GI26052"/>
      <c r="GQ26052"/>
      <c r="HI26052"/>
      <c r="HK26052"/>
      <c r="HM26052"/>
      <c r="IF26052"/>
      <c r="IW26052"/>
    </row>
    <row r="26053" spans="26:257">
      <c r="Z26053" s="37"/>
      <c r="AD26053" s="32"/>
      <c r="AJ26053" s="37"/>
      <c r="CJ26053"/>
      <c r="CK26053"/>
      <c r="GG26053"/>
      <c r="GI26053"/>
      <c r="GQ26053"/>
      <c r="HI26053"/>
      <c r="HK26053"/>
      <c r="HM26053"/>
      <c r="IF26053"/>
      <c r="IW26053"/>
    </row>
    <row r="26054" spans="26:257">
      <c r="CJ26054"/>
      <c r="CK26054"/>
      <c r="GG26054"/>
      <c r="GI26054"/>
      <c r="GQ26054"/>
      <c r="HI26054"/>
      <c r="HK26054"/>
      <c r="HM26054"/>
      <c r="IF26054"/>
      <c r="IW26054"/>
    </row>
    <row r="26055" spans="26:257">
      <c r="CJ26055"/>
      <c r="CK26055"/>
      <c r="GG26055"/>
      <c r="GI26055"/>
      <c r="GQ26055"/>
      <c r="HI26055"/>
      <c r="HK26055"/>
      <c r="HM26055"/>
      <c r="IF26055"/>
      <c r="IW26055"/>
    </row>
    <row r="26056" spans="26:257">
      <c r="CJ26056"/>
      <c r="CK26056"/>
      <c r="GG26056"/>
      <c r="GI26056"/>
      <c r="GQ26056"/>
      <c r="HI26056"/>
      <c r="HK26056"/>
      <c r="HM26056"/>
      <c r="IF26056"/>
      <c r="IW26056"/>
    </row>
    <row r="26057" spans="26:257">
      <c r="CJ26057"/>
      <c r="CK26057"/>
      <c r="GG26057"/>
      <c r="GI26057"/>
      <c r="GQ26057"/>
      <c r="HI26057"/>
      <c r="HK26057"/>
      <c r="HM26057"/>
      <c r="IF26057"/>
      <c r="IW26057"/>
    </row>
    <row r="26058" spans="26:257">
      <c r="CJ26058"/>
      <c r="CK26058"/>
      <c r="GG26058"/>
      <c r="GI26058"/>
      <c r="GQ26058"/>
      <c r="HI26058"/>
      <c r="HK26058"/>
      <c r="HM26058"/>
      <c r="IF26058"/>
      <c r="IW26058"/>
    </row>
    <row r="26059" spans="26:257">
      <c r="CJ26059"/>
      <c r="CK26059"/>
      <c r="GG26059"/>
      <c r="GI26059"/>
      <c r="GQ26059"/>
      <c r="HI26059"/>
      <c r="HK26059"/>
      <c r="HM26059"/>
      <c r="IF26059"/>
      <c r="IW26059"/>
    </row>
    <row r="26060" spans="26:257">
      <c r="CJ26060"/>
      <c r="CK26060"/>
      <c r="GG26060"/>
      <c r="GI26060"/>
      <c r="GQ26060"/>
      <c r="HI26060"/>
      <c r="HK26060"/>
      <c r="HM26060"/>
      <c r="IF26060"/>
      <c r="IW26060"/>
    </row>
    <row r="26061" spans="26:257">
      <c r="CJ26061"/>
      <c r="CK26061"/>
      <c r="GG26061"/>
      <c r="GI26061"/>
      <c r="GQ26061"/>
      <c r="HI26061"/>
      <c r="HK26061"/>
      <c r="HM26061"/>
      <c r="IF26061"/>
      <c r="IW26061"/>
    </row>
    <row r="26062" spans="26:257">
      <c r="CJ26062"/>
      <c r="CK26062"/>
      <c r="GG26062"/>
      <c r="GI26062"/>
      <c r="GQ26062"/>
      <c r="HI26062"/>
      <c r="HK26062"/>
      <c r="HM26062"/>
      <c r="IF26062"/>
      <c r="IW26062"/>
    </row>
    <row r="26063" spans="26:257">
      <c r="CJ26063"/>
      <c r="CK26063"/>
      <c r="GG26063"/>
      <c r="GI26063"/>
      <c r="GQ26063"/>
      <c r="HI26063"/>
      <c r="HK26063"/>
      <c r="HM26063"/>
      <c r="IF26063"/>
      <c r="IW26063"/>
    </row>
    <row r="26064" spans="26:257">
      <c r="CJ26064"/>
      <c r="CK26064"/>
      <c r="GG26064"/>
      <c r="GI26064"/>
      <c r="GQ26064"/>
      <c r="HI26064"/>
      <c r="HK26064"/>
      <c r="HM26064"/>
      <c r="IF26064"/>
      <c r="IW26064"/>
    </row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spans="26:257">
      <c r="CJ26113"/>
      <c r="CK26113"/>
      <c r="GG26113"/>
      <c r="GI26113"/>
      <c r="GQ26113"/>
      <c r="HI26113"/>
      <c r="HK26113"/>
      <c r="HM26113"/>
      <c r="IF26113"/>
      <c r="IW26113"/>
    </row>
    <row r="26114" spans="26:257">
      <c r="CJ26114"/>
      <c r="CK26114"/>
      <c r="GG26114"/>
      <c r="GI26114"/>
      <c r="GQ26114"/>
      <c r="HI26114"/>
      <c r="HK26114"/>
      <c r="HM26114"/>
      <c r="IF26114"/>
      <c r="IW26114"/>
    </row>
    <row r="26115" spans="26:257">
      <c r="CJ26115"/>
      <c r="CK26115"/>
      <c r="GG26115"/>
      <c r="GI26115"/>
      <c r="GQ26115"/>
      <c r="HI26115"/>
      <c r="HK26115"/>
      <c r="HM26115"/>
      <c r="IF26115"/>
      <c r="IW26115"/>
    </row>
    <row r="26116" spans="26:257">
      <c r="CJ26116"/>
      <c r="CK26116"/>
      <c r="GG26116"/>
      <c r="GI26116"/>
      <c r="GQ26116"/>
      <c r="HI26116"/>
      <c r="HK26116"/>
      <c r="HM26116"/>
      <c r="IF26116"/>
      <c r="IW26116"/>
    </row>
    <row r="26117" spans="26:257">
      <c r="CJ26117"/>
      <c r="CK26117"/>
      <c r="GG26117"/>
      <c r="GI26117"/>
      <c r="GQ26117"/>
      <c r="HI26117"/>
      <c r="HK26117"/>
      <c r="HM26117"/>
      <c r="IF26117"/>
      <c r="IW26117"/>
    </row>
    <row r="26118" spans="26:257">
      <c r="CJ26118"/>
      <c r="CK26118"/>
      <c r="GG26118"/>
      <c r="GI26118"/>
      <c r="GQ26118"/>
      <c r="HI26118"/>
      <c r="HK26118"/>
      <c r="HM26118"/>
      <c r="IF26118"/>
      <c r="IW26118"/>
    </row>
    <row r="26119" spans="26:257">
      <c r="CJ26119"/>
      <c r="CK26119"/>
      <c r="GG26119"/>
      <c r="GI26119"/>
      <c r="GQ26119"/>
      <c r="HI26119"/>
      <c r="HK26119"/>
      <c r="HM26119"/>
      <c r="IF26119"/>
      <c r="IW26119"/>
    </row>
    <row r="26120" spans="26:257">
      <c r="Z26120" s="37"/>
      <c r="AD26120" s="32"/>
      <c r="AJ26120" s="37"/>
      <c r="CJ26120"/>
      <c r="CK26120"/>
      <c r="GG26120"/>
      <c r="GI26120"/>
      <c r="GQ26120"/>
      <c r="HI26120"/>
      <c r="HK26120"/>
      <c r="HM26120"/>
      <c r="IF26120"/>
      <c r="IW26120"/>
    </row>
    <row r="26121" spans="26:257">
      <c r="CJ26121"/>
      <c r="CK26121"/>
      <c r="GG26121"/>
      <c r="GI26121"/>
      <c r="GQ26121"/>
      <c r="HI26121"/>
      <c r="HK26121"/>
      <c r="HM26121"/>
      <c r="IF26121"/>
      <c r="IW26121"/>
    </row>
    <row r="26122" spans="26:257">
      <c r="CJ26122"/>
      <c r="CK26122"/>
      <c r="GG26122"/>
      <c r="GI26122"/>
      <c r="GQ26122"/>
      <c r="HI26122"/>
      <c r="HK26122"/>
      <c r="HM26122"/>
      <c r="IF26122"/>
      <c r="IW26122"/>
    </row>
    <row r="26123" spans="26:257">
      <c r="CJ26123"/>
      <c r="CK26123"/>
      <c r="GG26123"/>
      <c r="GI26123"/>
      <c r="GQ26123"/>
      <c r="HI26123"/>
      <c r="HK26123"/>
      <c r="HM26123"/>
      <c r="IF26123"/>
      <c r="IW26123"/>
    </row>
    <row r="26124" spans="26:257">
      <c r="CJ26124"/>
      <c r="CK26124"/>
      <c r="GG26124"/>
      <c r="GI26124"/>
      <c r="GQ26124"/>
      <c r="HI26124"/>
      <c r="HK26124"/>
      <c r="HM26124"/>
      <c r="IF26124"/>
      <c r="IW26124"/>
    </row>
    <row r="26125" spans="26:257">
      <c r="CJ26125"/>
      <c r="CK26125"/>
      <c r="GG26125"/>
      <c r="GI26125"/>
      <c r="GQ26125"/>
      <c r="HI26125"/>
      <c r="HK26125"/>
      <c r="HM26125"/>
      <c r="IF26125"/>
      <c r="IW26125"/>
    </row>
    <row r="26126" spans="26:257">
      <c r="CJ26126"/>
      <c r="CK26126"/>
      <c r="GG26126"/>
      <c r="GI26126"/>
      <c r="GQ26126"/>
      <c r="HI26126"/>
      <c r="HK26126"/>
      <c r="HM26126"/>
      <c r="IF26126"/>
      <c r="IW26126"/>
    </row>
    <row r="26127" spans="26:257">
      <c r="CJ26127"/>
      <c r="CK26127"/>
      <c r="GG26127"/>
      <c r="GI26127"/>
      <c r="GQ26127"/>
      <c r="HI26127"/>
      <c r="HK26127"/>
      <c r="HM26127"/>
      <c r="IF26127"/>
      <c r="IW26127"/>
    </row>
    <row r="26128" spans="26:257">
      <c r="CJ26128"/>
      <c r="CK26128"/>
      <c r="GG26128"/>
      <c r="GI26128"/>
      <c r="GQ26128"/>
      <c r="HI26128"/>
      <c r="HK26128"/>
      <c r="HM26128"/>
      <c r="IF26128"/>
      <c r="IW26128"/>
    </row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spans="26:257">
      <c r="Z26257" s="37"/>
      <c r="AD26257" s="32"/>
      <c r="AJ26257" s="37"/>
      <c r="CJ26257"/>
      <c r="CK26257"/>
      <c r="GG26257"/>
      <c r="GI26257"/>
      <c r="GQ26257"/>
      <c r="HI26257"/>
      <c r="HK26257"/>
      <c r="HM26257"/>
      <c r="IF26257"/>
      <c r="IW26257"/>
    </row>
    <row r="26258" spans="26:257">
      <c r="CJ26258"/>
      <c r="CK26258"/>
      <c r="GG26258"/>
      <c r="GI26258"/>
      <c r="GQ26258"/>
      <c r="HI26258"/>
      <c r="HK26258"/>
      <c r="HM26258"/>
      <c r="IF26258"/>
      <c r="IW26258"/>
    </row>
    <row r="26259" spans="26:257">
      <c r="CJ26259"/>
      <c r="CK26259"/>
      <c r="GG26259"/>
      <c r="GI26259"/>
      <c r="GQ26259"/>
      <c r="HI26259"/>
      <c r="HK26259"/>
      <c r="HM26259"/>
      <c r="IF26259"/>
      <c r="IW26259"/>
    </row>
    <row r="26260" spans="26:257">
      <c r="CJ26260"/>
      <c r="CK26260"/>
      <c r="GG26260"/>
      <c r="GI26260"/>
      <c r="GQ26260"/>
      <c r="HI26260"/>
      <c r="HK26260"/>
      <c r="HM26260"/>
      <c r="IF26260"/>
      <c r="IW26260"/>
    </row>
    <row r="26261" spans="26:257">
      <c r="CJ26261"/>
      <c r="CK26261"/>
      <c r="GG26261"/>
      <c r="GI26261"/>
      <c r="GQ26261"/>
      <c r="HI26261"/>
      <c r="HK26261"/>
      <c r="HM26261"/>
      <c r="IF26261"/>
      <c r="IW26261"/>
    </row>
    <row r="26262" spans="26:257">
      <c r="CJ26262"/>
      <c r="CK26262"/>
      <c r="GG26262"/>
      <c r="GI26262"/>
      <c r="GQ26262"/>
      <c r="HI26262"/>
      <c r="HK26262"/>
      <c r="HM26262"/>
      <c r="IF26262"/>
      <c r="IW26262"/>
    </row>
    <row r="26263" spans="26:257">
      <c r="CJ26263"/>
      <c r="CK26263"/>
      <c r="GG26263"/>
      <c r="GI26263"/>
      <c r="GQ26263"/>
      <c r="HI26263"/>
      <c r="HK26263"/>
      <c r="HM26263"/>
      <c r="IF26263"/>
      <c r="IW26263"/>
    </row>
    <row r="26264" spans="26:257">
      <c r="CJ26264"/>
      <c r="CK26264"/>
      <c r="GG26264"/>
      <c r="GI26264"/>
      <c r="GQ26264"/>
      <c r="HI26264"/>
      <c r="HK26264"/>
      <c r="HM26264"/>
      <c r="IF26264"/>
      <c r="IW26264"/>
    </row>
    <row r="26265" spans="26:257">
      <c r="CJ26265"/>
      <c r="CK26265"/>
      <c r="GG26265"/>
      <c r="GI26265"/>
      <c r="GQ26265"/>
      <c r="HI26265"/>
      <c r="HK26265"/>
      <c r="HM26265"/>
      <c r="IF26265"/>
      <c r="IW26265"/>
    </row>
    <row r="26266" spans="26:257">
      <c r="CJ26266"/>
      <c r="CK26266"/>
      <c r="GG26266"/>
      <c r="GI26266"/>
      <c r="GQ26266"/>
      <c r="HI26266"/>
      <c r="HK26266"/>
      <c r="HM26266"/>
      <c r="IF26266"/>
      <c r="IW26266"/>
    </row>
    <row r="26267" spans="26:257">
      <c r="CJ26267"/>
      <c r="CK26267"/>
      <c r="GG26267"/>
      <c r="GI26267"/>
      <c r="GQ26267"/>
      <c r="HI26267"/>
      <c r="HK26267"/>
      <c r="HM26267"/>
      <c r="IF26267"/>
      <c r="IW26267"/>
    </row>
    <row r="26268" spans="26:257">
      <c r="CJ26268"/>
      <c r="CK26268"/>
      <c r="GG26268"/>
      <c r="GI26268"/>
      <c r="GQ26268"/>
      <c r="HI26268"/>
      <c r="HK26268"/>
      <c r="HM26268"/>
      <c r="IF26268"/>
      <c r="IW26268"/>
    </row>
    <row r="26269" spans="26:257">
      <c r="CJ26269"/>
      <c r="CK26269"/>
      <c r="GG26269"/>
      <c r="GI26269"/>
      <c r="GQ26269"/>
      <c r="HI26269"/>
      <c r="HK26269"/>
      <c r="HM26269"/>
      <c r="IF26269"/>
      <c r="IW26269"/>
    </row>
    <row r="26270" spans="26:257">
      <c r="CJ26270"/>
      <c r="CK26270"/>
      <c r="GG26270"/>
      <c r="GI26270"/>
      <c r="GQ26270"/>
      <c r="HI26270"/>
      <c r="HK26270"/>
      <c r="HM26270"/>
      <c r="IF26270"/>
      <c r="IW26270"/>
    </row>
    <row r="26271" spans="26:257">
      <c r="CJ26271"/>
      <c r="CK26271"/>
      <c r="GG26271"/>
      <c r="GI26271"/>
      <c r="GQ26271"/>
      <c r="HI26271"/>
      <c r="HK26271"/>
      <c r="HM26271"/>
      <c r="IF26271"/>
      <c r="IW26271"/>
    </row>
    <row r="26272" spans="26:257">
      <c r="CJ26272"/>
      <c r="CK26272"/>
      <c r="GG26272"/>
      <c r="GI26272"/>
      <c r="GQ26272"/>
      <c r="HI26272"/>
      <c r="HK26272"/>
      <c r="HM26272"/>
      <c r="IF26272"/>
      <c r="IW26272"/>
    </row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spans="26:257">
      <c r="CJ26337"/>
      <c r="CK26337"/>
      <c r="GG26337"/>
      <c r="GI26337"/>
      <c r="GQ26337"/>
      <c r="HI26337"/>
      <c r="HK26337"/>
      <c r="HM26337"/>
      <c r="IF26337"/>
      <c r="IW26337"/>
    </row>
    <row r="26338" spans="26:257">
      <c r="CJ26338"/>
      <c r="CK26338"/>
      <c r="GG26338"/>
      <c r="GI26338"/>
      <c r="GQ26338"/>
      <c r="HI26338"/>
      <c r="HK26338"/>
      <c r="HM26338"/>
      <c r="IF26338"/>
      <c r="IW26338"/>
    </row>
    <row r="26339" spans="26:257">
      <c r="CJ26339"/>
      <c r="CK26339"/>
      <c r="GG26339"/>
      <c r="GI26339"/>
      <c r="GQ26339"/>
      <c r="HI26339"/>
      <c r="HK26339"/>
      <c r="HM26339"/>
      <c r="IF26339"/>
      <c r="IW26339"/>
    </row>
    <row r="26340" spans="26:257">
      <c r="CJ26340"/>
      <c r="CK26340"/>
      <c r="GG26340"/>
      <c r="GI26340"/>
      <c r="GQ26340"/>
      <c r="HI26340"/>
      <c r="HK26340"/>
      <c r="HM26340"/>
      <c r="IF26340"/>
      <c r="IW26340"/>
    </row>
    <row r="26341" spans="26:257">
      <c r="CJ26341"/>
      <c r="CK26341"/>
      <c r="GG26341"/>
      <c r="GI26341"/>
      <c r="GQ26341"/>
      <c r="HI26341"/>
      <c r="HK26341"/>
      <c r="HM26341"/>
      <c r="IF26341"/>
      <c r="IW26341"/>
    </row>
    <row r="26342" spans="26:257">
      <c r="CJ26342"/>
      <c r="CK26342"/>
      <c r="GG26342"/>
      <c r="GI26342"/>
      <c r="GQ26342"/>
      <c r="HI26342"/>
      <c r="HK26342"/>
      <c r="HM26342"/>
      <c r="IF26342"/>
      <c r="IW26342"/>
    </row>
    <row r="26343" spans="26:257">
      <c r="CJ26343"/>
      <c r="CK26343"/>
      <c r="GG26343"/>
      <c r="GI26343"/>
      <c r="GQ26343"/>
      <c r="HI26343"/>
      <c r="HK26343"/>
      <c r="HM26343"/>
      <c r="IF26343"/>
      <c r="IW26343"/>
    </row>
    <row r="26344" spans="26:257">
      <c r="CJ26344"/>
      <c r="CK26344"/>
      <c r="GG26344"/>
      <c r="GI26344"/>
      <c r="GQ26344"/>
      <c r="HI26344"/>
      <c r="HK26344"/>
      <c r="HM26344"/>
      <c r="IF26344"/>
      <c r="IW26344"/>
    </row>
    <row r="26345" spans="26:257">
      <c r="CJ26345"/>
      <c r="CK26345"/>
      <c r="GG26345"/>
      <c r="GI26345"/>
      <c r="GQ26345"/>
      <c r="HI26345"/>
      <c r="HK26345"/>
      <c r="HM26345"/>
      <c r="IF26345"/>
      <c r="IW26345"/>
    </row>
    <row r="26346" spans="26:257">
      <c r="CJ26346"/>
      <c r="CK26346"/>
      <c r="GG26346"/>
      <c r="GI26346"/>
      <c r="GQ26346"/>
      <c r="HI26346"/>
      <c r="HK26346"/>
      <c r="HM26346"/>
      <c r="IF26346"/>
      <c r="IW26346"/>
    </row>
    <row r="26347" spans="26:257">
      <c r="Z26347" s="37"/>
      <c r="AD26347" s="32"/>
      <c r="AJ26347" s="37"/>
      <c r="CJ26347"/>
      <c r="CK26347"/>
      <c r="GG26347"/>
      <c r="GI26347"/>
      <c r="GQ26347"/>
      <c r="HI26347"/>
      <c r="HK26347"/>
      <c r="HM26347"/>
      <c r="IF26347"/>
      <c r="IW26347"/>
    </row>
    <row r="26348" spans="26:257">
      <c r="CJ26348"/>
      <c r="CK26348"/>
      <c r="GG26348"/>
      <c r="GI26348"/>
      <c r="GQ26348"/>
      <c r="HI26348"/>
      <c r="HK26348"/>
      <c r="HM26348"/>
      <c r="IF26348"/>
      <c r="IW26348"/>
    </row>
    <row r="26349" spans="26:257">
      <c r="CJ26349"/>
      <c r="CK26349"/>
      <c r="GG26349"/>
      <c r="GI26349"/>
      <c r="GQ26349"/>
      <c r="HI26349"/>
      <c r="HK26349"/>
      <c r="HM26349"/>
      <c r="IF26349"/>
      <c r="IW26349"/>
    </row>
    <row r="26350" spans="26:257">
      <c r="CJ26350"/>
      <c r="CK26350"/>
      <c r="GG26350"/>
      <c r="GI26350"/>
      <c r="GQ26350"/>
      <c r="HI26350"/>
      <c r="HK26350"/>
      <c r="HM26350"/>
      <c r="IF26350"/>
      <c r="IW26350"/>
    </row>
    <row r="26351" spans="26:257">
      <c r="CJ26351"/>
      <c r="CK26351"/>
      <c r="GG26351"/>
      <c r="GI26351"/>
      <c r="GQ26351"/>
      <c r="HI26351"/>
      <c r="HK26351"/>
      <c r="HM26351"/>
      <c r="IF26351"/>
      <c r="IW26351"/>
    </row>
    <row r="26352" spans="26:257">
      <c r="CJ26352"/>
      <c r="CK26352"/>
      <c r="GG26352"/>
      <c r="GI26352"/>
      <c r="GQ26352"/>
      <c r="HI26352"/>
      <c r="HK26352"/>
      <c r="HM26352"/>
      <c r="IF26352"/>
      <c r="IW26352"/>
    </row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spans="26:257">
      <c r="Z27025" s="37"/>
      <c r="AD27025" s="32"/>
      <c r="AJ27025" s="37"/>
      <c r="CJ27025"/>
      <c r="CK27025"/>
      <c r="GG27025"/>
      <c r="GI27025"/>
      <c r="GQ27025"/>
      <c r="HI27025"/>
      <c r="HK27025"/>
      <c r="HM27025"/>
      <c r="IF27025"/>
      <c r="IW27025"/>
    </row>
    <row r="27026" spans="26:257">
      <c r="CJ27026"/>
      <c r="CK27026"/>
      <c r="GG27026"/>
      <c r="GI27026"/>
      <c r="GQ27026"/>
      <c r="HI27026"/>
      <c r="HK27026"/>
      <c r="HM27026"/>
      <c r="IF27026"/>
      <c r="IW27026"/>
    </row>
    <row r="27027" spans="26:257">
      <c r="CJ27027"/>
      <c r="CK27027"/>
      <c r="GG27027"/>
      <c r="GI27027"/>
      <c r="GQ27027"/>
      <c r="HI27027"/>
      <c r="HK27027"/>
      <c r="HM27027"/>
      <c r="IF27027"/>
      <c r="IW27027"/>
    </row>
    <row r="27028" spans="26:257">
      <c r="CJ27028"/>
      <c r="CK27028"/>
      <c r="GG27028"/>
      <c r="GI27028"/>
      <c r="GQ27028"/>
      <c r="HI27028"/>
      <c r="HK27028"/>
      <c r="HM27028"/>
      <c r="IF27028"/>
      <c r="IW27028"/>
    </row>
    <row r="27029" spans="26:257">
      <c r="CJ27029"/>
      <c r="CK27029"/>
      <c r="GG27029"/>
      <c r="GI27029"/>
      <c r="GQ27029"/>
      <c r="HI27029"/>
      <c r="HK27029"/>
      <c r="HM27029"/>
      <c r="IF27029"/>
      <c r="IW27029"/>
    </row>
    <row r="27030" spans="26:257">
      <c r="CJ27030"/>
      <c r="CK27030"/>
      <c r="GG27030"/>
      <c r="GI27030"/>
      <c r="GQ27030"/>
      <c r="HI27030"/>
      <c r="HK27030"/>
      <c r="HM27030"/>
      <c r="IF27030"/>
      <c r="IW27030"/>
    </row>
    <row r="27031" spans="26:257">
      <c r="CJ27031"/>
      <c r="CK27031"/>
      <c r="GG27031"/>
      <c r="GI27031"/>
      <c r="GQ27031"/>
      <c r="HI27031"/>
      <c r="HK27031"/>
      <c r="HM27031"/>
      <c r="IF27031"/>
      <c r="IW27031"/>
    </row>
    <row r="27032" spans="26:257">
      <c r="CJ27032"/>
      <c r="CK27032"/>
      <c r="GG27032"/>
      <c r="GI27032"/>
      <c r="GQ27032"/>
      <c r="HI27032"/>
      <c r="HK27032"/>
      <c r="HM27032"/>
      <c r="IF27032"/>
      <c r="IW27032"/>
    </row>
    <row r="27033" spans="26:257">
      <c r="CJ27033"/>
      <c r="CK27033"/>
      <c r="GG27033"/>
      <c r="GI27033"/>
      <c r="GQ27033"/>
      <c r="HI27033"/>
      <c r="HK27033"/>
      <c r="HM27033"/>
      <c r="IF27033"/>
      <c r="IW27033"/>
    </row>
    <row r="27034" spans="26:257">
      <c r="CJ27034"/>
      <c r="CK27034"/>
      <c r="GG27034"/>
      <c r="GI27034"/>
      <c r="GQ27034"/>
      <c r="HI27034"/>
      <c r="HK27034"/>
      <c r="HM27034"/>
      <c r="IF27034"/>
      <c r="IW27034"/>
    </row>
    <row r="27035" spans="26:257">
      <c r="CJ27035"/>
      <c r="CK27035"/>
      <c r="GG27035"/>
      <c r="GI27035"/>
      <c r="GQ27035"/>
      <c r="HI27035"/>
      <c r="HK27035"/>
      <c r="HM27035"/>
      <c r="IF27035"/>
      <c r="IW27035"/>
    </row>
    <row r="27036" spans="26:257">
      <c r="CJ27036"/>
      <c r="CK27036"/>
      <c r="GG27036"/>
      <c r="GI27036"/>
      <c r="GQ27036"/>
      <c r="HI27036"/>
      <c r="HK27036"/>
      <c r="HM27036"/>
      <c r="IF27036"/>
      <c r="IW27036"/>
    </row>
    <row r="27037" spans="26:257">
      <c r="CJ27037"/>
      <c r="CK27037"/>
      <c r="GG27037"/>
      <c r="GI27037"/>
      <c r="GQ27037"/>
      <c r="HI27037"/>
      <c r="HK27037"/>
      <c r="HM27037"/>
      <c r="IF27037"/>
      <c r="IW27037"/>
    </row>
    <row r="27038" spans="26:257">
      <c r="CJ27038"/>
      <c r="CK27038"/>
      <c r="GG27038"/>
      <c r="GI27038"/>
      <c r="GQ27038"/>
      <c r="HI27038"/>
      <c r="HK27038"/>
      <c r="HM27038"/>
      <c r="IF27038"/>
      <c r="IW27038"/>
    </row>
    <row r="27039" spans="26:257">
      <c r="CJ27039"/>
      <c r="CK27039"/>
      <c r="GG27039"/>
      <c r="GI27039"/>
      <c r="GQ27039"/>
      <c r="HI27039"/>
      <c r="HK27039"/>
      <c r="HM27039"/>
      <c r="IF27039"/>
      <c r="IW27039"/>
    </row>
    <row r="27040" spans="26:257">
      <c r="CJ27040"/>
      <c r="CK27040"/>
      <c r="GG27040"/>
      <c r="GI27040"/>
      <c r="GQ27040"/>
      <c r="HI27040"/>
      <c r="HK27040"/>
      <c r="HM27040"/>
      <c r="IF27040"/>
      <c r="IW27040"/>
    </row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spans="26:257">
      <c r="CJ27233"/>
      <c r="CK27233"/>
      <c r="GG27233"/>
      <c r="GI27233"/>
      <c r="GQ27233"/>
      <c r="HI27233"/>
      <c r="HK27233"/>
      <c r="HM27233"/>
      <c r="IF27233"/>
      <c r="IW27233"/>
    </row>
    <row r="27234" spans="26:257">
      <c r="CJ27234"/>
      <c r="CK27234"/>
      <c r="GG27234"/>
      <c r="GI27234"/>
      <c r="GQ27234"/>
      <c r="HI27234"/>
      <c r="HK27234"/>
      <c r="HM27234"/>
      <c r="IF27234"/>
      <c r="IW27234"/>
    </row>
    <row r="27235" spans="26:257">
      <c r="CJ27235"/>
      <c r="CK27235"/>
      <c r="GG27235"/>
      <c r="GI27235"/>
      <c r="GQ27235"/>
      <c r="HI27235"/>
      <c r="HK27235"/>
      <c r="HM27235"/>
      <c r="IF27235"/>
      <c r="IW27235"/>
    </row>
    <row r="27236" spans="26:257">
      <c r="CJ27236"/>
      <c r="CK27236"/>
      <c r="GG27236"/>
      <c r="GI27236"/>
      <c r="GQ27236"/>
      <c r="HI27236"/>
      <c r="HK27236"/>
      <c r="HM27236"/>
      <c r="IF27236"/>
      <c r="IW27236"/>
    </row>
    <row r="27237" spans="26:257">
      <c r="Z27237" s="37"/>
      <c r="AD27237" s="32"/>
      <c r="AJ27237" s="37"/>
      <c r="CJ27237"/>
      <c r="CK27237"/>
      <c r="GG27237"/>
      <c r="GI27237"/>
      <c r="GQ27237"/>
      <c r="HI27237"/>
      <c r="HK27237"/>
      <c r="HM27237"/>
      <c r="IF27237"/>
      <c r="IW27237"/>
    </row>
    <row r="27238" spans="26:257">
      <c r="CJ27238"/>
      <c r="CK27238"/>
      <c r="GG27238"/>
      <c r="GI27238"/>
      <c r="GQ27238"/>
      <c r="HI27238"/>
      <c r="HK27238"/>
      <c r="HM27238"/>
      <c r="IF27238"/>
      <c r="IW27238"/>
    </row>
    <row r="27239" spans="26:257">
      <c r="CJ27239"/>
      <c r="CK27239"/>
      <c r="GG27239"/>
      <c r="GI27239"/>
      <c r="GQ27239"/>
      <c r="HI27239"/>
      <c r="HK27239"/>
      <c r="HM27239"/>
      <c r="IF27239"/>
      <c r="IW27239"/>
    </row>
    <row r="27240" spans="26:257">
      <c r="CJ27240"/>
      <c r="CK27240"/>
      <c r="GG27240"/>
      <c r="GI27240"/>
      <c r="GQ27240"/>
      <c r="HI27240"/>
      <c r="HK27240"/>
      <c r="HM27240"/>
      <c r="IF27240"/>
      <c r="IW27240"/>
    </row>
    <row r="27241" spans="26:257">
      <c r="CJ27241"/>
      <c r="CK27241"/>
      <c r="GG27241"/>
      <c r="GI27241"/>
      <c r="GQ27241"/>
      <c r="HI27241"/>
      <c r="HK27241"/>
      <c r="HM27241"/>
      <c r="IF27241"/>
      <c r="IW27241"/>
    </row>
    <row r="27242" spans="26:257">
      <c r="CJ27242"/>
      <c r="CK27242"/>
      <c r="GG27242"/>
      <c r="GI27242"/>
      <c r="GQ27242"/>
      <c r="HI27242"/>
      <c r="HK27242"/>
      <c r="HM27242"/>
      <c r="IF27242"/>
      <c r="IW27242"/>
    </row>
    <row r="27243" spans="26:257">
      <c r="CJ27243"/>
      <c r="CK27243"/>
      <c r="GG27243"/>
      <c r="GI27243"/>
      <c r="GQ27243"/>
      <c r="HI27243"/>
      <c r="HK27243"/>
      <c r="HM27243"/>
      <c r="IF27243"/>
      <c r="IW27243"/>
    </row>
    <row r="27244" spans="26:257">
      <c r="CJ27244"/>
      <c r="CK27244"/>
      <c r="GG27244"/>
      <c r="GI27244"/>
      <c r="GQ27244"/>
      <c r="HI27244"/>
      <c r="HK27244"/>
      <c r="HM27244"/>
      <c r="IF27244"/>
      <c r="IW27244"/>
    </row>
    <row r="27245" spans="26:257">
      <c r="CJ27245"/>
      <c r="CK27245"/>
      <c r="GG27245"/>
      <c r="GI27245"/>
      <c r="GQ27245"/>
      <c r="HI27245"/>
      <c r="HK27245"/>
      <c r="HM27245"/>
      <c r="IF27245"/>
      <c r="IW27245"/>
    </row>
    <row r="27246" spans="26:257">
      <c r="CJ27246"/>
      <c r="CK27246"/>
      <c r="GG27246"/>
      <c r="GI27246"/>
      <c r="GQ27246"/>
      <c r="HI27246"/>
      <c r="HK27246"/>
      <c r="HM27246"/>
      <c r="IF27246"/>
      <c r="IW27246"/>
    </row>
    <row r="27247" spans="26:257">
      <c r="CJ27247"/>
      <c r="CK27247"/>
      <c r="GG27247"/>
      <c r="GI27247"/>
      <c r="GQ27247"/>
      <c r="HI27247"/>
      <c r="HK27247"/>
      <c r="HM27247"/>
      <c r="IF27247"/>
      <c r="IW27247"/>
    </row>
    <row r="27248" spans="26:257">
      <c r="CJ27248"/>
      <c r="CK27248"/>
      <c r="GG27248"/>
      <c r="GI27248"/>
      <c r="GQ27248"/>
      <c r="HI27248"/>
      <c r="HK27248"/>
      <c r="HM27248"/>
      <c r="IF27248"/>
      <c r="IW27248"/>
    </row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spans="26:257">
      <c r="CJ27473"/>
      <c r="CK27473"/>
      <c r="GG27473"/>
      <c r="GI27473"/>
      <c r="GQ27473"/>
      <c r="HI27473"/>
      <c r="HK27473"/>
      <c r="HM27473"/>
      <c r="IF27473"/>
      <c r="IW27473"/>
    </row>
    <row r="27474" spans="26:257">
      <c r="CJ27474"/>
      <c r="CK27474"/>
      <c r="GG27474"/>
      <c r="GI27474"/>
      <c r="GQ27474"/>
      <c r="HI27474"/>
      <c r="HK27474"/>
      <c r="HM27474"/>
      <c r="IF27474"/>
      <c r="IW27474"/>
    </row>
    <row r="27475" spans="26:257">
      <c r="Z27475" s="37"/>
      <c r="AD27475" s="32"/>
      <c r="AJ27475" s="37"/>
      <c r="CJ27475"/>
      <c r="CK27475"/>
      <c r="GG27475"/>
      <c r="GI27475"/>
      <c r="GQ27475"/>
      <c r="HI27475"/>
      <c r="HK27475"/>
      <c r="HM27475"/>
      <c r="IF27475"/>
      <c r="IW27475"/>
    </row>
    <row r="27476" spans="26:257">
      <c r="CJ27476"/>
      <c r="CK27476"/>
      <c r="GG27476"/>
      <c r="GI27476"/>
      <c r="GQ27476"/>
      <c r="HI27476"/>
      <c r="HK27476"/>
      <c r="HM27476"/>
      <c r="IF27476"/>
      <c r="IW27476"/>
    </row>
    <row r="27477" spans="26:257">
      <c r="CJ27477"/>
      <c r="CK27477"/>
      <c r="GG27477"/>
      <c r="GI27477"/>
      <c r="GQ27477"/>
      <c r="HI27477"/>
      <c r="HK27477"/>
      <c r="HM27477"/>
      <c r="IF27477"/>
      <c r="IW27477"/>
    </row>
    <row r="27478" spans="26:257">
      <c r="CJ27478"/>
      <c r="CK27478"/>
      <c r="GG27478"/>
      <c r="GI27478"/>
      <c r="GQ27478"/>
      <c r="HI27478"/>
      <c r="HK27478"/>
      <c r="HM27478"/>
      <c r="IF27478"/>
      <c r="IW27478"/>
    </row>
    <row r="27479" spans="26:257">
      <c r="CJ27479"/>
      <c r="CK27479"/>
      <c r="GG27479"/>
      <c r="GI27479"/>
      <c r="GQ27479"/>
      <c r="HI27479"/>
      <c r="HK27479"/>
      <c r="HM27479"/>
      <c r="IF27479"/>
      <c r="IW27479"/>
    </row>
    <row r="27480" spans="26:257">
      <c r="CJ27480"/>
      <c r="CK27480"/>
      <c r="GG27480"/>
      <c r="GI27480"/>
      <c r="GQ27480"/>
      <c r="HI27480"/>
      <c r="HK27480"/>
      <c r="HM27480"/>
      <c r="IF27480"/>
      <c r="IW27480"/>
    </row>
    <row r="27481" spans="26:257">
      <c r="CJ27481"/>
      <c r="CK27481"/>
      <c r="GG27481"/>
      <c r="GI27481"/>
      <c r="GQ27481"/>
      <c r="HI27481"/>
      <c r="HK27481"/>
      <c r="HM27481"/>
      <c r="IF27481"/>
      <c r="IW27481"/>
    </row>
    <row r="27482" spans="26:257">
      <c r="CJ27482"/>
      <c r="CK27482"/>
      <c r="GG27482"/>
      <c r="GI27482"/>
      <c r="GQ27482"/>
      <c r="HI27482"/>
      <c r="HK27482"/>
      <c r="HM27482"/>
      <c r="IF27482"/>
      <c r="IW27482"/>
    </row>
    <row r="27483" spans="26:257">
      <c r="CJ27483"/>
      <c r="CK27483"/>
      <c r="GG27483"/>
      <c r="GI27483"/>
      <c r="GQ27483"/>
      <c r="HI27483"/>
      <c r="HK27483"/>
      <c r="HM27483"/>
      <c r="IF27483"/>
      <c r="IW27483"/>
    </row>
    <row r="27484" spans="26:257">
      <c r="Z27484" s="37"/>
      <c r="AD27484" s="32"/>
      <c r="AJ27484" s="37"/>
      <c r="CJ27484"/>
      <c r="CK27484"/>
      <c r="GG27484"/>
      <c r="GI27484"/>
      <c r="GQ27484"/>
      <c r="HI27484"/>
      <c r="HK27484"/>
      <c r="HM27484"/>
      <c r="IF27484"/>
      <c r="IW27484"/>
    </row>
    <row r="27485" spans="26:257">
      <c r="CJ27485"/>
      <c r="CK27485"/>
      <c r="GG27485"/>
      <c r="GI27485"/>
      <c r="GQ27485"/>
      <c r="HI27485"/>
      <c r="HK27485"/>
      <c r="HM27485"/>
      <c r="IF27485"/>
      <c r="IW27485"/>
    </row>
    <row r="27486" spans="26:257">
      <c r="CJ27486"/>
      <c r="CK27486"/>
      <c r="GG27486"/>
      <c r="GI27486"/>
      <c r="GQ27486"/>
      <c r="HI27486"/>
      <c r="HK27486"/>
      <c r="HM27486"/>
      <c r="IF27486"/>
      <c r="IW27486"/>
    </row>
    <row r="27487" spans="26:257">
      <c r="CJ27487"/>
      <c r="CK27487"/>
      <c r="GG27487"/>
      <c r="GI27487"/>
      <c r="GQ27487"/>
      <c r="HI27487"/>
      <c r="HK27487"/>
      <c r="HM27487"/>
      <c r="IF27487"/>
      <c r="IW27487"/>
    </row>
    <row r="27488" spans="26:257">
      <c r="CJ27488"/>
      <c r="CK27488"/>
      <c r="GG27488"/>
      <c r="GI27488"/>
      <c r="GQ27488"/>
      <c r="HI27488"/>
      <c r="HK27488"/>
      <c r="HM27488"/>
      <c r="IF27488"/>
      <c r="IW27488"/>
    </row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spans="26:257">
      <c r="CJ27553"/>
      <c r="CK27553"/>
      <c r="GG27553"/>
      <c r="GI27553"/>
      <c r="GQ27553"/>
      <c r="HI27553"/>
      <c r="HK27553"/>
      <c r="HM27553"/>
      <c r="IF27553"/>
      <c r="IW27553"/>
    </row>
    <row r="27554" spans="26:257">
      <c r="CJ27554"/>
      <c r="CK27554"/>
      <c r="GG27554"/>
      <c r="GI27554"/>
      <c r="GQ27554"/>
      <c r="HI27554"/>
      <c r="HK27554"/>
      <c r="HM27554"/>
      <c r="IF27554"/>
      <c r="IW27554"/>
    </row>
    <row r="27555" spans="26:257">
      <c r="CJ27555"/>
      <c r="CK27555"/>
      <c r="GG27555"/>
      <c r="GI27555"/>
      <c r="GQ27555"/>
      <c r="HI27555"/>
      <c r="HK27555"/>
      <c r="HM27555"/>
      <c r="IF27555"/>
      <c r="IW27555"/>
    </row>
    <row r="27556" spans="26:257">
      <c r="CJ27556"/>
      <c r="CK27556"/>
      <c r="GG27556"/>
      <c r="GI27556"/>
      <c r="GQ27556"/>
      <c r="HI27556"/>
      <c r="HK27556"/>
      <c r="HM27556"/>
      <c r="IF27556"/>
      <c r="IW27556"/>
    </row>
    <row r="27557" spans="26:257">
      <c r="CJ27557"/>
      <c r="CK27557"/>
      <c r="GG27557"/>
      <c r="GI27557"/>
      <c r="GQ27557"/>
      <c r="HI27557"/>
      <c r="HK27557"/>
      <c r="HM27557"/>
      <c r="IF27557"/>
      <c r="IW27557"/>
    </row>
    <row r="27558" spans="26:257">
      <c r="CJ27558"/>
      <c r="CK27558"/>
      <c r="GG27558"/>
      <c r="GI27558"/>
      <c r="GQ27558"/>
      <c r="HI27558"/>
      <c r="HK27558"/>
      <c r="HM27558"/>
      <c r="IF27558"/>
      <c r="IW27558"/>
    </row>
    <row r="27559" spans="26:257">
      <c r="CJ27559"/>
      <c r="CK27559"/>
      <c r="GG27559"/>
      <c r="GI27559"/>
      <c r="GQ27559"/>
      <c r="HI27559"/>
      <c r="HK27559"/>
      <c r="HM27559"/>
      <c r="IF27559"/>
      <c r="IW27559"/>
    </row>
    <row r="27560" spans="26:257">
      <c r="CJ27560"/>
      <c r="CK27560"/>
      <c r="GG27560"/>
      <c r="GI27560"/>
      <c r="GQ27560"/>
      <c r="HI27560"/>
      <c r="HK27560"/>
      <c r="HM27560"/>
      <c r="IF27560"/>
      <c r="IW27560"/>
    </row>
    <row r="27561" spans="26:257">
      <c r="CJ27561"/>
      <c r="CK27561"/>
      <c r="GG27561"/>
      <c r="GI27561"/>
      <c r="GQ27561"/>
      <c r="HI27561"/>
      <c r="HK27561"/>
      <c r="HM27561"/>
      <c r="IF27561"/>
      <c r="IW27561"/>
    </row>
    <row r="27562" spans="26:257">
      <c r="CJ27562"/>
      <c r="CK27562"/>
      <c r="GG27562"/>
      <c r="GI27562"/>
      <c r="GQ27562"/>
      <c r="HI27562"/>
      <c r="HK27562"/>
      <c r="HM27562"/>
      <c r="IF27562"/>
      <c r="IW27562"/>
    </row>
    <row r="27563" spans="26:257">
      <c r="CJ27563"/>
      <c r="CK27563"/>
      <c r="GG27563"/>
      <c r="GI27563"/>
      <c r="GQ27563"/>
      <c r="HI27563"/>
      <c r="HK27563"/>
      <c r="HM27563"/>
      <c r="IF27563"/>
      <c r="IW27563"/>
    </row>
    <row r="27564" spans="26:257">
      <c r="CJ27564"/>
      <c r="CK27564"/>
      <c r="GG27564"/>
      <c r="GI27564"/>
      <c r="GQ27564"/>
      <c r="HI27564"/>
      <c r="HK27564"/>
      <c r="HM27564"/>
      <c r="IF27564"/>
      <c r="IW27564"/>
    </row>
    <row r="27565" spans="26:257">
      <c r="CJ27565"/>
      <c r="CK27565"/>
      <c r="GG27565"/>
      <c r="GI27565"/>
      <c r="GQ27565"/>
      <c r="HI27565"/>
      <c r="HK27565"/>
      <c r="HM27565"/>
      <c r="IF27565"/>
      <c r="IW27565"/>
    </row>
    <row r="27566" spans="26:257">
      <c r="CJ27566"/>
      <c r="CK27566"/>
      <c r="GG27566"/>
      <c r="GI27566"/>
      <c r="GQ27566"/>
      <c r="HI27566"/>
      <c r="HK27566"/>
      <c r="HM27566"/>
      <c r="IF27566"/>
      <c r="IW27566"/>
    </row>
    <row r="27567" spans="26:257">
      <c r="CJ27567"/>
      <c r="CK27567"/>
      <c r="GG27567"/>
      <c r="GI27567"/>
      <c r="GQ27567"/>
      <c r="HI27567"/>
      <c r="HK27567"/>
      <c r="HM27567"/>
      <c r="IF27567"/>
      <c r="IW27567"/>
    </row>
    <row r="27568" spans="26:257">
      <c r="Z27568" s="37"/>
      <c r="AD27568" s="32"/>
      <c r="AJ27568" s="37"/>
      <c r="CJ27568"/>
      <c r="CK27568"/>
      <c r="GG27568"/>
      <c r="GI27568"/>
      <c r="GQ27568"/>
      <c r="HI27568"/>
      <c r="HK27568"/>
      <c r="HM27568"/>
      <c r="IF27568"/>
      <c r="IW27568"/>
    </row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spans="26:257">
      <c r="CJ27585"/>
      <c r="CK27585"/>
      <c r="GG27585"/>
      <c r="GI27585"/>
      <c r="GQ27585"/>
      <c r="HI27585"/>
      <c r="HK27585"/>
      <c r="HM27585"/>
      <c r="IF27585"/>
      <c r="IW27585"/>
    </row>
    <row r="27586" spans="26:257">
      <c r="CJ27586"/>
      <c r="CK27586"/>
      <c r="GG27586"/>
      <c r="GI27586"/>
      <c r="GQ27586"/>
      <c r="HI27586"/>
      <c r="HK27586"/>
      <c r="HM27586"/>
      <c r="IF27586"/>
      <c r="IW27586"/>
    </row>
    <row r="27587" spans="26:257">
      <c r="CJ27587"/>
      <c r="CK27587"/>
      <c r="GG27587"/>
      <c r="GI27587"/>
      <c r="GQ27587"/>
      <c r="HI27587"/>
      <c r="HK27587"/>
      <c r="HM27587"/>
      <c r="IF27587"/>
      <c r="IW27587"/>
    </row>
    <row r="27588" spans="26:257">
      <c r="CJ27588"/>
      <c r="CK27588"/>
      <c r="GG27588"/>
      <c r="GI27588"/>
      <c r="GQ27588"/>
      <c r="HI27588"/>
      <c r="HK27588"/>
      <c r="HM27588"/>
      <c r="IF27588"/>
      <c r="IW27588"/>
    </row>
    <row r="27589" spans="26:257">
      <c r="CJ27589"/>
      <c r="CK27589"/>
      <c r="GG27589"/>
      <c r="GI27589"/>
      <c r="GQ27589"/>
      <c r="HI27589"/>
      <c r="HK27589"/>
      <c r="HM27589"/>
      <c r="IF27589"/>
      <c r="IW27589"/>
    </row>
    <row r="27590" spans="26:257">
      <c r="Z27590" s="37"/>
      <c r="AD27590" s="32"/>
      <c r="AJ27590" s="37"/>
      <c r="CJ27590"/>
      <c r="CK27590"/>
      <c r="GG27590"/>
      <c r="GI27590"/>
      <c r="GQ27590"/>
      <c r="HI27590"/>
      <c r="HK27590"/>
      <c r="HM27590"/>
      <c r="IF27590"/>
      <c r="IW27590"/>
    </row>
    <row r="27591" spans="26:257">
      <c r="CJ27591"/>
      <c r="CK27591"/>
      <c r="GG27591"/>
      <c r="GI27591"/>
      <c r="GQ27591"/>
      <c r="HI27591"/>
      <c r="HK27591"/>
      <c r="HM27591"/>
      <c r="IF27591"/>
      <c r="IW27591"/>
    </row>
    <row r="27592" spans="26:257">
      <c r="CJ27592"/>
      <c r="CK27592"/>
      <c r="GG27592"/>
      <c r="GI27592"/>
      <c r="GQ27592"/>
      <c r="HI27592"/>
      <c r="HK27592"/>
      <c r="HM27592"/>
      <c r="IF27592"/>
      <c r="IW27592"/>
    </row>
    <row r="27593" spans="26:257">
      <c r="CJ27593"/>
      <c r="CK27593"/>
      <c r="GG27593"/>
      <c r="GI27593"/>
      <c r="GQ27593"/>
      <c r="HI27593"/>
      <c r="HK27593"/>
      <c r="HM27593"/>
      <c r="IF27593"/>
      <c r="IW27593"/>
    </row>
    <row r="27594" spans="26:257">
      <c r="CJ27594"/>
      <c r="CK27594"/>
      <c r="GG27594"/>
      <c r="GI27594"/>
      <c r="GQ27594"/>
      <c r="HI27594"/>
      <c r="HK27594"/>
      <c r="HM27594"/>
      <c r="IF27594"/>
      <c r="IW27594"/>
    </row>
    <row r="27595" spans="26:257">
      <c r="CJ27595"/>
      <c r="CK27595"/>
      <c r="GG27595"/>
      <c r="GI27595"/>
      <c r="GQ27595"/>
      <c r="HI27595"/>
      <c r="HK27595"/>
      <c r="HM27595"/>
      <c r="IF27595"/>
      <c r="IW27595"/>
    </row>
    <row r="27596" spans="26:257">
      <c r="CJ27596"/>
      <c r="CK27596"/>
      <c r="GG27596"/>
      <c r="GI27596"/>
      <c r="GQ27596"/>
      <c r="HI27596"/>
      <c r="HK27596"/>
      <c r="HM27596"/>
      <c r="IF27596"/>
      <c r="IW27596"/>
    </row>
    <row r="27597" spans="26:257">
      <c r="CJ27597"/>
      <c r="CK27597"/>
      <c r="GG27597"/>
      <c r="GI27597"/>
      <c r="GQ27597"/>
      <c r="HI27597"/>
      <c r="HK27597"/>
      <c r="HM27597"/>
      <c r="IF27597"/>
      <c r="IW27597"/>
    </row>
    <row r="27598" spans="26:257">
      <c r="CJ27598"/>
      <c r="CK27598"/>
      <c r="GG27598"/>
      <c r="GI27598"/>
      <c r="GQ27598"/>
      <c r="HI27598"/>
      <c r="HK27598"/>
      <c r="HM27598"/>
      <c r="IF27598"/>
      <c r="IW27598"/>
    </row>
    <row r="27599" spans="26:257">
      <c r="CJ27599"/>
      <c r="CK27599"/>
      <c r="GG27599"/>
      <c r="GI27599"/>
      <c r="GQ27599"/>
      <c r="HI27599"/>
      <c r="HK27599"/>
      <c r="HM27599"/>
      <c r="IF27599"/>
      <c r="IW27599"/>
    </row>
    <row r="27600" spans="26:257">
      <c r="CJ27600"/>
      <c r="CK27600"/>
      <c r="GG27600"/>
      <c r="GI27600"/>
      <c r="GQ27600"/>
      <c r="HI27600"/>
      <c r="HK27600"/>
      <c r="HM27600"/>
      <c r="IF27600"/>
      <c r="IW27600"/>
    </row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spans="26:257">
      <c r="CJ27777"/>
      <c r="CK27777"/>
      <c r="GG27777"/>
      <c r="GI27777"/>
      <c r="GQ27777"/>
      <c r="HI27777"/>
      <c r="HK27777"/>
      <c r="HM27777"/>
      <c r="IF27777"/>
      <c r="IW27777"/>
    </row>
    <row r="27778" spans="26:257">
      <c r="CJ27778"/>
      <c r="CK27778"/>
      <c r="GG27778"/>
      <c r="GI27778"/>
      <c r="GQ27778"/>
      <c r="HI27778"/>
      <c r="HK27778"/>
      <c r="HM27778"/>
      <c r="IF27778"/>
      <c r="IW27778"/>
    </row>
    <row r="27779" spans="26:257">
      <c r="CJ27779"/>
      <c r="CK27779"/>
      <c r="GG27779"/>
      <c r="GI27779"/>
      <c r="GQ27779"/>
      <c r="HI27779"/>
      <c r="HK27779"/>
      <c r="HM27779"/>
      <c r="IF27779"/>
      <c r="IW27779"/>
    </row>
    <row r="27780" spans="26:257">
      <c r="CJ27780"/>
      <c r="CK27780"/>
      <c r="GG27780"/>
      <c r="GI27780"/>
      <c r="GQ27780"/>
      <c r="HI27780"/>
      <c r="HK27780"/>
      <c r="HM27780"/>
      <c r="IF27780"/>
      <c r="IW27780"/>
    </row>
    <row r="27781" spans="26:257">
      <c r="CJ27781"/>
      <c r="CK27781"/>
      <c r="GG27781"/>
      <c r="GI27781"/>
      <c r="GQ27781"/>
      <c r="HI27781"/>
      <c r="HK27781"/>
      <c r="HM27781"/>
      <c r="IF27781"/>
      <c r="IW27781"/>
    </row>
    <row r="27782" spans="26:257">
      <c r="CJ27782"/>
      <c r="CK27782"/>
      <c r="GG27782"/>
      <c r="GI27782"/>
      <c r="GQ27782"/>
      <c r="HI27782"/>
      <c r="HK27782"/>
      <c r="HM27782"/>
      <c r="IF27782"/>
      <c r="IW27782"/>
    </row>
    <row r="27783" spans="26:257">
      <c r="CJ27783"/>
      <c r="CK27783"/>
      <c r="GG27783"/>
      <c r="GI27783"/>
      <c r="GQ27783"/>
      <c r="HI27783"/>
      <c r="HK27783"/>
      <c r="HM27783"/>
      <c r="IF27783"/>
      <c r="IW27783"/>
    </row>
    <row r="27784" spans="26:257">
      <c r="CJ27784"/>
      <c r="CK27784"/>
      <c r="GG27784"/>
      <c r="GI27784"/>
      <c r="GQ27784"/>
      <c r="HI27784"/>
      <c r="HK27784"/>
      <c r="HM27784"/>
      <c r="IF27784"/>
      <c r="IW27784"/>
    </row>
    <row r="27785" spans="26:257">
      <c r="Z27785" s="37"/>
      <c r="AD27785" s="32"/>
      <c r="AJ27785" s="37"/>
      <c r="CJ27785"/>
      <c r="CK27785"/>
      <c r="GG27785"/>
      <c r="GI27785"/>
      <c r="GQ27785"/>
      <c r="HI27785"/>
      <c r="HK27785"/>
      <c r="HM27785"/>
      <c r="IF27785"/>
      <c r="IW27785"/>
    </row>
    <row r="27786" spans="26:257">
      <c r="CJ27786"/>
      <c r="CK27786"/>
      <c r="GG27786"/>
      <c r="GI27786"/>
      <c r="GQ27786"/>
      <c r="HI27786"/>
      <c r="HK27786"/>
      <c r="HM27786"/>
      <c r="IF27786"/>
      <c r="IW27786"/>
    </row>
    <row r="27787" spans="26:257">
      <c r="CJ27787"/>
      <c r="CK27787"/>
      <c r="GG27787"/>
      <c r="GI27787"/>
      <c r="GQ27787"/>
      <c r="HI27787"/>
      <c r="HK27787"/>
      <c r="HM27787"/>
      <c r="IF27787"/>
      <c r="IW27787"/>
    </row>
    <row r="27788" spans="26:257">
      <c r="CJ27788"/>
      <c r="CK27788"/>
      <c r="GG27788"/>
      <c r="GI27788"/>
      <c r="GQ27788"/>
      <c r="HI27788"/>
      <c r="HK27788"/>
      <c r="HM27788"/>
      <c r="IF27788"/>
      <c r="IW27788"/>
    </row>
    <row r="27789" spans="26:257">
      <c r="CJ27789"/>
      <c r="CK27789"/>
      <c r="GG27789"/>
      <c r="GI27789"/>
      <c r="GQ27789"/>
      <c r="HI27789"/>
      <c r="HK27789"/>
      <c r="HM27789"/>
      <c r="IF27789"/>
      <c r="IW27789"/>
    </row>
    <row r="27790" spans="26:257">
      <c r="CJ27790"/>
      <c r="CK27790"/>
      <c r="GG27790"/>
      <c r="GI27790"/>
      <c r="GQ27790"/>
      <c r="HI27790"/>
      <c r="HK27790"/>
      <c r="HM27790"/>
      <c r="IF27790"/>
      <c r="IW27790"/>
    </row>
    <row r="27791" spans="26:257">
      <c r="CJ27791"/>
      <c r="CK27791"/>
      <c r="GG27791"/>
      <c r="GI27791"/>
      <c r="GQ27791"/>
      <c r="HI27791"/>
      <c r="HK27791"/>
      <c r="HM27791"/>
      <c r="IF27791"/>
      <c r="IW27791"/>
    </row>
    <row r="27792" spans="26:257">
      <c r="CJ27792"/>
      <c r="CK27792"/>
      <c r="GG27792"/>
      <c r="GI27792"/>
      <c r="GQ27792"/>
      <c r="HI27792"/>
      <c r="HK27792"/>
      <c r="HM27792"/>
      <c r="IF27792"/>
      <c r="IW27792"/>
    </row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spans="26:257">
      <c r="CJ27905"/>
      <c r="CK27905"/>
      <c r="GG27905"/>
      <c r="GI27905"/>
      <c r="GQ27905"/>
      <c r="HI27905"/>
      <c r="HK27905"/>
      <c r="HM27905"/>
      <c r="IF27905"/>
      <c r="IW27905"/>
    </row>
    <row r="27906" spans="26:257">
      <c r="CJ27906"/>
      <c r="CK27906"/>
      <c r="GG27906"/>
      <c r="GI27906"/>
      <c r="GQ27906"/>
      <c r="HI27906"/>
      <c r="HK27906"/>
      <c r="HM27906"/>
      <c r="IF27906"/>
      <c r="IW27906"/>
    </row>
    <row r="27907" spans="26:257">
      <c r="CJ27907"/>
      <c r="CK27907"/>
      <c r="GG27907"/>
      <c r="GI27907"/>
      <c r="GQ27907"/>
      <c r="HI27907"/>
      <c r="HK27907"/>
      <c r="HM27907"/>
      <c r="IF27907"/>
      <c r="IW27907"/>
    </row>
    <row r="27908" spans="26:257">
      <c r="CJ27908"/>
      <c r="CK27908"/>
      <c r="GG27908"/>
      <c r="GI27908"/>
      <c r="GQ27908"/>
      <c r="HI27908"/>
      <c r="HK27908"/>
      <c r="HM27908"/>
      <c r="IF27908"/>
      <c r="IW27908"/>
    </row>
    <row r="27909" spans="26:257">
      <c r="CJ27909"/>
      <c r="CK27909"/>
      <c r="GG27909"/>
      <c r="GI27909"/>
      <c r="GQ27909"/>
      <c r="HI27909"/>
      <c r="HK27909"/>
      <c r="HM27909"/>
      <c r="IF27909"/>
      <c r="IW27909"/>
    </row>
    <row r="27910" spans="26:257">
      <c r="CJ27910"/>
      <c r="CK27910"/>
      <c r="GG27910"/>
      <c r="GI27910"/>
      <c r="GQ27910"/>
      <c r="HI27910"/>
      <c r="HK27910"/>
      <c r="HM27910"/>
      <c r="IF27910"/>
      <c r="IW27910"/>
    </row>
    <row r="27911" spans="26:257">
      <c r="Z27911" s="37"/>
      <c r="AD27911" s="32"/>
      <c r="AJ27911" s="37"/>
      <c r="CJ27911"/>
      <c r="CK27911"/>
      <c r="GG27911"/>
      <c r="GI27911"/>
      <c r="GQ27911"/>
      <c r="HI27911"/>
      <c r="HK27911"/>
      <c r="HM27911"/>
      <c r="IF27911"/>
      <c r="IW27911"/>
    </row>
    <row r="27912" spans="26:257">
      <c r="CJ27912"/>
      <c r="CK27912"/>
      <c r="GG27912"/>
      <c r="GI27912"/>
      <c r="GQ27912"/>
      <c r="HI27912"/>
      <c r="HK27912"/>
      <c r="HM27912"/>
      <c r="IF27912"/>
      <c r="IW27912"/>
    </row>
    <row r="27913" spans="26:257">
      <c r="CJ27913"/>
      <c r="CK27913"/>
      <c r="GG27913"/>
      <c r="GI27913"/>
      <c r="GQ27913"/>
      <c r="HI27913"/>
      <c r="HK27913"/>
      <c r="HM27913"/>
      <c r="IF27913"/>
      <c r="IW27913"/>
    </row>
    <row r="27914" spans="26:257">
      <c r="CJ27914"/>
      <c r="CK27914"/>
      <c r="GG27914"/>
      <c r="GI27914"/>
      <c r="GQ27914"/>
      <c r="HI27914"/>
      <c r="HK27914"/>
      <c r="HM27914"/>
      <c r="IF27914"/>
      <c r="IW27914"/>
    </row>
    <row r="27915" spans="26:257">
      <c r="CJ27915"/>
      <c r="CK27915"/>
      <c r="GG27915"/>
      <c r="GI27915"/>
      <c r="GQ27915"/>
      <c r="HI27915"/>
      <c r="HK27915"/>
      <c r="HM27915"/>
      <c r="IF27915"/>
      <c r="IW27915"/>
    </row>
    <row r="27916" spans="26:257">
      <c r="CJ27916"/>
      <c r="CK27916"/>
      <c r="GG27916"/>
      <c r="GI27916"/>
      <c r="GQ27916"/>
      <c r="HI27916"/>
      <c r="HK27916"/>
      <c r="HM27916"/>
      <c r="IF27916"/>
      <c r="IW27916"/>
    </row>
    <row r="27917" spans="26:257">
      <c r="CJ27917"/>
      <c r="CK27917"/>
      <c r="GG27917"/>
      <c r="GI27917"/>
      <c r="GQ27917"/>
      <c r="HI27917"/>
      <c r="HK27917"/>
      <c r="HM27917"/>
      <c r="IF27917"/>
      <c r="IW27917"/>
    </row>
    <row r="27918" spans="26:257">
      <c r="CJ27918"/>
      <c r="CK27918"/>
      <c r="GG27918"/>
      <c r="GI27918"/>
      <c r="GQ27918"/>
      <c r="HI27918"/>
      <c r="HK27918"/>
      <c r="HM27918"/>
      <c r="IF27918"/>
      <c r="IW27918"/>
    </row>
    <row r="27919" spans="26:257">
      <c r="CJ27919"/>
      <c r="CK27919"/>
      <c r="GG27919"/>
      <c r="GI27919"/>
      <c r="GQ27919"/>
      <c r="HI27919"/>
      <c r="HK27919"/>
      <c r="HM27919"/>
      <c r="IF27919"/>
      <c r="IW27919"/>
    </row>
    <row r="27920" spans="26:257">
      <c r="CJ27920"/>
      <c r="CK27920"/>
      <c r="GG27920"/>
      <c r="GI27920"/>
      <c r="GQ27920"/>
      <c r="HI27920"/>
      <c r="HK27920"/>
      <c r="HM27920"/>
      <c r="IF27920"/>
      <c r="IW27920"/>
    </row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spans="26:257">
      <c r="CJ28785"/>
      <c r="CK28785"/>
      <c r="GG28785"/>
      <c r="GI28785"/>
      <c r="GQ28785"/>
      <c r="HI28785"/>
      <c r="HK28785"/>
      <c r="HM28785"/>
      <c r="IF28785"/>
      <c r="IW28785"/>
    </row>
    <row r="28786" spans="26:257">
      <c r="CJ28786"/>
      <c r="CK28786"/>
      <c r="GG28786"/>
      <c r="GI28786"/>
      <c r="GQ28786"/>
      <c r="HI28786"/>
      <c r="HK28786"/>
      <c r="HM28786"/>
      <c r="IF28786"/>
      <c r="IW28786"/>
    </row>
    <row r="28787" spans="26:257">
      <c r="CJ28787"/>
      <c r="CK28787"/>
      <c r="GG28787"/>
      <c r="GI28787"/>
      <c r="GQ28787"/>
      <c r="HI28787"/>
      <c r="HK28787"/>
      <c r="HM28787"/>
      <c r="IF28787"/>
      <c r="IW28787"/>
    </row>
    <row r="28788" spans="26:257">
      <c r="CJ28788"/>
      <c r="CK28788"/>
      <c r="GG28788"/>
      <c r="GI28788"/>
      <c r="GQ28788"/>
      <c r="HI28788"/>
      <c r="HK28788"/>
      <c r="HM28788"/>
      <c r="IF28788"/>
      <c r="IW28788"/>
    </row>
    <row r="28789" spans="26:257">
      <c r="CJ28789"/>
      <c r="CK28789"/>
      <c r="GG28789"/>
      <c r="GI28789"/>
      <c r="GQ28789"/>
      <c r="HI28789"/>
      <c r="HK28789"/>
      <c r="HM28789"/>
      <c r="IF28789"/>
      <c r="IW28789"/>
    </row>
    <row r="28790" spans="26:257">
      <c r="CJ28790"/>
      <c r="CK28790"/>
      <c r="GG28790"/>
      <c r="GI28790"/>
      <c r="GQ28790"/>
      <c r="HI28790"/>
      <c r="HK28790"/>
      <c r="HM28790"/>
      <c r="IF28790"/>
      <c r="IW28790"/>
    </row>
    <row r="28791" spans="26:257">
      <c r="CJ28791"/>
      <c r="CK28791"/>
      <c r="GG28791"/>
      <c r="GI28791"/>
      <c r="GQ28791"/>
      <c r="HI28791"/>
      <c r="HK28791"/>
      <c r="HM28791"/>
      <c r="IF28791"/>
      <c r="IW28791"/>
    </row>
    <row r="28792" spans="26:257">
      <c r="CJ28792"/>
      <c r="CK28792"/>
      <c r="GG28792"/>
      <c r="GI28792"/>
      <c r="GQ28792"/>
      <c r="HI28792"/>
      <c r="HK28792"/>
      <c r="HM28792"/>
      <c r="IF28792"/>
      <c r="IW28792"/>
    </row>
    <row r="28793" spans="26:257">
      <c r="CJ28793"/>
      <c r="CK28793"/>
      <c r="GG28793"/>
      <c r="GI28793"/>
      <c r="GQ28793"/>
      <c r="HI28793"/>
      <c r="HK28793"/>
      <c r="HM28793"/>
      <c r="IF28793"/>
      <c r="IW28793"/>
    </row>
    <row r="28794" spans="26:257">
      <c r="CJ28794"/>
      <c r="CK28794"/>
      <c r="GG28794"/>
      <c r="GI28794"/>
      <c r="GQ28794"/>
      <c r="HI28794"/>
      <c r="HK28794"/>
      <c r="HM28794"/>
      <c r="IF28794"/>
      <c r="IW28794"/>
    </row>
    <row r="28795" spans="26:257">
      <c r="CJ28795"/>
      <c r="CK28795"/>
      <c r="GG28795"/>
      <c r="GI28795"/>
      <c r="GQ28795"/>
      <c r="HI28795"/>
      <c r="HK28795"/>
      <c r="HM28795"/>
      <c r="IF28795"/>
      <c r="IW28795"/>
    </row>
    <row r="28796" spans="26:257">
      <c r="CJ28796"/>
      <c r="CK28796"/>
      <c r="GG28796"/>
      <c r="GI28796"/>
      <c r="GQ28796"/>
      <c r="HI28796"/>
      <c r="HK28796"/>
      <c r="HM28796"/>
      <c r="IF28796"/>
      <c r="IW28796"/>
    </row>
    <row r="28797" spans="26:257">
      <c r="Z28797" s="37"/>
      <c r="AD28797" s="32"/>
      <c r="AJ28797" s="37"/>
      <c r="CJ28797"/>
      <c r="CK28797"/>
      <c r="GG28797"/>
      <c r="GI28797"/>
      <c r="GQ28797"/>
      <c r="HI28797"/>
      <c r="HK28797"/>
      <c r="HM28797"/>
      <c r="IF28797"/>
      <c r="IW28797"/>
    </row>
    <row r="28798" spans="26:257">
      <c r="CJ28798"/>
      <c r="CK28798"/>
      <c r="GG28798"/>
      <c r="GI28798"/>
      <c r="GQ28798"/>
      <c r="HI28798"/>
      <c r="HK28798"/>
      <c r="HM28798"/>
      <c r="IF28798"/>
      <c r="IW28798"/>
    </row>
    <row r="28799" spans="26:257">
      <c r="CJ28799"/>
      <c r="CK28799"/>
      <c r="GG28799"/>
      <c r="GI28799"/>
      <c r="GQ28799"/>
      <c r="HI28799"/>
      <c r="HK28799"/>
      <c r="HM28799"/>
      <c r="IF28799"/>
      <c r="IW28799"/>
    </row>
    <row r="28800" spans="26:257">
      <c r="CJ28800"/>
      <c r="CK28800"/>
      <c r="GG28800"/>
      <c r="GI28800"/>
      <c r="GQ28800"/>
      <c r="HI28800"/>
      <c r="HK28800"/>
      <c r="HM28800"/>
      <c r="IF28800"/>
      <c r="IW28800"/>
    </row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spans="26:257">
      <c r="CJ29249"/>
      <c r="CK29249"/>
      <c r="GG29249"/>
      <c r="GI29249"/>
      <c r="GQ29249"/>
      <c r="HI29249"/>
      <c r="HK29249"/>
      <c r="HM29249"/>
      <c r="IF29249"/>
      <c r="IW29249"/>
    </row>
    <row r="29250" spans="26:257">
      <c r="CJ29250"/>
      <c r="CK29250"/>
      <c r="GG29250"/>
      <c r="GI29250"/>
      <c r="GQ29250"/>
      <c r="HI29250"/>
      <c r="HK29250"/>
      <c r="HM29250"/>
      <c r="IF29250"/>
      <c r="IW29250"/>
    </row>
    <row r="29251" spans="26:257">
      <c r="CJ29251"/>
      <c r="CK29251"/>
      <c r="GG29251"/>
      <c r="GI29251"/>
      <c r="GQ29251"/>
      <c r="HI29251"/>
      <c r="HK29251"/>
      <c r="HM29251"/>
      <c r="IF29251"/>
      <c r="IW29251"/>
    </row>
    <row r="29252" spans="26:257">
      <c r="Z29252" s="37"/>
      <c r="AD29252" s="32"/>
      <c r="AJ29252" s="37"/>
      <c r="CJ29252"/>
      <c r="CK29252"/>
      <c r="GG29252"/>
      <c r="GI29252"/>
      <c r="GQ29252"/>
      <c r="HI29252"/>
      <c r="HK29252"/>
      <c r="HM29252"/>
      <c r="IF29252"/>
      <c r="IW29252"/>
    </row>
    <row r="29253" spans="26:257">
      <c r="CJ29253"/>
      <c r="CK29253"/>
      <c r="GG29253"/>
      <c r="GI29253"/>
      <c r="GQ29253"/>
      <c r="HI29253"/>
      <c r="HK29253"/>
      <c r="HM29253"/>
      <c r="IF29253"/>
      <c r="IW29253"/>
    </row>
    <row r="29254" spans="26:257">
      <c r="CJ29254"/>
      <c r="CK29254"/>
      <c r="GG29254"/>
      <c r="GI29254"/>
      <c r="GQ29254"/>
      <c r="HI29254"/>
      <c r="HK29254"/>
      <c r="HM29254"/>
      <c r="IF29254"/>
      <c r="IW29254"/>
    </row>
    <row r="29255" spans="26:257">
      <c r="CJ29255"/>
      <c r="CK29255"/>
      <c r="GG29255"/>
      <c r="GI29255"/>
      <c r="GQ29255"/>
      <c r="HI29255"/>
      <c r="HK29255"/>
      <c r="HM29255"/>
      <c r="IF29255"/>
      <c r="IW29255"/>
    </row>
    <row r="29256" spans="26:257">
      <c r="CJ29256"/>
      <c r="CK29256"/>
      <c r="GG29256"/>
      <c r="GI29256"/>
      <c r="GQ29256"/>
      <c r="HI29256"/>
      <c r="HK29256"/>
      <c r="HM29256"/>
      <c r="IF29256"/>
      <c r="IW29256"/>
    </row>
    <row r="29257" spans="26:257">
      <c r="CJ29257"/>
      <c r="CK29257"/>
      <c r="GG29257"/>
      <c r="GI29257"/>
      <c r="GQ29257"/>
      <c r="HI29257"/>
      <c r="HK29257"/>
      <c r="HM29257"/>
      <c r="IF29257"/>
      <c r="IW29257"/>
    </row>
    <row r="29258" spans="26:257">
      <c r="CJ29258"/>
      <c r="CK29258"/>
      <c r="GG29258"/>
      <c r="GI29258"/>
      <c r="GQ29258"/>
      <c r="HI29258"/>
      <c r="HK29258"/>
      <c r="HM29258"/>
      <c r="IF29258"/>
      <c r="IW29258"/>
    </row>
    <row r="29259" spans="26:257">
      <c r="CJ29259"/>
      <c r="CK29259"/>
      <c r="GG29259"/>
      <c r="GI29259"/>
      <c r="GQ29259"/>
      <c r="HI29259"/>
      <c r="HK29259"/>
      <c r="HM29259"/>
      <c r="IF29259"/>
      <c r="IW29259"/>
    </row>
    <row r="29260" spans="26:257">
      <c r="CJ29260"/>
      <c r="CK29260"/>
      <c r="GG29260"/>
      <c r="GI29260"/>
      <c r="GQ29260"/>
      <c r="HI29260"/>
      <c r="HK29260"/>
      <c r="HM29260"/>
      <c r="IF29260"/>
      <c r="IW29260"/>
    </row>
    <row r="29261" spans="26:257">
      <c r="CJ29261"/>
      <c r="CK29261"/>
      <c r="GG29261"/>
      <c r="GI29261"/>
      <c r="GQ29261"/>
      <c r="HI29261"/>
      <c r="HK29261"/>
      <c r="HM29261"/>
      <c r="IF29261"/>
      <c r="IW29261"/>
    </row>
    <row r="29262" spans="26:257">
      <c r="CJ29262"/>
      <c r="CK29262"/>
      <c r="GG29262"/>
      <c r="GI29262"/>
      <c r="GQ29262"/>
      <c r="HI29262"/>
      <c r="HK29262"/>
      <c r="HM29262"/>
      <c r="IF29262"/>
      <c r="IW29262"/>
    </row>
    <row r="29263" spans="26:257">
      <c r="CJ29263"/>
      <c r="CK29263"/>
      <c r="GG29263"/>
      <c r="GI29263"/>
      <c r="GQ29263"/>
      <c r="HI29263"/>
      <c r="HK29263"/>
      <c r="HM29263"/>
      <c r="IF29263"/>
      <c r="IW29263"/>
    </row>
    <row r="29264" spans="26:257">
      <c r="CJ29264"/>
      <c r="CK29264"/>
      <c r="GG29264"/>
      <c r="GI29264"/>
      <c r="GQ29264"/>
      <c r="HI29264"/>
      <c r="HK29264"/>
      <c r="HM29264"/>
      <c r="IF29264"/>
      <c r="IW29264"/>
    </row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spans="26:257">
      <c r="CJ29473"/>
      <c r="CK29473"/>
      <c r="GG29473"/>
      <c r="GI29473"/>
      <c r="GQ29473"/>
      <c r="HI29473"/>
      <c r="HK29473"/>
      <c r="HM29473"/>
      <c r="IF29473"/>
      <c r="IW29473"/>
    </row>
    <row r="29474" spans="26:257">
      <c r="CJ29474"/>
      <c r="CK29474"/>
      <c r="GG29474"/>
      <c r="GI29474"/>
      <c r="GQ29474"/>
      <c r="HI29474"/>
      <c r="HK29474"/>
      <c r="HM29474"/>
      <c r="IF29474"/>
      <c r="IW29474"/>
    </row>
    <row r="29475" spans="26:257">
      <c r="CJ29475"/>
      <c r="CK29475"/>
      <c r="GG29475"/>
      <c r="GI29475"/>
      <c r="GQ29475"/>
      <c r="HI29475"/>
      <c r="HK29475"/>
      <c r="HM29475"/>
      <c r="IF29475"/>
      <c r="IW29475"/>
    </row>
    <row r="29476" spans="26:257">
      <c r="CJ29476"/>
      <c r="CK29476"/>
      <c r="GG29476"/>
      <c r="GI29476"/>
      <c r="GQ29476"/>
      <c r="HI29476"/>
      <c r="HK29476"/>
      <c r="HM29476"/>
      <c r="IF29476"/>
      <c r="IW29476"/>
    </row>
    <row r="29477" spans="26:257">
      <c r="CJ29477"/>
      <c r="CK29477"/>
      <c r="GG29477"/>
      <c r="GI29477"/>
      <c r="GQ29477"/>
      <c r="HI29477"/>
      <c r="HK29477"/>
      <c r="HM29477"/>
      <c r="IF29477"/>
      <c r="IW29477"/>
    </row>
    <row r="29478" spans="26:257">
      <c r="CJ29478"/>
      <c r="CK29478"/>
      <c r="GG29478"/>
      <c r="GI29478"/>
      <c r="GQ29478"/>
      <c r="HI29478"/>
      <c r="HK29478"/>
      <c r="HM29478"/>
      <c r="IF29478"/>
      <c r="IW29478"/>
    </row>
    <row r="29479" spans="26:257">
      <c r="CJ29479"/>
      <c r="CK29479"/>
      <c r="GG29479"/>
      <c r="GI29479"/>
      <c r="GQ29479"/>
      <c r="HI29479"/>
      <c r="HK29479"/>
      <c r="HM29479"/>
      <c r="IF29479"/>
      <c r="IW29479"/>
    </row>
    <row r="29480" spans="26:257">
      <c r="CJ29480"/>
      <c r="CK29480"/>
      <c r="GG29480"/>
      <c r="GI29480"/>
      <c r="GQ29480"/>
      <c r="HI29480"/>
      <c r="HK29480"/>
      <c r="HM29480"/>
      <c r="IF29480"/>
      <c r="IW29480"/>
    </row>
    <row r="29481" spans="26:257">
      <c r="CJ29481"/>
      <c r="CK29481"/>
      <c r="GG29481"/>
      <c r="GI29481"/>
      <c r="GQ29481"/>
      <c r="HI29481"/>
      <c r="HK29481"/>
      <c r="HM29481"/>
      <c r="IF29481"/>
      <c r="IW29481"/>
    </row>
    <row r="29482" spans="26:257">
      <c r="CJ29482"/>
      <c r="CK29482"/>
      <c r="GG29482"/>
      <c r="GI29482"/>
      <c r="GQ29482"/>
      <c r="HI29482"/>
      <c r="HK29482"/>
      <c r="HM29482"/>
      <c r="IF29482"/>
      <c r="IW29482"/>
    </row>
    <row r="29483" spans="26:257">
      <c r="Z29483" s="37"/>
      <c r="AD29483" s="32"/>
      <c r="AJ29483" s="37"/>
      <c r="CJ29483"/>
      <c r="CK29483"/>
      <c r="GG29483"/>
      <c r="GI29483"/>
      <c r="GQ29483"/>
      <c r="HI29483"/>
      <c r="HK29483"/>
      <c r="HM29483"/>
      <c r="IF29483"/>
      <c r="IW29483"/>
    </row>
    <row r="29484" spans="26:257">
      <c r="CJ29484"/>
      <c r="CK29484"/>
      <c r="GG29484"/>
      <c r="GI29484"/>
      <c r="GQ29484"/>
      <c r="HI29484"/>
      <c r="HK29484"/>
      <c r="HM29484"/>
      <c r="IF29484"/>
      <c r="IW29484"/>
    </row>
    <row r="29485" spans="26:257">
      <c r="CJ29485"/>
      <c r="CK29485"/>
      <c r="GG29485"/>
      <c r="GI29485"/>
      <c r="GQ29485"/>
      <c r="HI29485"/>
      <c r="HK29485"/>
      <c r="HM29485"/>
      <c r="IF29485"/>
      <c r="IW29485"/>
    </row>
    <row r="29486" spans="26:257">
      <c r="CJ29486"/>
      <c r="CK29486"/>
      <c r="GG29486"/>
      <c r="GI29486"/>
      <c r="GQ29486"/>
      <c r="HI29486"/>
      <c r="HK29486"/>
      <c r="HM29486"/>
      <c r="IF29486"/>
      <c r="IW29486"/>
    </row>
    <row r="29487" spans="26:257">
      <c r="CJ29487"/>
      <c r="CK29487"/>
      <c r="GG29487"/>
      <c r="GI29487"/>
      <c r="GQ29487"/>
      <c r="HI29487"/>
      <c r="HK29487"/>
      <c r="HM29487"/>
      <c r="IF29487"/>
      <c r="IW29487"/>
    </row>
    <row r="29488" spans="26:257">
      <c r="CJ29488"/>
      <c r="CK29488"/>
      <c r="GG29488"/>
      <c r="GI29488"/>
      <c r="GQ29488"/>
      <c r="HI29488"/>
      <c r="HK29488"/>
      <c r="HM29488"/>
      <c r="IF29488"/>
      <c r="IW29488"/>
    </row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spans="26:257">
      <c r="Z29793" s="37"/>
      <c r="AD29793" s="32"/>
      <c r="AJ29793" s="37"/>
      <c r="CJ29793"/>
      <c r="CK29793"/>
      <c r="GG29793"/>
      <c r="GI29793"/>
      <c r="GQ29793"/>
      <c r="HI29793"/>
      <c r="HK29793"/>
      <c r="HM29793"/>
      <c r="IF29793"/>
      <c r="IW29793"/>
    </row>
    <row r="29794" spans="26:257">
      <c r="CJ29794"/>
      <c r="CK29794"/>
      <c r="GG29794"/>
      <c r="GI29794"/>
      <c r="GQ29794"/>
      <c r="HI29794"/>
      <c r="HK29794"/>
      <c r="HM29794"/>
      <c r="IF29794"/>
      <c r="IW29794"/>
    </row>
    <row r="29795" spans="26:257">
      <c r="CJ29795"/>
      <c r="CK29795"/>
      <c r="GG29795"/>
      <c r="GI29795"/>
      <c r="GQ29795"/>
      <c r="HI29795"/>
      <c r="HK29795"/>
      <c r="HM29795"/>
      <c r="IF29795"/>
      <c r="IW29795"/>
    </row>
    <row r="29796" spans="26:257">
      <c r="CJ29796"/>
      <c r="CK29796"/>
      <c r="GG29796"/>
      <c r="GI29796"/>
      <c r="GQ29796"/>
      <c r="HI29796"/>
      <c r="HK29796"/>
      <c r="HM29796"/>
      <c r="IF29796"/>
      <c r="IW29796"/>
    </row>
    <row r="29797" spans="26:257">
      <c r="CJ29797"/>
      <c r="CK29797"/>
      <c r="GG29797"/>
      <c r="GI29797"/>
      <c r="GQ29797"/>
      <c r="HI29797"/>
      <c r="HK29797"/>
      <c r="HM29797"/>
      <c r="IF29797"/>
      <c r="IW29797"/>
    </row>
    <row r="29798" spans="26:257">
      <c r="CJ29798"/>
      <c r="CK29798"/>
      <c r="GG29798"/>
      <c r="GI29798"/>
      <c r="GQ29798"/>
      <c r="HI29798"/>
      <c r="HK29798"/>
      <c r="HM29798"/>
      <c r="IF29798"/>
      <c r="IW29798"/>
    </row>
    <row r="29799" spans="26:257">
      <c r="CJ29799"/>
      <c r="CK29799"/>
      <c r="GG29799"/>
      <c r="GI29799"/>
      <c r="GQ29799"/>
      <c r="HI29799"/>
      <c r="HK29799"/>
      <c r="HM29799"/>
      <c r="IF29799"/>
      <c r="IW29799"/>
    </row>
    <row r="29800" spans="26:257">
      <c r="CJ29800"/>
      <c r="CK29800"/>
      <c r="GG29800"/>
      <c r="GI29800"/>
      <c r="GQ29800"/>
      <c r="HI29800"/>
      <c r="HK29800"/>
      <c r="HM29800"/>
      <c r="IF29800"/>
      <c r="IW29800"/>
    </row>
    <row r="29801" spans="26:257">
      <c r="CJ29801"/>
      <c r="CK29801"/>
      <c r="GG29801"/>
      <c r="GI29801"/>
      <c r="GQ29801"/>
      <c r="HI29801"/>
      <c r="HK29801"/>
      <c r="HM29801"/>
      <c r="IF29801"/>
      <c r="IW29801"/>
    </row>
    <row r="29802" spans="26:257">
      <c r="CJ29802"/>
      <c r="CK29802"/>
      <c r="GG29802"/>
      <c r="GI29802"/>
      <c r="GQ29802"/>
      <c r="HI29802"/>
      <c r="HK29802"/>
      <c r="HM29802"/>
      <c r="IF29802"/>
      <c r="IW29802"/>
    </row>
    <row r="29803" spans="26:257">
      <c r="CJ29803"/>
      <c r="CK29803"/>
      <c r="GG29803"/>
      <c r="GI29803"/>
      <c r="GQ29803"/>
      <c r="HI29803"/>
      <c r="HK29803"/>
      <c r="HM29803"/>
      <c r="IF29803"/>
      <c r="IW29803"/>
    </row>
    <row r="29804" spans="26:257">
      <c r="CJ29804"/>
      <c r="CK29804"/>
      <c r="GG29804"/>
      <c r="GI29804"/>
      <c r="GQ29804"/>
      <c r="HI29804"/>
      <c r="HK29804"/>
      <c r="HM29804"/>
      <c r="IF29804"/>
      <c r="IW29804"/>
    </row>
    <row r="29805" spans="26:257">
      <c r="CJ29805"/>
      <c r="CK29805"/>
      <c r="GG29805"/>
      <c r="GI29805"/>
      <c r="GQ29805"/>
      <c r="HI29805"/>
      <c r="HK29805"/>
      <c r="HM29805"/>
      <c r="IF29805"/>
      <c r="IW29805"/>
    </row>
    <row r="29806" spans="26:257">
      <c r="CJ29806"/>
      <c r="CK29806"/>
      <c r="GG29806"/>
      <c r="GI29806"/>
      <c r="GQ29806"/>
      <c r="HI29806"/>
      <c r="HK29806"/>
      <c r="HM29806"/>
      <c r="IF29806"/>
      <c r="IW29806"/>
    </row>
    <row r="29807" spans="26:257">
      <c r="CJ29807"/>
      <c r="CK29807"/>
      <c r="GG29807"/>
      <c r="GI29807"/>
      <c r="GQ29807"/>
      <c r="HI29807"/>
      <c r="HK29807"/>
      <c r="HM29807"/>
      <c r="IF29807"/>
      <c r="IW29807"/>
    </row>
    <row r="29808" spans="26:257">
      <c r="CJ29808"/>
      <c r="CK29808"/>
      <c r="GG29808"/>
      <c r="GI29808"/>
      <c r="GQ29808"/>
      <c r="HI29808"/>
      <c r="HK29808"/>
      <c r="HM29808"/>
      <c r="IF29808"/>
      <c r="IW29808"/>
    </row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spans="26:257">
      <c r="CJ30785"/>
      <c r="CK30785"/>
      <c r="GG30785"/>
      <c r="GI30785"/>
      <c r="GQ30785"/>
      <c r="HI30785"/>
      <c r="HK30785"/>
      <c r="HM30785"/>
      <c r="IF30785"/>
      <c r="IW30785"/>
    </row>
    <row r="30786" spans="26:257">
      <c r="CJ30786"/>
      <c r="CK30786"/>
      <c r="GG30786"/>
      <c r="GI30786"/>
      <c r="GQ30786"/>
      <c r="HI30786"/>
      <c r="HK30786"/>
      <c r="HM30786"/>
      <c r="IF30786"/>
      <c r="IW30786"/>
    </row>
    <row r="30787" spans="26:257">
      <c r="CJ30787"/>
      <c r="CK30787"/>
      <c r="GG30787"/>
      <c r="GI30787"/>
      <c r="GQ30787"/>
      <c r="HI30787"/>
      <c r="HK30787"/>
      <c r="HM30787"/>
      <c r="IF30787"/>
      <c r="IW30787"/>
    </row>
    <row r="30788" spans="26:257">
      <c r="CJ30788"/>
      <c r="CK30788"/>
      <c r="GG30788"/>
      <c r="GI30788"/>
      <c r="GQ30788"/>
      <c r="HI30788"/>
      <c r="HK30788"/>
      <c r="HM30788"/>
      <c r="IF30788"/>
      <c r="IW30788"/>
    </row>
    <row r="30789" spans="26:257">
      <c r="CJ30789"/>
      <c r="CK30789"/>
      <c r="GG30789"/>
      <c r="GI30789"/>
      <c r="GQ30789"/>
      <c r="HI30789"/>
      <c r="HK30789"/>
      <c r="HM30789"/>
      <c r="IF30789"/>
      <c r="IW30789"/>
    </row>
    <row r="30790" spans="26:257">
      <c r="CJ30790"/>
      <c r="CK30790"/>
      <c r="GG30790"/>
      <c r="GI30790"/>
      <c r="GQ30790"/>
      <c r="HI30790"/>
      <c r="HK30790"/>
      <c r="HM30790"/>
      <c r="IF30790"/>
      <c r="IW30790"/>
    </row>
    <row r="30791" spans="26:257">
      <c r="CJ30791"/>
      <c r="CK30791"/>
      <c r="GG30791"/>
      <c r="GI30791"/>
      <c r="GQ30791"/>
      <c r="HI30791"/>
      <c r="HK30791"/>
      <c r="HM30791"/>
      <c r="IF30791"/>
      <c r="IW30791"/>
    </row>
    <row r="30792" spans="26:257">
      <c r="CJ30792"/>
      <c r="CK30792"/>
      <c r="GG30792"/>
      <c r="GI30792"/>
      <c r="GQ30792"/>
      <c r="HI30792"/>
      <c r="HK30792"/>
      <c r="HM30792"/>
      <c r="IF30792"/>
      <c r="IW30792"/>
    </row>
    <row r="30793" spans="26:257">
      <c r="CJ30793"/>
      <c r="CK30793"/>
      <c r="GG30793"/>
      <c r="GI30793"/>
      <c r="GQ30793"/>
      <c r="HI30793"/>
      <c r="HK30793"/>
      <c r="HM30793"/>
      <c r="IF30793"/>
      <c r="IW30793"/>
    </row>
    <row r="30794" spans="26:257">
      <c r="Z30794" s="37"/>
      <c r="AD30794" s="32"/>
      <c r="AJ30794" s="37"/>
      <c r="CJ30794"/>
      <c r="CK30794"/>
      <c r="GG30794"/>
      <c r="GI30794"/>
      <c r="GQ30794"/>
      <c r="HI30794"/>
      <c r="HK30794"/>
      <c r="HM30794"/>
      <c r="IF30794"/>
      <c r="IW30794"/>
    </row>
    <row r="30795" spans="26:257">
      <c r="CJ30795"/>
      <c r="CK30795"/>
      <c r="GG30795"/>
      <c r="GI30795"/>
      <c r="GQ30795"/>
      <c r="HI30795"/>
      <c r="HK30795"/>
      <c r="HM30795"/>
      <c r="IF30795"/>
      <c r="IW30795"/>
    </row>
    <row r="30796" spans="26:257">
      <c r="CJ30796"/>
      <c r="CK30796"/>
      <c r="GG30796"/>
      <c r="GI30796"/>
      <c r="GQ30796"/>
      <c r="HI30796"/>
      <c r="HK30796"/>
      <c r="HM30796"/>
      <c r="IF30796"/>
      <c r="IW30796"/>
    </row>
    <row r="30797" spans="26:257">
      <c r="CJ30797"/>
      <c r="CK30797"/>
      <c r="GG30797"/>
      <c r="GI30797"/>
      <c r="GQ30797"/>
      <c r="HI30797"/>
      <c r="HK30797"/>
      <c r="HM30797"/>
      <c r="IF30797"/>
      <c r="IW30797"/>
    </row>
    <row r="30798" spans="26:257">
      <c r="CJ30798"/>
      <c r="CK30798"/>
      <c r="GG30798"/>
      <c r="GI30798"/>
      <c r="GQ30798"/>
      <c r="HI30798"/>
      <c r="HK30798"/>
      <c r="HM30798"/>
      <c r="IF30798"/>
      <c r="IW30798"/>
    </row>
    <row r="30799" spans="26:257">
      <c r="CJ30799"/>
      <c r="CK30799"/>
      <c r="GG30799"/>
      <c r="GI30799"/>
      <c r="GQ30799"/>
      <c r="HI30799"/>
      <c r="HK30799"/>
      <c r="HM30799"/>
      <c r="IF30799"/>
      <c r="IW30799"/>
    </row>
    <row r="30800" spans="26:257">
      <c r="CJ30800"/>
      <c r="CK30800"/>
      <c r="GG30800"/>
      <c r="GI30800"/>
      <c r="GQ30800"/>
      <c r="HI30800"/>
      <c r="HK30800"/>
      <c r="HM30800"/>
      <c r="IF30800"/>
      <c r="IW30800"/>
    </row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spans="26:257">
      <c r="CJ31361"/>
      <c r="CK31361"/>
      <c r="GG31361"/>
      <c r="GI31361"/>
      <c r="GQ31361"/>
      <c r="HI31361"/>
      <c r="HK31361"/>
      <c r="HM31361"/>
      <c r="IF31361"/>
      <c r="IW31361"/>
    </row>
    <row r="31362" spans="26:257">
      <c r="CJ31362"/>
      <c r="CK31362"/>
      <c r="GG31362"/>
      <c r="GI31362"/>
      <c r="GQ31362"/>
      <c r="HI31362"/>
      <c r="HK31362"/>
      <c r="HM31362"/>
      <c r="IF31362"/>
      <c r="IW31362"/>
    </row>
    <row r="31363" spans="26:257">
      <c r="CJ31363"/>
      <c r="CK31363"/>
      <c r="GG31363"/>
      <c r="GI31363"/>
      <c r="GQ31363"/>
      <c r="HI31363"/>
      <c r="HK31363"/>
      <c r="HM31363"/>
      <c r="IF31363"/>
      <c r="IW31363"/>
    </row>
    <row r="31364" spans="26:257">
      <c r="CJ31364"/>
      <c r="CK31364"/>
      <c r="GG31364"/>
      <c r="GI31364"/>
      <c r="GQ31364"/>
      <c r="HI31364"/>
      <c r="HK31364"/>
      <c r="HM31364"/>
      <c r="IF31364"/>
      <c r="IW31364"/>
    </row>
    <row r="31365" spans="26:257">
      <c r="CJ31365"/>
      <c r="CK31365"/>
      <c r="GG31365"/>
      <c r="GI31365"/>
      <c r="GQ31365"/>
      <c r="HI31365"/>
      <c r="HK31365"/>
      <c r="HM31365"/>
      <c r="IF31365"/>
      <c r="IW31365"/>
    </row>
    <row r="31366" spans="26:257">
      <c r="CJ31366"/>
      <c r="CK31366"/>
      <c r="GG31366"/>
      <c r="GI31366"/>
      <c r="GQ31366"/>
      <c r="HI31366"/>
      <c r="HK31366"/>
      <c r="HM31366"/>
      <c r="IF31366"/>
      <c r="IW31366"/>
    </row>
    <row r="31367" spans="26:257">
      <c r="CJ31367"/>
      <c r="CK31367"/>
      <c r="GG31367"/>
      <c r="GI31367"/>
      <c r="GQ31367"/>
      <c r="HI31367"/>
      <c r="HK31367"/>
      <c r="HM31367"/>
      <c r="IF31367"/>
      <c r="IW31367"/>
    </row>
    <row r="31368" spans="26:257">
      <c r="CJ31368"/>
      <c r="CK31368"/>
      <c r="GG31368"/>
      <c r="GI31368"/>
      <c r="GQ31368"/>
      <c r="HI31368"/>
      <c r="HK31368"/>
      <c r="HM31368"/>
      <c r="IF31368"/>
      <c r="IW31368"/>
    </row>
    <row r="31369" spans="26:257">
      <c r="CJ31369"/>
      <c r="CK31369"/>
      <c r="GG31369"/>
      <c r="GI31369"/>
      <c r="GQ31369"/>
      <c r="HI31369"/>
      <c r="HK31369"/>
      <c r="HM31369"/>
      <c r="IF31369"/>
      <c r="IW31369"/>
    </row>
    <row r="31370" spans="26:257">
      <c r="CJ31370"/>
      <c r="CK31370"/>
      <c r="GG31370"/>
      <c r="GI31370"/>
      <c r="GQ31370"/>
      <c r="HI31370"/>
      <c r="HK31370"/>
      <c r="HM31370"/>
      <c r="IF31370"/>
      <c r="IW31370"/>
    </row>
    <row r="31371" spans="26:257">
      <c r="CJ31371"/>
      <c r="CK31371"/>
      <c r="GG31371"/>
      <c r="GI31371"/>
      <c r="GQ31371"/>
      <c r="HI31371"/>
      <c r="HK31371"/>
      <c r="HM31371"/>
      <c r="IF31371"/>
      <c r="IW31371"/>
    </row>
    <row r="31372" spans="26:257">
      <c r="CJ31372"/>
      <c r="CK31372"/>
      <c r="GG31372"/>
      <c r="GI31372"/>
      <c r="GQ31372"/>
      <c r="HI31372"/>
      <c r="HK31372"/>
      <c r="HM31372"/>
      <c r="IF31372"/>
      <c r="IW31372"/>
    </row>
    <row r="31373" spans="26:257">
      <c r="Z31373" s="37"/>
      <c r="AD31373" s="32"/>
      <c r="AJ31373" s="37"/>
      <c r="CJ31373"/>
      <c r="CK31373"/>
      <c r="GG31373"/>
      <c r="GI31373"/>
      <c r="GQ31373"/>
      <c r="HI31373"/>
      <c r="HK31373"/>
      <c r="HM31373"/>
      <c r="IF31373"/>
      <c r="IW31373"/>
    </row>
    <row r="31374" spans="26:257">
      <c r="CJ31374"/>
      <c r="CK31374"/>
      <c r="GG31374"/>
      <c r="GI31374"/>
      <c r="GQ31374"/>
      <c r="HI31374"/>
      <c r="HK31374"/>
      <c r="HM31374"/>
      <c r="IF31374"/>
      <c r="IW31374"/>
    </row>
    <row r="31375" spans="26:257">
      <c r="CJ31375"/>
      <c r="CK31375"/>
      <c r="GG31375"/>
      <c r="GI31375"/>
      <c r="GQ31375"/>
      <c r="HI31375"/>
      <c r="HK31375"/>
      <c r="HM31375"/>
      <c r="IF31375"/>
      <c r="IW31375"/>
    </row>
    <row r="31376" spans="26:257">
      <c r="CJ31376"/>
      <c r="CK31376"/>
      <c r="GG31376"/>
      <c r="GI31376"/>
      <c r="GQ31376"/>
      <c r="HI31376"/>
      <c r="HK31376"/>
      <c r="HM31376"/>
      <c r="IF31376"/>
      <c r="IW31376"/>
    </row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spans="26:257">
      <c r="CJ37265"/>
      <c r="CK37265"/>
      <c r="GG37265"/>
      <c r="GI37265"/>
      <c r="GQ37265"/>
      <c r="HI37265"/>
      <c r="HK37265"/>
      <c r="HM37265"/>
      <c r="IF37265"/>
      <c r="IW37265"/>
    </row>
    <row r="37266" spans="26:257">
      <c r="CJ37266"/>
      <c r="CK37266"/>
      <c r="GG37266"/>
      <c r="GI37266"/>
      <c r="GQ37266"/>
      <c r="HI37266"/>
      <c r="HK37266"/>
      <c r="HM37266"/>
      <c r="IF37266"/>
      <c r="IW37266"/>
    </row>
    <row r="37267" spans="26:257">
      <c r="CJ37267"/>
      <c r="CK37267"/>
      <c r="GG37267"/>
      <c r="GI37267"/>
      <c r="GQ37267"/>
      <c r="HI37267"/>
      <c r="HK37267"/>
      <c r="HM37267"/>
      <c r="IF37267"/>
      <c r="IW37267"/>
    </row>
    <row r="37268" spans="26:257">
      <c r="CJ37268"/>
      <c r="CK37268"/>
      <c r="GG37268"/>
      <c r="GI37268"/>
      <c r="GQ37268"/>
      <c r="HI37268"/>
      <c r="HK37268"/>
      <c r="HM37268"/>
      <c r="IF37268"/>
      <c r="IW37268"/>
    </row>
    <row r="37269" spans="26:257">
      <c r="Z37269" s="37"/>
      <c r="AD37269" s="32"/>
      <c r="AJ37269" s="37"/>
      <c r="CJ37269"/>
      <c r="CK37269"/>
      <c r="GG37269"/>
      <c r="GI37269"/>
      <c r="GQ37269"/>
      <c r="HI37269"/>
      <c r="HK37269"/>
      <c r="HM37269"/>
      <c r="IF37269"/>
      <c r="IW37269"/>
    </row>
    <row r="37270" spans="26:257">
      <c r="CJ37270"/>
      <c r="CK37270"/>
      <c r="GG37270"/>
      <c r="GI37270"/>
      <c r="GQ37270"/>
      <c r="HI37270"/>
      <c r="HK37270"/>
      <c r="HM37270"/>
      <c r="IF37270"/>
      <c r="IW37270"/>
    </row>
    <row r="37271" spans="26:257">
      <c r="CJ37271"/>
      <c r="CK37271"/>
      <c r="GG37271"/>
      <c r="GI37271"/>
      <c r="GQ37271"/>
      <c r="HI37271"/>
      <c r="HK37271"/>
      <c r="HM37271"/>
      <c r="IF37271"/>
      <c r="IW37271"/>
    </row>
    <row r="37272" spans="26:257">
      <c r="CJ37272"/>
      <c r="CK37272"/>
      <c r="GG37272"/>
      <c r="GI37272"/>
      <c r="GQ37272"/>
      <c r="HI37272"/>
      <c r="HK37272"/>
      <c r="HM37272"/>
      <c r="IF37272"/>
      <c r="IW37272"/>
    </row>
    <row r="37273" spans="26:257">
      <c r="CJ37273"/>
      <c r="CK37273"/>
      <c r="GG37273"/>
      <c r="GI37273"/>
      <c r="GQ37273"/>
      <c r="HI37273"/>
      <c r="HK37273"/>
      <c r="HM37273"/>
      <c r="IF37273"/>
      <c r="IW37273"/>
    </row>
    <row r="37274" spans="26:257">
      <c r="CJ37274"/>
      <c r="CK37274"/>
      <c r="GG37274"/>
      <c r="GI37274"/>
      <c r="GQ37274"/>
      <c r="HI37274"/>
      <c r="HK37274"/>
      <c r="HM37274"/>
      <c r="IF37274"/>
      <c r="IW37274"/>
    </row>
    <row r="37275" spans="26:257">
      <c r="CJ37275"/>
      <c r="CK37275"/>
      <c r="GG37275"/>
      <c r="GI37275"/>
      <c r="GQ37275"/>
      <c r="HI37275"/>
      <c r="HK37275"/>
      <c r="HM37275"/>
      <c r="IF37275"/>
      <c r="IW37275"/>
    </row>
    <row r="37276" spans="26:257">
      <c r="CJ37276"/>
      <c r="CK37276"/>
      <c r="GG37276"/>
      <c r="GI37276"/>
      <c r="GQ37276"/>
      <c r="HI37276"/>
      <c r="HK37276"/>
      <c r="HM37276"/>
      <c r="IF37276"/>
      <c r="IW37276"/>
    </row>
    <row r="37277" spans="26:257">
      <c r="CJ37277"/>
      <c r="CK37277"/>
      <c r="GG37277"/>
      <c r="GI37277"/>
      <c r="GQ37277"/>
      <c r="HI37277"/>
      <c r="HK37277"/>
      <c r="HM37277"/>
      <c r="IF37277"/>
      <c r="IW37277"/>
    </row>
    <row r="37278" spans="26:257">
      <c r="CJ37278"/>
      <c r="CK37278"/>
      <c r="GG37278"/>
      <c r="GI37278"/>
      <c r="GQ37278"/>
      <c r="HI37278"/>
      <c r="HK37278"/>
      <c r="HM37278"/>
      <c r="IF37278"/>
      <c r="IW37278"/>
    </row>
    <row r="37279" spans="26:257">
      <c r="CJ37279"/>
      <c r="CK37279"/>
      <c r="GG37279"/>
      <c r="GI37279"/>
      <c r="GQ37279"/>
      <c r="HI37279"/>
      <c r="HK37279"/>
      <c r="HM37279"/>
      <c r="IF37279"/>
      <c r="IW37279"/>
    </row>
    <row r="37280" spans="26:257">
      <c r="CJ37280"/>
      <c r="CK37280"/>
      <c r="GG37280"/>
      <c r="GI37280"/>
      <c r="GQ37280"/>
      <c r="HI37280"/>
      <c r="HK37280"/>
      <c r="HM37280"/>
      <c r="IF37280"/>
      <c r="IW37280"/>
    </row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spans="26:257">
      <c r="CJ37665"/>
      <c r="CK37665"/>
      <c r="GG37665"/>
      <c r="GI37665"/>
      <c r="GQ37665"/>
      <c r="HI37665"/>
      <c r="HK37665"/>
      <c r="HM37665"/>
      <c r="IF37665"/>
      <c r="IW37665"/>
    </row>
    <row r="37666" spans="26:257">
      <c r="CJ37666"/>
      <c r="CK37666"/>
      <c r="GG37666"/>
      <c r="GI37666"/>
      <c r="GQ37666"/>
      <c r="HI37666"/>
      <c r="HK37666"/>
      <c r="HM37666"/>
      <c r="IF37666"/>
      <c r="IW37666"/>
    </row>
    <row r="37667" spans="26:257">
      <c r="CJ37667"/>
      <c r="CK37667"/>
      <c r="GG37667"/>
      <c r="GI37667"/>
      <c r="GQ37667"/>
      <c r="HI37667"/>
      <c r="HK37667"/>
      <c r="HM37667"/>
      <c r="IF37667"/>
      <c r="IW37667"/>
    </row>
    <row r="37668" spans="26:257">
      <c r="CJ37668"/>
      <c r="CK37668"/>
      <c r="GG37668"/>
      <c r="GI37668"/>
      <c r="GQ37668"/>
      <c r="HI37668"/>
      <c r="HK37668"/>
      <c r="HM37668"/>
      <c r="IF37668"/>
      <c r="IW37668"/>
    </row>
    <row r="37669" spans="26:257">
      <c r="CJ37669"/>
      <c r="CK37669"/>
      <c r="GG37669"/>
      <c r="GI37669"/>
      <c r="GQ37669"/>
      <c r="HI37669"/>
      <c r="HK37669"/>
      <c r="HM37669"/>
      <c r="IF37669"/>
      <c r="IW37669"/>
    </row>
    <row r="37670" spans="26:257">
      <c r="CJ37670"/>
      <c r="CK37670"/>
      <c r="GG37670"/>
      <c r="GI37670"/>
      <c r="GQ37670"/>
      <c r="HI37670"/>
      <c r="HK37670"/>
      <c r="HM37670"/>
      <c r="IF37670"/>
      <c r="IW37670"/>
    </row>
    <row r="37671" spans="26:257">
      <c r="CJ37671"/>
      <c r="CK37671"/>
      <c r="GG37671"/>
      <c r="GI37671"/>
      <c r="GQ37671"/>
      <c r="HI37671"/>
      <c r="HK37671"/>
      <c r="HM37671"/>
      <c r="IF37671"/>
      <c r="IW37671"/>
    </row>
    <row r="37672" spans="26:257">
      <c r="CJ37672"/>
      <c r="CK37672"/>
      <c r="GG37672"/>
      <c r="GI37672"/>
      <c r="GQ37672"/>
      <c r="HI37672"/>
      <c r="HK37672"/>
      <c r="HM37672"/>
      <c r="IF37672"/>
      <c r="IW37672"/>
    </row>
    <row r="37673" spans="26:257">
      <c r="CJ37673"/>
      <c r="CK37673"/>
      <c r="GG37673"/>
      <c r="GI37673"/>
      <c r="GQ37673"/>
      <c r="HI37673"/>
      <c r="HK37673"/>
      <c r="HM37673"/>
      <c r="IF37673"/>
      <c r="IW37673"/>
    </row>
    <row r="37674" spans="26:257">
      <c r="Z37674" s="37"/>
      <c r="AD37674" s="32"/>
      <c r="AJ37674" s="37"/>
      <c r="CJ37674"/>
      <c r="CK37674"/>
      <c r="GG37674"/>
      <c r="GI37674"/>
      <c r="GQ37674"/>
      <c r="HI37674"/>
      <c r="HK37674"/>
      <c r="HM37674"/>
      <c r="IF37674"/>
      <c r="IW37674"/>
    </row>
    <row r="37675" spans="26:257">
      <c r="CJ37675"/>
      <c r="CK37675"/>
      <c r="GG37675"/>
      <c r="GI37675"/>
      <c r="GQ37675"/>
      <c r="HI37675"/>
      <c r="HK37675"/>
      <c r="HM37675"/>
      <c r="IF37675"/>
      <c r="IW37675"/>
    </row>
    <row r="37676" spans="26:257">
      <c r="CJ37676"/>
      <c r="CK37676"/>
      <c r="GG37676"/>
      <c r="GI37676"/>
      <c r="GQ37676"/>
      <c r="HI37676"/>
      <c r="HK37676"/>
      <c r="HM37676"/>
      <c r="IF37676"/>
      <c r="IW37676"/>
    </row>
    <row r="37677" spans="26:257">
      <c r="CJ37677"/>
      <c r="CK37677"/>
      <c r="GG37677"/>
      <c r="GI37677"/>
      <c r="GQ37677"/>
      <c r="HI37677"/>
      <c r="HK37677"/>
      <c r="HM37677"/>
      <c r="IF37677"/>
      <c r="IW37677"/>
    </row>
    <row r="37678" spans="26:257">
      <c r="CJ37678"/>
      <c r="CK37678"/>
      <c r="GG37678"/>
      <c r="GI37678"/>
      <c r="GQ37678"/>
      <c r="HI37678"/>
      <c r="HK37678"/>
      <c r="HM37678"/>
      <c r="IF37678"/>
      <c r="IW37678"/>
    </row>
    <row r="37679" spans="26:257">
      <c r="CJ37679"/>
      <c r="CK37679"/>
      <c r="GG37679"/>
      <c r="GI37679"/>
      <c r="GQ37679"/>
      <c r="HI37679"/>
      <c r="HK37679"/>
      <c r="HM37679"/>
      <c r="IF37679"/>
      <c r="IW37679"/>
    </row>
    <row r="37680" spans="26:257">
      <c r="CJ37680"/>
      <c r="CK37680"/>
      <c r="GG37680"/>
      <c r="GI37680"/>
      <c r="GQ37680"/>
      <c r="HI37680"/>
      <c r="HK37680"/>
      <c r="HM37680"/>
      <c r="IF37680"/>
      <c r="IW37680"/>
    </row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spans="26:257">
      <c r="CJ38881"/>
      <c r="CK38881"/>
      <c r="GG38881"/>
      <c r="GI38881"/>
      <c r="GQ38881"/>
      <c r="HI38881"/>
      <c r="HK38881"/>
      <c r="HM38881"/>
      <c r="IF38881"/>
      <c r="IW38881"/>
    </row>
    <row r="38882" spans="26:257">
      <c r="CJ38882"/>
      <c r="CK38882"/>
      <c r="GG38882"/>
      <c r="GI38882"/>
      <c r="GQ38882"/>
      <c r="HI38882"/>
      <c r="HK38882"/>
      <c r="HM38882"/>
      <c r="IF38882"/>
      <c r="IW38882"/>
    </row>
    <row r="38883" spans="26:257">
      <c r="CJ38883"/>
      <c r="CK38883"/>
      <c r="GG38883"/>
      <c r="GI38883"/>
      <c r="GQ38883"/>
      <c r="HI38883"/>
      <c r="HK38883"/>
      <c r="HM38883"/>
      <c r="IF38883"/>
      <c r="IW38883"/>
    </row>
    <row r="38884" spans="26:257">
      <c r="CJ38884"/>
      <c r="CK38884"/>
      <c r="GG38884"/>
      <c r="GI38884"/>
      <c r="GQ38884"/>
      <c r="HI38884"/>
      <c r="HK38884"/>
      <c r="HM38884"/>
      <c r="IF38884"/>
      <c r="IW38884"/>
    </row>
    <row r="38885" spans="26:257">
      <c r="CJ38885"/>
      <c r="CK38885"/>
      <c r="GG38885"/>
      <c r="GI38885"/>
      <c r="GQ38885"/>
      <c r="HI38885"/>
      <c r="HK38885"/>
      <c r="HM38885"/>
      <c r="IF38885"/>
      <c r="IW38885"/>
    </row>
    <row r="38886" spans="26:257">
      <c r="CJ38886"/>
      <c r="CK38886"/>
      <c r="GG38886"/>
      <c r="GI38886"/>
      <c r="GQ38886"/>
      <c r="HI38886"/>
      <c r="HK38886"/>
      <c r="HM38886"/>
      <c r="IF38886"/>
      <c r="IW38886"/>
    </row>
    <row r="38887" spans="26:257">
      <c r="CJ38887"/>
      <c r="CK38887"/>
      <c r="GG38887"/>
      <c r="GI38887"/>
      <c r="GQ38887"/>
      <c r="HI38887"/>
      <c r="HK38887"/>
      <c r="HM38887"/>
      <c r="IF38887"/>
      <c r="IW38887"/>
    </row>
    <row r="38888" spans="26:257">
      <c r="CJ38888"/>
      <c r="CK38888"/>
      <c r="GG38888"/>
      <c r="GI38888"/>
      <c r="GQ38888"/>
      <c r="HI38888"/>
      <c r="HK38888"/>
      <c r="HM38888"/>
      <c r="IF38888"/>
      <c r="IW38888"/>
    </row>
    <row r="38889" spans="26:257">
      <c r="CJ38889"/>
      <c r="CK38889"/>
      <c r="GG38889"/>
      <c r="GI38889"/>
      <c r="GQ38889"/>
      <c r="HI38889"/>
      <c r="HK38889"/>
      <c r="HM38889"/>
      <c r="IF38889"/>
      <c r="IW38889"/>
    </row>
    <row r="38890" spans="26:257">
      <c r="Z38890" s="37"/>
      <c r="AD38890" s="32"/>
      <c r="AJ38890" s="37"/>
      <c r="CJ38890"/>
      <c r="CK38890"/>
      <c r="GG38890"/>
      <c r="GI38890"/>
      <c r="GQ38890"/>
      <c r="HI38890"/>
      <c r="HK38890"/>
      <c r="HM38890"/>
      <c r="IF38890"/>
      <c r="IW38890"/>
    </row>
    <row r="38891" spans="26:257">
      <c r="CJ38891"/>
      <c r="CK38891"/>
      <c r="GG38891"/>
      <c r="GI38891"/>
      <c r="GQ38891"/>
      <c r="HI38891"/>
      <c r="HK38891"/>
      <c r="HM38891"/>
      <c r="IF38891"/>
      <c r="IW38891"/>
    </row>
    <row r="38892" spans="26:257">
      <c r="CJ38892"/>
      <c r="CK38892"/>
      <c r="GG38892"/>
      <c r="GI38892"/>
      <c r="GQ38892"/>
      <c r="HI38892"/>
      <c r="HK38892"/>
      <c r="HM38892"/>
      <c r="IF38892"/>
      <c r="IW38892"/>
    </row>
    <row r="38893" spans="26:257">
      <c r="CJ38893"/>
      <c r="CK38893"/>
      <c r="GG38893"/>
      <c r="GI38893"/>
      <c r="GQ38893"/>
      <c r="HI38893"/>
      <c r="HK38893"/>
      <c r="HM38893"/>
      <c r="IF38893"/>
      <c r="IW38893"/>
    </row>
    <row r="38894" spans="26:257">
      <c r="CJ38894"/>
      <c r="CK38894"/>
      <c r="GG38894"/>
      <c r="GI38894"/>
      <c r="GQ38894"/>
      <c r="HI38894"/>
      <c r="HK38894"/>
      <c r="HM38894"/>
      <c r="IF38894"/>
      <c r="IW38894"/>
    </row>
    <row r="38895" spans="26:257">
      <c r="CJ38895"/>
      <c r="CK38895"/>
      <c r="GG38895"/>
      <c r="GI38895"/>
      <c r="GQ38895"/>
      <c r="HI38895"/>
      <c r="HK38895"/>
      <c r="HM38895"/>
      <c r="IF38895"/>
      <c r="IW38895"/>
    </row>
    <row r="38896" spans="26:257">
      <c r="CJ38896"/>
      <c r="CK38896"/>
      <c r="GG38896"/>
      <c r="GI38896"/>
      <c r="GQ38896"/>
      <c r="HI38896"/>
      <c r="HK38896"/>
      <c r="HM38896"/>
      <c r="IF38896"/>
      <c r="IW38896"/>
    </row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spans="26:257">
      <c r="CJ40065"/>
      <c r="CK40065"/>
      <c r="GG40065"/>
      <c r="GI40065"/>
      <c r="GQ40065"/>
      <c r="HI40065"/>
      <c r="HK40065"/>
      <c r="HM40065"/>
      <c r="IF40065"/>
      <c r="IW40065"/>
    </row>
    <row r="40066" spans="26:257">
      <c r="Z40066" s="37"/>
      <c r="AD40066" s="32"/>
      <c r="AJ40066" s="37"/>
      <c r="CJ40066"/>
      <c r="CK40066"/>
      <c r="GG40066"/>
      <c r="GI40066"/>
      <c r="GQ40066"/>
      <c r="HI40066"/>
      <c r="HK40066"/>
      <c r="HM40066"/>
      <c r="IF40066"/>
      <c r="IW40066"/>
    </row>
    <row r="40067" spans="26:257">
      <c r="CJ40067"/>
      <c r="CK40067"/>
      <c r="GG40067"/>
      <c r="GI40067"/>
      <c r="GQ40067"/>
      <c r="HI40067"/>
      <c r="HK40067"/>
      <c r="HM40067"/>
      <c r="IF40067"/>
      <c r="IW40067"/>
    </row>
    <row r="40068" spans="26:257">
      <c r="CJ40068"/>
      <c r="CK40068"/>
      <c r="GG40068"/>
      <c r="GI40068"/>
      <c r="GQ40068"/>
      <c r="HI40068"/>
      <c r="HK40068"/>
      <c r="HM40068"/>
      <c r="IF40068"/>
      <c r="IW40068"/>
    </row>
    <row r="40069" spans="26:257">
      <c r="CJ40069"/>
      <c r="CK40069"/>
      <c r="GG40069"/>
      <c r="GI40069"/>
      <c r="GQ40069"/>
      <c r="HI40069"/>
      <c r="HK40069"/>
      <c r="HM40069"/>
      <c r="IF40069"/>
      <c r="IW40069"/>
    </row>
    <row r="40070" spans="26:257">
      <c r="CJ40070"/>
      <c r="CK40070"/>
      <c r="GG40070"/>
      <c r="GI40070"/>
      <c r="GQ40070"/>
      <c r="HI40070"/>
      <c r="HK40070"/>
      <c r="HM40070"/>
      <c r="IF40070"/>
      <c r="IW40070"/>
    </row>
    <row r="40071" spans="26:257">
      <c r="CJ40071"/>
      <c r="CK40071"/>
      <c r="GG40071"/>
      <c r="GI40071"/>
      <c r="GQ40071"/>
      <c r="HI40071"/>
      <c r="HK40071"/>
      <c r="HM40071"/>
      <c r="IF40071"/>
      <c r="IW40071"/>
    </row>
    <row r="40072" spans="26:257">
      <c r="CJ40072"/>
      <c r="CK40072"/>
      <c r="GG40072"/>
      <c r="GI40072"/>
      <c r="GQ40072"/>
      <c r="HI40072"/>
      <c r="HK40072"/>
      <c r="HM40072"/>
      <c r="IF40072"/>
      <c r="IW40072"/>
    </row>
    <row r="40073" spans="26:257">
      <c r="CJ40073"/>
      <c r="CK40073"/>
      <c r="GG40073"/>
      <c r="GI40073"/>
      <c r="GQ40073"/>
      <c r="HI40073"/>
      <c r="HK40073"/>
      <c r="HM40073"/>
      <c r="IF40073"/>
      <c r="IW40073"/>
    </row>
    <row r="40074" spans="26:257">
      <c r="CJ40074"/>
      <c r="CK40074"/>
      <c r="GG40074"/>
      <c r="GI40074"/>
      <c r="GQ40074"/>
      <c r="HI40074"/>
      <c r="HK40074"/>
      <c r="HM40074"/>
      <c r="IF40074"/>
      <c r="IW40074"/>
    </row>
    <row r="40075" spans="26:257">
      <c r="CJ40075"/>
      <c r="CK40075"/>
      <c r="GG40075"/>
      <c r="GI40075"/>
      <c r="GQ40075"/>
      <c r="HI40075"/>
      <c r="HK40075"/>
      <c r="HM40075"/>
      <c r="IF40075"/>
      <c r="IW40075"/>
    </row>
    <row r="40076" spans="26:257">
      <c r="CJ40076"/>
      <c r="CK40076"/>
      <c r="GG40076"/>
      <c r="GI40076"/>
      <c r="GQ40076"/>
      <c r="HI40076"/>
      <c r="HK40076"/>
      <c r="HM40076"/>
      <c r="IF40076"/>
      <c r="IW40076"/>
    </row>
    <row r="40077" spans="26:257">
      <c r="CJ40077"/>
      <c r="CK40077"/>
      <c r="GG40077"/>
      <c r="GI40077"/>
      <c r="GQ40077"/>
      <c r="HI40077"/>
      <c r="HK40077"/>
      <c r="HM40077"/>
      <c r="IF40077"/>
      <c r="IW40077"/>
    </row>
    <row r="40078" spans="26:257">
      <c r="CJ40078"/>
      <c r="CK40078"/>
      <c r="GG40078"/>
      <c r="GI40078"/>
      <c r="GQ40078"/>
      <c r="HI40078"/>
      <c r="HK40078"/>
      <c r="HM40078"/>
      <c r="IF40078"/>
      <c r="IW40078"/>
    </row>
    <row r="40079" spans="26:257">
      <c r="CJ40079"/>
      <c r="CK40079"/>
      <c r="GG40079"/>
      <c r="GI40079"/>
      <c r="GQ40079"/>
      <c r="HI40079"/>
      <c r="HK40079"/>
      <c r="HM40079"/>
      <c r="IF40079"/>
      <c r="IW40079"/>
    </row>
    <row r="40080" spans="26:257">
      <c r="CJ40080"/>
      <c r="CK40080"/>
      <c r="GG40080"/>
      <c r="GI40080"/>
      <c r="GQ40080"/>
      <c r="HI40080"/>
      <c r="HK40080"/>
      <c r="HM40080"/>
      <c r="IF40080"/>
      <c r="IW40080"/>
    </row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spans="26:257">
      <c r="CJ40273"/>
      <c r="CK40273"/>
      <c r="GG40273"/>
      <c r="GI40273"/>
      <c r="GQ40273"/>
      <c r="HI40273"/>
      <c r="HK40273"/>
      <c r="HM40273"/>
      <c r="IF40273"/>
      <c r="IW40273"/>
    </row>
    <row r="40274" spans="26:257">
      <c r="CJ40274"/>
      <c r="CK40274"/>
      <c r="GG40274"/>
      <c r="GI40274"/>
      <c r="GQ40274"/>
      <c r="HI40274"/>
      <c r="HK40274"/>
      <c r="HM40274"/>
      <c r="IF40274"/>
      <c r="IW40274"/>
    </row>
    <row r="40275" spans="26:257">
      <c r="Z40275" s="37"/>
      <c r="AD40275" s="32"/>
      <c r="AJ40275" s="37"/>
      <c r="CJ40275"/>
      <c r="CK40275"/>
      <c r="GG40275"/>
      <c r="GI40275"/>
      <c r="GQ40275"/>
      <c r="HI40275"/>
      <c r="HK40275"/>
      <c r="HM40275"/>
      <c r="IF40275"/>
      <c r="IW40275"/>
    </row>
    <row r="40276" spans="26:257">
      <c r="CJ40276"/>
      <c r="CK40276"/>
      <c r="GG40276"/>
      <c r="GI40276"/>
      <c r="GQ40276"/>
      <c r="HI40276"/>
      <c r="HK40276"/>
      <c r="HM40276"/>
      <c r="IF40276"/>
      <c r="IW40276"/>
    </row>
    <row r="40277" spans="26:257">
      <c r="CJ40277"/>
      <c r="CK40277"/>
      <c r="GG40277"/>
      <c r="GI40277"/>
      <c r="GQ40277"/>
      <c r="HI40277"/>
      <c r="HK40277"/>
      <c r="HM40277"/>
      <c r="IF40277"/>
      <c r="IW40277"/>
    </row>
    <row r="40278" spans="26:257">
      <c r="CJ40278"/>
      <c r="CK40278"/>
      <c r="GG40278"/>
      <c r="GI40278"/>
      <c r="GQ40278"/>
      <c r="HI40278"/>
      <c r="HK40278"/>
      <c r="HM40278"/>
      <c r="IF40278"/>
      <c r="IW40278"/>
    </row>
    <row r="40279" spans="26:257">
      <c r="CJ40279"/>
      <c r="CK40279"/>
      <c r="GG40279"/>
      <c r="GI40279"/>
      <c r="GQ40279"/>
      <c r="HI40279"/>
      <c r="HK40279"/>
      <c r="HM40279"/>
      <c r="IF40279"/>
      <c r="IW40279"/>
    </row>
    <row r="40280" spans="26:257">
      <c r="CJ40280"/>
      <c r="CK40280"/>
      <c r="GG40280"/>
      <c r="GI40280"/>
      <c r="GQ40280"/>
      <c r="HI40280"/>
      <c r="HK40280"/>
      <c r="HM40280"/>
      <c r="IF40280"/>
      <c r="IW40280"/>
    </row>
    <row r="40281" spans="26:257">
      <c r="CJ40281"/>
      <c r="CK40281"/>
      <c r="GG40281"/>
      <c r="GI40281"/>
      <c r="GQ40281"/>
      <c r="HI40281"/>
      <c r="HK40281"/>
      <c r="HM40281"/>
      <c r="IF40281"/>
      <c r="IW40281"/>
    </row>
    <row r="40282" spans="26:257">
      <c r="CJ40282"/>
      <c r="CK40282"/>
      <c r="GG40282"/>
      <c r="GI40282"/>
      <c r="GQ40282"/>
      <c r="HI40282"/>
      <c r="HK40282"/>
      <c r="HM40282"/>
      <c r="IF40282"/>
      <c r="IW40282"/>
    </row>
    <row r="40283" spans="26:257">
      <c r="CJ40283"/>
      <c r="CK40283"/>
      <c r="GG40283"/>
      <c r="GI40283"/>
      <c r="GQ40283"/>
      <c r="HI40283"/>
      <c r="HK40283"/>
      <c r="HM40283"/>
      <c r="IF40283"/>
      <c r="IW40283"/>
    </row>
    <row r="40284" spans="26:257">
      <c r="CJ40284"/>
      <c r="CK40284"/>
      <c r="GG40284"/>
      <c r="GI40284"/>
      <c r="GQ40284"/>
      <c r="HI40284"/>
      <c r="HK40284"/>
      <c r="HM40284"/>
      <c r="IF40284"/>
      <c r="IW40284"/>
    </row>
    <row r="40285" spans="26:257">
      <c r="CJ40285"/>
      <c r="CK40285"/>
      <c r="GG40285"/>
      <c r="GI40285"/>
      <c r="GQ40285"/>
      <c r="HI40285"/>
      <c r="HK40285"/>
      <c r="HM40285"/>
      <c r="IF40285"/>
      <c r="IW40285"/>
    </row>
    <row r="40286" spans="26:257">
      <c r="CJ40286"/>
      <c r="CK40286"/>
      <c r="GG40286"/>
      <c r="GI40286"/>
      <c r="GQ40286"/>
      <c r="HI40286"/>
      <c r="HK40286"/>
      <c r="HM40286"/>
      <c r="IF40286"/>
      <c r="IW40286"/>
    </row>
    <row r="40287" spans="26:257">
      <c r="CJ40287"/>
      <c r="CK40287"/>
      <c r="GG40287"/>
      <c r="GI40287"/>
      <c r="GQ40287"/>
      <c r="HI40287"/>
      <c r="HK40287"/>
      <c r="HM40287"/>
      <c r="IF40287"/>
      <c r="IW40287"/>
    </row>
    <row r="40288" spans="26:257">
      <c r="CJ40288"/>
      <c r="CK40288"/>
      <c r="GG40288"/>
      <c r="GI40288"/>
      <c r="GQ40288"/>
      <c r="HI40288"/>
      <c r="HK40288"/>
      <c r="HM40288"/>
      <c r="IF40288"/>
      <c r="IW40288"/>
    </row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spans="26:257">
      <c r="CJ41377"/>
      <c r="CK41377"/>
      <c r="GG41377"/>
      <c r="GI41377"/>
      <c r="GQ41377"/>
      <c r="HI41377"/>
      <c r="HK41377"/>
      <c r="HM41377"/>
      <c r="IF41377"/>
      <c r="IW41377"/>
    </row>
    <row r="41378" spans="26:257">
      <c r="CJ41378"/>
      <c r="CK41378"/>
      <c r="GG41378"/>
      <c r="GI41378"/>
      <c r="GQ41378"/>
      <c r="HI41378"/>
      <c r="HK41378"/>
      <c r="HM41378"/>
      <c r="IF41378"/>
      <c r="IW41378"/>
    </row>
    <row r="41379" spans="26:257">
      <c r="CJ41379"/>
      <c r="CK41379"/>
      <c r="GG41379"/>
      <c r="GI41379"/>
      <c r="GQ41379"/>
      <c r="HI41379"/>
      <c r="HK41379"/>
      <c r="HM41379"/>
      <c r="IF41379"/>
      <c r="IW41379"/>
    </row>
    <row r="41380" spans="26:257">
      <c r="CJ41380"/>
      <c r="CK41380"/>
      <c r="GG41380"/>
      <c r="GI41380"/>
      <c r="GQ41380"/>
      <c r="HI41380"/>
      <c r="HK41380"/>
      <c r="HM41380"/>
      <c r="IF41380"/>
      <c r="IW41380"/>
    </row>
    <row r="41381" spans="26:257">
      <c r="CJ41381"/>
      <c r="CK41381"/>
      <c r="GG41381"/>
      <c r="GI41381"/>
      <c r="GQ41381"/>
      <c r="HI41381"/>
      <c r="HK41381"/>
      <c r="HM41381"/>
      <c r="IF41381"/>
      <c r="IW41381"/>
    </row>
    <row r="41382" spans="26:257">
      <c r="CJ41382"/>
      <c r="CK41382"/>
      <c r="GG41382"/>
      <c r="GI41382"/>
      <c r="GQ41382"/>
      <c r="HI41382"/>
      <c r="HK41382"/>
      <c r="HM41382"/>
      <c r="IF41382"/>
      <c r="IW41382"/>
    </row>
    <row r="41383" spans="26:257">
      <c r="CJ41383"/>
      <c r="CK41383"/>
      <c r="GG41383"/>
      <c r="GI41383"/>
      <c r="GQ41383"/>
      <c r="HI41383"/>
      <c r="HK41383"/>
      <c r="HM41383"/>
      <c r="IF41383"/>
      <c r="IW41383"/>
    </row>
    <row r="41384" spans="26:257">
      <c r="CJ41384"/>
      <c r="CK41384"/>
      <c r="GG41384"/>
      <c r="GI41384"/>
      <c r="GQ41384"/>
      <c r="HI41384"/>
      <c r="HK41384"/>
      <c r="HM41384"/>
      <c r="IF41384"/>
      <c r="IW41384"/>
    </row>
    <row r="41385" spans="26:257">
      <c r="CJ41385"/>
      <c r="CK41385"/>
      <c r="GG41385"/>
      <c r="GI41385"/>
      <c r="GQ41385"/>
      <c r="HI41385"/>
      <c r="HK41385"/>
      <c r="HM41385"/>
      <c r="IF41385"/>
      <c r="IW41385"/>
    </row>
    <row r="41386" spans="26:257">
      <c r="CJ41386"/>
      <c r="CK41386"/>
      <c r="GG41386"/>
      <c r="GI41386"/>
      <c r="GQ41386"/>
      <c r="HI41386"/>
      <c r="HK41386"/>
      <c r="HM41386"/>
      <c r="IF41386"/>
      <c r="IW41386"/>
    </row>
    <row r="41387" spans="26:257">
      <c r="Z41387" s="37"/>
      <c r="AD41387" s="32"/>
      <c r="AJ41387" s="37"/>
      <c r="CJ41387"/>
      <c r="CK41387"/>
      <c r="GG41387"/>
      <c r="GI41387"/>
      <c r="GQ41387"/>
      <c r="HI41387"/>
      <c r="HK41387"/>
      <c r="HM41387"/>
      <c r="IF41387"/>
      <c r="IW41387"/>
    </row>
    <row r="41388" spans="26:257">
      <c r="CJ41388"/>
      <c r="CK41388"/>
      <c r="GG41388"/>
      <c r="GI41388"/>
      <c r="GQ41388"/>
      <c r="HI41388"/>
      <c r="HK41388"/>
      <c r="HM41388"/>
      <c r="IF41388"/>
      <c r="IW41388"/>
    </row>
    <row r="41389" spans="26:257">
      <c r="CJ41389"/>
      <c r="CK41389"/>
      <c r="GG41389"/>
      <c r="GI41389"/>
      <c r="GQ41389"/>
      <c r="HI41389"/>
      <c r="HK41389"/>
      <c r="HM41389"/>
      <c r="IF41389"/>
      <c r="IW41389"/>
    </row>
    <row r="41390" spans="26:257">
      <c r="CJ41390"/>
      <c r="CK41390"/>
      <c r="GG41390"/>
      <c r="GI41390"/>
      <c r="GQ41390"/>
      <c r="HI41390"/>
      <c r="HK41390"/>
      <c r="HM41390"/>
      <c r="IF41390"/>
      <c r="IW41390"/>
    </row>
    <row r="41391" spans="26:257">
      <c r="CJ41391"/>
      <c r="CK41391"/>
      <c r="GG41391"/>
      <c r="GI41391"/>
      <c r="GQ41391"/>
      <c r="HI41391"/>
      <c r="HK41391"/>
      <c r="HM41391"/>
      <c r="IF41391"/>
      <c r="IW41391"/>
    </row>
    <row r="41392" spans="26:257">
      <c r="CJ41392"/>
      <c r="CK41392"/>
      <c r="GG41392"/>
      <c r="GI41392"/>
      <c r="GQ41392"/>
      <c r="HI41392"/>
      <c r="HK41392"/>
      <c r="HM41392"/>
      <c r="IF41392"/>
      <c r="IW41392"/>
    </row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spans="26:257">
      <c r="Z42417" s="37"/>
      <c r="AD42417" s="32"/>
      <c r="AJ42417" s="37"/>
      <c r="CJ42417"/>
      <c r="CK42417"/>
      <c r="GG42417"/>
      <c r="GI42417"/>
      <c r="GQ42417"/>
      <c r="HI42417"/>
      <c r="HK42417"/>
      <c r="HM42417"/>
      <c r="IF42417"/>
      <c r="IW42417"/>
    </row>
    <row r="42418" spans="26:257">
      <c r="CJ42418"/>
      <c r="CK42418"/>
      <c r="GG42418"/>
      <c r="GI42418"/>
      <c r="GQ42418"/>
      <c r="HI42418"/>
      <c r="HK42418"/>
      <c r="HM42418"/>
      <c r="IF42418"/>
      <c r="IW42418"/>
    </row>
    <row r="42419" spans="26:257">
      <c r="CJ42419"/>
      <c r="CK42419"/>
      <c r="GG42419"/>
      <c r="GI42419"/>
      <c r="GQ42419"/>
      <c r="HI42419"/>
      <c r="HK42419"/>
      <c r="HM42419"/>
      <c r="IF42419"/>
      <c r="IW42419"/>
    </row>
    <row r="42420" spans="26:257">
      <c r="CJ42420"/>
      <c r="CK42420"/>
      <c r="GG42420"/>
      <c r="GI42420"/>
      <c r="GQ42420"/>
      <c r="HI42420"/>
      <c r="HK42420"/>
      <c r="HM42420"/>
      <c r="IF42420"/>
      <c r="IW42420"/>
    </row>
    <row r="42421" spans="26:257">
      <c r="CJ42421"/>
      <c r="CK42421"/>
      <c r="GG42421"/>
      <c r="GI42421"/>
      <c r="GQ42421"/>
      <c r="HI42421"/>
      <c r="HK42421"/>
      <c r="HM42421"/>
      <c r="IF42421"/>
      <c r="IW42421"/>
    </row>
    <row r="42422" spans="26:257">
      <c r="CJ42422"/>
      <c r="CK42422"/>
      <c r="GG42422"/>
      <c r="GI42422"/>
      <c r="GQ42422"/>
      <c r="HI42422"/>
      <c r="HK42422"/>
      <c r="HM42422"/>
      <c r="IF42422"/>
      <c r="IW42422"/>
    </row>
    <row r="42423" spans="26:257">
      <c r="CJ42423"/>
      <c r="CK42423"/>
      <c r="GG42423"/>
      <c r="GI42423"/>
      <c r="GQ42423"/>
      <c r="HI42423"/>
      <c r="HK42423"/>
      <c r="HM42423"/>
      <c r="IF42423"/>
      <c r="IW42423"/>
    </row>
    <row r="42424" spans="26:257">
      <c r="CJ42424"/>
      <c r="CK42424"/>
      <c r="GG42424"/>
      <c r="GI42424"/>
      <c r="GQ42424"/>
      <c r="HI42424"/>
      <c r="HK42424"/>
      <c r="HM42424"/>
      <c r="IF42424"/>
      <c r="IW42424"/>
    </row>
    <row r="42425" spans="26:257">
      <c r="CJ42425"/>
      <c r="CK42425"/>
      <c r="GG42425"/>
      <c r="GI42425"/>
      <c r="GQ42425"/>
      <c r="HI42425"/>
      <c r="HK42425"/>
      <c r="HM42425"/>
      <c r="IF42425"/>
      <c r="IW42425"/>
    </row>
    <row r="42426" spans="26:257">
      <c r="CJ42426"/>
      <c r="CK42426"/>
      <c r="GG42426"/>
      <c r="GI42426"/>
      <c r="GQ42426"/>
      <c r="HI42426"/>
      <c r="HK42426"/>
      <c r="HM42426"/>
      <c r="IF42426"/>
      <c r="IW42426"/>
    </row>
    <row r="42427" spans="26:257">
      <c r="CJ42427"/>
      <c r="CK42427"/>
      <c r="GG42427"/>
      <c r="GI42427"/>
      <c r="GQ42427"/>
      <c r="HI42427"/>
      <c r="HK42427"/>
      <c r="HM42427"/>
      <c r="IF42427"/>
      <c r="IW42427"/>
    </row>
    <row r="42428" spans="26:257">
      <c r="CJ42428"/>
      <c r="CK42428"/>
      <c r="GG42428"/>
      <c r="GI42428"/>
      <c r="GQ42428"/>
      <c r="HI42428"/>
      <c r="HK42428"/>
      <c r="HM42428"/>
      <c r="IF42428"/>
      <c r="IW42428"/>
    </row>
    <row r="42429" spans="26:257">
      <c r="CJ42429"/>
      <c r="CK42429"/>
      <c r="GG42429"/>
      <c r="GI42429"/>
      <c r="GQ42429"/>
      <c r="HI42429"/>
      <c r="HK42429"/>
      <c r="HM42429"/>
      <c r="IF42429"/>
      <c r="IW42429"/>
    </row>
    <row r="42430" spans="26:257">
      <c r="CJ42430"/>
      <c r="CK42430"/>
      <c r="GG42430"/>
      <c r="GI42430"/>
      <c r="GQ42430"/>
      <c r="HI42430"/>
      <c r="HK42430"/>
      <c r="HM42430"/>
      <c r="IF42430"/>
      <c r="IW42430"/>
    </row>
    <row r="42431" spans="26:257">
      <c r="CJ42431"/>
      <c r="CK42431"/>
      <c r="GG42431"/>
      <c r="GI42431"/>
      <c r="GQ42431"/>
      <c r="HI42431"/>
      <c r="HK42431"/>
      <c r="HM42431"/>
      <c r="IF42431"/>
      <c r="IW42431"/>
    </row>
    <row r="42432" spans="26:257">
      <c r="CJ42432"/>
      <c r="CK42432"/>
      <c r="GG42432"/>
      <c r="GI42432"/>
      <c r="GQ42432"/>
      <c r="HI42432"/>
      <c r="HK42432"/>
      <c r="HM42432"/>
      <c r="IF42432"/>
      <c r="IW42432"/>
    </row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spans="26:257">
      <c r="CJ42849"/>
      <c r="CK42849"/>
      <c r="GG42849"/>
      <c r="GI42849"/>
      <c r="GQ42849"/>
      <c r="HI42849"/>
      <c r="HK42849"/>
      <c r="HM42849"/>
      <c r="IF42849"/>
      <c r="IW42849"/>
    </row>
    <row r="42850" spans="26:257">
      <c r="CJ42850"/>
      <c r="CK42850"/>
      <c r="GG42850"/>
      <c r="GI42850"/>
      <c r="GQ42850"/>
      <c r="HI42850"/>
      <c r="HK42850"/>
      <c r="HM42850"/>
      <c r="IF42850"/>
      <c r="IW42850"/>
    </row>
    <row r="42851" spans="26:257">
      <c r="CJ42851"/>
      <c r="CK42851"/>
      <c r="GG42851"/>
      <c r="GI42851"/>
      <c r="GQ42851"/>
      <c r="HI42851"/>
      <c r="HK42851"/>
      <c r="HM42851"/>
      <c r="IF42851"/>
      <c r="IW42851"/>
    </row>
    <row r="42852" spans="26:257">
      <c r="CJ42852"/>
      <c r="CK42852"/>
      <c r="GG42852"/>
      <c r="GI42852"/>
      <c r="GQ42852"/>
      <c r="HI42852"/>
      <c r="HK42852"/>
      <c r="HM42852"/>
      <c r="IF42852"/>
      <c r="IW42852"/>
    </row>
    <row r="42853" spans="26:257">
      <c r="CJ42853"/>
      <c r="CK42853"/>
      <c r="GG42853"/>
      <c r="GI42853"/>
      <c r="GQ42853"/>
      <c r="HI42853"/>
      <c r="HK42853"/>
      <c r="HM42853"/>
      <c r="IF42853"/>
      <c r="IW42853"/>
    </row>
    <row r="42854" spans="26:257">
      <c r="CJ42854"/>
      <c r="CK42854"/>
      <c r="GG42854"/>
      <c r="GI42854"/>
      <c r="GQ42854"/>
      <c r="HI42854"/>
      <c r="HK42854"/>
      <c r="HM42854"/>
      <c r="IF42854"/>
      <c r="IW42854"/>
    </row>
    <row r="42855" spans="26:257">
      <c r="CJ42855"/>
      <c r="CK42855"/>
      <c r="GG42855"/>
      <c r="GI42855"/>
      <c r="GQ42855"/>
      <c r="HI42855"/>
      <c r="HK42855"/>
      <c r="HM42855"/>
      <c r="IF42855"/>
      <c r="IW42855"/>
    </row>
    <row r="42856" spans="26:257">
      <c r="CJ42856"/>
      <c r="CK42856"/>
      <c r="GG42856"/>
      <c r="GI42856"/>
      <c r="GQ42856"/>
      <c r="HI42856"/>
      <c r="HK42856"/>
      <c r="HM42856"/>
      <c r="IF42856"/>
      <c r="IW42856"/>
    </row>
    <row r="42857" spans="26:257">
      <c r="CJ42857"/>
      <c r="CK42857"/>
      <c r="GG42857"/>
      <c r="GI42857"/>
      <c r="GQ42857"/>
      <c r="HI42857"/>
      <c r="HK42857"/>
      <c r="HM42857"/>
      <c r="IF42857"/>
      <c r="IW42857"/>
    </row>
    <row r="42858" spans="26:257">
      <c r="Z42858" s="37"/>
      <c r="AD42858" s="32"/>
      <c r="AJ42858" s="37"/>
      <c r="CJ42858"/>
      <c r="CK42858"/>
      <c r="GG42858"/>
      <c r="GI42858"/>
      <c r="GQ42858"/>
      <c r="HI42858"/>
      <c r="HK42858"/>
      <c r="HM42858"/>
      <c r="IF42858"/>
      <c r="IW42858"/>
    </row>
    <row r="42859" spans="26:257">
      <c r="CJ42859"/>
      <c r="CK42859"/>
      <c r="GG42859"/>
      <c r="GI42859"/>
      <c r="GQ42859"/>
      <c r="HI42859"/>
      <c r="HK42859"/>
      <c r="HM42859"/>
      <c r="IF42859"/>
      <c r="IW42859"/>
    </row>
    <row r="42860" spans="26:257">
      <c r="CJ42860"/>
      <c r="CK42860"/>
      <c r="GG42860"/>
      <c r="GI42860"/>
      <c r="GQ42860"/>
      <c r="HI42860"/>
      <c r="HK42860"/>
      <c r="HM42860"/>
      <c r="IF42860"/>
      <c r="IW42860"/>
    </row>
    <row r="42861" spans="26:257">
      <c r="CJ42861"/>
      <c r="CK42861"/>
      <c r="GG42861"/>
      <c r="GI42861"/>
      <c r="GQ42861"/>
      <c r="HI42861"/>
      <c r="HK42861"/>
      <c r="HM42861"/>
      <c r="IF42861"/>
      <c r="IW42861"/>
    </row>
    <row r="42862" spans="26:257">
      <c r="CJ42862"/>
      <c r="CK42862"/>
      <c r="GG42862"/>
      <c r="GI42862"/>
      <c r="GQ42862"/>
      <c r="HI42862"/>
      <c r="HK42862"/>
      <c r="HM42862"/>
      <c r="IF42862"/>
      <c r="IW42862"/>
    </row>
    <row r="42863" spans="26:257">
      <c r="CJ42863"/>
      <c r="CK42863"/>
      <c r="GG42863"/>
      <c r="GI42863"/>
      <c r="GQ42863"/>
      <c r="HI42863"/>
      <c r="HK42863"/>
      <c r="HM42863"/>
      <c r="IF42863"/>
      <c r="IW42863"/>
    </row>
    <row r="42864" spans="26:257">
      <c r="CJ42864"/>
      <c r="CK42864"/>
      <c r="GG42864"/>
      <c r="GI42864"/>
      <c r="GQ42864"/>
      <c r="HI42864"/>
      <c r="HK42864"/>
      <c r="HM42864"/>
      <c r="IF42864"/>
      <c r="IW42864"/>
    </row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spans="26:257">
      <c r="CJ43969"/>
      <c r="CK43969"/>
      <c r="GG43969"/>
      <c r="GI43969"/>
      <c r="GQ43969"/>
      <c r="HI43969"/>
      <c r="HK43969"/>
      <c r="HM43969"/>
      <c r="IF43969"/>
      <c r="IW43969"/>
    </row>
    <row r="43970" spans="26:257">
      <c r="CJ43970"/>
      <c r="CK43970"/>
      <c r="GG43970"/>
      <c r="GI43970"/>
      <c r="GQ43970"/>
      <c r="HI43970"/>
      <c r="HK43970"/>
      <c r="HM43970"/>
      <c r="IF43970"/>
      <c r="IW43970"/>
    </row>
    <row r="43971" spans="26:257">
      <c r="Z43971" s="37"/>
      <c r="AD43971" s="32"/>
      <c r="AJ43971" s="37"/>
      <c r="CJ43971"/>
      <c r="CK43971"/>
      <c r="GG43971"/>
      <c r="GI43971"/>
      <c r="GQ43971"/>
      <c r="HI43971"/>
      <c r="HK43971"/>
      <c r="HM43971"/>
      <c r="IF43971"/>
      <c r="IW43971"/>
    </row>
    <row r="43972" spans="26:257">
      <c r="CJ43972"/>
      <c r="CK43972"/>
      <c r="GG43972"/>
      <c r="GI43972"/>
      <c r="GQ43972"/>
      <c r="HI43972"/>
      <c r="HK43972"/>
      <c r="HM43972"/>
      <c r="IF43972"/>
      <c r="IW43972"/>
    </row>
    <row r="43973" spans="26:257">
      <c r="CJ43973"/>
      <c r="CK43973"/>
      <c r="GG43973"/>
      <c r="GI43973"/>
      <c r="GQ43973"/>
      <c r="HI43973"/>
      <c r="HK43973"/>
      <c r="HM43973"/>
      <c r="IF43973"/>
      <c r="IW43973"/>
    </row>
    <row r="43974" spans="26:257">
      <c r="CJ43974"/>
      <c r="CK43974"/>
      <c r="GG43974"/>
      <c r="GI43974"/>
      <c r="GQ43974"/>
      <c r="HI43974"/>
      <c r="HK43974"/>
      <c r="HM43974"/>
      <c r="IF43974"/>
      <c r="IW43974"/>
    </row>
    <row r="43975" spans="26:257">
      <c r="CJ43975"/>
      <c r="CK43975"/>
      <c r="GG43975"/>
      <c r="GI43975"/>
      <c r="GQ43975"/>
      <c r="HI43975"/>
      <c r="HK43975"/>
      <c r="HM43975"/>
      <c r="IF43975"/>
      <c r="IW43975"/>
    </row>
    <row r="43976" spans="26:257">
      <c r="CJ43976"/>
      <c r="CK43976"/>
      <c r="GG43976"/>
      <c r="GI43976"/>
      <c r="GQ43976"/>
      <c r="HI43976"/>
      <c r="HK43976"/>
      <c r="HM43976"/>
      <c r="IF43976"/>
      <c r="IW43976"/>
    </row>
    <row r="43977" spans="26:257">
      <c r="CJ43977"/>
      <c r="CK43977"/>
      <c r="GG43977"/>
      <c r="GI43977"/>
      <c r="GQ43977"/>
      <c r="HI43977"/>
      <c r="HK43977"/>
      <c r="HM43977"/>
      <c r="IF43977"/>
      <c r="IW43977"/>
    </row>
    <row r="43978" spans="26:257">
      <c r="CJ43978"/>
      <c r="CK43978"/>
      <c r="GG43978"/>
      <c r="GI43978"/>
      <c r="GQ43978"/>
      <c r="HI43978"/>
      <c r="HK43978"/>
      <c r="HM43978"/>
      <c r="IF43978"/>
      <c r="IW43978"/>
    </row>
    <row r="43979" spans="26:257">
      <c r="CJ43979"/>
      <c r="CK43979"/>
      <c r="GG43979"/>
      <c r="GI43979"/>
      <c r="GQ43979"/>
      <c r="HI43979"/>
      <c r="HK43979"/>
      <c r="HM43979"/>
      <c r="IF43979"/>
      <c r="IW43979"/>
    </row>
    <row r="43980" spans="26:257">
      <c r="CJ43980"/>
      <c r="CK43980"/>
      <c r="GG43980"/>
      <c r="GI43980"/>
      <c r="GQ43980"/>
      <c r="HI43980"/>
      <c r="HK43980"/>
      <c r="HM43980"/>
      <c r="IF43980"/>
      <c r="IW43980"/>
    </row>
    <row r="43981" spans="26:257">
      <c r="CJ43981"/>
      <c r="CK43981"/>
      <c r="GG43981"/>
      <c r="GI43981"/>
      <c r="GQ43981"/>
      <c r="HI43981"/>
      <c r="HK43981"/>
      <c r="HM43981"/>
      <c r="IF43981"/>
      <c r="IW43981"/>
    </row>
    <row r="43982" spans="26:257">
      <c r="CJ43982"/>
      <c r="CK43982"/>
      <c r="GG43982"/>
      <c r="GI43982"/>
      <c r="GQ43982"/>
      <c r="HI43982"/>
      <c r="HK43982"/>
      <c r="HM43982"/>
      <c r="IF43982"/>
      <c r="IW43982"/>
    </row>
    <row r="43983" spans="26:257">
      <c r="CJ43983"/>
      <c r="CK43983"/>
      <c r="GG43983"/>
      <c r="GI43983"/>
      <c r="GQ43983"/>
      <c r="HI43983"/>
      <c r="HK43983"/>
      <c r="HM43983"/>
      <c r="IF43983"/>
      <c r="IW43983"/>
    </row>
    <row r="43984" spans="26:257">
      <c r="CJ43984"/>
      <c r="CK43984"/>
      <c r="GG43984"/>
      <c r="GI43984"/>
      <c r="GQ43984"/>
      <c r="HI43984"/>
      <c r="HK43984"/>
      <c r="HM43984"/>
      <c r="IF43984"/>
      <c r="IW43984"/>
    </row>
    <row r="43985" spans="26:257">
      <c r="CJ43985"/>
      <c r="CK43985"/>
      <c r="GG43985"/>
      <c r="GI43985"/>
      <c r="GQ43985"/>
      <c r="HI43985"/>
      <c r="HK43985"/>
      <c r="HM43985"/>
      <c r="IF43985"/>
      <c r="IW43985"/>
    </row>
    <row r="43986" spans="26:257">
      <c r="CJ43986"/>
      <c r="CK43986"/>
      <c r="GG43986"/>
      <c r="GI43986"/>
      <c r="GQ43986"/>
      <c r="HI43986"/>
      <c r="HK43986"/>
      <c r="HM43986"/>
      <c r="IF43986"/>
      <c r="IW43986"/>
    </row>
    <row r="43987" spans="26:257">
      <c r="CJ43987"/>
      <c r="CK43987"/>
      <c r="GG43987"/>
      <c r="GI43987"/>
      <c r="GQ43987"/>
      <c r="HI43987"/>
      <c r="HK43987"/>
      <c r="HM43987"/>
      <c r="IF43987"/>
      <c r="IW43987"/>
    </row>
    <row r="43988" spans="26:257">
      <c r="CJ43988"/>
      <c r="CK43988"/>
      <c r="GG43988"/>
      <c r="GI43988"/>
      <c r="GQ43988"/>
      <c r="HI43988"/>
      <c r="HK43988"/>
      <c r="HM43988"/>
      <c r="IF43988"/>
      <c r="IW43988"/>
    </row>
    <row r="43989" spans="26:257">
      <c r="CJ43989"/>
      <c r="CK43989"/>
      <c r="GG43989"/>
      <c r="GI43989"/>
      <c r="GQ43989"/>
      <c r="HI43989"/>
      <c r="HK43989"/>
      <c r="HM43989"/>
      <c r="IF43989"/>
      <c r="IW43989"/>
    </row>
    <row r="43990" spans="26:257">
      <c r="CJ43990"/>
      <c r="CK43990"/>
      <c r="GG43990"/>
      <c r="GI43990"/>
      <c r="GQ43990"/>
      <c r="HI43990"/>
      <c r="HK43990"/>
      <c r="HM43990"/>
      <c r="IF43990"/>
      <c r="IW43990"/>
    </row>
    <row r="43991" spans="26:257">
      <c r="CJ43991"/>
      <c r="CK43991"/>
      <c r="GG43991"/>
      <c r="GI43991"/>
      <c r="GQ43991"/>
      <c r="HI43991"/>
      <c r="HK43991"/>
      <c r="HM43991"/>
      <c r="IF43991"/>
      <c r="IW43991"/>
    </row>
    <row r="43992" spans="26:257">
      <c r="CJ43992"/>
      <c r="CK43992"/>
      <c r="GG43992"/>
      <c r="GI43992"/>
      <c r="GQ43992"/>
      <c r="HI43992"/>
      <c r="HK43992"/>
      <c r="HM43992"/>
      <c r="IF43992"/>
      <c r="IW43992"/>
    </row>
    <row r="43993" spans="26:257">
      <c r="CJ43993"/>
      <c r="CK43993"/>
      <c r="GG43993"/>
      <c r="GI43993"/>
      <c r="GQ43993"/>
      <c r="HI43993"/>
      <c r="HK43993"/>
      <c r="HM43993"/>
      <c r="IF43993"/>
      <c r="IW43993"/>
    </row>
    <row r="43994" spans="26:257">
      <c r="CJ43994"/>
      <c r="CK43994"/>
      <c r="GG43994"/>
      <c r="GI43994"/>
      <c r="GQ43994"/>
      <c r="HI43994"/>
      <c r="HK43994"/>
      <c r="HM43994"/>
      <c r="IF43994"/>
      <c r="IW43994"/>
    </row>
    <row r="43995" spans="26:257">
      <c r="CJ43995"/>
      <c r="CK43995"/>
      <c r="GG43995"/>
      <c r="GI43995"/>
      <c r="GQ43995"/>
      <c r="HI43995"/>
      <c r="HK43995"/>
      <c r="HM43995"/>
      <c r="IF43995"/>
      <c r="IW43995"/>
    </row>
    <row r="43996" spans="26:257">
      <c r="Z43996" s="37"/>
      <c r="AD43996" s="32"/>
      <c r="AJ43996" s="37"/>
      <c r="CJ43996"/>
      <c r="CK43996"/>
      <c r="GG43996"/>
      <c r="GI43996"/>
      <c r="GQ43996"/>
      <c r="HI43996"/>
      <c r="HK43996"/>
      <c r="HM43996"/>
      <c r="IF43996"/>
      <c r="IW43996"/>
    </row>
    <row r="43997" spans="26:257">
      <c r="CJ43997"/>
      <c r="CK43997"/>
      <c r="GG43997"/>
      <c r="GI43997"/>
      <c r="GQ43997"/>
      <c r="HI43997"/>
      <c r="HK43997"/>
      <c r="HM43997"/>
      <c r="IF43997"/>
      <c r="IW43997"/>
    </row>
    <row r="43998" spans="26:257">
      <c r="CJ43998"/>
      <c r="CK43998"/>
      <c r="GG43998"/>
      <c r="GI43998"/>
      <c r="GQ43998"/>
      <c r="HI43998"/>
      <c r="HK43998"/>
      <c r="HM43998"/>
      <c r="IF43998"/>
      <c r="IW43998"/>
    </row>
    <row r="43999" spans="26:257">
      <c r="CJ43999"/>
      <c r="CK43999"/>
      <c r="GG43999"/>
      <c r="GI43999"/>
      <c r="GQ43999"/>
      <c r="HI43999"/>
      <c r="HK43999"/>
      <c r="HM43999"/>
      <c r="IF43999"/>
      <c r="IW43999"/>
    </row>
    <row r="44000" spans="26:257">
      <c r="CJ44000"/>
      <c r="CK44000"/>
      <c r="GG44000"/>
      <c r="GI44000"/>
      <c r="GQ44000"/>
      <c r="HI44000"/>
      <c r="HK44000"/>
      <c r="HM44000"/>
      <c r="IF44000"/>
      <c r="IW44000"/>
    </row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spans="26:257">
      <c r="CJ44065"/>
      <c r="CK44065"/>
      <c r="GG44065"/>
      <c r="GI44065"/>
      <c r="GQ44065"/>
      <c r="HI44065"/>
      <c r="HK44065"/>
      <c r="HM44065"/>
      <c r="IF44065"/>
      <c r="IW44065"/>
    </row>
    <row r="44066" spans="26:257">
      <c r="CJ44066"/>
      <c r="CK44066"/>
      <c r="GG44066"/>
      <c r="GI44066"/>
      <c r="GQ44066"/>
      <c r="HI44066"/>
      <c r="HK44066"/>
      <c r="HM44066"/>
      <c r="IF44066"/>
      <c r="IW44066"/>
    </row>
    <row r="44067" spans="26:257">
      <c r="CJ44067"/>
      <c r="CK44067"/>
      <c r="GG44067"/>
      <c r="GI44067"/>
      <c r="GQ44067"/>
      <c r="HI44067"/>
      <c r="HK44067"/>
      <c r="HM44067"/>
      <c r="IF44067"/>
      <c r="IW44067"/>
    </row>
    <row r="44068" spans="26:257">
      <c r="CJ44068"/>
      <c r="CK44068"/>
      <c r="GG44068"/>
      <c r="GI44068"/>
      <c r="GQ44068"/>
      <c r="HI44068"/>
      <c r="HK44068"/>
      <c r="HM44068"/>
      <c r="IF44068"/>
      <c r="IW44068"/>
    </row>
    <row r="44069" spans="26:257">
      <c r="CJ44069"/>
      <c r="CK44069"/>
      <c r="GG44069"/>
      <c r="GI44069"/>
      <c r="GQ44069"/>
      <c r="HI44069"/>
      <c r="HK44069"/>
      <c r="HM44069"/>
      <c r="IF44069"/>
      <c r="IW44069"/>
    </row>
    <row r="44070" spans="26:257">
      <c r="CJ44070"/>
      <c r="CK44070"/>
      <c r="GG44070"/>
      <c r="GI44070"/>
      <c r="GQ44070"/>
      <c r="HI44070"/>
      <c r="HK44070"/>
      <c r="HM44070"/>
      <c r="IF44070"/>
      <c r="IW44070"/>
    </row>
    <row r="44071" spans="26:257">
      <c r="CJ44071"/>
      <c r="CK44071"/>
      <c r="GG44071"/>
      <c r="GI44071"/>
      <c r="GQ44071"/>
      <c r="HI44071"/>
      <c r="HK44071"/>
      <c r="HM44071"/>
      <c r="IF44071"/>
      <c r="IW44071"/>
    </row>
    <row r="44072" spans="26:257">
      <c r="CJ44072"/>
      <c r="CK44072"/>
      <c r="GG44072"/>
      <c r="GI44072"/>
      <c r="GQ44072"/>
      <c r="HI44072"/>
      <c r="HK44072"/>
      <c r="HM44072"/>
      <c r="IF44072"/>
      <c r="IW44072"/>
    </row>
    <row r="44073" spans="26:257">
      <c r="CJ44073"/>
      <c r="CK44073"/>
      <c r="GG44073"/>
      <c r="GI44073"/>
      <c r="GQ44073"/>
      <c r="HI44073"/>
      <c r="HK44073"/>
      <c r="HM44073"/>
      <c r="IF44073"/>
      <c r="IW44073"/>
    </row>
    <row r="44074" spans="26:257">
      <c r="CJ44074"/>
      <c r="CK44074"/>
      <c r="GG44074"/>
      <c r="GI44074"/>
      <c r="GQ44074"/>
      <c r="HI44074"/>
      <c r="HK44074"/>
      <c r="HM44074"/>
      <c r="IF44074"/>
      <c r="IW44074"/>
    </row>
    <row r="44075" spans="26:257">
      <c r="CJ44075"/>
      <c r="CK44075"/>
      <c r="GG44075"/>
      <c r="GI44075"/>
      <c r="GQ44075"/>
      <c r="HI44075"/>
      <c r="HK44075"/>
      <c r="HM44075"/>
      <c r="IF44075"/>
      <c r="IW44075"/>
    </row>
    <row r="44076" spans="26:257">
      <c r="CJ44076"/>
      <c r="CK44076"/>
      <c r="GG44076"/>
      <c r="GI44076"/>
      <c r="GQ44076"/>
      <c r="HI44076"/>
      <c r="HK44076"/>
      <c r="HM44076"/>
      <c r="IF44076"/>
      <c r="IW44076"/>
    </row>
    <row r="44077" spans="26:257">
      <c r="CJ44077"/>
      <c r="CK44077"/>
      <c r="GG44077"/>
      <c r="GI44077"/>
      <c r="GQ44077"/>
      <c r="HI44077"/>
      <c r="HK44077"/>
      <c r="HM44077"/>
      <c r="IF44077"/>
      <c r="IW44077"/>
    </row>
    <row r="44078" spans="26:257">
      <c r="Z44078" s="37"/>
      <c r="AD44078" s="32"/>
      <c r="AJ44078" s="37"/>
      <c r="CJ44078"/>
      <c r="CK44078"/>
      <c r="GG44078"/>
      <c r="GI44078"/>
      <c r="GQ44078"/>
      <c r="HI44078"/>
      <c r="HK44078"/>
      <c r="HM44078"/>
      <c r="IF44078"/>
      <c r="IW44078"/>
    </row>
    <row r="44079" spans="26:257">
      <c r="CJ44079"/>
      <c r="CK44079"/>
      <c r="GG44079"/>
      <c r="GI44079"/>
      <c r="GQ44079"/>
      <c r="HI44079"/>
      <c r="HK44079"/>
      <c r="HM44079"/>
      <c r="IF44079"/>
      <c r="IW44079"/>
    </row>
    <row r="44080" spans="26:257">
      <c r="CJ44080"/>
      <c r="CK44080"/>
      <c r="GG44080"/>
      <c r="GI44080"/>
      <c r="GQ44080"/>
      <c r="HI44080"/>
      <c r="HK44080"/>
      <c r="HM44080"/>
      <c r="IF44080"/>
      <c r="IW44080"/>
    </row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spans="26:257">
      <c r="CJ44849"/>
      <c r="CK44849"/>
      <c r="GG44849"/>
      <c r="GI44849"/>
      <c r="GQ44849"/>
      <c r="HI44849"/>
      <c r="HK44849"/>
      <c r="HM44849"/>
      <c r="IF44849"/>
      <c r="IW44849"/>
    </row>
    <row r="44850" spans="26:257">
      <c r="CJ44850"/>
      <c r="CK44850"/>
      <c r="GG44850"/>
      <c r="GI44850"/>
      <c r="GQ44850"/>
      <c r="HI44850"/>
      <c r="HK44850"/>
      <c r="HM44850"/>
      <c r="IF44850"/>
      <c r="IW44850"/>
    </row>
    <row r="44851" spans="26:257">
      <c r="CJ44851"/>
      <c r="CK44851"/>
      <c r="GG44851"/>
      <c r="GI44851"/>
      <c r="GQ44851"/>
      <c r="HI44851"/>
      <c r="HK44851"/>
      <c r="HM44851"/>
      <c r="IF44851"/>
      <c r="IW44851"/>
    </row>
    <row r="44852" spans="26:257">
      <c r="CJ44852"/>
      <c r="CK44852"/>
      <c r="GG44852"/>
      <c r="GI44852"/>
      <c r="GQ44852"/>
      <c r="HI44852"/>
      <c r="HK44852"/>
      <c r="HM44852"/>
      <c r="IF44852"/>
      <c r="IW44852"/>
    </row>
    <row r="44853" spans="26:257">
      <c r="Z44853" s="37"/>
      <c r="AD44853" s="32"/>
      <c r="AJ44853" s="37"/>
      <c r="CJ44853"/>
      <c r="CK44853"/>
      <c r="GG44853"/>
      <c r="GI44853"/>
      <c r="GQ44853"/>
      <c r="HI44853"/>
      <c r="HK44853"/>
      <c r="HM44853"/>
      <c r="IF44853"/>
      <c r="IW44853"/>
    </row>
    <row r="44854" spans="26:257">
      <c r="CJ44854"/>
      <c r="CK44854"/>
      <c r="GG44854"/>
      <c r="GI44854"/>
      <c r="GQ44854"/>
      <c r="HI44854"/>
      <c r="HK44854"/>
      <c r="HM44854"/>
      <c r="IF44854"/>
      <c r="IW44854"/>
    </row>
    <row r="44855" spans="26:257">
      <c r="CJ44855"/>
      <c r="CK44855"/>
      <c r="GG44855"/>
      <c r="GI44855"/>
      <c r="GQ44855"/>
      <c r="HI44855"/>
      <c r="HK44855"/>
      <c r="HM44855"/>
      <c r="IF44855"/>
      <c r="IW44855"/>
    </row>
    <row r="44856" spans="26:257">
      <c r="CJ44856"/>
      <c r="CK44856"/>
      <c r="GG44856"/>
      <c r="GI44856"/>
      <c r="GQ44856"/>
      <c r="HI44856"/>
      <c r="HK44856"/>
      <c r="HM44856"/>
      <c r="IF44856"/>
      <c r="IW44856"/>
    </row>
    <row r="44857" spans="26:257">
      <c r="CJ44857"/>
      <c r="CK44857"/>
      <c r="GG44857"/>
      <c r="GI44857"/>
      <c r="GQ44857"/>
      <c r="HI44857"/>
      <c r="HK44857"/>
      <c r="HM44857"/>
      <c r="IF44857"/>
      <c r="IW44857"/>
    </row>
    <row r="44858" spans="26:257">
      <c r="CJ44858"/>
      <c r="CK44858"/>
      <c r="GG44858"/>
      <c r="GI44858"/>
      <c r="GQ44858"/>
      <c r="HI44858"/>
      <c r="HK44858"/>
      <c r="HM44858"/>
      <c r="IF44858"/>
      <c r="IW44858"/>
    </row>
    <row r="44859" spans="26:257">
      <c r="CJ44859"/>
      <c r="CK44859"/>
      <c r="GG44859"/>
      <c r="GI44859"/>
      <c r="GQ44859"/>
      <c r="HI44859"/>
      <c r="HK44859"/>
      <c r="HM44859"/>
      <c r="IF44859"/>
      <c r="IW44859"/>
    </row>
    <row r="44860" spans="26:257">
      <c r="CJ44860"/>
      <c r="CK44860"/>
      <c r="GG44860"/>
      <c r="GI44860"/>
      <c r="GQ44860"/>
      <c r="HI44860"/>
      <c r="HK44860"/>
      <c r="HM44860"/>
      <c r="IF44860"/>
      <c r="IW44860"/>
    </row>
    <row r="44861" spans="26:257">
      <c r="CJ44861"/>
      <c r="CK44861"/>
      <c r="GG44861"/>
      <c r="GI44861"/>
      <c r="GQ44861"/>
      <c r="HI44861"/>
      <c r="HK44861"/>
      <c r="HM44861"/>
      <c r="IF44861"/>
      <c r="IW44861"/>
    </row>
    <row r="44862" spans="26:257">
      <c r="CJ44862"/>
      <c r="CK44862"/>
      <c r="GG44862"/>
      <c r="GI44862"/>
      <c r="GQ44862"/>
      <c r="HI44862"/>
      <c r="HK44862"/>
      <c r="HM44862"/>
      <c r="IF44862"/>
      <c r="IW44862"/>
    </row>
    <row r="44863" spans="26:257">
      <c r="CJ44863"/>
      <c r="CK44863"/>
      <c r="GG44863"/>
      <c r="GI44863"/>
      <c r="GQ44863"/>
      <c r="HI44863"/>
      <c r="HK44863"/>
      <c r="HM44863"/>
      <c r="IF44863"/>
      <c r="IW44863"/>
    </row>
    <row r="44864" spans="26:257">
      <c r="CJ44864"/>
      <c r="CK44864"/>
      <c r="GG44864"/>
      <c r="GI44864"/>
      <c r="GQ44864"/>
      <c r="HI44864"/>
      <c r="HK44864"/>
      <c r="HM44864"/>
      <c r="IF44864"/>
      <c r="IW44864"/>
    </row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spans="26:257">
      <c r="CJ46481"/>
      <c r="CK46481"/>
      <c r="GG46481"/>
      <c r="GI46481"/>
      <c r="GQ46481"/>
      <c r="HI46481"/>
      <c r="HK46481"/>
      <c r="HM46481"/>
      <c r="IF46481"/>
      <c r="IW46481"/>
    </row>
    <row r="46482" spans="26:257">
      <c r="CJ46482"/>
      <c r="CK46482"/>
      <c r="GG46482"/>
      <c r="GI46482"/>
      <c r="GQ46482"/>
      <c r="HI46482"/>
      <c r="HK46482"/>
      <c r="HM46482"/>
      <c r="IF46482"/>
      <c r="IW46482"/>
    </row>
    <row r="46483" spans="26:257">
      <c r="CJ46483"/>
      <c r="CK46483"/>
      <c r="GG46483"/>
      <c r="GI46483"/>
      <c r="GQ46483"/>
      <c r="HI46483"/>
      <c r="HK46483"/>
      <c r="HM46483"/>
      <c r="IF46483"/>
      <c r="IW46483"/>
    </row>
    <row r="46484" spans="26:257">
      <c r="CJ46484"/>
      <c r="CK46484"/>
      <c r="GG46484"/>
      <c r="GI46484"/>
      <c r="GQ46484"/>
      <c r="HI46484"/>
      <c r="HK46484"/>
      <c r="HM46484"/>
      <c r="IF46484"/>
      <c r="IW46484"/>
    </row>
    <row r="46485" spans="26:257">
      <c r="CJ46485"/>
      <c r="CK46485"/>
      <c r="GG46485"/>
      <c r="GI46485"/>
      <c r="GQ46485"/>
      <c r="HI46485"/>
      <c r="HK46485"/>
      <c r="HM46485"/>
      <c r="IF46485"/>
      <c r="IW46485"/>
    </row>
    <row r="46486" spans="26:257">
      <c r="CJ46486"/>
      <c r="CK46486"/>
      <c r="GG46486"/>
      <c r="GI46486"/>
      <c r="GQ46486"/>
      <c r="HI46486"/>
      <c r="HK46486"/>
      <c r="HM46486"/>
      <c r="IF46486"/>
      <c r="IW46486"/>
    </row>
    <row r="46487" spans="26:257">
      <c r="CJ46487"/>
      <c r="CK46487"/>
      <c r="GG46487"/>
      <c r="GI46487"/>
      <c r="GQ46487"/>
      <c r="HI46487"/>
      <c r="HK46487"/>
      <c r="HM46487"/>
      <c r="IF46487"/>
      <c r="IW46487"/>
    </row>
    <row r="46488" spans="26:257">
      <c r="CJ46488"/>
      <c r="CK46488"/>
      <c r="GG46488"/>
      <c r="GI46488"/>
      <c r="GQ46488"/>
      <c r="HI46488"/>
      <c r="HK46488"/>
      <c r="HM46488"/>
      <c r="IF46488"/>
      <c r="IW46488"/>
    </row>
    <row r="46489" spans="26:257">
      <c r="CJ46489"/>
      <c r="CK46489"/>
      <c r="GG46489"/>
      <c r="GI46489"/>
      <c r="GQ46489"/>
      <c r="HI46489"/>
      <c r="HK46489"/>
      <c r="HM46489"/>
      <c r="IF46489"/>
      <c r="IW46489"/>
    </row>
    <row r="46490" spans="26:257">
      <c r="CJ46490"/>
      <c r="CK46490"/>
      <c r="GG46490"/>
      <c r="GI46490"/>
      <c r="GQ46490"/>
      <c r="HI46490"/>
      <c r="HK46490"/>
      <c r="HM46490"/>
      <c r="IF46490"/>
      <c r="IW46490"/>
    </row>
    <row r="46491" spans="26:257">
      <c r="CJ46491"/>
      <c r="CK46491"/>
      <c r="GG46491"/>
      <c r="GI46491"/>
      <c r="GQ46491"/>
      <c r="HI46491"/>
      <c r="HK46491"/>
      <c r="HM46491"/>
      <c r="IF46491"/>
      <c r="IW46491"/>
    </row>
    <row r="46492" spans="26:257">
      <c r="CJ46492"/>
      <c r="CK46492"/>
      <c r="GG46492"/>
      <c r="GI46492"/>
      <c r="GQ46492"/>
      <c r="HI46492"/>
      <c r="HK46492"/>
      <c r="HM46492"/>
      <c r="IF46492"/>
      <c r="IW46492"/>
    </row>
    <row r="46493" spans="26:257">
      <c r="CJ46493"/>
      <c r="CK46493"/>
      <c r="GG46493"/>
      <c r="GI46493"/>
      <c r="GQ46493"/>
      <c r="HI46493"/>
      <c r="HK46493"/>
      <c r="HM46493"/>
      <c r="IF46493"/>
      <c r="IW46493"/>
    </row>
    <row r="46494" spans="26:257">
      <c r="Z46494" s="37"/>
      <c r="AD46494" s="32"/>
      <c r="AJ46494" s="37"/>
      <c r="CJ46494"/>
      <c r="CK46494"/>
      <c r="GG46494"/>
      <c r="GI46494"/>
      <c r="GQ46494"/>
      <c r="HI46494"/>
      <c r="HK46494"/>
      <c r="HM46494"/>
      <c r="IF46494"/>
      <c r="IW46494"/>
    </row>
    <row r="46495" spans="26:257">
      <c r="CJ46495"/>
      <c r="CK46495"/>
      <c r="GG46495"/>
      <c r="GI46495"/>
      <c r="GQ46495"/>
      <c r="HI46495"/>
      <c r="HK46495"/>
      <c r="HM46495"/>
      <c r="IF46495"/>
      <c r="IW46495"/>
    </row>
    <row r="46496" spans="26:257">
      <c r="CJ46496"/>
      <c r="CK46496"/>
      <c r="GG46496"/>
      <c r="GI46496"/>
      <c r="GQ46496"/>
      <c r="HI46496"/>
      <c r="HK46496"/>
      <c r="HM46496"/>
      <c r="IF46496"/>
      <c r="IW46496"/>
    </row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spans="26:257">
      <c r="CJ46737"/>
      <c r="CK46737"/>
      <c r="GG46737"/>
      <c r="GI46737"/>
      <c r="GQ46737"/>
      <c r="HI46737"/>
      <c r="HK46737"/>
      <c r="HM46737"/>
      <c r="IF46737"/>
      <c r="IW46737"/>
    </row>
    <row r="46738" spans="26:257">
      <c r="CJ46738"/>
      <c r="CK46738"/>
      <c r="GG46738"/>
      <c r="GI46738"/>
      <c r="GQ46738"/>
      <c r="HI46738"/>
      <c r="HK46738"/>
      <c r="HM46738"/>
      <c r="IF46738"/>
      <c r="IW46738"/>
    </row>
    <row r="46739" spans="26:257">
      <c r="CJ46739"/>
      <c r="CK46739"/>
      <c r="GG46739"/>
      <c r="GI46739"/>
      <c r="GQ46739"/>
      <c r="HI46739"/>
      <c r="HK46739"/>
      <c r="HM46739"/>
      <c r="IF46739"/>
      <c r="IW46739"/>
    </row>
    <row r="46740" spans="26:257">
      <c r="CJ46740"/>
      <c r="CK46740"/>
      <c r="GG46740"/>
      <c r="GI46740"/>
      <c r="GQ46740"/>
      <c r="HI46740"/>
      <c r="HK46740"/>
      <c r="HM46740"/>
      <c r="IF46740"/>
      <c r="IW46740"/>
    </row>
    <row r="46741" spans="26:257">
      <c r="CJ46741"/>
      <c r="CK46741"/>
      <c r="GG46741"/>
      <c r="GI46741"/>
      <c r="GQ46741"/>
      <c r="HI46741"/>
      <c r="HK46741"/>
      <c r="HM46741"/>
      <c r="IF46741"/>
      <c r="IW46741"/>
    </row>
    <row r="46742" spans="26:257">
      <c r="CJ46742"/>
      <c r="CK46742"/>
      <c r="GG46742"/>
      <c r="GI46742"/>
      <c r="GQ46742"/>
      <c r="HI46742"/>
      <c r="HK46742"/>
      <c r="HM46742"/>
      <c r="IF46742"/>
      <c r="IW46742"/>
    </row>
    <row r="46743" spans="26:257">
      <c r="CJ46743"/>
      <c r="CK46743"/>
      <c r="GG46743"/>
      <c r="GI46743"/>
      <c r="GQ46743"/>
      <c r="HI46743"/>
      <c r="HK46743"/>
      <c r="HM46743"/>
      <c r="IF46743"/>
      <c r="IW46743"/>
    </row>
    <row r="46744" spans="26:257">
      <c r="CJ46744"/>
      <c r="CK46744"/>
      <c r="GG46744"/>
      <c r="GI46744"/>
      <c r="GQ46744"/>
      <c r="HI46744"/>
      <c r="HK46744"/>
      <c r="HM46744"/>
      <c r="IF46744"/>
      <c r="IW46744"/>
    </row>
    <row r="46745" spans="26:257">
      <c r="Z46745" s="37"/>
      <c r="AD46745" s="32"/>
      <c r="AJ46745" s="37"/>
      <c r="CJ46745"/>
      <c r="CK46745"/>
      <c r="GG46745"/>
      <c r="GI46745"/>
      <c r="GQ46745"/>
      <c r="HI46745"/>
      <c r="HK46745"/>
      <c r="HM46745"/>
      <c r="IF46745"/>
      <c r="IW46745"/>
    </row>
    <row r="46746" spans="26:257">
      <c r="CJ46746"/>
      <c r="CK46746"/>
      <c r="GG46746"/>
      <c r="GI46746"/>
      <c r="GQ46746"/>
      <c r="HI46746"/>
      <c r="HK46746"/>
      <c r="HM46746"/>
      <c r="IF46746"/>
      <c r="IW46746"/>
    </row>
    <row r="46747" spans="26:257">
      <c r="CJ46747"/>
      <c r="CK46747"/>
      <c r="GG46747"/>
      <c r="GI46747"/>
      <c r="GQ46747"/>
      <c r="HI46747"/>
      <c r="HK46747"/>
      <c r="HM46747"/>
      <c r="IF46747"/>
      <c r="IW46747"/>
    </row>
    <row r="46748" spans="26:257">
      <c r="CJ46748"/>
      <c r="CK46748"/>
      <c r="GG46748"/>
      <c r="GI46748"/>
      <c r="GQ46748"/>
      <c r="HI46748"/>
      <c r="HK46748"/>
      <c r="HM46748"/>
      <c r="IF46748"/>
      <c r="IW46748"/>
    </row>
    <row r="46749" spans="26:257">
      <c r="CJ46749"/>
      <c r="CK46749"/>
      <c r="GG46749"/>
      <c r="GI46749"/>
      <c r="GQ46749"/>
      <c r="HI46749"/>
      <c r="HK46749"/>
      <c r="HM46749"/>
      <c r="IF46749"/>
      <c r="IW46749"/>
    </row>
    <row r="46750" spans="26:257">
      <c r="CJ46750"/>
      <c r="CK46750"/>
      <c r="GG46750"/>
      <c r="GI46750"/>
      <c r="GQ46750"/>
      <c r="HI46750"/>
      <c r="HK46750"/>
      <c r="HM46750"/>
      <c r="IF46750"/>
      <c r="IW46750"/>
    </row>
    <row r="46751" spans="26:257">
      <c r="CJ46751"/>
      <c r="CK46751"/>
      <c r="GG46751"/>
      <c r="GI46751"/>
      <c r="GQ46751"/>
      <c r="HI46751"/>
      <c r="HK46751"/>
      <c r="HM46751"/>
      <c r="IF46751"/>
      <c r="IW46751"/>
    </row>
    <row r="46752" spans="26:257">
      <c r="CJ46752"/>
      <c r="CK46752"/>
      <c r="GG46752"/>
      <c r="GI46752"/>
      <c r="GQ46752"/>
      <c r="HI46752"/>
      <c r="HK46752"/>
      <c r="HM46752"/>
      <c r="IF46752"/>
      <c r="IW46752"/>
    </row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spans="26:257">
      <c r="CJ46913"/>
      <c r="CK46913"/>
      <c r="GG46913"/>
      <c r="GI46913"/>
      <c r="GQ46913"/>
      <c r="HI46913"/>
      <c r="HK46913"/>
      <c r="HM46913"/>
      <c r="IF46913"/>
      <c r="IW46913"/>
    </row>
    <row r="46914" spans="26:257">
      <c r="CJ46914"/>
      <c r="CK46914"/>
      <c r="GG46914"/>
      <c r="GI46914"/>
      <c r="GQ46914"/>
      <c r="HI46914"/>
      <c r="HK46914"/>
      <c r="HM46914"/>
      <c r="IF46914"/>
      <c r="IW46914"/>
    </row>
    <row r="46915" spans="26:257">
      <c r="CJ46915"/>
      <c r="CK46915"/>
      <c r="GG46915"/>
      <c r="GI46915"/>
      <c r="GQ46915"/>
      <c r="HI46915"/>
      <c r="HK46915"/>
      <c r="HM46915"/>
      <c r="IF46915"/>
      <c r="IW46915"/>
    </row>
    <row r="46916" spans="26:257">
      <c r="CJ46916"/>
      <c r="CK46916"/>
      <c r="GG46916"/>
      <c r="GI46916"/>
      <c r="GQ46916"/>
      <c r="HI46916"/>
      <c r="HK46916"/>
      <c r="HM46916"/>
      <c r="IF46916"/>
      <c r="IW46916"/>
    </row>
    <row r="46917" spans="26:257">
      <c r="CJ46917"/>
      <c r="CK46917"/>
      <c r="GG46917"/>
      <c r="GI46917"/>
      <c r="GQ46917"/>
      <c r="HI46917"/>
      <c r="HK46917"/>
      <c r="HM46917"/>
      <c r="IF46917"/>
      <c r="IW46917"/>
    </row>
    <row r="46918" spans="26:257">
      <c r="Z46918" s="37"/>
      <c r="AD46918" s="32"/>
      <c r="AJ46918" s="37"/>
      <c r="CJ46918"/>
      <c r="CK46918"/>
      <c r="GG46918"/>
      <c r="GI46918"/>
      <c r="GQ46918"/>
      <c r="HI46918"/>
      <c r="HK46918"/>
      <c r="HM46918"/>
      <c r="IF46918"/>
      <c r="IW46918"/>
    </row>
    <row r="46919" spans="26:257">
      <c r="CJ46919"/>
      <c r="CK46919"/>
      <c r="GG46919"/>
      <c r="GI46919"/>
      <c r="GQ46919"/>
      <c r="HI46919"/>
      <c r="HK46919"/>
      <c r="HM46919"/>
      <c r="IF46919"/>
      <c r="IW46919"/>
    </row>
    <row r="46920" spans="26:257">
      <c r="CJ46920"/>
      <c r="CK46920"/>
      <c r="GG46920"/>
      <c r="GI46920"/>
      <c r="GQ46920"/>
      <c r="HI46920"/>
      <c r="HK46920"/>
      <c r="HM46920"/>
      <c r="IF46920"/>
      <c r="IW46920"/>
    </row>
    <row r="46921" spans="26:257">
      <c r="CJ46921"/>
      <c r="CK46921"/>
      <c r="GG46921"/>
      <c r="GI46921"/>
      <c r="GQ46921"/>
      <c r="HI46921"/>
      <c r="HK46921"/>
      <c r="HM46921"/>
      <c r="IF46921"/>
      <c r="IW46921"/>
    </row>
    <row r="46922" spans="26:257">
      <c r="CJ46922"/>
      <c r="CK46922"/>
      <c r="GG46922"/>
      <c r="GI46922"/>
      <c r="GQ46922"/>
      <c r="HI46922"/>
      <c r="HK46922"/>
      <c r="HM46922"/>
      <c r="IF46922"/>
      <c r="IW46922"/>
    </row>
    <row r="46923" spans="26:257">
      <c r="CJ46923"/>
      <c r="CK46923"/>
      <c r="GG46923"/>
      <c r="GI46923"/>
      <c r="GQ46923"/>
      <c r="HI46923"/>
      <c r="HK46923"/>
      <c r="HM46923"/>
      <c r="IF46923"/>
      <c r="IW46923"/>
    </row>
    <row r="46924" spans="26:257">
      <c r="CJ46924"/>
      <c r="CK46924"/>
      <c r="GG46924"/>
      <c r="GI46924"/>
      <c r="GQ46924"/>
      <c r="HI46924"/>
      <c r="HK46924"/>
      <c r="HM46924"/>
      <c r="IF46924"/>
      <c r="IW46924"/>
    </row>
    <row r="46925" spans="26:257">
      <c r="CJ46925"/>
      <c r="CK46925"/>
      <c r="GG46925"/>
      <c r="GI46925"/>
      <c r="GQ46925"/>
      <c r="HI46925"/>
      <c r="HK46925"/>
      <c r="HM46925"/>
      <c r="IF46925"/>
      <c r="IW46925"/>
    </row>
    <row r="46926" spans="26:257">
      <c r="CJ46926"/>
      <c r="CK46926"/>
      <c r="GG46926"/>
      <c r="GI46926"/>
      <c r="GQ46926"/>
      <c r="HI46926"/>
      <c r="HK46926"/>
      <c r="HM46926"/>
      <c r="IF46926"/>
      <c r="IW46926"/>
    </row>
    <row r="46927" spans="26:257">
      <c r="CJ46927"/>
      <c r="CK46927"/>
      <c r="GG46927"/>
      <c r="GI46927"/>
      <c r="GQ46927"/>
      <c r="HI46927"/>
      <c r="HK46927"/>
      <c r="HM46927"/>
      <c r="IF46927"/>
      <c r="IW46927"/>
    </row>
    <row r="46928" spans="26:257">
      <c r="CJ46928"/>
      <c r="CK46928"/>
      <c r="GG46928"/>
      <c r="GI46928"/>
      <c r="GQ46928"/>
      <c r="HI46928"/>
      <c r="HK46928"/>
      <c r="HM46928"/>
      <c r="IF46928"/>
      <c r="IW46928"/>
    </row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spans="26:257">
      <c r="CJ48161"/>
      <c r="CK48161"/>
      <c r="GG48161"/>
      <c r="GI48161"/>
      <c r="GQ48161"/>
      <c r="HI48161"/>
      <c r="HK48161"/>
      <c r="HM48161"/>
      <c r="IF48161"/>
      <c r="IW48161"/>
    </row>
    <row r="48162" spans="26:257">
      <c r="CJ48162"/>
      <c r="CK48162"/>
      <c r="GG48162"/>
      <c r="GI48162"/>
      <c r="GQ48162"/>
      <c r="HI48162"/>
      <c r="HK48162"/>
      <c r="HM48162"/>
      <c r="IF48162"/>
      <c r="IW48162"/>
    </row>
    <row r="48163" spans="26:257">
      <c r="CJ48163"/>
      <c r="CK48163"/>
      <c r="GG48163"/>
      <c r="GI48163"/>
      <c r="GQ48163"/>
      <c r="HI48163"/>
      <c r="HK48163"/>
      <c r="HM48163"/>
      <c r="IF48163"/>
      <c r="IW48163"/>
    </row>
    <row r="48164" spans="26:257">
      <c r="CJ48164"/>
      <c r="CK48164"/>
      <c r="GG48164"/>
      <c r="GI48164"/>
      <c r="GQ48164"/>
      <c r="HI48164"/>
      <c r="HK48164"/>
      <c r="HM48164"/>
      <c r="IF48164"/>
      <c r="IW48164"/>
    </row>
    <row r="48165" spans="26:257">
      <c r="Z48165" s="37"/>
      <c r="AD48165" s="32"/>
      <c r="AJ48165" s="37"/>
      <c r="CJ48165"/>
      <c r="CK48165"/>
      <c r="GG48165"/>
      <c r="GI48165"/>
      <c r="GQ48165"/>
      <c r="HI48165"/>
      <c r="HK48165"/>
      <c r="HM48165"/>
      <c r="IF48165"/>
      <c r="IW48165"/>
    </row>
    <row r="48166" spans="26:257">
      <c r="CJ48166"/>
      <c r="CK48166"/>
      <c r="GG48166"/>
      <c r="GI48166"/>
      <c r="GQ48166"/>
      <c r="HI48166"/>
      <c r="HK48166"/>
      <c r="HM48166"/>
      <c r="IF48166"/>
      <c r="IW48166"/>
    </row>
    <row r="48167" spans="26:257">
      <c r="CJ48167"/>
      <c r="CK48167"/>
      <c r="GG48167"/>
      <c r="GI48167"/>
      <c r="GQ48167"/>
      <c r="HI48167"/>
      <c r="HK48167"/>
      <c r="HM48167"/>
      <c r="IF48167"/>
      <c r="IW48167"/>
    </row>
    <row r="48168" spans="26:257">
      <c r="CJ48168"/>
      <c r="CK48168"/>
      <c r="GG48168"/>
      <c r="GI48168"/>
      <c r="GQ48168"/>
      <c r="HI48168"/>
      <c r="HK48168"/>
      <c r="HM48168"/>
      <c r="IF48168"/>
      <c r="IW48168"/>
    </row>
    <row r="48169" spans="26:257">
      <c r="CJ48169"/>
      <c r="CK48169"/>
      <c r="GG48169"/>
      <c r="GI48169"/>
      <c r="GQ48169"/>
      <c r="HI48169"/>
      <c r="HK48169"/>
      <c r="HM48169"/>
      <c r="IF48169"/>
      <c r="IW48169"/>
    </row>
    <row r="48170" spans="26:257">
      <c r="CJ48170"/>
      <c r="CK48170"/>
      <c r="GG48170"/>
      <c r="GI48170"/>
      <c r="GQ48170"/>
      <c r="HI48170"/>
      <c r="HK48170"/>
      <c r="HM48170"/>
      <c r="IF48170"/>
      <c r="IW48170"/>
    </row>
    <row r="48171" spans="26:257">
      <c r="CJ48171"/>
      <c r="CK48171"/>
      <c r="GG48171"/>
      <c r="GI48171"/>
      <c r="GQ48171"/>
      <c r="HI48171"/>
      <c r="HK48171"/>
      <c r="HM48171"/>
      <c r="IF48171"/>
      <c r="IW48171"/>
    </row>
    <row r="48172" spans="26:257">
      <c r="CJ48172"/>
      <c r="CK48172"/>
      <c r="GG48172"/>
      <c r="GI48172"/>
      <c r="GQ48172"/>
      <c r="HI48172"/>
      <c r="HK48172"/>
      <c r="HM48172"/>
      <c r="IF48172"/>
      <c r="IW48172"/>
    </row>
    <row r="48173" spans="26:257">
      <c r="CJ48173"/>
      <c r="CK48173"/>
      <c r="GG48173"/>
      <c r="GI48173"/>
      <c r="GQ48173"/>
      <c r="HI48173"/>
      <c r="HK48173"/>
      <c r="HM48173"/>
      <c r="IF48173"/>
      <c r="IW48173"/>
    </row>
    <row r="48174" spans="26:257">
      <c r="CJ48174"/>
      <c r="CK48174"/>
      <c r="GG48174"/>
      <c r="GI48174"/>
      <c r="GQ48174"/>
      <c r="HI48174"/>
      <c r="HK48174"/>
      <c r="HM48174"/>
      <c r="IF48174"/>
      <c r="IW48174"/>
    </row>
    <row r="48175" spans="26:257">
      <c r="CJ48175"/>
      <c r="CK48175"/>
      <c r="GG48175"/>
      <c r="GI48175"/>
      <c r="GQ48175"/>
      <c r="HI48175"/>
      <c r="HK48175"/>
      <c r="HM48175"/>
      <c r="IF48175"/>
      <c r="IW48175"/>
    </row>
    <row r="48176" spans="26:257">
      <c r="CJ48176"/>
      <c r="CK48176"/>
      <c r="GG48176"/>
      <c r="GI48176"/>
      <c r="GQ48176"/>
      <c r="HI48176"/>
      <c r="HK48176"/>
      <c r="HM48176"/>
      <c r="IF48176"/>
      <c r="IW48176"/>
    </row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spans="26:257">
      <c r="CJ48385"/>
      <c r="CK48385"/>
      <c r="GG48385"/>
      <c r="GI48385"/>
      <c r="GQ48385"/>
      <c r="HI48385"/>
      <c r="HK48385"/>
      <c r="HM48385"/>
      <c r="IF48385"/>
      <c r="IW48385"/>
    </row>
    <row r="48386" spans="26:257">
      <c r="CJ48386"/>
      <c r="CK48386"/>
      <c r="GG48386"/>
      <c r="GI48386"/>
      <c r="GQ48386"/>
      <c r="HI48386"/>
      <c r="HK48386"/>
      <c r="HM48386"/>
      <c r="IF48386"/>
      <c r="IW48386"/>
    </row>
    <row r="48387" spans="26:257">
      <c r="CJ48387"/>
      <c r="CK48387"/>
      <c r="GG48387"/>
      <c r="GI48387"/>
      <c r="GQ48387"/>
      <c r="HI48387"/>
      <c r="HK48387"/>
      <c r="HM48387"/>
      <c r="IF48387"/>
      <c r="IW48387"/>
    </row>
    <row r="48388" spans="26:257">
      <c r="CJ48388"/>
      <c r="CK48388"/>
      <c r="GG48388"/>
      <c r="GI48388"/>
      <c r="GQ48388"/>
      <c r="HI48388"/>
      <c r="HK48388"/>
      <c r="HM48388"/>
      <c r="IF48388"/>
      <c r="IW48388"/>
    </row>
    <row r="48389" spans="26:257">
      <c r="CJ48389"/>
      <c r="CK48389"/>
      <c r="GG48389"/>
      <c r="GI48389"/>
      <c r="GQ48389"/>
      <c r="HI48389"/>
      <c r="HK48389"/>
      <c r="HM48389"/>
      <c r="IF48389"/>
      <c r="IW48389"/>
    </row>
    <row r="48390" spans="26:257">
      <c r="CJ48390"/>
      <c r="CK48390"/>
      <c r="GG48390"/>
      <c r="GI48390"/>
      <c r="GQ48390"/>
      <c r="HI48390"/>
      <c r="HK48390"/>
      <c r="HM48390"/>
      <c r="IF48390"/>
      <c r="IW48390"/>
    </row>
    <row r="48391" spans="26:257">
      <c r="CJ48391"/>
      <c r="CK48391"/>
      <c r="GG48391"/>
      <c r="GI48391"/>
      <c r="GQ48391"/>
      <c r="HI48391"/>
      <c r="HK48391"/>
      <c r="HM48391"/>
      <c r="IF48391"/>
      <c r="IW48391"/>
    </row>
    <row r="48392" spans="26:257">
      <c r="CJ48392"/>
      <c r="CK48392"/>
      <c r="GG48392"/>
      <c r="GI48392"/>
      <c r="GQ48392"/>
      <c r="HI48392"/>
      <c r="HK48392"/>
      <c r="HM48392"/>
      <c r="IF48392"/>
      <c r="IW48392"/>
    </row>
    <row r="48393" spans="26:257">
      <c r="CJ48393"/>
      <c r="CK48393"/>
      <c r="GG48393"/>
      <c r="GI48393"/>
      <c r="GQ48393"/>
      <c r="HI48393"/>
      <c r="HK48393"/>
      <c r="HM48393"/>
      <c r="IF48393"/>
      <c r="IW48393"/>
    </row>
    <row r="48394" spans="26:257">
      <c r="CJ48394"/>
      <c r="CK48394"/>
      <c r="GG48394"/>
      <c r="GI48394"/>
      <c r="GQ48394"/>
      <c r="HI48394"/>
      <c r="HK48394"/>
      <c r="HM48394"/>
      <c r="IF48394"/>
      <c r="IW48394"/>
    </row>
    <row r="48395" spans="26:257">
      <c r="CJ48395"/>
      <c r="CK48395"/>
      <c r="GG48395"/>
      <c r="GI48395"/>
      <c r="GQ48395"/>
      <c r="HI48395"/>
      <c r="HK48395"/>
      <c r="HM48395"/>
      <c r="IF48395"/>
      <c r="IW48395"/>
    </row>
    <row r="48396" spans="26:257">
      <c r="CJ48396"/>
      <c r="CK48396"/>
      <c r="GG48396"/>
      <c r="GI48396"/>
      <c r="GQ48396"/>
      <c r="HI48396"/>
      <c r="HK48396"/>
      <c r="HM48396"/>
      <c r="IF48396"/>
      <c r="IW48396"/>
    </row>
    <row r="48397" spans="26:257">
      <c r="Z48397" s="37"/>
      <c r="AD48397" s="32"/>
      <c r="AJ48397" s="37"/>
      <c r="CJ48397"/>
      <c r="CK48397"/>
      <c r="GG48397"/>
      <c r="GI48397"/>
      <c r="GQ48397"/>
      <c r="HI48397"/>
      <c r="HK48397"/>
      <c r="HM48397"/>
      <c r="IF48397"/>
      <c r="IW48397"/>
    </row>
    <row r="48398" spans="26:257">
      <c r="CJ48398"/>
      <c r="CK48398"/>
      <c r="GG48398"/>
      <c r="GI48398"/>
      <c r="GQ48398"/>
      <c r="HI48398"/>
      <c r="HK48398"/>
      <c r="HM48398"/>
      <c r="IF48398"/>
      <c r="IW48398"/>
    </row>
    <row r="48399" spans="26:257">
      <c r="CJ48399"/>
      <c r="CK48399"/>
      <c r="GG48399"/>
      <c r="GI48399"/>
      <c r="GQ48399"/>
      <c r="HI48399"/>
      <c r="HK48399"/>
      <c r="HM48399"/>
      <c r="IF48399"/>
      <c r="IW48399"/>
    </row>
    <row r="48400" spans="26:257">
      <c r="CJ48400"/>
      <c r="CK48400"/>
      <c r="GG48400"/>
      <c r="GI48400"/>
      <c r="GQ48400"/>
      <c r="HI48400"/>
      <c r="HK48400"/>
      <c r="HM48400"/>
      <c r="IF48400"/>
      <c r="IW48400"/>
    </row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spans="26:257">
      <c r="CJ49057"/>
      <c r="CK49057"/>
      <c r="GG49057"/>
      <c r="GI49057"/>
      <c r="GQ49057"/>
      <c r="HI49057"/>
      <c r="HK49057"/>
      <c r="HM49057"/>
      <c r="IF49057"/>
      <c r="IW49057"/>
    </row>
    <row r="49058" spans="26:257">
      <c r="CJ49058"/>
      <c r="CK49058"/>
      <c r="GG49058"/>
      <c r="GI49058"/>
      <c r="GQ49058"/>
      <c r="HI49058"/>
      <c r="HK49058"/>
      <c r="HM49058"/>
      <c r="IF49058"/>
      <c r="IW49058"/>
    </row>
    <row r="49059" spans="26:257">
      <c r="CJ49059"/>
      <c r="CK49059"/>
      <c r="GG49059"/>
      <c r="GI49059"/>
      <c r="GQ49059"/>
      <c r="HI49059"/>
      <c r="HK49059"/>
      <c r="HM49059"/>
      <c r="IF49059"/>
      <c r="IW49059"/>
    </row>
    <row r="49060" spans="26:257">
      <c r="CJ49060"/>
      <c r="CK49060"/>
      <c r="GG49060"/>
      <c r="GI49060"/>
      <c r="GQ49060"/>
      <c r="HI49060"/>
      <c r="HK49060"/>
      <c r="HM49060"/>
      <c r="IF49060"/>
      <c r="IW49060"/>
    </row>
    <row r="49061" spans="26:257">
      <c r="CJ49061"/>
      <c r="CK49061"/>
      <c r="GG49061"/>
      <c r="GI49061"/>
      <c r="GQ49061"/>
      <c r="HI49061"/>
      <c r="HK49061"/>
      <c r="HM49061"/>
      <c r="IF49061"/>
      <c r="IW49061"/>
    </row>
    <row r="49062" spans="26:257">
      <c r="CJ49062"/>
      <c r="CK49062"/>
      <c r="GG49062"/>
      <c r="GI49062"/>
      <c r="GQ49062"/>
      <c r="HI49062"/>
      <c r="HK49062"/>
      <c r="HM49062"/>
      <c r="IF49062"/>
      <c r="IW49062"/>
    </row>
    <row r="49063" spans="26:257">
      <c r="CJ49063"/>
      <c r="CK49063"/>
      <c r="GG49063"/>
      <c r="GI49063"/>
      <c r="GQ49063"/>
      <c r="HI49063"/>
      <c r="HK49063"/>
      <c r="HM49063"/>
      <c r="IF49063"/>
      <c r="IW49063"/>
    </row>
    <row r="49064" spans="26:257">
      <c r="CJ49064"/>
      <c r="CK49064"/>
      <c r="GG49064"/>
      <c r="GI49064"/>
      <c r="GQ49064"/>
      <c r="HI49064"/>
      <c r="HK49064"/>
      <c r="HM49064"/>
      <c r="IF49064"/>
      <c r="IW49064"/>
    </row>
    <row r="49065" spans="26:257">
      <c r="CJ49065"/>
      <c r="CK49065"/>
      <c r="GG49065"/>
      <c r="GI49065"/>
      <c r="GQ49065"/>
      <c r="HI49065"/>
      <c r="HK49065"/>
      <c r="HM49065"/>
      <c r="IF49065"/>
      <c r="IW49065"/>
    </row>
    <row r="49066" spans="26:257">
      <c r="CJ49066"/>
      <c r="CK49066"/>
      <c r="GG49066"/>
      <c r="GI49066"/>
      <c r="GQ49066"/>
      <c r="HI49066"/>
      <c r="HK49066"/>
      <c r="HM49066"/>
      <c r="IF49066"/>
      <c r="IW49066"/>
    </row>
    <row r="49067" spans="26:257">
      <c r="CJ49067"/>
      <c r="CK49067"/>
      <c r="GG49067"/>
      <c r="GI49067"/>
      <c r="GQ49067"/>
      <c r="HI49067"/>
      <c r="HK49067"/>
      <c r="HM49067"/>
      <c r="IF49067"/>
      <c r="IW49067"/>
    </row>
    <row r="49068" spans="26:257">
      <c r="CJ49068"/>
      <c r="CK49068"/>
      <c r="GG49068"/>
      <c r="GI49068"/>
      <c r="GQ49068"/>
      <c r="HI49068"/>
      <c r="HK49068"/>
      <c r="HM49068"/>
      <c r="IF49068"/>
      <c r="IW49068"/>
    </row>
    <row r="49069" spans="26:257">
      <c r="CJ49069"/>
      <c r="CK49069"/>
      <c r="GG49069"/>
      <c r="GI49069"/>
      <c r="GQ49069"/>
      <c r="HI49069"/>
      <c r="HK49069"/>
      <c r="HM49069"/>
      <c r="IF49069"/>
      <c r="IW49069"/>
    </row>
    <row r="49070" spans="26:257">
      <c r="CJ49070"/>
      <c r="CK49070"/>
      <c r="GG49070"/>
      <c r="GI49070"/>
      <c r="GQ49070"/>
      <c r="HI49070"/>
      <c r="HK49070"/>
      <c r="HM49070"/>
      <c r="IF49070"/>
      <c r="IW49070"/>
    </row>
    <row r="49071" spans="26:257">
      <c r="Z49071" s="37"/>
      <c r="AD49071" s="32"/>
      <c r="AJ49071" s="37"/>
      <c r="CJ49071"/>
      <c r="CK49071"/>
      <c r="GG49071"/>
      <c r="GI49071"/>
      <c r="GQ49071"/>
      <c r="HI49071"/>
      <c r="HK49071"/>
      <c r="HM49071"/>
      <c r="IF49071"/>
      <c r="IW49071"/>
    </row>
    <row r="49072" spans="26:257">
      <c r="CJ49072"/>
      <c r="CK49072"/>
      <c r="GG49072"/>
      <c r="GI49072"/>
      <c r="GQ49072"/>
      <c r="HI49072"/>
      <c r="HK49072"/>
      <c r="HM49072"/>
      <c r="IF49072"/>
      <c r="IW49072"/>
    </row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spans="26:257">
      <c r="CJ49409"/>
      <c r="CK49409"/>
      <c r="GG49409"/>
      <c r="GI49409"/>
      <c r="GQ49409"/>
      <c r="HI49409"/>
      <c r="HK49409"/>
      <c r="HM49409"/>
      <c r="IF49409"/>
      <c r="IW49409"/>
    </row>
    <row r="49410" spans="26:257">
      <c r="CJ49410"/>
      <c r="CK49410"/>
      <c r="GG49410"/>
      <c r="GI49410"/>
      <c r="GQ49410"/>
      <c r="HI49410"/>
      <c r="HK49410"/>
      <c r="HM49410"/>
      <c r="IF49410"/>
      <c r="IW49410"/>
    </row>
    <row r="49411" spans="26:257">
      <c r="CJ49411"/>
      <c r="CK49411"/>
      <c r="GG49411"/>
      <c r="GI49411"/>
      <c r="GQ49411"/>
      <c r="HI49411"/>
      <c r="HK49411"/>
      <c r="HM49411"/>
      <c r="IF49411"/>
      <c r="IW49411"/>
    </row>
    <row r="49412" spans="26:257">
      <c r="CJ49412"/>
      <c r="CK49412"/>
      <c r="GG49412"/>
      <c r="GI49412"/>
      <c r="GQ49412"/>
      <c r="HI49412"/>
      <c r="HK49412"/>
      <c r="HM49412"/>
      <c r="IF49412"/>
      <c r="IW49412"/>
    </row>
    <row r="49413" spans="26:257">
      <c r="CJ49413"/>
      <c r="CK49413"/>
      <c r="GG49413"/>
      <c r="GI49413"/>
      <c r="GQ49413"/>
      <c r="HI49413"/>
      <c r="HK49413"/>
      <c r="HM49413"/>
      <c r="IF49413"/>
      <c r="IW49413"/>
    </row>
    <row r="49414" spans="26:257">
      <c r="CJ49414"/>
      <c r="CK49414"/>
      <c r="GG49414"/>
      <c r="GI49414"/>
      <c r="GQ49414"/>
      <c r="HI49414"/>
      <c r="HK49414"/>
      <c r="HM49414"/>
      <c r="IF49414"/>
      <c r="IW49414"/>
    </row>
    <row r="49415" spans="26:257">
      <c r="CJ49415"/>
      <c r="CK49415"/>
      <c r="GG49415"/>
      <c r="GI49415"/>
      <c r="GQ49415"/>
      <c r="HI49415"/>
      <c r="HK49415"/>
      <c r="HM49415"/>
      <c r="IF49415"/>
      <c r="IW49415"/>
    </row>
    <row r="49416" spans="26:257">
      <c r="CJ49416"/>
      <c r="CK49416"/>
      <c r="GG49416"/>
      <c r="GI49416"/>
      <c r="GQ49416"/>
      <c r="HI49416"/>
      <c r="HK49416"/>
      <c r="HM49416"/>
      <c r="IF49416"/>
      <c r="IW49416"/>
    </row>
    <row r="49417" spans="26:257">
      <c r="CJ49417"/>
      <c r="CK49417"/>
      <c r="GG49417"/>
      <c r="GI49417"/>
      <c r="GQ49417"/>
      <c r="HI49417"/>
      <c r="HK49417"/>
      <c r="HM49417"/>
      <c r="IF49417"/>
      <c r="IW49417"/>
    </row>
    <row r="49418" spans="26:257">
      <c r="CJ49418"/>
      <c r="CK49418"/>
      <c r="GG49418"/>
      <c r="GI49418"/>
      <c r="GQ49418"/>
      <c r="HI49418"/>
      <c r="HK49418"/>
      <c r="HM49418"/>
      <c r="IF49418"/>
      <c r="IW49418"/>
    </row>
    <row r="49419" spans="26:257">
      <c r="CJ49419"/>
      <c r="CK49419"/>
      <c r="GG49419"/>
      <c r="GI49419"/>
      <c r="GQ49419"/>
      <c r="HI49419"/>
      <c r="HK49419"/>
      <c r="HM49419"/>
      <c r="IF49419"/>
      <c r="IW49419"/>
    </row>
    <row r="49420" spans="26:257">
      <c r="Z49420" s="37"/>
      <c r="AD49420" s="32"/>
      <c r="AJ49420" s="37"/>
      <c r="CJ49420"/>
      <c r="CK49420"/>
      <c r="GG49420"/>
      <c r="GI49420"/>
      <c r="GQ49420"/>
      <c r="HI49420"/>
      <c r="HK49420"/>
      <c r="HM49420"/>
      <c r="IF49420"/>
      <c r="IW49420"/>
    </row>
    <row r="49421" spans="26:257">
      <c r="CJ49421"/>
      <c r="CK49421"/>
      <c r="GG49421"/>
      <c r="GI49421"/>
      <c r="GQ49421"/>
      <c r="HI49421"/>
      <c r="HK49421"/>
      <c r="HM49421"/>
      <c r="IF49421"/>
      <c r="IW49421"/>
    </row>
    <row r="49422" spans="26:257">
      <c r="CJ49422"/>
      <c r="CK49422"/>
      <c r="GG49422"/>
      <c r="GI49422"/>
      <c r="GQ49422"/>
      <c r="HI49422"/>
      <c r="HK49422"/>
      <c r="HM49422"/>
      <c r="IF49422"/>
      <c r="IW49422"/>
    </row>
    <row r="49423" spans="26:257">
      <c r="CJ49423"/>
      <c r="CK49423"/>
      <c r="GG49423"/>
      <c r="GI49423"/>
      <c r="GQ49423"/>
      <c r="HI49423"/>
      <c r="HK49423"/>
      <c r="HM49423"/>
      <c r="IF49423"/>
      <c r="IW49423"/>
    </row>
    <row r="49424" spans="26:257">
      <c r="CJ49424"/>
      <c r="CK49424"/>
      <c r="GG49424"/>
      <c r="GI49424"/>
      <c r="GQ49424"/>
      <c r="HI49424"/>
      <c r="HK49424"/>
      <c r="HM49424"/>
      <c r="IF49424"/>
      <c r="IW49424"/>
    </row>
    <row r="49425" spans="26:257">
      <c r="CJ49425"/>
      <c r="CK49425"/>
      <c r="GG49425"/>
      <c r="GI49425"/>
      <c r="GQ49425"/>
      <c r="HI49425"/>
      <c r="HK49425"/>
      <c r="HM49425"/>
      <c r="IF49425"/>
      <c r="IW49425"/>
    </row>
    <row r="49426" spans="26:257">
      <c r="CJ49426"/>
      <c r="CK49426"/>
      <c r="GG49426"/>
      <c r="GI49426"/>
      <c r="GQ49426"/>
      <c r="HI49426"/>
      <c r="HK49426"/>
      <c r="HM49426"/>
      <c r="IF49426"/>
      <c r="IW49426"/>
    </row>
    <row r="49427" spans="26:257">
      <c r="CJ49427"/>
      <c r="CK49427"/>
      <c r="GG49427"/>
      <c r="GI49427"/>
      <c r="GQ49427"/>
      <c r="HI49427"/>
      <c r="HK49427"/>
      <c r="HM49427"/>
      <c r="IF49427"/>
      <c r="IW49427"/>
    </row>
    <row r="49428" spans="26:257">
      <c r="CJ49428"/>
      <c r="CK49428"/>
      <c r="GG49428"/>
      <c r="GI49428"/>
      <c r="GQ49428"/>
      <c r="HI49428"/>
      <c r="HK49428"/>
      <c r="HM49428"/>
      <c r="IF49428"/>
      <c r="IW49428"/>
    </row>
    <row r="49429" spans="26:257">
      <c r="CJ49429"/>
      <c r="CK49429"/>
      <c r="GG49429"/>
      <c r="GI49429"/>
      <c r="GQ49429"/>
      <c r="HI49429"/>
      <c r="HK49429"/>
      <c r="HM49429"/>
      <c r="IF49429"/>
      <c r="IW49429"/>
    </row>
    <row r="49430" spans="26:257">
      <c r="Z49430" s="37"/>
      <c r="AD49430" s="32"/>
      <c r="AJ49430" s="37"/>
      <c r="CJ49430"/>
      <c r="CK49430"/>
      <c r="GG49430"/>
      <c r="GI49430"/>
      <c r="GQ49430"/>
      <c r="HI49430"/>
      <c r="HK49430"/>
      <c r="HM49430"/>
      <c r="IF49430"/>
      <c r="IW49430"/>
    </row>
    <row r="49431" spans="26:257">
      <c r="CJ49431"/>
      <c r="CK49431"/>
      <c r="GG49431"/>
      <c r="GI49431"/>
      <c r="GQ49431"/>
      <c r="HI49431"/>
      <c r="HK49431"/>
      <c r="HM49431"/>
      <c r="IF49431"/>
      <c r="IW49431"/>
    </row>
    <row r="49432" spans="26:257">
      <c r="CJ49432"/>
      <c r="CK49432"/>
      <c r="GG49432"/>
      <c r="GI49432"/>
      <c r="GQ49432"/>
      <c r="HI49432"/>
      <c r="HK49432"/>
      <c r="HM49432"/>
      <c r="IF49432"/>
      <c r="IW49432"/>
    </row>
    <row r="49433" spans="26:257">
      <c r="CJ49433"/>
      <c r="CK49433"/>
      <c r="GG49433"/>
      <c r="GI49433"/>
      <c r="GQ49433"/>
      <c r="HI49433"/>
      <c r="HK49433"/>
      <c r="HM49433"/>
      <c r="IF49433"/>
      <c r="IW49433"/>
    </row>
    <row r="49434" spans="26:257">
      <c r="CJ49434"/>
      <c r="CK49434"/>
      <c r="GG49434"/>
      <c r="GI49434"/>
      <c r="GQ49434"/>
      <c r="HI49434"/>
      <c r="HK49434"/>
      <c r="HM49434"/>
      <c r="IF49434"/>
      <c r="IW49434"/>
    </row>
    <row r="49435" spans="26:257">
      <c r="CJ49435"/>
      <c r="CK49435"/>
      <c r="GG49435"/>
      <c r="GI49435"/>
      <c r="GQ49435"/>
      <c r="HI49435"/>
      <c r="HK49435"/>
      <c r="HM49435"/>
      <c r="IF49435"/>
      <c r="IW49435"/>
    </row>
    <row r="49436" spans="26:257">
      <c r="CJ49436"/>
      <c r="CK49436"/>
      <c r="GG49436"/>
      <c r="GI49436"/>
      <c r="GQ49436"/>
      <c r="HI49436"/>
      <c r="HK49436"/>
      <c r="HM49436"/>
      <c r="IF49436"/>
      <c r="IW49436"/>
    </row>
    <row r="49437" spans="26:257">
      <c r="CJ49437"/>
      <c r="CK49437"/>
      <c r="GG49437"/>
      <c r="GI49437"/>
      <c r="GQ49437"/>
      <c r="HI49437"/>
      <c r="HK49437"/>
      <c r="HM49437"/>
      <c r="IF49437"/>
      <c r="IW49437"/>
    </row>
    <row r="49438" spans="26:257">
      <c r="CJ49438"/>
      <c r="CK49438"/>
      <c r="GG49438"/>
      <c r="GI49438"/>
      <c r="GQ49438"/>
      <c r="HI49438"/>
      <c r="HK49438"/>
      <c r="HM49438"/>
      <c r="IF49438"/>
      <c r="IW49438"/>
    </row>
    <row r="49439" spans="26:257">
      <c r="CJ49439"/>
      <c r="CK49439"/>
      <c r="GG49439"/>
      <c r="GI49439"/>
      <c r="GQ49439"/>
      <c r="HI49439"/>
      <c r="HK49439"/>
      <c r="HM49439"/>
      <c r="IF49439"/>
      <c r="IW49439"/>
    </row>
    <row r="49440" spans="26:257">
      <c r="CJ49440"/>
      <c r="CK49440"/>
      <c r="GG49440"/>
      <c r="GI49440"/>
      <c r="GQ49440"/>
      <c r="HI49440"/>
      <c r="HK49440"/>
      <c r="HM49440"/>
      <c r="IF49440"/>
      <c r="IW49440"/>
    </row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spans="26:257">
      <c r="Z50257" s="37"/>
      <c r="AD50257" s="32"/>
      <c r="AJ50257" s="37"/>
      <c r="CJ50257"/>
      <c r="CK50257"/>
      <c r="GG50257"/>
      <c r="GI50257"/>
      <c r="GQ50257"/>
      <c r="HI50257"/>
      <c r="HK50257"/>
      <c r="HM50257"/>
      <c r="IF50257"/>
      <c r="IW50257"/>
    </row>
    <row r="50258" spans="26:257">
      <c r="CJ50258"/>
      <c r="CK50258"/>
      <c r="GG50258"/>
      <c r="GI50258"/>
      <c r="GQ50258"/>
      <c r="HI50258"/>
      <c r="HK50258"/>
      <c r="HM50258"/>
      <c r="IF50258"/>
      <c r="IW50258"/>
    </row>
    <row r="50259" spans="26:257">
      <c r="CJ50259"/>
      <c r="CK50259"/>
      <c r="GG50259"/>
      <c r="GI50259"/>
      <c r="GQ50259"/>
      <c r="HI50259"/>
      <c r="HK50259"/>
      <c r="HM50259"/>
      <c r="IF50259"/>
      <c r="IW50259"/>
    </row>
    <row r="50260" spans="26:257">
      <c r="CJ50260"/>
      <c r="CK50260"/>
      <c r="GG50260"/>
      <c r="GI50260"/>
      <c r="GQ50260"/>
      <c r="HI50260"/>
      <c r="HK50260"/>
      <c r="HM50260"/>
      <c r="IF50260"/>
      <c r="IW50260"/>
    </row>
    <row r="50261" spans="26:257">
      <c r="CJ50261"/>
      <c r="CK50261"/>
      <c r="GG50261"/>
      <c r="GI50261"/>
      <c r="GQ50261"/>
      <c r="HI50261"/>
      <c r="HK50261"/>
      <c r="HM50261"/>
      <c r="IF50261"/>
      <c r="IW50261"/>
    </row>
    <row r="50262" spans="26:257">
      <c r="CJ50262"/>
      <c r="CK50262"/>
      <c r="GG50262"/>
      <c r="GI50262"/>
      <c r="GQ50262"/>
      <c r="HI50262"/>
      <c r="HK50262"/>
      <c r="HM50262"/>
      <c r="IF50262"/>
      <c r="IW50262"/>
    </row>
    <row r="50263" spans="26:257">
      <c r="CJ50263"/>
      <c r="CK50263"/>
      <c r="GG50263"/>
      <c r="GI50263"/>
      <c r="GQ50263"/>
      <c r="HI50263"/>
      <c r="HK50263"/>
      <c r="HM50263"/>
      <c r="IF50263"/>
      <c r="IW50263"/>
    </row>
    <row r="50264" spans="26:257">
      <c r="CJ50264"/>
      <c r="CK50264"/>
      <c r="GG50264"/>
      <c r="GI50264"/>
      <c r="GQ50264"/>
      <c r="HI50264"/>
      <c r="HK50264"/>
      <c r="HM50264"/>
      <c r="IF50264"/>
      <c r="IW50264"/>
    </row>
    <row r="50265" spans="26:257">
      <c r="CJ50265"/>
      <c r="CK50265"/>
      <c r="GG50265"/>
      <c r="GI50265"/>
      <c r="GQ50265"/>
      <c r="HI50265"/>
      <c r="HK50265"/>
      <c r="HM50265"/>
      <c r="IF50265"/>
      <c r="IW50265"/>
    </row>
    <row r="50266" spans="26:257">
      <c r="CJ50266"/>
      <c r="CK50266"/>
      <c r="GG50266"/>
      <c r="GI50266"/>
      <c r="GQ50266"/>
      <c r="HI50266"/>
      <c r="HK50266"/>
      <c r="HM50266"/>
      <c r="IF50266"/>
      <c r="IW50266"/>
    </row>
    <row r="50267" spans="26:257">
      <c r="CJ50267"/>
      <c r="CK50267"/>
      <c r="GG50267"/>
      <c r="GI50267"/>
      <c r="GQ50267"/>
      <c r="HI50267"/>
      <c r="HK50267"/>
      <c r="HM50267"/>
      <c r="IF50267"/>
      <c r="IW50267"/>
    </row>
    <row r="50268" spans="26:257">
      <c r="CJ50268"/>
      <c r="CK50268"/>
      <c r="GG50268"/>
      <c r="GI50268"/>
      <c r="GQ50268"/>
      <c r="HI50268"/>
      <c r="HK50268"/>
      <c r="HM50268"/>
      <c r="IF50268"/>
      <c r="IW50268"/>
    </row>
    <row r="50269" spans="26:257">
      <c r="CJ50269"/>
      <c r="CK50269"/>
      <c r="GG50269"/>
      <c r="GI50269"/>
      <c r="GQ50269"/>
      <c r="HI50269"/>
      <c r="HK50269"/>
      <c r="HM50269"/>
      <c r="IF50269"/>
      <c r="IW50269"/>
    </row>
    <row r="50270" spans="26:257">
      <c r="CJ50270"/>
      <c r="CK50270"/>
      <c r="GG50270"/>
      <c r="GI50270"/>
      <c r="GQ50270"/>
      <c r="HI50270"/>
      <c r="HK50270"/>
      <c r="HM50270"/>
      <c r="IF50270"/>
      <c r="IW50270"/>
    </row>
    <row r="50271" spans="26:257">
      <c r="CJ50271"/>
      <c r="CK50271"/>
      <c r="GG50271"/>
      <c r="GI50271"/>
      <c r="GQ50271"/>
      <c r="HI50271"/>
      <c r="HK50271"/>
      <c r="HM50271"/>
      <c r="IF50271"/>
      <c r="IW50271"/>
    </row>
    <row r="50272" spans="26:257">
      <c r="CJ50272"/>
      <c r="CK50272"/>
      <c r="GG50272"/>
      <c r="GI50272"/>
      <c r="GQ50272"/>
      <c r="HI50272"/>
      <c r="HK50272"/>
      <c r="HM50272"/>
      <c r="IF50272"/>
      <c r="IW50272"/>
    </row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spans="26:257">
      <c r="CJ50529"/>
      <c r="CK50529"/>
      <c r="GG50529"/>
      <c r="GI50529"/>
      <c r="GQ50529"/>
      <c r="HI50529"/>
      <c r="HK50529"/>
      <c r="HM50529"/>
      <c r="IF50529"/>
      <c r="IW50529"/>
    </row>
    <row r="50530" spans="26:257">
      <c r="CJ50530"/>
      <c r="CK50530"/>
      <c r="GG50530"/>
      <c r="GI50530"/>
      <c r="GQ50530"/>
      <c r="HI50530"/>
      <c r="HK50530"/>
      <c r="HM50530"/>
      <c r="IF50530"/>
      <c r="IW50530"/>
    </row>
    <row r="50531" spans="26:257">
      <c r="CJ50531"/>
      <c r="CK50531"/>
      <c r="GG50531"/>
      <c r="GI50531"/>
      <c r="GQ50531"/>
      <c r="HI50531"/>
      <c r="HK50531"/>
      <c r="HM50531"/>
      <c r="IF50531"/>
      <c r="IW50531"/>
    </row>
    <row r="50532" spans="26:257">
      <c r="CJ50532"/>
      <c r="CK50532"/>
      <c r="GG50532"/>
      <c r="GI50532"/>
      <c r="GQ50532"/>
      <c r="HI50532"/>
      <c r="HK50532"/>
      <c r="HM50532"/>
      <c r="IF50532"/>
      <c r="IW50532"/>
    </row>
    <row r="50533" spans="26:257">
      <c r="CJ50533"/>
      <c r="CK50533"/>
      <c r="GG50533"/>
      <c r="GI50533"/>
      <c r="GQ50533"/>
      <c r="HI50533"/>
      <c r="HK50533"/>
      <c r="HM50533"/>
      <c r="IF50533"/>
      <c r="IW50533"/>
    </row>
    <row r="50534" spans="26:257">
      <c r="CJ50534"/>
      <c r="CK50534"/>
      <c r="GG50534"/>
      <c r="GI50534"/>
      <c r="GQ50534"/>
      <c r="HI50534"/>
      <c r="HK50534"/>
      <c r="HM50534"/>
      <c r="IF50534"/>
      <c r="IW50534"/>
    </row>
    <row r="50535" spans="26:257">
      <c r="CJ50535"/>
      <c r="CK50535"/>
      <c r="GG50535"/>
      <c r="GI50535"/>
      <c r="GQ50535"/>
      <c r="HI50535"/>
      <c r="HK50535"/>
      <c r="HM50535"/>
      <c r="IF50535"/>
      <c r="IW50535"/>
    </row>
    <row r="50536" spans="26:257">
      <c r="CJ50536"/>
      <c r="CK50536"/>
      <c r="GG50536"/>
      <c r="GI50536"/>
      <c r="GQ50536"/>
      <c r="HI50536"/>
      <c r="HK50536"/>
      <c r="HM50536"/>
      <c r="IF50536"/>
      <c r="IW50536"/>
    </row>
    <row r="50537" spans="26:257">
      <c r="CJ50537"/>
      <c r="CK50537"/>
      <c r="GG50537"/>
      <c r="GI50537"/>
      <c r="GQ50537"/>
      <c r="HI50537"/>
      <c r="HK50537"/>
      <c r="HM50537"/>
      <c r="IF50537"/>
      <c r="IW50537"/>
    </row>
    <row r="50538" spans="26:257">
      <c r="CJ50538"/>
      <c r="CK50538"/>
      <c r="GG50538"/>
      <c r="GI50538"/>
      <c r="GQ50538"/>
      <c r="HI50538"/>
      <c r="HK50538"/>
      <c r="HM50538"/>
      <c r="IF50538"/>
      <c r="IW50538"/>
    </row>
    <row r="50539" spans="26:257">
      <c r="CJ50539"/>
      <c r="CK50539"/>
      <c r="GG50539"/>
      <c r="GI50539"/>
      <c r="GQ50539"/>
      <c r="HI50539"/>
      <c r="HK50539"/>
      <c r="HM50539"/>
      <c r="IF50539"/>
      <c r="IW50539"/>
    </row>
    <row r="50540" spans="26:257">
      <c r="CJ50540"/>
      <c r="CK50540"/>
      <c r="GG50540"/>
      <c r="GI50540"/>
      <c r="GQ50540"/>
      <c r="HI50540"/>
      <c r="HK50540"/>
      <c r="HM50540"/>
      <c r="IF50540"/>
      <c r="IW50540"/>
    </row>
    <row r="50541" spans="26:257">
      <c r="Z50541" s="37"/>
      <c r="AD50541" s="32"/>
      <c r="AJ50541" s="37"/>
      <c r="CJ50541"/>
      <c r="CK50541"/>
      <c r="GG50541"/>
      <c r="GI50541"/>
      <c r="GQ50541"/>
      <c r="HI50541"/>
      <c r="HK50541"/>
      <c r="HM50541"/>
      <c r="IF50541"/>
      <c r="IW50541"/>
    </row>
    <row r="50542" spans="26:257">
      <c r="CJ50542"/>
      <c r="CK50542"/>
      <c r="GG50542"/>
      <c r="GI50542"/>
      <c r="GQ50542"/>
      <c r="HI50542"/>
      <c r="HK50542"/>
      <c r="HM50542"/>
      <c r="IF50542"/>
      <c r="IW50542"/>
    </row>
    <row r="50543" spans="26:257">
      <c r="CJ50543"/>
      <c r="CK50543"/>
      <c r="GG50543"/>
      <c r="GI50543"/>
      <c r="GQ50543"/>
      <c r="HI50543"/>
      <c r="HK50543"/>
      <c r="HM50543"/>
      <c r="IF50543"/>
      <c r="IW50543"/>
    </row>
    <row r="50544" spans="26:257">
      <c r="CJ50544"/>
      <c r="CK50544"/>
      <c r="GG50544"/>
      <c r="GI50544"/>
      <c r="GQ50544"/>
      <c r="HI50544"/>
      <c r="HK50544"/>
      <c r="HM50544"/>
      <c r="IF50544"/>
      <c r="IW50544"/>
    </row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spans="26:257">
      <c r="CJ50833"/>
      <c r="CK50833"/>
      <c r="GG50833"/>
      <c r="GI50833"/>
      <c r="GQ50833"/>
      <c r="HI50833"/>
      <c r="HK50833"/>
      <c r="HM50833"/>
      <c r="IF50833"/>
      <c r="IW50833"/>
    </row>
    <row r="50834" spans="26:257">
      <c r="CJ50834"/>
      <c r="CK50834"/>
      <c r="GG50834"/>
      <c r="GI50834"/>
      <c r="GQ50834"/>
      <c r="HI50834"/>
      <c r="HK50834"/>
      <c r="HM50834"/>
      <c r="IF50834"/>
      <c r="IW50834"/>
    </row>
    <row r="50835" spans="26:257">
      <c r="CJ50835"/>
      <c r="CK50835"/>
      <c r="GG50835"/>
      <c r="GI50835"/>
      <c r="GQ50835"/>
      <c r="HI50835"/>
      <c r="HK50835"/>
      <c r="HM50835"/>
      <c r="IF50835"/>
      <c r="IW50835"/>
    </row>
    <row r="50836" spans="26:257">
      <c r="CJ50836"/>
      <c r="CK50836"/>
      <c r="GG50836"/>
      <c r="GI50836"/>
      <c r="GQ50836"/>
      <c r="HI50836"/>
      <c r="HK50836"/>
      <c r="HM50836"/>
      <c r="IF50836"/>
      <c r="IW50836"/>
    </row>
    <row r="50837" spans="26:257">
      <c r="Z50837" s="37"/>
      <c r="AD50837" s="32"/>
      <c r="AJ50837" s="37"/>
      <c r="CJ50837"/>
      <c r="CK50837"/>
      <c r="GG50837"/>
      <c r="GI50837"/>
      <c r="GQ50837"/>
      <c r="HI50837"/>
      <c r="HK50837"/>
      <c r="HM50837"/>
      <c r="IF50837"/>
      <c r="IW50837"/>
    </row>
    <row r="50838" spans="26:257">
      <c r="CJ50838"/>
      <c r="CK50838"/>
      <c r="GG50838"/>
      <c r="GI50838"/>
      <c r="GQ50838"/>
      <c r="HI50838"/>
      <c r="HK50838"/>
      <c r="HM50838"/>
      <c r="IF50838"/>
      <c r="IW50838"/>
    </row>
    <row r="50839" spans="26:257">
      <c r="CJ50839"/>
      <c r="CK50839"/>
      <c r="GG50839"/>
      <c r="GI50839"/>
      <c r="GQ50839"/>
      <c r="HI50839"/>
      <c r="HK50839"/>
      <c r="HM50839"/>
      <c r="IF50839"/>
      <c r="IW50839"/>
    </row>
    <row r="50840" spans="26:257">
      <c r="CJ50840"/>
      <c r="CK50840"/>
      <c r="GG50840"/>
      <c r="GI50840"/>
      <c r="GQ50840"/>
      <c r="HI50840"/>
      <c r="HK50840"/>
      <c r="HM50840"/>
      <c r="IF50840"/>
      <c r="IW50840"/>
    </row>
    <row r="50841" spans="26:257">
      <c r="CJ50841"/>
      <c r="CK50841"/>
      <c r="GG50841"/>
      <c r="GI50841"/>
      <c r="GQ50841"/>
      <c r="HI50841"/>
      <c r="HK50841"/>
      <c r="HM50841"/>
      <c r="IF50841"/>
      <c r="IW50841"/>
    </row>
    <row r="50842" spans="26:257">
      <c r="CJ50842"/>
      <c r="CK50842"/>
      <c r="GG50842"/>
      <c r="GI50842"/>
      <c r="GQ50842"/>
      <c r="HI50842"/>
      <c r="HK50842"/>
      <c r="HM50842"/>
      <c r="IF50842"/>
      <c r="IW50842"/>
    </row>
    <row r="50843" spans="26:257">
      <c r="CJ50843"/>
      <c r="CK50843"/>
      <c r="GG50843"/>
      <c r="GI50843"/>
      <c r="GQ50843"/>
      <c r="HI50843"/>
      <c r="HK50843"/>
      <c r="HM50843"/>
      <c r="IF50843"/>
      <c r="IW50843"/>
    </row>
    <row r="50844" spans="26:257">
      <c r="CJ50844"/>
      <c r="CK50844"/>
      <c r="GG50844"/>
      <c r="GI50844"/>
      <c r="GQ50844"/>
      <c r="HI50844"/>
      <c r="HK50844"/>
      <c r="HM50844"/>
      <c r="IF50844"/>
      <c r="IW50844"/>
    </row>
    <row r="50845" spans="26:257">
      <c r="CJ50845"/>
      <c r="CK50845"/>
      <c r="GG50845"/>
      <c r="GI50845"/>
      <c r="GQ50845"/>
      <c r="HI50845"/>
      <c r="HK50845"/>
      <c r="HM50845"/>
      <c r="IF50845"/>
      <c r="IW50845"/>
    </row>
    <row r="50846" spans="26:257">
      <c r="CJ50846"/>
      <c r="CK50846"/>
      <c r="GG50846"/>
      <c r="GI50846"/>
      <c r="GQ50846"/>
      <c r="HI50846"/>
      <c r="HK50846"/>
      <c r="HM50846"/>
      <c r="IF50846"/>
      <c r="IW50846"/>
    </row>
    <row r="50847" spans="26:257">
      <c r="CJ50847"/>
      <c r="CK50847"/>
      <c r="GG50847"/>
      <c r="GI50847"/>
      <c r="GQ50847"/>
      <c r="HI50847"/>
      <c r="HK50847"/>
      <c r="HM50847"/>
      <c r="IF50847"/>
      <c r="IW50847"/>
    </row>
    <row r="50848" spans="26:257">
      <c r="CJ50848"/>
      <c r="CK50848"/>
      <c r="GG50848"/>
      <c r="GI50848"/>
      <c r="GQ50848"/>
      <c r="HI50848"/>
      <c r="HK50848"/>
      <c r="HM50848"/>
      <c r="IF50848"/>
      <c r="IW50848"/>
    </row>
    <row r="50849" spans="26:257">
      <c r="CJ50849"/>
      <c r="CK50849"/>
      <c r="GG50849"/>
      <c r="GI50849"/>
      <c r="GQ50849"/>
      <c r="HI50849"/>
      <c r="HK50849"/>
      <c r="HM50849"/>
      <c r="IF50849"/>
      <c r="IW50849"/>
    </row>
    <row r="50850" spans="26:257">
      <c r="CJ50850"/>
      <c r="CK50850"/>
      <c r="GG50850"/>
      <c r="GI50850"/>
      <c r="GQ50850"/>
      <c r="HI50850"/>
      <c r="HK50850"/>
      <c r="HM50850"/>
      <c r="IF50850"/>
      <c r="IW50850"/>
    </row>
    <row r="50851" spans="26:257">
      <c r="CJ50851"/>
      <c r="CK50851"/>
      <c r="GG50851"/>
      <c r="GI50851"/>
      <c r="GQ50851"/>
      <c r="HI50851"/>
      <c r="HK50851"/>
      <c r="HM50851"/>
      <c r="IF50851"/>
      <c r="IW50851"/>
    </row>
    <row r="50852" spans="26:257">
      <c r="CJ50852"/>
      <c r="CK50852"/>
      <c r="GG50852"/>
      <c r="GI50852"/>
      <c r="GQ50852"/>
      <c r="HI50852"/>
      <c r="HK50852"/>
      <c r="HM50852"/>
      <c r="IF50852"/>
      <c r="IW50852"/>
    </row>
    <row r="50853" spans="26:257">
      <c r="CJ50853"/>
      <c r="CK50853"/>
      <c r="GG50853"/>
      <c r="GI50853"/>
      <c r="GQ50853"/>
      <c r="HI50853"/>
      <c r="HK50853"/>
      <c r="HM50853"/>
      <c r="IF50853"/>
      <c r="IW50853"/>
    </row>
    <row r="50854" spans="26:257">
      <c r="CJ50854"/>
      <c r="CK50854"/>
      <c r="GG50854"/>
      <c r="GI50854"/>
      <c r="GQ50854"/>
      <c r="HI50854"/>
      <c r="HK50854"/>
      <c r="HM50854"/>
      <c r="IF50854"/>
      <c r="IW50854"/>
    </row>
    <row r="50855" spans="26:257">
      <c r="CJ50855"/>
      <c r="CK50855"/>
      <c r="GG50855"/>
      <c r="GI50855"/>
      <c r="GQ50855"/>
      <c r="HI50855"/>
      <c r="HK50855"/>
      <c r="HM50855"/>
      <c r="IF50855"/>
      <c r="IW50855"/>
    </row>
    <row r="50856" spans="26:257">
      <c r="CJ50856"/>
      <c r="CK50856"/>
      <c r="GG50856"/>
      <c r="GI50856"/>
      <c r="GQ50856"/>
      <c r="HI50856"/>
      <c r="HK50856"/>
      <c r="HM50856"/>
      <c r="IF50856"/>
      <c r="IW50856"/>
    </row>
    <row r="50857" spans="26:257">
      <c r="CJ50857"/>
      <c r="CK50857"/>
      <c r="GG50857"/>
      <c r="GI50857"/>
      <c r="GQ50857"/>
      <c r="HI50857"/>
      <c r="HK50857"/>
      <c r="HM50857"/>
      <c r="IF50857"/>
      <c r="IW50857"/>
    </row>
    <row r="50858" spans="26:257">
      <c r="CJ50858"/>
      <c r="CK50858"/>
      <c r="GG50858"/>
      <c r="GI50858"/>
      <c r="GQ50858"/>
      <c r="HI50858"/>
      <c r="HK50858"/>
      <c r="HM50858"/>
      <c r="IF50858"/>
      <c r="IW50858"/>
    </row>
    <row r="50859" spans="26:257">
      <c r="CJ50859"/>
      <c r="CK50859"/>
      <c r="GG50859"/>
      <c r="GI50859"/>
      <c r="GQ50859"/>
      <c r="HI50859"/>
      <c r="HK50859"/>
      <c r="HM50859"/>
      <c r="IF50859"/>
      <c r="IW50859"/>
    </row>
    <row r="50860" spans="26:257">
      <c r="CJ50860"/>
      <c r="CK50860"/>
      <c r="GG50860"/>
      <c r="GI50860"/>
      <c r="GQ50860"/>
      <c r="HI50860"/>
      <c r="HK50860"/>
      <c r="HM50860"/>
      <c r="IF50860"/>
      <c r="IW50860"/>
    </row>
    <row r="50861" spans="26:257">
      <c r="CJ50861"/>
      <c r="CK50861"/>
      <c r="GG50861"/>
      <c r="GI50861"/>
      <c r="GQ50861"/>
      <c r="HI50861"/>
      <c r="HK50861"/>
      <c r="HM50861"/>
      <c r="IF50861"/>
      <c r="IW50861"/>
    </row>
    <row r="50862" spans="26:257">
      <c r="CJ50862"/>
      <c r="CK50862"/>
      <c r="GG50862"/>
      <c r="GI50862"/>
      <c r="GQ50862"/>
      <c r="HI50862"/>
      <c r="HK50862"/>
      <c r="HM50862"/>
      <c r="IF50862"/>
      <c r="IW50862"/>
    </row>
    <row r="50863" spans="26:257">
      <c r="Z50863" s="37"/>
      <c r="AD50863" s="32"/>
      <c r="AJ50863" s="37"/>
      <c r="CJ50863"/>
      <c r="CK50863"/>
      <c r="GG50863"/>
      <c r="GI50863"/>
      <c r="GQ50863"/>
      <c r="HI50863"/>
      <c r="HK50863"/>
      <c r="HM50863"/>
      <c r="IF50863"/>
      <c r="IW50863"/>
    </row>
    <row r="50864" spans="26:257">
      <c r="CJ50864"/>
      <c r="CK50864"/>
      <c r="GG50864"/>
      <c r="GI50864"/>
      <c r="GQ50864"/>
      <c r="HI50864"/>
      <c r="HK50864"/>
      <c r="HM50864"/>
      <c r="IF50864"/>
      <c r="IW50864"/>
    </row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spans="26:257">
      <c r="CJ51009"/>
      <c r="CK51009"/>
      <c r="GG51009"/>
      <c r="GI51009"/>
      <c r="GQ51009"/>
      <c r="HI51009"/>
      <c r="HK51009"/>
      <c r="HM51009"/>
      <c r="IF51009"/>
      <c r="IW51009"/>
    </row>
    <row r="51010" spans="26:257">
      <c r="CJ51010"/>
      <c r="CK51010"/>
      <c r="GG51010"/>
      <c r="GI51010"/>
      <c r="GQ51010"/>
      <c r="HI51010"/>
      <c r="HK51010"/>
      <c r="HM51010"/>
      <c r="IF51010"/>
      <c r="IW51010"/>
    </row>
    <row r="51011" spans="26:257">
      <c r="CJ51011"/>
      <c r="CK51011"/>
      <c r="GG51011"/>
      <c r="GI51011"/>
      <c r="GQ51011"/>
      <c r="HI51011"/>
      <c r="HK51011"/>
      <c r="HM51011"/>
      <c r="IF51011"/>
      <c r="IW51011"/>
    </row>
    <row r="51012" spans="26:257">
      <c r="CJ51012"/>
      <c r="CK51012"/>
      <c r="GG51012"/>
      <c r="GI51012"/>
      <c r="GQ51012"/>
      <c r="HI51012"/>
      <c r="HK51012"/>
      <c r="HM51012"/>
      <c r="IF51012"/>
      <c r="IW51012"/>
    </row>
    <row r="51013" spans="26:257">
      <c r="CJ51013"/>
      <c r="CK51013"/>
      <c r="GG51013"/>
      <c r="GI51013"/>
      <c r="GQ51013"/>
      <c r="HI51013"/>
      <c r="HK51013"/>
      <c r="HM51013"/>
      <c r="IF51013"/>
      <c r="IW51013"/>
    </row>
    <row r="51014" spans="26:257">
      <c r="CJ51014"/>
      <c r="CK51014"/>
      <c r="GG51014"/>
      <c r="GI51014"/>
      <c r="GQ51014"/>
      <c r="HI51014"/>
      <c r="HK51014"/>
      <c r="HM51014"/>
      <c r="IF51014"/>
      <c r="IW51014"/>
    </row>
    <row r="51015" spans="26:257">
      <c r="CJ51015"/>
      <c r="CK51015"/>
      <c r="GG51015"/>
      <c r="GI51015"/>
      <c r="GQ51015"/>
      <c r="HI51015"/>
      <c r="HK51015"/>
      <c r="HM51015"/>
      <c r="IF51015"/>
      <c r="IW51015"/>
    </row>
    <row r="51016" spans="26:257">
      <c r="CJ51016"/>
      <c r="CK51016"/>
      <c r="GG51016"/>
      <c r="GI51016"/>
      <c r="GQ51016"/>
      <c r="HI51016"/>
      <c r="HK51016"/>
      <c r="HM51016"/>
      <c r="IF51016"/>
      <c r="IW51016"/>
    </row>
    <row r="51017" spans="26:257">
      <c r="CJ51017"/>
      <c r="CK51017"/>
      <c r="GG51017"/>
      <c r="GI51017"/>
      <c r="GQ51017"/>
      <c r="HI51017"/>
      <c r="HK51017"/>
      <c r="HM51017"/>
      <c r="IF51017"/>
      <c r="IW51017"/>
    </row>
    <row r="51018" spans="26:257">
      <c r="CJ51018"/>
      <c r="CK51018"/>
      <c r="GG51018"/>
      <c r="GI51018"/>
      <c r="GQ51018"/>
      <c r="HI51018"/>
      <c r="HK51018"/>
      <c r="HM51018"/>
      <c r="IF51018"/>
      <c r="IW51018"/>
    </row>
    <row r="51019" spans="26:257">
      <c r="Z51019" s="37"/>
      <c r="AD51019" s="32"/>
      <c r="AJ51019" s="37"/>
      <c r="CJ51019"/>
      <c r="CK51019"/>
      <c r="GG51019"/>
      <c r="GI51019"/>
      <c r="GQ51019"/>
      <c r="HI51019"/>
      <c r="HK51019"/>
      <c r="HM51019"/>
      <c r="IF51019"/>
      <c r="IW51019"/>
    </row>
    <row r="51020" spans="26:257">
      <c r="CJ51020"/>
      <c r="CK51020"/>
      <c r="GG51020"/>
      <c r="GI51020"/>
      <c r="GQ51020"/>
      <c r="HI51020"/>
      <c r="HK51020"/>
      <c r="HM51020"/>
      <c r="IF51020"/>
      <c r="IW51020"/>
    </row>
    <row r="51021" spans="26:257">
      <c r="CJ51021"/>
      <c r="CK51021"/>
      <c r="GG51021"/>
      <c r="GI51021"/>
      <c r="GQ51021"/>
      <c r="HI51021"/>
      <c r="HK51021"/>
      <c r="HM51021"/>
      <c r="IF51021"/>
      <c r="IW51021"/>
    </row>
    <row r="51022" spans="26:257">
      <c r="CJ51022"/>
      <c r="CK51022"/>
      <c r="GG51022"/>
      <c r="GI51022"/>
      <c r="GQ51022"/>
      <c r="HI51022"/>
      <c r="HK51022"/>
      <c r="HM51022"/>
      <c r="IF51022"/>
      <c r="IW51022"/>
    </row>
    <row r="51023" spans="26:257">
      <c r="CJ51023"/>
      <c r="CK51023"/>
      <c r="GG51023"/>
      <c r="GI51023"/>
      <c r="GQ51023"/>
      <c r="HI51023"/>
      <c r="HK51023"/>
      <c r="HM51023"/>
      <c r="IF51023"/>
      <c r="IW51023"/>
    </row>
    <row r="51024" spans="26:257">
      <c r="CJ51024"/>
      <c r="CK51024"/>
      <c r="GG51024"/>
      <c r="GI51024"/>
      <c r="GQ51024"/>
      <c r="HI51024"/>
      <c r="HK51024"/>
      <c r="HM51024"/>
      <c r="IF51024"/>
      <c r="IW51024"/>
    </row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spans="26:257">
      <c r="CJ51841"/>
      <c r="CK51841"/>
      <c r="GG51841"/>
      <c r="GI51841"/>
      <c r="GQ51841"/>
      <c r="HI51841"/>
      <c r="HK51841"/>
      <c r="HM51841"/>
      <c r="IF51841"/>
      <c r="IW51841"/>
    </row>
    <row r="51842" spans="26:257">
      <c r="CJ51842"/>
      <c r="CK51842"/>
      <c r="GG51842"/>
      <c r="GI51842"/>
      <c r="GQ51842"/>
      <c r="HI51842"/>
      <c r="HK51842"/>
      <c r="HM51842"/>
      <c r="IF51842"/>
      <c r="IW51842"/>
    </row>
    <row r="51843" spans="26:257">
      <c r="CJ51843"/>
      <c r="CK51843"/>
      <c r="GG51843"/>
      <c r="GI51843"/>
      <c r="GQ51843"/>
      <c r="HI51843"/>
      <c r="HK51843"/>
      <c r="HM51843"/>
      <c r="IF51843"/>
      <c r="IW51843"/>
    </row>
    <row r="51844" spans="26:257">
      <c r="CJ51844"/>
      <c r="CK51844"/>
      <c r="GG51844"/>
      <c r="GI51844"/>
      <c r="GQ51844"/>
      <c r="HI51844"/>
      <c r="HK51844"/>
      <c r="HM51844"/>
      <c r="IF51844"/>
      <c r="IW51844"/>
    </row>
    <row r="51845" spans="26:257">
      <c r="CJ51845"/>
      <c r="CK51845"/>
      <c r="GG51845"/>
      <c r="GI51845"/>
      <c r="GQ51845"/>
      <c r="HI51845"/>
      <c r="HK51845"/>
      <c r="HM51845"/>
      <c r="IF51845"/>
      <c r="IW51845"/>
    </row>
    <row r="51846" spans="26:257">
      <c r="CJ51846"/>
      <c r="CK51846"/>
      <c r="GG51846"/>
      <c r="GI51846"/>
      <c r="GQ51846"/>
      <c r="HI51846"/>
      <c r="HK51846"/>
      <c r="HM51846"/>
      <c r="IF51846"/>
      <c r="IW51846"/>
    </row>
    <row r="51847" spans="26:257">
      <c r="CJ51847"/>
      <c r="CK51847"/>
      <c r="GG51847"/>
      <c r="GI51847"/>
      <c r="GQ51847"/>
      <c r="HI51847"/>
      <c r="HK51847"/>
      <c r="HM51847"/>
      <c r="IF51847"/>
      <c r="IW51847"/>
    </row>
    <row r="51848" spans="26:257">
      <c r="CJ51848"/>
      <c r="CK51848"/>
      <c r="GG51848"/>
      <c r="GI51848"/>
      <c r="GQ51848"/>
      <c r="HI51848"/>
      <c r="HK51848"/>
      <c r="HM51848"/>
      <c r="IF51848"/>
      <c r="IW51848"/>
    </row>
    <row r="51849" spans="26:257">
      <c r="CJ51849"/>
      <c r="CK51849"/>
      <c r="GG51849"/>
      <c r="GI51849"/>
      <c r="GQ51849"/>
      <c r="HI51849"/>
      <c r="HK51849"/>
      <c r="HM51849"/>
      <c r="IF51849"/>
      <c r="IW51849"/>
    </row>
    <row r="51850" spans="26:257">
      <c r="CJ51850"/>
      <c r="CK51850"/>
      <c r="GG51850"/>
      <c r="GI51850"/>
      <c r="GQ51850"/>
      <c r="HI51850"/>
      <c r="HK51850"/>
      <c r="HM51850"/>
      <c r="IF51850"/>
      <c r="IW51850"/>
    </row>
    <row r="51851" spans="26:257">
      <c r="Z51851" s="37"/>
      <c r="AD51851" s="32"/>
      <c r="AJ51851" s="37"/>
      <c r="CJ51851"/>
      <c r="CK51851"/>
      <c r="GG51851"/>
      <c r="GI51851"/>
      <c r="GQ51851"/>
      <c r="HI51851"/>
      <c r="HK51851"/>
      <c r="HM51851"/>
      <c r="IF51851"/>
      <c r="IW51851"/>
    </row>
    <row r="51852" spans="26:257">
      <c r="CJ51852"/>
      <c r="CK51852"/>
      <c r="GG51852"/>
      <c r="GI51852"/>
      <c r="GQ51852"/>
      <c r="HI51852"/>
      <c r="HK51852"/>
      <c r="HM51852"/>
      <c r="IF51852"/>
      <c r="IW51852"/>
    </row>
    <row r="51853" spans="26:257">
      <c r="CJ51853"/>
      <c r="CK51853"/>
      <c r="GG51853"/>
      <c r="GI51853"/>
      <c r="GQ51853"/>
      <c r="HI51853"/>
      <c r="HK51853"/>
      <c r="HM51853"/>
      <c r="IF51853"/>
      <c r="IW51853"/>
    </row>
    <row r="51854" spans="26:257">
      <c r="CJ51854"/>
      <c r="CK51854"/>
      <c r="GG51854"/>
      <c r="GI51854"/>
      <c r="GQ51854"/>
      <c r="HI51854"/>
      <c r="HK51854"/>
      <c r="HM51854"/>
      <c r="IF51854"/>
      <c r="IW51854"/>
    </row>
    <row r="51855" spans="26:257">
      <c r="CJ51855"/>
      <c r="CK51855"/>
      <c r="GG51855"/>
      <c r="GI51855"/>
      <c r="GQ51855"/>
      <c r="HI51855"/>
      <c r="HK51855"/>
      <c r="HM51855"/>
      <c r="IF51855"/>
      <c r="IW51855"/>
    </row>
    <row r="51856" spans="26:257">
      <c r="CJ51856"/>
      <c r="CK51856"/>
      <c r="GG51856"/>
      <c r="GI51856"/>
      <c r="GQ51856"/>
      <c r="HI51856"/>
      <c r="HK51856"/>
      <c r="HM51856"/>
      <c r="IF51856"/>
      <c r="IW51856"/>
    </row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spans="26:257">
      <c r="CJ52273"/>
      <c r="CK52273"/>
      <c r="GG52273"/>
      <c r="GI52273"/>
      <c r="GQ52273"/>
      <c r="HI52273"/>
      <c r="HK52273"/>
      <c r="HM52273"/>
      <c r="IF52273"/>
      <c r="IW52273"/>
    </row>
    <row r="52274" spans="26:257">
      <c r="CJ52274"/>
      <c r="CK52274"/>
      <c r="GG52274"/>
      <c r="GI52274"/>
      <c r="GQ52274"/>
      <c r="HI52274"/>
      <c r="HK52274"/>
      <c r="HM52274"/>
      <c r="IF52274"/>
      <c r="IW52274"/>
    </row>
    <row r="52275" spans="26:257">
      <c r="CJ52275"/>
      <c r="CK52275"/>
      <c r="GG52275"/>
      <c r="GI52275"/>
      <c r="GQ52275"/>
      <c r="HI52275"/>
      <c r="HK52275"/>
      <c r="HM52275"/>
      <c r="IF52275"/>
      <c r="IW52275"/>
    </row>
    <row r="52276" spans="26:257">
      <c r="Z52276" s="37"/>
      <c r="AD52276" s="32"/>
      <c r="AJ52276" s="37"/>
      <c r="CJ52276"/>
      <c r="CK52276"/>
      <c r="GG52276"/>
      <c r="GI52276"/>
      <c r="GQ52276"/>
      <c r="HI52276"/>
      <c r="HK52276"/>
      <c r="HM52276"/>
      <c r="IF52276"/>
      <c r="IW52276"/>
    </row>
    <row r="52277" spans="26:257">
      <c r="CJ52277"/>
      <c r="CK52277"/>
      <c r="GG52277"/>
      <c r="GI52277"/>
      <c r="GQ52277"/>
      <c r="HI52277"/>
      <c r="HK52277"/>
      <c r="HM52277"/>
      <c r="IF52277"/>
      <c r="IW52277"/>
    </row>
    <row r="52278" spans="26:257">
      <c r="CJ52278"/>
      <c r="CK52278"/>
      <c r="GG52278"/>
      <c r="GI52278"/>
      <c r="GQ52278"/>
      <c r="HI52278"/>
      <c r="HK52278"/>
      <c r="HM52278"/>
      <c r="IF52278"/>
      <c r="IW52278"/>
    </row>
    <row r="52279" spans="26:257">
      <c r="CJ52279"/>
      <c r="CK52279"/>
      <c r="GG52279"/>
      <c r="GI52279"/>
      <c r="GQ52279"/>
      <c r="HI52279"/>
      <c r="HK52279"/>
      <c r="HM52279"/>
      <c r="IF52279"/>
      <c r="IW52279"/>
    </row>
    <row r="52280" spans="26:257">
      <c r="CJ52280"/>
      <c r="CK52280"/>
      <c r="GG52280"/>
      <c r="GI52280"/>
      <c r="GQ52280"/>
      <c r="HI52280"/>
      <c r="HK52280"/>
      <c r="HM52280"/>
      <c r="IF52280"/>
      <c r="IW52280"/>
    </row>
    <row r="52281" spans="26:257">
      <c r="CJ52281"/>
      <c r="CK52281"/>
      <c r="GG52281"/>
      <c r="GI52281"/>
      <c r="GQ52281"/>
      <c r="HI52281"/>
      <c r="HK52281"/>
      <c r="HM52281"/>
      <c r="IF52281"/>
      <c r="IW52281"/>
    </row>
    <row r="52282" spans="26:257">
      <c r="CJ52282"/>
      <c r="CK52282"/>
      <c r="GG52282"/>
      <c r="GI52282"/>
      <c r="GQ52282"/>
      <c r="HI52282"/>
      <c r="HK52282"/>
      <c r="HM52282"/>
      <c r="IF52282"/>
      <c r="IW52282"/>
    </row>
    <row r="52283" spans="26:257">
      <c r="CJ52283"/>
      <c r="CK52283"/>
      <c r="GG52283"/>
      <c r="GI52283"/>
      <c r="GQ52283"/>
      <c r="HI52283"/>
      <c r="HK52283"/>
      <c r="HM52283"/>
      <c r="IF52283"/>
      <c r="IW52283"/>
    </row>
    <row r="52284" spans="26:257">
      <c r="CJ52284"/>
      <c r="CK52284"/>
      <c r="GG52284"/>
      <c r="GI52284"/>
      <c r="GQ52284"/>
      <c r="HI52284"/>
      <c r="HK52284"/>
      <c r="HM52284"/>
      <c r="IF52284"/>
      <c r="IW52284"/>
    </row>
    <row r="52285" spans="26:257">
      <c r="CJ52285"/>
      <c r="CK52285"/>
      <c r="GG52285"/>
      <c r="GI52285"/>
      <c r="GQ52285"/>
      <c r="HI52285"/>
      <c r="HK52285"/>
      <c r="HM52285"/>
      <c r="IF52285"/>
      <c r="IW52285"/>
    </row>
    <row r="52286" spans="26:257">
      <c r="CJ52286"/>
      <c r="CK52286"/>
      <c r="GG52286"/>
      <c r="GI52286"/>
      <c r="GQ52286"/>
      <c r="HI52286"/>
      <c r="HK52286"/>
      <c r="HM52286"/>
      <c r="IF52286"/>
      <c r="IW52286"/>
    </row>
    <row r="52287" spans="26:257">
      <c r="CJ52287"/>
      <c r="CK52287"/>
      <c r="GG52287"/>
      <c r="GI52287"/>
      <c r="GQ52287"/>
      <c r="HI52287"/>
      <c r="HK52287"/>
      <c r="HM52287"/>
      <c r="IF52287"/>
      <c r="IW52287"/>
    </row>
    <row r="52288" spans="26:257">
      <c r="CJ52288"/>
      <c r="CK52288"/>
      <c r="GG52288"/>
      <c r="GI52288"/>
      <c r="GQ52288"/>
      <c r="HI52288"/>
      <c r="HK52288"/>
      <c r="HM52288"/>
      <c r="IF52288"/>
      <c r="IW52288"/>
    </row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spans="26:257">
      <c r="CJ52321"/>
      <c r="CK52321"/>
      <c r="GG52321"/>
      <c r="GI52321"/>
      <c r="GQ52321"/>
      <c r="HI52321"/>
      <c r="HK52321"/>
      <c r="HM52321"/>
      <c r="IF52321"/>
      <c r="IW52321"/>
    </row>
    <row r="52322" spans="26:257">
      <c r="CJ52322"/>
      <c r="CK52322"/>
      <c r="GG52322"/>
      <c r="GI52322"/>
      <c r="GQ52322"/>
      <c r="HI52322"/>
      <c r="HK52322"/>
      <c r="HM52322"/>
      <c r="IF52322"/>
      <c r="IW52322"/>
    </row>
    <row r="52323" spans="26:257">
      <c r="CJ52323"/>
      <c r="CK52323"/>
      <c r="GG52323"/>
      <c r="GI52323"/>
      <c r="GQ52323"/>
      <c r="HI52323"/>
      <c r="HK52323"/>
      <c r="HM52323"/>
      <c r="IF52323"/>
      <c r="IW52323"/>
    </row>
    <row r="52324" spans="26:257">
      <c r="CJ52324"/>
      <c r="CK52324"/>
      <c r="GG52324"/>
      <c r="GI52324"/>
      <c r="GQ52324"/>
      <c r="HI52324"/>
      <c r="HK52324"/>
      <c r="HM52324"/>
      <c r="IF52324"/>
      <c r="IW52324"/>
    </row>
    <row r="52325" spans="26:257">
      <c r="CJ52325"/>
      <c r="CK52325"/>
      <c r="GG52325"/>
      <c r="GI52325"/>
      <c r="GQ52325"/>
      <c r="HI52325"/>
      <c r="HK52325"/>
      <c r="HM52325"/>
      <c r="IF52325"/>
      <c r="IW52325"/>
    </row>
    <row r="52326" spans="26:257">
      <c r="CJ52326"/>
      <c r="CK52326"/>
      <c r="GG52326"/>
      <c r="GI52326"/>
      <c r="GQ52326"/>
      <c r="HI52326"/>
      <c r="HK52326"/>
      <c r="HM52326"/>
      <c r="IF52326"/>
      <c r="IW52326"/>
    </row>
    <row r="52327" spans="26:257">
      <c r="CJ52327"/>
      <c r="CK52327"/>
      <c r="GG52327"/>
      <c r="GI52327"/>
      <c r="GQ52327"/>
      <c r="HI52327"/>
      <c r="HK52327"/>
      <c r="HM52327"/>
      <c r="IF52327"/>
      <c r="IW52327"/>
    </row>
    <row r="52328" spans="26:257">
      <c r="CJ52328"/>
      <c r="CK52328"/>
      <c r="GG52328"/>
      <c r="GI52328"/>
      <c r="GQ52328"/>
      <c r="HI52328"/>
      <c r="HK52328"/>
      <c r="HM52328"/>
      <c r="IF52328"/>
      <c r="IW52328"/>
    </row>
    <row r="52329" spans="26:257">
      <c r="CJ52329"/>
      <c r="CK52329"/>
      <c r="GG52329"/>
      <c r="GI52329"/>
      <c r="GQ52329"/>
      <c r="HI52329"/>
      <c r="HK52329"/>
      <c r="HM52329"/>
      <c r="IF52329"/>
      <c r="IW52329"/>
    </row>
    <row r="52330" spans="26:257">
      <c r="CJ52330"/>
      <c r="CK52330"/>
      <c r="GG52330"/>
      <c r="GI52330"/>
      <c r="GQ52330"/>
      <c r="HI52330"/>
      <c r="HK52330"/>
      <c r="HM52330"/>
      <c r="IF52330"/>
      <c r="IW52330"/>
    </row>
    <row r="52331" spans="26:257">
      <c r="CJ52331"/>
      <c r="CK52331"/>
      <c r="GG52331"/>
      <c r="GI52331"/>
      <c r="GQ52331"/>
      <c r="HI52331"/>
      <c r="HK52331"/>
      <c r="HM52331"/>
      <c r="IF52331"/>
      <c r="IW52331"/>
    </row>
    <row r="52332" spans="26:257">
      <c r="CJ52332"/>
      <c r="CK52332"/>
      <c r="GG52332"/>
      <c r="GI52332"/>
      <c r="GQ52332"/>
      <c r="HI52332"/>
      <c r="HK52332"/>
      <c r="HM52332"/>
      <c r="IF52332"/>
      <c r="IW52332"/>
    </row>
    <row r="52333" spans="26:257">
      <c r="Z52333" s="37"/>
      <c r="AD52333" s="32"/>
      <c r="AJ52333" s="37"/>
      <c r="CJ52333"/>
      <c r="CK52333"/>
      <c r="GG52333"/>
      <c r="GI52333"/>
      <c r="GQ52333"/>
      <c r="HI52333"/>
      <c r="HK52333"/>
      <c r="HM52333"/>
      <c r="IF52333"/>
      <c r="IW52333"/>
    </row>
    <row r="52334" spans="26:257">
      <c r="CJ52334"/>
      <c r="CK52334"/>
      <c r="GG52334"/>
      <c r="GI52334"/>
      <c r="GQ52334"/>
      <c r="HI52334"/>
      <c r="HK52334"/>
      <c r="HM52334"/>
      <c r="IF52334"/>
      <c r="IW52334"/>
    </row>
    <row r="52335" spans="26:257">
      <c r="CJ52335"/>
      <c r="CK52335"/>
      <c r="GG52335"/>
      <c r="GI52335"/>
      <c r="GQ52335"/>
      <c r="HI52335"/>
      <c r="HK52335"/>
      <c r="HM52335"/>
      <c r="IF52335"/>
      <c r="IW52335"/>
    </row>
    <row r="52336" spans="26:257">
      <c r="CJ52336"/>
      <c r="CK52336"/>
      <c r="GG52336"/>
      <c r="GI52336"/>
      <c r="GQ52336"/>
      <c r="HI52336"/>
      <c r="HK52336"/>
      <c r="HM52336"/>
      <c r="IF52336"/>
      <c r="IW52336"/>
    </row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spans="26:257">
      <c r="Z52801" s="37"/>
      <c r="AD52801" s="32"/>
      <c r="AJ52801" s="37"/>
      <c r="CJ52801"/>
      <c r="CK52801"/>
      <c r="GG52801"/>
      <c r="GI52801"/>
      <c r="GQ52801"/>
      <c r="HI52801"/>
      <c r="HK52801"/>
      <c r="HM52801"/>
      <c r="IF52801"/>
      <c r="IW52801"/>
    </row>
    <row r="52802" spans="26:257">
      <c r="CJ52802"/>
      <c r="CK52802"/>
      <c r="GG52802"/>
      <c r="GI52802"/>
      <c r="GQ52802"/>
      <c r="HI52802"/>
      <c r="HK52802"/>
      <c r="HM52802"/>
      <c r="IF52802"/>
      <c r="IW52802"/>
    </row>
    <row r="52803" spans="26:257">
      <c r="CJ52803"/>
      <c r="CK52803"/>
      <c r="GG52803"/>
      <c r="GI52803"/>
      <c r="GQ52803"/>
      <c r="HI52803"/>
      <c r="HK52803"/>
      <c r="HM52803"/>
      <c r="IF52803"/>
      <c r="IW52803"/>
    </row>
    <row r="52804" spans="26:257">
      <c r="CJ52804"/>
      <c r="CK52804"/>
      <c r="GG52804"/>
      <c r="GI52804"/>
      <c r="GQ52804"/>
      <c r="HI52804"/>
      <c r="HK52804"/>
      <c r="HM52804"/>
      <c r="IF52804"/>
      <c r="IW52804"/>
    </row>
    <row r="52805" spans="26:257">
      <c r="CJ52805"/>
      <c r="CK52805"/>
      <c r="GG52805"/>
      <c r="GI52805"/>
      <c r="GQ52805"/>
      <c r="HI52805"/>
      <c r="HK52805"/>
      <c r="HM52805"/>
      <c r="IF52805"/>
      <c r="IW52805"/>
    </row>
    <row r="52806" spans="26:257">
      <c r="CJ52806"/>
      <c r="CK52806"/>
      <c r="GG52806"/>
      <c r="GI52806"/>
      <c r="GQ52806"/>
      <c r="HI52806"/>
      <c r="HK52806"/>
      <c r="HM52806"/>
      <c r="IF52806"/>
      <c r="IW52806"/>
    </row>
    <row r="52807" spans="26:257">
      <c r="CJ52807"/>
      <c r="CK52807"/>
      <c r="GG52807"/>
      <c r="GI52807"/>
      <c r="GQ52807"/>
      <c r="HI52807"/>
      <c r="HK52807"/>
      <c r="HM52807"/>
      <c r="IF52807"/>
      <c r="IW52807"/>
    </row>
    <row r="52808" spans="26:257">
      <c r="CJ52808"/>
      <c r="CK52808"/>
      <c r="GG52808"/>
      <c r="GI52808"/>
      <c r="GQ52808"/>
      <c r="HI52808"/>
      <c r="HK52808"/>
      <c r="HM52808"/>
      <c r="IF52808"/>
      <c r="IW52808"/>
    </row>
    <row r="52809" spans="26:257">
      <c r="CJ52809"/>
      <c r="CK52809"/>
      <c r="GG52809"/>
      <c r="GI52809"/>
      <c r="GQ52809"/>
      <c r="HI52809"/>
      <c r="HK52809"/>
      <c r="HM52809"/>
      <c r="IF52809"/>
      <c r="IW52809"/>
    </row>
    <row r="52810" spans="26:257">
      <c r="CJ52810"/>
      <c r="CK52810"/>
      <c r="GG52810"/>
      <c r="GI52810"/>
      <c r="GQ52810"/>
      <c r="HI52810"/>
      <c r="HK52810"/>
      <c r="HM52810"/>
      <c r="IF52810"/>
      <c r="IW52810"/>
    </row>
    <row r="52811" spans="26:257">
      <c r="CJ52811"/>
      <c r="CK52811"/>
      <c r="GG52811"/>
      <c r="GI52811"/>
      <c r="GQ52811"/>
      <c r="HI52811"/>
      <c r="HK52811"/>
      <c r="HM52811"/>
      <c r="IF52811"/>
      <c r="IW52811"/>
    </row>
    <row r="52812" spans="26:257">
      <c r="CJ52812"/>
      <c r="CK52812"/>
      <c r="GG52812"/>
      <c r="GI52812"/>
      <c r="GQ52812"/>
      <c r="HI52812"/>
      <c r="HK52812"/>
      <c r="HM52812"/>
      <c r="IF52812"/>
      <c r="IW52812"/>
    </row>
    <row r="52813" spans="26:257">
      <c r="CJ52813"/>
      <c r="CK52813"/>
      <c r="GG52813"/>
      <c r="GI52813"/>
      <c r="GQ52813"/>
      <c r="HI52813"/>
      <c r="HK52813"/>
      <c r="HM52813"/>
      <c r="IF52813"/>
      <c r="IW52813"/>
    </row>
    <row r="52814" spans="26:257">
      <c r="CJ52814"/>
      <c r="CK52814"/>
      <c r="GG52814"/>
      <c r="GI52814"/>
      <c r="GQ52814"/>
      <c r="HI52814"/>
      <c r="HK52814"/>
      <c r="HM52814"/>
      <c r="IF52814"/>
      <c r="IW52814"/>
    </row>
    <row r="52815" spans="26:257">
      <c r="CJ52815"/>
      <c r="CK52815"/>
      <c r="GG52815"/>
      <c r="GI52815"/>
      <c r="GQ52815"/>
      <c r="HI52815"/>
      <c r="HK52815"/>
      <c r="HM52815"/>
      <c r="IF52815"/>
      <c r="IW52815"/>
    </row>
    <row r="52816" spans="26:257">
      <c r="CJ52816"/>
      <c r="CK52816"/>
      <c r="GG52816"/>
      <c r="GI52816"/>
      <c r="GQ52816"/>
      <c r="HI52816"/>
      <c r="HK52816"/>
      <c r="HM52816"/>
      <c r="IF52816"/>
      <c r="IW52816"/>
    </row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spans="26:257">
      <c r="CJ53297"/>
      <c r="CK53297"/>
      <c r="GG53297"/>
      <c r="GI53297"/>
      <c r="GQ53297"/>
      <c r="HI53297"/>
      <c r="HK53297"/>
      <c r="HM53297"/>
      <c r="IF53297"/>
      <c r="IW53297"/>
    </row>
    <row r="53298" spans="26:257">
      <c r="CJ53298"/>
      <c r="CK53298"/>
      <c r="GG53298"/>
      <c r="GI53298"/>
      <c r="GQ53298"/>
      <c r="HI53298"/>
      <c r="HK53298"/>
      <c r="HM53298"/>
      <c r="IF53298"/>
      <c r="IW53298"/>
    </row>
    <row r="53299" spans="26:257">
      <c r="CJ53299"/>
      <c r="CK53299"/>
      <c r="GG53299"/>
      <c r="GI53299"/>
      <c r="GQ53299"/>
      <c r="HI53299"/>
      <c r="HK53299"/>
      <c r="HM53299"/>
      <c r="IF53299"/>
      <c r="IW53299"/>
    </row>
    <row r="53300" spans="26:257">
      <c r="CJ53300"/>
      <c r="CK53300"/>
      <c r="GG53300"/>
      <c r="GI53300"/>
      <c r="GQ53300"/>
      <c r="HI53300"/>
      <c r="HK53300"/>
      <c r="HM53300"/>
      <c r="IF53300"/>
      <c r="IW53300"/>
    </row>
    <row r="53301" spans="26:257">
      <c r="CJ53301"/>
      <c r="CK53301"/>
      <c r="GG53301"/>
      <c r="GI53301"/>
      <c r="GQ53301"/>
      <c r="HI53301"/>
      <c r="HK53301"/>
      <c r="HM53301"/>
      <c r="IF53301"/>
      <c r="IW53301"/>
    </row>
    <row r="53302" spans="26:257">
      <c r="CJ53302"/>
      <c r="CK53302"/>
      <c r="GG53302"/>
      <c r="GI53302"/>
      <c r="GQ53302"/>
      <c r="HI53302"/>
      <c r="HK53302"/>
      <c r="HM53302"/>
      <c r="IF53302"/>
      <c r="IW53302"/>
    </row>
    <row r="53303" spans="26:257">
      <c r="CJ53303"/>
      <c r="CK53303"/>
      <c r="GG53303"/>
      <c r="GI53303"/>
      <c r="GQ53303"/>
      <c r="HI53303"/>
      <c r="HK53303"/>
      <c r="HM53303"/>
      <c r="IF53303"/>
      <c r="IW53303"/>
    </row>
    <row r="53304" spans="26:257">
      <c r="CJ53304"/>
      <c r="CK53304"/>
      <c r="GG53304"/>
      <c r="GI53304"/>
      <c r="GQ53304"/>
      <c r="HI53304"/>
      <c r="HK53304"/>
      <c r="HM53304"/>
      <c r="IF53304"/>
      <c r="IW53304"/>
    </row>
    <row r="53305" spans="26:257">
      <c r="Z53305" s="37"/>
      <c r="AD53305" s="32"/>
      <c r="AJ53305" s="37"/>
      <c r="CJ53305"/>
      <c r="CK53305"/>
      <c r="GG53305"/>
      <c r="GI53305"/>
      <c r="GQ53305"/>
      <c r="HI53305"/>
      <c r="HK53305"/>
      <c r="HM53305"/>
      <c r="IF53305"/>
      <c r="IW53305"/>
    </row>
    <row r="53306" spans="26:257">
      <c r="CJ53306"/>
      <c r="CK53306"/>
      <c r="GG53306"/>
      <c r="GI53306"/>
      <c r="GQ53306"/>
      <c r="HI53306"/>
      <c r="HK53306"/>
      <c r="HM53306"/>
      <c r="IF53306"/>
      <c r="IW53306"/>
    </row>
    <row r="53307" spans="26:257">
      <c r="CJ53307"/>
      <c r="CK53307"/>
      <c r="GG53307"/>
      <c r="GI53307"/>
      <c r="GQ53307"/>
      <c r="HI53307"/>
      <c r="HK53307"/>
      <c r="HM53307"/>
      <c r="IF53307"/>
      <c r="IW53307"/>
    </row>
    <row r="53308" spans="26:257">
      <c r="CJ53308"/>
      <c r="CK53308"/>
      <c r="GG53308"/>
      <c r="GI53308"/>
      <c r="GQ53308"/>
      <c r="HI53308"/>
      <c r="HK53308"/>
      <c r="HM53308"/>
      <c r="IF53308"/>
      <c r="IW53308"/>
    </row>
    <row r="53309" spans="26:257">
      <c r="CJ53309"/>
      <c r="CK53309"/>
      <c r="GG53309"/>
      <c r="GI53309"/>
      <c r="GQ53309"/>
      <c r="HI53309"/>
      <c r="HK53309"/>
      <c r="HM53309"/>
      <c r="IF53309"/>
      <c r="IW53309"/>
    </row>
    <row r="53310" spans="26:257">
      <c r="CJ53310"/>
      <c r="CK53310"/>
      <c r="GG53310"/>
      <c r="GI53310"/>
      <c r="GQ53310"/>
      <c r="HI53310"/>
      <c r="HK53310"/>
      <c r="HM53310"/>
      <c r="IF53310"/>
      <c r="IW53310"/>
    </row>
    <row r="53311" spans="26:257">
      <c r="CJ53311"/>
      <c r="CK53311"/>
      <c r="GG53311"/>
      <c r="GI53311"/>
      <c r="GQ53311"/>
      <c r="HI53311"/>
      <c r="HK53311"/>
      <c r="HM53311"/>
      <c r="IF53311"/>
      <c r="IW53311"/>
    </row>
    <row r="53312" spans="26:257">
      <c r="CJ53312"/>
      <c r="CK53312"/>
      <c r="GG53312"/>
      <c r="GI53312"/>
      <c r="GQ53312"/>
      <c r="HI53312"/>
      <c r="HK53312"/>
      <c r="HM53312"/>
      <c r="IF53312"/>
      <c r="IW53312"/>
    </row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spans="26:257">
      <c r="CJ53345"/>
      <c r="CK53345"/>
      <c r="GG53345"/>
      <c r="GI53345"/>
      <c r="GQ53345"/>
      <c r="HI53345"/>
      <c r="HK53345"/>
      <c r="HM53345"/>
      <c r="IF53345"/>
      <c r="IW53345"/>
    </row>
    <row r="53346" spans="26:257">
      <c r="Z53346" s="37"/>
      <c r="AD53346" s="32"/>
      <c r="AJ53346" s="37"/>
      <c r="CJ53346"/>
      <c r="CK53346"/>
      <c r="GG53346"/>
      <c r="GI53346"/>
      <c r="GQ53346"/>
      <c r="HI53346"/>
      <c r="HK53346"/>
      <c r="HM53346"/>
      <c r="IF53346"/>
      <c r="IW53346"/>
    </row>
    <row r="53347" spans="26:257">
      <c r="CJ53347"/>
      <c r="CK53347"/>
      <c r="GG53347"/>
      <c r="GI53347"/>
      <c r="GQ53347"/>
      <c r="HI53347"/>
      <c r="HK53347"/>
      <c r="HM53347"/>
      <c r="IF53347"/>
      <c r="IW53347"/>
    </row>
    <row r="53348" spans="26:257">
      <c r="CJ53348"/>
      <c r="CK53348"/>
      <c r="GG53348"/>
      <c r="GI53348"/>
      <c r="GQ53348"/>
      <c r="HI53348"/>
      <c r="HK53348"/>
      <c r="HM53348"/>
      <c r="IF53348"/>
      <c r="IW53348"/>
    </row>
    <row r="53349" spans="26:257">
      <c r="CJ53349"/>
      <c r="CK53349"/>
      <c r="GG53349"/>
      <c r="GI53349"/>
      <c r="GQ53349"/>
      <c r="HI53349"/>
      <c r="HK53349"/>
      <c r="HM53349"/>
      <c r="IF53349"/>
      <c r="IW53349"/>
    </row>
    <row r="53350" spans="26:257">
      <c r="CJ53350"/>
      <c r="CK53350"/>
      <c r="GG53350"/>
      <c r="GI53350"/>
      <c r="GQ53350"/>
      <c r="HI53350"/>
      <c r="HK53350"/>
      <c r="HM53350"/>
      <c r="IF53350"/>
      <c r="IW53350"/>
    </row>
    <row r="53351" spans="26:257">
      <c r="CJ53351"/>
      <c r="CK53351"/>
      <c r="GG53351"/>
      <c r="GI53351"/>
      <c r="GQ53351"/>
      <c r="HI53351"/>
      <c r="HK53351"/>
      <c r="HM53351"/>
      <c r="IF53351"/>
      <c r="IW53351"/>
    </row>
    <row r="53352" spans="26:257">
      <c r="CJ53352"/>
      <c r="CK53352"/>
      <c r="GG53352"/>
      <c r="GI53352"/>
      <c r="GQ53352"/>
      <c r="HI53352"/>
      <c r="HK53352"/>
      <c r="HM53352"/>
      <c r="IF53352"/>
      <c r="IW53352"/>
    </row>
    <row r="53353" spans="26:257">
      <c r="CJ53353"/>
      <c r="CK53353"/>
      <c r="GG53353"/>
      <c r="GI53353"/>
      <c r="GQ53353"/>
      <c r="HI53353"/>
      <c r="HK53353"/>
      <c r="HM53353"/>
      <c r="IF53353"/>
      <c r="IW53353"/>
    </row>
    <row r="53354" spans="26:257">
      <c r="CJ53354"/>
      <c r="CK53354"/>
      <c r="GG53354"/>
      <c r="GI53354"/>
      <c r="GQ53354"/>
      <c r="HI53354"/>
      <c r="HK53354"/>
      <c r="HM53354"/>
      <c r="IF53354"/>
      <c r="IW53354"/>
    </row>
    <row r="53355" spans="26:257">
      <c r="CJ53355"/>
      <c r="CK53355"/>
      <c r="GG53355"/>
      <c r="GI53355"/>
      <c r="GQ53355"/>
      <c r="HI53355"/>
      <c r="HK53355"/>
      <c r="HM53355"/>
      <c r="IF53355"/>
      <c r="IW53355"/>
    </row>
    <row r="53356" spans="26:257">
      <c r="CJ53356"/>
      <c r="CK53356"/>
      <c r="GG53356"/>
      <c r="GI53356"/>
      <c r="GQ53356"/>
      <c r="HI53356"/>
      <c r="HK53356"/>
      <c r="HM53356"/>
      <c r="IF53356"/>
      <c r="IW53356"/>
    </row>
    <row r="53357" spans="26:257">
      <c r="CJ53357"/>
      <c r="CK53357"/>
      <c r="GG53357"/>
      <c r="GI53357"/>
      <c r="GQ53357"/>
      <c r="HI53357"/>
      <c r="HK53357"/>
      <c r="HM53357"/>
      <c r="IF53357"/>
      <c r="IW53357"/>
    </row>
    <row r="53358" spans="26:257">
      <c r="CJ53358"/>
      <c r="CK53358"/>
      <c r="GG53358"/>
      <c r="GI53358"/>
      <c r="GQ53358"/>
      <c r="HI53358"/>
      <c r="HK53358"/>
      <c r="HM53358"/>
      <c r="IF53358"/>
      <c r="IW53358"/>
    </row>
    <row r="53359" spans="26:257">
      <c r="CJ53359"/>
      <c r="CK53359"/>
      <c r="GG53359"/>
      <c r="GI53359"/>
      <c r="GQ53359"/>
      <c r="HI53359"/>
      <c r="HK53359"/>
      <c r="HM53359"/>
      <c r="IF53359"/>
      <c r="IW53359"/>
    </row>
    <row r="53360" spans="26:257">
      <c r="CJ53360"/>
      <c r="CK53360"/>
      <c r="GG53360"/>
      <c r="GI53360"/>
      <c r="GQ53360"/>
      <c r="HI53360"/>
      <c r="HK53360"/>
      <c r="HM53360"/>
      <c r="IF53360"/>
      <c r="IW53360"/>
    </row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spans="26:257">
      <c r="CJ53393"/>
      <c r="CK53393"/>
      <c r="GG53393"/>
      <c r="GI53393"/>
      <c r="GQ53393"/>
      <c r="HI53393"/>
      <c r="HK53393"/>
      <c r="HM53393"/>
      <c r="IF53393"/>
      <c r="IW53393"/>
    </row>
    <row r="53394" spans="26:257">
      <c r="CJ53394"/>
      <c r="CK53394"/>
      <c r="GG53394"/>
      <c r="GI53394"/>
      <c r="GQ53394"/>
      <c r="HI53394"/>
      <c r="HK53394"/>
      <c r="HM53394"/>
      <c r="IF53394"/>
      <c r="IW53394"/>
    </row>
    <row r="53395" spans="26:257">
      <c r="CJ53395"/>
      <c r="CK53395"/>
      <c r="GG53395"/>
      <c r="GI53395"/>
      <c r="GQ53395"/>
      <c r="HI53395"/>
      <c r="HK53395"/>
      <c r="HM53395"/>
      <c r="IF53395"/>
      <c r="IW53395"/>
    </row>
    <row r="53396" spans="26:257">
      <c r="CJ53396"/>
      <c r="CK53396"/>
      <c r="GG53396"/>
      <c r="GI53396"/>
      <c r="GQ53396"/>
      <c r="HI53396"/>
      <c r="HK53396"/>
      <c r="HM53396"/>
      <c r="IF53396"/>
      <c r="IW53396"/>
    </row>
    <row r="53397" spans="26:257">
      <c r="CJ53397"/>
      <c r="CK53397"/>
      <c r="GG53397"/>
      <c r="GI53397"/>
      <c r="GQ53397"/>
      <c r="HI53397"/>
      <c r="HK53397"/>
      <c r="HM53397"/>
      <c r="IF53397"/>
      <c r="IW53397"/>
    </row>
    <row r="53398" spans="26:257">
      <c r="CJ53398"/>
      <c r="CK53398"/>
      <c r="GG53398"/>
      <c r="GI53398"/>
      <c r="GQ53398"/>
      <c r="HI53398"/>
      <c r="HK53398"/>
      <c r="HM53398"/>
      <c r="IF53398"/>
      <c r="IW53398"/>
    </row>
    <row r="53399" spans="26:257">
      <c r="CJ53399"/>
      <c r="CK53399"/>
      <c r="GG53399"/>
      <c r="GI53399"/>
      <c r="GQ53399"/>
      <c r="HI53399"/>
      <c r="HK53399"/>
      <c r="HM53399"/>
      <c r="IF53399"/>
      <c r="IW53399"/>
    </row>
    <row r="53400" spans="26:257">
      <c r="CJ53400"/>
      <c r="CK53400"/>
      <c r="GG53400"/>
      <c r="GI53400"/>
      <c r="GQ53400"/>
      <c r="HI53400"/>
      <c r="HK53400"/>
      <c r="HM53400"/>
      <c r="IF53400"/>
      <c r="IW53400"/>
    </row>
    <row r="53401" spans="26:257">
      <c r="CJ53401"/>
      <c r="CK53401"/>
      <c r="GG53401"/>
      <c r="GI53401"/>
      <c r="GQ53401"/>
      <c r="HI53401"/>
      <c r="HK53401"/>
      <c r="HM53401"/>
      <c r="IF53401"/>
      <c r="IW53401"/>
    </row>
    <row r="53402" spans="26:257">
      <c r="CJ53402"/>
      <c r="CK53402"/>
      <c r="GG53402"/>
      <c r="GI53402"/>
      <c r="GQ53402"/>
      <c r="HI53402"/>
      <c r="HK53402"/>
      <c r="HM53402"/>
      <c r="IF53402"/>
      <c r="IW53402"/>
    </row>
    <row r="53403" spans="26:257">
      <c r="CJ53403"/>
      <c r="CK53403"/>
      <c r="GG53403"/>
      <c r="GI53403"/>
      <c r="GQ53403"/>
      <c r="HI53403"/>
      <c r="HK53403"/>
      <c r="HM53403"/>
      <c r="IF53403"/>
      <c r="IW53403"/>
    </row>
    <row r="53404" spans="26:257">
      <c r="CJ53404"/>
      <c r="CK53404"/>
      <c r="GG53404"/>
      <c r="GI53404"/>
      <c r="GQ53404"/>
      <c r="HI53404"/>
      <c r="HK53404"/>
      <c r="HM53404"/>
      <c r="IF53404"/>
      <c r="IW53404"/>
    </row>
    <row r="53405" spans="26:257">
      <c r="CJ53405"/>
      <c r="CK53405"/>
      <c r="GG53405"/>
      <c r="GI53405"/>
      <c r="GQ53405"/>
      <c r="HI53405"/>
      <c r="HK53405"/>
      <c r="HM53405"/>
      <c r="IF53405"/>
      <c r="IW53405"/>
    </row>
    <row r="53406" spans="26:257">
      <c r="Z53406" s="37"/>
      <c r="AD53406" s="32"/>
      <c r="AJ53406" s="37"/>
      <c r="CJ53406"/>
      <c r="CK53406"/>
      <c r="GG53406"/>
      <c r="GI53406"/>
      <c r="GQ53406"/>
      <c r="HI53406"/>
      <c r="HK53406"/>
      <c r="HM53406"/>
      <c r="IF53406"/>
      <c r="IW53406"/>
    </row>
    <row r="53407" spans="26:257">
      <c r="CJ53407"/>
      <c r="CK53407"/>
      <c r="GG53407"/>
      <c r="GI53407"/>
      <c r="GQ53407"/>
      <c r="HI53407"/>
      <c r="HK53407"/>
      <c r="HM53407"/>
      <c r="IF53407"/>
      <c r="IW53407"/>
    </row>
    <row r="53408" spans="26:257">
      <c r="CJ53408"/>
      <c r="CK53408"/>
      <c r="GG53408"/>
      <c r="GI53408"/>
      <c r="GQ53408"/>
      <c r="HI53408"/>
      <c r="HK53408"/>
      <c r="HM53408"/>
      <c r="IF53408"/>
      <c r="IW53408"/>
    </row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spans="26:257">
      <c r="CJ53489"/>
      <c r="CK53489"/>
      <c r="GG53489"/>
      <c r="GI53489"/>
      <c r="GQ53489"/>
      <c r="HI53489"/>
      <c r="HK53489"/>
      <c r="HM53489"/>
      <c r="IF53489"/>
      <c r="IW53489"/>
    </row>
    <row r="53490" spans="26:257">
      <c r="CJ53490"/>
      <c r="CK53490"/>
      <c r="GG53490"/>
      <c r="GI53490"/>
      <c r="GQ53490"/>
      <c r="HI53490"/>
      <c r="HK53490"/>
      <c r="HM53490"/>
      <c r="IF53490"/>
      <c r="IW53490"/>
    </row>
    <row r="53491" spans="26:257">
      <c r="CJ53491"/>
      <c r="CK53491"/>
      <c r="GG53491"/>
      <c r="GI53491"/>
      <c r="GQ53491"/>
      <c r="HI53491"/>
      <c r="HK53491"/>
      <c r="HM53491"/>
      <c r="IF53491"/>
      <c r="IW53491"/>
    </row>
    <row r="53492" spans="26:257">
      <c r="CJ53492"/>
      <c r="CK53492"/>
      <c r="GG53492"/>
      <c r="GI53492"/>
      <c r="GQ53492"/>
      <c r="HI53492"/>
      <c r="HK53492"/>
      <c r="HM53492"/>
      <c r="IF53492"/>
      <c r="IW53492"/>
    </row>
    <row r="53493" spans="26:257">
      <c r="CJ53493"/>
      <c r="CK53493"/>
      <c r="GG53493"/>
      <c r="GI53493"/>
      <c r="GQ53493"/>
      <c r="HI53493"/>
      <c r="HK53493"/>
      <c r="HM53493"/>
      <c r="IF53493"/>
      <c r="IW53493"/>
    </row>
    <row r="53494" spans="26:257">
      <c r="Z53494" s="37"/>
      <c r="AD53494" s="32"/>
      <c r="AJ53494" s="37"/>
      <c r="CJ53494"/>
      <c r="CK53494"/>
      <c r="GG53494"/>
      <c r="GI53494"/>
      <c r="GQ53494"/>
      <c r="HI53494"/>
      <c r="HK53494"/>
      <c r="HM53494"/>
      <c r="IF53494"/>
      <c r="IW53494"/>
    </row>
    <row r="53495" spans="26:257">
      <c r="CJ53495"/>
      <c r="CK53495"/>
      <c r="GG53495"/>
      <c r="GI53495"/>
      <c r="GQ53495"/>
      <c r="HI53495"/>
      <c r="HK53495"/>
      <c r="HM53495"/>
      <c r="IF53495"/>
      <c r="IW53495"/>
    </row>
    <row r="53496" spans="26:257">
      <c r="CJ53496"/>
      <c r="CK53496"/>
      <c r="GG53496"/>
      <c r="GI53496"/>
      <c r="GQ53496"/>
      <c r="HI53496"/>
      <c r="HK53496"/>
      <c r="HM53496"/>
      <c r="IF53496"/>
      <c r="IW53496"/>
    </row>
    <row r="53497" spans="26:257">
      <c r="CJ53497"/>
      <c r="CK53497"/>
      <c r="GG53497"/>
      <c r="GI53497"/>
      <c r="GQ53497"/>
      <c r="HI53497"/>
      <c r="HK53497"/>
      <c r="HM53497"/>
      <c r="IF53497"/>
      <c r="IW53497"/>
    </row>
    <row r="53498" spans="26:257">
      <c r="CJ53498"/>
      <c r="CK53498"/>
      <c r="GG53498"/>
      <c r="GI53498"/>
      <c r="GQ53498"/>
      <c r="HI53498"/>
      <c r="HK53498"/>
      <c r="HM53498"/>
      <c r="IF53498"/>
      <c r="IW53498"/>
    </row>
    <row r="53499" spans="26:257">
      <c r="CJ53499"/>
      <c r="CK53499"/>
      <c r="GG53499"/>
      <c r="GI53499"/>
      <c r="GQ53499"/>
      <c r="HI53499"/>
      <c r="HK53499"/>
      <c r="HM53499"/>
      <c r="IF53499"/>
      <c r="IW53499"/>
    </row>
    <row r="53500" spans="26:257">
      <c r="CJ53500"/>
      <c r="CK53500"/>
      <c r="GG53500"/>
      <c r="GI53500"/>
      <c r="GQ53500"/>
      <c r="HI53500"/>
      <c r="HK53500"/>
      <c r="HM53500"/>
      <c r="IF53500"/>
      <c r="IW53500"/>
    </row>
    <row r="53501" spans="26:257">
      <c r="CJ53501"/>
      <c r="CK53501"/>
      <c r="GG53501"/>
      <c r="GI53501"/>
      <c r="GQ53501"/>
      <c r="HI53501"/>
      <c r="HK53501"/>
      <c r="HM53501"/>
      <c r="IF53501"/>
      <c r="IW53501"/>
    </row>
    <row r="53502" spans="26:257">
      <c r="CJ53502"/>
      <c r="CK53502"/>
      <c r="GG53502"/>
      <c r="GI53502"/>
      <c r="GQ53502"/>
      <c r="HI53502"/>
      <c r="HK53502"/>
      <c r="HM53502"/>
      <c r="IF53502"/>
      <c r="IW53502"/>
    </row>
    <row r="53503" spans="26:257">
      <c r="CJ53503"/>
      <c r="CK53503"/>
      <c r="GG53503"/>
      <c r="GI53503"/>
      <c r="GQ53503"/>
      <c r="HI53503"/>
      <c r="HK53503"/>
      <c r="HM53503"/>
      <c r="IF53503"/>
      <c r="IW53503"/>
    </row>
    <row r="53504" spans="26:257">
      <c r="CJ53504"/>
      <c r="CK53504"/>
      <c r="GG53504"/>
      <c r="GI53504"/>
      <c r="GQ53504"/>
      <c r="HI53504"/>
      <c r="HK53504"/>
      <c r="HM53504"/>
      <c r="IF53504"/>
      <c r="IW53504"/>
    </row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spans="26:257">
      <c r="CJ53553"/>
      <c r="CK53553"/>
      <c r="GG53553"/>
      <c r="GI53553"/>
      <c r="GQ53553"/>
      <c r="HI53553"/>
      <c r="HK53553"/>
      <c r="HM53553"/>
      <c r="IF53553"/>
      <c r="IW53553"/>
    </row>
    <row r="53554" spans="26:257">
      <c r="CJ53554"/>
      <c r="CK53554"/>
      <c r="GG53554"/>
      <c r="GI53554"/>
      <c r="GQ53554"/>
      <c r="HI53554"/>
      <c r="HK53554"/>
      <c r="HM53554"/>
      <c r="IF53554"/>
      <c r="IW53554"/>
    </row>
    <row r="53555" spans="26:257">
      <c r="CJ53555"/>
      <c r="CK53555"/>
      <c r="GG53555"/>
      <c r="GI53555"/>
      <c r="GQ53555"/>
      <c r="HI53555"/>
      <c r="HK53555"/>
      <c r="HM53555"/>
      <c r="IF53555"/>
      <c r="IW53555"/>
    </row>
    <row r="53556" spans="26:257">
      <c r="CJ53556"/>
      <c r="CK53556"/>
      <c r="GG53556"/>
      <c r="GI53556"/>
      <c r="GQ53556"/>
      <c r="HI53556"/>
      <c r="HK53556"/>
      <c r="HM53556"/>
      <c r="IF53556"/>
      <c r="IW53556"/>
    </row>
    <row r="53557" spans="26:257">
      <c r="Z53557" s="37"/>
      <c r="AD53557" s="32"/>
      <c r="AJ53557" s="37"/>
      <c r="CJ53557"/>
      <c r="CK53557"/>
      <c r="GG53557"/>
      <c r="GI53557"/>
      <c r="GQ53557"/>
      <c r="HI53557"/>
      <c r="HK53557"/>
      <c r="HM53557"/>
      <c r="IF53557"/>
      <c r="IW53557"/>
    </row>
    <row r="53558" spans="26:257">
      <c r="CJ53558"/>
      <c r="CK53558"/>
      <c r="GG53558"/>
      <c r="GI53558"/>
      <c r="GQ53558"/>
      <c r="HI53558"/>
      <c r="HK53558"/>
      <c r="HM53558"/>
      <c r="IF53558"/>
      <c r="IW53558"/>
    </row>
    <row r="53559" spans="26:257">
      <c r="CJ53559"/>
      <c r="CK53559"/>
      <c r="GG53559"/>
      <c r="GI53559"/>
      <c r="GQ53559"/>
      <c r="HI53559"/>
      <c r="HK53559"/>
      <c r="HM53559"/>
      <c r="IF53559"/>
      <c r="IW53559"/>
    </row>
    <row r="53560" spans="26:257">
      <c r="CJ53560"/>
      <c r="CK53560"/>
      <c r="GG53560"/>
      <c r="GI53560"/>
      <c r="GQ53560"/>
      <c r="HI53560"/>
      <c r="HK53560"/>
      <c r="HM53560"/>
      <c r="IF53560"/>
      <c r="IW53560"/>
    </row>
    <row r="53561" spans="26:257">
      <c r="CJ53561"/>
      <c r="CK53561"/>
      <c r="GG53561"/>
      <c r="GI53561"/>
      <c r="GQ53561"/>
      <c r="HI53561"/>
      <c r="HK53561"/>
      <c r="HM53561"/>
      <c r="IF53561"/>
      <c r="IW53561"/>
    </row>
    <row r="53562" spans="26:257">
      <c r="CJ53562"/>
      <c r="CK53562"/>
      <c r="GG53562"/>
      <c r="GI53562"/>
      <c r="GQ53562"/>
      <c r="HI53562"/>
      <c r="HK53562"/>
      <c r="HM53562"/>
      <c r="IF53562"/>
      <c r="IW53562"/>
    </row>
    <row r="53563" spans="26:257">
      <c r="CJ53563"/>
      <c r="CK53563"/>
      <c r="GG53563"/>
      <c r="GI53563"/>
      <c r="GQ53563"/>
      <c r="HI53563"/>
      <c r="HK53563"/>
      <c r="HM53563"/>
      <c r="IF53563"/>
      <c r="IW53563"/>
    </row>
    <row r="53564" spans="26:257">
      <c r="CJ53564"/>
      <c r="CK53564"/>
      <c r="GG53564"/>
      <c r="GI53564"/>
      <c r="GQ53564"/>
      <c r="HI53564"/>
      <c r="HK53564"/>
      <c r="HM53564"/>
      <c r="IF53564"/>
      <c r="IW53564"/>
    </row>
    <row r="53565" spans="26:257">
      <c r="CJ53565"/>
      <c r="CK53565"/>
      <c r="GG53565"/>
      <c r="GI53565"/>
      <c r="GQ53565"/>
      <c r="HI53565"/>
      <c r="HK53565"/>
      <c r="HM53565"/>
      <c r="IF53565"/>
      <c r="IW53565"/>
    </row>
    <row r="53566" spans="26:257">
      <c r="CJ53566"/>
      <c r="CK53566"/>
      <c r="GG53566"/>
      <c r="GI53566"/>
      <c r="GQ53566"/>
      <c r="HI53566"/>
      <c r="HK53566"/>
      <c r="HM53566"/>
      <c r="IF53566"/>
      <c r="IW53566"/>
    </row>
    <row r="53567" spans="26:257">
      <c r="CJ53567"/>
      <c r="CK53567"/>
      <c r="GG53567"/>
      <c r="GI53567"/>
      <c r="GQ53567"/>
      <c r="HI53567"/>
      <c r="HK53567"/>
      <c r="HM53567"/>
      <c r="IF53567"/>
      <c r="IW53567"/>
    </row>
    <row r="53568" spans="26:257">
      <c r="CJ53568"/>
      <c r="CK53568"/>
      <c r="GG53568"/>
      <c r="GI53568"/>
      <c r="GQ53568"/>
      <c r="HI53568"/>
      <c r="HK53568"/>
      <c r="HM53568"/>
      <c r="IF53568"/>
      <c r="IW53568"/>
    </row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spans="26:257">
      <c r="CJ54449"/>
      <c r="CK54449"/>
      <c r="GG54449"/>
      <c r="GI54449"/>
      <c r="GQ54449"/>
      <c r="HI54449"/>
      <c r="HK54449"/>
      <c r="HM54449"/>
      <c r="IF54449"/>
      <c r="IW54449"/>
    </row>
    <row r="54450" spans="26:257">
      <c r="CJ54450"/>
      <c r="CK54450"/>
      <c r="GG54450"/>
      <c r="GI54450"/>
      <c r="GQ54450"/>
      <c r="HI54450"/>
      <c r="HK54450"/>
      <c r="HM54450"/>
      <c r="IF54450"/>
      <c r="IW54450"/>
    </row>
    <row r="54451" spans="26:257">
      <c r="CJ54451"/>
      <c r="CK54451"/>
      <c r="GG54451"/>
      <c r="GI54451"/>
      <c r="GQ54451"/>
      <c r="HI54451"/>
      <c r="HK54451"/>
      <c r="HM54451"/>
      <c r="IF54451"/>
      <c r="IW54451"/>
    </row>
    <row r="54452" spans="26:257">
      <c r="CJ54452"/>
      <c r="CK54452"/>
      <c r="GG54452"/>
      <c r="GI54452"/>
      <c r="GQ54452"/>
      <c r="HI54452"/>
      <c r="HK54452"/>
      <c r="HM54452"/>
      <c r="IF54452"/>
      <c r="IW54452"/>
    </row>
    <row r="54453" spans="26:257">
      <c r="CJ54453"/>
      <c r="CK54453"/>
      <c r="GG54453"/>
      <c r="GI54453"/>
      <c r="GQ54453"/>
      <c r="HI54453"/>
      <c r="HK54453"/>
      <c r="HM54453"/>
      <c r="IF54453"/>
      <c r="IW54453"/>
    </row>
    <row r="54454" spans="26:257">
      <c r="Z54454" s="37"/>
      <c r="AD54454" s="32"/>
      <c r="AJ54454" s="37"/>
      <c r="CJ54454"/>
      <c r="CK54454"/>
      <c r="GG54454"/>
      <c r="GI54454"/>
      <c r="GQ54454"/>
      <c r="HI54454"/>
      <c r="HK54454"/>
      <c r="HM54454"/>
      <c r="IF54454"/>
      <c r="IW54454"/>
    </row>
    <row r="54455" spans="26:257">
      <c r="CJ54455"/>
      <c r="CK54455"/>
      <c r="GG54455"/>
      <c r="GI54455"/>
      <c r="GQ54455"/>
      <c r="HI54455"/>
      <c r="HK54455"/>
      <c r="HM54455"/>
      <c r="IF54455"/>
      <c r="IW54455"/>
    </row>
    <row r="54456" spans="26:257">
      <c r="CJ54456"/>
      <c r="CK54456"/>
      <c r="GG54456"/>
      <c r="GI54456"/>
      <c r="GQ54456"/>
      <c r="HI54456"/>
      <c r="HK54456"/>
      <c r="HM54456"/>
      <c r="IF54456"/>
      <c r="IW54456"/>
    </row>
    <row r="54457" spans="26:257">
      <c r="CJ54457"/>
      <c r="CK54457"/>
      <c r="GG54457"/>
      <c r="GI54457"/>
      <c r="GQ54457"/>
      <c r="HI54457"/>
      <c r="HK54457"/>
      <c r="HM54457"/>
      <c r="IF54457"/>
      <c r="IW54457"/>
    </row>
    <row r="54458" spans="26:257">
      <c r="CJ54458"/>
      <c r="CK54458"/>
      <c r="GG54458"/>
      <c r="GI54458"/>
      <c r="GQ54458"/>
      <c r="HI54458"/>
      <c r="HK54458"/>
      <c r="HM54458"/>
      <c r="IF54458"/>
      <c r="IW54458"/>
    </row>
    <row r="54459" spans="26:257">
      <c r="CJ54459"/>
      <c r="CK54459"/>
      <c r="GG54459"/>
      <c r="GI54459"/>
      <c r="GQ54459"/>
      <c r="HI54459"/>
      <c r="HK54459"/>
      <c r="HM54459"/>
      <c r="IF54459"/>
      <c r="IW54459"/>
    </row>
    <row r="54460" spans="26:257">
      <c r="CJ54460"/>
      <c r="CK54460"/>
      <c r="GG54460"/>
      <c r="GI54460"/>
      <c r="GQ54460"/>
      <c r="HI54460"/>
      <c r="HK54460"/>
      <c r="HM54460"/>
      <c r="IF54460"/>
      <c r="IW54460"/>
    </row>
    <row r="54461" spans="26:257">
      <c r="CJ54461"/>
      <c r="CK54461"/>
      <c r="GG54461"/>
      <c r="GI54461"/>
      <c r="GQ54461"/>
      <c r="HI54461"/>
      <c r="HK54461"/>
      <c r="HM54461"/>
      <c r="IF54461"/>
      <c r="IW54461"/>
    </row>
    <row r="54462" spans="26:257">
      <c r="CJ54462"/>
      <c r="CK54462"/>
      <c r="GG54462"/>
      <c r="GI54462"/>
      <c r="GQ54462"/>
      <c r="HI54462"/>
      <c r="HK54462"/>
      <c r="HM54462"/>
      <c r="IF54462"/>
      <c r="IW54462"/>
    </row>
    <row r="54463" spans="26:257">
      <c r="CJ54463"/>
      <c r="CK54463"/>
      <c r="GG54463"/>
      <c r="GI54463"/>
      <c r="GQ54463"/>
      <c r="HI54463"/>
      <c r="HK54463"/>
      <c r="HM54463"/>
      <c r="IF54463"/>
      <c r="IW54463"/>
    </row>
    <row r="54464" spans="26:257">
      <c r="CJ54464"/>
      <c r="CK54464"/>
      <c r="GG54464"/>
      <c r="GI54464"/>
      <c r="GQ54464"/>
      <c r="HI54464"/>
      <c r="HK54464"/>
      <c r="HM54464"/>
      <c r="IF54464"/>
      <c r="IW54464"/>
    </row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spans="26:257">
      <c r="CJ54833"/>
      <c r="CK54833"/>
      <c r="GG54833"/>
      <c r="GI54833"/>
      <c r="GQ54833"/>
      <c r="HI54833"/>
      <c r="HK54833"/>
      <c r="HM54833"/>
      <c r="IF54833"/>
      <c r="IW54833"/>
    </row>
    <row r="54834" spans="26:257">
      <c r="CJ54834"/>
      <c r="CK54834"/>
      <c r="GG54834"/>
      <c r="GI54834"/>
      <c r="GQ54834"/>
      <c r="HI54834"/>
      <c r="HK54834"/>
      <c r="HM54834"/>
      <c r="IF54834"/>
      <c r="IW54834"/>
    </row>
    <row r="54835" spans="26:257">
      <c r="CJ54835"/>
      <c r="CK54835"/>
      <c r="GG54835"/>
      <c r="GI54835"/>
      <c r="GQ54835"/>
      <c r="HI54835"/>
      <c r="HK54835"/>
      <c r="HM54835"/>
      <c r="IF54835"/>
      <c r="IW54835"/>
    </row>
    <row r="54836" spans="26:257">
      <c r="CJ54836"/>
      <c r="CK54836"/>
      <c r="GG54836"/>
      <c r="GI54836"/>
      <c r="GQ54836"/>
      <c r="HI54836"/>
      <c r="HK54836"/>
      <c r="HM54836"/>
      <c r="IF54836"/>
      <c r="IW54836"/>
    </row>
    <row r="54837" spans="26:257">
      <c r="CJ54837"/>
      <c r="CK54837"/>
      <c r="GG54837"/>
      <c r="GI54837"/>
      <c r="GQ54837"/>
      <c r="HI54837"/>
      <c r="HK54837"/>
      <c r="HM54837"/>
      <c r="IF54837"/>
      <c r="IW54837"/>
    </row>
    <row r="54838" spans="26:257">
      <c r="CJ54838"/>
      <c r="CK54838"/>
      <c r="GG54838"/>
      <c r="GI54838"/>
      <c r="GQ54838"/>
      <c r="HI54838"/>
      <c r="HK54838"/>
      <c r="HM54838"/>
      <c r="IF54838"/>
      <c r="IW54838"/>
    </row>
    <row r="54839" spans="26:257">
      <c r="CJ54839"/>
      <c r="CK54839"/>
      <c r="GG54839"/>
      <c r="GI54839"/>
      <c r="GQ54839"/>
      <c r="HI54839"/>
      <c r="HK54839"/>
      <c r="HM54839"/>
      <c r="IF54839"/>
      <c r="IW54839"/>
    </row>
    <row r="54840" spans="26:257">
      <c r="CJ54840"/>
      <c r="CK54840"/>
      <c r="GG54840"/>
      <c r="GI54840"/>
      <c r="GQ54840"/>
      <c r="HI54840"/>
      <c r="HK54840"/>
      <c r="HM54840"/>
      <c r="IF54840"/>
      <c r="IW54840"/>
    </row>
    <row r="54841" spans="26:257">
      <c r="CJ54841"/>
      <c r="CK54841"/>
      <c r="GG54841"/>
      <c r="GI54841"/>
      <c r="GQ54841"/>
      <c r="HI54841"/>
      <c r="HK54841"/>
      <c r="HM54841"/>
      <c r="IF54841"/>
      <c r="IW54841"/>
    </row>
    <row r="54842" spans="26:257">
      <c r="CJ54842"/>
      <c r="CK54842"/>
      <c r="GG54842"/>
      <c r="GI54842"/>
      <c r="GQ54842"/>
      <c r="HI54842"/>
      <c r="HK54842"/>
      <c r="HM54842"/>
      <c r="IF54842"/>
      <c r="IW54842"/>
    </row>
    <row r="54843" spans="26:257">
      <c r="CJ54843"/>
      <c r="CK54843"/>
      <c r="GG54843"/>
      <c r="GI54843"/>
      <c r="GQ54843"/>
      <c r="HI54843"/>
      <c r="HK54843"/>
      <c r="HM54843"/>
      <c r="IF54843"/>
      <c r="IW54843"/>
    </row>
    <row r="54844" spans="26:257">
      <c r="CJ54844"/>
      <c r="CK54844"/>
      <c r="GG54844"/>
      <c r="GI54844"/>
      <c r="GQ54844"/>
      <c r="HI54844"/>
      <c r="HK54844"/>
      <c r="HM54844"/>
      <c r="IF54844"/>
      <c r="IW54844"/>
    </row>
    <row r="54845" spans="26:257">
      <c r="Z54845" s="37"/>
      <c r="AD54845" s="32"/>
      <c r="AJ54845" s="37"/>
      <c r="CJ54845"/>
      <c r="CK54845"/>
      <c r="GG54845"/>
      <c r="GI54845"/>
      <c r="GQ54845"/>
      <c r="HI54845"/>
      <c r="HK54845"/>
      <c r="HM54845"/>
      <c r="IF54845"/>
      <c r="IW54845"/>
    </row>
    <row r="54846" spans="26:257">
      <c r="CJ54846"/>
      <c r="CK54846"/>
      <c r="GG54846"/>
      <c r="GI54846"/>
      <c r="GQ54846"/>
      <c r="HI54846"/>
      <c r="HK54846"/>
      <c r="HM54846"/>
      <c r="IF54846"/>
      <c r="IW54846"/>
    </row>
    <row r="54847" spans="26:257">
      <c r="CJ54847"/>
      <c r="CK54847"/>
      <c r="GG54847"/>
      <c r="GI54847"/>
      <c r="GQ54847"/>
      <c r="HI54847"/>
      <c r="HK54847"/>
      <c r="HM54847"/>
      <c r="IF54847"/>
      <c r="IW54847"/>
    </row>
    <row r="54848" spans="26:257">
      <c r="CJ54848"/>
      <c r="CK54848"/>
      <c r="GG54848"/>
      <c r="GI54848"/>
      <c r="GQ54848"/>
      <c r="HI54848"/>
      <c r="HK54848"/>
      <c r="HM54848"/>
      <c r="IF54848"/>
      <c r="IW54848"/>
    </row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spans="26:257">
      <c r="CJ55313"/>
      <c r="CK55313"/>
      <c r="GG55313"/>
      <c r="GI55313"/>
      <c r="GQ55313"/>
      <c r="HI55313"/>
      <c r="HK55313"/>
      <c r="HM55313"/>
      <c r="IF55313"/>
      <c r="IW55313"/>
    </row>
    <row r="55314" spans="26:257">
      <c r="CJ55314"/>
      <c r="CK55314"/>
      <c r="GG55314"/>
      <c r="GI55314"/>
      <c r="GQ55314"/>
      <c r="HI55314"/>
      <c r="HK55314"/>
      <c r="HM55314"/>
      <c r="IF55314"/>
      <c r="IW55314"/>
    </row>
    <row r="55315" spans="26:257">
      <c r="CJ55315"/>
      <c r="CK55315"/>
      <c r="GG55315"/>
      <c r="GI55315"/>
      <c r="GQ55315"/>
      <c r="HI55315"/>
      <c r="HK55315"/>
      <c r="HM55315"/>
      <c r="IF55315"/>
      <c r="IW55315"/>
    </row>
    <row r="55316" spans="26:257">
      <c r="CJ55316"/>
      <c r="CK55316"/>
      <c r="GG55316"/>
      <c r="GI55316"/>
      <c r="GQ55316"/>
      <c r="HI55316"/>
      <c r="HK55316"/>
      <c r="HM55316"/>
      <c r="IF55316"/>
      <c r="IW55316"/>
    </row>
    <row r="55317" spans="26:257">
      <c r="CJ55317"/>
      <c r="CK55317"/>
      <c r="GG55317"/>
      <c r="GI55317"/>
      <c r="GQ55317"/>
      <c r="HI55317"/>
      <c r="HK55317"/>
      <c r="HM55317"/>
      <c r="IF55317"/>
      <c r="IW55317"/>
    </row>
    <row r="55318" spans="26:257">
      <c r="CJ55318"/>
      <c r="CK55318"/>
      <c r="GG55318"/>
      <c r="GI55318"/>
      <c r="GQ55318"/>
      <c r="HI55318"/>
      <c r="HK55318"/>
      <c r="HM55318"/>
      <c r="IF55318"/>
      <c r="IW55318"/>
    </row>
    <row r="55319" spans="26:257">
      <c r="CJ55319"/>
      <c r="CK55319"/>
      <c r="GG55319"/>
      <c r="GI55319"/>
      <c r="GQ55319"/>
      <c r="HI55319"/>
      <c r="HK55319"/>
      <c r="HM55319"/>
      <c r="IF55319"/>
      <c r="IW55319"/>
    </row>
    <row r="55320" spans="26:257">
      <c r="CJ55320"/>
      <c r="CK55320"/>
      <c r="GG55320"/>
      <c r="GI55320"/>
      <c r="GQ55320"/>
      <c r="HI55320"/>
      <c r="HK55320"/>
      <c r="HM55320"/>
      <c r="IF55320"/>
      <c r="IW55320"/>
    </row>
    <row r="55321" spans="26:257">
      <c r="CJ55321"/>
      <c r="CK55321"/>
      <c r="GG55321"/>
      <c r="GI55321"/>
      <c r="GQ55321"/>
      <c r="HI55321"/>
      <c r="HK55321"/>
      <c r="HM55321"/>
      <c r="IF55321"/>
      <c r="IW55321"/>
    </row>
    <row r="55322" spans="26:257">
      <c r="CJ55322"/>
      <c r="CK55322"/>
      <c r="GG55322"/>
      <c r="GI55322"/>
      <c r="GQ55322"/>
      <c r="HI55322"/>
      <c r="HK55322"/>
      <c r="HM55322"/>
      <c r="IF55322"/>
      <c r="IW55322"/>
    </row>
    <row r="55323" spans="26:257">
      <c r="CJ55323"/>
      <c r="CK55323"/>
      <c r="GG55323"/>
      <c r="GI55323"/>
      <c r="GQ55323"/>
      <c r="HI55323"/>
      <c r="HK55323"/>
      <c r="HM55323"/>
      <c r="IF55323"/>
      <c r="IW55323"/>
    </row>
    <row r="55324" spans="26:257">
      <c r="CJ55324"/>
      <c r="CK55324"/>
      <c r="GG55324"/>
      <c r="GI55324"/>
      <c r="GQ55324"/>
      <c r="HI55324"/>
      <c r="HK55324"/>
      <c r="HM55324"/>
      <c r="IF55324"/>
      <c r="IW55324"/>
    </row>
    <row r="55325" spans="26:257">
      <c r="CJ55325"/>
      <c r="CK55325"/>
      <c r="GG55325"/>
      <c r="GI55325"/>
      <c r="GQ55325"/>
      <c r="HI55325"/>
      <c r="HK55325"/>
      <c r="HM55325"/>
      <c r="IF55325"/>
      <c r="IW55325"/>
    </row>
    <row r="55326" spans="26:257">
      <c r="Z55326" s="37"/>
      <c r="AD55326" s="32"/>
      <c r="AJ55326" s="37"/>
      <c r="CJ55326"/>
      <c r="CK55326"/>
      <c r="GG55326"/>
      <c r="GI55326"/>
      <c r="GQ55326"/>
      <c r="HI55326"/>
      <c r="HK55326"/>
      <c r="HM55326"/>
      <c r="IF55326"/>
      <c r="IW55326"/>
    </row>
    <row r="55327" spans="26:257">
      <c r="CJ55327"/>
      <c r="CK55327"/>
      <c r="GG55327"/>
      <c r="GI55327"/>
      <c r="GQ55327"/>
      <c r="HI55327"/>
      <c r="HK55327"/>
      <c r="HM55327"/>
      <c r="IF55327"/>
      <c r="IW55327"/>
    </row>
    <row r="55328" spans="26:257">
      <c r="CJ55328"/>
      <c r="CK55328"/>
      <c r="GG55328"/>
      <c r="GI55328"/>
      <c r="GQ55328"/>
      <c r="HI55328"/>
      <c r="HK55328"/>
      <c r="HM55328"/>
      <c r="IF55328"/>
      <c r="IW55328"/>
    </row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spans="26:257">
      <c r="CJ55521"/>
      <c r="CK55521"/>
      <c r="GG55521"/>
      <c r="GI55521"/>
      <c r="GQ55521"/>
      <c r="HI55521"/>
      <c r="HK55521"/>
      <c r="HM55521"/>
      <c r="IF55521"/>
      <c r="IW55521"/>
    </row>
    <row r="55522" spans="26:257">
      <c r="CJ55522"/>
      <c r="CK55522"/>
      <c r="GG55522"/>
      <c r="GI55522"/>
      <c r="GQ55522"/>
      <c r="HI55522"/>
      <c r="HK55522"/>
      <c r="HM55522"/>
      <c r="IF55522"/>
      <c r="IW55522"/>
    </row>
    <row r="55523" spans="26:257">
      <c r="CJ55523"/>
      <c r="CK55523"/>
      <c r="GG55523"/>
      <c r="GI55523"/>
      <c r="GQ55523"/>
      <c r="HI55523"/>
      <c r="HK55523"/>
      <c r="HM55523"/>
      <c r="IF55523"/>
      <c r="IW55523"/>
    </row>
    <row r="55524" spans="26:257">
      <c r="CJ55524"/>
      <c r="CK55524"/>
      <c r="GG55524"/>
      <c r="GI55524"/>
      <c r="GQ55524"/>
      <c r="HI55524"/>
      <c r="HK55524"/>
      <c r="HM55524"/>
      <c r="IF55524"/>
      <c r="IW55524"/>
    </row>
    <row r="55525" spans="26:257">
      <c r="CJ55525"/>
      <c r="CK55525"/>
      <c r="GG55525"/>
      <c r="GI55525"/>
      <c r="GQ55525"/>
      <c r="HI55525"/>
      <c r="HK55525"/>
      <c r="HM55525"/>
      <c r="IF55525"/>
      <c r="IW55525"/>
    </row>
    <row r="55526" spans="26:257">
      <c r="CJ55526"/>
      <c r="CK55526"/>
      <c r="GG55526"/>
      <c r="GI55526"/>
      <c r="GQ55526"/>
      <c r="HI55526"/>
      <c r="HK55526"/>
      <c r="HM55526"/>
      <c r="IF55526"/>
      <c r="IW55526"/>
    </row>
    <row r="55527" spans="26:257">
      <c r="CJ55527"/>
      <c r="CK55527"/>
      <c r="GG55527"/>
      <c r="GI55527"/>
      <c r="GQ55527"/>
      <c r="HI55527"/>
      <c r="HK55527"/>
      <c r="HM55527"/>
      <c r="IF55527"/>
      <c r="IW55527"/>
    </row>
    <row r="55528" spans="26:257">
      <c r="CJ55528"/>
      <c r="CK55528"/>
      <c r="GG55528"/>
      <c r="GI55528"/>
      <c r="GQ55528"/>
      <c r="HI55528"/>
      <c r="HK55528"/>
      <c r="HM55528"/>
      <c r="IF55528"/>
      <c r="IW55528"/>
    </row>
    <row r="55529" spans="26:257">
      <c r="Z55529" s="37"/>
      <c r="AD55529" s="32"/>
      <c r="AJ55529" s="37"/>
      <c r="CJ55529"/>
      <c r="CK55529"/>
      <c r="GG55529"/>
      <c r="GI55529"/>
      <c r="GQ55529"/>
      <c r="HI55529"/>
      <c r="HK55529"/>
      <c r="HM55529"/>
      <c r="IF55529"/>
      <c r="IW55529"/>
    </row>
    <row r="55530" spans="26:257">
      <c r="CJ55530"/>
      <c r="CK55530"/>
      <c r="GG55530"/>
      <c r="GI55530"/>
      <c r="GQ55530"/>
      <c r="HI55530"/>
      <c r="HK55530"/>
      <c r="HM55530"/>
      <c r="IF55530"/>
      <c r="IW55530"/>
    </row>
    <row r="55531" spans="26:257">
      <c r="CJ55531"/>
      <c r="CK55531"/>
      <c r="GG55531"/>
      <c r="GI55531"/>
      <c r="GQ55531"/>
      <c r="HI55531"/>
      <c r="HK55531"/>
      <c r="HM55531"/>
      <c r="IF55531"/>
      <c r="IW55531"/>
    </row>
    <row r="55532" spans="26:257">
      <c r="CJ55532"/>
      <c r="CK55532"/>
      <c r="GG55532"/>
      <c r="GI55532"/>
      <c r="GQ55532"/>
      <c r="HI55532"/>
      <c r="HK55532"/>
      <c r="HM55532"/>
      <c r="IF55532"/>
      <c r="IW55532"/>
    </row>
    <row r="55533" spans="26:257">
      <c r="CJ55533"/>
      <c r="CK55533"/>
      <c r="GG55533"/>
      <c r="GI55533"/>
      <c r="GQ55533"/>
      <c r="HI55533"/>
      <c r="HK55533"/>
      <c r="HM55533"/>
      <c r="IF55533"/>
      <c r="IW55533"/>
    </row>
    <row r="55534" spans="26:257">
      <c r="Z55534" s="37"/>
      <c r="AD55534" s="32"/>
      <c r="AJ55534" s="37"/>
      <c r="CJ55534"/>
      <c r="CK55534"/>
      <c r="GG55534"/>
      <c r="GI55534"/>
      <c r="GQ55534"/>
      <c r="HI55534"/>
      <c r="HK55534"/>
      <c r="HM55534"/>
      <c r="IF55534"/>
      <c r="IW55534"/>
    </row>
    <row r="55535" spans="26:257">
      <c r="CJ55535"/>
      <c r="CK55535"/>
      <c r="GG55535"/>
      <c r="GI55535"/>
      <c r="GQ55535"/>
      <c r="HI55535"/>
      <c r="HK55535"/>
      <c r="HM55535"/>
      <c r="IF55535"/>
      <c r="IW55535"/>
    </row>
    <row r="55536" spans="26:257">
      <c r="CJ55536"/>
      <c r="CK55536"/>
      <c r="GG55536"/>
      <c r="GI55536"/>
      <c r="GQ55536"/>
      <c r="HI55536"/>
      <c r="HK55536"/>
      <c r="HM55536"/>
      <c r="IF55536"/>
      <c r="IW55536"/>
    </row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spans="26:257">
      <c r="CJ55569"/>
      <c r="CK55569"/>
      <c r="GG55569"/>
      <c r="GI55569"/>
      <c r="GQ55569"/>
      <c r="HI55569"/>
      <c r="HK55569"/>
      <c r="HM55569"/>
      <c r="IF55569"/>
      <c r="IW55569"/>
    </row>
    <row r="55570" spans="26:257">
      <c r="CJ55570"/>
      <c r="CK55570"/>
      <c r="GG55570"/>
      <c r="GI55570"/>
      <c r="GQ55570"/>
      <c r="HI55570"/>
      <c r="HK55570"/>
      <c r="HM55570"/>
      <c r="IF55570"/>
      <c r="IW55570"/>
    </row>
    <row r="55571" spans="26:257">
      <c r="CJ55571"/>
      <c r="CK55571"/>
      <c r="GG55571"/>
      <c r="GI55571"/>
      <c r="GQ55571"/>
      <c r="HI55571"/>
      <c r="HK55571"/>
      <c r="HM55571"/>
      <c r="IF55571"/>
      <c r="IW55571"/>
    </row>
    <row r="55572" spans="26:257">
      <c r="CJ55572"/>
      <c r="CK55572"/>
      <c r="GG55572"/>
      <c r="GI55572"/>
      <c r="GQ55572"/>
      <c r="HI55572"/>
      <c r="HK55572"/>
      <c r="HM55572"/>
      <c r="IF55572"/>
      <c r="IW55572"/>
    </row>
    <row r="55573" spans="26:257">
      <c r="CJ55573"/>
      <c r="CK55573"/>
      <c r="GG55573"/>
      <c r="GI55573"/>
      <c r="GQ55573"/>
      <c r="HI55573"/>
      <c r="HK55573"/>
      <c r="HM55573"/>
      <c r="IF55573"/>
      <c r="IW55573"/>
    </row>
    <row r="55574" spans="26:257">
      <c r="CJ55574"/>
      <c r="CK55574"/>
      <c r="GG55574"/>
      <c r="GI55574"/>
      <c r="GQ55574"/>
      <c r="HI55574"/>
      <c r="HK55574"/>
      <c r="HM55574"/>
      <c r="IF55574"/>
      <c r="IW55574"/>
    </row>
    <row r="55575" spans="26:257">
      <c r="CJ55575"/>
      <c r="CK55575"/>
      <c r="GG55575"/>
      <c r="GI55575"/>
      <c r="GQ55575"/>
      <c r="HI55575"/>
      <c r="HK55575"/>
      <c r="HM55575"/>
      <c r="IF55575"/>
      <c r="IW55575"/>
    </row>
    <row r="55576" spans="26:257">
      <c r="CJ55576"/>
      <c r="CK55576"/>
      <c r="GG55576"/>
      <c r="GI55576"/>
      <c r="GQ55576"/>
      <c r="HI55576"/>
      <c r="HK55576"/>
      <c r="HM55576"/>
      <c r="IF55576"/>
      <c r="IW55576"/>
    </row>
    <row r="55577" spans="26:257">
      <c r="CJ55577"/>
      <c r="CK55577"/>
      <c r="GG55577"/>
      <c r="GI55577"/>
      <c r="GQ55577"/>
      <c r="HI55577"/>
      <c r="HK55577"/>
      <c r="HM55577"/>
      <c r="IF55577"/>
      <c r="IW55577"/>
    </row>
    <row r="55578" spans="26:257">
      <c r="CJ55578"/>
      <c r="CK55578"/>
      <c r="GG55578"/>
      <c r="GI55578"/>
      <c r="GQ55578"/>
      <c r="HI55578"/>
      <c r="HK55578"/>
      <c r="HM55578"/>
      <c r="IF55578"/>
      <c r="IW55578"/>
    </row>
    <row r="55579" spans="26:257">
      <c r="Z55579" s="37"/>
      <c r="AD55579" s="32"/>
      <c r="AJ55579" s="37"/>
      <c r="CJ55579"/>
      <c r="CK55579"/>
      <c r="GG55579"/>
      <c r="GI55579"/>
      <c r="GQ55579"/>
      <c r="HI55579"/>
      <c r="HK55579"/>
      <c r="HM55579"/>
      <c r="IF55579"/>
      <c r="IW55579"/>
    </row>
    <row r="55580" spans="26:257">
      <c r="CJ55580"/>
      <c r="CK55580"/>
      <c r="GG55580"/>
      <c r="GI55580"/>
      <c r="GQ55580"/>
      <c r="HI55580"/>
      <c r="HK55580"/>
      <c r="HM55580"/>
      <c r="IF55580"/>
      <c r="IW55580"/>
    </row>
    <row r="55581" spans="26:257">
      <c r="CJ55581"/>
      <c r="CK55581"/>
      <c r="GG55581"/>
      <c r="GI55581"/>
      <c r="GQ55581"/>
      <c r="HI55581"/>
      <c r="HK55581"/>
      <c r="HM55581"/>
      <c r="IF55581"/>
      <c r="IW55581"/>
    </row>
    <row r="55582" spans="26:257">
      <c r="CJ55582"/>
      <c r="CK55582"/>
      <c r="GG55582"/>
      <c r="GI55582"/>
      <c r="GQ55582"/>
      <c r="HI55582"/>
      <c r="HK55582"/>
      <c r="HM55582"/>
      <c r="IF55582"/>
      <c r="IW55582"/>
    </row>
    <row r="55583" spans="26:257">
      <c r="CJ55583"/>
      <c r="CK55583"/>
      <c r="GG55583"/>
      <c r="GI55583"/>
      <c r="GQ55583"/>
      <c r="HI55583"/>
      <c r="HK55583"/>
      <c r="HM55583"/>
      <c r="IF55583"/>
      <c r="IW55583"/>
    </row>
    <row r="55584" spans="26:257">
      <c r="CJ55584"/>
      <c r="CK55584"/>
      <c r="GG55584"/>
      <c r="GI55584"/>
      <c r="GQ55584"/>
      <c r="HI55584"/>
      <c r="HK55584"/>
      <c r="HM55584"/>
      <c r="IF55584"/>
      <c r="IW55584"/>
    </row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spans="26:257">
      <c r="CJ55665"/>
      <c r="CK55665"/>
      <c r="GG55665"/>
      <c r="GI55665"/>
      <c r="GQ55665"/>
      <c r="HI55665"/>
      <c r="HK55665"/>
      <c r="HM55665"/>
      <c r="IF55665"/>
      <c r="IW55665"/>
    </row>
    <row r="55666" spans="26:257">
      <c r="CJ55666"/>
      <c r="CK55666"/>
      <c r="GG55666"/>
      <c r="GI55666"/>
      <c r="GQ55666"/>
      <c r="HI55666"/>
      <c r="HK55666"/>
      <c r="HM55666"/>
      <c r="IF55666"/>
      <c r="IW55666"/>
    </row>
    <row r="55667" spans="26:257">
      <c r="Z55667" s="37"/>
      <c r="AD55667" s="32"/>
      <c r="AJ55667" s="37"/>
      <c r="CJ55667"/>
      <c r="CK55667"/>
      <c r="GG55667"/>
      <c r="GI55667"/>
      <c r="GQ55667"/>
      <c r="HI55667"/>
      <c r="HK55667"/>
      <c r="HM55667"/>
      <c r="IF55667"/>
      <c r="IW55667"/>
    </row>
    <row r="55668" spans="26:257">
      <c r="CJ55668"/>
      <c r="CK55668"/>
      <c r="GG55668"/>
      <c r="GI55668"/>
      <c r="GQ55668"/>
      <c r="HI55668"/>
      <c r="HK55668"/>
      <c r="HM55668"/>
      <c r="IF55668"/>
      <c r="IW55668"/>
    </row>
    <row r="55669" spans="26:257">
      <c r="CJ55669"/>
      <c r="CK55669"/>
      <c r="GG55669"/>
      <c r="GI55669"/>
      <c r="GQ55669"/>
      <c r="HI55669"/>
      <c r="HK55669"/>
      <c r="HM55669"/>
      <c r="IF55669"/>
      <c r="IW55669"/>
    </row>
    <row r="55670" spans="26:257">
      <c r="CJ55670"/>
      <c r="CK55670"/>
      <c r="GG55670"/>
      <c r="GI55670"/>
      <c r="GQ55670"/>
      <c r="HI55670"/>
      <c r="HK55670"/>
      <c r="HM55670"/>
      <c r="IF55670"/>
      <c r="IW55670"/>
    </row>
    <row r="55671" spans="26:257">
      <c r="CJ55671"/>
      <c r="CK55671"/>
      <c r="GG55671"/>
      <c r="GI55671"/>
      <c r="GQ55671"/>
      <c r="HI55671"/>
      <c r="HK55671"/>
      <c r="HM55671"/>
      <c r="IF55671"/>
      <c r="IW55671"/>
    </row>
    <row r="55672" spans="26:257">
      <c r="CJ55672"/>
      <c r="CK55672"/>
      <c r="GG55672"/>
      <c r="GI55672"/>
      <c r="GQ55672"/>
      <c r="HI55672"/>
      <c r="HK55672"/>
      <c r="HM55672"/>
      <c r="IF55672"/>
      <c r="IW55672"/>
    </row>
    <row r="55673" spans="26:257">
      <c r="CJ55673"/>
      <c r="CK55673"/>
      <c r="GG55673"/>
      <c r="GI55673"/>
      <c r="GQ55673"/>
      <c r="HI55673"/>
      <c r="HK55673"/>
      <c r="HM55673"/>
      <c r="IF55673"/>
      <c r="IW55673"/>
    </row>
    <row r="55674" spans="26:257">
      <c r="CJ55674"/>
      <c r="CK55674"/>
      <c r="GG55674"/>
      <c r="GI55674"/>
      <c r="GQ55674"/>
      <c r="HI55674"/>
      <c r="HK55674"/>
      <c r="HM55674"/>
      <c r="IF55674"/>
      <c r="IW55674"/>
    </row>
    <row r="55675" spans="26:257">
      <c r="CJ55675"/>
      <c r="CK55675"/>
      <c r="GG55675"/>
      <c r="GI55675"/>
      <c r="GQ55675"/>
      <c r="HI55675"/>
      <c r="HK55675"/>
      <c r="HM55675"/>
      <c r="IF55675"/>
      <c r="IW55675"/>
    </row>
    <row r="55676" spans="26:257">
      <c r="CJ55676"/>
      <c r="CK55676"/>
      <c r="GG55676"/>
      <c r="GI55676"/>
      <c r="GQ55676"/>
      <c r="HI55676"/>
      <c r="HK55676"/>
      <c r="HM55676"/>
      <c r="IF55676"/>
      <c r="IW55676"/>
    </row>
    <row r="55677" spans="26:257">
      <c r="CJ55677"/>
      <c r="CK55677"/>
      <c r="GG55677"/>
      <c r="GI55677"/>
      <c r="GQ55677"/>
      <c r="HI55677"/>
      <c r="HK55677"/>
      <c r="HM55677"/>
      <c r="IF55677"/>
      <c r="IW55677"/>
    </row>
    <row r="55678" spans="26:257">
      <c r="CJ55678"/>
      <c r="CK55678"/>
      <c r="GG55678"/>
      <c r="GI55678"/>
      <c r="GQ55678"/>
      <c r="HI55678"/>
      <c r="HK55678"/>
      <c r="HM55678"/>
      <c r="IF55678"/>
      <c r="IW55678"/>
    </row>
    <row r="55679" spans="26:257">
      <c r="CJ55679"/>
      <c r="CK55679"/>
      <c r="GG55679"/>
      <c r="GI55679"/>
      <c r="GQ55679"/>
      <c r="HI55679"/>
      <c r="HK55679"/>
      <c r="HM55679"/>
      <c r="IF55679"/>
      <c r="IW55679"/>
    </row>
    <row r="55680" spans="26:257">
      <c r="CJ55680"/>
      <c r="CK55680"/>
      <c r="GG55680"/>
      <c r="GI55680"/>
      <c r="GQ55680"/>
      <c r="HI55680"/>
      <c r="HK55680"/>
      <c r="HM55680"/>
      <c r="IF55680"/>
      <c r="IW55680"/>
    </row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spans="26:257">
      <c r="CJ56049"/>
      <c r="CK56049"/>
      <c r="GG56049"/>
      <c r="GI56049"/>
      <c r="GQ56049"/>
      <c r="HI56049"/>
      <c r="HK56049"/>
      <c r="HM56049"/>
      <c r="IF56049"/>
      <c r="IW56049"/>
    </row>
    <row r="56050" spans="26:257">
      <c r="CJ56050"/>
      <c r="CK56050"/>
      <c r="GG56050"/>
      <c r="GI56050"/>
      <c r="GQ56050"/>
      <c r="HI56050"/>
      <c r="HK56050"/>
      <c r="HM56050"/>
      <c r="IF56050"/>
      <c r="IW56050"/>
    </row>
    <row r="56051" spans="26:257">
      <c r="Z56051" s="37"/>
      <c r="AD56051" s="32"/>
      <c r="AJ56051" s="37"/>
      <c r="CJ56051"/>
      <c r="CK56051"/>
      <c r="GG56051"/>
      <c r="GI56051"/>
      <c r="GQ56051"/>
      <c r="HI56051"/>
      <c r="HK56051"/>
      <c r="HM56051"/>
      <c r="IF56051"/>
      <c r="IW56051"/>
    </row>
    <row r="56052" spans="26:257">
      <c r="CJ56052"/>
      <c r="CK56052"/>
      <c r="GG56052"/>
      <c r="GI56052"/>
      <c r="GQ56052"/>
      <c r="HI56052"/>
      <c r="HK56052"/>
      <c r="HM56052"/>
      <c r="IF56052"/>
      <c r="IW56052"/>
    </row>
    <row r="56053" spans="26:257">
      <c r="CJ56053"/>
      <c r="CK56053"/>
      <c r="GG56053"/>
      <c r="GI56053"/>
      <c r="GQ56053"/>
      <c r="HI56053"/>
      <c r="HK56053"/>
      <c r="HM56053"/>
      <c r="IF56053"/>
      <c r="IW56053"/>
    </row>
    <row r="56054" spans="26:257">
      <c r="CJ56054"/>
      <c r="CK56054"/>
      <c r="GG56054"/>
      <c r="GI56054"/>
      <c r="GQ56054"/>
      <c r="HI56054"/>
      <c r="HK56054"/>
      <c r="HM56054"/>
      <c r="IF56054"/>
      <c r="IW56054"/>
    </row>
    <row r="56055" spans="26:257">
      <c r="CJ56055"/>
      <c r="CK56055"/>
      <c r="GG56055"/>
      <c r="GI56055"/>
      <c r="GQ56055"/>
      <c r="HI56055"/>
      <c r="HK56055"/>
      <c r="HM56055"/>
      <c r="IF56055"/>
      <c r="IW56055"/>
    </row>
    <row r="56056" spans="26:257">
      <c r="CJ56056"/>
      <c r="CK56056"/>
      <c r="GG56056"/>
      <c r="GI56056"/>
      <c r="GQ56056"/>
      <c r="HI56056"/>
      <c r="HK56056"/>
      <c r="HM56056"/>
      <c r="IF56056"/>
      <c r="IW56056"/>
    </row>
    <row r="56057" spans="26:257">
      <c r="CJ56057"/>
      <c r="CK56057"/>
      <c r="GG56057"/>
      <c r="GI56057"/>
      <c r="GQ56057"/>
      <c r="HI56057"/>
      <c r="HK56057"/>
      <c r="HM56057"/>
      <c r="IF56057"/>
      <c r="IW56057"/>
    </row>
    <row r="56058" spans="26:257">
      <c r="CJ56058"/>
      <c r="CK56058"/>
      <c r="GG56058"/>
      <c r="GI56058"/>
      <c r="GQ56058"/>
      <c r="HI56058"/>
      <c r="HK56058"/>
      <c r="HM56058"/>
      <c r="IF56058"/>
      <c r="IW56058"/>
    </row>
    <row r="56059" spans="26:257">
      <c r="CJ56059"/>
      <c r="CK56059"/>
      <c r="GG56059"/>
      <c r="GI56059"/>
      <c r="GQ56059"/>
      <c r="HI56059"/>
      <c r="HK56059"/>
      <c r="HM56059"/>
      <c r="IF56059"/>
      <c r="IW56059"/>
    </row>
    <row r="56060" spans="26:257">
      <c r="CJ56060"/>
      <c r="CK56060"/>
      <c r="GG56060"/>
      <c r="GI56060"/>
      <c r="GQ56060"/>
      <c r="HI56060"/>
      <c r="HK56060"/>
      <c r="HM56060"/>
      <c r="IF56060"/>
      <c r="IW56060"/>
    </row>
    <row r="56061" spans="26:257">
      <c r="CJ56061"/>
      <c r="CK56061"/>
      <c r="GG56061"/>
      <c r="GI56061"/>
      <c r="GQ56061"/>
      <c r="HI56061"/>
      <c r="HK56061"/>
      <c r="HM56061"/>
      <c r="IF56061"/>
      <c r="IW56061"/>
    </row>
    <row r="56062" spans="26:257">
      <c r="CJ56062"/>
      <c r="CK56062"/>
      <c r="GG56062"/>
      <c r="GI56062"/>
      <c r="GQ56062"/>
      <c r="HI56062"/>
      <c r="HK56062"/>
      <c r="HM56062"/>
      <c r="IF56062"/>
      <c r="IW56062"/>
    </row>
    <row r="56063" spans="26:257">
      <c r="CJ56063"/>
      <c r="CK56063"/>
      <c r="GG56063"/>
      <c r="GI56063"/>
      <c r="GQ56063"/>
      <c r="HI56063"/>
      <c r="HK56063"/>
      <c r="HM56063"/>
      <c r="IF56063"/>
      <c r="IW56063"/>
    </row>
    <row r="56064" spans="26:257">
      <c r="CJ56064"/>
      <c r="CK56064"/>
      <c r="GG56064"/>
      <c r="GI56064"/>
      <c r="GQ56064"/>
      <c r="HI56064"/>
      <c r="HK56064"/>
      <c r="HM56064"/>
      <c r="IF56064"/>
      <c r="IW56064"/>
    </row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spans="26:257">
      <c r="CJ56081"/>
      <c r="CK56081"/>
      <c r="GG56081"/>
      <c r="GI56081"/>
      <c r="GQ56081"/>
      <c r="HI56081"/>
      <c r="HK56081"/>
      <c r="HM56081"/>
      <c r="IF56081"/>
      <c r="IW56081"/>
    </row>
    <row r="56082" spans="26:257">
      <c r="CJ56082"/>
      <c r="CK56082"/>
      <c r="GG56082"/>
      <c r="GI56082"/>
      <c r="GQ56082"/>
      <c r="HI56082"/>
      <c r="HK56082"/>
      <c r="HM56082"/>
      <c r="IF56082"/>
      <c r="IW56082"/>
    </row>
    <row r="56083" spans="26:257">
      <c r="CJ56083"/>
      <c r="CK56083"/>
      <c r="GG56083"/>
      <c r="GI56083"/>
      <c r="GQ56083"/>
      <c r="HI56083"/>
      <c r="HK56083"/>
      <c r="HM56083"/>
      <c r="IF56083"/>
      <c r="IW56083"/>
    </row>
    <row r="56084" spans="26:257">
      <c r="Z56084" s="37"/>
      <c r="AD56084" s="32"/>
      <c r="AJ56084" s="37"/>
      <c r="CJ56084"/>
      <c r="CK56084"/>
      <c r="GG56084"/>
      <c r="GI56084"/>
      <c r="GQ56084"/>
      <c r="HI56084"/>
      <c r="HK56084"/>
      <c r="HM56084"/>
      <c r="IF56084"/>
      <c r="IW56084"/>
    </row>
    <row r="56085" spans="26:257">
      <c r="CJ56085"/>
      <c r="CK56085"/>
      <c r="GG56085"/>
      <c r="GI56085"/>
      <c r="GQ56085"/>
      <c r="HI56085"/>
      <c r="HK56085"/>
      <c r="HM56085"/>
      <c r="IF56085"/>
      <c r="IW56085"/>
    </row>
    <row r="56086" spans="26:257">
      <c r="CJ56086"/>
      <c r="CK56086"/>
      <c r="GG56086"/>
      <c r="GI56086"/>
      <c r="GQ56086"/>
      <c r="HI56086"/>
      <c r="HK56086"/>
      <c r="HM56086"/>
      <c r="IF56086"/>
      <c r="IW56086"/>
    </row>
    <row r="56087" spans="26:257">
      <c r="CJ56087"/>
      <c r="CK56087"/>
      <c r="GG56087"/>
      <c r="GI56087"/>
      <c r="GQ56087"/>
      <c r="HI56087"/>
      <c r="HK56087"/>
      <c r="HM56087"/>
      <c r="IF56087"/>
      <c r="IW56087"/>
    </row>
    <row r="56088" spans="26:257">
      <c r="CJ56088"/>
      <c r="CK56088"/>
      <c r="GG56088"/>
      <c r="GI56088"/>
      <c r="GQ56088"/>
      <c r="HI56088"/>
      <c r="HK56088"/>
      <c r="HM56088"/>
      <c r="IF56088"/>
      <c r="IW56088"/>
    </row>
    <row r="56089" spans="26:257">
      <c r="CJ56089"/>
      <c r="CK56089"/>
      <c r="GG56089"/>
      <c r="GI56089"/>
      <c r="GQ56089"/>
      <c r="HI56089"/>
      <c r="HK56089"/>
      <c r="HM56089"/>
      <c r="IF56089"/>
      <c r="IW56089"/>
    </row>
    <row r="56090" spans="26:257">
      <c r="CJ56090"/>
      <c r="CK56090"/>
      <c r="GG56090"/>
      <c r="GI56090"/>
      <c r="GQ56090"/>
      <c r="HI56090"/>
      <c r="HK56090"/>
      <c r="HM56090"/>
      <c r="IF56090"/>
      <c r="IW56090"/>
    </row>
    <row r="56091" spans="26:257">
      <c r="CJ56091"/>
      <c r="CK56091"/>
      <c r="GG56091"/>
      <c r="GI56091"/>
      <c r="GQ56091"/>
      <c r="HI56091"/>
      <c r="HK56091"/>
      <c r="HM56091"/>
      <c r="IF56091"/>
      <c r="IW56091"/>
    </row>
    <row r="56092" spans="26:257">
      <c r="CJ56092"/>
      <c r="CK56092"/>
      <c r="GG56092"/>
      <c r="GI56092"/>
      <c r="GQ56092"/>
      <c r="HI56092"/>
      <c r="HK56092"/>
      <c r="HM56092"/>
      <c r="IF56092"/>
      <c r="IW56092"/>
    </row>
    <row r="56093" spans="26:257">
      <c r="CJ56093"/>
      <c r="CK56093"/>
      <c r="GG56093"/>
      <c r="GI56093"/>
      <c r="GQ56093"/>
      <c r="HI56093"/>
      <c r="HK56093"/>
      <c r="HM56093"/>
      <c r="IF56093"/>
      <c r="IW56093"/>
    </row>
    <row r="56094" spans="26:257">
      <c r="CJ56094"/>
      <c r="CK56094"/>
      <c r="GG56094"/>
      <c r="GI56094"/>
      <c r="GQ56094"/>
      <c r="HI56094"/>
      <c r="HK56094"/>
      <c r="HM56094"/>
      <c r="IF56094"/>
      <c r="IW56094"/>
    </row>
    <row r="56095" spans="26:257">
      <c r="CJ56095"/>
      <c r="CK56095"/>
      <c r="GG56095"/>
      <c r="GI56095"/>
      <c r="GQ56095"/>
      <c r="HI56095"/>
      <c r="HK56095"/>
      <c r="HM56095"/>
      <c r="IF56095"/>
      <c r="IW56095"/>
    </row>
    <row r="56096" spans="26:257">
      <c r="CJ56096"/>
      <c r="CK56096"/>
      <c r="GG56096"/>
      <c r="GI56096"/>
      <c r="GQ56096"/>
      <c r="HI56096"/>
      <c r="HK56096"/>
      <c r="HM56096"/>
      <c r="IF56096"/>
      <c r="IW56096"/>
    </row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spans="26:257">
      <c r="CJ57233"/>
      <c r="CK57233"/>
      <c r="GG57233"/>
      <c r="GI57233"/>
      <c r="GQ57233"/>
      <c r="HI57233"/>
      <c r="HK57233"/>
      <c r="HM57233"/>
      <c r="IF57233"/>
      <c r="IW57233"/>
    </row>
    <row r="57234" spans="26:257">
      <c r="CJ57234"/>
      <c r="CK57234"/>
      <c r="GG57234"/>
      <c r="GI57234"/>
      <c r="GQ57234"/>
      <c r="HI57234"/>
      <c r="HK57234"/>
      <c r="HM57234"/>
      <c r="IF57234"/>
      <c r="IW57234"/>
    </row>
    <row r="57235" spans="26:257">
      <c r="CJ57235"/>
      <c r="CK57235"/>
      <c r="GG57235"/>
      <c r="GI57235"/>
      <c r="GQ57235"/>
      <c r="HI57235"/>
      <c r="HK57235"/>
      <c r="HM57235"/>
      <c r="IF57235"/>
      <c r="IW57235"/>
    </row>
    <row r="57236" spans="26:257">
      <c r="CJ57236"/>
      <c r="CK57236"/>
      <c r="GG57236"/>
      <c r="GI57236"/>
      <c r="GQ57236"/>
      <c r="HI57236"/>
      <c r="HK57236"/>
      <c r="HM57236"/>
      <c r="IF57236"/>
      <c r="IW57236"/>
    </row>
    <row r="57237" spans="26:257">
      <c r="CJ57237"/>
      <c r="CK57237"/>
      <c r="GG57237"/>
      <c r="GI57237"/>
      <c r="GQ57237"/>
      <c r="HI57237"/>
      <c r="HK57237"/>
      <c r="HM57237"/>
      <c r="IF57237"/>
      <c r="IW57237"/>
    </row>
    <row r="57238" spans="26:257">
      <c r="CJ57238"/>
      <c r="CK57238"/>
      <c r="GG57238"/>
      <c r="GI57238"/>
      <c r="GQ57238"/>
      <c r="HI57238"/>
      <c r="HK57238"/>
      <c r="HM57238"/>
      <c r="IF57238"/>
      <c r="IW57238"/>
    </row>
    <row r="57239" spans="26:257">
      <c r="CJ57239"/>
      <c r="CK57239"/>
      <c r="GG57239"/>
      <c r="GI57239"/>
      <c r="GQ57239"/>
      <c r="HI57239"/>
      <c r="HK57239"/>
      <c r="HM57239"/>
      <c r="IF57239"/>
      <c r="IW57239"/>
    </row>
    <row r="57240" spans="26:257">
      <c r="Z57240" s="37"/>
      <c r="AD57240" s="32"/>
      <c r="AJ57240" s="37"/>
      <c r="CJ57240"/>
      <c r="CK57240"/>
      <c r="GG57240"/>
      <c r="GI57240"/>
      <c r="GQ57240"/>
      <c r="HI57240"/>
      <c r="HK57240"/>
      <c r="HM57240"/>
      <c r="IF57240"/>
      <c r="IW57240"/>
    </row>
    <row r="57241" spans="26:257">
      <c r="CJ57241"/>
      <c r="CK57241"/>
      <c r="GG57241"/>
      <c r="GI57241"/>
      <c r="GQ57241"/>
      <c r="HI57241"/>
      <c r="HK57241"/>
      <c r="HM57241"/>
      <c r="IF57241"/>
      <c r="IW57241"/>
    </row>
    <row r="57242" spans="26:257">
      <c r="CJ57242"/>
      <c r="CK57242"/>
      <c r="GG57242"/>
      <c r="GI57242"/>
      <c r="GQ57242"/>
      <c r="HI57242"/>
      <c r="HK57242"/>
      <c r="HM57242"/>
      <c r="IF57242"/>
      <c r="IW57242"/>
    </row>
    <row r="57243" spans="26:257">
      <c r="CJ57243"/>
      <c r="CK57243"/>
      <c r="GG57243"/>
      <c r="GI57243"/>
      <c r="GQ57243"/>
      <c r="HI57243"/>
      <c r="HK57243"/>
      <c r="HM57243"/>
      <c r="IF57243"/>
      <c r="IW57243"/>
    </row>
    <row r="57244" spans="26:257">
      <c r="CJ57244"/>
      <c r="CK57244"/>
      <c r="GG57244"/>
      <c r="GI57244"/>
      <c r="GQ57244"/>
      <c r="HI57244"/>
      <c r="HK57244"/>
      <c r="HM57244"/>
      <c r="IF57244"/>
      <c r="IW57244"/>
    </row>
    <row r="57245" spans="26:257">
      <c r="CJ57245"/>
      <c r="CK57245"/>
      <c r="GG57245"/>
      <c r="GI57245"/>
      <c r="GQ57245"/>
      <c r="HI57245"/>
      <c r="HK57245"/>
      <c r="HM57245"/>
      <c r="IF57245"/>
      <c r="IW57245"/>
    </row>
    <row r="57246" spans="26:257">
      <c r="CJ57246"/>
      <c r="CK57246"/>
      <c r="GG57246"/>
      <c r="GI57246"/>
      <c r="GQ57246"/>
      <c r="HI57246"/>
      <c r="HK57246"/>
      <c r="HM57246"/>
      <c r="IF57246"/>
      <c r="IW57246"/>
    </row>
    <row r="57247" spans="26:257">
      <c r="CJ57247"/>
      <c r="CK57247"/>
      <c r="GG57247"/>
      <c r="GI57247"/>
      <c r="GQ57247"/>
      <c r="HI57247"/>
      <c r="HK57247"/>
      <c r="HM57247"/>
      <c r="IF57247"/>
      <c r="IW57247"/>
    </row>
    <row r="57248" spans="26:257">
      <c r="CJ57248"/>
      <c r="CK57248"/>
      <c r="GG57248"/>
      <c r="GI57248"/>
      <c r="GQ57248"/>
      <c r="HI57248"/>
      <c r="HK57248"/>
      <c r="HM57248"/>
      <c r="IF57248"/>
      <c r="IW57248"/>
    </row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spans="26:257">
      <c r="CJ57985"/>
      <c r="CK57985"/>
      <c r="GG57985"/>
      <c r="GI57985"/>
      <c r="GQ57985"/>
      <c r="HI57985"/>
      <c r="HK57985"/>
      <c r="HM57985"/>
      <c r="IF57985"/>
      <c r="IW57985"/>
    </row>
    <row r="57986" spans="26:257">
      <c r="CJ57986"/>
      <c r="CK57986"/>
      <c r="GG57986"/>
      <c r="GI57986"/>
      <c r="GQ57986"/>
      <c r="HI57986"/>
      <c r="HK57986"/>
      <c r="HM57986"/>
      <c r="IF57986"/>
      <c r="IW57986"/>
    </row>
    <row r="57987" spans="26:257">
      <c r="CJ57987"/>
      <c r="CK57987"/>
      <c r="GG57987"/>
      <c r="GI57987"/>
      <c r="GQ57987"/>
      <c r="HI57987"/>
      <c r="HK57987"/>
      <c r="HM57987"/>
      <c r="IF57987"/>
      <c r="IW57987"/>
    </row>
    <row r="57988" spans="26:257">
      <c r="Z57988" s="37"/>
      <c r="AD57988" s="32"/>
      <c r="AJ57988" s="37"/>
      <c r="CJ57988"/>
      <c r="CK57988"/>
      <c r="GG57988"/>
      <c r="GI57988"/>
      <c r="GQ57988"/>
      <c r="HI57988"/>
      <c r="HK57988"/>
      <c r="HM57988"/>
      <c r="IF57988"/>
      <c r="IW57988"/>
    </row>
    <row r="57989" spans="26:257">
      <c r="CJ57989"/>
      <c r="CK57989"/>
      <c r="GG57989"/>
      <c r="GI57989"/>
      <c r="GQ57989"/>
      <c r="HI57989"/>
      <c r="HK57989"/>
      <c r="HM57989"/>
      <c r="IF57989"/>
      <c r="IW57989"/>
    </row>
    <row r="57990" spans="26:257">
      <c r="CJ57990"/>
      <c r="CK57990"/>
      <c r="GG57990"/>
      <c r="GI57990"/>
      <c r="GQ57990"/>
      <c r="HI57990"/>
      <c r="HK57990"/>
      <c r="HM57990"/>
      <c r="IF57990"/>
      <c r="IW57990"/>
    </row>
    <row r="57991" spans="26:257">
      <c r="CJ57991"/>
      <c r="CK57991"/>
      <c r="GG57991"/>
      <c r="GI57991"/>
      <c r="GQ57991"/>
      <c r="HI57991"/>
      <c r="HK57991"/>
      <c r="HM57991"/>
      <c r="IF57991"/>
      <c r="IW57991"/>
    </row>
    <row r="57992" spans="26:257">
      <c r="CJ57992"/>
      <c r="CK57992"/>
      <c r="GG57992"/>
      <c r="GI57992"/>
      <c r="GQ57992"/>
      <c r="HI57992"/>
      <c r="HK57992"/>
      <c r="HM57992"/>
      <c r="IF57992"/>
      <c r="IW57992"/>
    </row>
    <row r="57993" spans="26:257">
      <c r="CJ57993"/>
      <c r="CK57993"/>
      <c r="GG57993"/>
      <c r="GI57993"/>
      <c r="GQ57993"/>
      <c r="HI57993"/>
      <c r="HK57993"/>
      <c r="HM57993"/>
      <c r="IF57993"/>
      <c r="IW57993"/>
    </row>
    <row r="57994" spans="26:257">
      <c r="CJ57994"/>
      <c r="CK57994"/>
      <c r="GG57994"/>
      <c r="GI57994"/>
      <c r="GQ57994"/>
      <c r="HI57994"/>
      <c r="HK57994"/>
      <c r="HM57994"/>
      <c r="IF57994"/>
      <c r="IW57994"/>
    </row>
    <row r="57995" spans="26:257">
      <c r="CJ57995"/>
      <c r="CK57995"/>
      <c r="GG57995"/>
      <c r="GI57995"/>
      <c r="GQ57995"/>
      <c r="HI57995"/>
      <c r="HK57995"/>
      <c r="HM57995"/>
      <c r="IF57995"/>
      <c r="IW57995"/>
    </row>
    <row r="57996" spans="26:257">
      <c r="CJ57996"/>
      <c r="CK57996"/>
      <c r="GG57996"/>
      <c r="GI57996"/>
      <c r="GQ57996"/>
      <c r="HI57996"/>
      <c r="HK57996"/>
      <c r="HM57996"/>
      <c r="IF57996"/>
      <c r="IW57996"/>
    </row>
    <row r="57997" spans="26:257">
      <c r="CJ57997"/>
      <c r="CK57997"/>
      <c r="GG57997"/>
      <c r="GI57997"/>
      <c r="GQ57997"/>
      <c r="HI57997"/>
      <c r="HK57997"/>
      <c r="HM57997"/>
      <c r="IF57997"/>
      <c r="IW57997"/>
    </row>
    <row r="57998" spans="26:257">
      <c r="CJ57998"/>
      <c r="CK57998"/>
      <c r="GG57998"/>
      <c r="GI57998"/>
      <c r="GQ57998"/>
      <c r="HI57998"/>
      <c r="HK57998"/>
      <c r="HM57998"/>
      <c r="IF57998"/>
      <c r="IW57998"/>
    </row>
    <row r="57999" spans="26:257">
      <c r="CJ57999"/>
      <c r="CK57999"/>
      <c r="GG57999"/>
      <c r="GI57999"/>
      <c r="GQ57999"/>
      <c r="HI57999"/>
      <c r="HK57999"/>
      <c r="HM57999"/>
      <c r="IF57999"/>
      <c r="IW57999"/>
    </row>
    <row r="58000" spans="26:257">
      <c r="CJ58000"/>
      <c r="CK58000"/>
      <c r="GG58000"/>
      <c r="GI58000"/>
      <c r="GQ58000"/>
      <c r="HI58000"/>
      <c r="HK58000"/>
      <c r="HM58000"/>
      <c r="IF58000"/>
      <c r="IW58000"/>
    </row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spans="26:257">
      <c r="CJ58321"/>
      <c r="CK58321"/>
      <c r="GG58321"/>
      <c r="GI58321"/>
      <c r="GQ58321"/>
      <c r="HI58321"/>
      <c r="HK58321"/>
      <c r="HM58321"/>
      <c r="IF58321"/>
      <c r="IW58321"/>
    </row>
    <row r="58322" spans="26:257">
      <c r="CJ58322"/>
      <c r="CK58322"/>
      <c r="GG58322"/>
      <c r="GI58322"/>
      <c r="GQ58322"/>
      <c r="HI58322"/>
      <c r="HK58322"/>
      <c r="HM58322"/>
      <c r="IF58322"/>
      <c r="IW58322"/>
    </row>
    <row r="58323" spans="26:257">
      <c r="CJ58323"/>
      <c r="CK58323"/>
      <c r="GG58323"/>
      <c r="GI58323"/>
      <c r="GQ58323"/>
      <c r="HI58323"/>
      <c r="HK58323"/>
      <c r="HM58323"/>
      <c r="IF58323"/>
      <c r="IW58323"/>
    </row>
    <row r="58324" spans="26:257">
      <c r="CJ58324"/>
      <c r="CK58324"/>
      <c r="GG58324"/>
      <c r="GI58324"/>
      <c r="GQ58324"/>
      <c r="HI58324"/>
      <c r="HK58324"/>
      <c r="HM58324"/>
      <c r="IF58324"/>
      <c r="IW58324"/>
    </row>
    <row r="58325" spans="26:257">
      <c r="CJ58325"/>
      <c r="CK58325"/>
      <c r="GG58325"/>
      <c r="GI58325"/>
      <c r="GQ58325"/>
      <c r="HI58325"/>
      <c r="HK58325"/>
      <c r="HM58325"/>
      <c r="IF58325"/>
      <c r="IW58325"/>
    </row>
    <row r="58326" spans="26:257">
      <c r="CJ58326"/>
      <c r="CK58326"/>
      <c r="GG58326"/>
      <c r="GI58326"/>
      <c r="GQ58326"/>
      <c r="HI58326"/>
      <c r="HK58326"/>
      <c r="HM58326"/>
      <c r="IF58326"/>
      <c r="IW58326"/>
    </row>
    <row r="58327" spans="26:257">
      <c r="Z58327" s="37"/>
      <c r="AD58327" s="32"/>
      <c r="AJ58327" s="37"/>
      <c r="CJ58327"/>
      <c r="CK58327"/>
      <c r="GG58327"/>
      <c r="GI58327"/>
      <c r="GQ58327"/>
      <c r="HI58327"/>
      <c r="HK58327"/>
      <c r="HM58327"/>
      <c r="IF58327"/>
      <c r="IW58327"/>
    </row>
    <row r="58328" spans="26:257">
      <c r="CJ58328"/>
      <c r="CK58328"/>
      <c r="GG58328"/>
      <c r="GI58328"/>
      <c r="GQ58328"/>
      <c r="HI58328"/>
      <c r="HK58328"/>
      <c r="HM58328"/>
      <c r="IF58328"/>
      <c r="IW58328"/>
    </row>
    <row r="58329" spans="26:257">
      <c r="CJ58329"/>
      <c r="CK58329"/>
      <c r="GG58329"/>
      <c r="GI58329"/>
      <c r="GQ58329"/>
      <c r="HI58329"/>
      <c r="HK58329"/>
      <c r="HM58329"/>
      <c r="IF58329"/>
      <c r="IW58329"/>
    </row>
    <row r="58330" spans="26:257">
      <c r="CJ58330"/>
      <c r="CK58330"/>
      <c r="GG58330"/>
      <c r="GI58330"/>
      <c r="GQ58330"/>
      <c r="HI58330"/>
      <c r="HK58330"/>
      <c r="HM58330"/>
      <c r="IF58330"/>
      <c r="IW58330"/>
    </row>
    <row r="58331" spans="26:257">
      <c r="CJ58331"/>
      <c r="CK58331"/>
      <c r="GG58331"/>
      <c r="GI58331"/>
      <c r="GQ58331"/>
      <c r="HI58331"/>
      <c r="HK58331"/>
      <c r="HM58331"/>
      <c r="IF58331"/>
      <c r="IW58331"/>
    </row>
    <row r="58332" spans="26:257">
      <c r="CJ58332"/>
      <c r="CK58332"/>
      <c r="GG58332"/>
      <c r="GI58332"/>
      <c r="GQ58332"/>
      <c r="HI58332"/>
      <c r="HK58332"/>
      <c r="HM58332"/>
      <c r="IF58332"/>
      <c r="IW58332"/>
    </row>
    <row r="58333" spans="26:257">
      <c r="CJ58333"/>
      <c r="CK58333"/>
      <c r="GG58333"/>
      <c r="GI58333"/>
      <c r="GQ58333"/>
      <c r="HI58333"/>
      <c r="HK58333"/>
      <c r="HM58333"/>
      <c r="IF58333"/>
      <c r="IW58333"/>
    </row>
    <row r="58334" spans="26:257">
      <c r="CJ58334"/>
      <c r="CK58334"/>
      <c r="GG58334"/>
      <c r="GI58334"/>
      <c r="GQ58334"/>
      <c r="HI58334"/>
      <c r="HK58334"/>
      <c r="HM58334"/>
      <c r="IF58334"/>
      <c r="IW58334"/>
    </row>
    <row r="58335" spans="26:257">
      <c r="CJ58335"/>
      <c r="CK58335"/>
      <c r="GG58335"/>
      <c r="GI58335"/>
      <c r="GQ58335"/>
      <c r="HI58335"/>
      <c r="HK58335"/>
      <c r="HM58335"/>
      <c r="IF58335"/>
      <c r="IW58335"/>
    </row>
    <row r="58336" spans="26:257">
      <c r="CJ58336"/>
      <c r="CK58336"/>
      <c r="GG58336"/>
      <c r="GI58336"/>
      <c r="GQ58336"/>
      <c r="HI58336"/>
      <c r="HK58336"/>
      <c r="HM58336"/>
      <c r="IF58336"/>
      <c r="IW58336"/>
    </row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spans="26:257">
      <c r="CJ58369"/>
      <c r="CK58369"/>
      <c r="GG58369"/>
      <c r="GI58369"/>
      <c r="GQ58369"/>
      <c r="HI58369"/>
      <c r="HK58369"/>
      <c r="HM58369"/>
      <c r="IF58369"/>
      <c r="IW58369"/>
    </row>
    <row r="58370" spans="26:257">
      <c r="CJ58370"/>
      <c r="CK58370"/>
      <c r="GG58370"/>
      <c r="GI58370"/>
      <c r="GQ58370"/>
      <c r="HI58370"/>
      <c r="HK58370"/>
      <c r="HM58370"/>
      <c r="IF58370"/>
      <c r="IW58370"/>
    </row>
    <row r="58371" spans="26:257">
      <c r="Z58371" s="37"/>
      <c r="AD58371" s="32"/>
      <c r="AJ58371" s="37"/>
      <c r="CJ58371"/>
      <c r="CK58371"/>
      <c r="GG58371"/>
      <c r="GI58371"/>
      <c r="GQ58371"/>
      <c r="HI58371"/>
      <c r="HK58371"/>
      <c r="HM58371"/>
      <c r="IF58371"/>
      <c r="IW58371"/>
    </row>
    <row r="58372" spans="26:257">
      <c r="CJ58372"/>
      <c r="CK58372"/>
      <c r="GG58372"/>
      <c r="GI58372"/>
      <c r="GQ58372"/>
      <c r="HI58372"/>
      <c r="HK58372"/>
      <c r="HM58372"/>
      <c r="IF58372"/>
      <c r="IW58372"/>
    </row>
    <row r="58373" spans="26:257">
      <c r="CJ58373"/>
      <c r="CK58373"/>
      <c r="GG58373"/>
      <c r="GI58373"/>
      <c r="GQ58373"/>
      <c r="HI58373"/>
      <c r="HK58373"/>
      <c r="HM58373"/>
      <c r="IF58373"/>
      <c r="IW58373"/>
    </row>
    <row r="58374" spans="26:257">
      <c r="CJ58374"/>
      <c r="CK58374"/>
      <c r="GG58374"/>
      <c r="GI58374"/>
      <c r="GQ58374"/>
      <c r="HI58374"/>
      <c r="HK58374"/>
      <c r="HM58374"/>
      <c r="IF58374"/>
      <c r="IW58374"/>
    </row>
    <row r="58375" spans="26:257">
      <c r="CJ58375"/>
      <c r="CK58375"/>
      <c r="GG58375"/>
      <c r="GI58375"/>
      <c r="GQ58375"/>
      <c r="HI58375"/>
      <c r="HK58375"/>
      <c r="HM58375"/>
      <c r="IF58375"/>
      <c r="IW58375"/>
    </row>
    <row r="58376" spans="26:257">
      <c r="CJ58376"/>
      <c r="CK58376"/>
      <c r="GG58376"/>
      <c r="GI58376"/>
      <c r="GQ58376"/>
      <c r="HI58376"/>
      <c r="HK58376"/>
      <c r="HM58376"/>
      <c r="IF58376"/>
      <c r="IW58376"/>
    </row>
    <row r="58377" spans="26:257">
      <c r="CJ58377"/>
      <c r="CK58377"/>
      <c r="GG58377"/>
      <c r="GI58377"/>
      <c r="GQ58377"/>
      <c r="HI58377"/>
      <c r="HK58377"/>
      <c r="HM58377"/>
      <c r="IF58377"/>
      <c r="IW58377"/>
    </row>
    <row r="58378" spans="26:257">
      <c r="CJ58378"/>
      <c r="CK58378"/>
      <c r="GG58378"/>
      <c r="GI58378"/>
      <c r="GQ58378"/>
      <c r="HI58378"/>
      <c r="HK58378"/>
      <c r="HM58378"/>
      <c r="IF58378"/>
      <c r="IW58378"/>
    </row>
    <row r="58379" spans="26:257">
      <c r="CJ58379"/>
      <c r="CK58379"/>
      <c r="GG58379"/>
      <c r="GI58379"/>
      <c r="GQ58379"/>
      <c r="HI58379"/>
      <c r="HK58379"/>
      <c r="HM58379"/>
      <c r="IF58379"/>
      <c r="IW58379"/>
    </row>
    <row r="58380" spans="26:257">
      <c r="CJ58380"/>
      <c r="CK58380"/>
      <c r="GG58380"/>
      <c r="GI58380"/>
      <c r="GQ58380"/>
      <c r="HI58380"/>
      <c r="HK58380"/>
      <c r="HM58380"/>
      <c r="IF58380"/>
      <c r="IW58380"/>
    </row>
    <row r="58381" spans="26:257">
      <c r="CJ58381"/>
      <c r="CK58381"/>
      <c r="GG58381"/>
      <c r="GI58381"/>
      <c r="GQ58381"/>
      <c r="HI58381"/>
      <c r="HK58381"/>
      <c r="HM58381"/>
      <c r="IF58381"/>
      <c r="IW58381"/>
    </row>
    <row r="58382" spans="26:257">
      <c r="CJ58382"/>
      <c r="CK58382"/>
      <c r="GG58382"/>
      <c r="GI58382"/>
      <c r="GQ58382"/>
      <c r="HI58382"/>
      <c r="HK58382"/>
      <c r="HM58382"/>
      <c r="IF58382"/>
      <c r="IW58382"/>
    </row>
    <row r="58383" spans="26:257">
      <c r="CJ58383"/>
      <c r="CK58383"/>
      <c r="GG58383"/>
      <c r="GI58383"/>
      <c r="GQ58383"/>
      <c r="HI58383"/>
      <c r="HK58383"/>
      <c r="HM58383"/>
      <c r="IF58383"/>
      <c r="IW58383"/>
    </row>
    <row r="58384" spans="26:257">
      <c r="CJ58384"/>
      <c r="CK58384"/>
      <c r="GG58384"/>
      <c r="GI58384"/>
      <c r="GQ58384"/>
      <c r="HI58384"/>
      <c r="HK58384"/>
      <c r="HM58384"/>
      <c r="IF58384"/>
      <c r="IW58384"/>
    </row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spans="26:257">
      <c r="CJ59345"/>
      <c r="CK59345"/>
      <c r="GG59345"/>
      <c r="GI59345"/>
      <c r="GQ59345"/>
      <c r="HI59345"/>
      <c r="HK59345"/>
      <c r="HM59345"/>
      <c r="IF59345"/>
      <c r="IW59345"/>
    </row>
    <row r="59346" spans="26:257">
      <c r="CJ59346"/>
      <c r="CK59346"/>
      <c r="GG59346"/>
      <c r="GI59346"/>
      <c r="GQ59346"/>
      <c r="HI59346"/>
      <c r="HK59346"/>
      <c r="HM59346"/>
      <c r="IF59346"/>
      <c r="IW59346"/>
    </row>
    <row r="59347" spans="26:257">
      <c r="CJ59347"/>
      <c r="CK59347"/>
      <c r="GG59347"/>
      <c r="GI59347"/>
      <c r="GQ59347"/>
      <c r="HI59347"/>
      <c r="HK59347"/>
      <c r="HM59347"/>
      <c r="IF59347"/>
      <c r="IW59347"/>
    </row>
    <row r="59348" spans="26:257">
      <c r="CJ59348"/>
      <c r="CK59348"/>
      <c r="GG59348"/>
      <c r="GI59348"/>
      <c r="GQ59348"/>
      <c r="HI59348"/>
      <c r="HK59348"/>
      <c r="HM59348"/>
      <c r="IF59348"/>
      <c r="IW59348"/>
    </row>
    <row r="59349" spans="26:257">
      <c r="CJ59349"/>
      <c r="CK59349"/>
      <c r="GG59349"/>
      <c r="GI59349"/>
      <c r="GQ59349"/>
      <c r="HI59349"/>
      <c r="HK59349"/>
      <c r="HM59349"/>
      <c r="IF59349"/>
      <c r="IW59349"/>
    </row>
    <row r="59350" spans="26:257">
      <c r="CJ59350"/>
      <c r="CK59350"/>
      <c r="GG59350"/>
      <c r="GI59350"/>
      <c r="GQ59350"/>
      <c r="HI59350"/>
      <c r="HK59350"/>
      <c r="HM59350"/>
      <c r="IF59350"/>
      <c r="IW59350"/>
    </row>
    <row r="59351" spans="26:257">
      <c r="CJ59351"/>
      <c r="CK59351"/>
      <c r="GG59351"/>
      <c r="GI59351"/>
      <c r="GQ59351"/>
      <c r="HI59351"/>
      <c r="HK59351"/>
      <c r="HM59351"/>
      <c r="IF59351"/>
      <c r="IW59351"/>
    </row>
    <row r="59352" spans="26:257">
      <c r="CJ59352"/>
      <c r="CK59352"/>
      <c r="GG59352"/>
      <c r="GI59352"/>
      <c r="GQ59352"/>
      <c r="HI59352"/>
      <c r="HK59352"/>
      <c r="HM59352"/>
      <c r="IF59352"/>
      <c r="IW59352"/>
    </row>
    <row r="59353" spans="26:257">
      <c r="CJ59353"/>
      <c r="CK59353"/>
      <c r="GG59353"/>
      <c r="GI59353"/>
      <c r="GQ59353"/>
      <c r="HI59353"/>
      <c r="HK59353"/>
      <c r="HM59353"/>
      <c r="IF59353"/>
      <c r="IW59353"/>
    </row>
    <row r="59354" spans="26:257">
      <c r="CJ59354"/>
      <c r="CK59354"/>
      <c r="GG59354"/>
      <c r="GI59354"/>
      <c r="GQ59354"/>
      <c r="HI59354"/>
      <c r="HK59354"/>
      <c r="HM59354"/>
      <c r="IF59354"/>
      <c r="IW59354"/>
    </row>
    <row r="59355" spans="26:257">
      <c r="CJ59355"/>
      <c r="CK59355"/>
      <c r="GG59355"/>
      <c r="GI59355"/>
      <c r="GQ59355"/>
      <c r="HI59355"/>
      <c r="HK59355"/>
      <c r="HM59355"/>
      <c r="IF59355"/>
      <c r="IW59355"/>
    </row>
    <row r="59356" spans="26:257">
      <c r="Z59356" s="37"/>
      <c r="AD59356" s="32"/>
      <c r="AJ59356" s="37"/>
      <c r="CJ59356"/>
      <c r="CK59356"/>
      <c r="GG59356"/>
      <c r="GI59356"/>
      <c r="GQ59356"/>
      <c r="HI59356"/>
      <c r="HK59356"/>
      <c r="HM59356"/>
      <c r="IF59356"/>
      <c r="IW59356"/>
    </row>
    <row r="59357" spans="26:257">
      <c r="CJ59357"/>
      <c r="CK59357"/>
      <c r="GG59357"/>
      <c r="GI59357"/>
      <c r="GQ59357"/>
      <c r="HI59357"/>
      <c r="HK59357"/>
      <c r="HM59357"/>
      <c r="IF59357"/>
      <c r="IW59357"/>
    </row>
    <row r="59358" spans="26:257">
      <c r="CJ59358"/>
      <c r="CK59358"/>
      <c r="GG59358"/>
      <c r="GI59358"/>
      <c r="GQ59358"/>
      <c r="HI59358"/>
      <c r="HK59358"/>
      <c r="HM59358"/>
      <c r="IF59358"/>
      <c r="IW59358"/>
    </row>
    <row r="59359" spans="26:257">
      <c r="CJ59359"/>
      <c r="CK59359"/>
      <c r="GG59359"/>
      <c r="GI59359"/>
      <c r="GQ59359"/>
      <c r="HI59359"/>
      <c r="HK59359"/>
      <c r="HM59359"/>
      <c r="IF59359"/>
      <c r="IW59359"/>
    </row>
    <row r="59360" spans="26:257">
      <c r="CJ59360"/>
      <c r="CK59360"/>
      <c r="GG59360"/>
      <c r="GI59360"/>
      <c r="GQ59360"/>
      <c r="HI59360"/>
      <c r="HK59360"/>
      <c r="HM59360"/>
      <c r="IF59360"/>
      <c r="IW59360"/>
    </row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spans="26:257">
      <c r="CJ59649"/>
      <c r="CK59649"/>
      <c r="GG59649"/>
      <c r="GI59649"/>
      <c r="GQ59649"/>
      <c r="HI59649"/>
      <c r="HK59649"/>
      <c r="HM59649"/>
      <c r="IF59649"/>
      <c r="IW59649"/>
    </row>
    <row r="59650" spans="26:257">
      <c r="CJ59650"/>
      <c r="CK59650"/>
      <c r="GG59650"/>
      <c r="GI59650"/>
      <c r="GQ59650"/>
      <c r="HI59650"/>
      <c r="HK59650"/>
      <c r="HM59650"/>
      <c r="IF59650"/>
      <c r="IW59650"/>
    </row>
    <row r="59651" spans="26:257">
      <c r="CJ59651"/>
      <c r="CK59651"/>
      <c r="GG59651"/>
      <c r="GI59651"/>
      <c r="GQ59651"/>
      <c r="HI59651"/>
      <c r="HK59651"/>
      <c r="HM59651"/>
      <c r="IF59651"/>
      <c r="IW59651"/>
    </row>
    <row r="59652" spans="26:257">
      <c r="CJ59652"/>
      <c r="CK59652"/>
      <c r="GG59652"/>
      <c r="GI59652"/>
      <c r="GQ59652"/>
      <c r="HI59652"/>
      <c r="HK59652"/>
      <c r="HM59652"/>
      <c r="IF59652"/>
      <c r="IW59652"/>
    </row>
    <row r="59653" spans="26:257">
      <c r="CJ59653"/>
      <c r="CK59653"/>
      <c r="GG59653"/>
      <c r="GI59653"/>
      <c r="GQ59653"/>
      <c r="HI59653"/>
      <c r="HK59653"/>
      <c r="HM59653"/>
      <c r="IF59653"/>
      <c r="IW59653"/>
    </row>
    <row r="59654" spans="26:257">
      <c r="CJ59654"/>
      <c r="CK59654"/>
      <c r="GG59654"/>
      <c r="GI59654"/>
      <c r="GQ59654"/>
      <c r="HI59654"/>
      <c r="HK59654"/>
      <c r="HM59654"/>
      <c r="IF59654"/>
      <c r="IW59654"/>
    </row>
    <row r="59655" spans="26:257">
      <c r="CJ59655"/>
      <c r="CK59655"/>
      <c r="GG59655"/>
      <c r="GI59655"/>
      <c r="GQ59655"/>
      <c r="HI59655"/>
      <c r="HK59655"/>
      <c r="HM59655"/>
      <c r="IF59655"/>
      <c r="IW59655"/>
    </row>
    <row r="59656" spans="26:257">
      <c r="CJ59656"/>
      <c r="CK59656"/>
      <c r="GG59656"/>
      <c r="GI59656"/>
      <c r="GQ59656"/>
      <c r="HI59656"/>
      <c r="HK59656"/>
      <c r="HM59656"/>
      <c r="IF59656"/>
      <c r="IW59656"/>
    </row>
    <row r="59657" spans="26:257">
      <c r="CJ59657"/>
      <c r="CK59657"/>
      <c r="GG59657"/>
      <c r="GI59657"/>
      <c r="GQ59657"/>
      <c r="HI59657"/>
      <c r="HK59657"/>
      <c r="HM59657"/>
      <c r="IF59657"/>
      <c r="IW59657"/>
    </row>
    <row r="59658" spans="26:257">
      <c r="CJ59658"/>
      <c r="CK59658"/>
      <c r="GG59658"/>
      <c r="GI59658"/>
      <c r="GQ59658"/>
      <c r="HI59658"/>
      <c r="HK59658"/>
      <c r="HM59658"/>
      <c r="IF59658"/>
      <c r="IW59658"/>
    </row>
    <row r="59659" spans="26:257">
      <c r="CJ59659"/>
      <c r="CK59659"/>
      <c r="GG59659"/>
      <c r="GI59659"/>
      <c r="GQ59659"/>
      <c r="HI59659"/>
      <c r="HK59659"/>
      <c r="HM59659"/>
      <c r="IF59659"/>
      <c r="IW59659"/>
    </row>
    <row r="59660" spans="26:257">
      <c r="CJ59660"/>
      <c r="CK59660"/>
      <c r="GG59660"/>
      <c r="GI59660"/>
      <c r="GQ59660"/>
      <c r="HI59660"/>
      <c r="HK59660"/>
      <c r="HM59660"/>
      <c r="IF59660"/>
      <c r="IW59660"/>
    </row>
    <row r="59661" spans="26:257">
      <c r="Z59661" s="37"/>
      <c r="AD59661" s="32"/>
      <c r="AJ59661" s="37"/>
      <c r="CJ59661"/>
      <c r="CK59661"/>
      <c r="GG59661"/>
      <c r="GI59661"/>
      <c r="GQ59661"/>
      <c r="HI59661"/>
      <c r="HK59661"/>
      <c r="HM59661"/>
      <c r="IF59661"/>
      <c r="IW59661"/>
    </row>
    <row r="59662" spans="26:257">
      <c r="CJ59662"/>
      <c r="CK59662"/>
      <c r="GG59662"/>
      <c r="GI59662"/>
      <c r="GQ59662"/>
      <c r="HI59662"/>
      <c r="HK59662"/>
      <c r="HM59662"/>
      <c r="IF59662"/>
      <c r="IW59662"/>
    </row>
    <row r="59663" spans="26:257">
      <c r="CJ59663"/>
      <c r="CK59663"/>
      <c r="GG59663"/>
      <c r="GI59663"/>
      <c r="GQ59663"/>
      <c r="HI59663"/>
      <c r="HK59663"/>
      <c r="HM59663"/>
      <c r="IF59663"/>
      <c r="IW59663"/>
    </row>
    <row r="59664" spans="26:257">
      <c r="CJ59664"/>
      <c r="CK59664"/>
      <c r="GG59664"/>
      <c r="GI59664"/>
      <c r="GQ59664"/>
      <c r="HI59664"/>
      <c r="HK59664"/>
      <c r="HM59664"/>
      <c r="IF59664"/>
      <c r="IW59664"/>
    </row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spans="26:257">
      <c r="CJ60481"/>
      <c r="CK60481"/>
      <c r="GG60481"/>
      <c r="GI60481"/>
      <c r="GQ60481"/>
      <c r="HI60481"/>
      <c r="HK60481"/>
      <c r="HM60481"/>
      <c r="IF60481"/>
      <c r="IW60481"/>
    </row>
    <row r="60482" spans="26:257">
      <c r="CJ60482"/>
      <c r="CK60482"/>
      <c r="GG60482"/>
      <c r="GI60482"/>
      <c r="GQ60482"/>
      <c r="HI60482"/>
      <c r="HK60482"/>
      <c r="HM60482"/>
      <c r="IF60482"/>
      <c r="IW60482"/>
    </row>
    <row r="60483" spans="26:257">
      <c r="CJ60483"/>
      <c r="CK60483"/>
      <c r="GG60483"/>
      <c r="GI60483"/>
      <c r="GQ60483"/>
      <c r="HI60483"/>
      <c r="HK60483"/>
      <c r="HM60483"/>
      <c r="IF60483"/>
      <c r="IW60483"/>
    </row>
    <row r="60484" spans="26:257">
      <c r="CJ60484"/>
      <c r="CK60484"/>
      <c r="GG60484"/>
      <c r="GI60484"/>
      <c r="GQ60484"/>
      <c r="HI60484"/>
      <c r="HK60484"/>
      <c r="HM60484"/>
      <c r="IF60484"/>
      <c r="IW60484"/>
    </row>
    <row r="60485" spans="26:257">
      <c r="CJ60485"/>
      <c r="CK60485"/>
      <c r="GG60485"/>
      <c r="GI60485"/>
      <c r="GQ60485"/>
      <c r="HI60485"/>
      <c r="HK60485"/>
      <c r="HM60485"/>
      <c r="IF60485"/>
      <c r="IW60485"/>
    </row>
    <row r="60486" spans="26:257">
      <c r="CJ60486"/>
      <c r="CK60486"/>
      <c r="GG60486"/>
      <c r="GI60486"/>
      <c r="GQ60486"/>
      <c r="HI60486"/>
      <c r="HK60486"/>
      <c r="HM60486"/>
      <c r="IF60486"/>
      <c r="IW60486"/>
    </row>
    <row r="60487" spans="26:257">
      <c r="CJ60487"/>
      <c r="CK60487"/>
      <c r="GG60487"/>
      <c r="GI60487"/>
      <c r="GQ60487"/>
      <c r="HI60487"/>
      <c r="HK60487"/>
      <c r="HM60487"/>
      <c r="IF60487"/>
      <c r="IW60487"/>
    </row>
    <row r="60488" spans="26:257">
      <c r="CJ60488"/>
      <c r="CK60488"/>
      <c r="GG60488"/>
      <c r="GI60488"/>
      <c r="GQ60488"/>
      <c r="HI60488"/>
      <c r="HK60488"/>
      <c r="HM60488"/>
      <c r="IF60488"/>
      <c r="IW60488"/>
    </row>
    <row r="60489" spans="26:257">
      <c r="CJ60489"/>
      <c r="CK60489"/>
      <c r="GG60489"/>
      <c r="GI60489"/>
      <c r="GQ60489"/>
      <c r="HI60489"/>
      <c r="HK60489"/>
      <c r="HM60489"/>
      <c r="IF60489"/>
      <c r="IW60489"/>
    </row>
    <row r="60490" spans="26:257">
      <c r="CJ60490"/>
      <c r="CK60490"/>
      <c r="GG60490"/>
      <c r="GI60490"/>
      <c r="GQ60490"/>
      <c r="HI60490"/>
      <c r="HK60490"/>
      <c r="HM60490"/>
      <c r="IF60490"/>
      <c r="IW60490"/>
    </row>
    <row r="60491" spans="26:257">
      <c r="CJ60491"/>
      <c r="CK60491"/>
      <c r="GG60491"/>
      <c r="GI60491"/>
      <c r="GQ60491"/>
      <c r="HI60491"/>
      <c r="HK60491"/>
      <c r="HM60491"/>
      <c r="IF60491"/>
      <c r="IW60491"/>
    </row>
    <row r="60492" spans="26:257">
      <c r="CJ60492"/>
      <c r="CK60492"/>
      <c r="GG60492"/>
      <c r="GI60492"/>
      <c r="GQ60492"/>
      <c r="HI60492"/>
      <c r="HK60492"/>
      <c r="HM60492"/>
      <c r="IF60492"/>
      <c r="IW60492"/>
    </row>
    <row r="60493" spans="26:257">
      <c r="CJ60493"/>
      <c r="CK60493"/>
      <c r="GG60493"/>
      <c r="GI60493"/>
      <c r="GQ60493"/>
      <c r="HI60493"/>
      <c r="HK60493"/>
      <c r="HM60493"/>
      <c r="IF60493"/>
      <c r="IW60493"/>
    </row>
    <row r="60494" spans="26:257">
      <c r="Z60494" s="37"/>
      <c r="AD60494" s="32"/>
      <c r="AJ60494" s="37"/>
      <c r="CJ60494"/>
      <c r="CK60494"/>
      <c r="GG60494"/>
      <c r="GI60494"/>
      <c r="GQ60494"/>
      <c r="HI60494"/>
      <c r="HK60494"/>
      <c r="HM60494"/>
      <c r="IF60494"/>
      <c r="IW60494"/>
    </row>
    <row r="60495" spans="26:257">
      <c r="Z60495" s="37"/>
      <c r="AD60495" s="32"/>
      <c r="AJ60495" s="37"/>
      <c r="CJ60495"/>
      <c r="CK60495"/>
      <c r="GG60495"/>
      <c r="GI60495"/>
      <c r="GQ60495"/>
      <c r="HI60495"/>
      <c r="HK60495"/>
      <c r="HM60495"/>
      <c r="IF60495"/>
      <c r="IW60495"/>
    </row>
    <row r="60496" spans="26:257">
      <c r="CJ60496"/>
      <c r="CK60496"/>
      <c r="GG60496"/>
      <c r="GI60496"/>
      <c r="GQ60496"/>
      <c r="HI60496"/>
      <c r="HK60496"/>
      <c r="HM60496"/>
      <c r="IF60496"/>
      <c r="IW60496"/>
    </row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spans="26:257">
      <c r="CJ60785"/>
      <c r="CK60785"/>
      <c r="GG60785"/>
      <c r="GI60785"/>
      <c r="GQ60785"/>
      <c r="HI60785"/>
      <c r="HK60785"/>
      <c r="HM60785"/>
      <c r="IF60785"/>
      <c r="IW60785"/>
    </row>
    <row r="60786" spans="26:257">
      <c r="CJ60786"/>
      <c r="CK60786"/>
      <c r="GG60786"/>
      <c r="GI60786"/>
      <c r="GQ60786"/>
      <c r="HI60786"/>
      <c r="HK60786"/>
      <c r="HM60786"/>
      <c r="IF60786"/>
      <c r="IW60786"/>
    </row>
    <row r="60787" spans="26:257">
      <c r="Z60787" s="37"/>
      <c r="AD60787" s="32"/>
      <c r="AJ60787" s="37"/>
      <c r="CJ60787"/>
      <c r="CK60787"/>
      <c r="GG60787"/>
      <c r="GI60787"/>
      <c r="GQ60787"/>
      <c r="HI60787"/>
      <c r="HK60787"/>
      <c r="HM60787"/>
      <c r="IF60787"/>
      <c r="IW60787"/>
    </row>
    <row r="60788" spans="26:257">
      <c r="CJ60788"/>
      <c r="CK60788"/>
      <c r="GG60788"/>
      <c r="GI60788"/>
      <c r="GQ60788"/>
      <c r="HI60788"/>
      <c r="HK60788"/>
      <c r="HM60788"/>
      <c r="IF60788"/>
      <c r="IW60788"/>
    </row>
    <row r="60789" spans="26:257">
      <c r="CJ60789"/>
      <c r="CK60789"/>
      <c r="GG60789"/>
      <c r="GI60789"/>
      <c r="GQ60789"/>
      <c r="HI60789"/>
      <c r="HK60789"/>
      <c r="HM60789"/>
      <c r="IF60789"/>
      <c r="IW60789"/>
    </row>
    <row r="60790" spans="26:257">
      <c r="CJ60790"/>
      <c r="CK60790"/>
      <c r="GG60790"/>
      <c r="GI60790"/>
      <c r="GQ60790"/>
      <c r="HI60790"/>
      <c r="HK60790"/>
      <c r="HM60790"/>
      <c r="IF60790"/>
      <c r="IW60790"/>
    </row>
    <row r="60791" spans="26:257">
      <c r="CJ60791"/>
      <c r="CK60791"/>
      <c r="GG60791"/>
      <c r="GI60791"/>
      <c r="GQ60791"/>
      <c r="HI60791"/>
      <c r="HK60791"/>
      <c r="HM60791"/>
      <c r="IF60791"/>
      <c r="IW60791"/>
    </row>
    <row r="60792" spans="26:257">
      <c r="CJ60792"/>
      <c r="CK60792"/>
      <c r="GG60792"/>
      <c r="GI60792"/>
      <c r="GQ60792"/>
      <c r="HI60792"/>
      <c r="HK60792"/>
      <c r="HM60792"/>
      <c r="IF60792"/>
      <c r="IW60792"/>
    </row>
    <row r="60793" spans="26:257">
      <c r="CJ60793"/>
      <c r="CK60793"/>
      <c r="GG60793"/>
      <c r="GI60793"/>
      <c r="GQ60793"/>
      <c r="HI60793"/>
      <c r="HK60793"/>
      <c r="HM60793"/>
      <c r="IF60793"/>
      <c r="IW60793"/>
    </row>
    <row r="60794" spans="26:257">
      <c r="CJ60794"/>
      <c r="CK60794"/>
      <c r="GG60794"/>
      <c r="GI60794"/>
      <c r="GQ60794"/>
      <c r="HI60794"/>
      <c r="HK60794"/>
      <c r="HM60794"/>
      <c r="IF60794"/>
      <c r="IW60794"/>
    </row>
    <row r="60795" spans="26:257">
      <c r="CJ60795"/>
      <c r="CK60795"/>
      <c r="GG60795"/>
      <c r="GI60795"/>
      <c r="GQ60795"/>
      <c r="HI60795"/>
      <c r="HK60795"/>
      <c r="HM60795"/>
      <c r="IF60795"/>
      <c r="IW60795"/>
    </row>
    <row r="60796" spans="26:257">
      <c r="CJ60796"/>
      <c r="CK60796"/>
      <c r="GG60796"/>
      <c r="GI60796"/>
      <c r="GQ60796"/>
      <c r="HI60796"/>
      <c r="HK60796"/>
      <c r="HM60796"/>
      <c r="IF60796"/>
      <c r="IW60796"/>
    </row>
    <row r="60797" spans="26:257">
      <c r="CJ60797"/>
      <c r="CK60797"/>
      <c r="GG60797"/>
      <c r="GI60797"/>
      <c r="GQ60797"/>
      <c r="HI60797"/>
      <c r="HK60797"/>
      <c r="HM60797"/>
      <c r="IF60797"/>
      <c r="IW60797"/>
    </row>
    <row r="60798" spans="26:257">
      <c r="CJ60798"/>
      <c r="CK60798"/>
      <c r="GG60798"/>
      <c r="GI60798"/>
      <c r="GQ60798"/>
      <c r="HI60798"/>
      <c r="HK60798"/>
      <c r="HM60798"/>
      <c r="IF60798"/>
      <c r="IW60798"/>
    </row>
    <row r="60799" spans="26:257">
      <c r="CJ60799"/>
      <c r="CK60799"/>
      <c r="GG60799"/>
      <c r="GI60799"/>
      <c r="GQ60799"/>
      <c r="HI60799"/>
      <c r="HK60799"/>
      <c r="HM60799"/>
      <c r="IF60799"/>
      <c r="IW60799"/>
    </row>
    <row r="60800" spans="26:257">
      <c r="CJ60800"/>
      <c r="CK60800"/>
      <c r="GG60800"/>
      <c r="GI60800"/>
      <c r="GQ60800"/>
      <c r="HI60800"/>
      <c r="HK60800"/>
      <c r="HM60800"/>
      <c r="IF60800"/>
      <c r="IW60800"/>
    </row>
    <row r="60801" spans="26:257">
      <c r="CJ60801"/>
      <c r="CK60801"/>
      <c r="GG60801"/>
      <c r="GI60801"/>
      <c r="GQ60801"/>
      <c r="HI60801"/>
      <c r="HK60801"/>
      <c r="HM60801"/>
      <c r="IF60801"/>
      <c r="IW60801"/>
    </row>
    <row r="60802" spans="26:257">
      <c r="CJ60802"/>
      <c r="CK60802"/>
      <c r="GG60802"/>
      <c r="GI60802"/>
      <c r="GQ60802"/>
      <c r="HI60802"/>
      <c r="HK60802"/>
      <c r="HM60802"/>
      <c r="IF60802"/>
      <c r="IW60802"/>
    </row>
    <row r="60803" spans="26:257">
      <c r="CJ60803"/>
      <c r="CK60803"/>
      <c r="GG60803"/>
      <c r="GI60803"/>
      <c r="GQ60803"/>
      <c r="HI60803"/>
      <c r="HK60803"/>
      <c r="HM60803"/>
      <c r="IF60803"/>
      <c r="IW60803"/>
    </row>
    <row r="60804" spans="26:257">
      <c r="CJ60804"/>
      <c r="CK60804"/>
      <c r="GG60804"/>
      <c r="GI60804"/>
      <c r="GQ60804"/>
      <c r="HI60804"/>
      <c r="HK60804"/>
      <c r="HM60804"/>
      <c r="IF60804"/>
      <c r="IW60804"/>
    </row>
    <row r="60805" spans="26:257">
      <c r="CJ60805"/>
      <c r="CK60805"/>
      <c r="GG60805"/>
      <c r="GI60805"/>
      <c r="GQ60805"/>
      <c r="HI60805"/>
      <c r="HK60805"/>
      <c r="HM60805"/>
      <c r="IF60805"/>
      <c r="IW60805"/>
    </row>
    <row r="60806" spans="26:257">
      <c r="CJ60806"/>
      <c r="CK60806"/>
      <c r="GG60806"/>
      <c r="GI60806"/>
      <c r="GQ60806"/>
      <c r="HI60806"/>
      <c r="HK60806"/>
      <c r="HM60806"/>
      <c r="IF60806"/>
      <c r="IW60806"/>
    </row>
    <row r="60807" spans="26:257">
      <c r="CJ60807"/>
      <c r="CK60807"/>
      <c r="GG60807"/>
      <c r="GI60807"/>
      <c r="GQ60807"/>
      <c r="HI60807"/>
      <c r="HK60807"/>
      <c r="HM60807"/>
      <c r="IF60807"/>
      <c r="IW60807"/>
    </row>
    <row r="60808" spans="26:257">
      <c r="CJ60808"/>
      <c r="CK60808"/>
      <c r="GG60808"/>
      <c r="GI60808"/>
      <c r="GQ60808"/>
      <c r="HI60808"/>
      <c r="HK60808"/>
      <c r="HM60808"/>
      <c r="IF60808"/>
      <c r="IW60808"/>
    </row>
    <row r="60809" spans="26:257">
      <c r="CJ60809"/>
      <c r="CK60809"/>
      <c r="GG60809"/>
      <c r="GI60809"/>
      <c r="GQ60809"/>
      <c r="HI60809"/>
      <c r="HK60809"/>
      <c r="HM60809"/>
      <c r="IF60809"/>
      <c r="IW60809"/>
    </row>
    <row r="60810" spans="26:257">
      <c r="CJ60810"/>
      <c r="CK60810"/>
      <c r="GG60810"/>
      <c r="GI60810"/>
      <c r="GQ60810"/>
      <c r="HI60810"/>
      <c r="HK60810"/>
      <c r="HM60810"/>
      <c r="IF60810"/>
      <c r="IW60810"/>
    </row>
    <row r="60811" spans="26:257">
      <c r="CJ60811"/>
      <c r="CK60811"/>
      <c r="GG60811"/>
      <c r="GI60811"/>
      <c r="GQ60811"/>
      <c r="HI60811"/>
      <c r="HK60811"/>
      <c r="HM60811"/>
      <c r="IF60811"/>
      <c r="IW60811"/>
    </row>
    <row r="60812" spans="26:257">
      <c r="CJ60812"/>
      <c r="CK60812"/>
      <c r="GG60812"/>
      <c r="GI60812"/>
      <c r="GQ60812"/>
      <c r="HI60812"/>
      <c r="HK60812"/>
      <c r="HM60812"/>
      <c r="IF60812"/>
      <c r="IW60812"/>
    </row>
    <row r="60813" spans="26:257">
      <c r="Z60813" s="37"/>
      <c r="AD60813" s="32"/>
      <c r="AJ60813" s="37"/>
      <c r="CJ60813"/>
      <c r="CK60813"/>
      <c r="GG60813"/>
      <c r="GI60813"/>
      <c r="GQ60813"/>
      <c r="HI60813"/>
      <c r="HK60813"/>
      <c r="HM60813"/>
      <c r="IF60813"/>
      <c r="IW60813"/>
    </row>
    <row r="60814" spans="26:257">
      <c r="CJ60814"/>
      <c r="CK60814"/>
      <c r="GG60814"/>
      <c r="GI60814"/>
      <c r="GQ60814"/>
      <c r="HI60814"/>
      <c r="HK60814"/>
      <c r="HM60814"/>
      <c r="IF60814"/>
      <c r="IW60814"/>
    </row>
    <row r="60815" spans="26:257">
      <c r="CJ60815"/>
      <c r="CK60815"/>
      <c r="GG60815"/>
      <c r="GI60815"/>
      <c r="GQ60815"/>
      <c r="HI60815"/>
      <c r="HK60815"/>
      <c r="HM60815"/>
      <c r="IF60815"/>
      <c r="IW60815"/>
    </row>
    <row r="60816" spans="26:257">
      <c r="CJ60816"/>
      <c r="CK60816"/>
      <c r="GG60816"/>
      <c r="GI60816"/>
      <c r="GQ60816"/>
      <c r="HI60816"/>
      <c r="HK60816"/>
      <c r="HM60816"/>
      <c r="IF60816"/>
      <c r="IW60816"/>
    </row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spans="26:257">
      <c r="CJ61089"/>
      <c r="CK61089"/>
      <c r="GG61089"/>
      <c r="GI61089"/>
      <c r="GQ61089"/>
      <c r="HI61089"/>
      <c r="HK61089"/>
      <c r="HM61089"/>
      <c r="IF61089"/>
      <c r="IW61089"/>
    </row>
    <row r="61090" spans="26:257">
      <c r="CJ61090"/>
      <c r="CK61090"/>
      <c r="GG61090"/>
      <c r="GI61090"/>
      <c r="GQ61090"/>
      <c r="HI61090"/>
      <c r="HK61090"/>
      <c r="HM61090"/>
      <c r="IF61090"/>
      <c r="IW61090"/>
    </row>
    <row r="61091" spans="26:257">
      <c r="CJ61091"/>
      <c r="CK61091"/>
      <c r="GG61091"/>
      <c r="GI61091"/>
      <c r="GQ61091"/>
      <c r="HI61091"/>
      <c r="HK61091"/>
      <c r="HM61091"/>
      <c r="IF61091"/>
      <c r="IW61091"/>
    </row>
    <row r="61092" spans="26:257">
      <c r="CJ61092"/>
      <c r="CK61092"/>
      <c r="GG61092"/>
      <c r="GI61092"/>
      <c r="GQ61092"/>
      <c r="HI61092"/>
      <c r="HK61092"/>
      <c r="HM61092"/>
      <c r="IF61092"/>
      <c r="IW61092"/>
    </row>
    <row r="61093" spans="26:257">
      <c r="CJ61093"/>
      <c r="CK61093"/>
      <c r="GG61093"/>
      <c r="GI61093"/>
      <c r="GQ61093"/>
      <c r="HI61093"/>
      <c r="HK61093"/>
      <c r="HM61093"/>
      <c r="IF61093"/>
      <c r="IW61093"/>
    </row>
    <row r="61094" spans="26:257">
      <c r="CJ61094"/>
      <c r="CK61094"/>
      <c r="GG61094"/>
      <c r="GI61094"/>
      <c r="GQ61094"/>
      <c r="HI61094"/>
      <c r="HK61094"/>
      <c r="HM61094"/>
      <c r="IF61094"/>
      <c r="IW61094"/>
    </row>
    <row r="61095" spans="26:257">
      <c r="CJ61095"/>
      <c r="CK61095"/>
      <c r="GG61095"/>
      <c r="GI61095"/>
      <c r="GQ61095"/>
      <c r="HI61095"/>
      <c r="HK61095"/>
      <c r="HM61095"/>
      <c r="IF61095"/>
      <c r="IW61095"/>
    </row>
    <row r="61096" spans="26:257">
      <c r="Z61096" s="37"/>
      <c r="AD61096" s="32"/>
      <c r="AJ61096" s="37"/>
      <c r="CJ61096"/>
      <c r="CK61096"/>
      <c r="GG61096"/>
      <c r="GI61096"/>
      <c r="GQ61096"/>
      <c r="HI61096"/>
      <c r="HK61096"/>
      <c r="HM61096"/>
      <c r="IF61096"/>
      <c r="IW61096"/>
    </row>
    <row r="61097" spans="26:257">
      <c r="CJ61097"/>
      <c r="CK61097"/>
      <c r="GG61097"/>
      <c r="GI61097"/>
      <c r="GQ61097"/>
      <c r="HI61097"/>
      <c r="HK61097"/>
      <c r="HM61097"/>
      <c r="IF61097"/>
      <c r="IW61097"/>
    </row>
    <row r="61098" spans="26:257">
      <c r="CJ61098"/>
      <c r="CK61098"/>
      <c r="GG61098"/>
      <c r="GI61098"/>
      <c r="GQ61098"/>
      <c r="HI61098"/>
      <c r="HK61098"/>
      <c r="HM61098"/>
      <c r="IF61098"/>
      <c r="IW61098"/>
    </row>
    <row r="61099" spans="26:257">
      <c r="CJ61099"/>
      <c r="CK61099"/>
      <c r="GG61099"/>
      <c r="GI61099"/>
      <c r="GQ61099"/>
      <c r="HI61099"/>
      <c r="HK61099"/>
      <c r="HM61099"/>
      <c r="IF61099"/>
      <c r="IW61099"/>
    </row>
    <row r="61100" spans="26:257">
      <c r="CJ61100"/>
      <c r="CK61100"/>
      <c r="GG61100"/>
      <c r="GI61100"/>
      <c r="GQ61100"/>
      <c r="HI61100"/>
      <c r="HK61100"/>
      <c r="HM61100"/>
      <c r="IF61100"/>
      <c r="IW61100"/>
    </row>
    <row r="61101" spans="26:257">
      <c r="CJ61101"/>
      <c r="CK61101"/>
      <c r="GG61101"/>
      <c r="GI61101"/>
      <c r="GQ61101"/>
      <c r="HI61101"/>
      <c r="HK61101"/>
      <c r="HM61101"/>
      <c r="IF61101"/>
      <c r="IW61101"/>
    </row>
    <row r="61102" spans="26:257">
      <c r="CJ61102"/>
      <c r="CK61102"/>
      <c r="GG61102"/>
      <c r="GI61102"/>
      <c r="GQ61102"/>
      <c r="HI61102"/>
      <c r="HK61102"/>
      <c r="HM61102"/>
      <c r="IF61102"/>
      <c r="IW61102"/>
    </row>
    <row r="61103" spans="26:257">
      <c r="CJ61103"/>
      <c r="CK61103"/>
      <c r="GG61103"/>
      <c r="GI61103"/>
      <c r="GQ61103"/>
      <c r="HI61103"/>
      <c r="HK61103"/>
      <c r="HM61103"/>
      <c r="IF61103"/>
      <c r="IW61103"/>
    </row>
    <row r="61104" spans="26:257">
      <c r="CJ61104"/>
      <c r="CK61104"/>
      <c r="GG61104"/>
      <c r="GI61104"/>
      <c r="GQ61104"/>
      <c r="HI61104"/>
      <c r="HK61104"/>
      <c r="HM61104"/>
      <c r="IF61104"/>
      <c r="IW61104"/>
    </row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spans="26:257">
      <c r="CJ61265"/>
      <c r="CK61265"/>
      <c r="GG61265"/>
      <c r="GI61265"/>
      <c r="GQ61265"/>
      <c r="HI61265"/>
      <c r="HK61265"/>
      <c r="HM61265"/>
      <c r="IF61265"/>
      <c r="IW61265"/>
    </row>
    <row r="61266" spans="26:257">
      <c r="CJ61266"/>
      <c r="CK61266"/>
      <c r="GG61266"/>
      <c r="GI61266"/>
      <c r="GQ61266"/>
      <c r="HI61266"/>
      <c r="HK61266"/>
      <c r="HM61266"/>
      <c r="IF61266"/>
      <c r="IW61266"/>
    </row>
    <row r="61267" spans="26:257">
      <c r="CJ61267"/>
      <c r="CK61267"/>
      <c r="GG61267"/>
      <c r="GI61267"/>
      <c r="GQ61267"/>
      <c r="HI61267"/>
      <c r="HK61267"/>
      <c r="HM61267"/>
      <c r="IF61267"/>
      <c r="IW61267"/>
    </row>
    <row r="61268" spans="26:257">
      <c r="CJ61268"/>
      <c r="CK61268"/>
      <c r="GG61268"/>
      <c r="GI61268"/>
      <c r="GQ61268"/>
      <c r="HI61268"/>
      <c r="HK61268"/>
      <c r="HM61268"/>
      <c r="IF61268"/>
      <c r="IW61268"/>
    </row>
    <row r="61269" spans="26:257">
      <c r="CJ61269"/>
      <c r="CK61269"/>
      <c r="GG61269"/>
      <c r="GI61269"/>
      <c r="GQ61269"/>
      <c r="HI61269"/>
      <c r="HK61269"/>
      <c r="HM61269"/>
      <c r="IF61269"/>
      <c r="IW61269"/>
    </row>
    <row r="61270" spans="26:257">
      <c r="CJ61270"/>
      <c r="CK61270"/>
      <c r="GG61270"/>
      <c r="GI61270"/>
      <c r="GQ61270"/>
      <c r="HI61270"/>
      <c r="HK61270"/>
      <c r="HM61270"/>
      <c r="IF61270"/>
      <c r="IW61270"/>
    </row>
    <row r="61271" spans="26:257">
      <c r="CJ61271"/>
      <c r="CK61271"/>
      <c r="GG61271"/>
      <c r="GI61271"/>
      <c r="GQ61271"/>
      <c r="HI61271"/>
      <c r="HK61271"/>
      <c r="HM61271"/>
      <c r="IF61271"/>
      <c r="IW61271"/>
    </row>
    <row r="61272" spans="26:257">
      <c r="CJ61272"/>
      <c r="CK61272"/>
      <c r="GG61272"/>
      <c r="GI61272"/>
      <c r="GQ61272"/>
      <c r="HI61272"/>
      <c r="HK61272"/>
      <c r="HM61272"/>
      <c r="IF61272"/>
      <c r="IW61272"/>
    </row>
    <row r="61273" spans="26:257">
      <c r="CJ61273"/>
      <c r="CK61273"/>
      <c r="GG61273"/>
      <c r="GI61273"/>
      <c r="GQ61273"/>
      <c r="HI61273"/>
      <c r="HK61273"/>
      <c r="HM61273"/>
      <c r="IF61273"/>
      <c r="IW61273"/>
    </row>
    <row r="61274" spans="26:257">
      <c r="CJ61274"/>
      <c r="CK61274"/>
      <c r="GG61274"/>
      <c r="GI61274"/>
      <c r="GQ61274"/>
      <c r="HI61274"/>
      <c r="HK61274"/>
      <c r="HM61274"/>
      <c r="IF61274"/>
      <c r="IW61274"/>
    </row>
    <row r="61275" spans="26:257">
      <c r="CJ61275"/>
      <c r="CK61275"/>
      <c r="GG61275"/>
      <c r="GI61275"/>
      <c r="GQ61275"/>
      <c r="HI61275"/>
      <c r="HK61275"/>
      <c r="HM61275"/>
      <c r="IF61275"/>
      <c r="IW61275"/>
    </row>
    <row r="61276" spans="26:257">
      <c r="CJ61276"/>
      <c r="CK61276"/>
      <c r="GG61276"/>
      <c r="GI61276"/>
      <c r="GQ61276"/>
      <c r="HI61276"/>
      <c r="HK61276"/>
      <c r="HM61276"/>
      <c r="IF61276"/>
      <c r="IW61276"/>
    </row>
    <row r="61277" spans="26:257">
      <c r="CJ61277"/>
      <c r="CK61277"/>
      <c r="GG61277"/>
      <c r="GI61277"/>
      <c r="GQ61277"/>
      <c r="HI61277"/>
      <c r="HK61277"/>
      <c r="HM61277"/>
      <c r="IF61277"/>
      <c r="IW61277"/>
    </row>
    <row r="61278" spans="26:257">
      <c r="CJ61278"/>
      <c r="CK61278"/>
      <c r="GG61278"/>
      <c r="GI61278"/>
      <c r="GQ61278"/>
      <c r="HI61278"/>
      <c r="HK61278"/>
      <c r="HM61278"/>
      <c r="IF61278"/>
      <c r="IW61278"/>
    </row>
    <row r="61279" spans="26:257">
      <c r="CJ61279"/>
      <c r="CK61279"/>
      <c r="GG61279"/>
      <c r="GI61279"/>
      <c r="GQ61279"/>
      <c r="HI61279"/>
      <c r="HK61279"/>
      <c r="HM61279"/>
      <c r="IF61279"/>
      <c r="IW61279"/>
    </row>
    <row r="61280" spans="26:257">
      <c r="Z61280" s="37"/>
      <c r="AD61280" s="32"/>
      <c r="AJ61280" s="37"/>
      <c r="CJ61280"/>
      <c r="CK61280"/>
      <c r="GG61280"/>
      <c r="GI61280"/>
      <c r="GQ61280"/>
      <c r="HI61280"/>
      <c r="HK61280"/>
      <c r="HM61280"/>
      <c r="IF61280"/>
      <c r="IW61280"/>
    </row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spans="26:257">
      <c r="Z62161" s="37"/>
      <c r="AD62161" s="32"/>
      <c r="AJ62161" s="37"/>
      <c r="CJ62161"/>
      <c r="CK62161"/>
      <c r="GG62161"/>
      <c r="GI62161"/>
      <c r="GQ62161"/>
      <c r="HI62161"/>
      <c r="HK62161"/>
      <c r="HM62161"/>
      <c r="IF62161"/>
      <c r="IW62161"/>
    </row>
    <row r="62162" spans="26:257">
      <c r="CJ62162"/>
      <c r="CK62162"/>
      <c r="GG62162"/>
      <c r="GI62162"/>
      <c r="GQ62162"/>
      <c r="HI62162"/>
      <c r="HK62162"/>
      <c r="HM62162"/>
      <c r="IF62162"/>
      <c r="IW62162"/>
    </row>
    <row r="62163" spans="26:257">
      <c r="CJ62163"/>
      <c r="CK62163"/>
      <c r="GG62163"/>
      <c r="GI62163"/>
      <c r="GQ62163"/>
      <c r="HI62163"/>
      <c r="HK62163"/>
      <c r="HM62163"/>
      <c r="IF62163"/>
      <c r="IW62163"/>
    </row>
    <row r="62164" spans="26:257">
      <c r="CJ62164"/>
      <c r="CK62164"/>
      <c r="GG62164"/>
      <c r="GI62164"/>
      <c r="GQ62164"/>
      <c r="HI62164"/>
      <c r="HK62164"/>
      <c r="HM62164"/>
      <c r="IF62164"/>
      <c r="IW62164"/>
    </row>
    <row r="62165" spans="26:257">
      <c r="CJ62165"/>
      <c r="CK62165"/>
      <c r="GG62165"/>
      <c r="GI62165"/>
      <c r="GQ62165"/>
      <c r="HI62165"/>
      <c r="HK62165"/>
      <c r="HM62165"/>
      <c r="IF62165"/>
      <c r="IW62165"/>
    </row>
    <row r="62166" spans="26:257">
      <c r="CJ62166"/>
      <c r="CK62166"/>
      <c r="GG62166"/>
      <c r="GI62166"/>
      <c r="GQ62166"/>
      <c r="HI62166"/>
      <c r="HK62166"/>
      <c r="HM62166"/>
      <c r="IF62166"/>
      <c r="IW62166"/>
    </row>
    <row r="62167" spans="26:257">
      <c r="CJ62167"/>
      <c r="CK62167"/>
      <c r="GG62167"/>
      <c r="GI62167"/>
      <c r="GQ62167"/>
      <c r="HI62167"/>
      <c r="HK62167"/>
      <c r="HM62167"/>
      <c r="IF62167"/>
      <c r="IW62167"/>
    </row>
    <row r="62168" spans="26:257">
      <c r="CJ62168"/>
      <c r="CK62168"/>
      <c r="GG62168"/>
      <c r="GI62168"/>
      <c r="GQ62168"/>
      <c r="HI62168"/>
      <c r="HK62168"/>
      <c r="HM62168"/>
      <c r="IF62168"/>
      <c r="IW62168"/>
    </row>
    <row r="62169" spans="26:257">
      <c r="CJ62169"/>
      <c r="CK62169"/>
      <c r="GG62169"/>
      <c r="GI62169"/>
      <c r="GQ62169"/>
      <c r="HI62169"/>
      <c r="HK62169"/>
      <c r="HM62169"/>
      <c r="IF62169"/>
      <c r="IW62169"/>
    </row>
    <row r="62170" spans="26:257">
      <c r="CJ62170"/>
      <c r="CK62170"/>
      <c r="GG62170"/>
      <c r="GI62170"/>
      <c r="GQ62170"/>
      <c r="HI62170"/>
      <c r="HK62170"/>
      <c r="HM62170"/>
      <c r="IF62170"/>
      <c r="IW62170"/>
    </row>
    <row r="62171" spans="26:257">
      <c r="CJ62171"/>
      <c r="CK62171"/>
      <c r="GG62171"/>
      <c r="GI62171"/>
      <c r="GQ62171"/>
      <c r="HI62171"/>
      <c r="HK62171"/>
      <c r="HM62171"/>
      <c r="IF62171"/>
      <c r="IW62171"/>
    </row>
    <row r="62172" spans="26:257">
      <c r="CJ62172"/>
      <c r="CK62172"/>
      <c r="GG62172"/>
      <c r="GI62172"/>
      <c r="GQ62172"/>
      <c r="HI62172"/>
      <c r="HK62172"/>
      <c r="HM62172"/>
      <c r="IF62172"/>
      <c r="IW62172"/>
    </row>
    <row r="62173" spans="26:257">
      <c r="CJ62173"/>
      <c r="CK62173"/>
      <c r="GG62173"/>
      <c r="GI62173"/>
      <c r="GQ62173"/>
      <c r="HI62173"/>
      <c r="HK62173"/>
      <c r="HM62173"/>
      <c r="IF62173"/>
      <c r="IW62173"/>
    </row>
    <row r="62174" spans="26:257">
      <c r="CJ62174"/>
      <c r="CK62174"/>
      <c r="GG62174"/>
      <c r="GI62174"/>
      <c r="GQ62174"/>
      <c r="HI62174"/>
      <c r="HK62174"/>
      <c r="HM62174"/>
      <c r="IF62174"/>
      <c r="IW62174"/>
    </row>
    <row r="62175" spans="26:257">
      <c r="CJ62175"/>
      <c r="CK62175"/>
      <c r="GG62175"/>
      <c r="GI62175"/>
      <c r="GQ62175"/>
      <c r="HI62175"/>
      <c r="HK62175"/>
      <c r="HM62175"/>
      <c r="IF62175"/>
      <c r="IW62175"/>
    </row>
    <row r="62176" spans="26:257">
      <c r="CJ62176"/>
      <c r="CK62176"/>
      <c r="GG62176"/>
      <c r="GI62176"/>
      <c r="GQ62176"/>
      <c r="HI62176"/>
      <c r="HK62176"/>
      <c r="HM62176"/>
      <c r="IF62176"/>
      <c r="IW62176"/>
    </row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spans="26:257">
      <c r="CJ62545"/>
      <c r="CK62545"/>
      <c r="GG62545"/>
      <c r="GI62545"/>
      <c r="GQ62545"/>
      <c r="HI62545"/>
      <c r="HK62545"/>
      <c r="HM62545"/>
      <c r="IF62545"/>
      <c r="IW62545"/>
    </row>
    <row r="62546" spans="26:257">
      <c r="CJ62546"/>
      <c r="CK62546"/>
      <c r="GG62546"/>
      <c r="GI62546"/>
      <c r="GQ62546"/>
      <c r="HI62546"/>
      <c r="HK62546"/>
      <c r="HM62546"/>
      <c r="IF62546"/>
      <c r="IW62546"/>
    </row>
    <row r="62547" spans="26:257">
      <c r="CJ62547"/>
      <c r="CK62547"/>
      <c r="GG62547"/>
      <c r="GI62547"/>
      <c r="GQ62547"/>
      <c r="HI62547"/>
      <c r="HK62547"/>
      <c r="HM62547"/>
      <c r="IF62547"/>
      <c r="IW62547"/>
    </row>
    <row r="62548" spans="26:257">
      <c r="CJ62548"/>
      <c r="CK62548"/>
      <c r="GG62548"/>
      <c r="GI62548"/>
      <c r="GQ62548"/>
      <c r="HI62548"/>
      <c r="HK62548"/>
      <c r="HM62548"/>
      <c r="IF62548"/>
      <c r="IW62548"/>
    </row>
    <row r="62549" spans="26:257">
      <c r="CJ62549"/>
      <c r="CK62549"/>
      <c r="GG62549"/>
      <c r="GI62549"/>
      <c r="GQ62549"/>
      <c r="HI62549"/>
      <c r="HK62549"/>
      <c r="HM62549"/>
      <c r="IF62549"/>
      <c r="IW62549"/>
    </row>
    <row r="62550" spans="26:257">
      <c r="CJ62550"/>
      <c r="CK62550"/>
      <c r="GG62550"/>
      <c r="GI62550"/>
      <c r="GQ62550"/>
      <c r="HI62550"/>
      <c r="HK62550"/>
      <c r="HM62550"/>
      <c r="IF62550"/>
      <c r="IW62550"/>
    </row>
    <row r="62551" spans="26:257">
      <c r="CJ62551"/>
      <c r="CK62551"/>
      <c r="GG62551"/>
      <c r="GI62551"/>
      <c r="GQ62551"/>
      <c r="HI62551"/>
      <c r="HK62551"/>
      <c r="HM62551"/>
      <c r="IF62551"/>
      <c r="IW62551"/>
    </row>
    <row r="62552" spans="26:257">
      <c r="CJ62552"/>
      <c r="CK62552"/>
      <c r="GG62552"/>
      <c r="GI62552"/>
      <c r="GQ62552"/>
      <c r="HI62552"/>
      <c r="HK62552"/>
      <c r="HM62552"/>
      <c r="IF62552"/>
      <c r="IW62552"/>
    </row>
    <row r="62553" spans="26:257">
      <c r="CJ62553"/>
      <c r="CK62553"/>
      <c r="GG62553"/>
      <c r="GI62553"/>
      <c r="GQ62553"/>
      <c r="HI62553"/>
      <c r="HK62553"/>
      <c r="HM62553"/>
      <c r="IF62553"/>
      <c r="IW62553"/>
    </row>
    <row r="62554" spans="26:257">
      <c r="CJ62554"/>
      <c r="CK62554"/>
      <c r="GG62554"/>
      <c r="GI62554"/>
      <c r="GQ62554"/>
      <c r="HI62554"/>
      <c r="HK62554"/>
      <c r="HM62554"/>
      <c r="IF62554"/>
      <c r="IW62554"/>
    </row>
    <row r="62555" spans="26:257">
      <c r="CJ62555"/>
      <c r="CK62555"/>
      <c r="GG62555"/>
      <c r="GI62555"/>
      <c r="GQ62555"/>
      <c r="HI62555"/>
      <c r="HK62555"/>
      <c r="HM62555"/>
      <c r="IF62555"/>
      <c r="IW62555"/>
    </row>
    <row r="62556" spans="26:257">
      <c r="Z62556" s="37"/>
      <c r="AD62556" s="32"/>
      <c r="AJ62556" s="37"/>
      <c r="CJ62556"/>
      <c r="CK62556"/>
      <c r="GG62556"/>
      <c r="GI62556"/>
      <c r="GQ62556"/>
      <c r="HI62556"/>
      <c r="HK62556"/>
      <c r="HM62556"/>
      <c r="IF62556"/>
      <c r="IW62556"/>
    </row>
    <row r="62557" spans="26:257">
      <c r="CJ62557"/>
      <c r="CK62557"/>
      <c r="GG62557"/>
      <c r="GI62557"/>
      <c r="GQ62557"/>
      <c r="HI62557"/>
      <c r="HK62557"/>
      <c r="HM62557"/>
      <c r="IF62557"/>
      <c r="IW62557"/>
    </row>
    <row r="62558" spans="26:257">
      <c r="CJ62558"/>
      <c r="CK62558"/>
      <c r="GG62558"/>
      <c r="GI62558"/>
      <c r="GQ62558"/>
      <c r="HI62558"/>
      <c r="HK62558"/>
      <c r="HM62558"/>
      <c r="IF62558"/>
      <c r="IW62558"/>
    </row>
    <row r="62559" spans="26:257">
      <c r="CJ62559"/>
      <c r="CK62559"/>
      <c r="GG62559"/>
      <c r="GI62559"/>
      <c r="GQ62559"/>
      <c r="HI62559"/>
      <c r="HK62559"/>
      <c r="HM62559"/>
      <c r="IF62559"/>
      <c r="IW62559"/>
    </row>
    <row r="62560" spans="26:257">
      <c r="CJ62560"/>
      <c r="CK62560"/>
      <c r="GG62560"/>
      <c r="GI62560"/>
      <c r="GQ62560"/>
      <c r="HI62560"/>
      <c r="HK62560"/>
      <c r="HM62560"/>
      <c r="IF62560"/>
      <c r="IW62560"/>
    </row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spans="26:257">
      <c r="CJ62625"/>
      <c r="CK62625"/>
      <c r="GG62625"/>
      <c r="GI62625"/>
      <c r="GQ62625"/>
      <c r="HI62625"/>
      <c r="HK62625"/>
      <c r="HM62625"/>
      <c r="IF62625"/>
      <c r="IW62625"/>
    </row>
    <row r="62626" spans="26:257">
      <c r="CJ62626"/>
      <c r="CK62626"/>
      <c r="GG62626"/>
      <c r="GI62626"/>
      <c r="GQ62626"/>
      <c r="HI62626"/>
      <c r="HK62626"/>
      <c r="HM62626"/>
      <c r="IF62626"/>
      <c r="IW62626"/>
    </row>
    <row r="62627" spans="26:257">
      <c r="CJ62627"/>
      <c r="CK62627"/>
      <c r="GG62627"/>
      <c r="GI62627"/>
      <c r="GQ62627"/>
      <c r="HI62627"/>
      <c r="HK62627"/>
      <c r="HM62627"/>
      <c r="IF62627"/>
      <c r="IW62627"/>
    </row>
    <row r="62628" spans="26:257">
      <c r="CJ62628"/>
      <c r="CK62628"/>
      <c r="GG62628"/>
      <c r="GI62628"/>
      <c r="GQ62628"/>
      <c r="HI62628"/>
      <c r="HK62628"/>
      <c r="HM62628"/>
      <c r="IF62628"/>
      <c r="IW62628"/>
    </row>
    <row r="62629" spans="26:257">
      <c r="CJ62629"/>
      <c r="CK62629"/>
      <c r="GG62629"/>
      <c r="GI62629"/>
      <c r="GQ62629"/>
      <c r="HI62629"/>
      <c r="HK62629"/>
      <c r="HM62629"/>
      <c r="IF62629"/>
      <c r="IW62629"/>
    </row>
    <row r="62630" spans="26:257">
      <c r="CJ62630"/>
      <c r="CK62630"/>
      <c r="GG62630"/>
      <c r="GI62630"/>
      <c r="GQ62630"/>
      <c r="HI62630"/>
      <c r="HK62630"/>
      <c r="HM62630"/>
      <c r="IF62630"/>
      <c r="IW62630"/>
    </row>
    <row r="62631" spans="26:257">
      <c r="CJ62631"/>
      <c r="CK62631"/>
      <c r="GG62631"/>
      <c r="GI62631"/>
      <c r="GQ62631"/>
      <c r="HI62631"/>
      <c r="HK62631"/>
      <c r="HM62631"/>
      <c r="IF62631"/>
      <c r="IW62631"/>
    </row>
    <row r="62632" spans="26:257">
      <c r="CJ62632"/>
      <c r="CK62632"/>
      <c r="GG62632"/>
      <c r="GI62632"/>
      <c r="GQ62632"/>
      <c r="HI62632"/>
      <c r="HK62632"/>
      <c r="HM62632"/>
      <c r="IF62632"/>
      <c r="IW62632"/>
    </row>
    <row r="62633" spans="26:257">
      <c r="CJ62633"/>
      <c r="CK62633"/>
      <c r="GG62633"/>
      <c r="GI62633"/>
      <c r="GQ62633"/>
      <c r="HI62633"/>
      <c r="HK62633"/>
      <c r="HM62633"/>
      <c r="IF62633"/>
      <c r="IW62633"/>
    </row>
    <row r="62634" spans="26:257">
      <c r="CJ62634"/>
      <c r="CK62634"/>
      <c r="GG62634"/>
      <c r="GI62634"/>
      <c r="GQ62634"/>
      <c r="HI62634"/>
      <c r="HK62634"/>
      <c r="HM62634"/>
      <c r="IF62634"/>
      <c r="IW62634"/>
    </row>
    <row r="62635" spans="26:257">
      <c r="CJ62635"/>
      <c r="CK62635"/>
      <c r="GG62635"/>
      <c r="GI62635"/>
      <c r="GQ62635"/>
      <c r="HI62635"/>
      <c r="HK62635"/>
      <c r="HM62635"/>
      <c r="IF62635"/>
      <c r="IW62635"/>
    </row>
    <row r="62636" spans="26:257">
      <c r="CJ62636"/>
      <c r="CK62636"/>
      <c r="GG62636"/>
      <c r="GI62636"/>
      <c r="GQ62636"/>
      <c r="HI62636"/>
      <c r="HK62636"/>
      <c r="HM62636"/>
      <c r="IF62636"/>
      <c r="IW62636"/>
    </row>
    <row r="62637" spans="26:257">
      <c r="CJ62637"/>
      <c r="CK62637"/>
      <c r="GG62637"/>
      <c r="GI62637"/>
      <c r="GQ62637"/>
      <c r="HI62637"/>
      <c r="HK62637"/>
      <c r="HM62637"/>
      <c r="IF62637"/>
      <c r="IW62637"/>
    </row>
    <row r="62638" spans="26:257">
      <c r="Z62638" s="37"/>
      <c r="AD62638" s="32"/>
      <c r="AJ62638" s="37"/>
      <c r="CJ62638"/>
      <c r="CK62638"/>
      <c r="GG62638"/>
      <c r="GI62638"/>
      <c r="GQ62638"/>
      <c r="HI62638"/>
      <c r="HK62638"/>
      <c r="HM62638"/>
      <c r="IF62638"/>
      <c r="IW62638"/>
    </row>
    <row r="62639" spans="26:257">
      <c r="CJ62639"/>
      <c r="CK62639"/>
      <c r="GG62639"/>
      <c r="GI62639"/>
      <c r="GQ62639"/>
      <c r="HI62639"/>
      <c r="HK62639"/>
      <c r="HM62639"/>
      <c r="IF62639"/>
      <c r="IW62639"/>
    </row>
    <row r="62640" spans="26:257">
      <c r="CJ62640"/>
      <c r="CK62640"/>
      <c r="GG62640"/>
      <c r="GI62640"/>
      <c r="GQ62640"/>
      <c r="HI62640"/>
      <c r="HK62640"/>
      <c r="HM62640"/>
      <c r="IF62640"/>
      <c r="IW62640"/>
    </row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spans="26:257">
      <c r="CJ62705"/>
      <c r="CK62705"/>
      <c r="GG62705"/>
      <c r="GI62705"/>
      <c r="GQ62705"/>
      <c r="HI62705"/>
      <c r="HK62705"/>
      <c r="HM62705"/>
      <c r="IF62705"/>
      <c r="IW62705"/>
    </row>
    <row r="62706" spans="26:257">
      <c r="CJ62706"/>
      <c r="CK62706"/>
      <c r="GG62706"/>
      <c r="GI62706"/>
      <c r="GQ62706"/>
      <c r="HI62706"/>
      <c r="HK62706"/>
      <c r="HM62706"/>
      <c r="IF62706"/>
      <c r="IW62706"/>
    </row>
    <row r="62707" spans="26:257">
      <c r="CJ62707"/>
      <c r="CK62707"/>
      <c r="GG62707"/>
      <c r="GI62707"/>
      <c r="GQ62707"/>
      <c r="HI62707"/>
      <c r="HK62707"/>
      <c r="HM62707"/>
      <c r="IF62707"/>
      <c r="IW62707"/>
    </row>
    <row r="62708" spans="26:257">
      <c r="CJ62708"/>
      <c r="CK62708"/>
      <c r="GG62708"/>
      <c r="GI62708"/>
      <c r="GQ62708"/>
      <c r="HI62708"/>
      <c r="HK62708"/>
      <c r="HM62708"/>
      <c r="IF62708"/>
      <c r="IW62708"/>
    </row>
    <row r="62709" spans="26:257">
      <c r="Z62709" s="37"/>
      <c r="AD62709" s="32"/>
      <c r="AJ62709" s="37"/>
      <c r="CJ62709"/>
      <c r="CK62709"/>
      <c r="GG62709"/>
      <c r="GI62709"/>
      <c r="GQ62709"/>
      <c r="HI62709"/>
      <c r="HK62709"/>
      <c r="HM62709"/>
      <c r="IF62709"/>
      <c r="IW62709"/>
    </row>
    <row r="62710" spans="26:257">
      <c r="CJ62710"/>
      <c r="CK62710"/>
      <c r="GG62710"/>
      <c r="GI62710"/>
      <c r="GQ62710"/>
      <c r="HI62710"/>
      <c r="HK62710"/>
      <c r="HM62710"/>
      <c r="IF62710"/>
      <c r="IW62710"/>
    </row>
    <row r="62711" spans="26:257">
      <c r="CJ62711"/>
      <c r="CK62711"/>
      <c r="GG62711"/>
      <c r="GI62711"/>
      <c r="GQ62711"/>
      <c r="HI62711"/>
      <c r="HK62711"/>
      <c r="HM62711"/>
      <c r="IF62711"/>
      <c r="IW62711"/>
    </row>
    <row r="62712" spans="26:257">
      <c r="CJ62712"/>
      <c r="CK62712"/>
      <c r="GG62712"/>
      <c r="GI62712"/>
      <c r="GQ62712"/>
      <c r="HI62712"/>
      <c r="HK62712"/>
      <c r="HM62712"/>
      <c r="IF62712"/>
      <c r="IW62712"/>
    </row>
    <row r="62713" spans="26:257">
      <c r="CJ62713"/>
      <c r="CK62713"/>
      <c r="GG62713"/>
      <c r="GI62713"/>
      <c r="GQ62713"/>
      <c r="HI62713"/>
      <c r="HK62713"/>
      <c r="HM62713"/>
      <c r="IF62713"/>
      <c r="IW62713"/>
    </row>
    <row r="62714" spans="26:257">
      <c r="CJ62714"/>
      <c r="CK62714"/>
      <c r="GG62714"/>
      <c r="GI62714"/>
      <c r="GQ62714"/>
      <c r="HI62714"/>
      <c r="HK62714"/>
      <c r="HM62714"/>
      <c r="IF62714"/>
      <c r="IW62714"/>
    </row>
    <row r="62715" spans="26:257">
      <c r="CJ62715"/>
      <c r="CK62715"/>
      <c r="GG62715"/>
      <c r="GI62715"/>
      <c r="GQ62715"/>
      <c r="HI62715"/>
      <c r="HK62715"/>
      <c r="HM62715"/>
      <c r="IF62715"/>
      <c r="IW62715"/>
    </row>
    <row r="62716" spans="26:257">
      <c r="CJ62716"/>
      <c r="CK62716"/>
      <c r="GG62716"/>
      <c r="GI62716"/>
      <c r="GQ62716"/>
      <c r="HI62716"/>
      <c r="HK62716"/>
      <c r="HM62716"/>
      <c r="IF62716"/>
      <c r="IW62716"/>
    </row>
    <row r="62717" spans="26:257">
      <c r="CJ62717"/>
      <c r="CK62717"/>
      <c r="GG62717"/>
      <c r="GI62717"/>
      <c r="GQ62717"/>
      <c r="HI62717"/>
      <c r="HK62717"/>
      <c r="HM62717"/>
      <c r="IF62717"/>
      <c r="IW62717"/>
    </row>
    <row r="62718" spans="26:257">
      <c r="CJ62718"/>
      <c r="CK62718"/>
      <c r="GG62718"/>
      <c r="GI62718"/>
      <c r="GQ62718"/>
      <c r="HI62718"/>
      <c r="HK62718"/>
      <c r="HM62718"/>
      <c r="IF62718"/>
      <c r="IW62718"/>
    </row>
    <row r="62719" spans="26:257">
      <c r="CJ62719"/>
      <c r="CK62719"/>
      <c r="GG62719"/>
      <c r="GI62719"/>
      <c r="GQ62719"/>
      <c r="HI62719"/>
      <c r="HK62719"/>
      <c r="HM62719"/>
      <c r="IF62719"/>
      <c r="IW62719"/>
    </row>
    <row r="62720" spans="26:257">
      <c r="CJ62720"/>
      <c r="CK62720"/>
      <c r="GG62720"/>
      <c r="GI62720"/>
      <c r="GQ62720"/>
      <c r="HI62720"/>
      <c r="HK62720"/>
      <c r="HM62720"/>
      <c r="IF62720"/>
      <c r="IW62720"/>
    </row>
    <row r="62721" spans="26:257">
      <c r="CJ62721"/>
      <c r="CK62721"/>
      <c r="GG62721"/>
      <c r="GI62721"/>
      <c r="GQ62721"/>
      <c r="HI62721"/>
      <c r="HK62721"/>
      <c r="HM62721"/>
      <c r="IF62721"/>
      <c r="IW62721"/>
    </row>
    <row r="62722" spans="26:257">
      <c r="CJ62722"/>
      <c r="CK62722"/>
      <c r="GG62722"/>
      <c r="GI62722"/>
      <c r="GQ62722"/>
      <c r="HI62722"/>
      <c r="HK62722"/>
      <c r="HM62722"/>
      <c r="IF62722"/>
      <c r="IW62722"/>
    </row>
    <row r="62723" spans="26:257">
      <c r="CJ62723"/>
      <c r="CK62723"/>
      <c r="GG62723"/>
      <c r="GI62723"/>
      <c r="GQ62723"/>
      <c r="HI62723"/>
      <c r="HK62723"/>
      <c r="HM62723"/>
      <c r="IF62723"/>
      <c r="IW62723"/>
    </row>
    <row r="62724" spans="26:257">
      <c r="CJ62724"/>
      <c r="CK62724"/>
      <c r="GG62724"/>
      <c r="GI62724"/>
      <c r="GQ62724"/>
      <c r="HI62724"/>
      <c r="HK62724"/>
      <c r="HM62724"/>
      <c r="IF62724"/>
      <c r="IW62724"/>
    </row>
    <row r="62725" spans="26:257">
      <c r="Z62725" s="37"/>
      <c r="AD62725" s="32"/>
      <c r="AJ62725" s="37"/>
      <c r="CJ62725"/>
      <c r="CK62725"/>
      <c r="GG62725"/>
      <c r="GI62725"/>
      <c r="GQ62725"/>
      <c r="HI62725"/>
      <c r="HK62725"/>
      <c r="HM62725"/>
      <c r="IF62725"/>
      <c r="IW62725"/>
    </row>
    <row r="62726" spans="26:257">
      <c r="CJ62726"/>
      <c r="CK62726"/>
      <c r="GG62726"/>
      <c r="GI62726"/>
      <c r="GQ62726"/>
      <c r="HI62726"/>
      <c r="HK62726"/>
      <c r="HM62726"/>
      <c r="IF62726"/>
      <c r="IW62726"/>
    </row>
    <row r="62727" spans="26:257">
      <c r="CJ62727"/>
      <c r="CK62727"/>
      <c r="GG62727"/>
      <c r="GI62727"/>
      <c r="GQ62727"/>
      <c r="HI62727"/>
      <c r="HK62727"/>
      <c r="HM62727"/>
      <c r="IF62727"/>
      <c r="IW62727"/>
    </row>
    <row r="62728" spans="26:257">
      <c r="CJ62728"/>
      <c r="CK62728"/>
      <c r="GG62728"/>
      <c r="GI62728"/>
      <c r="GQ62728"/>
      <c r="HI62728"/>
      <c r="HK62728"/>
      <c r="HM62728"/>
      <c r="IF62728"/>
      <c r="IW62728"/>
    </row>
    <row r="62729" spans="26:257">
      <c r="CJ62729"/>
      <c r="CK62729"/>
      <c r="GG62729"/>
      <c r="GI62729"/>
      <c r="GQ62729"/>
      <c r="HI62729"/>
      <c r="HK62729"/>
      <c r="HM62729"/>
      <c r="IF62729"/>
      <c r="IW62729"/>
    </row>
    <row r="62730" spans="26:257">
      <c r="CJ62730"/>
      <c r="CK62730"/>
      <c r="GG62730"/>
      <c r="GI62730"/>
      <c r="GQ62730"/>
      <c r="HI62730"/>
      <c r="HK62730"/>
      <c r="HM62730"/>
      <c r="IF62730"/>
      <c r="IW62730"/>
    </row>
    <row r="62731" spans="26:257">
      <c r="CJ62731"/>
      <c r="CK62731"/>
      <c r="GG62731"/>
      <c r="GI62731"/>
      <c r="GQ62731"/>
      <c r="HI62731"/>
      <c r="HK62731"/>
      <c r="HM62731"/>
      <c r="IF62731"/>
      <c r="IW62731"/>
    </row>
    <row r="62732" spans="26:257">
      <c r="CJ62732"/>
      <c r="CK62732"/>
      <c r="GG62732"/>
      <c r="GI62732"/>
      <c r="GQ62732"/>
      <c r="HI62732"/>
      <c r="HK62732"/>
      <c r="HM62732"/>
      <c r="IF62732"/>
      <c r="IW62732"/>
    </row>
    <row r="62733" spans="26:257">
      <c r="CJ62733"/>
      <c r="CK62733"/>
      <c r="GG62733"/>
      <c r="GI62733"/>
      <c r="GQ62733"/>
      <c r="HI62733"/>
      <c r="HK62733"/>
      <c r="HM62733"/>
      <c r="IF62733"/>
      <c r="IW62733"/>
    </row>
    <row r="62734" spans="26:257">
      <c r="CJ62734"/>
      <c r="CK62734"/>
      <c r="GG62734"/>
      <c r="GI62734"/>
      <c r="GQ62734"/>
      <c r="HI62734"/>
      <c r="HK62734"/>
      <c r="HM62734"/>
      <c r="IF62734"/>
      <c r="IW62734"/>
    </row>
    <row r="62735" spans="26:257">
      <c r="CJ62735"/>
      <c r="CK62735"/>
      <c r="GG62735"/>
      <c r="GI62735"/>
      <c r="GQ62735"/>
      <c r="HI62735"/>
      <c r="HK62735"/>
      <c r="HM62735"/>
      <c r="IF62735"/>
      <c r="IW62735"/>
    </row>
    <row r="62736" spans="26:257">
      <c r="CJ62736"/>
      <c r="CK62736"/>
      <c r="GG62736"/>
      <c r="GI62736"/>
      <c r="GQ62736"/>
      <c r="HI62736"/>
      <c r="HK62736"/>
      <c r="HM62736"/>
      <c r="IF62736"/>
      <c r="IW62736"/>
    </row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spans="26:257">
      <c r="CJ62817"/>
      <c r="CK62817"/>
      <c r="GG62817"/>
      <c r="GI62817"/>
      <c r="GQ62817"/>
      <c r="HI62817"/>
      <c r="HK62817"/>
      <c r="HM62817"/>
      <c r="IF62817"/>
      <c r="IW62817"/>
    </row>
    <row r="62818" spans="26:257">
      <c r="CJ62818"/>
      <c r="CK62818"/>
      <c r="GG62818"/>
      <c r="GI62818"/>
      <c r="GQ62818"/>
      <c r="HI62818"/>
      <c r="HK62818"/>
      <c r="HM62818"/>
      <c r="IF62818"/>
      <c r="IW62818"/>
    </row>
    <row r="62819" spans="26:257">
      <c r="CJ62819"/>
      <c r="CK62819"/>
      <c r="GG62819"/>
      <c r="GI62819"/>
      <c r="GQ62819"/>
      <c r="HI62819"/>
      <c r="HK62819"/>
      <c r="HM62819"/>
      <c r="IF62819"/>
      <c r="IW62819"/>
    </row>
    <row r="62820" spans="26:257">
      <c r="CJ62820"/>
      <c r="CK62820"/>
      <c r="GG62820"/>
      <c r="GI62820"/>
      <c r="GQ62820"/>
      <c r="HI62820"/>
      <c r="HK62820"/>
      <c r="HM62820"/>
      <c r="IF62820"/>
      <c r="IW62820"/>
    </row>
    <row r="62821" spans="26:257">
      <c r="CJ62821"/>
      <c r="CK62821"/>
      <c r="GG62821"/>
      <c r="GI62821"/>
      <c r="GQ62821"/>
      <c r="HI62821"/>
      <c r="HK62821"/>
      <c r="HM62821"/>
      <c r="IF62821"/>
      <c r="IW62821"/>
    </row>
    <row r="62822" spans="26:257">
      <c r="CJ62822"/>
      <c r="CK62822"/>
      <c r="GG62822"/>
      <c r="GI62822"/>
      <c r="GQ62822"/>
      <c r="HI62822"/>
      <c r="HK62822"/>
      <c r="HM62822"/>
      <c r="IF62822"/>
      <c r="IW62822"/>
    </row>
    <row r="62823" spans="26:257">
      <c r="CJ62823"/>
      <c r="CK62823"/>
      <c r="GG62823"/>
      <c r="GI62823"/>
      <c r="GQ62823"/>
      <c r="HI62823"/>
      <c r="HK62823"/>
      <c r="HM62823"/>
      <c r="IF62823"/>
      <c r="IW62823"/>
    </row>
    <row r="62824" spans="26:257">
      <c r="CJ62824"/>
      <c r="CK62824"/>
      <c r="GG62824"/>
      <c r="GI62824"/>
      <c r="GQ62824"/>
      <c r="HI62824"/>
      <c r="HK62824"/>
      <c r="HM62824"/>
      <c r="IF62824"/>
      <c r="IW62824"/>
    </row>
    <row r="62825" spans="26:257">
      <c r="CJ62825"/>
      <c r="CK62825"/>
      <c r="GG62825"/>
      <c r="GI62825"/>
      <c r="GQ62825"/>
      <c r="HI62825"/>
      <c r="HK62825"/>
      <c r="HM62825"/>
      <c r="IF62825"/>
      <c r="IW62825"/>
    </row>
    <row r="62826" spans="26:257">
      <c r="CJ62826"/>
      <c r="CK62826"/>
      <c r="GG62826"/>
      <c r="GI62826"/>
      <c r="GQ62826"/>
      <c r="HI62826"/>
      <c r="HK62826"/>
      <c r="HM62826"/>
      <c r="IF62826"/>
      <c r="IW62826"/>
    </row>
    <row r="62827" spans="26:257">
      <c r="CJ62827"/>
      <c r="CK62827"/>
      <c r="GG62827"/>
      <c r="GI62827"/>
      <c r="GQ62827"/>
      <c r="HI62827"/>
      <c r="HK62827"/>
      <c r="HM62827"/>
      <c r="IF62827"/>
      <c r="IW62827"/>
    </row>
    <row r="62828" spans="26:257">
      <c r="CJ62828"/>
      <c r="CK62828"/>
      <c r="GG62828"/>
      <c r="GI62828"/>
      <c r="GQ62828"/>
      <c r="HI62828"/>
      <c r="HK62828"/>
      <c r="HM62828"/>
      <c r="IF62828"/>
      <c r="IW62828"/>
    </row>
    <row r="62829" spans="26:257">
      <c r="CJ62829"/>
      <c r="CK62829"/>
      <c r="GG62829"/>
      <c r="GI62829"/>
      <c r="GQ62829"/>
      <c r="HI62829"/>
      <c r="HK62829"/>
      <c r="HM62829"/>
      <c r="IF62829"/>
      <c r="IW62829"/>
    </row>
    <row r="62830" spans="26:257">
      <c r="CJ62830"/>
      <c r="CK62830"/>
      <c r="GG62830"/>
      <c r="GI62830"/>
      <c r="GQ62830"/>
      <c r="HI62830"/>
      <c r="HK62830"/>
      <c r="HM62830"/>
      <c r="IF62830"/>
      <c r="IW62830"/>
    </row>
    <row r="62831" spans="26:257">
      <c r="Z62831" s="37"/>
      <c r="AD62831" s="32"/>
      <c r="AJ62831" s="37"/>
      <c r="CJ62831"/>
      <c r="CK62831"/>
      <c r="GG62831"/>
      <c r="GI62831"/>
      <c r="GQ62831"/>
      <c r="HI62831"/>
      <c r="HK62831"/>
      <c r="HM62831"/>
      <c r="IF62831"/>
      <c r="IW62831"/>
    </row>
    <row r="62832" spans="26:257">
      <c r="CJ62832"/>
      <c r="CK62832"/>
      <c r="GG62832"/>
      <c r="GI62832"/>
      <c r="GQ62832"/>
      <c r="HI62832"/>
      <c r="HK62832"/>
      <c r="HM62832"/>
      <c r="IF62832"/>
      <c r="IW62832"/>
    </row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spans="26:257">
      <c r="CJ62849"/>
      <c r="CK62849"/>
      <c r="GG62849"/>
      <c r="GI62849"/>
      <c r="GQ62849"/>
      <c r="HI62849"/>
      <c r="HK62849"/>
      <c r="HM62849"/>
      <c r="IF62849"/>
      <c r="IW62849"/>
    </row>
    <row r="62850" spans="26:257">
      <c r="CJ62850"/>
      <c r="CK62850"/>
      <c r="GG62850"/>
      <c r="GI62850"/>
      <c r="GQ62850"/>
      <c r="HI62850"/>
      <c r="HK62850"/>
      <c r="HM62850"/>
      <c r="IF62850"/>
      <c r="IW62850"/>
    </row>
    <row r="62851" spans="26:257">
      <c r="CJ62851"/>
      <c r="CK62851"/>
      <c r="GG62851"/>
      <c r="GI62851"/>
      <c r="GQ62851"/>
      <c r="HI62851"/>
      <c r="HK62851"/>
      <c r="HM62851"/>
      <c r="IF62851"/>
      <c r="IW62851"/>
    </row>
    <row r="62852" spans="26:257">
      <c r="CJ62852"/>
      <c r="CK62852"/>
      <c r="GG62852"/>
      <c r="GI62852"/>
      <c r="GQ62852"/>
      <c r="HI62852"/>
      <c r="HK62852"/>
      <c r="HM62852"/>
      <c r="IF62852"/>
      <c r="IW62852"/>
    </row>
    <row r="62853" spans="26:257">
      <c r="CJ62853"/>
      <c r="CK62853"/>
      <c r="GG62853"/>
      <c r="GI62853"/>
      <c r="GQ62853"/>
      <c r="HI62853"/>
      <c r="HK62853"/>
      <c r="HM62853"/>
      <c r="IF62853"/>
      <c r="IW62853"/>
    </row>
    <row r="62854" spans="26:257">
      <c r="CJ62854"/>
      <c r="CK62854"/>
      <c r="GG62854"/>
      <c r="GI62854"/>
      <c r="GQ62854"/>
      <c r="HI62854"/>
      <c r="HK62854"/>
      <c r="HM62854"/>
      <c r="IF62854"/>
      <c r="IW62854"/>
    </row>
    <row r="62855" spans="26:257">
      <c r="CJ62855"/>
      <c r="CK62855"/>
      <c r="GG62855"/>
      <c r="GI62855"/>
      <c r="GQ62855"/>
      <c r="HI62855"/>
      <c r="HK62855"/>
      <c r="HM62855"/>
      <c r="IF62855"/>
      <c r="IW62855"/>
    </row>
    <row r="62856" spans="26:257">
      <c r="CJ62856"/>
      <c r="CK62856"/>
      <c r="GG62856"/>
      <c r="GI62856"/>
      <c r="GQ62856"/>
      <c r="HI62856"/>
      <c r="HK62856"/>
      <c r="HM62856"/>
      <c r="IF62856"/>
      <c r="IW62856"/>
    </row>
    <row r="62857" spans="26:257">
      <c r="CJ62857"/>
      <c r="CK62857"/>
      <c r="GG62857"/>
      <c r="GI62857"/>
      <c r="GQ62857"/>
      <c r="HI62857"/>
      <c r="HK62857"/>
      <c r="HM62857"/>
      <c r="IF62857"/>
      <c r="IW62857"/>
    </row>
    <row r="62858" spans="26:257">
      <c r="Z62858" s="37"/>
      <c r="AD62858" s="32"/>
      <c r="AJ62858" s="37"/>
      <c r="CJ62858"/>
      <c r="CK62858"/>
      <c r="GG62858"/>
      <c r="GI62858"/>
      <c r="GQ62858"/>
      <c r="HI62858"/>
      <c r="HK62858"/>
      <c r="HM62858"/>
      <c r="IF62858"/>
      <c r="IW62858"/>
    </row>
    <row r="62859" spans="26:257">
      <c r="CJ62859"/>
      <c r="CK62859"/>
      <c r="GG62859"/>
      <c r="GI62859"/>
      <c r="GQ62859"/>
      <c r="HI62859"/>
      <c r="HK62859"/>
      <c r="HM62859"/>
      <c r="IF62859"/>
      <c r="IW62859"/>
    </row>
    <row r="62860" spans="26:257">
      <c r="CJ62860"/>
      <c r="CK62860"/>
      <c r="GG62860"/>
      <c r="GI62860"/>
      <c r="GQ62860"/>
      <c r="HI62860"/>
      <c r="HK62860"/>
      <c r="HM62860"/>
      <c r="IF62860"/>
      <c r="IW62860"/>
    </row>
    <row r="62861" spans="26:257">
      <c r="CJ62861"/>
      <c r="CK62861"/>
      <c r="GG62861"/>
      <c r="GI62861"/>
      <c r="GQ62861"/>
      <c r="HI62861"/>
      <c r="HK62861"/>
      <c r="HM62861"/>
      <c r="IF62861"/>
      <c r="IW62861"/>
    </row>
    <row r="62862" spans="26:257">
      <c r="CJ62862"/>
      <c r="CK62862"/>
      <c r="GG62862"/>
      <c r="GI62862"/>
      <c r="GQ62862"/>
      <c r="HI62862"/>
      <c r="HK62862"/>
      <c r="HM62862"/>
      <c r="IF62862"/>
      <c r="IW62862"/>
    </row>
    <row r="62863" spans="26:257">
      <c r="CJ62863"/>
      <c r="CK62863"/>
      <c r="GG62863"/>
      <c r="GI62863"/>
      <c r="GQ62863"/>
      <c r="HI62863"/>
      <c r="HK62863"/>
      <c r="HM62863"/>
      <c r="IF62863"/>
      <c r="IW62863"/>
    </row>
    <row r="62864" spans="26:257">
      <c r="CJ62864"/>
      <c r="CK62864"/>
      <c r="GG62864"/>
      <c r="GI62864"/>
      <c r="GQ62864"/>
      <c r="HI62864"/>
      <c r="HK62864"/>
      <c r="HM62864"/>
      <c r="IF62864"/>
      <c r="IW62864"/>
    </row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spans="26:257">
      <c r="CJ62913"/>
      <c r="CK62913"/>
      <c r="GG62913"/>
      <c r="GI62913"/>
      <c r="GQ62913"/>
      <c r="HI62913"/>
      <c r="HK62913"/>
      <c r="HM62913"/>
      <c r="IF62913"/>
      <c r="IW62913"/>
    </row>
    <row r="62914" spans="26:257">
      <c r="CJ62914"/>
      <c r="CK62914"/>
      <c r="GG62914"/>
      <c r="GI62914"/>
      <c r="GQ62914"/>
      <c r="HI62914"/>
      <c r="HK62914"/>
      <c r="HM62914"/>
      <c r="IF62914"/>
      <c r="IW62914"/>
    </row>
    <row r="62915" spans="26:257">
      <c r="CJ62915"/>
      <c r="CK62915"/>
      <c r="GG62915"/>
      <c r="GI62915"/>
      <c r="GQ62915"/>
      <c r="HI62915"/>
      <c r="HK62915"/>
      <c r="HM62915"/>
      <c r="IF62915"/>
      <c r="IW62915"/>
    </row>
    <row r="62916" spans="26:257">
      <c r="CJ62916"/>
      <c r="CK62916"/>
      <c r="GG62916"/>
      <c r="GI62916"/>
      <c r="GQ62916"/>
      <c r="HI62916"/>
      <c r="HK62916"/>
      <c r="HM62916"/>
      <c r="IF62916"/>
      <c r="IW62916"/>
    </row>
    <row r="62917" spans="26:257">
      <c r="CJ62917"/>
      <c r="CK62917"/>
      <c r="GG62917"/>
      <c r="GI62917"/>
      <c r="GQ62917"/>
      <c r="HI62917"/>
      <c r="HK62917"/>
      <c r="HM62917"/>
      <c r="IF62917"/>
      <c r="IW62917"/>
    </row>
    <row r="62918" spans="26:257">
      <c r="CJ62918"/>
      <c r="CK62918"/>
      <c r="GG62918"/>
      <c r="GI62918"/>
      <c r="GQ62918"/>
      <c r="HI62918"/>
      <c r="HK62918"/>
      <c r="HM62918"/>
      <c r="IF62918"/>
      <c r="IW62918"/>
    </row>
    <row r="62919" spans="26:257">
      <c r="CJ62919"/>
      <c r="CK62919"/>
      <c r="GG62919"/>
      <c r="GI62919"/>
      <c r="GQ62919"/>
      <c r="HI62919"/>
      <c r="HK62919"/>
      <c r="HM62919"/>
      <c r="IF62919"/>
      <c r="IW62919"/>
    </row>
    <row r="62920" spans="26:257">
      <c r="CJ62920"/>
      <c r="CK62920"/>
      <c r="GG62920"/>
      <c r="GI62920"/>
      <c r="GQ62920"/>
      <c r="HI62920"/>
      <c r="HK62920"/>
      <c r="HM62920"/>
      <c r="IF62920"/>
      <c r="IW62920"/>
    </row>
    <row r="62921" spans="26:257">
      <c r="CJ62921"/>
      <c r="CK62921"/>
      <c r="GG62921"/>
      <c r="GI62921"/>
      <c r="GQ62921"/>
      <c r="HI62921"/>
      <c r="HK62921"/>
      <c r="HM62921"/>
      <c r="IF62921"/>
      <c r="IW62921"/>
    </row>
    <row r="62922" spans="26:257">
      <c r="CJ62922"/>
      <c r="CK62922"/>
      <c r="GG62922"/>
      <c r="GI62922"/>
      <c r="GQ62922"/>
      <c r="HI62922"/>
      <c r="HK62922"/>
      <c r="HM62922"/>
      <c r="IF62922"/>
      <c r="IW62922"/>
    </row>
    <row r="62923" spans="26:257">
      <c r="CJ62923"/>
      <c r="CK62923"/>
      <c r="GG62923"/>
      <c r="GI62923"/>
      <c r="GQ62923"/>
      <c r="HI62923"/>
      <c r="HK62923"/>
      <c r="HM62923"/>
      <c r="IF62923"/>
      <c r="IW62923"/>
    </row>
    <row r="62924" spans="26:257">
      <c r="CJ62924"/>
      <c r="CK62924"/>
      <c r="GG62924"/>
      <c r="GI62924"/>
      <c r="GQ62924"/>
      <c r="HI62924"/>
      <c r="HK62924"/>
      <c r="HM62924"/>
      <c r="IF62924"/>
      <c r="IW62924"/>
    </row>
    <row r="62925" spans="26:257">
      <c r="CJ62925"/>
      <c r="CK62925"/>
      <c r="GG62925"/>
      <c r="GI62925"/>
      <c r="GQ62925"/>
      <c r="HI62925"/>
      <c r="HK62925"/>
      <c r="HM62925"/>
      <c r="IF62925"/>
      <c r="IW62925"/>
    </row>
    <row r="62926" spans="26:257">
      <c r="CJ62926"/>
      <c r="CK62926"/>
      <c r="GG62926"/>
      <c r="GI62926"/>
      <c r="GQ62926"/>
      <c r="HI62926"/>
      <c r="HK62926"/>
      <c r="HM62926"/>
      <c r="IF62926"/>
      <c r="IW62926"/>
    </row>
    <row r="62927" spans="26:257">
      <c r="Z62927" s="37"/>
      <c r="AD62927" s="32"/>
      <c r="AJ62927" s="37"/>
      <c r="CJ62927"/>
      <c r="CK62927"/>
      <c r="GG62927"/>
      <c r="GI62927"/>
      <c r="GQ62927"/>
      <c r="HI62927"/>
      <c r="HK62927"/>
      <c r="HM62927"/>
      <c r="IF62927"/>
      <c r="IW62927"/>
    </row>
    <row r="62928" spans="26:257">
      <c r="CJ62928"/>
      <c r="CK62928"/>
      <c r="GG62928"/>
      <c r="GI62928"/>
      <c r="GQ62928"/>
      <c r="HI62928"/>
      <c r="HK62928"/>
      <c r="HM62928"/>
      <c r="IF62928"/>
      <c r="IW62928"/>
    </row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spans="26:257">
      <c r="CJ63585"/>
      <c r="CK63585"/>
      <c r="GG63585"/>
      <c r="GI63585"/>
      <c r="GQ63585"/>
      <c r="HI63585"/>
      <c r="HK63585"/>
      <c r="HM63585"/>
      <c r="IF63585"/>
      <c r="IW63585"/>
    </row>
    <row r="63586" spans="26:257">
      <c r="CJ63586"/>
      <c r="CK63586"/>
      <c r="GG63586"/>
      <c r="GI63586"/>
      <c r="GQ63586"/>
      <c r="HI63586"/>
      <c r="HK63586"/>
      <c r="HM63586"/>
      <c r="IF63586"/>
      <c r="IW63586"/>
    </row>
    <row r="63587" spans="26:257">
      <c r="CJ63587"/>
      <c r="CK63587"/>
      <c r="GG63587"/>
      <c r="GI63587"/>
      <c r="GQ63587"/>
      <c r="HI63587"/>
      <c r="HK63587"/>
      <c r="HM63587"/>
      <c r="IF63587"/>
      <c r="IW63587"/>
    </row>
    <row r="63588" spans="26:257">
      <c r="CJ63588"/>
      <c r="CK63588"/>
      <c r="GG63588"/>
      <c r="GI63588"/>
      <c r="GQ63588"/>
      <c r="HI63588"/>
      <c r="HK63588"/>
      <c r="HM63588"/>
      <c r="IF63588"/>
      <c r="IW63588"/>
    </row>
    <row r="63589" spans="26:257">
      <c r="CJ63589"/>
      <c r="CK63589"/>
      <c r="GG63589"/>
      <c r="GI63589"/>
      <c r="GQ63589"/>
      <c r="HI63589"/>
      <c r="HK63589"/>
      <c r="HM63589"/>
      <c r="IF63589"/>
      <c r="IW63589"/>
    </row>
    <row r="63590" spans="26:257">
      <c r="Z63590" s="37"/>
      <c r="AD63590" s="32"/>
      <c r="AJ63590" s="37"/>
      <c r="CJ63590"/>
      <c r="CK63590"/>
      <c r="GG63590"/>
      <c r="GI63590"/>
      <c r="GQ63590"/>
      <c r="HI63590"/>
      <c r="HK63590"/>
      <c r="HM63590"/>
      <c r="IF63590"/>
      <c r="IW63590"/>
    </row>
    <row r="63591" spans="26:257">
      <c r="CJ63591"/>
      <c r="CK63591"/>
      <c r="GG63591"/>
      <c r="GI63591"/>
      <c r="GQ63591"/>
      <c r="HI63591"/>
      <c r="HK63591"/>
      <c r="HM63591"/>
      <c r="IF63591"/>
      <c r="IW63591"/>
    </row>
    <row r="63592" spans="26:257">
      <c r="CJ63592"/>
      <c r="CK63592"/>
      <c r="GG63592"/>
      <c r="GI63592"/>
      <c r="GQ63592"/>
      <c r="HI63592"/>
      <c r="HK63592"/>
      <c r="HM63592"/>
      <c r="IF63592"/>
      <c r="IW63592"/>
    </row>
    <row r="63593" spans="26:257">
      <c r="CJ63593"/>
      <c r="CK63593"/>
      <c r="GG63593"/>
      <c r="GI63593"/>
      <c r="GQ63593"/>
      <c r="HI63593"/>
      <c r="HK63593"/>
      <c r="HM63593"/>
      <c r="IF63593"/>
      <c r="IW63593"/>
    </row>
    <row r="63594" spans="26:257">
      <c r="CJ63594"/>
      <c r="CK63594"/>
      <c r="GG63594"/>
      <c r="GI63594"/>
      <c r="GQ63594"/>
      <c r="HI63594"/>
      <c r="HK63594"/>
      <c r="HM63594"/>
      <c r="IF63594"/>
      <c r="IW63594"/>
    </row>
    <row r="63595" spans="26:257">
      <c r="CJ63595"/>
      <c r="CK63595"/>
      <c r="GG63595"/>
      <c r="GI63595"/>
      <c r="GQ63595"/>
      <c r="HI63595"/>
      <c r="HK63595"/>
      <c r="HM63595"/>
      <c r="IF63595"/>
      <c r="IW63595"/>
    </row>
    <row r="63596" spans="26:257">
      <c r="CJ63596"/>
      <c r="CK63596"/>
      <c r="GG63596"/>
      <c r="GI63596"/>
      <c r="GQ63596"/>
      <c r="HI63596"/>
      <c r="HK63596"/>
      <c r="HM63596"/>
      <c r="IF63596"/>
      <c r="IW63596"/>
    </row>
    <row r="63597" spans="26:257">
      <c r="CJ63597"/>
      <c r="CK63597"/>
      <c r="GG63597"/>
      <c r="GI63597"/>
      <c r="GQ63597"/>
      <c r="HI63597"/>
      <c r="HK63597"/>
      <c r="HM63597"/>
      <c r="IF63597"/>
      <c r="IW63597"/>
    </row>
    <row r="63598" spans="26:257">
      <c r="CJ63598"/>
      <c r="CK63598"/>
      <c r="GG63598"/>
      <c r="GI63598"/>
      <c r="GQ63598"/>
      <c r="HI63598"/>
      <c r="HK63598"/>
      <c r="HM63598"/>
      <c r="IF63598"/>
      <c r="IW63598"/>
    </row>
    <row r="63599" spans="26:257">
      <c r="CJ63599"/>
      <c r="CK63599"/>
      <c r="GG63599"/>
      <c r="GI63599"/>
      <c r="GQ63599"/>
      <c r="HI63599"/>
      <c r="HK63599"/>
      <c r="HM63599"/>
      <c r="IF63599"/>
      <c r="IW63599"/>
    </row>
    <row r="63600" spans="26:257">
      <c r="CJ63600"/>
      <c r="CK63600"/>
      <c r="GG63600"/>
      <c r="GI63600"/>
      <c r="GQ63600"/>
      <c r="HI63600"/>
      <c r="HK63600"/>
      <c r="HM63600"/>
      <c r="IF63600"/>
      <c r="IW63600"/>
    </row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spans="26:257">
      <c r="CJ63761"/>
      <c r="CK63761"/>
      <c r="GG63761"/>
      <c r="GI63761"/>
      <c r="GQ63761"/>
      <c r="HI63761"/>
      <c r="HK63761"/>
      <c r="HM63761"/>
      <c r="IF63761"/>
      <c r="IW63761"/>
    </row>
    <row r="63762" spans="26:257">
      <c r="CJ63762"/>
      <c r="CK63762"/>
      <c r="GG63762"/>
      <c r="GI63762"/>
      <c r="GQ63762"/>
      <c r="HI63762"/>
      <c r="HK63762"/>
      <c r="HM63762"/>
      <c r="IF63762"/>
      <c r="IW63762"/>
    </row>
    <row r="63763" spans="26:257">
      <c r="CJ63763"/>
      <c r="CK63763"/>
      <c r="GG63763"/>
      <c r="GI63763"/>
      <c r="GQ63763"/>
      <c r="HI63763"/>
      <c r="HK63763"/>
      <c r="HM63763"/>
      <c r="IF63763"/>
      <c r="IW63763"/>
    </row>
    <row r="63764" spans="26:257">
      <c r="Z63764" s="37"/>
      <c r="AD63764" s="32"/>
      <c r="AJ63764" s="37"/>
      <c r="CJ63764"/>
      <c r="CK63764"/>
      <c r="GG63764"/>
      <c r="GI63764"/>
      <c r="GQ63764"/>
      <c r="HI63764"/>
      <c r="HK63764"/>
      <c r="HM63764"/>
      <c r="IF63764"/>
      <c r="IW63764"/>
    </row>
    <row r="63765" spans="26:257">
      <c r="CJ63765"/>
      <c r="CK63765"/>
      <c r="GG63765"/>
      <c r="GI63765"/>
      <c r="GQ63765"/>
      <c r="HI63765"/>
      <c r="HK63765"/>
      <c r="HM63765"/>
      <c r="IF63765"/>
      <c r="IW63765"/>
    </row>
    <row r="63766" spans="26:257">
      <c r="CJ63766"/>
      <c r="CK63766"/>
      <c r="GG63766"/>
      <c r="GI63766"/>
      <c r="GQ63766"/>
      <c r="HI63766"/>
      <c r="HK63766"/>
      <c r="HM63766"/>
      <c r="IF63766"/>
      <c r="IW63766"/>
    </row>
    <row r="63767" spans="26:257">
      <c r="CJ63767"/>
      <c r="CK63767"/>
      <c r="GG63767"/>
      <c r="GI63767"/>
      <c r="GQ63767"/>
      <c r="HI63767"/>
      <c r="HK63767"/>
      <c r="HM63767"/>
      <c r="IF63767"/>
      <c r="IW63767"/>
    </row>
    <row r="63768" spans="26:257">
      <c r="CJ63768"/>
      <c r="CK63768"/>
      <c r="GG63768"/>
      <c r="GI63768"/>
      <c r="GQ63768"/>
      <c r="HI63768"/>
      <c r="HK63768"/>
      <c r="HM63768"/>
      <c r="IF63768"/>
      <c r="IW63768"/>
    </row>
    <row r="63769" spans="26:257">
      <c r="CJ63769"/>
      <c r="CK63769"/>
      <c r="GG63769"/>
      <c r="GI63769"/>
      <c r="GQ63769"/>
      <c r="HI63769"/>
      <c r="HK63769"/>
      <c r="HM63769"/>
      <c r="IF63769"/>
      <c r="IW63769"/>
    </row>
    <row r="63770" spans="26:257">
      <c r="CJ63770"/>
      <c r="CK63770"/>
      <c r="GG63770"/>
      <c r="GI63770"/>
      <c r="GQ63770"/>
      <c r="HI63770"/>
      <c r="HK63770"/>
      <c r="HM63770"/>
      <c r="IF63770"/>
      <c r="IW63770"/>
    </row>
    <row r="63771" spans="26:257">
      <c r="CJ63771"/>
      <c r="CK63771"/>
      <c r="GG63771"/>
      <c r="GI63771"/>
      <c r="GQ63771"/>
      <c r="HI63771"/>
      <c r="HK63771"/>
      <c r="HM63771"/>
      <c r="IF63771"/>
      <c r="IW63771"/>
    </row>
    <row r="63772" spans="26:257">
      <c r="CJ63772"/>
      <c r="CK63772"/>
      <c r="GG63772"/>
      <c r="GI63772"/>
      <c r="GQ63772"/>
      <c r="HI63772"/>
      <c r="HK63772"/>
      <c r="HM63772"/>
      <c r="IF63772"/>
      <c r="IW63772"/>
    </row>
    <row r="63773" spans="26:257">
      <c r="CJ63773"/>
      <c r="CK63773"/>
      <c r="GG63773"/>
      <c r="GI63773"/>
      <c r="GQ63773"/>
      <c r="HI63773"/>
      <c r="HK63773"/>
      <c r="HM63773"/>
      <c r="IF63773"/>
      <c r="IW63773"/>
    </row>
    <row r="63774" spans="26:257">
      <c r="CJ63774"/>
      <c r="CK63774"/>
      <c r="GG63774"/>
      <c r="GI63774"/>
      <c r="GQ63774"/>
      <c r="HI63774"/>
      <c r="HK63774"/>
      <c r="HM63774"/>
      <c r="IF63774"/>
      <c r="IW63774"/>
    </row>
    <row r="63775" spans="26:257">
      <c r="CJ63775"/>
      <c r="CK63775"/>
      <c r="GG63775"/>
      <c r="GI63775"/>
      <c r="GQ63775"/>
      <c r="HI63775"/>
      <c r="HK63775"/>
      <c r="HM63775"/>
      <c r="IF63775"/>
      <c r="IW63775"/>
    </row>
    <row r="63776" spans="26:257">
      <c r="CJ63776"/>
      <c r="CK63776"/>
      <c r="GG63776"/>
      <c r="GI63776"/>
      <c r="GQ63776"/>
      <c r="HI63776"/>
      <c r="HK63776"/>
      <c r="HM63776"/>
      <c r="IF63776"/>
      <c r="IW63776"/>
    </row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spans="26:257">
      <c r="CJ64433"/>
      <c r="CK64433"/>
      <c r="GG64433"/>
      <c r="GI64433"/>
      <c r="GQ64433"/>
      <c r="HI64433"/>
      <c r="HK64433"/>
      <c r="HM64433"/>
      <c r="IF64433"/>
      <c r="IW64433"/>
    </row>
    <row r="64434" spans="26:257">
      <c r="CJ64434"/>
      <c r="CK64434"/>
      <c r="GG64434"/>
      <c r="GI64434"/>
      <c r="GQ64434"/>
      <c r="HI64434"/>
      <c r="HK64434"/>
      <c r="HM64434"/>
      <c r="IF64434"/>
      <c r="IW64434"/>
    </row>
    <row r="64435" spans="26:257">
      <c r="Z64435" s="37"/>
      <c r="AD64435" s="32"/>
      <c r="AJ64435" s="37"/>
      <c r="CJ64435"/>
      <c r="CK64435"/>
      <c r="GG64435"/>
      <c r="GI64435"/>
      <c r="GQ64435"/>
      <c r="HI64435"/>
      <c r="HK64435"/>
      <c r="HM64435"/>
      <c r="IF64435"/>
      <c r="IW64435"/>
    </row>
    <row r="64436" spans="26:257">
      <c r="CJ64436"/>
      <c r="CK64436"/>
      <c r="GG64436"/>
      <c r="GI64436"/>
      <c r="GQ64436"/>
      <c r="HI64436"/>
      <c r="HK64436"/>
      <c r="HM64436"/>
      <c r="IF64436"/>
      <c r="IW64436"/>
    </row>
    <row r="64437" spans="26:257">
      <c r="CJ64437"/>
      <c r="CK64437"/>
      <c r="GG64437"/>
      <c r="GI64437"/>
      <c r="GQ64437"/>
      <c r="HI64437"/>
      <c r="HK64437"/>
      <c r="HM64437"/>
      <c r="IF64437"/>
      <c r="IW64437"/>
    </row>
    <row r="64438" spans="26:257">
      <c r="CJ64438"/>
      <c r="CK64438"/>
      <c r="GG64438"/>
      <c r="GI64438"/>
      <c r="GQ64438"/>
      <c r="HI64438"/>
      <c r="HK64438"/>
      <c r="HM64438"/>
      <c r="IF64438"/>
      <c r="IW64438"/>
    </row>
    <row r="64439" spans="26:257">
      <c r="CJ64439"/>
      <c r="CK64439"/>
      <c r="GG64439"/>
      <c r="GI64439"/>
      <c r="GQ64439"/>
      <c r="HI64439"/>
      <c r="HK64439"/>
      <c r="HM64439"/>
      <c r="IF64439"/>
      <c r="IW64439"/>
    </row>
    <row r="64440" spans="26:257">
      <c r="CJ64440"/>
      <c r="CK64440"/>
      <c r="GG64440"/>
      <c r="GI64440"/>
      <c r="GQ64440"/>
      <c r="HI64440"/>
      <c r="HK64440"/>
      <c r="HM64440"/>
      <c r="IF64440"/>
      <c r="IW64440"/>
    </row>
    <row r="64441" spans="26:257">
      <c r="CJ64441"/>
      <c r="CK64441"/>
      <c r="GG64441"/>
      <c r="GI64441"/>
      <c r="GQ64441"/>
      <c r="HI64441"/>
      <c r="HK64441"/>
      <c r="HM64441"/>
      <c r="IF64441"/>
      <c r="IW64441"/>
    </row>
    <row r="64442" spans="26:257">
      <c r="CJ64442"/>
      <c r="CK64442"/>
      <c r="GG64442"/>
      <c r="GI64442"/>
      <c r="GQ64442"/>
      <c r="HI64442"/>
      <c r="HK64442"/>
      <c r="HM64442"/>
      <c r="IF64442"/>
      <c r="IW64442"/>
    </row>
    <row r="64443" spans="26:257">
      <c r="CJ64443"/>
      <c r="CK64443"/>
      <c r="GG64443"/>
      <c r="GI64443"/>
      <c r="GQ64443"/>
      <c r="HI64443"/>
      <c r="HK64443"/>
      <c r="HM64443"/>
      <c r="IF64443"/>
      <c r="IW64443"/>
    </row>
    <row r="64444" spans="26:257">
      <c r="CJ64444"/>
      <c r="CK64444"/>
      <c r="GG64444"/>
      <c r="GI64444"/>
      <c r="GQ64444"/>
      <c r="HI64444"/>
      <c r="HK64444"/>
      <c r="HM64444"/>
      <c r="IF64444"/>
      <c r="IW64444"/>
    </row>
    <row r="64445" spans="26:257">
      <c r="CJ64445"/>
      <c r="CK64445"/>
      <c r="GG64445"/>
      <c r="GI64445"/>
      <c r="GQ64445"/>
      <c r="HI64445"/>
      <c r="HK64445"/>
      <c r="HM64445"/>
      <c r="IF64445"/>
      <c r="IW64445"/>
    </row>
    <row r="64446" spans="26:257">
      <c r="CJ64446"/>
      <c r="CK64446"/>
      <c r="GG64446"/>
      <c r="GI64446"/>
      <c r="GQ64446"/>
      <c r="HI64446"/>
      <c r="HK64446"/>
      <c r="HM64446"/>
      <c r="IF64446"/>
      <c r="IW64446"/>
    </row>
    <row r="64447" spans="26:257">
      <c r="CJ64447"/>
      <c r="CK64447"/>
      <c r="GG64447"/>
      <c r="GI64447"/>
      <c r="GQ64447"/>
      <c r="HI64447"/>
      <c r="HK64447"/>
      <c r="HM64447"/>
      <c r="IF64447"/>
      <c r="IW64447"/>
    </row>
    <row r="64448" spans="26:257">
      <c r="CJ64448"/>
      <c r="CK64448"/>
      <c r="GG64448"/>
      <c r="GI64448"/>
      <c r="GQ64448"/>
      <c r="HI64448"/>
      <c r="HK64448"/>
      <c r="HM64448"/>
      <c r="IF64448"/>
      <c r="IW64448"/>
    </row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spans="26:257">
      <c r="Z64641" s="37"/>
      <c r="AD64641" s="32"/>
      <c r="AJ64641" s="37"/>
      <c r="CJ64641"/>
      <c r="CK64641"/>
      <c r="GG64641"/>
      <c r="GI64641"/>
      <c r="GQ64641"/>
      <c r="HI64641"/>
      <c r="HK64641"/>
      <c r="HM64641"/>
      <c r="IF64641"/>
      <c r="IW64641"/>
    </row>
    <row r="64642" spans="26:257">
      <c r="CJ64642"/>
      <c r="CK64642"/>
      <c r="GG64642"/>
      <c r="GI64642"/>
      <c r="GQ64642"/>
      <c r="HI64642"/>
      <c r="HK64642"/>
      <c r="HM64642"/>
      <c r="IF64642"/>
      <c r="IW64642"/>
    </row>
    <row r="64643" spans="26:257">
      <c r="CJ64643"/>
      <c r="CK64643"/>
      <c r="GG64643"/>
      <c r="GI64643"/>
      <c r="GQ64643"/>
      <c r="HI64643"/>
      <c r="HK64643"/>
      <c r="HM64643"/>
      <c r="IF64643"/>
      <c r="IW64643"/>
    </row>
    <row r="64644" spans="26:257">
      <c r="CJ64644"/>
      <c r="CK64644"/>
      <c r="GG64644"/>
      <c r="GI64644"/>
      <c r="GQ64644"/>
      <c r="HI64644"/>
      <c r="HK64644"/>
      <c r="HM64644"/>
      <c r="IF64644"/>
      <c r="IW64644"/>
    </row>
    <row r="64645" spans="26:257">
      <c r="CJ64645"/>
      <c r="CK64645"/>
      <c r="GG64645"/>
      <c r="GI64645"/>
      <c r="GQ64645"/>
      <c r="HI64645"/>
      <c r="HK64645"/>
      <c r="HM64645"/>
      <c r="IF64645"/>
      <c r="IW64645"/>
    </row>
    <row r="64646" spans="26:257">
      <c r="CJ64646"/>
      <c r="CK64646"/>
      <c r="GG64646"/>
      <c r="GI64646"/>
      <c r="GQ64646"/>
      <c r="HI64646"/>
      <c r="HK64646"/>
      <c r="HM64646"/>
      <c r="IF64646"/>
      <c r="IW64646"/>
    </row>
    <row r="64647" spans="26:257">
      <c r="CJ64647"/>
      <c r="CK64647"/>
      <c r="GG64647"/>
      <c r="GI64647"/>
      <c r="GQ64647"/>
      <c r="HI64647"/>
      <c r="HK64647"/>
      <c r="HM64647"/>
      <c r="IF64647"/>
      <c r="IW64647"/>
    </row>
    <row r="64648" spans="26:257">
      <c r="CJ64648"/>
      <c r="CK64648"/>
      <c r="GG64648"/>
      <c r="GI64648"/>
      <c r="GQ64648"/>
      <c r="HI64648"/>
      <c r="HK64648"/>
      <c r="HM64648"/>
      <c r="IF64648"/>
      <c r="IW64648"/>
    </row>
    <row r="64649" spans="26:257">
      <c r="CJ64649"/>
      <c r="CK64649"/>
      <c r="GG64649"/>
      <c r="GI64649"/>
      <c r="GQ64649"/>
      <c r="HI64649"/>
      <c r="HK64649"/>
      <c r="HM64649"/>
      <c r="IF64649"/>
      <c r="IW64649"/>
    </row>
    <row r="64650" spans="26:257">
      <c r="CJ64650"/>
      <c r="CK64650"/>
      <c r="GG64650"/>
      <c r="GI64650"/>
      <c r="GQ64650"/>
      <c r="HI64650"/>
      <c r="HK64650"/>
      <c r="HM64650"/>
      <c r="IF64650"/>
      <c r="IW64650"/>
    </row>
    <row r="64651" spans="26:257">
      <c r="CJ64651"/>
      <c r="CK64651"/>
      <c r="GG64651"/>
      <c r="GI64651"/>
      <c r="GQ64651"/>
      <c r="HI64651"/>
      <c r="HK64651"/>
      <c r="HM64651"/>
      <c r="IF64651"/>
      <c r="IW64651"/>
    </row>
    <row r="64652" spans="26:257">
      <c r="CJ64652"/>
      <c r="CK64652"/>
      <c r="GG64652"/>
      <c r="GI64652"/>
      <c r="GQ64652"/>
      <c r="HI64652"/>
      <c r="HK64652"/>
      <c r="HM64652"/>
      <c r="IF64652"/>
      <c r="IW64652"/>
    </row>
    <row r="64653" spans="26:257">
      <c r="CJ64653"/>
      <c r="CK64653"/>
      <c r="GG64653"/>
      <c r="GI64653"/>
      <c r="GQ64653"/>
      <c r="HI64653"/>
      <c r="HK64653"/>
      <c r="HM64653"/>
      <c r="IF64653"/>
      <c r="IW64653"/>
    </row>
    <row r="64654" spans="26:257">
      <c r="CJ64654"/>
      <c r="CK64654"/>
      <c r="GG64654"/>
      <c r="GI64654"/>
      <c r="GQ64654"/>
      <c r="HI64654"/>
      <c r="HK64654"/>
      <c r="HM64654"/>
      <c r="IF64654"/>
      <c r="IW64654"/>
    </row>
    <row r="64655" spans="26:257">
      <c r="CJ64655"/>
      <c r="CK64655"/>
      <c r="GG64655"/>
      <c r="GI64655"/>
      <c r="GQ64655"/>
      <c r="HI64655"/>
      <c r="HK64655"/>
      <c r="HM64655"/>
      <c r="IF64655"/>
      <c r="IW64655"/>
    </row>
    <row r="64656" spans="26:257">
      <c r="CJ64656"/>
      <c r="CK64656"/>
      <c r="GG64656"/>
      <c r="GI64656"/>
      <c r="GQ64656"/>
      <c r="HI64656"/>
      <c r="HK64656"/>
      <c r="HM64656"/>
      <c r="IF64656"/>
      <c r="IW64656"/>
    </row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spans="26:257">
      <c r="CJ64769"/>
      <c r="CK64769"/>
      <c r="GG64769"/>
      <c r="GI64769"/>
      <c r="GQ64769"/>
      <c r="HI64769"/>
      <c r="HK64769"/>
      <c r="HM64769"/>
      <c r="IF64769"/>
      <c r="IW64769"/>
    </row>
    <row r="64770" spans="26:257">
      <c r="CJ64770"/>
      <c r="CK64770"/>
      <c r="GG64770"/>
      <c r="GI64770"/>
      <c r="GQ64770"/>
      <c r="HI64770"/>
      <c r="HK64770"/>
      <c r="HM64770"/>
      <c r="IF64770"/>
      <c r="IW64770"/>
    </row>
    <row r="64771" spans="26:257">
      <c r="CJ64771"/>
      <c r="CK64771"/>
      <c r="GG64771"/>
      <c r="GI64771"/>
      <c r="GQ64771"/>
      <c r="HI64771"/>
      <c r="HK64771"/>
      <c r="HM64771"/>
      <c r="IF64771"/>
      <c r="IW64771"/>
    </row>
    <row r="64772" spans="26:257">
      <c r="CJ64772"/>
      <c r="CK64772"/>
      <c r="GG64772"/>
      <c r="GI64772"/>
      <c r="GQ64772"/>
      <c r="HI64772"/>
      <c r="HK64772"/>
      <c r="HM64772"/>
      <c r="IF64772"/>
      <c r="IW64772"/>
    </row>
    <row r="64773" spans="26:257">
      <c r="CJ64773"/>
      <c r="CK64773"/>
      <c r="GG64773"/>
      <c r="GI64773"/>
      <c r="GQ64773"/>
      <c r="HI64773"/>
      <c r="HK64773"/>
      <c r="HM64773"/>
      <c r="IF64773"/>
      <c r="IW64773"/>
    </row>
    <row r="64774" spans="26:257">
      <c r="Z64774" s="37"/>
      <c r="AD64774" s="32"/>
      <c r="AJ64774" s="37"/>
      <c r="CJ64774"/>
      <c r="CK64774"/>
      <c r="GG64774"/>
      <c r="GI64774"/>
      <c r="GQ64774"/>
      <c r="HI64774"/>
      <c r="HK64774"/>
      <c r="HM64774"/>
      <c r="IF64774"/>
      <c r="IW64774"/>
    </row>
    <row r="64775" spans="26:257">
      <c r="CJ64775"/>
      <c r="CK64775"/>
      <c r="GG64775"/>
      <c r="GI64775"/>
      <c r="GQ64775"/>
      <c r="HI64775"/>
      <c r="HK64775"/>
      <c r="HM64775"/>
      <c r="IF64775"/>
      <c r="IW64775"/>
    </row>
    <row r="64776" spans="26:257">
      <c r="CJ64776"/>
      <c r="CK64776"/>
      <c r="GG64776"/>
      <c r="GI64776"/>
      <c r="GQ64776"/>
      <c r="HI64776"/>
      <c r="HK64776"/>
      <c r="HM64776"/>
      <c r="IF64776"/>
      <c r="IW64776"/>
    </row>
    <row r="64777" spans="26:257">
      <c r="CJ64777"/>
      <c r="CK64777"/>
      <c r="GG64777"/>
      <c r="GI64777"/>
      <c r="GQ64777"/>
      <c r="HI64777"/>
      <c r="HK64777"/>
      <c r="HM64777"/>
      <c r="IF64777"/>
      <c r="IW64777"/>
    </row>
    <row r="64778" spans="26:257">
      <c r="CJ64778"/>
      <c r="CK64778"/>
      <c r="GG64778"/>
      <c r="GI64778"/>
      <c r="GQ64778"/>
      <c r="HI64778"/>
      <c r="HK64778"/>
      <c r="HM64778"/>
      <c r="IF64778"/>
      <c r="IW64778"/>
    </row>
    <row r="64779" spans="26:257">
      <c r="CJ64779"/>
      <c r="CK64779"/>
      <c r="GG64779"/>
      <c r="GI64779"/>
      <c r="GQ64779"/>
      <c r="HI64779"/>
      <c r="HK64779"/>
      <c r="HM64779"/>
      <c r="IF64779"/>
      <c r="IW64779"/>
    </row>
    <row r="64780" spans="26:257">
      <c r="CJ64780"/>
      <c r="CK64780"/>
      <c r="GG64780"/>
      <c r="GI64780"/>
      <c r="GQ64780"/>
      <c r="HI64780"/>
      <c r="HK64780"/>
      <c r="HM64780"/>
      <c r="IF64780"/>
      <c r="IW64780"/>
    </row>
    <row r="64781" spans="26:257">
      <c r="CJ64781"/>
      <c r="CK64781"/>
      <c r="GG64781"/>
      <c r="GI64781"/>
      <c r="GQ64781"/>
      <c r="HI64781"/>
      <c r="HK64781"/>
      <c r="HM64781"/>
      <c r="IF64781"/>
      <c r="IW64781"/>
    </row>
    <row r="64782" spans="26:257">
      <c r="CJ64782"/>
      <c r="CK64782"/>
      <c r="GG64782"/>
      <c r="GI64782"/>
      <c r="GQ64782"/>
      <c r="HI64782"/>
      <c r="HK64782"/>
      <c r="HM64782"/>
      <c r="IF64782"/>
      <c r="IW64782"/>
    </row>
    <row r="64783" spans="26:257">
      <c r="CJ64783"/>
      <c r="CK64783"/>
      <c r="GG64783"/>
      <c r="GI64783"/>
      <c r="GQ64783"/>
      <c r="HI64783"/>
      <c r="HK64783"/>
      <c r="HM64783"/>
      <c r="IF64783"/>
      <c r="IW64783"/>
    </row>
    <row r="64784" spans="26:257">
      <c r="CJ64784"/>
      <c r="CK64784"/>
      <c r="GG64784"/>
      <c r="GI64784"/>
      <c r="GQ64784"/>
      <c r="HI64784"/>
      <c r="HK64784"/>
      <c r="HM64784"/>
      <c r="IF64784"/>
      <c r="IW64784"/>
    </row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spans="26:257">
      <c r="CJ64865"/>
      <c r="CK64865"/>
      <c r="GG64865"/>
      <c r="GI64865"/>
      <c r="GQ64865"/>
      <c r="HI64865"/>
      <c r="HK64865"/>
      <c r="HM64865"/>
      <c r="IF64865"/>
      <c r="IW64865"/>
    </row>
    <row r="64866" spans="26:257">
      <c r="CJ64866"/>
      <c r="CK64866"/>
      <c r="GG64866"/>
      <c r="GI64866"/>
      <c r="GQ64866"/>
      <c r="HI64866"/>
      <c r="HK64866"/>
      <c r="HM64866"/>
      <c r="IF64866"/>
      <c r="IW64866"/>
    </row>
    <row r="64867" spans="26:257">
      <c r="CJ64867"/>
      <c r="CK64867"/>
      <c r="GG64867"/>
      <c r="GI64867"/>
      <c r="GQ64867"/>
      <c r="HI64867"/>
      <c r="HK64867"/>
      <c r="HM64867"/>
      <c r="IF64867"/>
      <c r="IW64867"/>
    </row>
    <row r="64868" spans="26:257">
      <c r="CJ64868"/>
      <c r="CK64868"/>
      <c r="GG64868"/>
      <c r="GI64868"/>
      <c r="GQ64868"/>
      <c r="HI64868"/>
      <c r="HK64868"/>
      <c r="HM64868"/>
      <c r="IF64868"/>
      <c r="IW64868"/>
    </row>
    <row r="64869" spans="26:257">
      <c r="Z64869" s="37"/>
      <c r="AD64869" s="32"/>
      <c r="AJ64869" s="37"/>
      <c r="CJ64869"/>
      <c r="CK64869"/>
      <c r="GG64869"/>
      <c r="GI64869"/>
      <c r="GQ64869"/>
      <c r="HI64869"/>
      <c r="HK64869"/>
      <c r="HM64869"/>
      <c r="IF64869"/>
      <c r="IW64869"/>
    </row>
    <row r="64870" spans="26:257">
      <c r="CJ64870"/>
      <c r="CK64870"/>
      <c r="GG64870"/>
      <c r="GI64870"/>
      <c r="GQ64870"/>
      <c r="HI64870"/>
      <c r="HK64870"/>
      <c r="HM64870"/>
      <c r="IF64870"/>
      <c r="IW64870"/>
    </row>
    <row r="64871" spans="26:257">
      <c r="CJ64871"/>
      <c r="CK64871"/>
      <c r="GG64871"/>
      <c r="GI64871"/>
      <c r="GQ64871"/>
      <c r="HI64871"/>
      <c r="HK64871"/>
      <c r="HM64871"/>
      <c r="IF64871"/>
      <c r="IW64871"/>
    </row>
    <row r="64872" spans="26:257">
      <c r="CJ64872"/>
      <c r="CK64872"/>
      <c r="GG64872"/>
      <c r="GI64872"/>
      <c r="GQ64872"/>
      <c r="HI64872"/>
      <c r="HK64872"/>
      <c r="HM64872"/>
      <c r="IF64872"/>
      <c r="IW64872"/>
    </row>
    <row r="64873" spans="26:257">
      <c r="CJ64873"/>
      <c r="CK64873"/>
      <c r="GG64873"/>
      <c r="GI64873"/>
      <c r="GQ64873"/>
      <c r="HI64873"/>
      <c r="HK64873"/>
      <c r="HM64873"/>
      <c r="IF64873"/>
      <c r="IW64873"/>
    </row>
    <row r="64874" spans="26:257">
      <c r="CJ64874"/>
      <c r="CK64874"/>
      <c r="GG64874"/>
      <c r="GI64874"/>
      <c r="GQ64874"/>
      <c r="HI64874"/>
      <c r="HK64874"/>
      <c r="HM64874"/>
      <c r="IF64874"/>
      <c r="IW64874"/>
    </row>
    <row r="64875" spans="26:257">
      <c r="CJ64875"/>
      <c r="CK64875"/>
      <c r="GG64875"/>
      <c r="GI64875"/>
      <c r="GQ64875"/>
      <c r="HI64875"/>
      <c r="HK64875"/>
      <c r="HM64875"/>
      <c r="IF64875"/>
      <c r="IW64875"/>
    </row>
    <row r="64876" spans="26:257">
      <c r="CJ64876"/>
      <c r="CK64876"/>
      <c r="GG64876"/>
      <c r="GI64876"/>
      <c r="GQ64876"/>
      <c r="HI64876"/>
      <c r="HK64876"/>
      <c r="HM64876"/>
      <c r="IF64876"/>
      <c r="IW64876"/>
    </row>
    <row r="64877" spans="26:257">
      <c r="CJ64877"/>
      <c r="CK64877"/>
      <c r="GG64877"/>
      <c r="GI64877"/>
      <c r="GQ64877"/>
      <c r="HI64877"/>
      <c r="HK64877"/>
      <c r="HM64877"/>
      <c r="IF64877"/>
      <c r="IW64877"/>
    </row>
    <row r="64878" spans="26:257">
      <c r="CJ64878"/>
      <c r="CK64878"/>
      <c r="GG64878"/>
      <c r="GI64878"/>
      <c r="GQ64878"/>
      <c r="HI64878"/>
      <c r="HK64878"/>
      <c r="HM64878"/>
      <c r="IF64878"/>
      <c r="IW64878"/>
    </row>
    <row r="64879" spans="26:257">
      <c r="CJ64879"/>
      <c r="CK64879"/>
      <c r="GG64879"/>
      <c r="GI64879"/>
      <c r="GQ64879"/>
      <c r="HI64879"/>
      <c r="HK64879"/>
      <c r="HM64879"/>
      <c r="IF64879"/>
      <c r="IW64879"/>
    </row>
    <row r="64880" spans="26:257">
      <c r="CJ64880"/>
      <c r="CK64880"/>
      <c r="GG64880"/>
      <c r="GI64880"/>
      <c r="GQ64880"/>
      <c r="HI64880"/>
      <c r="HK64880"/>
      <c r="HM64880"/>
      <c r="IF64880"/>
      <c r="IW64880"/>
    </row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spans="26:257">
      <c r="CJ64961"/>
      <c r="CK64961"/>
      <c r="GG64961"/>
      <c r="GI64961"/>
      <c r="GQ64961"/>
      <c r="HI64961"/>
      <c r="HK64961"/>
      <c r="HM64961"/>
      <c r="IF64961"/>
      <c r="IW64961"/>
    </row>
    <row r="64962" spans="26:257">
      <c r="CJ64962"/>
      <c r="CK64962"/>
      <c r="GG64962"/>
      <c r="GI64962"/>
      <c r="GQ64962"/>
      <c r="HI64962"/>
      <c r="HK64962"/>
      <c r="HM64962"/>
      <c r="IF64962"/>
      <c r="IW64962"/>
    </row>
    <row r="64963" spans="26:257">
      <c r="Z64963" s="37"/>
      <c r="AD64963" s="32"/>
      <c r="AJ64963" s="37"/>
      <c r="CJ64963"/>
      <c r="CK64963"/>
      <c r="GG64963"/>
      <c r="GI64963"/>
      <c r="GQ64963"/>
      <c r="HI64963"/>
      <c r="HK64963"/>
      <c r="HM64963"/>
      <c r="IF64963"/>
      <c r="IW64963"/>
    </row>
    <row r="64964" spans="26:257">
      <c r="CJ64964"/>
      <c r="CK64964"/>
      <c r="GG64964"/>
      <c r="GI64964"/>
      <c r="GQ64964"/>
      <c r="HI64964"/>
      <c r="HK64964"/>
      <c r="HM64964"/>
      <c r="IF64964"/>
      <c r="IW64964"/>
    </row>
    <row r="64965" spans="26:257">
      <c r="CJ64965"/>
      <c r="CK64965"/>
      <c r="GG64965"/>
      <c r="GI64965"/>
      <c r="GQ64965"/>
      <c r="HI64965"/>
      <c r="HK64965"/>
      <c r="HM64965"/>
      <c r="IF64965"/>
      <c r="IW64965"/>
    </row>
    <row r="64966" spans="26:257">
      <c r="CJ64966"/>
      <c r="CK64966"/>
      <c r="GG64966"/>
      <c r="GI64966"/>
      <c r="GQ64966"/>
      <c r="HI64966"/>
      <c r="HK64966"/>
      <c r="HM64966"/>
      <c r="IF64966"/>
      <c r="IW64966"/>
    </row>
    <row r="64967" spans="26:257">
      <c r="CJ64967"/>
      <c r="CK64967"/>
      <c r="GG64967"/>
      <c r="GI64967"/>
      <c r="GQ64967"/>
      <c r="HI64967"/>
      <c r="HK64967"/>
      <c r="HM64967"/>
      <c r="IF64967"/>
      <c r="IW64967"/>
    </row>
    <row r="64968" spans="26:257">
      <c r="CJ64968"/>
      <c r="CK64968"/>
      <c r="GG64968"/>
      <c r="GI64968"/>
      <c r="GQ64968"/>
      <c r="HI64968"/>
      <c r="HK64968"/>
      <c r="HM64968"/>
      <c r="IF64968"/>
      <c r="IW64968"/>
    </row>
    <row r="64969" spans="26:257">
      <c r="CJ64969"/>
      <c r="CK64969"/>
      <c r="GG64969"/>
      <c r="GI64969"/>
      <c r="GQ64969"/>
      <c r="HI64969"/>
      <c r="HK64969"/>
      <c r="HM64969"/>
      <c r="IF64969"/>
      <c r="IW64969"/>
    </row>
    <row r="64970" spans="26:257">
      <c r="CJ64970"/>
      <c r="CK64970"/>
      <c r="GG64970"/>
      <c r="GI64970"/>
      <c r="GQ64970"/>
      <c r="HI64970"/>
      <c r="HK64970"/>
      <c r="HM64970"/>
      <c r="IF64970"/>
      <c r="IW64970"/>
    </row>
    <row r="64971" spans="26:257">
      <c r="CJ64971"/>
      <c r="CK64971"/>
      <c r="GG64971"/>
      <c r="GI64971"/>
      <c r="GQ64971"/>
      <c r="HI64971"/>
      <c r="HK64971"/>
      <c r="HM64971"/>
      <c r="IF64971"/>
      <c r="IW64971"/>
    </row>
    <row r="64972" spans="26:257">
      <c r="CJ64972"/>
      <c r="CK64972"/>
      <c r="GG64972"/>
      <c r="GI64972"/>
      <c r="GQ64972"/>
      <c r="HI64972"/>
      <c r="HK64972"/>
      <c r="HM64972"/>
      <c r="IF64972"/>
      <c r="IW64972"/>
    </row>
    <row r="64973" spans="26:257">
      <c r="CJ64973"/>
      <c r="CK64973"/>
      <c r="GG64973"/>
      <c r="GI64973"/>
      <c r="GQ64973"/>
      <c r="HI64973"/>
      <c r="HK64973"/>
      <c r="HM64973"/>
      <c r="IF64973"/>
      <c r="IW64973"/>
    </row>
    <row r="64974" spans="26:257">
      <c r="CJ64974"/>
      <c r="CK64974"/>
      <c r="GG64974"/>
      <c r="GI64974"/>
      <c r="GQ64974"/>
      <c r="HI64974"/>
      <c r="HK64974"/>
      <c r="HM64974"/>
      <c r="IF64974"/>
      <c r="IW64974"/>
    </row>
    <row r="64975" spans="26:257">
      <c r="CJ64975"/>
      <c r="CK64975"/>
      <c r="GG64975"/>
      <c r="GI64975"/>
      <c r="GQ64975"/>
      <c r="HI64975"/>
      <c r="HK64975"/>
      <c r="HM64975"/>
      <c r="IF64975"/>
      <c r="IW64975"/>
    </row>
    <row r="64976" spans="26:257">
      <c r="CJ64976"/>
      <c r="CK64976"/>
      <c r="GG64976"/>
      <c r="GI64976"/>
      <c r="GQ64976"/>
      <c r="HI64976"/>
      <c r="HK64976"/>
      <c r="HM64976"/>
      <c r="IF64976"/>
      <c r="IW64976"/>
    </row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spans="26:257">
      <c r="CJ65217"/>
      <c r="CK65217"/>
      <c r="GG65217"/>
      <c r="GI65217"/>
      <c r="GQ65217"/>
      <c r="HI65217"/>
      <c r="HK65217"/>
      <c r="HM65217"/>
      <c r="IF65217"/>
      <c r="IW65217"/>
    </row>
    <row r="65218" spans="26:257">
      <c r="CJ65218"/>
      <c r="CK65218"/>
      <c r="GG65218"/>
      <c r="GI65218"/>
      <c r="GQ65218"/>
      <c r="HI65218"/>
      <c r="HK65218"/>
      <c r="HM65218"/>
      <c r="IF65218"/>
      <c r="IW65218"/>
    </row>
    <row r="65219" spans="26:257">
      <c r="CJ65219"/>
      <c r="CK65219"/>
      <c r="GG65219"/>
      <c r="GI65219"/>
      <c r="GQ65219"/>
      <c r="HI65219"/>
      <c r="HK65219"/>
      <c r="HM65219"/>
      <c r="IF65219"/>
      <c r="IW65219"/>
    </row>
    <row r="65220" spans="26:257">
      <c r="CJ65220"/>
      <c r="CK65220"/>
      <c r="GG65220"/>
      <c r="GI65220"/>
      <c r="GQ65220"/>
      <c r="HI65220"/>
      <c r="HK65220"/>
      <c r="HM65220"/>
      <c r="IF65220"/>
      <c r="IW65220"/>
    </row>
    <row r="65221" spans="26:257">
      <c r="CJ65221"/>
      <c r="CK65221"/>
      <c r="GG65221"/>
      <c r="GI65221"/>
      <c r="GQ65221"/>
      <c r="HI65221"/>
      <c r="HK65221"/>
      <c r="HM65221"/>
      <c r="IF65221"/>
      <c r="IW65221"/>
    </row>
    <row r="65222" spans="26:257">
      <c r="CJ65222"/>
      <c r="CK65222"/>
      <c r="GG65222"/>
      <c r="GI65222"/>
      <c r="GQ65222"/>
      <c r="HI65222"/>
      <c r="HK65222"/>
      <c r="HM65222"/>
      <c r="IF65222"/>
      <c r="IW65222"/>
    </row>
    <row r="65223" spans="26:257">
      <c r="CJ65223"/>
      <c r="CK65223"/>
      <c r="GG65223"/>
      <c r="GI65223"/>
      <c r="GQ65223"/>
      <c r="HI65223"/>
      <c r="HK65223"/>
      <c r="HM65223"/>
      <c r="IF65223"/>
      <c r="IW65223"/>
    </row>
    <row r="65224" spans="26:257">
      <c r="Z65224" s="37"/>
      <c r="AD65224" s="32"/>
      <c r="AJ65224" s="37"/>
      <c r="CJ65224"/>
      <c r="CK65224"/>
      <c r="GG65224"/>
      <c r="GI65224"/>
      <c r="GQ65224"/>
      <c r="HI65224"/>
      <c r="HK65224"/>
      <c r="HM65224"/>
      <c r="IF65224"/>
      <c r="IW65224"/>
    </row>
    <row r="65225" spans="26:257">
      <c r="CJ65225"/>
      <c r="CK65225"/>
      <c r="GG65225"/>
      <c r="GI65225"/>
      <c r="GQ65225"/>
      <c r="HI65225"/>
      <c r="HK65225"/>
      <c r="HM65225"/>
      <c r="IF65225"/>
      <c r="IW65225"/>
    </row>
    <row r="65226" spans="26:257">
      <c r="CJ65226"/>
      <c r="CK65226"/>
      <c r="GG65226"/>
      <c r="GI65226"/>
      <c r="GQ65226"/>
      <c r="HI65226"/>
      <c r="HK65226"/>
      <c r="HM65226"/>
      <c r="IF65226"/>
      <c r="IW65226"/>
    </row>
    <row r="65227" spans="26:257">
      <c r="CJ65227"/>
      <c r="CK65227"/>
      <c r="GG65227"/>
      <c r="GI65227"/>
      <c r="GQ65227"/>
      <c r="HI65227"/>
      <c r="HK65227"/>
      <c r="HM65227"/>
      <c r="IF65227"/>
      <c r="IW65227"/>
    </row>
    <row r="65228" spans="26:257">
      <c r="CJ65228"/>
      <c r="CK65228"/>
      <c r="GG65228"/>
      <c r="GI65228"/>
      <c r="GQ65228"/>
      <c r="HI65228"/>
      <c r="HK65228"/>
      <c r="HM65228"/>
      <c r="IF65228"/>
      <c r="IW65228"/>
    </row>
    <row r="65229" spans="26:257">
      <c r="CJ65229"/>
      <c r="CK65229"/>
      <c r="GG65229"/>
      <c r="GI65229"/>
      <c r="GQ65229"/>
      <c r="HI65229"/>
      <c r="HK65229"/>
      <c r="HM65229"/>
      <c r="IF65229"/>
      <c r="IW65229"/>
    </row>
    <row r="65230" spans="26:257">
      <c r="CJ65230"/>
      <c r="CK65230"/>
      <c r="GG65230"/>
      <c r="GI65230"/>
      <c r="GQ65230"/>
      <c r="HI65230"/>
      <c r="HK65230"/>
      <c r="HM65230"/>
      <c r="IF65230"/>
      <c r="IW65230"/>
    </row>
    <row r="65231" spans="26:257">
      <c r="CJ65231"/>
      <c r="CK65231"/>
      <c r="GG65231"/>
      <c r="GI65231"/>
      <c r="GQ65231"/>
      <c r="HI65231"/>
      <c r="HK65231"/>
      <c r="HM65231"/>
      <c r="IF65231"/>
      <c r="IW65231"/>
    </row>
    <row r="65232" spans="26:257">
      <c r="CJ65232"/>
      <c r="CK65232"/>
      <c r="GG65232"/>
      <c r="GI65232"/>
      <c r="GQ65232"/>
      <c r="HI65232"/>
      <c r="HK65232"/>
      <c r="HM65232"/>
      <c r="IF65232"/>
      <c r="IW65232"/>
    </row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spans="26:257">
      <c r="CJ65489"/>
      <c r="CK65489"/>
      <c r="GG65489"/>
      <c r="GI65489"/>
      <c r="GQ65489"/>
      <c r="HI65489"/>
      <c r="HK65489"/>
      <c r="HM65489"/>
      <c r="IF65489"/>
      <c r="IW65489"/>
    </row>
    <row r="65490" spans="26:257">
      <c r="CJ65490"/>
      <c r="CK65490"/>
      <c r="GG65490"/>
      <c r="GI65490"/>
      <c r="GQ65490"/>
      <c r="HI65490"/>
      <c r="HK65490"/>
      <c r="HM65490"/>
      <c r="IF65490"/>
      <c r="IW65490"/>
    </row>
    <row r="65491" spans="26:257">
      <c r="CJ65491"/>
      <c r="CK65491"/>
      <c r="GG65491"/>
      <c r="GI65491"/>
      <c r="GQ65491"/>
      <c r="HI65491"/>
      <c r="HK65491"/>
      <c r="HM65491"/>
      <c r="IF65491"/>
      <c r="IW65491"/>
    </row>
    <row r="65492" spans="26:257">
      <c r="CJ65492"/>
      <c r="CK65492"/>
      <c r="GG65492"/>
      <c r="GI65492"/>
      <c r="GQ65492"/>
      <c r="HI65492"/>
      <c r="HK65492"/>
      <c r="HM65492"/>
      <c r="IF65492"/>
      <c r="IW65492"/>
    </row>
    <row r="65493" spans="26:257">
      <c r="CJ65493"/>
      <c r="CK65493"/>
      <c r="GG65493"/>
      <c r="GI65493"/>
      <c r="GQ65493"/>
      <c r="HI65493"/>
      <c r="HK65493"/>
      <c r="HM65493"/>
      <c r="IF65493"/>
      <c r="IW65493"/>
    </row>
    <row r="65494" spans="26:257">
      <c r="CJ65494"/>
      <c r="CK65494"/>
      <c r="GG65494"/>
      <c r="GI65494"/>
      <c r="GQ65494"/>
      <c r="HI65494"/>
      <c r="HK65494"/>
      <c r="HM65494"/>
      <c r="IF65494"/>
      <c r="IW65494"/>
    </row>
    <row r="65495" spans="26:257">
      <c r="CJ65495"/>
      <c r="CK65495"/>
      <c r="GG65495"/>
      <c r="GI65495"/>
      <c r="GQ65495"/>
      <c r="HI65495"/>
      <c r="HK65495"/>
      <c r="HM65495"/>
      <c r="IF65495"/>
      <c r="IW65495"/>
    </row>
    <row r="65496" spans="26:257">
      <c r="CJ65496"/>
      <c r="CK65496"/>
      <c r="GG65496"/>
      <c r="GI65496"/>
      <c r="GQ65496"/>
      <c r="HI65496"/>
      <c r="HK65496"/>
      <c r="HM65496"/>
      <c r="IF65496"/>
      <c r="IW65496"/>
    </row>
    <row r="65497" spans="26:257">
      <c r="Z65497" s="37"/>
      <c r="AD65497" s="32"/>
      <c r="AJ65497" s="37"/>
      <c r="CJ65497"/>
      <c r="CK65497"/>
      <c r="GG65497"/>
      <c r="GI65497"/>
      <c r="GQ65497"/>
      <c r="HI65497"/>
      <c r="HK65497"/>
      <c r="HM65497"/>
      <c r="IF65497"/>
      <c r="IW65497"/>
    </row>
    <row r="65498" spans="26:257">
      <c r="CJ65498"/>
      <c r="CK65498"/>
      <c r="GG65498"/>
      <c r="GI65498"/>
      <c r="GQ65498"/>
      <c r="HI65498"/>
      <c r="HK65498"/>
      <c r="HM65498"/>
      <c r="IF65498"/>
      <c r="IW65498"/>
    </row>
    <row r="65499" spans="26:257">
      <c r="CJ65499"/>
      <c r="CK65499"/>
      <c r="GG65499"/>
      <c r="GI65499"/>
      <c r="GQ65499"/>
      <c r="HI65499"/>
      <c r="HK65499"/>
      <c r="HM65499"/>
      <c r="IF65499"/>
      <c r="IW65499"/>
    </row>
    <row r="65500" spans="26:257">
      <c r="CJ65500"/>
      <c r="CK65500"/>
      <c r="GG65500"/>
      <c r="GI65500"/>
      <c r="GQ65500"/>
      <c r="HI65500"/>
      <c r="HK65500"/>
      <c r="HM65500"/>
      <c r="IF65500"/>
      <c r="IW65500"/>
    </row>
    <row r="65501" spans="26:257">
      <c r="CJ65501"/>
      <c r="CK65501"/>
      <c r="GG65501"/>
      <c r="GI65501"/>
      <c r="GQ65501"/>
      <c r="HI65501"/>
      <c r="HK65501"/>
      <c r="HM65501"/>
      <c r="IF65501"/>
      <c r="IW65501"/>
    </row>
    <row r="65502" spans="26:257">
      <c r="CJ65502"/>
      <c r="CK65502"/>
      <c r="GG65502"/>
      <c r="GI65502"/>
      <c r="GQ65502"/>
      <c r="HI65502"/>
      <c r="HK65502"/>
      <c r="HM65502"/>
      <c r="IF65502"/>
      <c r="IW65502"/>
    </row>
    <row r="65503" spans="26:257">
      <c r="CJ65503"/>
      <c r="CK65503"/>
      <c r="GG65503"/>
      <c r="GI65503"/>
      <c r="GQ65503"/>
      <c r="HI65503"/>
      <c r="HK65503"/>
      <c r="HM65503"/>
      <c r="IF65503"/>
      <c r="IW65503"/>
    </row>
    <row r="65504" spans="26:257">
      <c r="CJ65504"/>
      <c r="CK65504"/>
      <c r="GG65504"/>
      <c r="GI65504"/>
      <c r="GQ65504"/>
      <c r="HI65504"/>
      <c r="HK65504"/>
      <c r="HM65504"/>
      <c r="IF65504"/>
      <c r="IW65504"/>
    </row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  <row r="65519" customFormat="1"/>
    <row r="65520" customFormat="1"/>
    <row r="65521" customFormat="1"/>
    <row r="65522" customFormat="1"/>
    <row r="65523" customFormat="1"/>
    <row r="65524" customFormat="1"/>
    <row r="65525" customFormat="1"/>
    <row r="65526" customFormat="1"/>
    <row r="65527" customFormat="1"/>
    <row r="65528" customFormat="1"/>
    <row r="65529" customFormat="1"/>
    <row r="65530" customFormat="1"/>
    <row r="65531" customFormat="1"/>
    <row r="65532" customFormat="1"/>
    <row r="65533" customFormat="1"/>
    <row r="65534" customFormat="1"/>
    <row r="65535" customFormat="1"/>
    <row r="65536" customFormat="1"/>
    <row r="65537" customFormat="1"/>
    <row r="65538" customFormat="1"/>
    <row r="65539" customFormat="1"/>
    <row r="65540" customFormat="1"/>
    <row r="65541" customFormat="1"/>
    <row r="65542" customFormat="1"/>
    <row r="65543" customFormat="1"/>
    <row r="65544" customFormat="1"/>
    <row r="65545" customFormat="1"/>
    <row r="65546" customFormat="1"/>
    <row r="65547" customFormat="1"/>
    <row r="65548" customFormat="1"/>
    <row r="65549" customFormat="1"/>
    <row r="65550" customFormat="1"/>
    <row r="65551" customFormat="1"/>
    <row r="65552" customFormat="1"/>
    <row r="65553" customFormat="1"/>
    <row r="65554" customFormat="1"/>
    <row r="65555" customFormat="1"/>
    <row r="65556" customFormat="1"/>
    <row r="65557" customFormat="1"/>
    <row r="65558" customFormat="1"/>
    <row r="65559" customFormat="1"/>
    <row r="65560" customFormat="1"/>
    <row r="65561" customFormat="1"/>
    <row r="65562" customFormat="1"/>
    <row r="65563" customFormat="1"/>
    <row r="65564" customFormat="1"/>
    <row r="65565" customFormat="1"/>
    <row r="65566" customFormat="1"/>
    <row r="65567" customFormat="1"/>
    <row r="65568" customFormat="1"/>
    <row r="65569" customFormat="1"/>
    <row r="65570" customFormat="1"/>
    <row r="65571" customFormat="1"/>
    <row r="65572" customFormat="1"/>
    <row r="65573" customFormat="1"/>
    <row r="65574" customFormat="1"/>
    <row r="65575" customFormat="1"/>
    <row r="65576" customFormat="1"/>
    <row r="65577" customFormat="1"/>
    <row r="65578" customFormat="1"/>
    <row r="65579" customFormat="1"/>
    <row r="65580" customFormat="1"/>
    <row r="65581" customFormat="1"/>
    <row r="65582" customFormat="1"/>
    <row r="65583" customFormat="1"/>
    <row r="65584" customFormat="1"/>
    <row r="65585" customFormat="1"/>
    <row r="65586" customFormat="1"/>
    <row r="65587" customFormat="1"/>
    <row r="65588" customFormat="1"/>
    <row r="65589" customFormat="1"/>
    <row r="65590" customFormat="1"/>
    <row r="65591" customFormat="1"/>
    <row r="65592" customFormat="1"/>
    <row r="65593" customFormat="1"/>
    <row r="65594" customFormat="1"/>
    <row r="65595" customFormat="1"/>
    <row r="65596" customFormat="1"/>
    <row r="65597" customFormat="1"/>
    <row r="65598" customFormat="1"/>
    <row r="65599" customFormat="1"/>
    <row r="65600" customFormat="1"/>
    <row r="65601" customFormat="1"/>
    <row r="65602" customFormat="1"/>
    <row r="65603" customFormat="1"/>
    <row r="65604" customFormat="1"/>
    <row r="65605" customFormat="1"/>
    <row r="65606" customFormat="1"/>
    <row r="65607" customFormat="1"/>
    <row r="65608" customFormat="1"/>
    <row r="65609" customFormat="1"/>
    <row r="65610" customFormat="1"/>
    <row r="65611" customFormat="1"/>
    <row r="65612" customFormat="1"/>
    <row r="65613" customFormat="1"/>
    <row r="65614" customFormat="1"/>
    <row r="65615" customFormat="1"/>
    <row r="65616" customFormat="1"/>
    <row r="65617" customFormat="1"/>
    <row r="65618" customFormat="1"/>
    <row r="65619" customFormat="1"/>
    <row r="65620" customFormat="1"/>
    <row r="65621" customFormat="1"/>
    <row r="65622" customFormat="1"/>
    <row r="65623" customFormat="1"/>
    <row r="65624" customFormat="1"/>
    <row r="65625" customFormat="1"/>
    <row r="65626" customFormat="1"/>
    <row r="65627" customFormat="1"/>
    <row r="65628" customFormat="1"/>
    <row r="65629" customFormat="1"/>
    <row r="65630" customFormat="1"/>
    <row r="65631" customFormat="1"/>
    <row r="65632" customFormat="1"/>
    <row r="65633" spans="26:257">
      <c r="CJ65633"/>
      <c r="CK65633"/>
      <c r="GG65633"/>
      <c r="GI65633"/>
      <c r="GQ65633"/>
      <c r="HI65633"/>
      <c r="HK65633"/>
      <c r="HM65633"/>
      <c r="IF65633"/>
      <c r="IW65633"/>
    </row>
    <row r="65634" spans="26:257">
      <c r="CJ65634"/>
      <c r="CK65634"/>
      <c r="GG65634"/>
      <c r="GI65634"/>
      <c r="GQ65634"/>
      <c r="HI65634"/>
      <c r="HK65634"/>
      <c r="HM65634"/>
      <c r="IF65634"/>
      <c r="IW65634"/>
    </row>
    <row r="65635" spans="26:257">
      <c r="CJ65635"/>
      <c r="CK65635"/>
      <c r="GG65635"/>
      <c r="GI65635"/>
      <c r="GQ65635"/>
      <c r="HI65635"/>
      <c r="HK65635"/>
      <c r="HM65635"/>
      <c r="IF65635"/>
      <c r="IW65635"/>
    </row>
    <row r="65636" spans="26:257">
      <c r="CJ65636"/>
      <c r="CK65636"/>
      <c r="GG65636"/>
      <c r="GI65636"/>
      <c r="GQ65636"/>
      <c r="HI65636"/>
      <c r="HK65636"/>
      <c r="HM65636"/>
      <c r="IF65636"/>
      <c r="IW65636"/>
    </row>
    <row r="65637" spans="26:257">
      <c r="CJ65637"/>
      <c r="CK65637"/>
      <c r="GG65637"/>
      <c r="GI65637"/>
      <c r="GQ65637"/>
      <c r="HI65637"/>
      <c r="HK65637"/>
      <c r="HM65637"/>
      <c r="IF65637"/>
      <c r="IW65637"/>
    </row>
    <row r="65638" spans="26:257">
      <c r="CJ65638"/>
      <c r="CK65638"/>
      <c r="GG65638"/>
      <c r="GI65638"/>
      <c r="GQ65638"/>
      <c r="HI65638"/>
      <c r="HK65638"/>
      <c r="HM65638"/>
      <c r="IF65638"/>
      <c r="IW65638"/>
    </row>
    <row r="65639" spans="26:257">
      <c r="Z65639" s="37"/>
      <c r="AD65639" s="32"/>
      <c r="AJ65639" s="37"/>
      <c r="CJ65639"/>
      <c r="CK65639"/>
      <c r="GG65639"/>
      <c r="GI65639"/>
      <c r="GQ65639"/>
      <c r="HI65639"/>
      <c r="HK65639"/>
      <c r="HM65639"/>
      <c r="IF65639"/>
      <c r="IW65639"/>
    </row>
    <row r="65640" spans="26:257">
      <c r="CJ65640"/>
      <c r="CK65640"/>
      <c r="GG65640"/>
      <c r="GI65640"/>
      <c r="GQ65640"/>
      <c r="HI65640"/>
      <c r="HK65640"/>
      <c r="HM65640"/>
      <c r="IF65640"/>
      <c r="IW65640"/>
    </row>
    <row r="65641" spans="26:257">
      <c r="CJ65641"/>
      <c r="CK65641"/>
      <c r="GG65641"/>
      <c r="GI65641"/>
      <c r="GQ65641"/>
      <c r="HI65641"/>
      <c r="HK65641"/>
      <c r="HM65641"/>
      <c r="IF65641"/>
      <c r="IW65641"/>
    </row>
    <row r="65642" spans="26:257">
      <c r="CJ65642"/>
      <c r="CK65642"/>
      <c r="GG65642"/>
      <c r="GI65642"/>
      <c r="GQ65642"/>
      <c r="HI65642"/>
      <c r="HK65642"/>
      <c r="HM65642"/>
      <c r="IF65642"/>
      <c r="IW65642"/>
    </row>
    <row r="65643" spans="26:257">
      <c r="CJ65643"/>
      <c r="CK65643"/>
      <c r="GG65643"/>
      <c r="GI65643"/>
      <c r="GQ65643"/>
      <c r="HI65643"/>
      <c r="HK65643"/>
      <c r="HM65643"/>
      <c r="IF65643"/>
      <c r="IW65643"/>
    </row>
    <row r="65644" spans="26:257">
      <c r="CJ65644"/>
      <c r="CK65644"/>
      <c r="GG65644"/>
      <c r="GI65644"/>
      <c r="GQ65644"/>
      <c r="HI65644"/>
      <c r="HK65644"/>
      <c r="HM65644"/>
      <c r="IF65644"/>
      <c r="IW65644"/>
    </row>
    <row r="65645" spans="26:257">
      <c r="CJ65645"/>
      <c r="CK65645"/>
      <c r="GG65645"/>
      <c r="GI65645"/>
      <c r="GQ65645"/>
      <c r="HI65645"/>
      <c r="HK65645"/>
      <c r="HM65645"/>
      <c r="IF65645"/>
      <c r="IW65645"/>
    </row>
    <row r="65646" spans="26:257">
      <c r="CJ65646"/>
      <c r="CK65646"/>
      <c r="GG65646"/>
      <c r="GI65646"/>
      <c r="GQ65646"/>
      <c r="HI65646"/>
      <c r="HK65646"/>
      <c r="HM65646"/>
      <c r="IF65646"/>
      <c r="IW65646"/>
    </row>
    <row r="65647" spans="26:257">
      <c r="CJ65647"/>
      <c r="CK65647"/>
      <c r="GG65647"/>
      <c r="GI65647"/>
      <c r="GQ65647"/>
      <c r="HI65647"/>
      <c r="HK65647"/>
      <c r="HM65647"/>
      <c r="IF65647"/>
      <c r="IW65647"/>
    </row>
    <row r="65648" spans="26:257">
      <c r="CJ65648"/>
      <c r="CK65648"/>
      <c r="GG65648"/>
      <c r="GI65648"/>
      <c r="GQ65648"/>
      <c r="HI65648"/>
      <c r="HK65648"/>
      <c r="HM65648"/>
      <c r="IF65648"/>
      <c r="IW65648"/>
    </row>
    <row r="65649" customFormat="1"/>
    <row r="65650" customFormat="1"/>
    <row r="65651" customFormat="1"/>
    <row r="65652" customFormat="1"/>
    <row r="65653" customFormat="1"/>
    <row r="65654" customFormat="1"/>
    <row r="65655" customFormat="1"/>
    <row r="65656" customFormat="1"/>
    <row r="65657" customFormat="1"/>
    <row r="65658" customFormat="1"/>
    <row r="65659" customFormat="1"/>
    <row r="65660" customFormat="1"/>
    <row r="65661" customFormat="1"/>
    <row r="65662" customFormat="1"/>
    <row r="65663" customFormat="1"/>
    <row r="65664" customFormat="1"/>
    <row r="65665" customFormat="1"/>
    <row r="65666" customFormat="1"/>
    <row r="65667" customFormat="1"/>
    <row r="65668" customFormat="1"/>
    <row r="65669" customFormat="1"/>
    <row r="65670" customFormat="1"/>
    <row r="65671" customFormat="1"/>
    <row r="65672" customFormat="1"/>
    <row r="65673" customFormat="1"/>
    <row r="65674" customFormat="1"/>
    <row r="65675" customFormat="1"/>
    <row r="65676" customFormat="1"/>
    <row r="65677" customFormat="1"/>
    <row r="65678" customFormat="1"/>
    <row r="65679" customFormat="1"/>
    <row r="65680" customFormat="1"/>
    <row r="65681" customFormat="1"/>
    <row r="65682" customFormat="1"/>
    <row r="65683" customFormat="1"/>
    <row r="65684" customFormat="1"/>
    <row r="65685" customFormat="1"/>
    <row r="65686" customFormat="1"/>
    <row r="65687" customFormat="1"/>
    <row r="65688" customFormat="1"/>
    <row r="65689" customFormat="1"/>
    <row r="65690" customFormat="1"/>
    <row r="65691" customFormat="1"/>
    <row r="65692" customFormat="1"/>
    <row r="65693" customFormat="1"/>
    <row r="65694" customFormat="1"/>
    <row r="65695" customFormat="1"/>
    <row r="65696" customFormat="1"/>
    <row r="65697" customFormat="1"/>
    <row r="65698" customFormat="1"/>
    <row r="65699" customFormat="1"/>
    <row r="65700" customFormat="1"/>
    <row r="65701" customFormat="1"/>
    <row r="65702" customFormat="1"/>
    <row r="65703" customFormat="1"/>
    <row r="65704" customFormat="1"/>
    <row r="65705" customFormat="1"/>
    <row r="65706" customFormat="1"/>
    <row r="65707" customFormat="1"/>
    <row r="65708" customFormat="1"/>
    <row r="65709" customFormat="1"/>
    <row r="65710" customFormat="1"/>
    <row r="65711" customFormat="1"/>
    <row r="65712" customFormat="1"/>
    <row r="65713" customFormat="1"/>
    <row r="65714" customFormat="1"/>
    <row r="65715" customFormat="1"/>
    <row r="65716" customFormat="1"/>
    <row r="65717" customFormat="1"/>
    <row r="65718" customFormat="1"/>
    <row r="65719" customFormat="1"/>
    <row r="65720" customFormat="1"/>
    <row r="65721" customFormat="1"/>
    <row r="65722" customFormat="1"/>
    <row r="65723" customFormat="1"/>
    <row r="65724" customFormat="1"/>
    <row r="65725" customFormat="1"/>
    <row r="65726" customFormat="1"/>
    <row r="65727" customFormat="1"/>
    <row r="65728" customFormat="1"/>
    <row r="65729" customFormat="1"/>
    <row r="65730" customFormat="1"/>
    <row r="65731" customFormat="1"/>
    <row r="65732" customFormat="1"/>
    <row r="65733" customFormat="1"/>
    <row r="65734" customFormat="1"/>
    <row r="65735" customFormat="1"/>
    <row r="65736" customFormat="1"/>
    <row r="65737" customFormat="1"/>
    <row r="65738" customFormat="1"/>
    <row r="65739" customFormat="1"/>
    <row r="65740" customFormat="1"/>
    <row r="65741" customFormat="1"/>
    <row r="65742" customFormat="1"/>
    <row r="65743" customFormat="1"/>
    <row r="65744" customFormat="1"/>
    <row r="65745" customFormat="1"/>
    <row r="65746" customFormat="1"/>
    <row r="65747" customFormat="1"/>
    <row r="65748" customFormat="1"/>
    <row r="65749" customFormat="1"/>
    <row r="65750" customFormat="1"/>
    <row r="65751" customFormat="1"/>
    <row r="65752" customFormat="1"/>
    <row r="65753" customFormat="1"/>
    <row r="65754" customFormat="1"/>
    <row r="65755" customFormat="1"/>
    <row r="65756" customFormat="1"/>
    <row r="65757" customFormat="1"/>
    <row r="65758" customFormat="1"/>
    <row r="65759" customFormat="1"/>
    <row r="65760" customFormat="1"/>
    <row r="65761" spans="26:257">
      <c r="CJ65761"/>
      <c r="CK65761"/>
      <c r="GG65761"/>
      <c r="GI65761"/>
      <c r="GQ65761"/>
      <c r="HI65761"/>
      <c r="HK65761"/>
      <c r="HM65761"/>
      <c r="IF65761"/>
      <c r="IW65761"/>
    </row>
    <row r="65762" spans="26:257">
      <c r="CJ65762"/>
      <c r="CK65762"/>
      <c r="GG65762"/>
      <c r="GI65762"/>
      <c r="GQ65762"/>
      <c r="HI65762"/>
      <c r="HK65762"/>
      <c r="HM65762"/>
      <c r="IF65762"/>
      <c r="IW65762"/>
    </row>
    <row r="65763" spans="26:257">
      <c r="CJ65763"/>
      <c r="CK65763"/>
      <c r="GG65763"/>
      <c r="GI65763"/>
      <c r="GQ65763"/>
      <c r="HI65763"/>
      <c r="HK65763"/>
      <c r="HM65763"/>
      <c r="IF65763"/>
      <c r="IW65763"/>
    </row>
    <row r="65764" spans="26:257">
      <c r="CJ65764"/>
      <c r="CK65764"/>
      <c r="GG65764"/>
      <c r="GI65764"/>
      <c r="GQ65764"/>
      <c r="HI65764"/>
      <c r="HK65764"/>
      <c r="HM65764"/>
      <c r="IF65764"/>
      <c r="IW65764"/>
    </row>
    <row r="65765" spans="26:257">
      <c r="CJ65765"/>
      <c r="CK65765"/>
      <c r="GG65765"/>
      <c r="GI65765"/>
      <c r="GQ65765"/>
      <c r="HI65765"/>
      <c r="HK65765"/>
      <c r="HM65765"/>
      <c r="IF65765"/>
      <c r="IW65765"/>
    </row>
    <row r="65766" spans="26:257">
      <c r="CJ65766"/>
      <c r="CK65766"/>
      <c r="GG65766"/>
      <c r="GI65766"/>
      <c r="GQ65766"/>
      <c r="HI65766"/>
      <c r="HK65766"/>
      <c r="HM65766"/>
      <c r="IF65766"/>
      <c r="IW65766"/>
    </row>
    <row r="65767" spans="26:257">
      <c r="CJ65767"/>
      <c r="CK65767"/>
      <c r="GG65767"/>
      <c r="GI65767"/>
      <c r="GQ65767"/>
      <c r="HI65767"/>
      <c r="HK65767"/>
      <c r="HM65767"/>
      <c r="IF65767"/>
      <c r="IW65767"/>
    </row>
    <row r="65768" spans="26:257">
      <c r="CJ65768"/>
      <c r="CK65768"/>
      <c r="GG65768"/>
      <c r="GI65768"/>
      <c r="GQ65768"/>
      <c r="HI65768"/>
      <c r="HK65768"/>
      <c r="HM65768"/>
      <c r="IF65768"/>
      <c r="IW65768"/>
    </row>
    <row r="65769" spans="26:257">
      <c r="CJ65769"/>
      <c r="CK65769"/>
      <c r="GG65769"/>
      <c r="GI65769"/>
      <c r="GQ65769"/>
      <c r="HI65769"/>
      <c r="HK65769"/>
      <c r="HM65769"/>
      <c r="IF65769"/>
      <c r="IW65769"/>
    </row>
    <row r="65770" spans="26:257">
      <c r="CJ65770"/>
      <c r="CK65770"/>
      <c r="GG65770"/>
      <c r="GI65770"/>
      <c r="GQ65770"/>
      <c r="HI65770"/>
      <c r="HK65770"/>
      <c r="HM65770"/>
      <c r="IF65770"/>
      <c r="IW65770"/>
    </row>
    <row r="65771" spans="26:257">
      <c r="CJ65771"/>
      <c r="CK65771"/>
      <c r="GG65771"/>
      <c r="GI65771"/>
      <c r="GQ65771"/>
      <c r="HI65771"/>
      <c r="HK65771"/>
      <c r="HM65771"/>
      <c r="IF65771"/>
      <c r="IW65771"/>
    </row>
    <row r="65772" spans="26:257">
      <c r="CJ65772"/>
      <c r="CK65772"/>
      <c r="GG65772"/>
      <c r="GI65772"/>
      <c r="GQ65772"/>
      <c r="HI65772"/>
      <c r="HK65772"/>
      <c r="HM65772"/>
      <c r="IF65772"/>
      <c r="IW65772"/>
    </row>
    <row r="65773" spans="26:257">
      <c r="CJ65773"/>
      <c r="CK65773"/>
      <c r="GG65773"/>
      <c r="GI65773"/>
      <c r="GQ65773"/>
      <c r="HI65773"/>
      <c r="HK65773"/>
      <c r="HM65773"/>
      <c r="IF65773"/>
      <c r="IW65773"/>
    </row>
    <row r="65774" spans="26:257">
      <c r="CJ65774"/>
      <c r="CK65774"/>
      <c r="GG65774"/>
      <c r="GI65774"/>
      <c r="GQ65774"/>
      <c r="HI65774"/>
      <c r="HK65774"/>
      <c r="HM65774"/>
      <c r="IF65774"/>
      <c r="IW65774"/>
    </row>
    <row r="65775" spans="26:257">
      <c r="CJ65775"/>
      <c r="CK65775"/>
      <c r="GG65775"/>
      <c r="GI65775"/>
      <c r="GQ65775"/>
      <c r="HI65775"/>
      <c r="HK65775"/>
      <c r="HM65775"/>
      <c r="IF65775"/>
      <c r="IW65775"/>
    </row>
    <row r="65776" spans="26:257">
      <c r="Z65776" s="37"/>
      <c r="AD65776" s="32"/>
      <c r="AJ65776" s="37"/>
      <c r="CJ65776"/>
      <c r="CK65776"/>
      <c r="GG65776"/>
      <c r="GI65776"/>
      <c r="GQ65776"/>
      <c r="HI65776"/>
      <c r="HK65776"/>
      <c r="HM65776"/>
      <c r="IF65776"/>
      <c r="IW65776"/>
    </row>
    <row r="65777" customFormat="1"/>
    <row r="65778" customFormat="1"/>
    <row r="65779" customFormat="1"/>
    <row r="65780" customFormat="1"/>
    <row r="65781" customFormat="1"/>
    <row r="65782" customFormat="1"/>
    <row r="65783" customFormat="1"/>
    <row r="65784" customFormat="1"/>
    <row r="65785" customFormat="1"/>
    <row r="65786" customFormat="1"/>
    <row r="65787" customFormat="1"/>
    <row r="65788" customFormat="1"/>
    <row r="65789" customFormat="1"/>
    <row r="65790" customFormat="1"/>
    <row r="65791" customFormat="1"/>
    <row r="65792" customFormat="1"/>
    <row r="65793" customFormat="1"/>
    <row r="65794" customFormat="1"/>
    <row r="65795" customFormat="1"/>
    <row r="65796" customFormat="1"/>
    <row r="65797" customFormat="1"/>
    <row r="65798" customFormat="1"/>
    <row r="65799" customFormat="1"/>
    <row r="65800" customFormat="1"/>
    <row r="65801" customFormat="1"/>
    <row r="65802" customFormat="1"/>
    <row r="65803" customFormat="1"/>
    <row r="65804" customFormat="1"/>
    <row r="65805" customFormat="1"/>
    <row r="65806" customFormat="1"/>
    <row r="65807" customFormat="1"/>
    <row r="65808" customFormat="1"/>
    <row r="65809" customFormat="1"/>
    <row r="65810" customFormat="1"/>
    <row r="65811" customFormat="1"/>
    <row r="65812" customFormat="1"/>
    <row r="65813" customFormat="1"/>
    <row r="65814" customFormat="1"/>
    <row r="65815" customFormat="1"/>
    <row r="65816" customFormat="1"/>
    <row r="65817" customFormat="1"/>
    <row r="65818" customFormat="1"/>
    <row r="65819" customFormat="1"/>
    <row r="65820" customFormat="1"/>
    <row r="65821" customFormat="1"/>
    <row r="65822" customFormat="1"/>
    <row r="65823" customFormat="1"/>
    <row r="65824" customFormat="1"/>
    <row r="65825" customFormat="1"/>
    <row r="65826" customFormat="1"/>
    <row r="65827" customFormat="1"/>
    <row r="65828" customFormat="1"/>
    <row r="65829" customFormat="1"/>
    <row r="65830" customFormat="1"/>
    <row r="65831" customFormat="1"/>
    <row r="65832" customFormat="1"/>
    <row r="65833" customFormat="1"/>
    <row r="65834" customFormat="1"/>
    <row r="65835" customFormat="1"/>
    <row r="65836" customFormat="1"/>
    <row r="65837" customFormat="1"/>
    <row r="65838" customFormat="1"/>
    <row r="65839" customFormat="1"/>
    <row r="65840" customFormat="1"/>
    <row r="65841" customFormat="1"/>
    <row r="65842" customFormat="1"/>
    <row r="65843" customFormat="1"/>
    <row r="65844" customFormat="1"/>
    <row r="65845" customFormat="1"/>
    <row r="65846" customFormat="1"/>
    <row r="65847" customFormat="1"/>
    <row r="65848" customFormat="1"/>
    <row r="65849" customFormat="1"/>
    <row r="65850" customFormat="1"/>
    <row r="65851" customFormat="1"/>
    <row r="65852" customFormat="1"/>
    <row r="65853" customFormat="1"/>
    <row r="65854" customFormat="1"/>
    <row r="65855" customFormat="1"/>
    <row r="65856" customFormat="1"/>
    <row r="65857" spans="26:257">
      <c r="CJ65857"/>
      <c r="CK65857"/>
      <c r="GG65857"/>
      <c r="GI65857"/>
      <c r="GQ65857"/>
      <c r="HI65857"/>
      <c r="HK65857"/>
      <c r="HM65857"/>
      <c r="IF65857"/>
      <c r="IW65857"/>
    </row>
    <row r="65858" spans="26:257">
      <c r="CJ65858"/>
      <c r="CK65858"/>
      <c r="GG65858"/>
      <c r="GI65858"/>
      <c r="GQ65858"/>
      <c r="HI65858"/>
      <c r="HK65858"/>
      <c r="HM65858"/>
      <c r="IF65858"/>
      <c r="IW65858"/>
    </row>
    <row r="65859" spans="26:257">
      <c r="CJ65859"/>
      <c r="CK65859"/>
      <c r="GG65859"/>
      <c r="GI65859"/>
      <c r="GQ65859"/>
      <c r="HI65859"/>
      <c r="HK65859"/>
      <c r="HM65859"/>
      <c r="IF65859"/>
      <c r="IW65859"/>
    </row>
    <row r="65860" spans="26:257">
      <c r="CJ65860"/>
      <c r="CK65860"/>
      <c r="GG65860"/>
      <c r="GI65860"/>
      <c r="GQ65860"/>
      <c r="HI65860"/>
      <c r="HK65860"/>
      <c r="HM65860"/>
      <c r="IF65860"/>
      <c r="IW65860"/>
    </row>
    <row r="65861" spans="26:257">
      <c r="CJ65861"/>
      <c r="CK65861"/>
      <c r="GG65861"/>
      <c r="GI65861"/>
      <c r="GQ65861"/>
      <c r="HI65861"/>
      <c r="HK65861"/>
      <c r="HM65861"/>
      <c r="IF65861"/>
      <c r="IW65861"/>
    </row>
    <row r="65862" spans="26:257">
      <c r="Z65862" s="37"/>
      <c r="AD65862" s="32"/>
      <c r="AJ65862" s="37"/>
      <c r="CJ65862"/>
      <c r="CK65862"/>
      <c r="GG65862"/>
      <c r="GI65862"/>
      <c r="GQ65862"/>
      <c r="HI65862"/>
      <c r="HK65862"/>
      <c r="HM65862"/>
      <c r="IF65862"/>
      <c r="IW65862"/>
    </row>
    <row r="65863" spans="26:257">
      <c r="CJ65863"/>
      <c r="CK65863"/>
      <c r="GG65863"/>
      <c r="GI65863"/>
      <c r="GQ65863"/>
      <c r="HI65863"/>
      <c r="HK65863"/>
      <c r="HM65863"/>
      <c r="IF65863"/>
      <c r="IW65863"/>
    </row>
    <row r="65864" spans="26:257">
      <c r="CJ65864"/>
      <c r="CK65864"/>
      <c r="GG65864"/>
      <c r="GI65864"/>
      <c r="GQ65864"/>
      <c r="HI65864"/>
      <c r="HK65864"/>
      <c r="HM65864"/>
      <c r="IF65864"/>
      <c r="IW65864"/>
    </row>
    <row r="65865" spans="26:257">
      <c r="CJ65865"/>
      <c r="CK65865"/>
      <c r="GG65865"/>
      <c r="GI65865"/>
      <c r="GQ65865"/>
      <c r="HI65865"/>
      <c r="HK65865"/>
      <c r="HM65865"/>
      <c r="IF65865"/>
      <c r="IW65865"/>
    </row>
    <row r="65866" spans="26:257">
      <c r="CJ65866"/>
      <c r="CK65866"/>
      <c r="GG65866"/>
      <c r="GI65866"/>
      <c r="GQ65866"/>
      <c r="HI65866"/>
      <c r="HK65866"/>
      <c r="HM65866"/>
      <c r="IF65866"/>
      <c r="IW65866"/>
    </row>
    <row r="65867" spans="26:257">
      <c r="CJ65867"/>
      <c r="CK65867"/>
      <c r="GG65867"/>
      <c r="GI65867"/>
      <c r="GQ65867"/>
      <c r="HI65867"/>
      <c r="HK65867"/>
      <c r="HM65867"/>
      <c r="IF65867"/>
      <c r="IW65867"/>
    </row>
    <row r="65868" spans="26:257">
      <c r="CJ65868"/>
      <c r="CK65868"/>
      <c r="GG65868"/>
      <c r="GI65868"/>
      <c r="GQ65868"/>
      <c r="HI65868"/>
      <c r="HK65868"/>
      <c r="HM65868"/>
      <c r="IF65868"/>
      <c r="IW65868"/>
    </row>
    <row r="65869" spans="26:257">
      <c r="CJ65869"/>
      <c r="CK65869"/>
      <c r="GG65869"/>
      <c r="GI65869"/>
      <c r="GQ65869"/>
      <c r="HI65869"/>
      <c r="HK65869"/>
      <c r="HM65869"/>
      <c r="IF65869"/>
      <c r="IW65869"/>
    </row>
    <row r="65870" spans="26:257">
      <c r="CJ65870"/>
      <c r="CK65870"/>
      <c r="GG65870"/>
      <c r="GI65870"/>
      <c r="GQ65870"/>
      <c r="HI65870"/>
      <c r="HK65870"/>
      <c r="HM65870"/>
      <c r="IF65870"/>
      <c r="IW65870"/>
    </row>
    <row r="65871" spans="26:257">
      <c r="CJ65871"/>
      <c r="CK65871"/>
      <c r="GG65871"/>
      <c r="GI65871"/>
      <c r="GQ65871"/>
      <c r="HI65871"/>
      <c r="HK65871"/>
      <c r="HM65871"/>
      <c r="IF65871"/>
      <c r="IW65871"/>
    </row>
    <row r="65872" spans="26:257">
      <c r="CJ65872"/>
      <c r="CK65872"/>
      <c r="GG65872"/>
      <c r="GI65872"/>
      <c r="GQ65872"/>
      <c r="HI65872"/>
      <c r="HK65872"/>
      <c r="HM65872"/>
      <c r="IF65872"/>
      <c r="IW65872"/>
    </row>
    <row r="65873" customFormat="1"/>
    <row r="65874" customFormat="1"/>
    <row r="65875" customFormat="1"/>
    <row r="65876" customFormat="1"/>
    <row r="65877" customFormat="1"/>
    <row r="65878" customFormat="1"/>
    <row r="65879" customFormat="1"/>
    <row r="65880" customFormat="1"/>
    <row r="65881" customFormat="1"/>
    <row r="65882" customFormat="1"/>
    <row r="65883" customFormat="1"/>
    <row r="65884" customFormat="1"/>
    <row r="65885" customFormat="1"/>
    <row r="65886" customFormat="1"/>
    <row r="65887" customFormat="1"/>
    <row r="65888" customFormat="1"/>
    <row r="65889" customFormat="1"/>
    <row r="65890" customFormat="1"/>
    <row r="65891" customFormat="1"/>
    <row r="65892" customFormat="1"/>
    <row r="65893" customFormat="1"/>
    <row r="65894" customFormat="1"/>
    <row r="65895" customFormat="1"/>
    <row r="65896" customFormat="1"/>
    <row r="65897" customFormat="1"/>
    <row r="65898" customFormat="1"/>
    <row r="65899" customFormat="1"/>
    <row r="65900" customFormat="1"/>
    <row r="65901" customFormat="1"/>
    <row r="65902" customFormat="1"/>
    <row r="65903" customFormat="1"/>
    <row r="65904" customFormat="1"/>
    <row r="65905" customFormat="1"/>
    <row r="65906" customFormat="1"/>
    <row r="65907" customFormat="1"/>
    <row r="65908" customFormat="1"/>
    <row r="65909" customFormat="1"/>
    <row r="65910" customFormat="1"/>
    <row r="65911" customFormat="1"/>
    <row r="65912" customFormat="1"/>
    <row r="65913" customFormat="1"/>
    <row r="65914" customFormat="1"/>
    <row r="65915" customFormat="1"/>
    <row r="65916" customFormat="1"/>
    <row r="65917" customFormat="1"/>
    <row r="65918" customFormat="1"/>
    <row r="65919" customFormat="1"/>
    <row r="65920" customFormat="1"/>
    <row r="65921" customFormat="1"/>
    <row r="65922" customFormat="1"/>
    <row r="65923" customFormat="1"/>
    <row r="65924" customFormat="1"/>
    <row r="65925" customFormat="1"/>
    <row r="65926" customFormat="1"/>
    <row r="65927" customFormat="1"/>
    <row r="65928" customFormat="1"/>
    <row r="65929" customFormat="1"/>
    <row r="65930" customFormat="1"/>
    <row r="65931" customFormat="1"/>
    <row r="65932" customFormat="1"/>
    <row r="65933" customFormat="1"/>
    <row r="65934" customFormat="1"/>
    <row r="65935" customFormat="1"/>
    <row r="65936" customFormat="1"/>
    <row r="65937" customFormat="1"/>
    <row r="65938" customFormat="1"/>
    <row r="65939" customFormat="1"/>
    <row r="65940" customFormat="1"/>
    <row r="65941" customFormat="1"/>
    <row r="65942" customFormat="1"/>
    <row r="65943" customFormat="1"/>
    <row r="65944" customFormat="1"/>
    <row r="65945" customFormat="1"/>
    <row r="65946" customFormat="1"/>
    <row r="65947" customFormat="1"/>
    <row r="65948" customFormat="1"/>
    <row r="65949" customFormat="1"/>
    <row r="65950" customFormat="1"/>
    <row r="65951" customFormat="1"/>
    <row r="65952" customFormat="1"/>
    <row r="65953" customFormat="1"/>
    <row r="65954" customFormat="1"/>
    <row r="65955" customFormat="1"/>
    <row r="65956" customFormat="1"/>
    <row r="65957" customFormat="1"/>
    <row r="65958" customFormat="1"/>
    <row r="65959" customFormat="1"/>
    <row r="65960" customFormat="1"/>
    <row r="65961" customFormat="1"/>
    <row r="65962" customFormat="1"/>
    <row r="65963" customFormat="1"/>
    <row r="65964" customFormat="1"/>
    <row r="65965" customFormat="1"/>
    <row r="65966" customFormat="1"/>
    <row r="65967" customFormat="1"/>
    <row r="65968" customFormat="1"/>
    <row r="65969" customFormat="1"/>
    <row r="65970" customFormat="1"/>
    <row r="65971" customFormat="1"/>
    <row r="65972" customFormat="1"/>
    <row r="65973" customFormat="1"/>
    <row r="65974" customFormat="1"/>
    <row r="65975" customFormat="1"/>
    <row r="65976" customFormat="1"/>
    <row r="65977" customFormat="1"/>
    <row r="65978" customFormat="1"/>
    <row r="65979" customFormat="1"/>
    <row r="65980" customFormat="1"/>
    <row r="65981" customFormat="1"/>
    <row r="65982" customFormat="1"/>
    <row r="65983" customFormat="1"/>
    <row r="65984" customFormat="1"/>
    <row r="65985" customFormat="1"/>
    <row r="65986" customFormat="1"/>
    <row r="65987" customFormat="1"/>
    <row r="65988" customFormat="1"/>
    <row r="65989" customFormat="1"/>
    <row r="65990" customFormat="1"/>
    <row r="65991" customFormat="1"/>
    <row r="65992" customFormat="1"/>
    <row r="65993" customFormat="1"/>
    <row r="65994" customFormat="1"/>
    <row r="65995" customFormat="1"/>
    <row r="65996" customFormat="1"/>
    <row r="65997" customFormat="1"/>
    <row r="65998" customFormat="1"/>
    <row r="65999" customFormat="1"/>
    <row r="66000" customFormat="1"/>
    <row r="66001" customFormat="1"/>
    <row r="66002" customFormat="1"/>
    <row r="66003" customFormat="1"/>
    <row r="66004" customFormat="1"/>
    <row r="66005" customFormat="1"/>
    <row r="66006" customFormat="1"/>
    <row r="66007" customFormat="1"/>
    <row r="66008" customFormat="1"/>
    <row r="66009" customFormat="1"/>
    <row r="66010" customFormat="1"/>
    <row r="66011" customFormat="1"/>
    <row r="66012" customFormat="1"/>
    <row r="66013" customFormat="1"/>
    <row r="66014" customFormat="1"/>
    <row r="66015" customFormat="1"/>
    <row r="66016" customFormat="1"/>
    <row r="66017" customFormat="1"/>
    <row r="66018" customFormat="1"/>
    <row r="66019" customFormat="1"/>
    <row r="66020" customFormat="1"/>
    <row r="66021" customFormat="1"/>
    <row r="66022" customFormat="1"/>
    <row r="66023" customFormat="1"/>
    <row r="66024" customFormat="1"/>
    <row r="66025" customFormat="1"/>
    <row r="66026" customFormat="1"/>
    <row r="66027" customFormat="1"/>
    <row r="66028" customFormat="1"/>
    <row r="66029" customFormat="1"/>
    <row r="66030" customFormat="1"/>
    <row r="66031" customFormat="1"/>
    <row r="66032" customFormat="1"/>
    <row r="66033" customFormat="1"/>
    <row r="66034" customFormat="1"/>
    <row r="66035" customFormat="1"/>
    <row r="66036" customFormat="1"/>
    <row r="66037" customFormat="1"/>
    <row r="66038" customFormat="1"/>
    <row r="66039" customFormat="1"/>
    <row r="66040" customFormat="1"/>
    <row r="66041" customFormat="1"/>
    <row r="66042" customFormat="1"/>
    <row r="66043" customFormat="1"/>
    <row r="66044" customFormat="1"/>
    <row r="66045" customFormat="1"/>
    <row r="66046" customFormat="1"/>
    <row r="66047" customFormat="1"/>
    <row r="66048" customFormat="1"/>
    <row r="66049" customFormat="1"/>
    <row r="66050" customFormat="1"/>
    <row r="66051" customFormat="1"/>
    <row r="66052" customFormat="1"/>
    <row r="66053" customFormat="1"/>
    <row r="66054" customFormat="1"/>
    <row r="66055" customFormat="1"/>
    <row r="66056" customFormat="1"/>
    <row r="66057" customFormat="1"/>
    <row r="66058" customFormat="1"/>
    <row r="66059" customFormat="1"/>
    <row r="66060" customFormat="1"/>
    <row r="66061" customFormat="1"/>
    <row r="66062" customFormat="1"/>
    <row r="66063" customFormat="1"/>
    <row r="66064" customFormat="1"/>
    <row r="66065" customFormat="1"/>
    <row r="66066" customFormat="1"/>
    <row r="66067" customFormat="1"/>
    <row r="66068" customFormat="1"/>
    <row r="66069" customFormat="1"/>
    <row r="66070" customFormat="1"/>
    <row r="66071" customFormat="1"/>
    <row r="66072" customFormat="1"/>
    <row r="66073" customFormat="1"/>
    <row r="66074" customFormat="1"/>
    <row r="66075" customFormat="1"/>
    <row r="66076" customFormat="1"/>
    <row r="66077" customFormat="1"/>
    <row r="66078" customFormat="1"/>
    <row r="66079" customFormat="1"/>
    <row r="66080" customFormat="1"/>
    <row r="66081" customFormat="1"/>
    <row r="66082" customFormat="1"/>
    <row r="66083" customFormat="1"/>
    <row r="66084" customFormat="1"/>
    <row r="66085" customFormat="1"/>
    <row r="66086" customFormat="1"/>
    <row r="66087" customFormat="1"/>
    <row r="66088" customFormat="1"/>
    <row r="66089" customFormat="1"/>
    <row r="66090" customFormat="1"/>
    <row r="66091" customFormat="1"/>
    <row r="66092" customFormat="1"/>
    <row r="66093" customFormat="1"/>
    <row r="66094" customFormat="1"/>
    <row r="66095" customFormat="1"/>
    <row r="66096" customFormat="1"/>
    <row r="66097" customFormat="1"/>
    <row r="66098" customFormat="1"/>
    <row r="66099" customFormat="1"/>
    <row r="66100" customFormat="1"/>
    <row r="66101" customFormat="1"/>
    <row r="66102" customFormat="1"/>
    <row r="66103" customFormat="1"/>
    <row r="66104" customFormat="1"/>
    <row r="66105" customFormat="1"/>
    <row r="66106" customFormat="1"/>
    <row r="66107" customFormat="1"/>
    <row r="66108" customFormat="1"/>
    <row r="66109" customFormat="1"/>
    <row r="66110" customFormat="1"/>
    <row r="66111" customFormat="1"/>
    <row r="66112" customFormat="1"/>
    <row r="66113" customFormat="1"/>
    <row r="66114" customFormat="1"/>
    <row r="66115" customFormat="1"/>
    <row r="66116" customFormat="1"/>
    <row r="66117" customFormat="1"/>
    <row r="66118" customFormat="1"/>
    <row r="66119" customFormat="1"/>
    <row r="66120" customFormat="1"/>
    <row r="66121" customFormat="1"/>
    <row r="66122" customFormat="1"/>
    <row r="66123" customFormat="1"/>
    <row r="66124" customFormat="1"/>
    <row r="66125" customFormat="1"/>
    <row r="66126" customFormat="1"/>
    <row r="66127" customFormat="1"/>
    <row r="66128" customFormat="1"/>
    <row r="66129" customFormat="1"/>
    <row r="66130" customFormat="1"/>
    <row r="66131" customFormat="1"/>
    <row r="66132" customFormat="1"/>
    <row r="66133" customFormat="1"/>
    <row r="66134" customFormat="1"/>
    <row r="66135" customFormat="1"/>
    <row r="66136" customFormat="1"/>
    <row r="66137" customFormat="1"/>
    <row r="66138" customFormat="1"/>
    <row r="66139" customFormat="1"/>
    <row r="66140" customFormat="1"/>
    <row r="66141" customFormat="1"/>
    <row r="66142" customFormat="1"/>
    <row r="66143" customFormat="1"/>
    <row r="66144" customFormat="1"/>
    <row r="66145" customFormat="1"/>
    <row r="66146" customFormat="1"/>
    <row r="66147" customFormat="1"/>
    <row r="66148" customFormat="1"/>
    <row r="66149" customFormat="1"/>
    <row r="66150" customFormat="1"/>
    <row r="66151" customFormat="1"/>
    <row r="66152" customFormat="1"/>
    <row r="66153" customFormat="1"/>
    <row r="66154" customFormat="1"/>
    <row r="66155" customFormat="1"/>
    <row r="66156" customFormat="1"/>
    <row r="66157" customFormat="1"/>
    <row r="66158" customFormat="1"/>
    <row r="66159" customFormat="1"/>
    <row r="66160" customFormat="1"/>
    <row r="66161" customFormat="1"/>
    <row r="66162" customFormat="1"/>
    <row r="66163" customFormat="1"/>
    <row r="66164" customFormat="1"/>
    <row r="66165" customFormat="1"/>
    <row r="66166" customFormat="1"/>
    <row r="66167" customFormat="1"/>
    <row r="66168" customFormat="1"/>
    <row r="66169" customFormat="1"/>
    <row r="66170" customFormat="1"/>
    <row r="66171" customFormat="1"/>
    <row r="66172" customFormat="1"/>
    <row r="66173" customFormat="1"/>
    <row r="66174" customFormat="1"/>
    <row r="66175" customFormat="1"/>
    <row r="66176" customFormat="1"/>
    <row r="66177" customFormat="1"/>
    <row r="66178" customFormat="1"/>
    <row r="66179" customFormat="1"/>
    <row r="66180" customFormat="1"/>
    <row r="66181" customFormat="1"/>
    <row r="66182" customFormat="1"/>
    <row r="66183" customFormat="1"/>
    <row r="66184" customFormat="1"/>
    <row r="66185" customFormat="1"/>
    <row r="66186" customFormat="1"/>
    <row r="66187" customFormat="1"/>
    <row r="66188" customFormat="1"/>
    <row r="66189" customFormat="1"/>
    <row r="66190" customFormat="1"/>
    <row r="66191" customFormat="1"/>
    <row r="66192" customFormat="1"/>
    <row r="66193" customFormat="1"/>
    <row r="66194" customFormat="1"/>
    <row r="66195" customFormat="1"/>
    <row r="66196" customFormat="1"/>
    <row r="66197" customFormat="1"/>
    <row r="66198" customFormat="1"/>
    <row r="66199" customFormat="1"/>
    <row r="66200" customFormat="1"/>
    <row r="66201" customFormat="1"/>
    <row r="66202" customFormat="1"/>
    <row r="66203" customFormat="1"/>
    <row r="66204" customFormat="1"/>
    <row r="66205" customFormat="1"/>
    <row r="66206" customFormat="1"/>
    <row r="66207" customFormat="1"/>
    <row r="66208" customFormat="1"/>
    <row r="66209" customFormat="1"/>
    <row r="66210" customFormat="1"/>
    <row r="66211" customFormat="1"/>
    <row r="66212" customFormat="1"/>
    <row r="66213" customFormat="1"/>
    <row r="66214" customFormat="1"/>
    <row r="66215" customFormat="1"/>
    <row r="66216" customFormat="1"/>
    <row r="66217" customFormat="1"/>
    <row r="66218" customFormat="1"/>
    <row r="66219" customFormat="1"/>
    <row r="66220" customFormat="1"/>
    <row r="66221" customFormat="1"/>
    <row r="66222" customFormat="1"/>
    <row r="66223" customFormat="1"/>
    <row r="66224" customFormat="1"/>
    <row r="66225" spans="26:257">
      <c r="CJ66225"/>
      <c r="CK66225"/>
      <c r="GG66225"/>
      <c r="GI66225"/>
      <c r="GQ66225"/>
      <c r="HI66225"/>
      <c r="HK66225"/>
      <c r="HM66225"/>
      <c r="IF66225"/>
      <c r="IW66225"/>
    </row>
    <row r="66226" spans="26:257">
      <c r="CJ66226"/>
      <c r="CK66226"/>
      <c r="GG66226"/>
      <c r="GI66226"/>
      <c r="GQ66226"/>
      <c r="HI66226"/>
      <c r="HK66226"/>
      <c r="HM66226"/>
      <c r="IF66226"/>
      <c r="IW66226"/>
    </row>
    <row r="66227" spans="26:257">
      <c r="CJ66227"/>
      <c r="CK66227"/>
      <c r="GG66227"/>
      <c r="GI66227"/>
      <c r="GQ66227"/>
      <c r="HI66227"/>
      <c r="HK66227"/>
      <c r="HM66227"/>
      <c r="IF66227"/>
      <c r="IW66227"/>
    </row>
    <row r="66228" spans="26:257">
      <c r="CJ66228"/>
      <c r="CK66228"/>
      <c r="GG66228"/>
      <c r="GI66228"/>
      <c r="GQ66228"/>
      <c r="HI66228"/>
      <c r="HK66228"/>
      <c r="HM66228"/>
      <c r="IF66228"/>
      <c r="IW66228"/>
    </row>
    <row r="66229" spans="26:257">
      <c r="CJ66229"/>
      <c r="CK66229"/>
      <c r="GG66229"/>
      <c r="GI66229"/>
      <c r="GQ66229"/>
      <c r="HI66229"/>
      <c r="HK66229"/>
      <c r="HM66229"/>
      <c r="IF66229"/>
      <c r="IW66229"/>
    </row>
    <row r="66230" spans="26:257">
      <c r="CJ66230"/>
      <c r="CK66230"/>
      <c r="GG66230"/>
      <c r="GI66230"/>
      <c r="GQ66230"/>
      <c r="HI66230"/>
      <c r="HK66230"/>
      <c r="HM66230"/>
      <c r="IF66230"/>
      <c r="IW66230"/>
    </row>
    <row r="66231" spans="26:257">
      <c r="CJ66231"/>
      <c r="CK66231"/>
      <c r="GG66231"/>
      <c r="GI66231"/>
      <c r="GQ66231"/>
      <c r="HI66231"/>
      <c r="HK66231"/>
      <c r="HM66231"/>
      <c r="IF66231"/>
      <c r="IW66231"/>
    </row>
    <row r="66232" spans="26:257">
      <c r="CJ66232"/>
      <c r="CK66232"/>
      <c r="GG66232"/>
      <c r="GI66232"/>
      <c r="GQ66232"/>
      <c r="HI66232"/>
      <c r="HK66232"/>
      <c r="HM66232"/>
      <c r="IF66232"/>
      <c r="IW66232"/>
    </row>
    <row r="66233" spans="26:257">
      <c r="CJ66233"/>
      <c r="CK66233"/>
      <c r="GG66233"/>
      <c r="GI66233"/>
      <c r="GQ66233"/>
      <c r="HI66233"/>
      <c r="HK66233"/>
      <c r="HM66233"/>
      <c r="IF66233"/>
      <c r="IW66233"/>
    </row>
    <row r="66234" spans="26:257">
      <c r="CJ66234"/>
      <c r="CK66234"/>
      <c r="GG66234"/>
      <c r="GI66234"/>
      <c r="GQ66234"/>
      <c r="HI66234"/>
      <c r="HK66234"/>
      <c r="HM66234"/>
      <c r="IF66234"/>
      <c r="IW66234"/>
    </row>
    <row r="66235" spans="26:257">
      <c r="CJ66235"/>
      <c r="CK66235"/>
      <c r="GG66235"/>
      <c r="GI66235"/>
      <c r="GQ66235"/>
      <c r="HI66235"/>
      <c r="HK66235"/>
      <c r="HM66235"/>
      <c r="IF66235"/>
      <c r="IW66235"/>
    </row>
    <row r="66236" spans="26:257">
      <c r="CJ66236"/>
      <c r="CK66236"/>
      <c r="GG66236"/>
      <c r="GI66236"/>
      <c r="GQ66236"/>
      <c r="HI66236"/>
      <c r="HK66236"/>
      <c r="HM66236"/>
      <c r="IF66236"/>
      <c r="IW66236"/>
    </row>
    <row r="66237" spans="26:257">
      <c r="CJ66237"/>
      <c r="CK66237"/>
      <c r="GG66237"/>
      <c r="GI66237"/>
      <c r="GQ66237"/>
      <c r="HI66237"/>
      <c r="HK66237"/>
      <c r="HM66237"/>
      <c r="IF66237"/>
      <c r="IW66237"/>
    </row>
    <row r="66238" spans="26:257">
      <c r="CJ66238"/>
      <c r="CK66238"/>
      <c r="GG66238"/>
      <c r="GI66238"/>
      <c r="GQ66238"/>
      <c r="HI66238"/>
      <c r="HK66238"/>
      <c r="HM66238"/>
      <c r="IF66238"/>
      <c r="IW66238"/>
    </row>
    <row r="66239" spans="26:257">
      <c r="CJ66239"/>
      <c r="CK66239"/>
      <c r="GG66239"/>
      <c r="GI66239"/>
      <c r="GQ66239"/>
      <c r="HI66239"/>
      <c r="HK66239"/>
      <c r="HM66239"/>
      <c r="IF66239"/>
      <c r="IW66239"/>
    </row>
    <row r="66240" spans="26:257">
      <c r="Z66240" s="37"/>
      <c r="AD66240" s="32"/>
      <c r="AJ66240" s="37"/>
      <c r="CJ66240"/>
      <c r="CK66240"/>
      <c r="GG66240"/>
      <c r="GI66240"/>
      <c r="GQ66240"/>
      <c r="HI66240"/>
      <c r="HK66240"/>
      <c r="HM66240"/>
      <c r="IF66240"/>
      <c r="IW66240"/>
    </row>
    <row r="66241" customFormat="1"/>
    <row r="66242" customFormat="1"/>
    <row r="66243" customFormat="1"/>
    <row r="66244" customFormat="1"/>
    <row r="66245" customFormat="1"/>
    <row r="66246" customFormat="1"/>
    <row r="66247" customFormat="1"/>
    <row r="66248" customFormat="1"/>
    <row r="66249" customFormat="1"/>
    <row r="66250" customFormat="1"/>
    <row r="66251" customFormat="1"/>
    <row r="66252" customFormat="1"/>
    <row r="66253" customFormat="1"/>
    <row r="66254" customFormat="1"/>
    <row r="66255" customFormat="1"/>
    <row r="66256" customFormat="1"/>
    <row r="66257" customFormat="1"/>
    <row r="66258" customFormat="1"/>
    <row r="66259" customFormat="1"/>
    <row r="66260" customFormat="1"/>
    <row r="66261" customFormat="1"/>
    <row r="66262" customFormat="1"/>
    <row r="66263" customFormat="1"/>
    <row r="66264" customFormat="1"/>
    <row r="66265" customFormat="1"/>
    <row r="66266" customFormat="1"/>
    <row r="66267" customFormat="1"/>
    <row r="66268" customFormat="1"/>
    <row r="66269" customFormat="1"/>
    <row r="66270" customFormat="1"/>
    <row r="66271" customFormat="1"/>
    <row r="66272" customFormat="1"/>
    <row r="66273" customFormat="1"/>
    <row r="66274" customFormat="1"/>
    <row r="66275" customFormat="1"/>
    <row r="66276" customFormat="1"/>
    <row r="66277" customFormat="1"/>
    <row r="66278" customFormat="1"/>
    <row r="66279" customFormat="1"/>
    <row r="66280" customFormat="1"/>
    <row r="66281" customFormat="1"/>
    <row r="66282" customFormat="1"/>
    <row r="66283" customFormat="1"/>
    <row r="66284" customFormat="1"/>
    <row r="66285" customFormat="1"/>
    <row r="66286" customFormat="1"/>
    <row r="66287" customFormat="1"/>
    <row r="66288" customFormat="1"/>
    <row r="66289" customFormat="1"/>
    <row r="66290" customFormat="1"/>
    <row r="66291" customFormat="1"/>
    <row r="66292" customFormat="1"/>
    <row r="66293" customFormat="1"/>
    <row r="66294" customFormat="1"/>
    <row r="66295" customFormat="1"/>
    <row r="66296" customFormat="1"/>
    <row r="66297" customFormat="1"/>
    <row r="66298" customFormat="1"/>
    <row r="66299" customFormat="1"/>
    <row r="66300" customFormat="1"/>
    <row r="66301" customFormat="1"/>
    <row r="66302" customFormat="1"/>
    <row r="66303" customFormat="1"/>
    <row r="66304" customFormat="1"/>
    <row r="66305" customFormat="1"/>
    <row r="66306" customFormat="1"/>
    <row r="66307" customFormat="1"/>
    <row r="66308" customFormat="1"/>
    <row r="66309" customFormat="1"/>
    <row r="66310" customFormat="1"/>
    <row r="66311" customFormat="1"/>
    <row r="66312" customFormat="1"/>
    <row r="66313" customFormat="1"/>
    <row r="66314" customFormat="1"/>
    <row r="66315" customFormat="1"/>
    <row r="66316" customFormat="1"/>
    <row r="66317" customFormat="1"/>
    <row r="66318" customFormat="1"/>
    <row r="66319" customFormat="1"/>
    <row r="66320" customFormat="1"/>
    <row r="66321" customFormat="1"/>
    <row r="66322" customFormat="1"/>
    <row r="66323" customFormat="1"/>
    <row r="66324" customFormat="1"/>
    <row r="66325" customFormat="1"/>
    <row r="66326" customFormat="1"/>
    <row r="66327" customFormat="1"/>
    <row r="66328" customFormat="1"/>
    <row r="66329" customFormat="1"/>
    <row r="66330" customFormat="1"/>
    <row r="66331" customFormat="1"/>
    <row r="66332" customFormat="1"/>
    <row r="66333" customFormat="1"/>
    <row r="66334" customFormat="1"/>
    <row r="66335" customFormat="1"/>
    <row r="66336" customFormat="1"/>
    <row r="66337" customFormat="1"/>
    <row r="66338" customFormat="1"/>
    <row r="66339" customFormat="1"/>
    <row r="66340" customFormat="1"/>
    <row r="66341" customFormat="1"/>
    <row r="66342" customFormat="1"/>
    <row r="66343" customFormat="1"/>
    <row r="66344" customFormat="1"/>
    <row r="66345" customFormat="1"/>
    <row r="66346" customFormat="1"/>
    <row r="66347" customFormat="1"/>
    <row r="66348" customFormat="1"/>
    <row r="66349" customFormat="1"/>
    <row r="66350" customFormat="1"/>
    <row r="66351" customFormat="1"/>
    <row r="66352" customFormat="1"/>
    <row r="66353" customFormat="1"/>
    <row r="66354" customFormat="1"/>
    <row r="66355" customFormat="1"/>
    <row r="66356" customFormat="1"/>
    <row r="66357" customFormat="1"/>
    <row r="66358" customFormat="1"/>
    <row r="66359" customFormat="1"/>
    <row r="66360" customFormat="1"/>
    <row r="66361" customFormat="1"/>
    <row r="66362" customFormat="1"/>
    <row r="66363" customFormat="1"/>
    <row r="66364" customFormat="1"/>
    <row r="66365" customFormat="1"/>
    <row r="66366" customFormat="1"/>
    <row r="66367" customFormat="1"/>
    <row r="66368" customFormat="1"/>
    <row r="66369" customFormat="1"/>
    <row r="66370" customFormat="1"/>
    <row r="66371" customFormat="1"/>
    <row r="66372" customFormat="1"/>
    <row r="66373" customFormat="1"/>
    <row r="66374" customFormat="1"/>
    <row r="66375" customFormat="1"/>
    <row r="66376" customFormat="1"/>
    <row r="66377" customFormat="1"/>
    <row r="66378" customFormat="1"/>
    <row r="66379" customFormat="1"/>
    <row r="66380" customFormat="1"/>
    <row r="66381" customFormat="1"/>
    <row r="66382" customFormat="1"/>
    <row r="66383" customFormat="1"/>
    <row r="66384" customFormat="1"/>
    <row r="66385" customFormat="1"/>
    <row r="66386" customFormat="1"/>
    <row r="66387" customFormat="1"/>
    <row r="66388" customFormat="1"/>
    <row r="66389" customFormat="1"/>
    <row r="66390" customFormat="1"/>
    <row r="66391" customFormat="1"/>
    <row r="66392" customFormat="1"/>
    <row r="66393" customFormat="1"/>
    <row r="66394" customFormat="1"/>
    <row r="66395" customFormat="1"/>
    <row r="66396" customFormat="1"/>
    <row r="66397" customFormat="1"/>
    <row r="66398" customFormat="1"/>
    <row r="66399" customFormat="1"/>
    <row r="66400" customFormat="1"/>
    <row r="66401" customFormat="1"/>
    <row r="66402" customFormat="1"/>
    <row r="66403" customFormat="1"/>
    <row r="66404" customFormat="1"/>
    <row r="66405" customFormat="1"/>
    <row r="66406" customFormat="1"/>
    <row r="66407" customFormat="1"/>
    <row r="66408" customFormat="1"/>
    <row r="66409" customFormat="1"/>
    <row r="66410" customFormat="1"/>
    <row r="66411" customFormat="1"/>
    <row r="66412" customFormat="1"/>
    <row r="66413" customFormat="1"/>
    <row r="66414" customFormat="1"/>
    <row r="66415" customFormat="1"/>
    <row r="66416" customFormat="1"/>
    <row r="66417" customFormat="1"/>
    <row r="66418" customFormat="1"/>
    <row r="66419" customFormat="1"/>
    <row r="66420" customFormat="1"/>
    <row r="66421" customFormat="1"/>
    <row r="66422" customFormat="1"/>
    <row r="66423" customFormat="1"/>
    <row r="66424" customFormat="1"/>
    <row r="66425" customFormat="1"/>
    <row r="66426" customFormat="1"/>
    <row r="66427" customFormat="1"/>
    <row r="66428" customFormat="1"/>
    <row r="66429" customFormat="1"/>
    <row r="66430" customFormat="1"/>
    <row r="66431" customFormat="1"/>
    <row r="66432" customFormat="1"/>
    <row r="66433" customFormat="1"/>
    <row r="66434" customFormat="1"/>
    <row r="66435" customFormat="1"/>
    <row r="66436" customFormat="1"/>
    <row r="66437" customFormat="1"/>
    <row r="66438" customFormat="1"/>
    <row r="66439" customFormat="1"/>
    <row r="66440" customFormat="1"/>
    <row r="66441" customFormat="1"/>
    <row r="66442" customFormat="1"/>
    <row r="66443" customFormat="1"/>
    <row r="66444" customFormat="1"/>
    <row r="66445" customFormat="1"/>
    <row r="66446" customFormat="1"/>
    <row r="66447" customFormat="1"/>
    <row r="66448" customFormat="1"/>
    <row r="66449" customFormat="1"/>
    <row r="66450" customFormat="1"/>
    <row r="66451" customFormat="1"/>
    <row r="66452" customFormat="1"/>
    <row r="66453" customFormat="1"/>
    <row r="66454" customFormat="1"/>
    <row r="66455" customFormat="1"/>
    <row r="66456" customFormat="1"/>
    <row r="66457" customFormat="1"/>
    <row r="66458" customFormat="1"/>
    <row r="66459" customFormat="1"/>
    <row r="66460" customFormat="1"/>
    <row r="66461" customFormat="1"/>
    <row r="66462" customFormat="1"/>
    <row r="66463" customFormat="1"/>
    <row r="66464" customFormat="1"/>
    <row r="66465" customFormat="1"/>
    <row r="66466" customFormat="1"/>
    <row r="66467" customFormat="1"/>
    <row r="66468" customFormat="1"/>
    <row r="66469" customFormat="1"/>
    <row r="66470" customFormat="1"/>
    <row r="66471" customFormat="1"/>
    <row r="66472" customFormat="1"/>
    <row r="66473" customFormat="1"/>
    <row r="66474" customFormat="1"/>
    <row r="66475" customFormat="1"/>
    <row r="66476" customFormat="1"/>
    <row r="66477" customFormat="1"/>
    <row r="66478" customFormat="1"/>
    <row r="66479" customFormat="1"/>
    <row r="66480" customFormat="1"/>
    <row r="66481" customFormat="1"/>
    <row r="66482" customFormat="1"/>
    <row r="66483" customFormat="1"/>
    <row r="66484" customFormat="1"/>
    <row r="66485" customFormat="1"/>
    <row r="66486" customFormat="1"/>
    <row r="66487" customFormat="1"/>
    <row r="66488" customFormat="1"/>
    <row r="66489" customFormat="1"/>
    <row r="66490" customFormat="1"/>
    <row r="66491" customFormat="1"/>
    <row r="66492" customFormat="1"/>
    <row r="66493" customFormat="1"/>
    <row r="66494" customFormat="1"/>
    <row r="66495" customFormat="1"/>
    <row r="66496" customFormat="1"/>
    <row r="66497" customFormat="1"/>
    <row r="66498" customFormat="1"/>
    <row r="66499" customFormat="1"/>
    <row r="66500" customFormat="1"/>
    <row r="66501" customFormat="1"/>
    <row r="66502" customFormat="1"/>
    <row r="66503" customFormat="1"/>
    <row r="66504" customFormat="1"/>
    <row r="66505" customFormat="1"/>
    <row r="66506" customFormat="1"/>
    <row r="66507" customFormat="1"/>
    <row r="66508" customFormat="1"/>
    <row r="66509" customFormat="1"/>
    <row r="66510" customFormat="1"/>
    <row r="66511" customFormat="1"/>
    <row r="66512" customFormat="1"/>
    <row r="66513" customFormat="1"/>
    <row r="66514" customFormat="1"/>
    <row r="66515" customFormat="1"/>
    <row r="66516" customFormat="1"/>
    <row r="66517" customFormat="1"/>
    <row r="66518" customFormat="1"/>
    <row r="66519" customFormat="1"/>
    <row r="66520" customFormat="1"/>
    <row r="66521" customFormat="1"/>
    <row r="66522" customFormat="1"/>
    <row r="66523" customFormat="1"/>
    <row r="66524" customFormat="1"/>
    <row r="66525" customFormat="1"/>
    <row r="66526" customFormat="1"/>
    <row r="66527" customFormat="1"/>
    <row r="66528" customFormat="1"/>
    <row r="66529" customFormat="1"/>
    <row r="66530" customFormat="1"/>
    <row r="66531" customFormat="1"/>
    <row r="66532" customFormat="1"/>
    <row r="66533" customFormat="1"/>
    <row r="66534" customFormat="1"/>
    <row r="66535" customFormat="1"/>
    <row r="66536" customFormat="1"/>
    <row r="66537" customFormat="1"/>
    <row r="66538" customFormat="1"/>
    <row r="66539" customFormat="1"/>
    <row r="66540" customFormat="1"/>
    <row r="66541" customFormat="1"/>
    <row r="66542" customFormat="1"/>
    <row r="66543" customFormat="1"/>
    <row r="66544" customFormat="1"/>
    <row r="66545" customFormat="1"/>
    <row r="66546" customFormat="1"/>
    <row r="66547" customFormat="1"/>
    <row r="66548" customFormat="1"/>
    <row r="66549" customFormat="1"/>
    <row r="66550" customFormat="1"/>
    <row r="66551" customFormat="1"/>
    <row r="66552" customFormat="1"/>
    <row r="66553" customFormat="1"/>
    <row r="66554" customFormat="1"/>
    <row r="66555" customFormat="1"/>
    <row r="66556" customFormat="1"/>
    <row r="66557" customFormat="1"/>
    <row r="66558" customFormat="1"/>
    <row r="66559" customFormat="1"/>
    <row r="66560" customFormat="1"/>
    <row r="66561" customFormat="1"/>
    <row r="66562" customFormat="1"/>
    <row r="66563" customFormat="1"/>
    <row r="66564" customFormat="1"/>
    <row r="66565" customFormat="1"/>
    <row r="66566" customFormat="1"/>
    <row r="66567" customFormat="1"/>
    <row r="66568" customFormat="1"/>
    <row r="66569" customFormat="1"/>
    <row r="66570" customFormat="1"/>
    <row r="66571" customFormat="1"/>
    <row r="66572" customFormat="1"/>
    <row r="66573" customFormat="1"/>
    <row r="66574" customFormat="1"/>
    <row r="66575" customFormat="1"/>
    <row r="66576" customFormat="1"/>
    <row r="66577" customFormat="1"/>
    <row r="66578" customFormat="1"/>
    <row r="66579" customFormat="1"/>
    <row r="66580" customFormat="1"/>
    <row r="66581" customFormat="1"/>
    <row r="66582" customFormat="1"/>
    <row r="66583" customFormat="1"/>
    <row r="66584" customFormat="1"/>
    <row r="66585" customFormat="1"/>
    <row r="66586" customFormat="1"/>
    <row r="66587" customFormat="1"/>
    <row r="66588" customFormat="1"/>
    <row r="66589" customFormat="1"/>
    <row r="66590" customFormat="1"/>
    <row r="66591" customFormat="1"/>
    <row r="66592" customFormat="1"/>
    <row r="66593" customFormat="1"/>
    <row r="66594" customFormat="1"/>
    <row r="66595" customFormat="1"/>
    <row r="66596" customFormat="1"/>
    <row r="66597" customFormat="1"/>
    <row r="66598" customFormat="1"/>
    <row r="66599" customFormat="1"/>
    <row r="66600" customFormat="1"/>
    <row r="66601" customFormat="1"/>
    <row r="66602" customFormat="1"/>
    <row r="66603" customFormat="1"/>
    <row r="66604" customFormat="1"/>
    <row r="66605" customFormat="1"/>
    <row r="66606" customFormat="1"/>
    <row r="66607" customFormat="1"/>
    <row r="66608" customFormat="1"/>
    <row r="66609" customFormat="1"/>
    <row r="66610" customFormat="1"/>
    <row r="66611" customFormat="1"/>
    <row r="66612" customFormat="1"/>
    <row r="66613" customFormat="1"/>
    <row r="66614" customFormat="1"/>
    <row r="66615" customFormat="1"/>
    <row r="66616" customFormat="1"/>
    <row r="66617" customFormat="1"/>
    <row r="66618" customFormat="1"/>
    <row r="66619" customFormat="1"/>
    <row r="66620" customFormat="1"/>
    <row r="66621" customFormat="1"/>
    <row r="66622" customFormat="1"/>
    <row r="66623" customFormat="1"/>
    <row r="66624" customFormat="1"/>
    <row r="66625" spans="26:257">
      <c r="CJ66625"/>
      <c r="CK66625"/>
      <c r="GG66625"/>
      <c r="GI66625"/>
      <c r="GQ66625"/>
      <c r="HI66625"/>
      <c r="HK66625"/>
      <c r="HM66625"/>
      <c r="IF66625"/>
      <c r="IW66625"/>
    </row>
    <row r="66626" spans="26:257">
      <c r="CJ66626"/>
      <c r="CK66626"/>
      <c r="GG66626"/>
      <c r="GI66626"/>
      <c r="GQ66626"/>
      <c r="HI66626"/>
      <c r="HK66626"/>
      <c r="HM66626"/>
      <c r="IF66626"/>
      <c r="IW66626"/>
    </row>
    <row r="66627" spans="26:257">
      <c r="Z66627" s="37"/>
      <c r="AD66627" s="32"/>
      <c r="AJ66627" s="37"/>
      <c r="CJ66627"/>
      <c r="CK66627"/>
      <c r="GG66627"/>
      <c r="GI66627"/>
      <c r="GQ66627"/>
      <c r="HI66627"/>
      <c r="HK66627"/>
      <c r="HM66627"/>
      <c r="IF66627"/>
      <c r="IW66627"/>
    </row>
    <row r="66628" spans="26:257">
      <c r="CJ66628"/>
      <c r="CK66628"/>
      <c r="GG66628"/>
      <c r="GI66628"/>
      <c r="GQ66628"/>
      <c r="HI66628"/>
      <c r="HK66628"/>
      <c r="HM66628"/>
      <c r="IF66628"/>
      <c r="IW66628"/>
    </row>
    <row r="66629" spans="26:257">
      <c r="CJ66629"/>
      <c r="CK66629"/>
      <c r="GG66629"/>
      <c r="GI66629"/>
      <c r="GQ66629"/>
      <c r="HI66629"/>
      <c r="HK66629"/>
      <c r="HM66629"/>
      <c r="IF66629"/>
      <c r="IW66629"/>
    </row>
    <row r="66630" spans="26:257">
      <c r="CJ66630"/>
      <c r="CK66630"/>
      <c r="GG66630"/>
      <c r="GI66630"/>
      <c r="GQ66630"/>
      <c r="HI66630"/>
      <c r="HK66630"/>
      <c r="HM66630"/>
      <c r="IF66630"/>
      <c r="IW66630"/>
    </row>
    <row r="66631" spans="26:257">
      <c r="CJ66631"/>
      <c r="CK66631"/>
      <c r="GG66631"/>
      <c r="GI66631"/>
      <c r="GQ66631"/>
      <c r="HI66631"/>
      <c r="HK66631"/>
      <c r="HM66631"/>
      <c r="IF66631"/>
      <c r="IW66631"/>
    </row>
    <row r="66632" spans="26:257">
      <c r="CJ66632"/>
      <c r="CK66632"/>
      <c r="GG66632"/>
      <c r="GI66632"/>
      <c r="GQ66632"/>
      <c r="HI66632"/>
      <c r="HK66632"/>
      <c r="HM66632"/>
      <c r="IF66632"/>
      <c r="IW66632"/>
    </row>
    <row r="66633" spans="26:257">
      <c r="CJ66633"/>
      <c r="CK66633"/>
      <c r="GG66633"/>
      <c r="GI66633"/>
      <c r="GQ66633"/>
      <c r="HI66633"/>
      <c r="HK66633"/>
      <c r="HM66633"/>
      <c r="IF66633"/>
      <c r="IW66633"/>
    </row>
    <row r="66634" spans="26:257">
      <c r="CJ66634"/>
      <c r="CK66634"/>
      <c r="GG66634"/>
      <c r="GI66634"/>
      <c r="GQ66634"/>
      <c r="HI66634"/>
      <c r="HK66634"/>
      <c r="HM66634"/>
      <c r="IF66634"/>
      <c r="IW66634"/>
    </row>
    <row r="66635" spans="26:257">
      <c r="CJ66635"/>
      <c r="CK66635"/>
      <c r="GG66635"/>
      <c r="GI66635"/>
      <c r="GQ66635"/>
      <c r="HI66635"/>
      <c r="HK66635"/>
      <c r="HM66635"/>
      <c r="IF66635"/>
      <c r="IW66635"/>
    </row>
    <row r="66636" spans="26:257">
      <c r="CJ66636"/>
      <c r="CK66636"/>
      <c r="GG66636"/>
      <c r="GI66636"/>
      <c r="GQ66636"/>
      <c r="HI66636"/>
      <c r="HK66636"/>
      <c r="HM66636"/>
      <c r="IF66636"/>
      <c r="IW66636"/>
    </row>
    <row r="66637" spans="26:257">
      <c r="CJ66637"/>
      <c r="CK66637"/>
      <c r="GG66637"/>
      <c r="GI66637"/>
      <c r="GQ66637"/>
      <c r="HI66637"/>
      <c r="HK66637"/>
      <c r="HM66637"/>
      <c r="IF66637"/>
      <c r="IW66637"/>
    </row>
    <row r="66638" spans="26:257">
      <c r="CJ66638"/>
      <c r="CK66638"/>
      <c r="GG66638"/>
      <c r="GI66638"/>
      <c r="GQ66638"/>
      <c r="HI66638"/>
      <c r="HK66638"/>
      <c r="HM66638"/>
      <c r="IF66638"/>
      <c r="IW66638"/>
    </row>
    <row r="66639" spans="26:257">
      <c r="CJ66639"/>
      <c r="CK66639"/>
      <c r="GG66639"/>
      <c r="GI66639"/>
      <c r="GQ66639"/>
      <c r="HI66639"/>
      <c r="HK66639"/>
      <c r="HM66639"/>
      <c r="IF66639"/>
      <c r="IW66639"/>
    </row>
    <row r="66640" spans="26:257">
      <c r="CJ66640"/>
      <c r="CK66640"/>
      <c r="GG66640"/>
      <c r="GI66640"/>
      <c r="GQ66640"/>
      <c r="HI66640"/>
      <c r="HK66640"/>
      <c r="HM66640"/>
      <c r="IF66640"/>
      <c r="IW66640"/>
    </row>
    <row r="66641" customFormat="1"/>
    <row r="66642" customFormat="1"/>
    <row r="66643" customFormat="1"/>
    <row r="66644" customFormat="1"/>
    <row r="66645" customFormat="1"/>
    <row r="66646" customFormat="1"/>
    <row r="66647" customFormat="1"/>
    <row r="66648" customFormat="1"/>
    <row r="66649" customFormat="1"/>
    <row r="66650" customFormat="1"/>
    <row r="66651" customFormat="1"/>
    <row r="66652" customFormat="1"/>
    <row r="66653" customFormat="1"/>
    <row r="66654" customFormat="1"/>
    <row r="66655" customFormat="1"/>
    <row r="66656" customFormat="1"/>
    <row r="66657" customFormat="1"/>
    <row r="66658" customFormat="1"/>
    <row r="66659" customFormat="1"/>
    <row r="66660" customFormat="1"/>
    <row r="66661" customFormat="1"/>
    <row r="66662" customFormat="1"/>
    <row r="66663" customFormat="1"/>
    <row r="66664" customFormat="1"/>
    <row r="66665" customFormat="1"/>
    <row r="66666" customFormat="1"/>
    <row r="66667" customFormat="1"/>
    <row r="66668" customFormat="1"/>
    <row r="66669" customFormat="1"/>
    <row r="66670" customFormat="1"/>
    <row r="66671" customFormat="1"/>
    <row r="66672" customFormat="1"/>
    <row r="66673" customFormat="1"/>
    <row r="66674" customFormat="1"/>
    <row r="66675" customFormat="1"/>
    <row r="66676" customFormat="1"/>
    <row r="66677" customFormat="1"/>
    <row r="66678" customFormat="1"/>
    <row r="66679" customFormat="1"/>
    <row r="66680" customFormat="1"/>
    <row r="66681" customFormat="1"/>
    <row r="66682" customFormat="1"/>
    <row r="66683" customFormat="1"/>
    <row r="66684" customFormat="1"/>
    <row r="66685" customFormat="1"/>
    <row r="66686" customFormat="1"/>
    <row r="66687" customFormat="1"/>
    <row r="66688" customFormat="1"/>
    <row r="66689" customFormat="1"/>
    <row r="66690" customFormat="1"/>
    <row r="66691" customFormat="1"/>
    <row r="66692" customFormat="1"/>
    <row r="66693" customFormat="1"/>
    <row r="66694" customFormat="1"/>
    <row r="66695" customFormat="1"/>
    <row r="66696" customFormat="1"/>
    <row r="66697" customFormat="1"/>
    <row r="66698" customFormat="1"/>
    <row r="66699" customFormat="1"/>
    <row r="66700" customFormat="1"/>
    <row r="66701" customFormat="1"/>
    <row r="66702" customFormat="1"/>
    <row r="66703" customFormat="1"/>
    <row r="66704" customFormat="1"/>
    <row r="66705" customFormat="1"/>
    <row r="66706" customFormat="1"/>
    <row r="66707" customFormat="1"/>
    <row r="66708" customFormat="1"/>
    <row r="66709" customFormat="1"/>
    <row r="66710" customFormat="1"/>
    <row r="66711" customFormat="1"/>
    <row r="66712" customFormat="1"/>
    <row r="66713" customFormat="1"/>
    <row r="66714" customFormat="1"/>
    <row r="66715" customFormat="1"/>
    <row r="66716" customFormat="1"/>
    <row r="66717" customFormat="1"/>
    <row r="66718" customFormat="1"/>
    <row r="66719" customFormat="1"/>
    <row r="66720" customFormat="1"/>
    <row r="66721" spans="26:257">
      <c r="CJ66721"/>
      <c r="CK66721"/>
      <c r="GG66721"/>
      <c r="GI66721"/>
      <c r="GQ66721"/>
      <c r="HI66721"/>
      <c r="HK66721"/>
      <c r="HM66721"/>
      <c r="IF66721"/>
      <c r="IW66721"/>
    </row>
    <row r="66722" spans="26:257">
      <c r="CJ66722"/>
      <c r="CK66722"/>
      <c r="GG66722"/>
      <c r="GI66722"/>
      <c r="GQ66722"/>
      <c r="HI66722"/>
      <c r="HK66722"/>
      <c r="HM66722"/>
      <c r="IF66722"/>
      <c r="IW66722"/>
    </row>
    <row r="66723" spans="26:257">
      <c r="CJ66723"/>
      <c r="CK66723"/>
      <c r="GG66723"/>
      <c r="GI66723"/>
      <c r="GQ66723"/>
      <c r="HI66723"/>
      <c r="HK66723"/>
      <c r="HM66723"/>
      <c r="IF66723"/>
      <c r="IW66723"/>
    </row>
    <row r="66724" spans="26:257">
      <c r="CJ66724"/>
      <c r="CK66724"/>
      <c r="GG66724"/>
      <c r="GI66724"/>
      <c r="GQ66724"/>
      <c r="HI66724"/>
      <c r="HK66724"/>
      <c r="HM66724"/>
      <c r="IF66724"/>
      <c r="IW66724"/>
    </row>
    <row r="66725" spans="26:257">
      <c r="Z66725" s="37"/>
      <c r="AD66725" s="32"/>
      <c r="AJ66725" s="37"/>
      <c r="CJ66725"/>
      <c r="CK66725"/>
      <c r="GG66725"/>
      <c r="GI66725"/>
      <c r="GQ66725"/>
      <c r="HI66725"/>
      <c r="HK66725"/>
      <c r="HM66725"/>
      <c r="IF66725"/>
      <c r="IW66725"/>
    </row>
    <row r="66726" spans="26:257">
      <c r="CJ66726"/>
      <c r="CK66726"/>
      <c r="GG66726"/>
      <c r="GI66726"/>
      <c r="GQ66726"/>
      <c r="HI66726"/>
      <c r="HK66726"/>
      <c r="HM66726"/>
      <c r="IF66726"/>
      <c r="IW66726"/>
    </row>
    <row r="66727" spans="26:257">
      <c r="CJ66727"/>
      <c r="CK66727"/>
      <c r="GG66727"/>
      <c r="GI66727"/>
      <c r="GQ66727"/>
      <c r="HI66727"/>
      <c r="HK66727"/>
      <c r="HM66727"/>
      <c r="IF66727"/>
      <c r="IW66727"/>
    </row>
    <row r="66728" spans="26:257">
      <c r="CJ66728"/>
      <c r="CK66728"/>
      <c r="GG66728"/>
      <c r="GI66728"/>
      <c r="GQ66728"/>
      <c r="HI66728"/>
      <c r="HK66728"/>
      <c r="HM66728"/>
      <c r="IF66728"/>
      <c r="IW66728"/>
    </row>
    <row r="66729" spans="26:257">
      <c r="CJ66729"/>
      <c r="CK66729"/>
      <c r="GG66729"/>
      <c r="GI66729"/>
      <c r="GQ66729"/>
      <c r="HI66729"/>
      <c r="HK66729"/>
      <c r="HM66729"/>
      <c r="IF66729"/>
      <c r="IW66729"/>
    </row>
    <row r="66730" spans="26:257">
      <c r="CJ66730"/>
      <c r="CK66730"/>
      <c r="GG66730"/>
      <c r="GI66730"/>
      <c r="GQ66730"/>
      <c r="HI66730"/>
      <c r="HK66730"/>
      <c r="HM66730"/>
      <c r="IF66730"/>
      <c r="IW66730"/>
    </row>
    <row r="66731" spans="26:257">
      <c r="CJ66731"/>
      <c r="CK66731"/>
      <c r="GG66731"/>
      <c r="GI66731"/>
      <c r="GQ66731"/>
      <c r="HI66731"/>
      <c r="HK66731"/>
      <c r="HM66731"/>
      <c r="IF66731"/>
      <c r="IW66731"/>
    </row>
    <row r="66732" spans="26:257">
      <c r="CJ66732"/>
      <c r="CK66732"/>
      <c r="GG66732"/>
      <c r="GI66732"/>
      <c r="GQ66732"/>
      <c r="HI66732"/>
      <c r="HK66732"/>
      <c r="HM66732"/>
      <c r="IF66732"/>
      <c r="IW66732"/>
    </row>
    <row r="66733" spans="26:257">
      <c r="CJ66733"/>
      <c r="CK66733"/>
      <c r="GG66733"/>
      <c r="GI66733"/>
      <c r="GQ66733"/>
      <c r="HI66733"/>
      <c r="HK66733"/>
      <c r="HM66733"/>
      <c r="IF66733"/>
      <c r="IW66733"/>
    </row>
    <row r="66734" spans="26:257">
      <c r="CJ66734"/>
      <c r="CK66734"/>
      <c r="GG66734"/>
      <c r="GI66734"/>
      <c r="GQ66734"/>
      <c r="HI66734"/>
      <c r="HK66734"/>
      <c r="HM66734"/>
      <c r="IF66734"/>
      <c r="IW66734"/>
    </row>
    <row r="66735" spans="26:257">
      <c r="CJ66735"/>
      <c r="CK66735"/>
      <c r="GG66735"/>
      <c r="GI66735"/>
      <c r="GQ66735"/>
      <c r="HI66735"/>
      <c r="HK66735"/>
      <c r="HM66735"/>
      <c r="IF66735"/>
      <c r="IW66735"/>
    </row>
    <row r="66736" spans="26:257">
      <c r="CJ66736"/>
      <c r="CK66736"/>
      <c r="GG66736"/>
      <c r="GI66736"/>
      <c r="GQ66736"/>
      <c r="HI66736"/>
      <c r="HK66736"/>
      <c r="HM66736"/>
      <c r="IF66736"/>
      <c r="IW66736"/>
    </row>
    <row r="66737" customFormat="1"/>
    <row r="66738" customFormat="1"/>
    <row r="66739" customFormat="1"/>
    <row r="66740" customFormat="1"/>
    <row r="66741" customFormat="1"/>
    <row r="66742" customFormat="1"/>
    <row r="66743" customFormat="1"/>
    <row r="66744" customFormat="1"/>
    <row r="66745" customFormat="1"/>
    <row r="66746" customFormat="1"/>
    <row r="66747" customFormat="1"/>
    <row r="66748" customFormat="1"/>
    <row r="66749" customFormat="1"/>
    <row r="66750" customFormat="1"/>
    <row r="66751" customFormat="1"/>
    <row r="66752" customFormat="1"/>
    <row r="66753" customFormat="1"/>
    <row r="66754" customFormat="1"/>
    <row r="66755" customFormat="1"/>
    <row r="66756" customFormat="1"/>
    <row r="66757" customFormat="1"/>
    <row r="66758" customFormat="1"/>
    <row r="66759" customFormat="1"/>
    <row r="66760" customFormat="1"/>
    <row r="66761" customFormat="1"/>
    <row r="66762" customFormat="1"/>
    <row r="66763" customFormat="1"/>
    <row r="66764" customFormat="1"/>
    <row r="66765" customFormat="1"/>
    <row r="66766" customFormat="1"/>
    <row r="66767" customFormat="1"/>
    <row r="66768" customFormat="1"/>
    <row r="66769" customFormat="1"/>
    <row r="66770" customFormat="1"/>
    <row r="66771" customFormat="1"/>
    <row r="66772" customFormat="1"/>
    <row r="66773" customFormat="1"/>
    <row r="66774" customFormat="1"/>
    <row r="66775" customFormat="1"/>
    <row r="66776" customFormat="1"/>
    <row r="66777" customFormat="1"/>
    <row r="66778" customFormat="1"/>
    <row r="66779" customFormat="1"/>
    <row r="66780" customFormat="1"/>
    <row r="66781" customFormat="1"/>
    <row r="66782" customFormat="1"/>
    <row r="66783" customFormat="1"/>
    <row r="66784" customFormat="1"/>
    <row r="66785" customFormat="1"/>
    <row r="66786" customFormat="1"/>
    <row r="66787" customFormat="1"/>
    <row r="66788" customFormat="1"/>
    <row r="66789" customFormat="1"/>
    <row r="66790" customFormat="1"/>
    <row r="66791" customFormat="1"/>
    <row r="66792" customFormat="1"/>
    <row r="66793" customFormat="1"/>
    <row r="66794" customFormat="1"/>
    <row r="66795" customFormat="1"/>
    <row r="66796" customFormat="1"/>
    <row r="66797" customFormat="1"/>
    <row r="66798" customFormat="1"/>
    <row r="66799" customFormat="1"/>
    <row r="66800" customFormat="1"/>
    <row r="66801" customFormat="1"/>
    <row r="66802" customFormat="1"/>
    <row r="66803" customFormat="1"/>
    <row r="66804" customFormat="1"/>
    <row r="66805" customFormat="1"/>
    <row r="66806" customFormat="1"/>
    <row r="66807" customFormat="1"/>
    <row r="66808" customFormat="1"/>
    <row r="66809" customFormat="1"/>
    <row r="66810" customFormat="1"/>
    <row r="66811" customFormat="1"/>
    <row r="66812" customFormat="1"/>
    <row r="66813" customFormat="1"/>
    <row r="66814" customFormat="1"/>
    <row r="66815" customFormat="1"/>
    <row r="66816" customFormat="1"/>
    <row r="66817" customFormat="1"/>
    <row r="66818" customFormat="1"/>
    <row r="66819" customFormat="1"/>
    <row r="66820" customFormat="1"/>
    <row r="66821" customFormat="1"/>
    <row r="66822" customFormat="1"/>
    <row r="66823" customFormat="1"/>
    <row r="66824" customFormat="1"/>
    <row r="66825" customFormat="1"/>
    <row r="66826" customFormat="1"/>
    <row r="66827" customFormat="1"/>
    <row r="66828" customFormat="1"/>
    <row r="66829" customFormat="1"/>
    <row r="66830" customFormat="1"/>
    <row r="66831" customFormat="1"/>
    <row r="66832" customFormat="1"/>
    <row r="66833" customFormat="1"/>
    <row r="66834" customFormat="1"/>
    <row r="66835" customFormat="1"/>
    <row r="66836" customFormat="1"/>
    <row r="66837" customFormat="1"/>
    <row r="66838" customFormat="1"/>
    <row r="66839" customFormat="1"/>
    <row r="66840" customFormat="1"/>
    <row r="66841" customFormat="1"/>
    <row r="66842" customFormat="1"/>
    <row r="66843" customFormat="1"/>
    <row r="66844" customFormat="1"/>
    <row r="66845" customFormat="1"/>
    <row r="66846" customFormat="1"/>
    <row r="66847" customFormat="1"/>
    <row r="66848" customFormat="1"/>
    <row r="66849" customFormat="1"/>
    <row r="66850" customFormat="1"/>
    <row r="66851" customFormat="1"/>
    <row r="66852" customFormat="1"/>
    <row r="66853" customFormat="1"/>
    <row r="66854" customFormat="1"/>
    <row r="66855" customFormat="1"/>
    <row r="66856" customFormat="1"/>
    <row r="66857" customFormat="1"/>
    <row r="66858" customFormat="1"/>
    <row r="66859" customFormat="1"/>
    <row r="66860" customFormat="1"/>
    <row r="66861" customFormat="1"/>
    <row r="66862" customFormat="1"/>
    <row r="66863" customFormat="1"/>
    <row r="66864" customFormat="1"/>
    <row r="66865" customFormat="1"/>
    <row r="66866" customFormat="1"/>
    <row r="66867" customFormat="1"/>
    <row r="66868" customFormat="1"/>
    <row r="66869" customFormat="1"/>
    <row r="66870" customFormat="1"/>
    <row r="66871" customFormat="1"/>
    <row r="66872" customFormat="1"/>
    <row r="66873" customFormat="1"/>
    <row r="66874" customFormat="1"/>
    <row r="66875" customFormat="1"/>
    <row r="66876" customFormat="1"/>
    <row r="66877" customFormat="1"/>
    <row r="66878" customFormat="1"/>
    <row r="66879" customFormat="1"/>
    <row r="66880" customFormat="1"/>
    <row r="66881" customFormat="1"/>
    <row r="66882" customFormat="1"/>
    <row r="66883" customFormat="1"/>
    <row r="66884" customFormat="1"/>
    <row r="66885" customFormat="1"/>
    <row r="66886" customFormat="1"/>
    <row r="66887" customFormat="1"/>
    <row r="66888" customFormat="1"/>
    <row r="66889" customFormat="1"/>
    <row r="66890" customFormat="1"/>
    <row r="66891" customFormat="1"/>
    <row r="66892" customFormat="1"/>
    <row r="66893" customFormat="1"/>
    <row r="66894" customFormat="1"/>
    <row r="66895" customFormat="1"/>
    <row r="66896" customFormat="1"/>
    <row r="66897" customFormat="1"/>
    <row r="66898" customFormat="1"/>
    <row r="66899" customFormat="1"/>
    <row r="66900" customFormat="1"/>
    <row r="66901" customFormat="1"/>
    <row r="66902" customFormat="1"/>
    <row r="66903" customFormat="1"/>
    <row r="66904" customFormat="1"/>
    <row r="66905" customFormat="1"/>
    <row r="66906" customFormat="1"/>
    <row r="66907" customFormat="1"/>
    <row r="66908" customFormat="1"/>
    <row r="66909" customFormat="1"/>
    <row r="66910" customFormat="1"/>
    <row r="66911" customFormat="1"/>
    <row r="66912" customFormat="1"/>
    <row r="66913" customFormat="1"/>
    <row r="66914" customFormat="1"/>
    <row r="66915" customFormat="1"/>
    <row r="66916" customFormat="1"/>
    <row r="66917" customFormat="1"/>
    <row r="66918" customFormat="1"/>
    <row r="66919" customFormat="1"/>
    <row r="66920" customFormat="1"/>
    <row r="66921" customFormat="1"/>
    <row r="66922" customFormat="1"/>
    <row r="66923" customFormat="1"/>
    <row r="66924" customFormat="1"/>
    <row r="66925" customFormat="1"/>
    <row r="66926" customFormat="1"/>
    <row r="66927" customFormat="1"/>
    <row r="66928" customFormat="1"/>
    <row r="66929" customFormat="1"/>
    <row r="66930" customFormat="1"/>
    <row r="66931" customFormat="1"/>
    <row r="66932" customFormat="1"/>
    <row r="66933" customFormat="1"/>
    <row r="66934" customFormat="1"/>
    <row r="66935" customFormat="1"/>
    <row r="66936" customFormat="1"/>
    <row r="66937" customFormat="1"/>
    <row r="66938" customFormat="1"/>
    <row r="66939" customFormat="1"/>
    <row r="66940" customFormat="1"/>
    <row r="66941" customFormat="1"/>
    <row r="66942" customFormat="1"/>
    <row r="66943" customFormat="1"/>
    <row r="66944" customFormat="1"/>
    <row r="66945" customFormat="1"/>
    <row r="66946" customFormat="1"/>
    <row r="66947" customFormat="1"/>
    <row r="66948" customFormat="1"/>
    <row r="66949" customFormat="1"/>
    <row r="66950" customFormat="1"/>
    <row r="66951" customFormat="1"/>
    <row r="66952" customFormat="1"/>
    <row r="66953" customFormat="1"/>
    <row r="66954" customFormat="1"/>
    <row r="66955" customFormat="1"/>
    <row r="66956" customFormat="1"/>
    <row r="66957" customFormat="1"/>
    <row r="66958" customFormat="1"/>
    <row r="66959" customFormat="1"/>
    <row r="66960" customFormat="1"/>
    <row r="66961" customFormat="1"/>
    <row r="66962" customFormat="1"/>
    <row r="66963" customFormat="1"/>
    <row r="66964" customFormat="1"/>
    <row r="66965" customFormat="1"/>
    <row r="66966" customFormat="1"/>
    <row r="66967" customFormat="1"/>
    <row r="66968" customFormat="1"/>
    <row r="66969" customFormat="1"/>
    <row r="66970" customFormat="1"/>
    <row r="66971" customFormat="1"/>
    <row r="66972" customFormat="1"/>
    <row r="66973" customFormat="1"/>
    <row r="66974" customFormat="1"/>
    <row r="66975" customFormat="1"/>
    <row r="66976" customFormat="1"/>
    <row r="66977" customFormat="1"/>
    <row r="66978" customFormat="1"/>
    <row r="66979" customFormat="1"/>
    <row r="66980" customFormat="1"/>
    <row r="66981" customFormat="1"/>
    <row r="66982" customFormat="1"/>
    <row r="66983" customFormat="1"/>
    <row r="66984" customFormat="1"/>
    <row r="66985" customFormat="1"/>
    <row r="66986" customFormat="1"/>
    <row r="66987" customFormat="1"/>
    <row r="66988" customFormat="1"/>
    <row r="66989" customFormat="1"/>
    <row r="66990" customFormat="1"/>
    <row r="66991" customFormat="1"/>
    <row r="66992" customFormat="1"/>
    <row r="66993" customFormat="1"/>
    <row r="66994" customFormat="1"/>
    <row r="66995" customFormat="1"/>
    <row r="66996" customFormat="1"/>
    <row r="66997" customFormat="1"/>
    <row r="66998" customFormat="1"/>
    <row r="66999" customFormat="1"/>
    <row r="67000" customFormat="1"/>
    <row r="67001" customFormat="1"/>
    <row r="67002" customFormat="1"/>
    <row r="67003" customFormat="1"/>
    <row r="67004" customFormat="1"/>
    <row r="67005" customFormat="1"/>
    <row r="67006" customFormat="1"/>
    <row r="67007" customFormat="1"/>
    <row r="67008" customFormat="1"/>
    <row r="67009" customFormat="1"/>
    <row r="67010" customFormat="1"/>
    <row r="67011" customFormat="1"/>
    <row r="67012" customFormat="1"/>
    <row r="67013" customFormat="1"/>
    <row r="67014" customFormat="1"/>
    <row r="67015" customFormat="1"/>
    <row r="67016" customFormat="1"/>
    <row r="67017" customFormat="1"/>
    <row r="67018" customFormat="1"/>
    <row r="67019" customFormat="1"/>
    <row r="67020" customFormat="1"/>
    <row r="67021" customFormat="1"/>
    <row r="67022" customFormat="1"/>
    <row r="67023" customFormat="1"/>
    <row r="67024" customFormat="1"/>
    <row r="67025" customFormat="1"/>
    <row r="67026" customFormat="1"/>
    <row r="67027" customFormat="1"/>
    <row r="67028" customFormat="1"/>
    <row r="67029" customFormat="1"/>
    <row r="67030" customFormat="1"/>
    <row r="67031" customFormat="1"/>
    <row r="67032" customFormat="1"/>
    <row r="67033" customFormat="1"/>
    <row r="67034" customFormat="1"/>
    <row r="67035" customFormat="1"/>
    <row r="67036" customFormat="1"/>
    <row r="67037" customFormat="1"/>
    <row r="67038" customFormat="1"/>
    <row r="67039" customFormat="1"/>
    <row r="67040" customFormat="1"/>
    <row r="67041" customFormat="1"/>
    <row r="67042" customFormat="1"/>
    <row r="67043" customFormat="1"/>
    <row r="67044" customFormat="1"/>
    <row r="67045" customFormat="1"/>
    <row r="67046" customFormat="1"/>
    <row r="67047" customFormat="1"/>
    <row r="67048" customFormat="1"/>
    <row r="67049" customFormat="1"/>
    <row r="67050" customFormat="1"/>
    <row r="67051" customFormat="1"/>
    <row r="67052" customFormat="1"/>
    <row r="67053" customFormat="1"/>
    <row r="67054" customFormat="1"/>
    <row r="67055" customFormat="1"/>
    <row r="67056" customFormat="1"/>
    <row r="67057" customFormat="1"/>
    <row r="67058" customFormat="1"/>
    <row r="67059" customFormat="1"/>
    <row r="67060" customFormat="1"/>
    <row r="67061" customFormat="1"/>
    <row r="67062" customFormat="1"/>
    <row r="67063" customFormat="1"/>
    <row r="67064" customFormat="1"/>
    <row r="67065" customFormat="1"/>
    <row r="67066" customFormat="1"/>
    <row r="67067" customFormat="1"/>
    <row r="67068" customFormat="1"/>
    <row r="67069" customFormat="1"/>
    <row r="67070" customFormat="1"/>
    <row r="67071" customFormat="1"/>
    <row r="67072" customFormat="1"/>
    <row r="67073" customFormat="1"/>
    <row r="67074" customFormat="1"/>
    <row r="67075" customFormat="1"/>
    <row r="67076" customFormat="1"/>
    <row r="67077" customFormat="1"/>
    <row r="67078" customFormat="1"/>
    <row r="67079" customFormat="1"/>
    <row r="67080" customFormat="1"/>
    <row r="67081" customFormat="1"/>
    <row r="67082" customFormat="1"/>
    <row r="67083" customFormat="1"/>
    <row r="67084" customFormat="1"/>
    <row r="67085" customFormat="1"/>
    <row r="67086" customFormat="1"/>
    <row r="67087" customFormat="1"/>
    <row r="67088" customFormat="1"/>
    <row r="67089" customFormat="1"/>
    <row r="67090" customFormat="1"/>
    <row r="67091" customFormat="1"/>
    <row r="67092" customFormat="1"/>
    <row r="67093" customFormat="1"/>
    <row r="67094" customFormat="1"/>
    <row r="67095" customFormat="1"/>
    <row r="67096" customFormat="1"/>
    <row r="67097" customFormat="1"/>
    <row r="67098" customFormat="1"/>
    <row r="67099" customFormat="1"/>
    <row r="67100" customFormat="1"/>
    <row r="67101" customFormat="1"/>
    <row r="67102" customFormat="1"/>
    <row r="67103" customFormat="1"/>
    <row r="67104" customFormat="1"/>
    <row r="67105" customFormat="1"/>
    <row r="67106" customFormat="1"/>
    <row r="67107" customFormat="1"/>
    <row r="67108" customFormat="1"/>
    <row r="67109" customFormat="1"/>
    <row r="67110" customFormat="1"/>
    <row r="67111" customFormat="1"/>
    <row r="67112" customFormat="1"/>
    <row r="67113" customFormat="1"/>
    <row r="67114" customFormat="1"/>
    <row r="67115" customFormat="1"/>
    <row r="67116" customFormat="1"/>
    <row r="67117" customFormat="1"/>
    <row r="67118" customFormat="1"/>
    <row r="67119" customFormat="1"/>
    <row r="67120" customFormat="1"/>
    <row r="67121" customFormat="1"/>
    <row r="67122" customFormat="1"/>
    <row r="67123" customFormat="1"/>
    <row r="67124" customFormat="1"/>
    <row r="67125" customFormat="1"/>
    <row r="67126" customFormat="1"/>
    <row r="67127" customFormat="1"/>
    <row r="67128" customFormat="1"/>
    <row r="67129" customFormat="1"/>
    <row r="67130" customFormat="1"/>
    <row r="67131" customFormat="1"/>
    <row r="67132" customFormat="1"/>
    <row r="67133" customFormat="1"/>
    <row r="67134" customFormat="1"/>
    <row r="67135" customFormat="1"/>
    <row r="67136" customFormat="1"/>
    <row r="67137" customFormat="1"/>
    <row r="67138" customFormat="1"/>
    <row r="67139" customFormat="1"/>
    <row r="67140" customFormat="1"/>
    <row r="67141" customFormat="1"/>
    <row r="67142" customFormat="1"/>
    <row r="67143" customFormat="1"/>
    <row r="67144" customFormat="1"/>
    <row r="67145" customFormat="1"/>
    <row r="67146" customFormat="1"/>
    <row r="67147" customFormat="1"/>
    <row r="67148" customFormat="1"/>
    <row r="67149" customFormat="1"/>
    <row r="67150" customFormat="1"/>
    <row r="67151" customFormat="1"/>
    <row r="67152" customFormat="1"/>
    <row r="67153" customFormat="1"/>
    <row r="67154" customFormat="1"/>
    <row r="67155" customFormat="1"/>
    <row r="67156" customFormat="1"/>
    <row r="67157" customFormat="1"/>
    <row r="67158" customFormat="1"/>
    <row r="67159" customFormat="1"/>
    <row r="67160" customFormat="1"/>
    <row r="67161" customFormat="1"/>
    <row r="67162" customFormat="1"/>
    <row r="67163" customFormat="1"/>
    <row r="67164" customFormat="1"/>
    <row r="67165" customFormat="1"/>
    <row r="67166" customFormat="1"/>
    <row r="67167" customFormat="1"/>
    <row r="67168" customFormat="1"/>
    <row r="67169" customFormat="1"/>
    <row r="67170" customFormat="1"/>
    <row r="67171" customFormat="1"/>
    <row r="67172" customFormat="1"/>
    <row r="67173" customFormat="1"/>
    <row r="67174" customFormat="1"/>
    <row r="67175" customFormat="1"/>
    <row r="67176" customFormat="1"/>
    <row r="67177" customFormat="1"/>
    <row r="67178" customFormat="1"/>
    <row r="67179" customFormat="1"/>
    <row r="67180" customFormat="1"/>
    <row r="67181" customFormat="1"/>
    <row r="67182" customFormat="1"/>
    <row r="67183" customFormat="1"/>
    <row r="67184" customFormat="1"/>
    <row r="67185" customFormat="1"/>
    <row r="67186" customFormat="1"/>
    <row r="67187" customFormat="1"/>
    <row r="67188" customFormat="1"/>
    <row r="67189" customFormat="1"/>
    <row r="67190" customFormat="1"/>
    <row r="67191" customFormat="1"/>
    <row r="67192" customFormat="1"/>
    <row r="67193" customFormat="1"/>
    <row r="67194" customFormat="1"/>
    <row r="67195" customFormat="1"/>
    <row r="67196" customFormat="1"/>
    <row r="67197" customFormat="1"/>
    <row r="67198" customFormat="1"/>
    <row r="67199" customFormat="1"/>
    <row r="67200" customFormat="1"/>
    <row r="67201" spans="26:257">
      <c r="Z67201" s="37"/>
      <c r="AD67201" s="32"/>
      <c r="AJ67201" s="37"/>
      <c r="CJ67201"/>
      <c r="CK67201"/>
      <c r="GG67201"/>
      <c r="GI67201"/>
      <c r="GQ67201"/>
      <c r="HI67201"/>
      <c r="HK67201"/>
      <c r="HM67201"/>
      <c r="IF67201"/>
      <c r="IW67201"/>
    </row>
    <row r="67202" spans="26:257">
      <c r="CJ67202"/>
      <c r="CK67202"/>
      <c r="GG67202"/>
      <c r="GI67202"/>
      <c r="GQ67202"/>
      <c r="HI67202"/>
      <c r="HK67202"/>
      <c r="HM67202"/>
      <c r="IF67202"/>
      <c r="IW67202"/>
    </row>
    <row r="67203" spans="26:257">
      <c r="CJ67203"/>
      <c r="CK67203"/>
      <c r="GG67203"/>
      <c r="GI67203"/>
      <c r="GQ67203"/>
      <c r="HI67203"/>
      <c r="HK67203"/>
      <c r="HM67203"/>
      <c r="IF67203"/>
      <c r="IW67203"/>
    </row>
    <row r="67204" spans="26:257">
      <c r="CJ67204"/>
      <c r="CK67204"/>
      <c r="GG67204"/>
      <c r="GI67204"/>
      <c r="GQ67204"/>
      <c r="HI67204"/>
      <c r="HK67204"/>
      <c r="HM67204"/>
      <c r="IF67204"/>
      <c r="IW67204"/>
    </row>
    <row r="67205" spans="26:257">
      <c r="CJ67205"/>
      <c r="CK67205"/>
      <c r="GG67205"/>
      <c r="GI67205"/>
      <c r="GQ67205"/>
      <c r="HI67205"/>
      <c r="HK67205"/>
      <c r="HM67205"/>
      <c r="IF67205"/>
      <c r="IW67205"/>
    </row>
    <row r="67206" spans="26:257">
      <c r="CJ67206"/>
      <c r="CK67206"/>
      <c r="GG67206"/>
      <c r="GI67206"/>
      <c r="GQ67206"/>
      <c r="HI67206"/>
      <c r="HK67206"/>
      <c r="HM67206"/>
      <c r="IF67206"/>
      <c r="IW67206"/>
    </row>
    <row r="67207" spans="26:257">
      <c r="CJ67207"/>
      <c r="CK67207"/>
      <c r="GG67207"/>
      <c r="GI67207"/>
      <c r="GQ67207"/>
      <c r="HI67207"/>
      <c r="HK67207"/>
      <c r="HM67207"/>
      <c r="IF67207"/>
      <c r="IW67207"/>
    </row>
    <row r="67208" spans="26:257">
      <c r="CJ67208"/>
      <c r="CK67208"/>
      <c r="GG67208"/>
      <c r="GI67208"/>
      <c r="GQ67208"/>
      <c r="HI67208"/>
      <c r="HK67208"/>
      <c r="HM67208"/>
      <c r="IF67208"/>
      <c r="IW67208"/>
    </row>
    <row r="67209" spans="26:257">
      <c r="CJ67209"/>
      <c r="CK67209"/>
      <c r="GG67209"/>
      <c r="GI67209"/>
      <c r="GQ67209"/>
      <c r="HI67209"/>
      <c r="HK67209"/>
      <c r="HM67209"/>
      <c r="IF67209"/>
      <c r="IW67209"/>
    </row>
    <row r="67210" spans="26:257">
      <c r="CJ67210"/>
      <c r="CK67210"/>
      <c r="GG67210"/>
      <c r="GI67210"/>
      <c r="GQ67210"/>
      <c r="HI67210"/>
      <c r="HK67210"/>
      <c r="HM67210"/>
      <c r="IF67210"/>
      <c r="IW67210"/>
    </row>
    <row r="67211" spans="26:257">
      <c r="CJ67211"/>
      <c r="CK67211"/>
      <c r="GG67211"/>
      <c r="GI67211"/>
      <c r="GQ67211"/>
      <c r="HI67211"/>
      <c r="HK67211"/>
      <c r="HM67211"/>
      <c r="IF67211"/>
      <c r="IW67211"/>
    </row>
    <row r="67212" spans="26:257">
      <c r="CJ67212"/>
      <c r="CK67212"/>
      <c r="GG67212"/>
      <c r="GI67212"/>
      <c r="GQ67212"/>
      <c r="HI67212"/>
      <c r="HK67212"/>
      <c r="HM67212"/>
      <c r="IF67212"/>
      <c r="IW67212"/>
    </row>
    <row r="67213" spans="26:257">
      <c r="CJ67213"/>
      <c r="CK67213"/>
      <c r="GG67213"/>
      <c r="GI67213"/>
      <c r="GQ67213"/>
      <c r="HI67213"/>
      <c r="HK67213"/>
      <c r="HM67213"/>
      <c r="IF67213"/>
      <c r="IW67213"/>
    </row>
    <row r="67214" spans="26:257">
      <c r="CJ67214"/>
      <c r="CK67214"/>
      <c r="GG67214"/>
      <c r="GI67214"/>
      <c r="GQ67214"/>
      <c r="HI67214"/>
      <c r="HK67214"/>
      <c r="HM67214"/>
      <c r="IF67214"/>
      <c r="IW67214"/>
    </row>
    <row r="67215" spans="26:257">
      <c r="CJ67215"/>
      <c r="CK67215"/>
      <c r="GG67215"/>
      <c r="GI67215"/>
      <c r="GQ67215"/>
      <c r="HI67215"/>
      <c r="HK67215"/>
      <c r="HM67215"/>
      <c r="IF67215"/>
      <c r="IW67215"/>
    </row>
    <row r="67216" spans="26:257">
      <c r="CJ67216"/>
      <c r="CK67216"/>
      <c r="GG67216"/>
      <c r="GI67216"/>
      <c r="GQ67216"/>
      <c r="HI67216"/>
      <c r="HK67216"/>
      <c r="HM67216"/>
      <c r="IF67216"/>
      <c r="IW67216"/>
    </row>
    <row r="67217" customFormat="1"/>
    <row r="67218" customFormat="1"/>
    <row r="67219" customFormat="1"/>
    <row r="67220" customFormat="1"/>
    <row r="67221" customFormat="1"/>
    <row r="67222" customFormat="1"/>
    <row r="67223" customFormat="1"/>
    <row r="67224" customFormat="1"/>
    <row r="67225" customFormat="1"/>
    <row r="67226" customFormat="1"/>
    <row r="67227" customFormat="1"/>
    <row r="67228" customFormat="1"/>
    <row r="67229" customFormat="1"/>
    <row r="67230" customFormat="1"/>
    <row r="67231" customFormat="1"/>
    <row r="67232" customFormat="1"/>
    <row r="67233" customFormat="1"/>
    <row r="67234" customFormat="1"/>
    <row r="67235" customFormat="1"/>
    <row r="67236" customFormat="1"/>
    <row r="67237" customFormat="1"/>
    <row r="67238" customFormat="1"/>
    <row r="67239" customFormat="1"/>
    <row r="67240" customFormat="1"/>
    <row r="67241" customFormat="1"/>
    <row r="67242" customFormat="1"/>
    <row r="67243" customFormat="1"/>
    <row r="67244" customFormat="1"/>
    <row r="67245" customFormat="1"/>
    <row r="67246" customFormat="1"/>
    <row r="67247" customFormat="1"/>
    <row r="67248" customFormat="1"/>
    <row r="67249" customFormat="1"/>
    <row r="67250" customFormat="1"/>
    <row r="67251" customFormat="1"/>
    <row r="67252" customFormat="1"/>
    <row r="67253" customFormat="1"/>
    <row r="67254" customFormat="1"/>
    <row r="67255" customFormat="1"/>
    <row r="67256" customFormat="1"/>
    <row r="67257" customFormat="1"/>
    <row r="67258" customFormat="1"/>
    <row r="67259" customFormat="1"/>
    <row r="67260" customFormat="1"/>
    <row r="67261" customFormat="1"/>
    <row r="67262" customFormat="1"/>
    <row r="67263" customFormat="1"/>
    <row r="67264" customFormat="1"/>
    <row r="67265" customFormat="1"/>
    <row r="67266" customFormat="1"/>
    <row r="67267" customFormat="1"/>
    <row r="67268" customFormat="1"/>
    <row r="67269" customFormat="1"/>
    <row r="67270" customFormat="1"/>
    <row r="67271" customFormat="1"/>
    <row r="67272" customFormat="1"/>
    <row r="67273" customFormat="1"/>
    <row r="67274" customFormat="1"/>
    <row r="67275" customFormat="1"/>
    <row r="67276" customFormat="1"/>
    <row r="67277" customFormat="1"/>
    <row r="67278" customFormat="1"/>
    <row r="67279" customFormat="1"/>
    <row r="67280" customFormat="1"/>
    <row r="67281" spans="26:257">
      <c r="CJ67281"/>
      <c r="CK67281"/>
      <c r="GG67281"/>
      <c r="GI67281"/>
      <c r="GQ67281"/>
      <c r="HI67281"/>
      <c r="HK67281"/>
      <c r="HM67281"/>
      <c r="IF67281"/>
      <c r="IW67281"/>
    </row>
    <row r="67282" spans="26:257">
      <c r="Z67282" s="37"/>
      <c r="AD67282" s="32"/>
      <c r="AJ67282" s="37"/>
      <c r="CJ67282"/>
      <c r="CK67282"/>
      <c r="GG67282"/>
      <c r="GI67282"/>
      <c r="GQ67282"/>
      <c r="HI67282"/>
      <c r="HK67282"/>
      <c r="HM67282"/>
      <c r="IF67282"/>
      <c r="IW67282"/>
    </row>
    <row r="67283" spans="26:257">
      <c r="CJ67283"/>
      <c r="CK67283"/>
      <c r="GG67283"/>
      <c r="GI67283"/>
      <c r="GQ67283"/>
      <c r="HI67283"/>
      <c r="HK67283"/>
      <c r="HM67283"/>
      <c r="IF67283"/>
      <c r="IW67283"/>
    </row>
    <row r="67284" spans="26:257">
      <c r="CJ67284"/>
      <c r="CK67284"/>
      <c r="GG67284"/>
      <c r="GI67284"/>
      <c r="GQ67284"/>
      <c r="HI67284"/>
      <c r="HK67284"/>
      <c r="HM67284"/>
      <c r="IF67284"/>
      <c r="IW67284"/>
    </row>
    <row r="67285" spans="26:257">
      <c r="CJ67285"/>
      <c r="CK67285"/>
      <c r="GG67285"/>
      <c r="GI67285"/>
      <c r="GQ67285"/>
      <c r="HI67285"/>
      <c r="HK67285"/>
      <c r="HM67285"/>
      <c r="IF67285"/>
      <c r="IW67285"/>
    </row>
    <row r="67286" spans="26:257">
      <c r="CJ67286"/>
      <c r="CK67286"/>
      <c r="GG67286"/>
      <c r="GI67286"/>
      <c r="GQ67286"/>
      <c r="HI67286"/>
      <c r="HK67286"/>
      <c r="HM67286"/>
      <c r="IF67286"/>
      <c r="IW67286"/>
    </row>
    <row r="67287" spans="26:257">
      <c r="CJ67287"/>
      <c r="CK67287"/>
      <c r="GG67287"/>
      <c r="GI67287"/>
      <c r="GQ67287"/>
      <c r="HI67287"/>
      <c r="HK67287"/>
      <c r="HM67287"/>
      <c r="IF67287"/>
      <c r="IW67287"/>
    </row>
    <row r="67288" spans="26:257">
      <c r="CJ67288"/>
      <c r="CK67288"/>
      <c r="GG67288"/>
      <c r="GI67288"/>
      <c r="GQ67288"/>
      <c r="HI67288"/>
      <c r="HK67288"/>
      <c r="HM67288"/>
      <c r="IF67288"/>
      <c r="IW67288"/>
    </row>
    <row r="67289" spans="26:257">
      <c r="CJ67289"/>
      <c r="CK67289"/>
      <c r="GG67289"/>
      <c r="GI67289"/>
      <c r="GQ67289"/>
      <c r="HI67289"/>
      <c r="HK67289"/>
      <c r="HM67289"/>
      <c r="IF67289"/>
      <c r="IW67289"/>
    </row>
    <row r="67290" spans="26:257">
      <c r="CJ67290"/>
      <c r="CK67290"/>
      <c r="GG67290"/>
      <c r="GI67290"/>
      <c r="GQ67290"/>
      <c r="HI67290"/>
      <c r="HK67290"/>
      <c r="HM67290"/>
      <c r="IF67290"/>
      <c r="IW67290"/>
    </row>
    <row r="67291" spans="26:257">
      <c r="CJ67291"/>
      <c r="CK67291"/>
      <c r="GG67291"/>
      <c r="GI67291"/>
      <c r="GQ67291"/>
      <c r="HI67291"/>
      <c r="HK67291"/>
      <c r="HM67291"/>
      <c r="IF67291"/>
      <c r="IW67291"/>
    </row>
    <row r="67292" spans="26:257">
      <c r="CJ67292"/>
      <c r="CK67292"/>
      <c r="GG67292"/>
      <c r="GI67292"/>
      <c r="GQ67292"/>
      <c r="HI67292"/>
      <c r="HK67292"/>
      <c r="HM67292"/>
      <c r="IF67292"/>
      <c r="IW67292"/>
    </row>
    <row r="67293" spans="26:257">
      <c r="CJ67293"/>
      <c r="CK67293"/>
      <c r="GG67293"/>
      <c r="GI67293"/>
      <c r="GQ67293"/>
      <c r="HI67293"/>
      <c r="HK67293"/>
      <c r="HM67293"/>
      <c r="IF67293"/>
      <c r="IW67293"/>
    </row>
    <row r="67294" spans="26:257">
      <c r="CJ67294"/>
      <c r="CK67294"/>
      <c r="GG67294"/>
      <c r="GI67294"/>
      <c r="GQ67294"/>
      <c r="HI67294"/>
      <c r="HK67294"/>
      <c r="HM67294"/>
      <c r="IF67294"/>
      <c r="IW67294"/>
    </row>
    <row r="67295" spans="26:257">
      <c r="CJ67295"/>
      <c r="CK67295"/>
      <c r="GG67295"/>
      <c r="GI67295"/>
      <c r="GQ67295"/>
      <c r="HI67295"/>
      <c r="HK67295"/>
      <c r="HM67295"/>
      <c r="IF67295"/>
      <c r="IW67295"/>
    </row>
    <row r="67296" spans="26:257">
      <c r="CJ67296"/>
      <c r="CK67296"/>
      <c r="GG67296"/>
      <c r="GI67296"/>
      <c r="GQ67296"/>
      <c r="HI67296"/>
      <c r="HK67296"/>
      <c r="HM67296"/>
      <c r="IF67296"/>
      <c r="IW67296"/>
    </row>
    <row r="67297" customFormat="1"/>
    <row r="67298" customFormat="1"/>
    <row r="67299" customFormat="1"/>
    <row r="67300" customFormat="1"/>
    <row r="67301" customFormat="1"/>
    <row r="67302" customFormat="1"/>
    <row r="67303" customFormat="1"/>
    <row r="67304" customFormat="1"/>
    <row r="67305" customFormat="1"/>
    <row r="67306" customFormat="1"/>
    <row r="67307" customFormat="1"/>
    <row r="67308" customFormat="1"/>
    <row r="67309" customFormat="1"/>
    <row r="67310" customFormat="1"/>
    <row r="67311" customFormat="1"/>
    <row r="67312" customFormat="1"/>
    <row r="67313" customFormat="1"/>
    <row r="67314" customFormat="1"/>
    <row r="67315" customFormat="1"/>
    <row r="67316" customFormat="1"/>
    <row r="67317" customFormat="1"/>
    <row r="67318" customFormat="1"/>
    <row r="67319" customFormat="1"/>
    <row r="67320" customFormat="1"/>
    <row r="67321" customFormat="1"/>
    <row r="67322" customFormat="1"/>
    <row r="67323" customFormat="1"/>
    <row r="67324" customFormat="1"/>
    <row r="67325" customFormat="1"/>
    <row r="67326" customFormat="1"/>
    <row r="67327" customFormat="1"/>
    <row r="67328" customFormat="1"/>
    <row r="67329" customFormat="1"/>
    <row r="67330" customFormat="1"/>
    <row r="67331" customFormat="1"/>
    <row r="67332" customFormat="1"/>
    <row r="67333" customFormat="1"/>
    <row r="67334" customFormat="1"/>
    <row r="67335" customFormat="1"/>
    <row r="67336" customFormat="1"/>
    <row r="67337" customFormat="1"/>
    <row r="67338" customFormat="1"/>
    <row r="67339" customFormat="1"/>
    <row r="67340" customFormat="1"/>
    <row r="67341" customFormat="1"/>
    <row r="67342" customFormat="1"/>
    <row r="67343" customFormat="1"/>
    <row r="67344" customFormat="1"/>
    <row r="67345" customFormat="1"/>
    <row r="67346" customFormat="1"/>
    <row r="67347" customFormat="1"/>
    <row r="67348" customFormat="1"/>
    <row r="67349" customFormat="1"/>
    <row r="67350" customFormat="1"/>
    <row r="67351" customFormat="1"/>
    <row r="67352" customFormat="1"/>
    <row r="67353" customFormat="1"/>
    <row r="67354" customFormat="1"/>
    <row r="67355" customFormat="1"/>
    <row r="67356" customFormat="1"/>
    <row r="67357" customFormat="1"/>
    <row r="67358" customFormat="1"/>
    <row r="67359" customFormat="1"/>
    <row r="67360" customFormat="1"/>
    <row r="67361" customFormat="1"/>
    <row r="67362" customFormat="1"/>
    <row r="67363" customFormat="1"/>
    <row r="67364" customFormat="1"/>
    <row r="67365" customFormat="1"/>
    <row r="67366" customFormat="1"/>
    <row r="67367" customFormat="1"/>
    <row r="67368" customFormat="1"/>
    <row r="67369" customFormat="1"/>
    <row r="67370" customFormat="1"/>
    <row r="67371" customFormat="1"/>
    <row r="67372" customFormat="1"/>
    <row r="67373" customFormat="1"/>
    <row r="67374" customFormat="1"/>
    <row r="67375" customFormat="1"/>
    <row r="67376" customFormat="1"/>
    <row r="67377" spans="26:257">
      <c r="Z67377" s="37"/>
      <c r="AD67377" s="32"/>
      <c r="AJ67377" s="37"/>
      <c r="CJ67377"/>
      <c r="CK67377"/>
      <c r="GG67377"/>
      <c r="GI67377"/>
      <c r="GQ67377"/>
      <c r="HI67377"/>
      <c r="HK67377"/>
      <c r="HM67377"/>
      <c r="IF67377"/>
      <c r="IW67377"/>
    </row>
    <row r="67378" spans="26:257">
      <c r="CJ67378"/>
      <c r="CK67378"/>
      <c r="GG67378"/>
      <c r="GI67378"/>
      <c r="GQ67378"/>
      <c r="HI67378"/>
      <c r="HK67378"/>
      <c r="HM67378"/>
      <c r="IF67378"/>
      <c r="IW67378"/>
    </row>
    <row r="67379" spans="26:257">
      <c r="CJ67379"/>
      <c r="CK67379"/>
      <c r="GG67379"/>
      <c r="GI67379"/>
      <c r="GQ67379"/>
      <c r="HI67379"/>
      <c r="HK67379"/>
      <c r="HM67379"/>
      <c r="IF67379"/>
      <c r="IW67379"/>
    </row>
    <row r="67380" spans="26:257">
      <c r="CJ67380"/>
      <c r="CK67380"/>
      <c r="GG67380"/>
      <c r="GI67380"/>
      <c r="GQ67380"/>
      <c r="HI67380"/>
      <c r="HK67380"/>
      <c r="HM67380"/>
      <c r="IF67380"/>
      <c r="IW67380"/>
    </row>
    <row r="67381" spans="26:257">
      <c r="CJ67381"/>
      <c r="CK67381"/>
      <c r="GG67381"/>
      <c r="GI67381"/>
      <c r="GQ67381"/>
      <c r="HI67381"/>
      <c r="HK67381"/>
      <c r="HM67381"/>
      <c r="IF67381"/>
      <c r="IW67381"/>
    </row>
    <row r="67382" spans="26:257">
      <c r="CJ67382"/>
      <c r="CK67382"/>
      <c r="GG67382"/>
      <c r="GI67382"/>
      <c r="GQ67382"/>
      <c r="HI67382"/>
      <c r="HK67382"/>
      <c r="HM67382"/>
      <c r="IF67382"/>
      <c r="IW67382"/>
    </row>
    <row r="67383" spans="26:257">
      <c r="CJ67383"/>
      <c r="CK67383"/>
      <c r="GG67383"/>
      <c r="GI67383"/>
      <c r="GQ67383"/>
      <c r="HI67383"/>
      <c r="HK67383"/>
      <c r="HM67383"/>
      <c r="IF67383"/>
      <c r="IW67383"/>
    </row>
    <row r="67384" spans="26:257">
      <c r="CJ67384"/>
      <c r="CK67384"/>
      <c r="GG67384"/>
      <c r="GI67384"/>
      <c r="GQ67384"/>
      <c r="HI67384"/>
      <c r="HK67384"/>
      <c r="HM67384"/>
      <c r="IF67384"/>
      <c r="IW67384"/>
    </row>
    <row r="67385" spans="26:257">
      <c r="CJ67385"/>
      <c r="CK67385"/>
      <c r="GG67385"/>
      <c r="GI67385"/>
      <c r="GQ67385"/>
      <c r="HI67385"/>
      <c r="HK67385"/>
      <c r="HM67385"/>
      <c r="IF67385"/>
      <c r="IW67385"/>
    </row>
    <row r="67386" spans="26:257">
      <c r="CJ67386"/>
      <c r="CK67386"/>
      <c r="GG67386"/>
      <c r="GI67386"/>
      <c r="GQ67386"/>
      <c r="HI67386"/>
      <c r="HK67386"/>
      <c r="HM67386"/>
      <c r="IF67386"/>
      <c r="IW67386"/>
    </row>
    <row r="67387" spans="26:257">
      <c r="CJ67387"/>
      <c r="CK67387"/>
      <c r="GG67387"/>
      <c r="GI67387"/>
      <c r="GQ67387"/>
      <c r="HI67387"/>
      <c r="HK67387"/>
      <c r="HM67387"/>
      <c r="IF67387"/>
      <c r="IW67387"/>
    </row>
    <row r="67388" spans="26:257">
      <c r="CJ67388"/>
      <c r="CK67388"/>
      <c r="GG67388"/>
      <c r="GI67388"/>
      <c r="GQ67388"/>
      <c r="HI67388"/>
      <c r="HK67388"/>
      <c r="HM67388"/>
      <c r="IF67388"/>
      <c r="IW67388"/>
    </row>
    <row r="67389" spans="26:257">
      <c r="CJ67389"/>
      <c r="CK67389"/>
      <c r="GG67389"/>
      <c r="GI67389"/>
      <c r="GQ67389"/>
      <c r="HI67389"/>
      <c r="HK67389"/>
      <c r="HM67389"/>
      <c r="IF67389"/>
      <c r="IW67389"/>
    </row>
    <row r="67390" spans="26:257">
      <c r="CJ67390"/>
      <c r="CK67390"/>
      <c r="GG67390"/>
      <c r="GI67390"/>
      <c r="GQ67390"/>
      <c r="HI67390"/>
      <c r="HK67390"/>
      <c r="HM67390"/>
      <c r="IF67390"/>
      <c r="IW67390"/>
    </row>
    <row r="67391" spans="26:257">
      <c r="CJ67391"/>
      <c r="CK67391"/>
      <c r="GG67391"/>
      <c r="GI67391"/>
      <c r="GQ67391"/>
      <c r="HI67391"/>
      <c r="HK67391"/>
      <c r="HM67391"/>
      <c r="IF67391"/>
      <c r="IW67391"/>
    </row>
    <row r="67392" spans="26:257">
      <c r="CJ67392"/>
      <c r="CK67392"/>
      <c r="GG67392"/>
      <c r="GI67392"/>
      <c r="GQ67392"/>
      <c r="HI67392"/>
      <c r="HK67392"/>
      <c r="HM67392"/>
      <c r="IF67392"/>
      <c r="IW67392"/>
    </row>
    <row r="67393" customFormat="1"/>
    <row r="67394" customFormat="1"/>
    <row r="67395" customFormat="1"/>
    <row r="67396" customFormat="1"/>
    <row r="67397" customFormat="1"/>
    <row r="67398" customFormat="1"/>
    <row r="67399" customFormat="1"/>
    <row r="67400" customFormat="1"/>
    <row r="67401" customFormat="1"/>
    <row r="67402" customFormat="1"/>
    <row r="67403" customFormat="1"/>
    <row r="67404" customFormat="1"/>
    <row r="67405" customFormat="1"/>
    <row r="67406" customFormat="1"/>
    <row r="67407" customFormat="1"/>
    <row r="67408" customFormat="1"/>
    <row r="67409" customFormat="1"/>
    <row r="67410" customFormat="1"/>
    <row r="67411" customFormat="1"/>
    <row r="67412" customFormat="1"/>
    <row r="67413" customFormat="1"/>
    <row r="67414" customFormat="1"/>
    <row r="67415" customFormat="1"/>
    <row r="67416" customFormat="1"/>
    <row r="67417" customFormat="1"/>
    <row r="67418" customFormat="1"/>
    <row r="67419" customFormat="1"/>
    <row r="67420" customFormat="1"/>
    <row r="67421" customFormat="1"/>
    <row r="67422" customFormat="1"/>
    <row r="67423" customFormat="1"/>
    <row r="67424" customFormat="1"/>
    <row r="67425" spans="26:257">
      <c r="Z67425" s="37"/>
      <c r="AD67425" s="32"/>
      <c r="AJ67425" s="37"/>
      <c r="CJ67425"/>
      <c r="CK67425"/>
      <c r="GG67425"/>
      <c r="GI67425"/>
      <c r="GQ67425"/>
      <c r="HI67425"/>
      <c r="HK67425"/>
      <c r="HM67425"/>
      <c r="IF67425"/>
      <c r="IW67425"/>
    </row>
    <row r="67426" spans="26:257">
      <c r="CJ67426"/>
      <c r="CK67426"/>
      <c r="GG67426"/>
      <c r="GI67426"/>
      <c r="GQ67426"/>
      <c r="HI67426"/>
      <c r="HK67426"/>
      <c r="HM67426"/>
      <c r="IF67426"/>
      <c r="IW67426"/>
    </row>
    <row r="67427" spans="26:257">
      <c r="CJ67427"/>
      <c r="CK67427"/>
      <c r="GG67427"/>
      <c r="GI67427"/>
      <c r="GQ67427"/>
      <c r="HI67427"/>
      <c r="HK67427"/>
      <c r="HM67427"/>
      <c r="IF67427"/>
      <c r="IW67427"/>
    </row>
    <row r="67428" spans="26:257">
      <c r="CJ67428"/>
      <c r="CK67428"/>
      <c r="GG67428"/>
      <c r="GI67428"/>
      <c r="GQ67428"/>
      <c r="HI67428"/>
      <c r="HK67428"/>
      <c r="HM67428"/>
      <c r="IF67428"/>
      <c r="IW67428"/>
    </row>
    <row r="67429" spans="26:257">
      <c r="CJ67429"/>
      <c r="CK67429"/>
      <c r="GG67429"/>
      <c r="GI67429"/>
      <c r="GQ67429"/>
      <c r="HI67429"/>
      <c r="HK67429"/>
      <c r="HM67429"/>
      <c r="IF67429"/>
      <c r="IW67429"/>
    </row>
    <row r="67430" spans="26:257">
      <c r="CJ67430"/>
      <c r="CK67430"/>
      <c r="GG67430"/>
      <c r="GI67430"/>
      <c r="GQ67430"/>
      <c r="HI67430"/>
      <c r="HK67430"/>
      <c r="HM67430"/>
      <c r="IF67430"/>
      <c r="IW67430"/>
    </row>
    <row r="67431" spans="26:257">
      <c r="CJ67431"/>
      <c r="CK67431"/>
      <c r="GG67431"/>
      <c r="GI67431"/>
      <c r="GQ67431"/>
      <c r="HI67431"/>
      <c r="HK67431"/>
      <c r="HM67431"/>
      <c r="IF67431"/>
      <c r="IW67431"/>
    </row>
    <row r="67432" spans="26:257">
      <c r="CJ67432"/>
      <c r="CK67432"/>
      <c r="GG67432"/>
      <c r="GI67432"/>
      <c r="GQ67432"/>
      <c r="HI67432"/>
      <c r="HK67432"/>
      <c r="HM67432"/>
      <c r="IF67432"/>
      <c r="IW67432"/>
    </row>
    <row r="67433" spans="26:257">
      <c r="CJ67433"/>
      <c r="CK67433"/>
      <c r="GG67433"/>
      <c r="GI67433"/>
      <c r="GQ67433"/>
      <c r="HI67433"/>
      <c r="HK67433"/>
      <c r="HM67433"/>
      <c r="IF67433"/>
      <c r="IW67433"/>
    </row>
    <row r="67434" spans="26:257">
      <c r="CJ67434"/>
      <c r="CK67434"/>
      <c r="GG67434"/>
      <c r="GI67434"/>
      <c r="GQ67434"/>
      <c r="HI67434"/>
      <c r="HK67434"/>
      <c r="HM67434"/>
      <c r="IF67434"/>
      <c r="IW67434"/>
    </row>
    <row r="67435" spans="26:257">
      <c r="CJ67435"/>
      <c r="CK67435"/>
      <c r="GG67435"/>
      <c r="GI67435"/>
      <c r="GQ67435"/>
      <c r="HI67435"/>
      <c r="HK67435"/>
      <c r="HM67435"/>
      <c r="IF67435"/>
      <c r="IW67435"/>
    </row>
    <row r="67436" spans="26:257">
      <c r="CJ67436"/>
      <c r="CK67436"/>
      <c r="GG67436"/>
      <c r="GI67436"/>
      <c r="GQ67436"/>
      <c r="HI67436"/>
      <c r="HK67436"/>
      <c r="HM67436"/>
      <c r="IF67436"/>
      <c r="IW67436"/>
    </row>
    <row r="67437" spans="26:257">
      <c r="CJ67437"/>
      <c r="CK67437"/>
      <c r="GG67437"/>
      <c r="GI67437"/>
      <c r="GQ67437"/>
      <c r="HI67437"/>
      <c r="HK67437"/>
      <c r="HM67437"/>
      <c r="IF67437"/>
      <c r="IW67437"/>
    </row>
    <row r="67438" spans="26:257">
      <c r="CJ67438"/>
      <c r="CK67438"/>
      <c r="GG67438"/>
      <c r="GI67438"/>
      <c r="GQ67438"/>
      <c r="HI67438"/>
      <c r="HK67438"/>
      <c r="HM67438"/>
      <c r="IF67438"/>
      <c r="IW67438"/>
    </row>
    <row r="67439" spans="26:257">
      <c r="CJ67439"/>
      <c r="CK67439"/>
      <c r="GG67439"/>
      <c r="GI67439"/>
      <c r="GQ67439"/>
      <c r="HI67439"/>
      <c r="HK67439"/>
      <c r="HM67439"/>
      <c r="IF67439"/>
      <c r="IW67439"/>
    </row>
    <row r="67440" spans="26:257">
      <c r="CJ67440"/>
      <c r="CK67440"/>
      <c r="GG67440"/>
      <c r="GI67440"/>
      <c r="GQ67440"/>
      <c r="HI67440"/>
      <c r="HK67440"/>
      <c r="HM67440"/>
      <c r="IF67440"/>
      <c r="IW67440"/>
    </row>
    <row r="67441" customFormat="1"/>
    <row r="67442" customFormat="1"/>
    <row r="67443" customFormat="1"/>
    <row r="67444" customFormat="1"/>
    <row r="67445" customFormat="1"/>
    <row r="67446" customFormat="1"/>
    <row r="67447" customFormat="1"/>
    <row r="67448" customFormat="1"/>
    <row r="67449" customFormat="1"/>
    <row r="67450" customFormat="1"/>
    <row r="67451" customFormat="1"/>
    <row r="67452" customFormat="1"/>
    <row r="67453" customFormat="1"/>
    <row r="67454" customFormat="1"/>
    <row r="67455" customFormat="1"/>
    <row r="67456" customFormat="1"/>
    <row r="67457" customFormat="1"/>
    <row r="67458" customFormat="1"/>
    <row r="67459" customFormat="1"/>
    <row r="67460" customFormat="1"/>
    <row r="67461" customFormat="1"/>
    <row r="67462" customFormat="1"/>
    <row r="67463" customFormat="1"/>
    <row r="67464" customFormat="1"/>
    <row r="67465" customFormat="1"/>
    <row r="67466" customFormat="1"/>
    <row r="67467" customFormat="1"/>
    <row r="67468" customFormat="1"/>
    <row r="67469" customFormat="1"/>
    <row r="67470" customFormat="1"/>
    <row r="67471" customFormat="1"/>
    <row r="67472" customFormat="1"/>
    <row r="67473" customFormat="1"/>
    <row r="67474" customFormat="1"/>
    <row r="67475" customFormat="1"/>
    <row r="67476" customFormat="1"/>
    <row r="67477" customFormat="1"/>
    <row r="67478" customFormat="1"/>
    <row r="67479" customFormat="1"/>
    <row r="67480" customFormat="1"/>
    <row r="67481" customFormat="1"/>
    <row r="67482" customFormat="1"/>
    <row r="67483" customFormat="1"/>
    <row r="67484" customFormat="1"/>
    <row r="67485" customFormat="1"/>
    <row r="67486" customFormat="1"/>
    <row r="67487" customFormat="1"/>
    <row r="67488" customFormat="1"/>
    <row r="67489" customFormat="1"/>
    <row r="67490" customFormat="1"/>
    <row r="67491" customFormat="1"/>
    <row r="67492" customFormat="1"/>
    <row r="67493" customFormat="1"/>
    <row r="67494" customFormat="1"/>
    <row r="67495" customFormat="1"/>
    <row r="67496" customFormat="1"/>
    <row r="67497" customFormat="1"/>
    <row r="67498" customFormat="1"/>
    <row r="67499" customFormat="1"/>
    <row r="67500" customFormat="1"/>
    <row r="67501" customFormat="1"/>
    <row r="67502" customFormat="1"/>
    <row r="67503" customFormat="1"/>
    <row r="67504" customFormat="1"/>
    <row r="67505" customFormat="1"/>
    <row r="67506" customFormat="1"/>
    <row r="67507" customFormat="1"/>
    <row r="67508" customFormat="1"/>
    <row r="67509" customFormat="1"/>
    <row r="67510" customFormat="1"/>
    <row r="67511" customFormat="1"/>
    <row r="67512" customFormat="1"/>
    <row r="67513" customFormat="1"/>
    <row r="67514" customFormat="1"/>
    <row r="67515" customFormat="1"/>
    <row r="67516" customFormat="1"/>
    <row r="67517" customFormat="1"/>
    <row r="67518" customFormat="1"/>
    <row r="67519" customFormat="1"/>
    <row r="67520" customFormat="1"/>
    <row r="67521" customFormat="1"/>
    <row r="67522" customFormat="1"/>
    <row r="67523" customFormat="1"/>
    <row r="67524" customFormat="1"/>
    <row r="67525" customFormat="1"/>
    <row r="67526" customFormat="1"/>
    <row r="67527" customFormat="1"/>
    <row r="67528" customFormat="1"/>
    <row r="67529" customFormat="1"/>
    <row r="67530" customFormat="1"/>
    <row r="67531" customFormat="1"/>
    <row r="67532" customFormat="1"/>
    <row r="67533" customFormat="1"/>
    <row r="67534" customFormat="1"/>
    <row r="67535" customFormat="1"/>
    <row r="67536" customFormat="1"/>
    <row r="67537" customFormat="1"/>
    <row r="67538" customFormat="1"/>
    <row r="67539" customFormat="1"/>
    <row r="67540" customFormat="1"/>
    <row r="67541" customFormat="1"/>
    <row r="67542" customFormat="1"/>
    <row r="67543" customFormat="1"/>
    <row r="67544" customFormat="1"/>
    <row r="67545" customFormat="1"/>
    <row r="67546" customFormat="1"/>
    <row r="67547" customFormat="1"/>
    <row r="67548" customFormat="1"/>
    <row r="67549" customFormat="1"/>
    <row r="67550" customFormat="1"/>
    <row r="67551" customFormat="1"/>
    <row r="67552" customFormat="1"/>
    <row r="67553" customFormat="1"/>
    <row r="67554" customFormat="1"/>
    <row r="67555" customFormat="1"/>
    <row r="67556" customFormat="1"/>
    <row r="67557" customFormat="1"/>
    <row r="67558" customFormat="1"/>
    <row r="67559" customFormat="1"/>
    <row r="67560" customFormat="1"/>
    <row r="67561" customFormat="1"/>
    <row r="67562" customFormat="1"/>
    <row r="67563" customFormat="1"/>
    <row r="67564" customFormat="1"/>
    <row r="67565" customFormat="1"/>
    <row r="67566" customFormat="1"/>
    <row r="67567" customFormat="1"/>
    <row r="67568" customFormat="1"/>
    <row r="67569" customFormat="1"/>
    <row r="67570" customFormat="1"/>
    <row r="67571" customFormat="1"/>
    <row r="67572" customFormat="1"/>
    <row r="67573" customFormat="1"/>
    <row r="67574" customFormat="1"/>
    <row r="67575" customFormat="1"/>
    <row r="67576" customFormat="1"/>
    <row r="67577" customFormat="1"/>
    <row r="67578" customFormat="1"/>
    <row r="67579" customFormat="1"/>
    <row r="67580" customFormat="1"/>
    <row r="67581" customFormat="1"/>
    <row r="67582" customFormat="1"/>
    <row r="67583" customFormat="1"/>
    <row r="67584" customFormat="1"/>
    <row r="67585" spans="26:257">
      <c r="Z67585" s="37"/>
      <c r="AD67585" s="32"/>
      <c r="AJ67585" s="37"/>
      <c r="CJ67585"/>
      <c r="CK67585"/>
      <c r="GG67585"/>
      <c r="GI67585"/>
      <c r="GQ67585"/>
      <c r="HI67585"/>
      <c r="HK67585"/>
      <c r="HM67585"/>
      <c r="IF67585"/>
      <c r="IW67585"/>
    </row>
    <row r="67586" spans="26:257">
      <c r="CJ67586"/>
      <c r="CK67586"/>
      <c r="GG67586"/>
      <c r="GI67586"/>
      <c r="GQ67586"/>
      <c r="HI67586"/>
      <c r="HK67586"/>
      <c r="HM67586"/>
      <c r="IF67586"/>
      <c r="IW67586"/>
    </row>
    <row r="67587" spans="26:257">
      <c r="CJ67587"/>
      <c r="CK67587"/>
      <c r="GG67587"/>
      <c r="GI67587"/>
      <c r="GQ67587"/>
      <c r="HI67587"/>
      <c r="HK67587"/>
      <c r="HM67587"/>
      <c r="IF67587"/>
      <c r="IW67587"/>
    </row>
    <row r="67588" spans="26:257">
      <c r="CJ67588"/>
      <c r="CK67588"/>
      <c r="GG67588"/>
      <c r="GI67588"/>
      <c r="GQ67588"/>
      <c r="HI67588"/>
      <c r="HK67588"/>
      <c r="HM67588"/>
      <c r="IF67588"/>
      <c r="IW67588"/>
    </row>
    <row r="67589" spans="26:257">
      <c r="CJ67589"/>
      <c r="CK67589"/>
      <c r="GG67589"/>
      <c r="GI67589"/>
      <c r="GQ67589"/>
      <c r="HI67589"/>
      <c r="HK67589"/>
      <c r="HM67589"/>
      <c r="IF67589"/>
      <c r="IW67589"/>
    </row>
    <row r="67590" spans="26:257">
      <c r="CJ67590"/>
      <c r="CK67590"/>
      <c r="GG67590"/>
      <c r="GI67590"/>
      <c r="GQ67590"/>
      <c r="HI67590"/>
      <c r="HK67590"/>
      <c r="HM67590"/>
      <c r="IF67590"/>
      <c r="IW67590"/>
    </row>
    <row r="67591" spans="26:257">
      <c r="CJ67591"/>
      <c r="CK67591"/>
      <c r="GG67591"/>
      <c r="GI67591"/>
      <c r="GQ67591"/>
      <c r="HI67591"/>
      <c r="HK67591"/>
      <c r="HM67591"/>
      <c r="IF67591"/>
      <c r="IW67591"/>
    </row>
    <row r="67592" spans="26:257">
      <c r="CJ67592"/>
      <c r="CK67592"/>
      <c r="GG67592"/>
      <c r="GI67592"/>
      <c r="GQ67592"/>
      <c r="HI67592"/>
      <c r="HK67592"/>
      <c r="HM67592"/>
      <c r="IF67592"/>
      <c r="IW67592"/>
    </row>
    <row r="67593" spans="26:257">
      <c r="CJ67593"/>
      <c r="CK67593"/>
      <c r="GG67593"/>
      <c r="GI67593"/>
      <c r="GQ67593"/>
      <c r="HI67593"/>
      <c r="HK67593"/>
      <c r="HM67593"/>
      <c r="IF67593"/>
      <c r="IW67593"/>
    </row>
    <row r="67594" spans="26:257">
      <c r="CJ67594"/>
      <c r="CK67594"/>
      <c r="GG67594"/>
      <c r="GI67594"/>
      <c r="GQ67594"/>
      <c r="HI67594"/>
      <c r="HK67594"/>
      <c r="HM67594"/>
      <c r="IF67594"/>
      <c r="IW67594"/>
    </row>
    <row r="67595" spans="26:257">
      <c r="CJ67595"/>
      <c r="CK67595"/>
      <c r="GG67595"/>
      <c r="GI67595"/>
      <c r="GQ67595"/>
      <c r="HI67595"/>
      <c r="HK67595"/>
      <c r="HM67595"/>
      <c r="IF67595"/>
      <c r="IW67595"/>
    </row>
    <row r="67596" spans="26:257">
      <c r="CJ67596"/>
      <c r="CK67596"/>
      <c r="GG67596"/>
      <c r="GI67596"/>
      <c r="GQ67596"/>
      <c r="HI67596"/>
      <c r="HK67596"/>
      <c r="HM67596"/>
      <c r="IF67596"/>
      <c r="IW67596"/>
    </row>
    <row r="67597" spans="26:257">
      <c r="CJ67597"/>
      <c r="CK67597"/>
      <c r="GG67597"/>
      <c r="GI67597"/>
      <c r="GQ67597"/>
      <c r="HI67597"/>
      <c r="HK67597"/>
      <c r="HM67597"/>
      <c r="IF67597"/>
      <c r="IW67597"/>
    </row>
    <row r="67598" spans="26:257">
      <c r="CJ67598"/>
      <c r="CK67598"/>
      <c r="GG67598"/>
      <c r="GI67598"/>
      <c r="GQ67598"/>
      <c r="HI67598"/>
      <c r="HK67598"/>
      <c r="HM67598"/>
      <c r="IF67598"/>
      <c r="IW67598"/>
    </row>
    <row r="67599" spans="26:257">
      <c r="CJ67599"/>
      <c r="CK67599"/>
      <c r="GG67599"/>
      <c r="GI67599"/>
      <c r="GQ67599"/>
      <c r="HI67599"/>
      <c r="HK67599"/>
      <c r="HM67599"/>
      <c r="IF67599"/>
      <c r="IW67599"/>
    </row>
    <row r="67600" spans="26:257">
      <c r="CJ67600"/>
      <c r="CK67600"/>
      <c r="GG67600"/>
      <c r="GI67600"/>
      <c r="GQ67600"/>
      <c r="HI67600"/>
      <c r="HK67600"/>
      <c r="HM67600"/>
      <c r="IF67600"/>
      <c r="IW67600"/>
    </row>
    <row r="67601" customFormat="1"/>
    <row r="67602" customFormat="1"/>
    <row r="67603" customFormat="1"/>
    <row r="67604" customFormat="1"/>
    <row r="67605" customFormat="1"/>
    <row r="67606" customFormat="1"/>
    <row r="67607" customFormat="1"/>
    <row r="67608" customFormat="1"/>
    <row r="67609" customFormat="1"/>
    <row r="67610" customFormat="1"/>
    <row r="67611" customFormat="1"/>
    <row r="67612" customFormat="1"/>
    <row r="67613" customFormat="1"/>
    <row r="67614" customFormat="1"/>
    <row r="67615" customFormat="1"/>
    <row r="67616" customFormat="1"/>
    <row r="67617" customFormat="1"/>
    <row r="67618" customFormat="1"/>
    <row r="67619" customFormat="1"/>
    <row r="67620" customFormat="1"/>
    <row r="67621" customFormat="1"/>
    <row r="67622" customFormat="1"/>
    <row r="67623" customFormat="1"/>
    <row r="67624" customFormat="1"/>
    <row r="67625" customFormat="1"/>
    <row r="67626" customFormat="1"/>
    <row r="67627" customFormat="1"/>
    <row r="67628" customFormat="1"/>
    <row r="67629" customFormat="1"/>
    <row r="67630" customFormat="1"/>
    <row r="67631" customFormat="1"/>
    <row r="67632" customFormat="1"/>
    <row r="67633" spans="26:257">
      <c r="CJ67633"/>
      <c r="CK67633"/>
      <c r="GG67633"/>
      <c r="GI67633"/>
      <c r="GQ67633"/>
      <c r="HI67633"/>
      <c r="HK67633"/>
      <c r="HM67633"/>
      <c r="IF67633"/>
      <c r="IW67633"/>
    </row>
    <row r="67634" spans="26:257">
      <c r="CJ67634"/>
      <c r="CK67634"/>
      <c r="GG67634"/>
      <c r="GI67634"/>
      <c r="GQ67634"/>
      <c r="HI67634"/>
      <c r="HK67634"/>
      <c r="HM67634"/>
      <c r="IF67634"/>
      <c r="IW67634"/>
    </row>
    <row r="67635" spans="26:257">
      <c r="CJ67635"/>
      <c r="CK67635"/>
      <c r="GG67635"/>
      <c r="GI67635"/>
      <c r="GQ67635"/>
      <c r="HI67635"/>
      <c r="HK67635"/>
      <c r="HM67635"/>
      <c r="IF67635"/>
      <c r="IW67635"/>
    </row>
    <row r="67636" spans="26:257">
      <c r="CJ67636"/>
      <c r="CK67636"/>
      <c r="GG67636"/>
      <c r="GI67636"/>
      <c r="GQ67636"/>
      <c r="HI67636"/>
      <c r="HK67636"/>
      <c r="HM67636"/>
      <c r="IF67636"/>
      <c r="IW67636"/>
    </row>
    <row r="67637" spans="26:257">
      <c r="CJ67637"/>
      <c r="CK67637"/>
      <c r="GG67637"/>
      <c r="GI67637"/>
      <c r="GQ67637"/>
      <c r="HI67637"/>
      <c r="HK67637"/>
      <c r="HM67637"/>
      <c r="IF67637"/>
      <c r="IW67637"/>
    </row>
    <row r="67638" spans="26:257">
      <c r="CJ67638"/>
      <c r="CK67638"/>
      <c r="GG67638"/>
      <c r="GI67638"/>
      <c r="GQ67638"/>
      <c r="HI67638"/>
      <c r="HK67638"/>
      <c r="HM67638"/>
      <c r="IF67638"/>
      <c r="IW67638"/>
    </row>
    <row r="67639" spans="26:257">
      <c r="CJ67639"/>
      <c r="CK67639"/>
      <c r="GG67639"/>
      <c r="GI67639"/>
      <c r="GQ67639"/>
      <c r="HI67639"/>
      <c r="HK67639"/>
      <c r="HM67639"/>
      <c r="IF67639"/>
      <c r="IW67639"/>
    </row>
    <row r="67640" spans="26:257">
      <c r="Z67640" s="37"/>
      <c r="AD67640" s="32"/>
      <c r="AJ67640" s="37"/>
      <c r="CJ67640"/>
      <c r="CK67640"/>
      <c r="GG67640"/>
      <c r="GI67640"/>
      <c r="GQ67640"/>
      <c r="HI67640"/>
      <c r="HK67640"/>
      <c r="HM67640"/>
      <c r="IF67640"/>
      <c r="IW67640"/>
    </row>
    <row r="67641" spans="26:257">
      <c r="CJ67641"/>
      <c r="CK67641"/>
      <c r="GG67641"/>
      <c r="GI67641"/>
      <c r="GQ67641"/>
      <c r="HI67641"/>
      <c r="HK67641"/>
      <c r="HM67641"/>
      <c r="IF67641"/>
      <c r="IW67641"/>
    </row>
    <row r="67642" spans="26:257">
      <c r="CJ67642"/>
      <c r="CK67642"/>
      <c r="GG67642"/>
      <c r="GI67642"/>
      <c r="GQ67642"/>
      <c r="HI67642"/>
      <c r="HK67642"/>
      <c r="HM67642"/>
      <c r="IF67642"/>
      <c r="IW67642"/>
    </row>
    <row r="67643" spans="26:257">
      <c r="CJ67643"/>
      <c r="CK67643"/>
      <c r="GG67643"/>
      <c r="GI67643"/>
      <c r="GQ67643"/>
      <c r="HI67643"/>
      <c r="HK67643"/>
      <c r="HM67643"/>
      <c r="IF67643"/>
      <c r="IW67643"/>
    </row>
    <row r="67644" spans="26:257">
      <c r="CJ67644"/>
      <c r="CK67644"/>
      <c r="GG67644"/>
      <c r="GI67644"/>
      <c r="GQ67644"/>
      <c r="HI67644"/>
      <c r="HK67644"/>
      <c r="HM67644"/>
      <c r="IF67644"/>
      <c r="IW67644"/>
    </row>
    <row r="67645" spans="26:257">
      <c r="CJ67645"/>
      <c r="CK67645"/>
      <c r="GG67645"/>
      <c r="GI67645"/>
      <c r="GQ67645"/>
      <c r="HI67645"/>
      <c r="HK67645"/>
      <c r="HM67645"/>
      <c r="IF67645"/>
      <c r="IW67645"/>
    </row>
    <row r="67646" spans="26:257">
      <c r="CJ67646"/>
      <c r="CK67646"/>
      <c r="GG67646"/>
      <c r="GI67646"/>
      <c r="GQ67646"/>
      <c r="HI67646"/>
      <c r="HK67646"/>
      <c r="HM67646"/>
      <c r="IF67646"/>
      <c r="IW67646"/>
    </row>
    <row r="67647" spans="26:257">
      <c r="CJ67647"/>
      <c r="CK67647"/>
      <c r="GG67647"/>
      <c r="GI67647"/>
      <c r="GQ67647"/>
      <c r="HI67647"/>
      <c r="HK67647"/>
      <c r="HM67647"/>
      <c r="IF67647"/>
      <c r="IW67647"/>
    </row>
    <row r="67648" spans="26:257">
      <c r="CJ67648"/>
      <c r="CK67648"/>
      <c r="GG67648"/>
      <c r="GI67648"/>
      <c r="GQ67648"/>
      <c r="HI67648"/>
      <c r="HK67648"/>
      <c r="HM67648"/>
      <c r="IF67648"/>
      <c r="IW67648"/>
    </row>
    <row r="67649" customFormat="1"/>
    <row r="67650" customFormat="1"/>
    <row r="67651" customFormat="1"/>
    <row r="67652" customFormat="1"/>
    <row r="67653" customFormat="1"/>
    <row r="67654" customFormat="1"/>
    <row r="67655" customFormat="1"/>
    <row r="67656" customFormat="1"/>
    <row r="67657" customFormat="1"/>
    <row r="67658" customFormat="1"/>
    <row r="67659" customFormat="1"/>
    <row r="67660" customFormat="1"/>
    <row r="67661" customFormat="1"/>
    <row r="67662" customFormat="1"/>
    <row r="67663" customFormat="1"/>
    <row r="67664" customFormat="1"/>
    <row r="67665" customFormat="1"/>
    <row r="67666" customFormat="1"/>
    <row r="67667" customFormat="1"/>
    <row r="67668" customFormat="1"/>
    <row r="67669" customFormat="1"/>
    <row r="67670" customFormat="1"/>
    <row r="67671" customFormat="1"/>
    <row r="67672" customFormat="1"/>
    <row r="67673" customFormat="1"/>
    <row r="67674" customFormat="1"/>
    <row r="67675" customFormat="1"/>
    <row r="67676" customFormat="1"/>
    <row r="67677" customFormat="1"/>
    <row r="67678" customFormat="1"/>
    <row r="67679" customFormat="1"/>
    <row r="67680" customFormat="1"/>
    <row r="67681" customFormat="1"/>
    <row r="67682" customFormat="1"/>
    <row r="67683" customFormat="1"/>
    <row r="67684" customFormat="1"/>
    <row r="67685" customFormat="1"/>
    <row r="67686" customFormat="1"/>
    <row r="67687" customFormat="1"/>
    <row r="67688" customFormat="1"/>
    <row r="67689" customFormat="1"/>
    <row r="67690" customFormat="1"/>
    <row r="67691" customFormat="1"/>
    <row r="67692" customFormat="1"/>
    <row r="67693" customFormat="1"/>
    <row r="67694" customFormat="1"/>
    <row r="67695" customFormat="1"/>
    <row r="67696" customFormat="1"/>
    <row r="67697" customFormat="1"/>
    <row r="67698" customFormat="1"/>
    <row r="67699" customFormat="1"/>
    <row r="67700" customFormat="1"/>
    <row r="67701" customFormat="1"/>
    <row r="67702" customFormat="1"/>
    <row r="67703" customFormat="1"/>
    <row r="67704" customFormat="1"/>
    <row r="67705" customFormat="1"/>
    <row r="67706" customFormat="1"/>
    <row r="67707" customFormat="1"/>
    <row r="67708" customFormat="1"/>
    <row r="67709" customFormat="1"/>
    <row r="67710" customFormat="1"/>
    <row r="67711" customFormat="1"/>
    <row r="67712" customFormat="1"/>
    <row r="67713" customFormat="1"/>
    <row r="67714" customFormat="1"/>
    <row r="67715" customFormat="1"/>
    <row r="67716" customFormat="1"/>
    <row r="67717" customFormat="1"/>
    <row r="67718" customFormat="1"/>
    <row r="67719" customFormat="1"/>
    <row r="67720" customFormat="1"/>
    <row r="67721" customFormat="1"/>
    <row r="67722" customFormat="1"/>
    <row r="67723" customFormat="1"/>
    <row r="67724" customFormat="1"/>
    <row r="67725" customFormat="1"/>
    <row r="67726" customFormat="1"/>
    <row r="67727" customFormat="1"/>
    <row r="67728" customFormat="1"/>
    <row r="67729" customFormat="1"/>
    <row r="67730" customFormat="1"/>
    <row r="67731" customFormat="1"/>
    <row r="67732" customFormat="1"/>
    <row r="67733" customFormat="1"/>
    <row r="67734" customFormat="1"/>
    <row r="67735" customFormat="1"/>
    <row r="67736" customFormat="1"/>
    <row r="67737" customFormat="1"/>
    <row r="67738" customFormat="1"/>
    <row r="67739" customFormat="1"/>
    <row r="67740" customFormat="1"/>
    <row r="67741" customFormat="1"/>
    <row r="67742" customFormat="1"/>
    <row r="67743" customFormat="1"/>
    <row r="67744" customFormat="1"/>
    <row r="67745" customFormat="1"/>
    <row r="67746" customFormat="1"/>
    <row r="67747" customFormat="1"/>
    <row r="67748" customFormat="1"/>
    <row r="67749" customFormat="1"/>
    <row r="67750" customFormat="1"/>
    <row r="67751" customFormat="1"/>
    <row r="67752" customFormat="1"/>
    <row r="67753" customFormat="1"/>
    <row r="67754" customFormat="1"/>
    <row r="67755" customFormat="1"/>
    <row r="67756" customFormat="1"/>
    <row r="67757" customFormat="1"/>
    <row r="67758" customFormat="1"/>
    <row r="67759" customFormat="1"/>
    <row r="67760" customFormat="1"/>
    <row r="67761" customFormat="1"/>
    <row r="67762" customFormat="1"/>
    <row r="67763" customFormat="1"/>
    <row r="67764" customFormat="1"/>
    <row r="67765" customFormat="1"/>
    <row r="67766" customFormat="1"/>
    <row r="67767" customFormat="1"/>
    <row r="67768" customFormat="1"/>
    <row r="67769" customFormat="1"/>
    <row r="67770" customFormat="1"/>
    <row r="67771" customFormat="1"/>
    <row r="67772" customFormat="1"/>
    <row r="67773" customFormat="1"/>
    <row r="67774" customFormat="1"/>
    <row r="67775" customFormat="1"/>
    <row r="67776" customFormat="1"/>
    <row r="67777" customFormat="1"/>
    <row r="67778" customFormat="1"/>
    <row r="67779" customFormat="1"/>
    <row r="67780" customFormat="1"/>
    <row r="67781" customFormat="1"/>
    <row r="67782" customFormat="1"/>
    <row r="67783" customFormat="1"/>
    <row r="67784" customFormat="1"/>
    <row r="67785" customFormat="1"/>
    <row r="67786" customFormat="1"/>
    <row r="67787" customFormat="1"/>
    <row r="67788" customFormat="1"/>
    <row r="67789" customFormat="1"/>
    <row r="67790" customFormat="1"/>
    <row r="67791" customFormat="1"/>
    <row r="67792" customFormat="1"/>
    <row r="67793" customFormat="1"/>
    <row r="67794" customFormat="1"/>
    <row r="67795" customFormat="1"/>
    <row r="67796" customFormat="1"/>
    <row r="67797" customFormat="1"/>
    <row r="67798" customFormat="1"/>
    <row r="67799" customFormat="1"/>
    <row r="67800" customFormat="1"/>
    <row r="67801" customFormat="1"/>
    <row r="67802" customFormat="1"/>
    <row r="67803" customFormat="1"/>
    <row r="67804" customFormat="1"/>
    <row r="67805" customFormat="1"/>
    <row r="67806" customFormat="1"/>
    <row r="67807" customFormat="1"/>
    <row r="67808" customFormat="1"/>
    <row r="67809" customFormat="1"/>
    <row r="67810" customFormat="1"/>
    <row r="67811" customFormat="1"/>
    <row r="67812" customFormat="1"/>
    <row r="67813" customFormat="1"/>
    <row r="67814" customFormat="1"/>
    <row r="67815" customFormat="1"/>
    <row r="67816" customFormat="1"/>
    <row r="67817" customFormat="1"/>
    <row r="67818" customFormat="1"/>
    <row r="67819" customFormat="1"/>
    <row r="67820" customFormat="1"/>
    <row r="67821" customFormat="1"/>
    <row r="67822" customFormat="1"/>
    <row r="67823" customFormat="1"/>
    <row r="67824" customFormat="1"/>
    <row r="67825" customFormat="1"/>
    <row r="67826" customFormat="1"/>
    <row r="67827" customFormat="1"/>
    <row r="67828" customFormat="1"/>
    <row r="67829" customFormat="1"/>
    <row r="67830" customFormat="1"/>
    <row r="67831" customFormat="1"/>
    <row r="67832" customFormat="1"/>
    <row r="67833" customFormat="1"/>
    <row r="67834" customFormat="1"/>
    <row r="67835" customFormat="1"/>
    <row r="67836" customFormat="1"/>
    <row r="67837" customFormat="1"/>
    <row r="67838" customFormat="1"/>
    <row r="67839" customFormat="1"/>
    <row r="67840" customFormat="1"/>
    <row r="67841" customFormat="1"/>
    <row r="67842" customFormat="1"/>
    <row r="67843" customFormat="1"/>
    <row r="67844" customFormat="1"/>
    <row r="67845" customFormat="1"/>
    <row r="67846" customFormat="1"/>
    <row r="67847" customFormat="1"/>
    <row r="67848" customFormat="1"/>
    <row r="67849" customFormat="1"/>
    <row r="67850" customFormat="1"/>
    <row r="67851" customFormat="1"/>
    <row r="67852" customFormat="1"/>
    <row r="67853" customFormat="1"/>
    <row r="67854" customFormat="1"/>
    <row r="67855" customFormat="1"/>
    <row r="67856" customFormat="1"/>
    <row r="67857" spans="26:257">
      <c r="CJ67857"/>
      <c r="CK67857"/>
      <c r="GG67857"/>
      <c r="GI67857"/>
      <c r="GQ67857"/>
      <c r="HI67857"/>
      <c r="HK67857"/>
      <c r="HM67857"/>
      <c r="IF67857"/>
      <c r="IW67857"/>
    </row>
    <row r="67858" spans="26:257">
      <c r="CJ67858"/>
      <c r="CK67858"/>
      <c r="GG67858"/>
      <c r="GI67858"/>
      <c r="GQ67858"/>
      <c r="HI67858"/>
      <c r="HK67858"/>
      <c r="HM67858"/>
      <c r="IF67858"/>
      <c r="IW67858"/>
    </row>
    <row r="67859" spans="26:257">
      <c r="CJ67859"/>
      <c r="CK67859"/>
      <c r="GG67859"/>
      <c r="GI67859"/>
      <c r="GQ67859"/>
      <c r="HI67859"/>
      <c r="HK67859"/>
      <c r="HM67859"/>
      <c r="IF67859"/>
      <c r="IW67859"/>
    </row>
    <row r="67860" spans="26:257">
      <c r="CJ67860"/>
      <c r="CK67860"/>
      <c r="GG67860"/>
      <c r="GI67860"/>
      <c r="GQ67860"/>
      <c r="HI67860"/>
      <c r="HK67860"/>
      <c r="HM67860"/>
      <c r="IF67860"/>
      <c r="IW67860"/>
    </row>
    <row r="67861" spans="26:257">
      <c r="CJ67861"/>
      <c r="CK67861"/>
      <c r="GG67861"/>
      <c r="GI67861"/>
      <c r="GQ67861"/>
      <c r="HI67861"/>
      <c r="HK67861"/>
      <c r="HM67861"/>
      <c r="IF67861"/>
      <c r="IW67861"/>
    </row>
    <row r="67862" spans="26:257">
      <c r="CJ67862"/>
      <c r="CK67862"/>
      <c r="GG67862"/>
      <c r="GI67862"/>
      <c r="GQ67862"/>
      <c r="HI67862"/>
      <c r="HK67862"/>
      <c r="HM67862"/>
      <c r="IF67862"/>
      <c r="IW67862"/>
    </row>
    <row r="67863" spans="26:257">
      <c r="CJ67863"/>
      <c r="CK67863"/>
      <c r="GG67863"/>
      <c r="GI67863"/>
      <c r="GQ67863"/>
      <c r="HI67863"/>
      <c r="HK67863"/>
      <c r="HM67863"/>
      <c r="IF67863"/>
      <c r="IW67863"/>
    </row>
    <row r="67864" spans="26:257">
      <c r="Z67864" s="37"/>
      <c r="AD67864" s="32"/>
      <c r="AJ67864" s="37"/>
      <c r="CJ67864"/>
      <c r="CK67864"/>
      <c r="GG67864"/>
      <c r="GI67864"/>
      <c r="GQ67864"/>
      <c r="HI67864"/>
      <c r="HK67864"/>
      <c r="HM67864"/>
      <c r="IF67864"/>
      <c r="IW67864"/>
    </row>
    <row r="67865" spans="26:257">
      <c r="CJ67865"/>
      <c r="CK67865"/>
      <c r="GG67865"/>
      <c r="GI67865"/>
      <c r="GQ67865"/>
      <c r="HI67865"/>
      <c r="HK67865"/>
      <c r="HM67865"/>
      <c r="IF67865"/>
      <c r="IW67865"/>
    </row>
    <row r="67866" spans="26:257">
      <c r="CJ67866"/>
      <c r="CK67866"/>
      <c r="GG67866"/>
      <c r="GI67866"/>
      <c r="GQ67866"/>
      <c r="HI67866"/>
      <c r="HK67866"/>
      <c r="HM67866"/>
      <c r="IF67866"/>
      <c r="IW67866"/>
    </row>
    <row r="67867" spans="26:257">
      <c r="CJ67867"/>
      <c r="CK67867"/>
      <c r="GG67867"/>
      <c r="GI67867"/>
      <c r="GQ67867"/>
      <c r="HI67867"/>
      <c r="HK67867"/>
      <c r="HM67867"/>
      <c r="IF67867"/>
      <c r="IW67867"/>
    </row>
    <row r="67868" spans="26:257">
      <c r="CJ67868"/>
      <c r="CK67868"/>
      <c r="GG67868"/>
      <c r="GI67868"/>
      <c r="GQ67868"/>
      <c r="HI67868"/>
      <c r="HK67868"/>
      <c r="HM67868"/>
      <c r="IF67868"/>
      <c r="IW67868"/>
    </row>
    <row r="67869" spans="26:257">
      <c r="CJ67869"/>
      <c r="CK67869"/>
      <c r="GG67869"/>
      <c r="GI67869"/>
      <c r="GQ67869"/>
      <c r="HI67869"/>
      <c r="HK67869"/>
      <c r="HM67869"/>
      <c r="IF67869"/>
      <c r="IW67869"/>
    </row>
    <row r="67870" spans="26:257">
      <c r="CJ67870"/>
      <c r="CK67870"/>
      <c r="GG67870"/>
      <c r="GI67870"/>
      <c r="GQ67870"/>
      <c r="HI67870"/>
      <c r="HK67870"/>
      <c r="HM67870"/>
      <c r="IF67870"/>
      <c r="IW67870"/>
    </row>
    <row r="67871" spans="26:257">
      <c r="CJ67871"/>
      <c r="CK67871"/>
      <c r="GG67871"/>
      <c r="GI67871"/>
      <c r="GQ67871"/>
      <c r="HI67871"/>
      <c r="HK67871"/>
      <c r="HM67871"/>
      <c r="IF67871"/>
      <c r="IW67871"/>
    </row>
    <row r="67872" spans="26:257">
      <c r="CJ67872"/>
      <c r="CK67872"/>
      <c r="GG67872"/>
      <c r="GI67872"/>
      <c r="GQ67872"/>
      <c r="HI67872"/>
      <c r="HK67872"/>
      <c r="HM67872"/>
      <c r="IF67872"/>
      <c r="IW67872"/>
    </row>
    <row r="67873" customFormat="1"/>
    <row r="67874" customFormat="1"/>
    <row r="67875" customFormat="1"/>
    <row r="67876" customFormat="1"/>
    <row r="67877" customFormat="1"/>
    <row r="67878" customFormat="1"/>
    <row r="67879" customFormat="1"/>
    <row r="67880" customFormat="1"/>
    <row r="67881" customFormat="1"/>
    <row r="67882" customFormat="1"/>
    <row r="67883" customFormat="1"/>
    <row r="67884" customFormat="1"/>
    <row r="67885" customFormat="1"/>
    <row r="67886" customFormat="1"/>
    <row r="67887" customFormat="1"/>
    <row r="67888" customFormat="1"/>
    <row r="67889" customFormat="1"/>
    <row r="67890" customFormat="1"/>
    <row r="67891" customFormat="1"/>
    <row r="67892" customFormat="1"/>
    <row r="67893" customFormat="1"/>
    <row r="67894" customFormat="1"/>
    <row r="67895" customFormat="1"/>
    <row r="67896" customFormat="1"/>
    <row r="67897" customFormat="1"/>
    <row r="67898" customFormat="1"/>
    <row r="67899" customFormat="1"/>
    <row r="67900" customFormat="1"/>
    <row r="67901" customFormat="1"/>
    <row r="67902" customFormat="1"/>
    <row r="67903" customFormat="1"/>
    <row r="67904" customFormat="1"/>
    <row r="67905" customFormat="1"/>
    <row r="67906" customFormat="1"/>
    <row r="67907" customFormat="1"/>
    <row r="67908" customFormat="1"/>
    <row r="67909" customFormat="1"/>
    <row r="67910" customFormat="1"/>
    <row r="67911" customFormat="1"/>
    <row r="67912" customFormat="1"/>
    <row r="67913" customFormat="1"/>
    <row r="67914" customFormat="1"/>
    <row r="67915" customFormat="1"/>
    <row r="67916" customFormat="1"/>
    <row r="67917" customFormat="1"/>
    <row r="67918" customFormat="1"/>
    <row r="67919" customFormat="1"/>
    <row r="67920" customFormat="1"/>
    <row r="67921" customFormat="1"/>
    <row r="67922" customFormat="1"/>
    <row r="67923" customFormat="1"/>
    <row r="67924" customFormat="1"/>
    <row r="67925" customFormat="1"/>
    <row r="67926" customFormat="1"/>
    <row r="67927" customFormat="1"/>
    <row r="67928" customFormat="1"/>
    <row r="67929" customFormat="1"/>
    <row r="67930" customFormat="1"/>
    <row r="67931" customFormat="1"/>
    <row r="67932" customFormat="1"/>
    <row r="67933" customFormat="1"/>
    <row r="67934" customFormat="1"/>
    <row r="67935" customFormat="1"/>
    <row r="67936" customFormat="1"/>
    <row r="67937" customFormat="1"/>
    <row r="67938" customFormat="1"/>
    <row r="67939" customFormat="1"/>
    <row r="67940" customFormat="1"/>
    <row r="67941" customFormat="1"/>
    <row r="67942" customFormat="1"/>
    <row r="67943" customFormat="1"/>
    <row r="67944" customFormat="1"/>
    <row r="67945" customFormat="1"/>
    <row r="67946" customFormat="1"/>
    <row r="67947" customFormat="1"/>
    <row r="67948" customFormat="1"/>
    <row r="67949" customFormat="1"/>
    <row r="67950" customFormat="1"/>
    <row r="67951" customFormat="1"/>
    <row r="67952" customFormat="1"/>
    <row r="67953" customFormat="1"/>
    <row r="67954" customFormat="1"/>
    <row r="67955" customFormat="1"/>
    <row r="67956" customFormat="1"/>
    <row r="67957" customFormat="1"/>
    <row r="67958" customFormat="1"/>
    <row r="67959" customFormat="1"/>
    <row r="67960" customFormat="1"/>
    <row r="67961" customFormat="1"/>
    <row r="67962" customFormat="1"/>
    <row r="67963" customFormat="1"/>
    <row r="67964" customFormat="1"/>
    <row r="67965" customFormat="1"/>
    <row r="67966" customFormat="1"/>
    <row r="67967" customFormat="1"/>
    <row r="67968" customFormat="1"/>
    <row r="67969" customFormat="1"/>
    <row r="67970" customFormat="1"/>
    <row r="67971" customFormat="1"/>
    <row r="67972" customFormat="1"/>
    <row r="67973" customFormat="1"/>
    <row r="67974" customFormat="1"/>
    <row r="67975" customFormat="1"/>
    <row r="67976" customFormat="1"/>
    <row r="67977" customFormat="1"/>
    <row r="67978" customFormat="1"/>
    <row r="67979" customFormat="1"/>
    <row r="67980" customFormat="1"/>
    <row r="67981" customFormat="1"/>
    <row r="67982" customFormat="1"/>
    <row r="67983" customFormat="1"/>
    <row r="67984" customFormat="1"/>
    <row r="67985" customFormat="1"/>
    <row r="67986" customFormat="1"/>
    <row r="67987" customFormat="1"/>
    <row r="67988" customFormat="1"/>
    <row r="67989" customFormat="1"/>
    <row r="67990" customFormat="1"/>
    <row r="67991" customFormat="1"/>
    <row r="67992" customFormat="1"/>
    <row r="67993" customFormat="1"/>
    <row r="67994" customFormat="1"/>
    <row r="67995" customFormat="1"/>
    <row r="67996" customFormat="1"/>
    <row r="67997" customFormat="1"/>
    <row r="67998" customFormat="1"/>
    <row r="67999" customFormat="1"/>
    <row r="68000" customFormat="1"/>
    <row r="68001" customFormat="1"/>
    <row r="68002" customFormat="1"/>
    <row r="68003" customFormat="1"/>
    <row r="68004" customFormat="1"/>
    <row r="68005" customFormat="1"/>
    <row r="68006" customFormat="1"/>
    <row r="68007" customFormat="1"/>
    <row r="68008" customFormat="1"/>
    <row r="68009" customFormat="1"/>
    <row r="68010" customFormat="1"/>
    <row r="68011" customFormat="1"/>
    <row r="68012" customFormat="1"/>
    <row r="68013" customFormat="1"/>
    <row r="68014" customFormat="1"/>
    <row r="68015" customFormat="1"/>
    <row r="68016" customFormat="1"/>
    <row r="68017" customFormat="1"/>
    <row r="68018" customFormat="1"/>
    <row r="68019" customFormat="1"/>
    <row r="68020" customFormat="1"/>
    <row r="68021" customFormat="1"/>
    <row r="68022" customFormat="1"/>
    <row r="68023" customFormat="1"/>
    <row r="68024" customFormat="1"/>
    <row r="68025" customFormat="1"/>
    <row r="68026" customFormat="1"/>
    <row r="68027" customFormat="1"/>
    <row r="68028" customFormat="1"/>
    <row r="68029" customFormat="1"/>
    <row r="68030" customFormat="1"/>
    <row r="68031" customFormat="1"/>
    <row r="68032" customFormat="1"/>
    <row r="68033" spans="26:257">
      <c r="CJ68033"/>
      <c r="CK68033"/>
      <c r="GG68033"/>
      <c r="GI68033"/>
      <c r="GQ68033"/>
      <c r="HI68033"/>
      <c r="HK68033"/>
      <c r="HM68033"/>
      <c r="IF68033"/>
      <c r="IW68033"/>
    </row>
    <row r="68034" spans="26:257">
      <c r="CJ68034"/>
      <c r="CK68034"/>
      <c r="GG68034"/>
      <c r="GI68034"/>
      <c r="GQ68034"/>
      <c r="HI68034"/>
      <c r="HK68034"/>
      <c r="HM68034"/>
      <c r="IF68034"/>
      <c r="IW68034"/>
    </row>
    <row r="68035" spans="26:257">
      <c r="CJ68035"/>
      <c r="CK68035"/>
      <c r="GG68035"/>
      <c r="GI68035"/>
      <c r="GQ68035"/>
      <c r="HI68035"/>
      <c r="HK68035"/>
      <c r="HM68035"/>
      <c r="IF68035"/>
      <c r="IW68035"/>
    </row>
    <row r="68036" spans="26:257">
      <c r="CJ68036"/>
      <c r="CK68036"/>
      <c r="GG68036"/>
      <c r="GI68036"/>
      <c r="GQ68036"/>
      <c r="HI68036"/>
      <c r="HK68036"/>
      <c r="HM68036"/>
      <c r="IF68036"/>
      <c r="IW68036"/>
    </row>
    <row r="68037" spans="26:257">
      <c r="CJ68037"/>
      <c r="CK68037"/>
      <c r="GG68037"/>
      <c r="GI68037"/>
      <c r="GQ68037"/>
      <c r="HI68037"/>
      <c r="HK68037"/>
      <c r="HM68037"/>
      <c r="IF68037"/>
      <c r="IW68037"/>
    </row>
    <row r="68038" spans="26:257">
      <c r="CJ68038"/>
      <c r="CK68038"/>
      <c r="GG68038"/>
      <c r="GI68038"/>
      <c r="GQ68038"/>
      <c r="HI68038"/>
      <c r="HK68038"/>
      <c r="HM68038"/>
      <c r="IF68038"/>
      <c r="IW68038"/>
    </row>
    <row r="68039" spans="26:257">
      <c r="CJ68039"/>
      <c r="CK68039"/>
      <c r="GG68039"/>
      <c r="GI68039"/>
      <c r="GQ68039"/>
      <c r="HI68039"/>
      <c r="HK68039"/>
      <c r="HM68039"/>
      <c r="IF68039"/>
      <c r="IW68039"/>
    </row>
    <row r="68040" spans="26:257">
      <c r="CJ68040"/>
      <c r="CK68040"/>
      <c r="GG68040"/>
      <c r="GI68040"/>
      <c r="GQ68040"/>
      <c r="HI68040"/>
      <c r="HK68040"/>
      <c r="HM68040"/>
      <c r="IF68040"/>
      <c r="IW68040"/>
    </row>
    <row r="68041" spans="26:257">
      <c r="CJ68041"/>
      <c r="CK68041"/>
      <c r="GG68041"/>
      <c r="GI68041"/>
      <c r="GQ68041"/>
      <c r="HI68041"/>
      <c r="HK68041"/>
      <c r="HM68041"/>
      <c r="IF68041"/>
      <c r="IW68041"/>
    </row>
    <row r="68042" spans="26:257">
      <c r="CJ68042"/>
      <c r="CK68042"/>
      <c r="GG68042"/>
      <c r="GI68042"/>
      <c r="GQ68042"/>
      <c r="HI68042"/>
      <c r="HK68042"/>
      <c r="HM68042"/>
      <c r="IF68042"/>
      <c r="IW68042"/>
    </row>
    <row r="68043" spans="26:257">
      <c r="CJ68043"/>
      <c r="CK68043"/>
      <c r="GG68043"/>
      <c r="GI68043"/>
      <c r="GQ68043"/>
      <c r="HI68043"/>
      <c r="HK68043"/>
      <c r="HM68043"/>
      <c r="IF68043"/>
      <c r="IW68043"/>
    </row>
    <row r="68044" spans="26:257">
      <c r="CJ68044"/>
      <c r="CK68044"/>
      <c r="GG68044"/>
      <c r="GI68044"/>
      <c r="GQ68044"/>
      <c r="HI68044"/>
      <c r="HK68044"/>
      <c r="HM68044"/>
      <c r="IF68044"/>
      <c r="IW68044"/>
    </row>
    <row r="68045" spans="26:257">
      <c r="CJ68045"/>
      <c r="CK68045"/>
      <c r="GG68045"/>
      <c r="GI68045"/>
      <c r="GQ68045"/>
      <c r="HI68045"/>
      <c r="HK68045"/>
      <c r="HM68045"/>
      <c r="IF68045"/>
      <c r="IW68045"/>
    </row>
    <row r="68046" spans="26:257">
      <c r="CJ68046"/>
      <c r="CK68046"/>
      <c r="GG68046"/>
      <c r="GI68046"/>
      <c r="GQ68046"/>
      <c r="HI68046"/>
      <c r="HK68046"/>
      <c r="HM68046"/>
      <c r="IF68046"/>
      <c r="IW68046"/>
    </row>
    <row r="68047" spans="26:257">
      <c r="CJ68047"/>
      <c r="CK68047"/>
      <c r="GG68047"/>
      <c r="GI68047"/>
      <c r="GQ68047"/>
      <c r="HI68047"/>
      <c r="HK68047"/>
      <c r="HM68047"/>
      <c r="IF68047"/>
      <c r="IW68047"/>
    </row>
    <row r="68048" spans="26:257">
      <c r="Z68048" s="37"/>
      <c r="AD68048" s="32"/>
      <c r="AJ68048" s="37"/>
      <c r="CJ68048"/>
      <c r="CK68048"/>
      <c r="GG68048"/>
      <c r="GI68048"/>
      <c r="GQ68048"/>
      <c r="HI68048"/>
      <c r="HK68048"/>
      <c r="HM68048"/>
      <c r="IF68048"/>
      <c r="IW68048"/>
    </row>
    <row r="68049" customFormat="1"/>
    <row r="68050" customFormat="1"/>
    <row r="68051" customFormat="1"/>
    <row r="68052" customFormat="1"/>
    <row r="68053" customFormat="1"/>
    <row r="68054" customFormat="1"/>
    <row r="68055" customFormat="1"/>
    <row r="68056" customFormat="1"/>
    <row r="68057" customFormat="1"/>
    <row r="68058" customFormat="1"/>
    <row r="68059" customFormat="1"/>
    <row r="68060" customFormat="1"/>
    <row r="68061" customFormat="1"/>
    <row r="68062" customFormat="1"/>
    <row r="68063" customFormat="1"/>
    <row r="68064" customFormat="1"/>
    <row r="68065" customFormat="1"/>
    <row r="68066" customFormat="1"/>
    <row r="68067" customFormat="1"/>
    <row r="68068" customFormat="1"/>
    <row r="68069" customFormat="1"/>
    <row r="68070" customFormat="1"/>
    <row r="68071" customFormat="1"/>
    <row r="68072" customFormat="1"/>
    <row r="68073" customFormat="1"/>
    <row r="68074" customFormat="1"/>
    <row r="68075" customFormat="1"/>
    <row r="68076" customFormat="1"/>
    <row r="68077" customFormat="1"/>
    <row r="68078" customFormat="1"/>
    <row r="68079" customFormat="1"/>
    <row r="68080" customFormat="1"/>
    <row r="68081" customFormat="1"/>
    <row r="68082" customFormat="1"/>
    <row r="68083" customFormat="1"/>
    <row r="68084" customFormat="1"/>
    <row r="68085" customFormat="1"/>
    <row r="68086" customFormat="1"/>
    <row r="68087" customFormat="1"/>
    <row r="68088" customFormat="1"/>
    <row r="68089" customFormat="1"/>
    <row r="68090" customFormat="1"/>
    <row r="68091" customFormat="1"/>
    <row r="68092" customFormat="1"/>
    <row r="68093" customFormat="1"/>
    <row r="68094" customFormat="1"/>
    <row r="68095" customFormat="1"/>
    <row r="68096" customFormat="1"/>
    <row r="68097" customFormat="1"/>
    <row r="68098" customFormat="1"/>
    <row r="68099" customFormat="1"/>
    <row r="68100" customFormat="1"/>
    <row r="68101" customFormat="1"/>
    <row r="68102" customFormat="1"/>
    <row r="68103" customFormat="1"/>
    <row r="68104" customFormat="1"/>
    <row r="68105" customFormat="1"/>
    <row r="68106" customFormat="1"/>
    <row r="68107" customFormat="1"/>
    <row r="68108" customFormat="1"/>
    <row r="68109" customFormat="1"/>
    <row r="68110" customFormat="1"/>
    <row r="68111" customFormat="1"/>
    <row r="68112" customFormat="1"/>
    <row r="68113" customFormat="1"/>
    <row r="68114" customFormat="1"/>
    <row r="68115" customFormat="1"/>
    <row r="68116" customFormat="1"/>
    <row r="68117" customFormat="1"/>
    <row r="68118" customFormat="1"/>
    <row r="68119" customFormat="1"/>
    <row r="68120" customFormat="1"/>
    <row r="68121" customFormat="1"/>
    <row r="68122" customFormat="1"/>
    <row r="68123" customFormat="1"/>
    <row r="68124" customFormat="1"/>
    <row r="68125" customFormat="1"/>
    <row r="68126" customFormat="1"/>
    <row r="68127" customFormat="1"/>
    <row r="68128" customFormat="1"/>
    <row r="68129" customFormat="1"/>
    <row r="68130" customFormat="1"/>
    <row r="68131" customFormat="1"/>
    <row r="68132" customFormat="1"/>
    <row r="68133" customFormat="1"/>
    <row r="68134" customFormat="1"/>
    <row r="68135" customFormat="1"/>
    <row r="68136" customFormat="1"/>
    <row r="68137" customFormat="1"/>
    <row r="68138" customFormat="1"/>
    <row r="68139" customFormat="1"/>
    <row r="68140" customFormat="1"/>
    <row r="68141" customFormat="1"/>
    <row r="68142" customFormat="1"/>
    <row r="68143" customFormat="1"/>
    <row r="68144" customFormat="1"/>
    <row r="68145" customFormat="1"/>
    <row r="68146" customFormat="1"/>
    <row r="68147" customFormat="1"/>
    <row r="68148" customFormat="1"/>
    <row r="68149" customFormat="1"/>
    <row r="68150" customFormat="1"/>
    <row r="68151" customFormat="1"/>
    <row r="68152" customFormat="1"/>
    <row r="68153" customFormat="1"/>
    <row r="68154" customFormat="1"/>
    <row r="68155" customFormat="1"/>
    <row r="68156" customFormat="1"/>
    <row r="68157" customFormat="1"/>
    <row r="68158" customFormat="1"/>
    <row r="68159" customFormat="1"/>
    <row r="68160" customFormat="1"/>
    <row r="68161" spans="26:257">
      <c r="CJ68161"/>
      <c r="CK68161"/>
      <c r="GG68161"/>
      <c r="GI68161"/>
      <c r="GQ68161"/>
      <c r="HI68161"/>
      <c r="HK68161"/>
      <c r="HM68161"/>
      <c r="IF68161"/>
      <c r="IW68161"/>
    </row>
    <row r="68162" spans="26:257">
      <c r="CJ68162"/>
      <c r="CK68162"/>
      <c r="GG68162"/>
      <c r="GI68162"/>
      <c r="GQ68162"/>
      <c r="HI68162"/>
      <c r="HK68162"/>
      <c r="HM68162"/>
      <c r="IF68162"/>
      <c r="IW68162"/>
    </row>
    <row r="68163" spans="26:257">
      <c r="CJ68163"/>
      <c r="CK68163"/>
      <c r="GG68163"/>
      <c r="GI68163"/>
      <c r="GQ68163"/>
      <c r="HI68163"/>
      <c r="HK68163"/>
      <c r="HM68163"/>
      <c r="IF68163"/>
      <c r="IW68163"/>
    </row>
    <row r="68164" spans="26:257">
      <c r="CJ68164"/>
      <c r="CK68164"/>
      <c r="GG68164"/>
      <c r="GI68164"/>
      <c r="GQ68164"/>
      <c r="HI68164"/>
      <c r="HK68164"/>
      <c r="HM68164"/>
      <c r="IF68164"/>
      <c r="IW68164"/>
    </row>
    <row r="68165" spans="26:257">
      <c r="CJ68165"/>
      <c r="CK68165"/>
      <c r="GG68165"/>
      <c r="GI68165"/>
      <c r="GQ68165"/>
      <c r="HI68165"/>
      <c r="HK68165"/>
      <c r="HM68165"/>
      <c r="IF68165"/>
      <c r="IW68165"/>
    </row>
    <row r="68166" spans="26:257">
      <c r="CJ68166"/>
      <c r="CK68166"/>
      <c r="GG68166"/>
      <c r="GI68166"/>
      <c r="GQ68166"/>
      <c r="HI68166"/>
      <c r="HK68166"/>
      <c r="HM68166"/>
      <c r="IF68166"/>
      <c r="IW68166"/>
    </row>
    <row r="68167" spans="26:257">
      <c r="CJ68167"/>
      <c r="CK68167"/>
      <c r="GG68167"/>
      <c r="GI68167"/>
      <c r="GQ68167"/>
      <c r="HI68167"/>
      <c r="HK68167"/>
      <c r="HM68167"/>
      <c r="IF68167"/>
      <c r="IW68167"/>
    </row>
    <row r="68168" spans="26:257">
      <c r="CJ68168"/>
      <c r="CK68168"/>
      <c r="GG68168"/>
      <c r="GI68168"/>
      <c r="GQ68168"/>
      <c r="HI68168"/>
      <c r="HK68168"/>
      <c r="HM68168"/>
      <c r="IF68168"/>
      <c r="IW68168"/>
    </row>
    <row r="68169" spans="26:257">
      <c r="CJ68169"/>
      <c r="CK68169"/>
      <c r="GG68169"/>
      <c r="GI68169"/>
      <c r="GQ68169"/>
      <c r="HI68169"/>
      <c r="HK68169"/>
      <c r="HM68169"/>
      <c r="IF68169"/>
      <c r="IW68169"/>
    </row>
    <row r="68170" spans="26:257">
      <c r="CJ68170"/>
      <c r="CK68170"/>
      <c r="GG68170"/>
      <c r="GI68170"/>
      <c r="GQ68170"/>
      <c r="HI68170"/>
      <c r="HK68170"/>
      <c r="HM68170"/>
      <c r="IF68170"/>
      <c r="IW68170"/>
    </row>
    <row r="68171" spans="26:257">
      <c r="CJ68171"/>
      <c r="CK68171"/>
      <c r="GG68171"/>
      <c r="GI68171"/>
      <c r="GQ68171"/>
      <c r="HI68171"/>
      <c r="HK68171"/>
      <c r="HM68171"/>
      <c r="IF68171"/>
      <c r="IW68171"/>
    </row>
    <row r="68172" spans="26:257">
      <c r="Z68172" s="37"/>
      <c r="AD68172" s="32"/>
      <c r="AJ68172" s="37"/>
      <c r="CJ68172"/>
      <c r="CK68172"/>
      <c r="GG68172"/>
      <c r="GI68172"/>
      <c r="GQ68172"/>
      <c r="HI68172"/>
      <c r="HK68172"/>
      <c r="HM68172"/>
      <c r="IF68172"/>
      <c r="IW68172"/>
    </row>
    <row r="68173" spans="26:257">
      <c r="CJ68173"/>
      <c r="CK68173"/>
      <c r="GG68173"/>
      <c r="GI68173"/>
      <c r="GQ68173"/>
      <c r="HI68173"/>
      <c r="HK68173"/>
      <c r="HM68173"/>
      <c r="IF68173"/>
      <c r="IW68173"/>
    </row>
    <row r="68174" spans="26:257">
      <c r="CJ68174"/>
      <c r="CK68174"/>
      <c r="GG68174"/>
      <c r="GI68174"/>
      <c r="GQ68174"/>
      <c r="HI68174"/>
      <c r="HK68174"/>
      <c r="HM68174"/>
      <c r="IF68174"/>
      <c r="IW68174"/>
    </row>
    <row r="68175" spans="26:257">
      <c r="CJ68175"/>
      <c r="CK68175"/>
      <c r="GG68175"/>
      <c r="GI68175"/>
      <c r="GQ68175"/>
      <c r="HI68175"/>
      <c r="HK68175"/>
      <c r="HM68175"/>
      <c r="IF68175"/>
      <c r="IW68175"/>
    </row>
    <row r="68176" spans="26:257">
      <c r="CJ68176"/>
      <c r="CK68176"/>
      <c r="GG68176"/>
      <c r="GI68176"/>
      <c r="GQ68176"/>
      <c r="HI68176"/>
      <c r="HK68176"/>
      <c r="HM68176"/>
      <c r="IF68176"/>
      <c r="IW68176"/>
    </row>
    <row r="68177" customFormat="1"/>
    <row r="68178" customFormat="1"/>
    <row r="68179" customFormat="1"/>
    <row r="68180" customFormat="1"/>
    <row r="68181" customFormat="1"/>
    <row r="68182" customFormat="1"/>
    <row r="68183" customFormat="1"/>
    <row r="68184" customFormat="1"/>
    <row r="68185" customFormat="1"/>
    <row r="68186" customFormat="1"/>
    <row r="68187" customFormat="1"/>
    <row r="68188" customFormat="1"/>
    <row r="68189" customFormat="1"/>
    <row r="68190" customFormat="1"/>
    <row r="68191" customFormat="1"/>
    <row r="68192" customFormat="1"/>
    <row r="68193" customFormat="1"/>
    <row r="68194" customFormat="1"/>
    <row r="68195" customFormat="1"/>
    <row r="68196" customFormat="1"/>
    <row r="68197" customFormat="1"/>
    <row r="68198" customFormat="1"/>
    <row r="68199" customFormat="1"/>
    <row r="68200" customFormat="1"/>
    <row r="68201" customFormat="1"/>
    <row r="68202" customFormat="1"/>
    <row r="68203" customFormat="1"/>
    <row r="68204" customFormat="1"/>
    <row r="68205" customFormat="1"/>
    <row r="68206" customFormat="1"/>
    <row r="68207" customFormat="1"/>
    <row r="68208" customFormat="1"/>
    <row r="68209" customFormat="1"/>
    <row r="68210" customFormat="1"/>
    <row r="68211" customFormat="1"/>
    <row r="68212" customFormat="1"/>
    <row r="68213" customFormat="1"/>
    <row r="68214" customFormat="1"/>
    <row r="68215" customFormat="1"/>
    <row r="68216" customFormat="1"/>
    <row r="68217" customFormat="1"/>
    <row r="68218" customFormat="1"/>
    <row r="68219" customFormat="1"/>
    <row r="68220" customFormat="1"/>
    <row r="68221" customFormat="1"/>
    <row r="68222" customFormat="1"/>
    <row r="68223" customFormat="1"/>
    <row r="68224" customFormat="1"/>
    <row r="68225" customFormat="1"/>
    <row r="68226" customFormat="1"/>
    <row r="68227" customFormat="1"/>
    <row r="68228" customFormat="1"/>
    <row r="68229" customFormat="1"/>
    <row r="68230" customFormat="1"/>
    <row r="68231" customFormat="1"/>
    <row r="68232" customFormat="1"/>
    <row r="68233" customFormat="1"/>
    <row r="68234" customFormat="1"/>
    <row r="68235" customFormat="1"/>
    <row r="68236" customFormat="1"/>
    <row r="68237" customFormat="1"/>
    <row r="68238" customFormat="1"/>
    <row r="68239" customFormat="1"/>
    <row r="68240" customFormat="1"/>
    <row r="68241" customFormat="1"/>
    <row r="68242" customFormat="1"/>
    <row r="68243" customFormat="1"/>
    <row r="68244" customFormat="1"/>
    <row r="68245" customFormat="1"/>
    <row r="68246" customFormat="1"/>
    <row r="68247" customFormat="1"/>
    <row r="68248" customFormat="1"/>
    <row r="68249" customFormat="1"/>
    <row r="68250" customFormat="1"/>
    <row r="68251" customFormat="1"/>
    <row r="68252" customFormat="1"/>
    <row r="68253" customFormat="1"/>
    <row r="68254" customFormat="1"/>
    <row r="68255" customFormat="1"/>
    <row r="68256" customFormat="1"/>
    <row r="68257" customFormat="1"/>
    <row r="68258" customFormat="1"/>
    <row r="68259" customFormat="1"/>
    <row r="68260" customFormat="1"/>
    <row r="68261" customFormat="1"/>
    <row r="68262" customFormat="1"/>
    <row r="68263" customFormat="1"/>
    <row r="68264" customFormat="1"/>
    <row r="68265" customFormat="1"/>
    <row r="68266" customFormat="1"/>
    <row r="68267" customFormat="1"/>
    <row r="68268" customFormat="1"/>
    <row r="68269" customFormat="1"/>
    <row r="68270" customFormat="1"/>
    <row r="68271" customFormat="1"/>
    <row r="68272" customFormat="1"/>
    <row r="68273" customFormat="1"/>
    <row r="68274" customFormat="1"/>
    <row r="68275" customFormat="1"/>
    <row r="68276" customFormat="1"/>
    <row r="68277" customFormat="1"/>
    <row r="68278" customFormat="1"/>
    <row r="68279" customFormat="1"/>
    <row r="68280" customFormat="1"/>
    <row r="68281" customFormat="1"/>
    <row r="68282" customFormat="1"/>
    <row r="68283" customFormat="1"/>
    <row r="68284" customFormat="1"/>
    <row r="68285" customFormat="1"/>
    <row r="68286" customFormat="1"/>
    <row r="68287" customFormat="1"/>
    <row r="68288" customFormat="1"/>
    <row r="68289" customFormat="1"/>
    <row r="68290" customFormat="1"/>
    <row r="68291" customFormat="1"/>
    <row r="68292" customFormat="1"/>
    <row r="68293" customFormat="1"/>
    <row r="68294" customFormat="1"/>
    <row r="68295" customFormat="1"/>
    <row r="68296" customFormat="1"/>
    <row r="68297" customFormat="1"/>
    <row r="68298" customFormat="1"/>
    <row r="68299" customFormat="1"/>
    <row r="68300" customFormat="1"/>
    <row r="68301" customFormat="1"/>
    <row r="68302" customFormat="1"/>
    <row r="68303" customFormat="1"/>
    <row r="68304" customFormat="1"/>
    <row r="68305" customFormat="1"/>
    <row r="68306" customFormat="1"/>
    <row r="68307" customFormat="1"/>
    <row r="68308" customFormat="1"/>
    <row r="68309" customFormat="1"/>
    <row r="68310" customFormat="1"/>
    <row r="68311" customFormat="1"/>
    <row r="68312" customFormat="1"/>
    <row r="68313" customFormat="1"/>
    <row r="68314" customFormat="1"/>
    <row r="68315" customFormat="1"/>
    <row r="68316" customFormat="1"/>
    <row r="68317" customFormat="1"/>
    <row r="68318" customFormat="1"/>
    <row r="68319" customFormat="1"/>
    <row r="68320" customFormat="1"/>
    <row r="68321" customFormat="1"/>
    <row r="68322" customFormat="1"/>
    <row r="68323" customFormat="1"/>
    <row r="68324" customFormat="1"/>
    <row r="68325" customFormat="1"/>
    <row r="68326" customFormat="1"/>
    <row r="68327" customFormat="1"/>
    <row r="68328" customFormat="1"/>
    <row r="68329" customFormat="1"/>
    <row r="68330" customFormat="1"/>
    <row r="68331" customFormat="1"/>
    <row r="68332" customFormat="1"/>
    <row r="68333" customFormat="1"/>
    <row r="68334" customFormat="1"/>
    <row r="68335" customFormat="1"/>
    <row r="68336" customFormat="1"/>
    <row r="68337" customFormat="1"/>
    <row r="68338" customFormat="1"/>
    <row r="68339" customFormat="1"/>
    <row r="68340" customFormat="1"/>
    <row r="68341" customFormat="1"/>
    <row r="68342" customFormat="1"/>
    <row r="68343" customFormat="1"/>
    <row r="68344" customFormat="1"/>
    <row r="68345" customFormat="1"/>
    <row r="68346" customFormat="1"/>
    <row r="68347" customFormat="1"/>
    <row r="68348" customFormat="1"/>
    <row r="68349" customFormat="1"/>
    <row r="68350" customFormat="1"/>
    <row r="68351" customFormat="1"/>
    <row r="68352" customFormat="1"/>
    <row r="68353" customFormat="1"/>
    <row r="68354" customFormat="1"/>
    <row r="68355" customFormat="1"/>
    <row r="68356" customFormat="1"/>
    <row r="68357" customFormat="1"/>
    <row r="68358" customFormat="1"/>
    <row r="68359" customFormat="1"/>
    <row r="68360" customFormat="1"/>
    <row r="68361" customFormat="1"/>
    <row r="68362" customFormat="1"/>
    <row r="68363" customFormat="1"/>
    <row r="68364" customFormat="1"/>
    <row r="68365" customFormat="1"/>
    <row r="68366" customFormat="1"/>
    <row r="68367" customFormat="1"/>
    <row r="68368" customFormat="1"/>
    <row r="68369" customFormat="1"/>
    <row r="68370" customFormat="1"/>
    <row r="68371" customFormat="1"/>
    <row r="68372" customFormat="1"/>
    <row r="68373" customFormat="1"/>
    <row r="68374" customFormat="1"/>
    <row r="68375" customFormat="1"/>
    <row r="68376" customFormat="1"/>
    <row r="68377" customFormat="1"/>
    <row r="68378" customFormat="1"/>
    <row r="68379" customFormat="1"/>
    <row r="68380" customFormat="1"/>
    <row r="68381" customFormat="1"/>
    <row r="68382" customFormat="1"/>
    <row r="68383" customFormat="1"/>
    <row r="68384" customFormat="1"/>
    <row r="68385" customFormat="1"/>
    <row r="68386" customFormat="1"/>
    <row r="68387" customFormat="1"/>
    <row r="68388" customFormat="1"/>
    <row r="68389" customFormat="1"/>
    <row r="68390" customFormat="1"/>
    <row r="68391" customFormat="1"/>
    <row r="68392" customFormat="1"/>
    <row r="68393" customFormat="1"/>
    <row r="68394" customFormat="1"/>
    <row r="68395" customFormat="1"/>
    <row r="68396" customFormat="1"/>
    <row r="68397" customFormat="1"/>
    <row r="68398" customFormat="1"/>
    <row r="68399" customFormat="1"/>
    <row r="68400" customFormat="1"/>
    <row r="68401" customFormat="1"/>
    <row r="68402" customFormat="1"/>
    <row r="68403" customFormat="1"/>
    <row r="68404" customFormat="1"/>
    <row r="68405" customFormat="1"/>
    <row r="68406" customFormat="1"/>
    <row r="68407" customFormat="1"/>
    <row r="68408" customFormat="1"/>
    <row r="68409" customFormat="1"/>
    <row r="68410" customFormat="1"/>
    <row r="68411" customFormat="1"/>
    <row r="68412" customFormat="1"/>
    <row r="68413" customFormat="1"/>
    <row r="68414" customFormat="1"/>
    <row r="68415" customFormat="1"/>
    <row r="68416" customFormat="1"/>
    <row r="68417" customFormat="1"/>
    <row r="68418" customFormat="1"/>
    <row r="68419" customFormat="1"/>
    <row r="68420" customFormat="1"/>
    <row r="68421" customFormat="1"/>
    <row r="68422" customFormat="1"/>
    <row r="68423" customFormat="1"/>
    <row r="68424" customFormat="1"/>
    <row r="68425" customFormat="1"/>
    <row r="68426" customFormat="1"/>
    <row r="68427" customFormat="1"/>
    <row r="68428" customFormat="1"/>
    <row r="68429" customFormat="1"/>
    <row r="68430" customFormat="1"/>
    <row r="68431" customFormat="1"/>
    <row r="68432" customFormat="1"/>
    <row r="68433" customFormat="1"/>
    <row r="68434" customFormat="1"/>
    <row r="68435" customFormat="1"/>
    <row r="68436" customFormat="1"/>
    <row r="68437" customFormat="1"/>
    <row r="68438" customFormat="1"/>
    <row r="68439" customFormat="1"/>
    <row r="68440" customFormat="1"/>
    <row r="68441" customFormat="1"/>
    <row r="68442" customFormat="1"/>
    <row r="68443" customFormat="1"/>
    <row r="68444" customFormat="1"/>
    <row r="68445" customFormat="1"/>
    <row r="68446" customFormat="1"/>
    <row r="68447" customFormat="1"/>
    <row r="68448" customFormat="1"/>
    <row r="68449" customFormat="1"/>
    <row r="68450" customFormat="1"/>
    <row r="68451" customFormat="1"/>
    <row r="68452" customFormat="1"/>
    <row r="68453" customFormat="1"/>
    <row r="68454" customFormat="1"/>
    <row r="68455" customFormat="1"/>
    <row r="68456" customFormat="1"/>
    <row r="68457" customFormat="1"/>
    <row r="68458" customFormat="1"/>
    <row r="68459" customFormat="1"/>
    <row r="68460" customFormat="1"/>
    <row r="68461" customFormat="1"/>
    <row r="68462" customFormat="1"/>
    <row r="68463" customFormat="1"/>
    <row r="68464" customFormat="1"/>
    <row r="68465" customFormat="1"/>
    <row r="68466" customFormat="1"/>
    <row r="68467" customFormat="1"/>
    <row r="68468" customFormat="1"/>
    <row r="68469" customFormat="1"/>
    <row r="68470" customFormat="1"/>
    <row r="68471" customFormat="1"/>
    <row r="68472" customFormat="1"/>
    <row r="68473" customFormat="1"/>
    <row r="68474" customFormat="1"/>
    <row r="68475" customFormat="1"/>
    <row r="68476" customFormat="1"/>
    <row r="68477" customFormat="1"/>
    <row r="68478" customFormat="1"/>
    <row r="68479" customFormat="1"/>
    <row r="68480" customFormat="1"/>
    <row r="68481" customFormat="1"/>
    <row r="68482" customFormat="1"/>
    <row r="68483" customFormat="1"/>
    <row r="68484" customFormat="1"/>
    <row r="68485" customFormat="1"/>
    <row r="68486" customFormat="1"/>
    <row r="68487" customFormat="1"/>
    <row r="68488" customFormat="1"/>
    <row r="68489" customFormat="1"/>
    <row r="68490" customFormat="1"/>
    <row r="68491" customFormat="1"/>
    <row r="68492" customFormat="1"/>
    <row r="68493" customFormat="1"/>
    <row r="68494" customFormat="1"/>
    <row r="68495" customFormat="1"/>
    <row r="68496" customFormat="1"/>
    <row r="68497" customFormat="1"/>
    <row r="68498" customFormat="1"/>
    <row r="68499" customFormat="1"/>
    <row r="68500" customFormat="1"/>
    <row r="68501" customFormat="1"/>
    <row r="68502" customFormat="1"/>
    <row r="68503" customFormat="1"/>
    <row r="68504" customFormat="1"/>
    <row r="68505" customFormat="1"/>
    <row r="68506" customFormat="1"/>
    <row r="68507" customFormat="1"/>
    <row r="68508" customFormat="1"/>
    <row r="68509" customFormat="1"/>
    <row r="68510" customFormat="1"/>
    <row r="68511" customFormat="1"/>
    <row r="68512" customFormat="1"/>
    <row r="68513" customFormat="1"/>
    <row r="68514" customFormat="1"/>
    <row r="68515" customFormat="1"/>
    <row r="68516" customFormat="1"/>
    <row r="68517" customFormat="1"/>
    <row r="68518" customFormat="1"/>
    <row r="68519" customFormat="1"/>
    <row r="68520" customFormat="1"/>
    <row r="68521" customFormat="1"/>
    <row r="68522" customFormat="1"/>
    <row r="68523" customFormat="1"/>
    <row r="68524" customFormat="1"/>
    <row r="68525" customFormat="1"/>
    <row r="68526" customFormat="1"/>
    <row r="68527" customFormat="1"/>
    <row r="68528" customFormat="1"/>
    <row r="68529" customFormat="1"/>
    <row r="68530" customFormat="1"/>
    <row r="68531" customFormat="1"/>
    <row r="68532" customFormat="1"/>
    <row r="68533" customFormat="1"/>
    <row r="68534" customFormat="1"/>
    <row r="68535" customFormat="1"/>
    <row r="68536" customFormat="1"/>
    <row r="68537" customFormat="1"/>
    <row r="68538" customFormat="1"/>
    <row r="68539" customFormat="1"/>
    <row r="68540" customFormat="1"/>
    <row r="68541" customFormat="1"/>
    <row r="68542" customFormat="1"/>
    <row r="68543" customFormat="1"/>
    <row r="68544" customFormat="1"/>
    <row r="68545" customFormat="1"/>
    <row r="68546" customFormat="1"/>
    <row r="68547" customFormat="1"/>
    <row r="68548" customFormat="1"/>
    <row r="68549" customFormat="1"/>
    <row r="68550" customFormat="1"/>
    <row r="68551" customFormat="1"/>
    <row r="68552" customFormat="1"/>
    <row r="68553" customFormat="1"/>
    <row r="68554" customFormat="1"/>
    <row r="68555" customFormat="1"/>
    <row r="68556" customFormat="1"/>
    <row r="68557" customFormat="1"/>
    <row r="68558" customFormat="1"/>
    <row r="68559" customFormat="1"/>
    <row r="68560" customFormat="1"/>
    <row r="68561" customFormat="1"/>
    <row r="68562" customFormat="1"/>
    <row r="68563" customFormat="1"/>
    <row r="68564" customFormat="1"/>
    <row r="68565" customFormat="1"/>
    <row r="68566" customFormat="1"/>
    <row r="68567" customFormat="1"/>
    <row r="68568" customFormat="1"/>
    <row r="68569" customFormat="1"/>
    <row r="68570" customFormat="1"/>
    <row r="68571" customFormat="1"/>
    <row r="68572" customFormat="1"/>
    <row r="68573" customFormat="1"/>
    <row r="68574" customFormat="1"/>
    <row r="68575" customFormat="1"/>
    <row r="68576" customFormat="1"/>
    <row r="68577" customFormat="1"/>
    <row r="68578" customFormat="1"/>
    <row r="68579" customFormat="1"/>
    <row r="68580" customFormat="1"/>
    <row r="68581" customFormat="1"/>
    <row r="68582" customFormat="1"/>
    <row r="68583" customFormat="1"/>
    <row r="68584" customFormat="1"/>
    <row r="68585" customFormat="1"/>
    <row r="68586" customFormat="1"/>
    <row r="68587" customFormat="1"/>
    <row r="68588" customFormat="1"/>
    <row r="68589" customFormat="1"/>
    <row r="68590" customFormat="1"/>
    <row r="68591" customFormat="1"/>
    <row r="68592" customFormat="1"/>
    <row r="68593" customFormat="1"/>
    <row r="68594" customFormat="1"/>
    <row r="68595" customFormat="1"/>
    <row r="68596" customFormat="1"/>
    <row r="68597" customFormat="1"/>
    <row r="68598" customFormat="1"/>
    <row r="68599" customFormat="1"/>
    <row r="68600" customFormat="1"/>
    <row r="68601" customFormat="1"/>
    <row r="68602" customFormat="1"/>
    <row r="68603" customFormat="1"/>
    <row r="68604" customFormat="1"/>
    <row r="68605" customFormat="1"/>
    <row r="68606" customFormat="1"/>
    <row r="68607" customFormat="1"/>
    <row r="68608" customFormat="1"/>
    <row r="68609" customFormat="1"/>
    <row r="68610" customFormat="1"/>
    <row r="68611" customFormat="1"/>
    <row r="68612" customFormat="1"/>
    <row r="68613" customFormat="1"/>
    <row r="68614" customFormat="1"/>
    <row r="68615" customFormat="1"/>
    <row r="68616" customFormat="1"/>
    <row r="68617" customFormat="1"/>
    <row r="68618" customFormat="1"/>
    <row r="68619" customFormat="1"/>
    <row r="68620" customFormat="1"/>
    <row r="68621" customFormat="1"/>
    <row r="68622" customFormat="1"/>
    <row r="68623" customFormat="1"/>
    <row r="68624" customFormat="1"/>
    <row r="68625" customFormat="1"/>
    <row r="68626" customFormat="1"/>
    <row r="68627" customFormat="1"/>
    <row r="68628" customFormat="1"/>
    <row r="68629" customFormat="1"/>
    <row r="68630" customFormat="1"/>
    <row r="68631" customFormat="1"/>
    <row r="68632" customFormat="1"/>
    <row r="68633" customFormat="1"/>
    <row r="68634" customFormat="1"/>
    <row r="68635" customFormat="1"/>
    <row r="68636" customFormat="1"/>
    <row r="68637" customFormat="1"/>
    <row r="68638" customFormat="1"/>
    <row r="68639" customFormat="1"/>
    <row r="68640" customFormat="1"/>
    <row r="68641" customFormat="1"/>
    <row r="68642" customFormat="1"/>
    <row r="68643" customFormat="1"/>
    <row r="68644" customFormat="1"/>
    <row r="68645" customFormat="1"/>
    <row r="68646" customFormat="1"/>
    <row r="68647" customFormat="1"/>
    <row r="68648" customFormat="1"/>
    <row r="68649" customFormat="1"/>
    <row r="68650" customFormat="1"/>
    <row r="68651" customFormat="1"/>
    <row r="68652" customFormat="1"/>
    <row r="68653" customFormat="1"/>
    <row r="68654" customFormat="1"/>
    <row r="68655" customFormat="1"/>
    <row r="68656" customFormat="1"/>
    <row r="68657" spans="26:257">
      <c r="CJ68657"/>
      <c r="CK68657"/>
      <c r="GG68657"/>
      <c r="GI68657"/>
      <c r="GQ68657"/>
      <c r="HI68657"/>
      <c r="HK68657"/>
      <c r="HM68657"/>
      <c r="IF68657"/>
      <c r="IW68657"/>
    </row>
    <row r="68658" spans="26:257">
      <c r="CJ68658"/>
      <c r="CK68658"/>
      <c r="GG68658"/>
      <c r="GI68658"/>
      <c r="GQ68658"/>
      <c r="HI68658"/>
      <c r="HK68658"/>
      <c r="HM68658"/>
      <c r="IF68658"/>
      <c r="IW68658"/>
    </row>
    <row r="68659" spans="26:257">
      <c r="CJ68659"/>
      <c r="CK68659"/>
      <c r="GG68659"/>
      <c r="GI68659"/>
      <c r="GQ68659"/>
      <c r="HI68659"/>
      <c r="HK68659"/>
      <c r="HM68659"/>
      <c r="IF68659"/>
      <c r="IW68659"/>
    </row>
    <row r="68660" spans="26:257">
      <c r="CJ68660"/>
      <c r="CK68660"/>
      <c r="GG68660"/>
      <c r="GI68660"/>
      <c r="GQ68660"/>
      <c r="HI68660"/>
      <c r="HK68660"/>
      <c r="HM68660"/>
      <c r="IF68660"/>
      <c r="IW68660"/>
    </row>
    <row r="68661" spans="26:257">
      <c r="CJ68661"/>
      <c r="CK68661"/>
      <c r="GG68661"/>
      <c r="GI68661"/>
      <c r="GQ68661"/>
      <c r="HI68661"/>
      <c r="HK68661"/>
      <c r="HM68661"/>
      <c r="IF68661"/>
      <c r="IW68661"/>
    </row>
    <row r="68662" spans="26:257">
      <c r="CJ68662"/>
      <c r="CK68662"/>
      <c r="GG68662"/>
      <c r="GI68662"/>
      <c r="GQ68662"/>
      <c r="HI68662"/>
      <c r="HK68662"/>
      <c r="HM68662"/>
      <c r="IF68662"/>
      <c r="IW68662"/>
    </row>
    <row r="68663" spans="26:257">
      <c r="CJ68663"/>
      <c r="CK68663"/>
      <c r="GG68663"/>
      <c r="GI68663"/>
      <c r="GQ68663"/>
      <c r="HI68663"/>
      <c r="HK68663"/>
      <c r="HM68663"/>
      <c r="IF68663"/>
      <c r="IW68663"/>
    </row>
    <row r="68664" spans="26:257">
      <c r="CJ68664"/>
      <c r="CK68664"/>
      <c r="GG68664"/>
      <c r="GI68664"/>
      <c r="GQ68664"/>
      <c r="HI68664"/>
      <c r="HK68664"/>
      <c r="HM68664"/>
      <c r="IF68664"/>
      <c r="IW68664"/>
    </row>
    <row r="68665" spans="26:257">
      <c r="CJ68665"/>
      <c r="CK68665"/>
      <c r="GG68665"/>
      <c r="GI68665"/>
      <c r="GQ68665"/>
      <c r="HI68665"/>
      <c r="HK68665"/>
      <c r="HM68665"/>
      <c r="IF68665"/>
      <c r="IW68665"/>
    </row>
    <row r="68666" spans="26:257">
      <c r="Z68666" s="37"/>
      <c r="AD68666" s="32"/>
      <c r="AJ68666" s="37"/>
      <c r="CJ68666"/>
      <c r="CK68666"/>
      <c r="GG68666"/>
      <c r="GI68666"/>
      <c r="GQ68666"/>
      <c r="HI68666"/>
      <c r="HK68666"/>
      <c r="HM68666"/>
      <c r="IF68666"/>
      <c r="IW68666"/>
    </row>
    <row r="68667" spans="26:257">
      <c r="CJ68667"/>
      <c r="CK68667"/>
      <c r="GG68667"/>
      <c r="GI68667"/>
      <c r="GQ68667"/>
      <c r="HI68667"/>
      <c r="HK68667"/>
      <c r="HM68667"/>
      <c r="IF68667"/>
      <c r="IW68667"/>
    </row>
    <row r="68668" spans="26:257">
      <c r="CJ68668"/>
      <c r="CK68668"/>
      <c r="GG68668"/>
      <c r="GI68668"/>
      <c r="GQ68668"/>
      <c r="HI68668"/>
      <c r="HK68668"/>
      <c r="HM68668"/>
      <c r="IF68668"/>
      <c r="IW68668"/>
    </row>
    <row r="68669" spans="26:257">
      <c r="CJ68669"/>
      <c r="CK68669"/>
      <c r="GG68669"/>
      <c r="GI68669"/>
      <c r="GQ68669"/>
      <c r="HI68669"/>
      <c r="HK68669"/>
      <c r="HM68669"/>
      <c r="IF68669"/>
      <c r="IW68669"/>
    </row>
    <row r="68670" spans="26:257">
      <c r="CJ68670"/>
      <c r="CK68670"/>
      <c r="GG68670"/>
      <c r="GI68670"/>
      <c r="GQ68670"/>
      <c r="HI68670"/>
      <c r="HK68670"/>
      <c r="HM68670"/>
      <c r="IF68670"/>
      <c r="IW68670"/>
    </row>
    <row r="68671" spans="26:257">
      <c r="CJ68671"/>
      <c r="CK68671"/>
      <c r="GG68671"/>
      <c r="GI68671"/>
      <c r="GQ68671"/>
      <c r="HI68671"/>
      <c r="HK68671"/>
      <c r="HM68671"/>
      <c r="IF68671"/>
      <c r="IW68671"/>
    </row>
    <row r="68672" spans="26:257">
      <c r="CJ68672"/>
      <c r="CK68672"/>
      <c r="GG68672"/>
      <c r="GI68672"/>
      <c r="GQ68672"/>
      <c r="HI68672"/>
      <c r="HK68672"/>
      <c r="HM68672"/>
      <c r="IF68672"/>
      <c r="IW68672"/>
    </row>
    <row r="68673" customFormat="1"/>
    <row r="68674" customFormat="1"/>
    <row r="68675" customFormat="1"/>
    <row r="68676" customFormat="1"/>
    <row r="68677" customFormat="1"/>
    <row r="68678" customFormat="1"/>
    <row r="68679" customFormat="1"/>
    <row r="68680" customFormat="1"/>
    <row r="68681" customFormat="1"/>
    <row r="68682" customFormat="1"/>
    <row r="68683" customFormat="1"/>
    <row r="68684" customFormat="1"/>
    <row r="68685" customFormat="1"/>
    <row r="68686" customFormat="1"/>
    <row r="68687" customFormat="1"/>
    <row r="68688" customFormat="1"/>
    <row r="68689" customFormat="1"/>
    <row r="68690" customFormat="1"/>
    <row r="68691" customFormat="1"/>
    <row r="68692" customFormat="1"/>
    <row r="68693" customFormat="1"/>
    <row r="68694" customFormat="1"/>
    <row r="68695" customFormat="1"/>
    <row r="68696" customFormat="1"/>
    <row r="68697" customFormat="1"/>
    <row r="68698" customFormat="1"/>
    <row r="68699" customFormat="1"/>
    <row r="68700" customFormat="1"/>
    <row r="68701" customFormat="1"/>
    <row r="68702" customFormat="1"/>
    <row r="68703" customFormat="1"/>
    <row r="68704" customFormat="1"/>
    <row r="68705" customFormat="1"/>
    <row r="68706" customFormat="1"/>
    <row r="68707" customFormat="1"/>
    <row r="68708" customFormat="1"/>
    <row r="68709" customFormat="1"/>
    <row r="68710" customFormat="1"/>
    <row r="68711" customFormat="1"/>
    <row r="68712" customFormat="1"/>
    <row r="68713" customFormat="1"/>
    <row r="68714" customFormat="1"/>
    <row r="68715" customFormat="1"/>
    <row r="68716" customFormat="1"/>
    <row r="68717" customFormat="1"/>
    <row r="68718" customFormat="1"/>
    <row r="68719" customFormat="1"/>
    <row r="68720" customFormat="1"/>
    <row r="68721" customFormat="1"/>
    <row r="68722" customFormat="1"/>
    <row r="68723" customFormat="1"/>
    <row r="68724" customFormat="1"/>
    <row r="68725" customFormat="1"/>
    <row r="68726" customFormat="1"/>
    <row r="68727" customFormat="1"/>
    <row r="68728" customFormat="1"/>
    <row r="68729" customFormat="1"/>
    <row r="68730" customFormat="1"/>
    <row r="68731" customFormat="1"/>
    <row r="68732" customFormat="1"/>
    <row r="68733" customFormat="1"/>
    <row r="68734" customFormat="1"/>
    <row r="68735" customFormat="1"/>
    <row r="68736" customFormat="1"/>
    <row r="68737" customFormat="1"/>
    <row r="68738" customFormat="1"/>
    <row r="68739" customFormat="1"/>
    <row r="68740" customFormat="1"/>
    <row r="68741" customFormat="1"/>
    <row r="68742" customFormat="1"/>
    <row r="68743" customFormat="1"/>
    <row r="68744" customFormat="1"/>
    <row r="68745" customFormat="1"/>
    <row r="68746" customFormat="1"/>
    <row r="68747" customFormat="1"/>
    <row r="68748" customFormat="1"/>
    <row r="68749" customFormat="1"/>
    <row r="68750" customFormat="1"/>
    <row r="68751" customFormat="1"/>
    <row r="68752" customFormat="1"/>
    <row r="68753" customFormat="1"/>
    <row r="68754" customFormat="1"/>
    <row r="68755" customFormat="1"/>
    <row r="68756" customFormat="1"/>
    <row r="68757" customFormat="1"/>
    <row r="68758" customFormat="1"/>
    <row r="68759" customFormat="1"/>
    <row r="68760" customFormat="1"/>
    <row r="68761" customFormat="1"/>
    <row r="68762" customFormat="1"/>
    <row r="68763" customFormat="1"/>
    <row r="68764" customFormat="1"/>
    <row r="68765" customFormat="1"/>
    <row r="68766" customFormat="1"/>
    <row r="68767" customFormat="1"/>
    <row r="68768" customFormat="1"/>
    <row r="68769" customFormat="1"/>
    <row r="68770" customFormat="1"/>
    <row r="68771" customFormat="1"/>
    <row r="68772" customFormat="1"/>
    <row r="68773" customFormat="1"/>
    <row r="68774" customFormat="1"/>
    <row r="68775" customFormat="1"/>
    <row r="68776" customFormat="1"/>
    <row r="68777" customFormat="1"/>
    <row r="68778" customFormat="1"/>
    <row r="68779" customFormat="1"/>
    <row r="68780" customFormat="1"/>
    <row r="68781" customFormat="1"/>
    <row r="68782" customFormat="1"/>
    <row r="68783" customFormat="1"/>
    <row r="68784" customFormat="1"/>
    <row r="68785" customFormat="1"/>
    <row r="68786" customFormat="1"/>
    <row r="68787" customFormat="1"/>
    <row r="68788" customFormat="1"/>
    <row r="68789" customFormat="1"/>
    <row r="68790" customFormat="1"/>
    <row r="68791" customFormat="1"/>
    <row r="68792" customFormat="1"/>
    <row r="68793" customFormat="1"/>
    <row r="68794" customFormat="1"/>
    <row r="68795" customFormat="1"/>
    <row r="68796" customFormat="1"/>
    <row r="68797" customFormat="1"/>
    <row r="68798" customFormat="1"/>
    <row r="68799" customFormat="1"/>
    <row r="68800" customFormat="1"/>
    <row r="68801" customFormat="1"/>
    <row r="68802" customFormat="1"/>
    <row r="68803" customFormat="1"/>
    <row r="68804" customFormat="1"/>
    <row r="68805" customFormat="1"/>
    <row r="68806" customFormat="1"/>
    <row r="68807" customFormat="1"/>
    <row r="68808" customFormat="1"/>
    <row r="68809" customFormat="1"/>
    <row r="68810" customFormat="1"/>
    <row r="68811" customFormat="1"/>
    <row r="68812" customFormat="1"/>
    <row r="68813" customFormat="1"/>
    <row r="68814" customFormat="1"/>
    <row r="68815" customFormat="1"/>
    <row r="68816" customFormat="1"/>
    <row r="68817" customFormat="1"/>
    <row r="68818" customFormat="1"/>
    <row r="68819" customFormat="1"/>
    <row r="68820" customFormat="1"/>
    <row r="68821" customFormat="1"/>
    <row r="68822" customFormat="1"/>
    <row r="68823" customFormat="1"/>
    <row r="68824" customFormat="1"/>
    <row r="68825" customFormat="1"/>
    <row r="68826" customFormat="1"/>
    <row r="68827" customFormat="1"/>
    <row r="68828" customFormat="1"/>
    <row r="68829" customFormat="1"/>
    <row r="68830" customFormat="1"/>
    <row r="68831" customFormat="1"/>
    <row r="68832" customFormat="1"/>
    <row r="68833" customFormat="1"/>
    <row r="68834" customFormat="1"/>
    <row r="68835" customFormat="1"/>
    <row r="68836" customFormat="1"/>
    <row r="68837" customFormat="1"/>
    <row r="68838" customFormat="1"/>
    <row r="68839" customFormat="1"/>
    <row r="68840" customFormat="1"/>
    <row r="68841" customFormat="1"/>
    <row r="68842" customFormat="1"/>
    <row r="68843" customFormat="1"/>
    <row r="68844" customFormat="1"/>
    <row r="68845" customFormat="1"/>
    <row r="68846" customFormat="1"/>
    <row r="68847" customFormat="1"/>
    <row r="68848" customFormat="1"/>
    <row r="68849" customFormat="1"/>
    <row r="68850" customFormat="1"/>
    <row r="68851" customFormat="1"/>
    <row r="68852" customFormat="1"/>
    <row r="68853" customFormat="1"/>
    <row r="68854" customFormat="1"/>
    <row r="68855" customFormat="1"/>
    <row r="68856" customFormat="1"/>
    <row r="68857" customFormat="1"/>
    <row r="68858" customFormat="1"/>
    <row r="68859" customFormat="1"/>
    <row r="68860" customFormat="1"/>
    <row r="68861" customFormat="1"/>
    <row r="68862" customFormat="1"/>
    <row r="68863" customFormat="1"/>
    <row r="68864" customFormat="1"/>
    <row r="68865" customFormat="1"/>
    <row r="68866" customFormat="1"/>
    <row r="68867" customFormat="1"/>
    <row r="68868" customFormat="1"/>
    <row r="68869" customFormat="1"/>
    <row r="68870" customFormat="1"/>
    <row r="68871" customFormat="1"/>
    <row r="68872" customFormat="1"/>
    <row r="68873" customFormat="1"/>
    <row r="68874" customFormat="1"/>
    <row r="68875" customFormat="1"/>
    <row r="68876" customFormat="1"/>
    <row r="68877" customFormat="1"/>
    <row r="68878" customFormat="1"/>
    <row r="68879" customFormat="1"/>
    <row r="68880" customFormat="1"/>
    <row r="68881" customFormat="1"/>
    <row r="68882" customFormat="1"/>
    <row r="68883" customFormat="1"/>
    <row r="68884" customFormat="1"/>
    <row r="68885" customFormat="1"/>
    <row r="68886" customFormat="1"/>
    <row r="68887" customFormat="1"/>
    <row r="68888" customFormat="1"/>
    <row r="68889" customFormat="1"/>
    <row r="68890" customFormat="1"/>
    <row r="68891" customFormat="1"/>
    <row r="68892" customFormat="1"/>
    <row r="68893" customFormat="1"/>
    <row r="68894" customFormat="1"/>
    <row r="68895" customFormat="1"/>
    <row r="68896" customFormat="1"/>
    <row r="68897" customFormat="1"/>
    <row r="68898" customFormat="1"/>
    <row r="68899" customFormat="1"/>
    <row r="68900" customFormat="1"/>
    <row r="68901" customFormat="1"/>
    <row r="68902" customFormat="1"/>
    <row r="68903" customFormat="1"/>
    <row r="68904" customFormat="1"/>
    <row r="68905" customFormat="1"/>
    <row r="68906" customFormat="1"/>
    <row r="68907" customFormat="1"/>
    <row r="68908" customFormat="1"/>
    <row r="68909" customFormat="1"/>
    <row r="68910" customFormat="1"/>
    <row r="68911" customFormat="1"/>
    <row r="68912" customFormat="1"/>
    <row r="68913" customFormat="1"/>
    <row r="68914" customFormat="1"/>
    <row r="68915" customFormat="1"/>
    <row r="68916" customFormat="1"/>
    <row r="68917" customFormat="1"/>
    <row r="68918" customFormat="1"/>
    <row r="68919" customFormat="1"/>
    <row r="68920" customFormat="1"/>
    <row r="68921" customFormat="1"/>
    <row r="68922" customFormat="1"/>
    <row r="68923" customFormat="1"/>
    <row r="68924" customFormat="1"/>
    <row r="68925" customFormat="1"/>
    <row r="68926" customFormat="1"/>
    <row r="68927" customFormat="1"/>
    <row r="68928" customFormat="1"/>
    <row r="68929" customFormat="1"/>
    <row r="68930" customFormat="1"/>
    <row r="68931" customFormat="1"/>
    <row r="68932" customFormat="1"/>
    <row r="68933" customFormat="1"/>
    <row r="68934" customFormat="1"/>
    <row r="68935" customFormat="1"/>
    <row r="68936" customFormat="1"/>
    <row r="68937" customFormat="1"/>
    <row r="68938" customFormat="1"/>
    <row r="68939" customFormat="1"/>
    <row r="68940" customFormat="1"/>
    <row r="68941" customFormat="1"/>
    <row r="68942" customFormat="1"/>
    <row r="68943" customFormat="1"/>
    <row r="68944" customFormat="1"/>
    <row r="68945" customFormat="1"/>
    <row r="68946" customFormat="1"/>
    <row r="68947" customFormat="1"/>
    <row r="68948" customFormat="1"/>
    <row r="68949" customFormat="1"/>
    <row r="68950" customFormat="1"/>
    <row r="68951" customFormat="1"/>
    <row r="68952" customFormat="1"/>
    <row r="68953" customFormat="1"/>
    <row r="68954" customFormat="1"/>
    <row r="68955" customFormat="1"/>
    <row r="68956" customFormat="1"/>
    <row r="68957" customFormat="1"/>
    <row r="68958" customFormat="1"/>
    <row r="68959" customFormat="1"/>
    <row r="68960" customFormat="1"/>
    <row r="68961" customFormat="1"/>
    <row r="68962" customFormat="1"/>
    <row r="68963" customFormat="1"/>
    <row r="68964" customFormat="1"/>
    <row r="68965" customFormat="1"/>
    <row r="68966" customFormat="1"/>
    <row r="68967" customFormat="1"/>
    <row r="68968" customFormat="1"/>
    <row r="68969" customFormat="1"/>
    <row r="68970" customFormat="1"/>
    <row r="68971" customFormat="1"/>
    <row r="68972" customFormat="1"/>
    <row r="68973" customFormat="1"/>
    <row r="68974" customFormat="1"/>
    <row r="68975" customFormat="1"/>
    <row r="68976" customFormat="1"/>
    <row r="68977" customFormat="1"/>
    <row r="68978" customFormat="1"/>
    <row r="68979" customFormat="1"/>
    <row r="68980" customFormat="1"/>
    <row r="68981" customFormat="1"/>
    <row r="68982" customFormat="1"/>
    <row r="68983" customFormat="1"/>
    <row r="68984" customFormat="1"/>
    <row r="68985" customFormat="1"/>
    <row r="68986" customFormat="1"/>
    <row r="68987" customFormat="1"/>
    <row r="68988" customFormat="1"/>
    <row r="68989" customFormat="1"/>
    <row r="68990" customFormat="1"/>
    <row r="68991" customFormat="1"/>
    <row r="68992" customFormat="1"/>
    <row r="68993" customFormat="1"/>
    <row r="68994" customFormat="1"/>
    <row r="68995" customFormat="1"/>
    <row r="68996" customFormat="1"/>
    <row r="68997" customFormat="1"/>
    <row r="68998" customFormat="1"/>
    <row r="68999" customFormat="1"/>
    <row r="69000" customFormat="1"/>
    <row r="69001" customFormat="1"/>
    <row r="69002" customFormat="1"/>
    <row r="69003" customFormat="1"/>
    <row r="69004" customFormat="1"/>
    <row r="69005" customFormat="1"/>
    <row r="69006" customFormat="1"/>
    <row r="69007" customFormat="1"/>
    <row r="69008" customFormat="1"/>
    <row r="69009" customFormat="1"/>
    <row r="69010" customFormat="1"/>
    <row r="69011" customFormat="1"/>
    <row r="69012" customFormat="1"/>
    <row r="69013" customFormat="1"/>
    <row r="69014" customFormat="1"/>
    <row r="69015" customFormat="1"/>
    <row r="69016" customFormat="1"/>
    <row r="69017" customFormat="1"/>
    <row r="69018" customFormat="1"/>
    <row r="69019" customFormat="1"/>
    <row r="69020" customFormat="1"/>
    <row r="69021" customFormat="1"/>
    <row r="69022" customFormat="1"/>
    <row r="69023" customFormat="1"/>
    <row r="69024" customFormat="1"/>
    <row r="69025" customFormat="1"/>
    <row r="69026" customFormat="1"/>
    <row r="69027" customFormat="1"/>
    <row r="69028" customFormat="1"/>
    <row r="69029" customFormat="1"/>
    <row r="69030" customFormat="1"/>
    <row r="69031" customFormat="1"/>
    <row r="69032" customFormat="1"/>
    <row r="69033" customFormat="1"/>
    <row r="69034" customFormat="1"/>
    <row r="69035" customFormat="1"/>
    <row r="69036" customFormat="1"/>
    <row r="69037" customFormat="1"/>
    <row r="69038" customFormat="1"/>
    <row r="69039" customFormat="1"/>
    <row r="69040" customFormat="1"/>
    <row r="69041" customFormat="1"/>
    <row r="69042" customFormat="1"/>
    <row r="69043" customFormat="1"/>
    <row r="69044" customFormat="1"/>
    <row r="69045" customFormat="1"/>
    <row r="69046" customFormat="1"/>
    <row r="69047" customFormat="1"/>
    <row r="69048" customFormat="1"/>
    <row r="69049" customFormat="1"/>
    <row r="69050" customFormat="1"/>
    <row r="69051" customFormat="1"/>
    <row r="69052" customFormat="1"/>
    <row r="69053" customFormat="1"/>
    <row r="69054" customFormat="1"/>
    <row r="69055" customFormat="1"/>
    <row r="69056" customFormat="1"/>
    <row r="69057" spans="26:257">
      <c r="CJ69057"/>
      <c r="CK69057"/>
      <c r="GG69057"/>
      <c r="GI69057"/>
      <c r="GQ69057"/>
      <c r="HI69057"/>
      <c r="HK69057"/>
      <c r="HM69057"/>
      <c r="IF69057"/>
      <c r="IW69057"/>
    </row>
    <row r="69058" spans="26:257">
      <c r="CJ69058"/>
      <c r="CK69058"/>
      <c r="GG69058"/>
      <c r="GI69058"/>
      <c r="GQ69058"/>
      <c r="HI69058"/>
      <c r="HK69058"/>
      <c r="HM69058"/>
      <c r="IF69058"/>
      <c r="IW69058"/>
    </row>
    <row r="69059" spans="26:257">
      <c r="CJ69059"/>
      <c r="CK69059"/>
      <c r="GG69059"/>
      <c r="GI69059"/>
      <c r="GQ69059"/>
      <c r="HI69059"/>
      <c r="HK69059"/>
      <c r="HM69059"/>
      <c r="IF69059"/>
      <c r="IW69059"/>
    </row>
    <row r="69060" spans="26:257">
      <c r="CJ69060"/>
      <c r="CK69060"/>
      <c r="GG69060"/>
      <c r="GI69060"/>
      <c r="GQ69060"/>
      <c r="HI69060"/>
      <c r="HK69060"/>
      <c r="HM69060"/>
      <c r="IF69060"/>
      <c r="IW69060"/>
    </row>
    <row r="69061" spans="26:257">
      <c r="CJ69061"/>
      <c r="CK69061"/>
      <c r="GG69061"/>
      <c r="GI69061"/>
      <c r="GQ69061"/>
      <c r="HI69061"/>
      <c r="HK69061"/>
      <c r="HM69061"/>
      <c r="IF69061"/>
      <c r="IW69061"/>
    </row>
    <row r="69062" spans="26:257">
      <c r="CJ69062"/>
      <c r="CK69062"/>
      <c r="GG69062"/>
      <c r="GI69062"/>
      <c r="GQ69062"/>
      <c r="HI69062"/>
      <c r="HK69062"/>
      <c r="HM69062"/>
      <c r="IF69062"/>
      <c r="IW69062"/>
    </row>
    <row r="69063" spans="26:257">
      <c r="CJ69063"/>
      <c r="CK69063"/>
      <c r="GG69063"/>
      <c r="GI69063"/>
      <c r="GQ69063"/>
      <c r="HI69063"/>
      <c r="HK69063"/>
      <c r="HM69063"/>
      <c r="IF69063"/>
      <c r="IW69063"/>
    </row>
    <row r="69064" spans="26:257">
      <c r="CJ69064"/>
      <c r="CK69064"/>
      <c r="GG69064"/>
      <c r="GI69064"/>
      <c r="GQ69064"/>
      <c r="HI69064"/>
      <c r="HK69064"/>
      <c r="HM69064"/>
      <c r="IF69064"/>
      <c r="IW69064"/>
    </row>
    <row r="69065" spans="26:257">
      <c r="CJ69065"/>
      <c r="CK69065"/>
      <c r="GG69065"/>
      <c r="GI69065"/>
      <c r="GQ69065"/>
      <c r="HI69065"/>
      <c r="HK69065"/>
      <c r="HM69065"/>
      <c r="IF69065"/>
      <c r="IW69065"/>
    </row>
    <row r="69066" spans="26:257">
      <c r="CJ69066"/>
      <c r="CK69066"/>
      <c r="GG69066"/>
      <c r="GI69066"/>
      <c r="GQ69066"/>
      <c r="HI69066"/>
      <c r="HK69066"/>
      <c r="HM69066"/>
      <c r="IF69066"/>
      <c r="IW69066"/>
    </row>
    <row r="69067" spans="26:257">
      <c r="CJ69067"/>
      <c r="CK69067"/>
      <c r="GG69067"/>
      <c r="GI69067"/>
      <c r="GQ69067"/>
      <c r="HI69067"/>
      <c r="HK69067"/>
      <c r="HM69067"/>
      <c r="IF69067"/>
      <c r="IW69067"/>
    </row>
    <row r="69068" spans="26:257">
      <c r="CJ69068"/>
      <c r="CK69068"/>
      <c r="GG69068"/>
      <c r="GI69068"/>
      <c r="GQ69068"/>
      <c r="HI69068"/>
      <c r="HK69068"/>
      <c r="HM69068"/>
      <c r="IF69068"/>
      <c r="IW69068"/>
    </row>
    <row r="69069" spans="26:257">
      <c r="CJ69069"/>
      <c r="CK69069"/>
      <c r="GG69069"/>
      <c r="GI69069"/>
      <c r="GQ69069"/>
      <c r="HI69069"/>
      <c r="HK69069"/>
      <c r="HM69069"/>
      <c r="IF69069"/>
      <c r="IW69069"/>
    </row>
    <row r="69070" spans="26:257">
      <c r="Z69070" s="37"/>
      <c r="AD69070" s="32"/>
      <c r="AJ69070" s="37"/>
      <c r="CJ69070"/>
      <c r="CK69070"/>
      <c r="GG69070"/>
      <c r="GI69070"/>
      <c r="GQ69070"/>
      <c r="HI69070"/>
      <c r="HK69070"/>
      <c r="HM69070"/>
      <c r="IF69070"/>
      <c r="IW69070"/>
    </row>
    <row r="69071" spans="26:257">
      <c r="CJ69071"/>
      <c r="CK69071"/>
      <c r="GG69071"/>
      <c r="GI69071"/>
      <c r="GQ69071"/>
      <c r="HI69071"/>
      <c r="HK69071"/>
      <c r="HM69071"/>
      <c r="IF69071"/>
      <c r="IW69071"/>
    </row>
    <row r="69072" spans="26:257">
      <c r="CJ69072"/>
      <c r="CK69072"/>
      <c r="GG69072"/>
      <c r="GI69072"/>
      <c r="GQ69072"/>
      <c r="HI69072"/>
      <c r="HK69072"/>
      <c r="HM69072"/>
      <c r="IF69072"/>
      <c r="IW69072"/>
    </row>
    <row r="69073" customFormat="1"/>
    <row r="69074" customFormat="1"/>
    <row r="69075" customFormat="1"/>
    <row r="69076" customFormat="1"/>
    <row r="69077" customFormat="1"/>
    <row r="69078" customFormat="1"/>
    <row r="69079" customFormat="1"/>
    <row r="69080" customFormat="1"/>
    <row r="69081" customFormat="1"/>
    <row r="69082" customFormat="1"/>
    <row r="69083" customFormat="1"/>
    <row r="69084" customFormat="1"/>
    <row r="69085" customFormat="1"/>
    <row r="69086" customFormat="1"/>
    <row r="69087" customFormat="1"/>
    <row r="69088" customFormat="1"/>
    <row r="69089" customFormat="1"/>
    <row r="69090" customFormat="1"/>
    <row r="69091" customFormat="1"/>
    <row r="69092" customFormat="1"/>
    <row r="69093" customFormat="1"/>
    <row r="69094" customFormat="1"/>
    <row r="69095" customFormat="1"/>
    <row r="69096" customFormat="1"/>
    <row r="69097" customFormat="1"/>
    <row r="69098" customFormat="1"/>
    <row r="69099" customFormat="1"/>
    <row r="69100" customFormat="1"/>
    <row r="69101" customFormat="1"/>
    <row r="69102" customFormat="1"/>
    <row r="69103" customFormat="1"/>
    <row r="69104" customFormat="1"/>
    <row r="69105" customFormat="1"/>
    <row r="69106" customFormat="1"/>
    <row r="69107" customFormat="1"/>
    <row r="69108" customFormat="1"/>
    <row r="69109" customFormat="1"/>
    <row r="69110" customFormat="1"/>
    <row r="69111" customFormat="1"/>
    <row r="69112" customFormat="1"/>
    <row r="69113" customFormat="1"/>
    <row r="69114" customFormat="1"/>
    <row r="69115" customFormat="1"/>
    <row r="69116" customFormat="1"/>
    <row r="69117" customFormat="1"/>
    <row r="69118" customFormat="1"/>
    <row r="69119" customFormat="1"/>
    <row r="69120" customFormat="1"/>
    <row r="69121" customFormat="1"/>
    <row r="69122" customFormat="1"/>
    <row r="69123" customFormat="1"/>
    <row r="69124" customFormat="1"/>
    <row r="69125" customFormat="1"/>
    <row r="69126" customFormat="1"/>
    <row r="69127" customFormat="1"/>
    <row r="69128" customFormat="1"/>
    <row r="69129" customFormat="1"/>
    <row r="69130" customFormat="1"/>
    <row r="69131" customFormat="1"/>
    <row r="69132" customFormat="1"/>
    <row r="69133" customFormat="1"/>
    <row r="69134" customFormat="1"/>
    <row r="69135" customFormat="1"/>
    <row r="69136" customFormat="1"/>
    <row r="69137" customFormat="1"/>
    <row r="69138" customFormat="1"/>
    <row r="69139" customFormat="1"/>
    <row r="69140" customFormat="1"/>
    <row r="69141" customFormat="1"/>
    <row r="69142" customFormat="1"/>
    <row r="69143" customFormat="1"/>
    <row r="69144" customFormat="1"/>
    <row r="69145" customFormat="1"/>
    <row r="69146" customFormat="1"/>
    <row r="69147" customFormat="1"/>
    <row r="69148" customFormat="1"/>
    <row r="69149" customFormat="1"/>
    <row r="69150" customFormat="1"/>
    <row r="69151" customFormat="1"/>
    <row r="69152" customFormat="1"/>
    <row r="69153" spans="26:257">
      <c r="CJ69153"/>
      <c r="CK69153"/>
      <c r="GG69153"/>
      <c r="GI69153"/>
      <c r="GQ69153"/>
      <c r="HI69153"/>
      <c r="HK69153"/>
      <c r="HM69153"/>
      <c r="IF69153"/>
      <c r="IW69153"/>
    </row>
    <row r="69154" spans="26:257">
      <c r="CJ69154"/>
      <c r="CK69154"/>
      <c r="GG69154"/>
      <c r="GI69154"/>
      <c r="GQ69154"/>
      <c r="HI69154"/>
      <c r="HK69154"/>
      <c r="HM69154"/>
      <c r="IF69154"/>
      <c r="IW69154"/>
    </row>
    <row r="69155" spans="26:257">
      <c r="CJ69155"/>
      <c r="CK69155"/>
      <c r="GG69155"/>
      <c r="GI69155"/>
      <c r="GQ69155"/>
      <c r="HI69155"/>
      <c r="HK69155"/>
      <c r="HM69155"/>
      <c r="IF69155"/>
      <c r="IW69155"/>
    </row>
    <row r="69156" spans="26:257">
      <c r="CJ69156"/>
      <c r="CK69156"/>
      <c r="GG69156"/>
      <c r="GI69156"/>
      <c r="GQ69156"/>
      <c r="HI69156"/>
      <c r="HK69156"/>
      <c r="HM69156"/>
      <c r="IF69156"/>
      <c r="IW69156"/>
    </row>
    <row r="69157" spans="26:257">
      <c r="CJ69157"/>
      <c r="CK69157"/>
      <c r="GG69157"/>
      <c r="GI69157"/>
      <c r="GQ69157"/>
      <c r="HI69157"/>
      <c r="HK69157"/>
      <c r="HM69157"/>
      <c r="IF69157"/>
      <c r="IW69157"/>
    </row>
    <row r="69158" spans="26:257">
      <c r="CJ69158"/>
      <c r="CK69158"/>
      <c r="GG69158"/>
      <c r="GI69158"/>
      <c r="GQ69158"/>
      <c r="HI69158"/>
      <c r="HK69158"/>
      <c r="HM69158"/>
      <c r="IF69158"/>
      <c r="IW69158"/>
    </row>
    <row r="69159" spans="26:257">
      <c r="CJ69159"/>
      <c r="CK69159"/>
      <c r="GG69159"/>
      <c r="GI69159"/>
      <c r="GQ69159"/>
      <c r="HI69159"/>
      <c r="HK69159"/>
      <c r="HM69159"/>
      <c r="IF69159"/>
      <c r="IW69159"/>
    </row>
    <row r="69160" spans="26:257">
      <c r="CJ69160"/>
      <c r="CK69160"/>
      <c r="GG69160"/>
      <c r="GI69160"/>
      <c r="GQ69160"/>
      <c r="HI69160"/>
      <c r="HK69160"/>
      <c r="HM69160"/>
      <c r="IF69160"/>
      <c r="IW69160"/>
    </row>
    <row r="69161" spans="26:257">
      <c r="CJ69161"/>
      <c r="CK69161"/>
      <c r="GG69161"/>
      <c r="GI69161"/>
      <c r="GQ69161"/>
      <c r="HI69161"/>
      <c r="HK69161"/>
      <c r="HM69161"/>
      <c r="IF69161"/>
      <c r="IW69161"/>
    </row>
    <row r="69162" spans="26:257">
      <c r="Z69162" s="37"/>
      <c r="AD69162" s="32"/>
      <c r="AJ69162" s="37"/>
      <c r="CJ69162"/>
      <c r="CK69162"/>
      <c r="GG69162"/>
      <c r="GI69162"/>
      <c r="GQ69162"/>
      <c r="HI69162"/>
      <c r="HK69162"/>
      <c r="HM69162"/>
      <c r="IF69162"/>
      <c r="IW69162"/>
    </row>
    <row r="69163" spans="26:257">
      <c r="CJ69163"/>
      <c r="CK69163"/>
      <c r="GG69163"/>
      <c r="GI69163"/>
      <c r="GQ69163"/>
      <c r="HI69163"/>
      <c r="HK69163"/>
      <c r="HM69163"/>
      <c r="IF69163"/>
      <c r="IW69163"/>
    </row>
    <row r="69164" spans="26:257">
      <c r="CJ69164"/>
      <c r="CK69164"/>
      <c r="GG69164"/>
      <c r="GI69164"/>
      <c r="GQ69164"/>
      <c r="HI69164"/>
      <c r="HK69164"/>
      <c r="HM69164"/>
      <c r="IF69164"/>
      <c r="IW69164"/>
    </row>
    <row r="69165" spans="26:257">
      <c r="CJ69165"/>
      <c r="CK69165"/>
      <c r="GG69165"/>
      <c r="GI69165"/>
      <c r="GQ69165"/>
      <c r="HI69165"/>
      <c r="HK69165"/>
      <c r="HM69165"/>
      <c r="IF69165"/>
      <c r="IW69165"/>
    </row>
    <row r="69166" spans="26:257">
      <c r="CJ69166"/>
      <c r="CK69166"/>
      <c r="GG69166"/>
      <c r="GI69166"/>
      <c r="GQ69166"/>
      <c r="HI69166"/>
      <c r="HK69166"/>
      <c r="HM69166"/>
      <c r="IF69166"/>
      <c r="IW69166"/>
    </row>
    <row r="69167" spans="26:257">
      <c r="CJ69167"/>
      <c r="CK69167"/>
      <c r="GG69167"/>
      <c r="GI69167"/>
      <c r="GQ69167"/>
      <c r="HI69167"/>
      <c r="HK69167"/>
      <c r="HM69167"/>
      <c r="IF69167"/>
      <c r="IW69167"/>
    </row>
    <row r="69168" spans="26:257">
      <c r="CJ69168"/>
      <c r="CK69168"/>
      <c r="GG69168"/>
      <c r="GI69168"/>
      <c r="GQ69168"/>
      <c r="HI69168"/>
      <c r="HK69168"/>
      <c r="HM69168"/>
      <c r="IF69168"/>
      <c r="IW69168"/>
    </row>
    <row r="69169" customFormat="1"/>
    <row r="69170" customFormat="1"/>
    <row r="69171" customFormat="1"/>
    <row r="69172" customFormat="1"/>
    <row r="69173" customFormat="1"/>
    <row r="69174" customFormat="1"/>
    <row r="69175" customFormat="1"/>
    <row r="69176" customFormat="1"/>
    <row r="69177" customFormat="1"/>
    <row r="69178" customFormat="1"/>
    <row r="69179" customFormat="1"/>
    <row r="69180" customFormat="1"/>
    <row r="69181" customFormat="1"/>
    <row r="69182" customFormat="1"/>
    <row r="69183" customFormat="1"/>
    <row r="69184" customFormat="1"/>
    <row r="69185" customFormat="1"/>
    <row r="69186" customFormat="1"/>
    <row r="69187" customFormat="1"/>
    <row r="69188" customFormat="1"/>
    <row r="69189" customFormat="1"/>
    <row r="69190" customFormat="1"/>
    <row r="69191" customFormat="1"/>
    <row r="69192" customFormat="1"/>
    <row r="69193" customFormat="1"/>
    <row r="69194" customFormat="1"/>
    <row r="69195" customFormat="1"/>
    <row r="69196" customFormat="1"/>
    <row r="69197" customFormat="1"/>
    <row r="69198" customFormat="1"/>
    <row r="69199" customFormat="1"/>
    <row r="69200" customFormat="1"/>
    <row r="69201" customFormat="1"/>
    <row r="69202" customFormat="1"/>
    <row r="69203" customFormat="1"/>
    <row r="69204" customFormat="1"/>
    <row r="69205" customFormat="1"/>
    <row r="69206" customFormat="1"/>
    <row r="69207" customFormat="1"/>
    <row r="69208" customFormat="1"/>
    <row r="69209" customFormat="1"/>
    <row r="69210" customFormat="1"/>
    <row r="69211" customFormat="1"/>
    <row r="69212" customFormat="1"/>
    <row r="69213" customFormat="1"/>
    <row r="69214" customFormat="1"/>
    <row r="69215" customFormat="1"/>
    <row r="69216" customFormat="1"/>
    <row r="69217" customFormat="1"/>
    <row r="69218" customFormat="1"/>
    <row r="69219" customFormat="1"/>
    <row r="69220" customFormat="1"/>
    <row r="69221" customFormat="1"/>
    <row r="69222" customFormat="1"/>
    <row r="69223" customFormat="1"/>
    <row r="69224" customFormat="1"/>
    <row r="69225" customFormat="1"/>
    <row r="69226" customFormat="1"/>
    <row r="69227" customFormat="1"/>
    <row r="69228" customFormat="1"/>
    <row r="69229" customFormat="1"/>
    <row r="69230" customFormat="1"/>
    <row r="69231" customFormat="1"/>
    <row r="69232" customFormat="1"/>
    <row r="69233" customFormat="1"/>
    <row r="69234" customFormat="1"/>
    <row r="69235" customFormat="1"/>
    <row r="69236" customFormat="1"/>
    <row r="69237" customFormat="1"/>
    <row r="69238" customFormat="1"/>
    <row r="69239" customFormat="1"/>
    <row r="69240" customFormat="1"/>
    <row r="69241" customFormat="1"/>
    <row r="69242" customFormat="1"/>
    <row r="69243" customFormat="1"/>
    <row r="69244" customFormat="1"/>
    <row r="69245" customFormat="1"/>
    <row r="69246" customFormat="1"/>
    <row r="69247" customFormat="1"/>
    <row r="69248" customFormat="1"/>
    <row r="69249" customFormat="1"/>
    <row r="69250" customFormat="1"/>
    <row r="69251" customFormat="1"/>
    <row r="69252" customFormat="1"/>
    <row r="69253" customFormat="1"/>
    <row r="69254" customFormat="1"/>
    <row r="69255" customFormat="1"/>
    <row r="69256" customFormat="1"/>
    <row r="69257" customFormat="1"/>
    <row r="69258" customFormat="1"/>
    <row r="69259" customFormat="1"/>
    <row r="69260" customFormat="1"/>
    <row r="69261" customFormat="1"/>
    <row r="69262" customFormat="1"/>
    <row r="69263" customFormat="1"/>
    <row r="69264" customFormat="1"/>
    <row r="69265" customFormat="1"/>
    <row r="69266" customFormat="1"/>
    <row r="69267" customFormat="1"/>
    <row r="69268" customFormat="1"/>
    <row r="69269" customFormat="1"/>
    <row r="69270" customFormat="1"/>
    <row r="69271" customFormat="1"/>
    <row r="69272" customFormat="1"/>
    <row r="69273" customFormat="1"/>
    <row r="69274" customFormat="1"/>
    <row r="69275" customFormat="1"/>
    <row r="69276" customFormat="1"/>
    <row r="69277" customFormat="1"/>
    <row r="69278" customFormat="1"/>
    <row r="69279" customFormat="1"/>
    <row r="69280" customFormat="1"/>
    <row r="69281" customFormat="1"/>
    <row r="69282" customFormat="1"/>
    <row r="69283" customFormat="1"/>
    <row r="69284" customFormat="1"/>
    <row r="69285" customFormat="1"/>
    <row r="69286" customFormat="1"/>
    <row r="69287" customFormat="1"/>
    <row r="69288" customFormat="1"/>
    <row r="69289" customFormat="1"/>
    <row r="69290" customFormat="1"/>
    <row r="69291" customFormat="1"/>
    <row r="69292" customFormat="1"/>
    <row r="69293" customFormat="1"/>
    <row r="69294" customFormat="1"/>
    <row r="69295" customFormat="1"/>
    <row r="69296" customFormat="1"/>
    <row r="69297" customFormat="1"/>
    <row r="69298" customFormat="1"/>
    <row r="69299" customFormat="1"/>
    <row r="69300" customFormat="1"/>
    <row r="69301" customFormat="1"/>
    <row r="69302" customFormat="1"/>
    <row r="69303" customFormat="1"/>
    <row r="69304" customFormat="1"/>
    <row r="69305" customFormat="1"/>
    <row r="69306" customFormat="1"/>
    <row r="69307" customFormat="1"/>
    <row r="69308" customFormat="1"/>
    <row r="69309" customFormat="1"/>
    <row r="69310" customFormat="1"/>
    <row r="69311" customFormat="1"/>
    <row r="69312" customFormat="1"/>
    <row r="69313" customFormat="1"/>
    <row r="69314" customFormat="1"/>
    <row r="69315" customFormat="1"/>
    <row r="69316" customFormat="1"/>
    <row r="69317" customFormat="1"/>
    <row r="69318" customFormat="1"/>
    <row r="69319" customFormat="1"/>
    <row r="69320" customFormat="1"/>
    <row r="69321" customFormat="1"/>
    <row r="69322" customFormat="1"/>
    <row r="69323" customFormat="1"/>
    <row r="69324" customFormat="1"/>
    <row r="69325" customFormat="1"/>
    <row r="69326" customFormat="1"/>
    <row r="69327" customFormat="1"/>
    <row r="69328" customFormat="1"/>
    <row r="69329" customFormat="1"/>
    <row r="69330" customFormat="1"/>
    <row r="69331" customFormat="1"/>
    <row r="69332" customFormat="1"/>
    <row r="69333" customFormat="1"/>
    <row r="69334" customFormat="1"/>
    <row r="69335" customFormat="1"/>
    <row r="69336" customFormat="1"/>
    <row r="69337" customFormat="1"/>
    <row r="69338" customFormat="1"/>
    <row r="69339" customFormat="1"/>
    <row r="69340" customFormat="1"/>
    <row r="69341" customFormat="1"/>
    <row r="69342" customFormat="1"/>
    <row r="69343" customFormat="1"/>
    <row r="69344" customFormat="1"/>
    <row r="69345" customFormat="1"/>
    <row r="69346" customFormat="1"/>
    <row r="69347" customFormat="1"/>
    <row r="69348" customFormat="1"/>
    <row r="69349" customFormat="1"/>
    <row r="69350" customFormat="1"/>
    <row r="69351" customFormat="1"/>
    <row r="69352" customFormat="1"/>
    <row r="69353" customFormat="1"/>
    <row r="69354" customFormat="1"/>
    <row r="69355" customFormat="1"/>
    <row r="69356" customFormat="1"/>
    <row r="69357" customFormat="1"/>
    <row r="69358" customFormat="1"/>
    <row r="69359" customFormat="1"/>
    <row r="69360" customFormat="1"/>
    <row r="69361" customFormat="1"/>
    <row r="69362" customFormat="1"/>
    <row r="69363" customFormat="1"/>
    <row r="69364" customFormat="1"/>
    <row r="69365" customFormat="1"/>
    <row r="69366" customFormat="1"/>
    <row r="69367" customFormat="1"/>
    <row r="69368" customFormat="1"/>
    <row r="69369" customFormat="1"/>
    <row r="69370" customFormat="1"/>
    <row r="69371" customFormat="1"/>
    <row r="69372" customFormat="1"/>
    <row r="69373" customFormat="1"/>
    <row r="69374" customFormat="1"/>
    <row r="69375" customFormat="1"/>
    <row r="69376" customFormat="1"/>
    <row r="69377" customFormat="1"/>
    <row r="69378" customFormat="1"/>
    <row r="69379" customFormat="1"/>
    <row r="69380" customFormat="1"/>
    <row r="69381" customFormat="1"/>
    <row r="69382" customFormat="1"/>
    <row r="69383" customFormat="1"/>
    <row r="69384" customFormat="1"/>
    <row r="69385" customFormat="1"/>
    <row r="69386" customFormat="1"/>
    <row r="69387" customFormat="1"/>
    <row r="69388" customFormat="1"/>
    <row r="69389" customFormat="1"/>
    <row r="69390" customFormat="1"/>
    <row r="69391" customFormat="1"/>
    <row r="69392" customFormat="1"/>
    <row r="69393" customFormat="1"/>
    <row r="69394" customFormat="1"/>
    <row r="69395" customFormat="1"/>
    <row r="69396" customFormat="1"/>
    <row r="69397" customFormat="1"/>
    <row r="69398" customFormat="1"/>
    <row r="69399" customFormat="1"/>
    <row r="69400" customFormat="1"/>
    <row r="69401" customFormat="1"/>
    <row r="69402" customFormat="1"/>
    <row r="69403" customFormat="1"/>
    <row r="69404" customFormat="1"/>
    <row r="69405" customFormat="1"/>
    <row r="69406" customFormat="1"/>
    <row r="69407" customFormat="1"/>
    <row r="69408" customFormat="1"/>
    <row r="69409" customFormat="1"/>
    <row r="69410" customFormat="1"/>
    <row r="69411" customFormat="1"/>
    <row r="69412" customFormat="1"/>
    <row r="69413" customFormat="1"/>
    <row r="69414" customFormat="1"/>
    <row r="69415" customFormat="1"/>
    <row r="69416" customFormat="1"/>
    <row r="69417" customFormat="1"/>
    <row r="69418" customFormat="1"/>
    <row r="69419" customFormat="1"/>
    <row r="69420" customFormat="1"/>
    <row r="69421" customFormat="1"/>
    <row r="69422" customFormat="1"/>
    <row r="69423" customFormat="1"/>
    <row r="69424" customFormat="1"/>
    <row r="69425" customFormat="1"/>
    <row r="69426" customFormat="1"/>
    <row r="69427" customFormat="1"/>
    <row r="69428" customFormat="1"/>
    <row r="69429" customFormat="1"/>
    <row r="69430" customFormat="1"/>
    <row r="69431" customFormat="1"/>
    <row r="69432" customFormat="1"/>
    <row r="69433" customFormat="1"/>
    <row r="69434" customFormat="1"/>
    <row r="69435" customFormat="1"/>
    <row r="69436" customFormat="1"/>
    <row r="69437" customFormat="1"/>
    <row r="69438" customFormat="1"/>
    <row r="69439" customFormat="1"/>
    <row r="69440" customFormat="1"/>
    <row r="69441" customFormat="1"/>
    <row r="69442" customFormat="1"/>
    <row r="69443" customFormat="1"/>
    <row r="69444" customFormat="1"/>
    <row r="69445" customFormat="1"/>
    <row r="69446" customFormat="1"/>
    <row r="69447" customFormat="1"/>
    <row r="69448" customFormat="1"/>
    <row r="69449" customFormat="1"/>
    <row r="69450" customFormat="1"/>
    <row r="69451" customFormat="1"/>
    <row r="69452" customFormat="1"/>
    <row r="69453" customFormat="1"/>
    <row r="69454" customFormat="1"/>
    <row r="69455" customFormat="1"/>
    <row r="69456" customFormat="1"/>
    <row r="69457" customFormat="1"/>
    <row r="69458" customFormat="1"/>
    <row r="69459" customFormat="1"/>
    <row r="69460" customFormat="1"/>
    <row r="69461" customFormat="1"/>
    <row r="69462" customFormat="1"/>
    <row r="69463" customFormat="1"/>
    <row r="69464" customFormat="1"/>
    <row r="69465" customFormat="1"/>
    <row r="69466" customFormat="1"/>
    <row r="69467" customFormat="1"/>
    <row r="69468" customFormat="1"/>
    <row r="69469" customFormat="1"/>
    <row r="69470" customFormat="1"/>
    <row r="69471" customFormat="1"/>
    <row r="69472" customFormat="1"/>
    <row r="69473" customFormat="1"/>
    <row r="69474" customFormat="1"/>
    <row r="69475" customFormat="1"/>
    <row r="69476" customFormat="1"/>
    <row r="69477" customFormat="1"/>
    <row r="69478" customFormat="1"/>
    <row r="69479" customFormat="1"/>
    <row r="69480" customFormat="1"/>
    <row r="69481" customFormat="1"/>
    <row r="69482" customFormat="1"/>
    <row r="69483" customFormat="1"/>
    <row r="69484" customFormat="1"/>
    <row r="69485" customFormat="1"/>
    <row r="69486" customFormat="1"/>
    <row r="69487" customFormat="1"/>
    <row r="69488" customFormat="1"/>
    <row r="69489" customFormat="1"/>
    <row r="69490" customFormat="1"/>
    <row r="69491" customFormat="1"/>
    <row r="69492" customFormat="1"/>
    <row r="69493" customFormat="1"/>
    <row r="69494" customFormat="1"/>
    <row r="69495" customFormat="1"/>
    <row r="69496" customFormat="1"/>
    <row r="69497" customFormat="1"/>
    <row r="69498" customFormat="1"/>
    <row r="69499" customFormat="1"/>
    <row r="69500" customFormat="1"/>
    <row r="69501" customFormat="1"/>
    <row r="69502" customFormat="1"/>
    <row r="69503" customFormat="1"/>
    <row r="69504" customFormat="1"/>
    <row r="69505" customFormat="1"/>
    <row r="69506" customFormat="1"/>
    <row r="69507" customFormat="1"/>
    <row r="69508" customFormat="1"/>
    <row r="69509" customFormat="1"/>
    <row r="69510" customFormat="1"/>
    <row r="69511" customFormat="1"/>
    <row r="69512" customFormat="1"/>
    <row r="69513" customFormat="1"/>
    <row r="69514" customFormat="1"/>
    <row r="69515" customFormat="1"/>
    <row r="69516" customFormat="1"/>
    <row r="69517" customFormat="1"/>
    <row r="69518" customFormat="1"/>
    <row r="69519" customFormat="1"/>
    <row r="69520" customFormat="1"/>
    <row r="69521" customFormat="1"/>
    <row r="69522" customFormat="1"/>
    <row r="69523" customFormat="1"/>
    <row r="69524" customFormat="1"/>
    <row r="69525" customFormat="1"/>
    <row r="69526" customFormat="1"/>
    <row r="69527" customFormat="1"/>
    <row r="69528" customFormat="1"/>
    <row r="69529" customFormat="1"/>
    <row r="69530" customFormat="1"/>
    <row r="69531" customFormat="1"/>
    <row r="69532" customFormat="1"/>
    <row r="69533" customFormat="1"/>
    <row r="69534" customFormat="1"/>
    <row r="69535" customFormat="1"/>
    <row r="69536" customFormat="1"/>
    <row r="69537" customFormat="1"/>
    <row r="69538" customFormat="1"/>
    <row r="69539" customFormat="1"/>
    <row r="69540" customFormat="1"/>
    <row r="69541" customFormat="1"/>
    <row r="69542" customFormat="1"/>
    <row r="69543" customFormat="1"/>
    <row r="69544" customFormat="1"/>
    <row r="69545" customFormat="1"/>
    <row r="69546" customFormat="1"/>
    <row r="69547" customFormat="1"/>
    <row r="69548" customFormat="1"/>
    <row r="69549" customFormat="1"/>
    <row r="69550" customFormat="1"/>
    <row r="69551" customFormat="1"/>
    <row r="69552" customFormat="1"/>
    <row r="69553" customFormat="1"/>
    <row r="69554" customFormat="1"/>
    <row r="69555" customFormat="1"/>
    <row r="69556" customFormat="1"/>
    <row r="69557" customFormat="1"/>
    <row r="69558" customFormat="1"/>
    <row r="69559" customFormat="1"/>
    <row r="69560" customFormat="1"/>
    <row r="69561" customFormat="1"/>
    <row r="69562" customFormat="1"/>
    <row r="69563" customFormat="1"/>
    <row r="69564" customFormat="1"/>
    <row r="69565" customFormat="1"/>
    <row r="69566" customFormat="1"/>
    <row r="69567" customFormat="1"/>
    <row r="69568" customFormat="1"/>
    <row r="69569" customFormat="1"/>
    <row r="69570" customFormat="1"/>
    <row r="69571" customFormat="1"/>
    <row r="69572" customFormat="1"/>
    <row r="69573" customFormat="1"/>
    <row r="69574" customFormat="1"/>
    <row r="69575" customFormat="1"/>
    <row r="69576" customFormat="1"/>
    <row r="69577" customFormat="1"/>
    <row r="69578" customFormat="1"/>
    <row r="69579" customFormat="1"/>
    <row r="69580" customFormat="1"/>
    <row r="69581" customFormat="1"/>
    <row r="69582" customFormat="1"/>
    <row r="69583" customFormat="1"/>
    <row r="69584" customFormat="1"/>
    <row r="69585" customFormat="1"/>
    <row r="69586" customFormat="1"/>
    <row r="69587" customFormat="1"/>
    <row r="69588" customFormat="1"/>
    <row r="69589" customFormat="1"/>
    <row r="69590" customFormat="1"/>
    <row r="69591" customFormat="1"/>
    <row r="69592" customFormat="1"/>
    <row r="69593" customFormat="1"/>
    <row r="69594" customFormat="1"/>
    <row r="69595" customFormat="1"/>
    <row r="69596" customFormat="1"/>
    <row r="69597" customFormat="1"/>
    <row r="69598" customFormat="1"/>
    <row r="69599" customFormat="1"/>
    <row r="69600" customFormat="1"/>
    <row r="69601" customFormat="1"/>
    <row r="69602" customFormat="1"/>
    <row r="69603" customFormat="1"/>
    <row r="69604" customFormat="1"/>
    <row r="69605" customFormat="1"/>
    <row r="69606" customFormat="1"/>
    <row r="69607" customFormat="1"/>
    <row r="69608" customFormat="1"/>
    <row r="69609" customFormat="1"/>
    <row r="69610" customFormat="1"/>
    <row r="69611" customFormat="1"/>
    <row r="69612" customFormat="1"/>
    <row r="69613" customFormat="1"/>
    <row r="69614" customFormat="1"/>
    <row r="69615" customFormat="1"/>
    <row r="69616" customFormat="1"/>
    <row r="69617" customFormat="1"/>
    <row r="69618" customFormat="1"/>
    <row r="69619" customFormat="1"/>
    <row r="69620" customFormat="1"/>
    <row r="69621" customFormat="1"/>
    <row r="69622" customFormat="1"/>
    <row r="69623" customFormat="1"/>
    <row r="69624" customFormat="1"/>
    <row r="69625" customFormat="1"/>
    <row r="69626" customFormat="1"/>
    <row r="69627" customFormat="1"/>
    <row r="69628" customFormat="1"/>
    <row r="69629" customFormat="1"/>
    <row r="69630" customFormat="1"/>
    <row r="69631" customFormat="1"/>
    <row r="69632" customFormat="1"/>
    <row r="69633" customFormat="1"/>
    <row r="69634" customFormat="1"/>
    <row r="69635" customFormat="1"/>
    <row r="69636" customFormat="1"/>
    <row r="69637" customFormat="1"/>
    <row r="69638" customFormat="1"/>
    <row r="69639" customFormat="1"/>
    <row r="69640" customFormat="1"/>
    <row r="69641" customFormat="1"/>
    <row r="69642" customFormat="1"/>
    <row r="69643" customFormat="1"/>
    <row r="69644" customFormat="1"/>
    <row r="69645" customFormat="1"/>
    <row r="69646" customFormat="1"/>
    <row r="69647" customFormat="1"/>
    <row r="69648" customFormat="1"/>
    <row r="69649" customFormat="1"/>
    <row r="69650" customFormat="1"/>
    <row r="69651" customFormat="1"/>
    <row r="69652" customFormat="1"/>
    <row r="69653" customFormat="1"/>
    <row r="69654" customFormat="1"/>
    <row r="69655" customFormat="1"/>
    <row r="69656" customFormat="1"/>
    <row r="69657" customFormat="1"/>
    <row r="69658" customFormat="1"/>
    <row r="69659" customFormat="1"/>
    <row r="69660" customFormat="1"/>
    <row r="69661" customFormat="1"/>
    <row r="69662" customFormat="1"/>
    <row r="69663" customFormat="1"/>
    <row r="69664" customFormat="1"/>
    <row r="69665" customFormat="1"/>
    <row r="69666" customFormat="1"/>
    <row r="69667" customFormat="1"/>
    <row r="69668" customFormat="1"/>
    <row r="69669" customFormat="1"/>
    <row r="69670" customFormat="1"/>
    <row r="69671" customFormat="1"/>
    <row r="69672" customFormat="1"/>
    <row r="69673" customFormat="1"/>
    <row r="69674" customFormat="1"/>
    <row r="69675" customFormat="1"/>
    <row r="69676" customFormat="1"/>
    <row r="69677" customFormat="1"/>
    <row r="69678" customFormat="1"/>
    <row r="69679" customFormat="1"/>
    <row r="69680" customFormat="1"/>
    <row r="69681" customFormat="1"/>
    <row r="69682" customFormat="1"/>
    <row r="69683" customFormat="1"/>
    <row r="69684" customFormat="1"/>
    <row r="69685" customFormat="1"/>
    <row r="69686" customFormat="1"/>
    <row r="69687" customFormat="1"/>
    <row r="69688" customFormat="1"/>
    <row r="69689" customFormat="1"/>
    <row r="69690" customFormat="1"/>
    <row r="69691" customFormat="1"/>
    <row r="69692" customFormat="1"/>
    <row r="69693" customFormat="1"/>
    <row r="69694" customFormat="1"/>
    <row r="69695" customFormat="1"/>
    <row r="69696" customFormat="1"/>
    <row r="69697" customFormat="1"/>
    <row r="69698" customFormat="1"/>
    <row r="69699" customFormat="1"/>
    <row r="69700" customFormat="1"/>
    <row r="69701" customFormat="1"/>
    <row r="69702" customFormat="1"/>
    <row r="69703" customFormat="1"/>
    <row r="69704" customFormat="1"/>
    <row r="69705" customFormat="1"/>
    <row r="69706" customFormat="1"/>
    <row r="69707" customFormat="1"/>
    <row r="69708" customFormat="1"/>
    <row r="69709" customFormat="1"/>
    <row r="69710" customFormat="1"/>
    <row r="69711" customFormat="1"/>
    <row r="69712" customFormat="1"/>
    <row r="69713" customFormat="1"/>
    <row r="69714" customFormat="1"/>
    <row r="69715" customFormat="1"/>
    <row r="69716" customFormat="1"/>
    <row r="69717" customFormat="1"/>
    <row r="69718" customFormat="1"/>
    <row r="69719" customFormat="1"/>
    <row r="69720" customFormat="1"/>
    <row r="69721" customFormat="1"/>
    <row r="69722" customFormat="1"/>
    <row r="69723" customFormat="1"/>
    <row r="69724" customFormat="1"/>
    <row r="69725" customFormat="1"/>
    <row r="69726" customFormat="1"/>
    <row r="69727" customFormat="1"/>
    <row r="69728" customFormat="1"/>
    <row r="69729" customFormat="1"/>
    <row r="69730" customFormat="1"/>
    <row r="69731" customFormat="1"/>
    <row r="69732" customFormat="1"/>
    <row r="69733" customFormat="1"/>
    <row r="69734" customFormat="1"/>
    <row r="69735" customFormat="1"/>
    <row r="69736" customFormat="1"/>
    <row r="69737" customFormat="1"/>
    <row r="69738" customFormat="1"/>
    <row r="69739" customFormat="1"/>
    <row r="69740" customFormat="1"/>
    <row r="69741" customFormat="1"/>
    <row r="69742" customFormat="1"/>
    <row r="69743" customFormat="1"/>
    <row r="69744" customFormat="1"/>
    <row r="69745" spans="26:257">
      <c r="Z69745" s="37"/>
      <c r="AD69745" s="32"/>
      <c r="AJ69745" s="37"/>
      <c r="CJ69745"/>
      <c r="CK69745"/>
      <c r="GG69745"/>
      <c r="GI69745"/>
      <c r="GQ69745"/>
      <c r="HI69745"/>
      <c r="HK69745"/>
      <c r="HM69745"/>
      <c r="IF69745"/>
      <c r="IW69745"/>
    </row>
    <row r="69746" spans="26:257">
      <c r="CJ69746"/>
      <c r="CK69746"/>
      <c r="GG69746"/>
      <c r="GI69746"/>
      <c r="GQ69746"/>
      <c r="HI69746"/>
      <c r="HK69746"/>
      <c r="HM69746"/>
      <c r="IF69746"/>
      <c r="IW69746"/>
    </row>
    <row r="69747" spans="26:257">
      <c r="CJ69747"/>
      <c r="CK69747"/>
      <c r="GG69747"/>
      <c r="GI69747"/>
      <c r="GQ69747"/>
      <c r="HI69747"/>
      <c r="HK69747"/>
      <c r="HM69747"/>
      <c r="IF69747"/>
      <c r="IW69747"/>
    </row>
    <row r="69748" spans="26:257">
      <c r="CJ69748"/>
      <c r="CK69748"/>
      <c r="GG69748"/>
      <c r="GI69748"/>
      <c r="GQ69748"/>
      <c r="HI69748"/>
      <c r="HK69748"/>
      <c r="HM69748"/>
      <c r="IF69748"/>
      <c r="IW69748"/>
    </row>
    <row r="69749" spans="26:257">
      <c r="CJ69749"/>
      <c r="CK69749"/>
      <c r="GG69749"/>
      <c r="GI69749"/>
      <c r="GQ69749"/>
      <c r="HI69749"/>
      <c r="HK69749"/>
      <c r="HM69749"/>
      <c r="IF69749"/>
      <c r="IW69749"/>
    </row>
    <row r="69750" spans="26:257">
      <c r="CJ69750"/>
      <c r="CK69750"/>
      <c r="GG69750"/>
      <c r="GI69750"/>
      <c r="GQ69750"/>
      <c r="HI69750"/>
      <c r="HK69750"/>
      <c r="HM69750"/>
      <c r="IF69750"/>
      <c r="IW69750"/>
    </row>
    <row r="69751" spans="26:257">
      <c r="CJ69751"/>
      <c r="CK69751"/>
      <c r="GG69751"/>
      <c r="GI69751"/>
      <c r="GQ69751"/>
      <c r="HI69751"/>
      <c r="HK69751"/>
      <c r="HM69751"/>
      <c r="IF69751"/>
      <c r="IW69751"/>
    </row>
    <row r="69752" spans="26:257">
      <c r="CJ69752"/>
      <c r="CK69752"/>
      <c r="GG69752"/>
      <c r="GI69752"/>
      <c r="GQ69752"/>
      <c r="HI69752"/>
      <c r="HK69752"/>
      <c r="HM69752"/>
      <c r="IF69752"/>
      <c r="IW69752"/>
    </row>
    <row r="69753" spans="26:257">
      <c r="CJ69753"/>
      <c r="CK69753"/>
      <c r="GG69753"/>
      <c r="GI69753"/>
      <c r="GQ69753"/>
      <c r="HI69753"/>
      <c r="HK69753"/>
      <c r="HM69753"/>
      <c r="IF69753"/>
      <c r="IW69753"/>
    </row>
    <row r="69754" spans="26:257">
      <c r="CJ69754"/>
      <c r="CK69754"/>
      <c r="GG69754"/>
      <c r="GI69754"/>
      <c r="GQ69754"/>
      <c r="HI69754"/>
      <c r="HK69754"/>
      <c r="HM69754"/>
      <c r="IF69754"/>
      <c r="IW69754"/>
    </row>
    <row r="69755" spans="26:257">
      <c r="CJ69755"/>
      <c r="CK69755"/>
      <c r="GG69755"/>
      <c r="GI69755"/>
      <c r="GQ69755"/>
      <c r="HI69755"/>
      <c r="HK69755"/>
      <c r="HM69755"/>
      <c r="IF69755"/>
      <c r="IW69755"/>
    </row>
    <row r="69756" spans="26:257">
      <c r="CJ69756"/>
      <c r="CK69756"/>
      <c r="GG69756"/>
      <c r="GI69756"/>
      <c r="GQ69756"/>
      <c r="HI69756"/>
      <c r="HK69756"/>
      <c r="HM69756"/>
      <c r="IF69756"/>
      <c r="IW69756"/>
    </row>
    <row r="69757" spans="26:257">
      <c r="CJ69757"/>
      <c r="CK69757"/>
      <c r="GG69757"/>
      <c r="GI69757"/>
      <c r="GQ69757"/>
      <c r="HI69757"/>
      <c r="HK69757"/>
      <c r="HM69757"/>
      <c r="IF69757"/>
      <c r="IW69757"/>
    </row>
    <row r="69758" spans="26:257">
      <c r="CJ69758"/>
      <c r="CK69758"/>
      <c r="GG69758"/>
      <c r="GI69758"/>
      <c r="GQ69758"/>
      <c r="HI69758"/>
      <c r="HK69758"/>
      <c r="HM69758"/>
      <c r="IF69758"/>
      <c r="IW69758"/>
    </row>
    <row r="69759" spans="26:257">
      <c r="CJ69759"/>
      <c r="CK69759"/>
      <c r="GG69759"/>
      <c r="GI69759"/>
      <c r="GQ69759"/>
      <c r="HI69759"/>
      <c r="HK69759"/>
      <c r="HM69759"/>
      <c r="IF69759"/>
      <c r="IW69759"/>
    </row>
    <row r="69760" spans="26:257">
      <c r="CJ69760"/>
      <c r="CK69760"/>
      <c r="GG69760"/>
      <c r="GI69760"/>
      <c r="GQ69760"/>
      <c r="HI69760"/>
      <c r="HK69760"/>
      <c r="HM69760"/>
      <c r="IF69760"/>
      <c r="IW69760"/>
    </row>
    <row r="69761" customFormat="1"/>
    <row r="69762" customFormat="1"/>
    <row r="69763" customFormat="1"/>
    <row r="69764" customFormat="1"/>
    <row r="69765" customFormat="1"/>
    <row r="69766" customFormat="1"/>
    <row r="69767" customFormat="1"/>
    <row r="69768" customFormat="1"/>
    <row r="69769" customFormat="1"/>
    <row r="69770" customFormat="1"/>
    <row r="69771" customFormat="1"/>
    <row r="69772" customFormat="1"/>
    <row r="69773" customFormat="1"/>
    <row r="69774" customFormat="1"/>
    <row r="69775" customFormat="1"/>
    <row r="69776" customFormat="1"/>
    <row r="69777" customFormat="1"/>
    <row r="69778" customFormat="1"/>
    <row r="69779" customFormat="1"/>
    <row r="69780" customFormat="1"/>
    <row r="69781" customFormat="1"/>
    <row r="69782" customFormat="1"/>
    <row r="69783" customFormat="1"/>
    <row r="69784" customFormat="1"/>
    <row r="69785" customFormat="1"/>
    <row r="69786" customFormat="1"/>
    <row r="69787" customFormat="1"/>
    <row r="69788" customFormat="1"/>
    <row r="69789" customFormat="1"/>
    <row r="69790" customFormat="1"/>
    <row r="69791" customFormat="1"/>
    <row r="69792" customFormat="1"/>
    <row r="69793" customFormat="1"/>
    <row r="69794" customFormat="1"/>
    <row r="69795" customFormat="1"/>
    <row r="69796" customFormat="1"/>
    <row r="69797" customFormat="1"/>
    <row r="69798" customFormat="1"/>
    <row r="69799" customFormat="1"/>
    <row r="69800" customFormat="1"/>
    <row r="69801" customFormat="1"/>
    <row r="69802" customFormat="1"/>
    <row r="69803" customFormat="1"/>
    <row r="69804" customFormat="1"/>
    <row r="69805" customFormat="1"/>
    <row r="69806" customFormat="1"/>
    <row r="69807" customFormat="1"/>
    <row r="69808" customFormat="1"/>
    <row r="69809" customFormat="1"/>
    <row r="69810" customFormat="1"/>
    <row r="69811" customFormat="1"/>
    <row r="69812" customFormat="1"/>
    <row r="69813" customFormat="1"/>
    <row r="69814" customFormat="1"/>
    <row r="69815" customFormat="1"/>
    <row r="69816" customFormat="1"/>
    <row r="69817" customFormat="1"/>
    <row r="69818" customFormat="1"/>
    <row r="69819" customFormat="1"/>
    <row r="69820" customFormat="1"/>
    <row r="69821" customFormat="1"/>
    <row r="69822" customFormat="1"/>
    <row r="69823" customFormat="1"/>
    <row r="69824" customFormat="1"/>
    <row r="69825" spans="26:257">
      <c r="CJ69825"/>
      <c r="CK69825"/>
      <c r="GG69825"/>
      <c r="GI69825"/>
      <c r="GQ69825"/>
      <c r="HI69825"/>
      <c r="HK69825"/>
      <c r="HM69825"/>
      <c r="IF69825"/>
      <c r="IW69825"/>
    </row>
    <row r="69826" spans="26:257">
      <c r="CJ69826"/>
      <c r="CK69826"/>
      <c r="GG69826"/>
      <c r="GI69826"/>
      <c r="GQ69826"/>
      <c r="HI69826"/>
      <c r="HK69826"/>
      <c r="HM69826"/>
      <c r="IF69826"/>
      <c r="IW69826"/>
    </row>
    <row r="69827" spans="26:257">
      <c r="CJ69827"/>
      <c r="CK69827"/>
      <c r="GG69827"/>
      <c r="GI69827"/>
      <c r="GQ69827"/>
      <c r="HI69827"/>
      <c r="HK69827"/>
      <c r="HM69827"/>
      <c r="IF69827"/>
      <c r="IW69827"/>
    </row>
    <row r="69828" spans="26:257">
      <c r="CJ69828"/>
      <c r="CK69828"/>
      <c r="GG69828"/>
      <c r="GI69828"/>
      <c r="GQ69828"/>
      <c r="HI69828"/>
      <c r="HK69828"/>
      <c r="HM69828"/>
      <c r="IF69828"/>
      <c r="IW69828"/>
    </row>
    <row r="69829" spans="26:257">
      <c r="CJ69829"/>
      <c r="CK69829"/>
      <c r="GG69829"/>
      <c r="GI69829"/>
      <c r="GQ69829"/>
      <c r="HI69829"/>
      <c r="HK69829"/>
      <c r="HM69829"/>
      <c r="IF69829"/>
      <c r="IW69829"/>
    </row>
    <row r="69830" spans="26:257">
      <c r="CJ69830"/>
      <c r="CK69830"/>
      <c r="GG69830"/>
      <c r="GI69830"/>
      <c r="GQ69830"/>
      <c r="HI69830"/>
      <c r="HK69830"/>
      <c r="HM69830"/>
      <c r="IF69830"/>
      <c r="IW69830"/>
    </row>
    <row r="69831" spans="26:257">
      <c r="CJ69831"/>
      <c r="CK69831"/>
      <c r="GG69831"/>
      <c r="GI69831"/>
      <c r="GQ69831"/>
      <c r="HI69831"/>
      <c r="HK69831"/>
      <c r="HM69831"/>
      <c r="IF69831"/>
      <c r="IW69831"/>
    </row>
    <row r="69832" spans="26:257">
      <c r="CJ69832"/>
      <c r="CK69832"/>
      <c r="GG69832"/>
      <c r="GI69832"/>
      <c r="GQ69832"/>
      <c r="HI69832"/>
      <c r="HK69832"/>
      <c r="HM69832"/>
      <c r="IF69832"/>
      <c r="IW69832"/>
    </row>
    <row r="69833" spans="26:257">
      <c r="CJ69833"/>
      <c r="CK69833"/>
      <c r="GG69833"/>
      <c r="GI69833"/>
      <c r="GQ69833"/>
      <c r="HI69833"/>
      <c r="HK69833"/>
      <c r="HM69833"/>
      <c r="IF69833"/>
      <c r="IW69833"/>
    </row>
    <row r="69834" spans="26:257">
      <c r="CJ69834"/>
      <c r="CK69834"/>
      <c r="GG69834"/>
      <c r="GI69834"/>
      <c r="GQ69834"/>
      <c r="HI69834"/>
      <c r="HK69834"/>
      <c r="HM69834"/>
      <c r="IF69834"/>
      <c r="IW69834"/>
    </row>
    <row r="69835" spans="26:257">
      <c r="CJ69835"/>
      <c r="CK69835"/>
      <c r="GG69835"/>
      <c r="GI69835"/>
      <c r="GQ69835"/>
      <c r="HI69835"/>
      <c r="HK69835"/>
      <c r="HM69835"/>
      <c r="IF69835"/>
      <c r="IW69835"/>
    </row>
    <row r="69836" spans="26:257">
      <c r="Z69836" s="37"/>
      <c r="AD69836" s="32"/>
      <c r="AJ69836" s="37"/>
      <c r="CJ69836"/>
      <c r="CK69836"/>
      <c r="GG69836"/>
      <c r="GI69836"/>
      <c r="GQ69836"/>
      <c r="HI69836"/>
      <c r="HK69836"/>
      <c r="HM69836"/>
      <c r="IF69836"/>
      <c r="IW69836"/>
    </row>
    <row r="69837" spans="26:257">
      <c r="CJ69837"/>
      <c r="CK69837"/>
      <c r="GG69837"/>
      <c r="GI69837"/>
      <c r="GQ69837"/>
      <c r="HI69837"/>
      <c r="HK69837"/>
      <c r="HM69837"/>
      <c r="IF69837"/>
      <c r="IW69837"/>
    </row>
    <row r="69838" spans="26:257">
      <c r="CJ69838"/>
      <c r="CK69838"/>
      <c r="GG69838"/>
      <c r="GI69838"/>
      <c r="GQ69838"/>
      <c r="HI69838"/>
      <c r="HK69838"/>
      <c r="HM69838"/>
      <c r="IF69838"/>
      <c r="IW69838"/>
    </row>
    <row r="69839" spans="26:257">
      <c r="CJ69839"/>
      <c r="CK69839"/>
      <c r="GG69839"/>
      <c r="GI69839"/>
      <c r="GQ69839"/>
      <c r="HI69839"/>
      <c r="HK69839"/>
      <c r="HM69839"/>
      <c r="IF69839"/>
      <c r="IW69839"/>
    </row>
    <row r="69840" spans="26:257">
      <c r="CJ69840"/>
      <c r="CK69840"/>
      <c r="GG69840"/>
      <c r="GI69840"/>
      <c r="GQ69840"/>
      <c r="HI69840"/>
      <c r="HK69840"/>
      <c r="HM69840"/>
      <c r="IF69840"/>
      <c r="IW69840"/>
    </row>
    <row r="69841" customFormat="1"/>
    <row r="69842" customFormat="1"/>
    <row r="69843" customFormat="1"/>
    <row r="69844" customFormat="1"/>
    <row r="69845" customFormat="1"/>
    <row r="69846" customFormat="1"/>
    <row r="69847" customFormat="1"/>
    <row r="69848" customFormat="1"/>
    <row r="69849" customFormat="1"/>
    <row r="69850" customFormat="1"/>
    <row r="69851" customFormat="1"/>
    <row r="69852" customFormat="1"/>
    <row r="69853" customFormat="1"/>
    <row r="69854" customFormat="1"/>
    <row r="69855" customFormat="1"/>
    <row r="69856" customFormat="1"/>
    <row r="69857" customFormat="1"/>
    <row r="69858" customFormat="1"/>
    <row r="69859" customFormat="1"/>
    <row r="69860" customFormat="1"/>
    <row r="69861" customFormat="1"/>
    <row r="69862" customFormat="1"/>
    <row r="69863" customFormat="1"/>
    <row r="69864" customFormat="1"/>
    <row r="69865" customFormat="1"/>
    <row r="69866" customFormat="1"/>
    <row r="69867" customFormat="1"/>
    <row r="69868" customFormat="1"/>
    <row r="69869" customFormat="1"/>
    <row r="69870" customFormat="1"/>
    <row r="69871" customFormat="1"/>
    <row r="69872" customFormat="1"/>
    <row r="69873" customFormat="1"/>
    <row r="69874" customFormat="1"/>
    <row r="69875" customFormat="1"/>
    <row r="69876" customFormat="1"/>
    <row r="69877" customFormat="1"/>
    <row r="69878" customFormat="1"/>
    <row r="69879" customFormat="1"/>
    <row r="69880" customFormat="1"/>
    <row r="69881" customFormat="1"/>
    <row r="69882" customFormat="1"/>
    <row r="69883" customFormat="1"/>
    <row r="69884" customFormat="1"/>
    <row r="69885" customFormat="1"/>
    <row r="69886" customFormat="1"/>
    <row r="69887" customFormat="1"/>
    <row r="69888" customFormat="1"/>
    <row r="69889" customFormat="1"/>
    <row r="69890" customFormat="1"/>
    <row r="69891" customFormat="1"/>
    <row r="69892" customFormat="1"/>
    <row r="69893" customFormat="1"/>
    <row r="69894" customFormat="1"/>
    <row r="69895" customFormat="1"/>
    <row r="69896" customFormat="1"/>
    <row r="69897" customFormat="1"/>
    <row r="69898" customFormat="1"/>
    <row r="69899" customFormat="1"/>
    <row r="69900" customFormat="1"/>
    <row r="69901" customFormat="1"/>
    <row r="69902" customFormat="1"/>
    <row r="69903" customFormat="1"/>
    <row r="69904" customFormat="1"/>
    <row r="69905" customFormat="1"/>
    <row r="69906" customFormat="1"/>
    <row r="69907" customFormat="1"/>
    <row r="69908" customFormat="1"/>
    <row r="69909" customFormat="1"/>
    <row r="69910" customFormat="1"/>
    <row r="69911" customFormat="1"/>
    <row r="69912" customFormat="1"/>
    <row r="69913" customFormat="1"/>
    <row r="69914" customFormat="1"/>
    <row r="69915" customFormat="1"/>
    <row r="69916" customFormat="1"/>
    <row r="69917" customFormat="1"/>
    <row r="69918" customFormat="1"/>
    <row r="69919" customFormat="1"/>
    <row r="69920" customFormat="1"/>
    <row r="69921" customFormat="1"/>
    <row r="69922" customFormat="1"/>
    <row r="69923" customFormat="1"/>
    <row r="69924" customFormat="1"/>
    <row r="69925" customFormat="1"/>
    <row r="69926" customFormat="1"/>
    <row r="69927" customFormat="1"/>
    <row r="69928" customFormat="1"/>
    <row r="69929" customFormat="1"/>
    <row r="69930" customFormat="1"/>
    <row r="69931" customFormat="1"/>
    <row r="69932" customFormat="1"/>
    <row r="69933" customFormat="1"/>
    <row r="69934" customFormat="1"/>
    <row r="69935" customFormat="1"/>
    <row r="69936" customFormat="1"/>
    <row r="69937" customFormat="1"/>
    <row r="69938" customFormat="1"/>
    <row r="69939" customFormat="1"/>
    <row r="69940" customFormat="1"/>
    <row r="69941" customFormat="1"/>
    <row r="69942" customFormat="1"/>
    <row r="69943" customFormat="1"/>
    <row r="69944" customFormat="1"/>
    <row r="69945" customFormat="1"/>
    <row r="69946" customFormat="1"/>
    <row r="69947" customFormat="1"/>
    <row r="69948" customFormat="1"/>
    <row r="69949" customFormat="1"/>
    <row r="69950" customFormat="1"/>
    <row r="69951" customFormat="1"/>
    <row r="69952" customFormat="1"/>
    <row r="69953" customFormat="1"/>
    <row r="69954" customFormat="1"/>
    <row r="69955" customFormat="1"/>
    <row r="69956" customFormat="1"/>
    <row r="69957" customFormat="1"/>
    <row r="69958" customFormat="1"/>
    <row r="69959" customFormat="1"/>
    <row r="69960" customFormat="1"/>
    <row r="69961" customFormat="1"/>
    <row r="69962" customFormat="1"/>
    <row r="69963" customFormat="1"/>
    <row r="69964" customFormat="1"/>
    <row r="69965" customFormat="1"/>
    <row r="69966" customFormat="1"/>
    <row r="69967" customFormat="1"/>
    <row r="69968" customFormat="1"/>
    <row r="69969" customFormat="1"/>
    <row r="69970" customFormat="1"/>
    <row r="69971" customFormat="1"/>
    <row r="69972" customFormat="1"/>
    <row r="69973" customFormat="1"/>
    <row r="69974" customFormat="1"/>
    <row r="69975" customFormat="1"/>
    <row r="69976" customFormat="1"/>
    <row r="69977" customFormat="1"/>
    <row r="69978" customFormat="1"/>
    <row r="69979" customFormat="1"/>
    <row r="69980" customFormat="1"/>
    <row r="69981" customFormat="1"/>
    <row r="69982" customFormat="1"/>
    <row r="69983" customFormat="1"/>
    <row r="69984" customFormat="1"/>
    <row r="69985" customFormat="1"/>
    <row r="69986" customFormat="1"/>
    <row r="69987" customFormat="1"/>
    <row r="69988" customFormat="1"/>
    <row r="69989" customFormat="1"/>
    <row r="69990" customFormat="1"/>
    <row r="69991" customFormat="1"/>
    <row r="69992" customFormat="1"/>
    <row r="69993" customFormat="1"/>
    <row r="69994" customFormat="1"/>
    <row r="69995" customFormat="1"/>
    <row r="69996" customFormat="1"/>
    <row r="69997" customFormat="1"/>
    <row r="69998" customFormat="1"/>
    <row r="69999" customFormat="1"/>
    <row r="70000" customFormat="1"/>
    <row r="70001" customFormat="1"/>
    <row r="70002" customFormat="1"/>
    <row r="70003" customFormat="1"/>
    <row r="70004" customFormat="1"/>
    <row r="70005" customFormat="1"/>
    <row r="70006" customFormat="1"/>
    <row r="70007" customFormat="1"/>
    <row r="70008" customFormat="1"/>
    <row r="70009" customFormat="1"/>
    <row r="70010" customFormat="1"/>
    <row r="70011" customFormat="1"/>
    <row r="70012" customFormat="1"/>
    <row r="70013" customFormat="1"/>
    <row r="70014" customFormat="1"/>
    <row r="70015" customFormat="1"/>
    <row r="70016" customFormat="1"/>
    <row r="70017" customFormat="1"/>
    <row r="70018" customFormat="1"/>
    <row r="70019" customFormat="1"/>
    <row r="70020" customFormat="1"/>
    <row r="70021" customFormat="1"/>
    <row r="70022" customFormat="1"/>
    <row r="70023" customFormat="1"/>
    <row r="70024" customFormat="1"/>
    <row r="70025" customFormat="1"/>
    <row r="70026" customFormat="1"/>
    <row r="70027" customFormat="1"/>
    <row r="70028" customFormat="1"/>
    <row r="70029" customFormat="1"/>
    <row r="70030" customFormat="1"/>
    <row r="70031" customFormat="1"/>
    <row r="70032" customFormat="1"/>
    <row r="70033" customFormat="1"/>
    <row r="70034" customFormat="1"/>
    <row r="70035" customFormat="1"/>
    <row r="70036" customFormat="1"/>
    <row r="70037" customFormat="1"/>
    <row r="70038" customFormat="1"/>
    <row r="70039" customFormat="1"/>
    <row r="70040" customFormat="1"/>
    <row r="70041" customFormat="1"/>
    <row r="70042" customFormat="1"/>
    <row r="70043" customFormat="1"/>
    <row r="70044" customFormat="1"/>
    <row r="70045" customFormat="1"/>
    <row r="70046" customFormat="1"/>
    <row r="70047" customFormat="1"/>
    <row r="70048" customFormat="1"/>
    <row r="70049" customFormat="1"/>
    <row r="70050" customFormat="1"/>
    <row r="70051" customFormat="1"/>
    <row r="70052" customFormat="1"/>
    <row r="70053" customFormat="1"/>
    <row r="70054" customFormat="1"/>
    <row r="70055" customFormat="1"/>
    <row r="70056" customFormat="1"/>
    <row r="70057" customFormat="1"/>
    <row r="70058" customFormat="1"/>
    <row r="70059" customFormat="1"/>
    <row r="70060" customFormat="1"/>
    <row r="70061" customFormat="1"/>
    <row r="70062" customFormat="1"/>
    <row r="70063" customFormat="1"/>
    <row r="70064" customFormat="1"/>
    <row r="70065" customFormat="1"/>
    <row r="70066" customFormat="1"/>
    <row r="70067" customFormat="1"/>
    <row r="70068" customFormat="1"/>
    <row r="70069" customFormat="1"/>
    <row r="70070" customFormat="1"/>
    <row r="70071" customFormat="1"/>
    <row r="70072" customFormat="1"/>
    <row r="70073" customFormat="1"/>
    <row r="70074" customFormat="1"/>
    <row r="70075" customFormat="1"/>
    <row r="70076" customFormat="1"/>
    <row r="70077" customFormat="1"/>
    <row r="70078" customFormat="1"/>
    <row r="70079" customFormat="1"/>
    <row r="70080" customFormat="1"/>
    <row r="70081" customFormat="1"/>
    <row r="70082" customFormat="1"/>
    <row r="70083" customFormat="1"/>
    <row r="70084" customFormat="1"/>
    <row r="70085" customFormat="1"/>
    <row r="70086" customFormat="1"/>
    <row r="70087" customFormat="1"/>
    <row r="70088" customFormat="1"/>
    <row r="70089" customFormat="1"/>
    <row r="70090" customFormat="1"/>
    <row r="70091" customFormat="1"/>
    <row r="70092" customFormat="1"/>
    <row r="70093" customFormat="1"/>
    <row r="70094" customFormat="1"/>
    <row r="70095" customFormat="1"/>
    <row r="70096" customFormat="1"/>
    <row r="70097" customFormat="1"/>
    <row r="70098" customFormat="1"/>
    <row r="70099" customFormat="1"/>
    <row r="70100" customFormat="1"/>
    <row r="70101" customFormat="1"/>
    <row r="70102" customFormat="1"/>
    <row r="70103" customFormat="1"/>
    <row r="70104" customFormat="1"/>
    <row r="70105" customFormat="1"/>
    <row r="70106" customFormat="1"/>
    <row r="70107" customFormat="1"/>
    <row r="70108" customFormat="1"/>
    <row r="70109" customFormat="1"/>
    <row r="70110" customFormat="1"/>
    <row r="70111" customFormat="1"/>
    <row r="70112" customFormat="1"/>
    <row r="70113" customFormat="1"/>
    <row r="70114" customFormat="1"/>
    <row r="70115" customFormat="1"/>
    <row r="70116" customFormat="1"/>
    <row r="70117" customFormat="1"/>
    <row r="70118" customFormat="1"/>
    <row r="70119" customFormat="1"/>
    <row r="70120" customFormat="1"/>
    <row r="70121" customFormat="1"/>
    <row r="70122" customFormat="1"/>
    <row r="70123" customFormat="1"/>
    <row r="70124" customFormat="1"/>
    <row r="70125" customFormat="1"/>
    <row r="70126" customFormat="1"/>
    <row r="70127" customFormat="1"/>
    <row r="70128" customFormat="1"/>
    <row r="70129" customFormat="1"/>
    <row r="70130" customFormat="1"/>
    <row r="70131" customFormat="1"/>
    <row r="70132" customFormat="1"/>
    <row r="70133" customFormat="1"/>
    <row r="70134" customFormat="1"/>
    <row r="70135" customFormat="1"/>
    <row r="70136" customFormat="1"/>
    <row r="70137" customFormat="1"/>
    <row r="70138" customFormat="1"/>
    <row r="70139" customFormat="1"/>
    <row r="70140" customFormat="1"/>
    <row r="70141" customFormat="1"/>
    <row r="70142" customFormat="1"/>
    <row r="70143" customFormat="1"/>
    <row r="70144" customFormat="1"/>
    <row r="70145" customFormat="1"/>
    <row r="70146" customFormat="1"/>
    <row r="70147" customFormat="1"/>
    <row r="70148" customFormat="1"/>
    <row r="70149" customFormat="1"/>
    <row r="70150" customFormat="1"/>
    <row r="70151" customFormat="1"/>
    <row r="70152" customFormat="1"/>
    <row r="70153" customFormat="1"/>
    <row r="70154" customFormat="1"/>
    <row r="70155" customFormat="1"/>
    <row r="70156" customFormat="1"/>
    <row r="70157" customFormat="1"/>
    <row r="70158" customFormat="1"/>
    <row r="70159" customFormat="1"/>
    <row r="70160" customFormat="1"/>
    <row r="70161" spans="26:257">
      <c r="Z70161" s="37"/>
      <c r="AD70161" s="32"/>
      <c r="AJ70161" s="37"/>
      <c r="CJ70161"/>
      <c r="CK70161"/>
      <c r="GG70161"/>
      <c r="GI70161"/>
      <c r="GQ70161"/>
      <c r="HI70161"/>
      <c r="HK70161"/>
      <c r="HM70161"/>
      <c r="IF70161"/>
      <c r="IW70161"/>
    </row>
    <row r="70162" spans="26:257">
      <c r="CJ70162"/>
      <c r="CK70162"/>
      <c r="GG70162"/>
      <c r="GI70162"/>
      <c r="GQ70162"/>
      <c r="HI70162"/>
      <c r="HK70162"/>
      <c r="HM70162"/>
      <c r="IF70162"/>
      <c r="IW70162"/>
    </row>
    <row r="70163" spans="26:257">
      <c r="CJ70163"/>
      <c r="CK70163"/>
      <c r="GG70163"/>
      <c r="GI70163"/>
      <c r="GQ70163"/>
      <c r="HI70163"/>
      <c r="HK70163"/>
      <c r="HM70163"/>
      <c r="IF70163"/>
      <c r="IW70163"/>
    </row>
    <row r="70164" spans="26:257">
      <c r="CJ70164"/>
      <c r="CK70164"/>
      <c r="GG70164"/>
      <c r="GI70164"/>
      <c r="GQ70164"/>
      <c r="HI70164"/>
      <c r="HK70164"/>
      <c r="HM70164"/>
      <c r="IF70164"/>
      <c r="IW70164"/>
    </row>
    <row r="70165" spans="26:257">
      <c r="CJ70165"/>
      <c r="CK70165"/>
      <c r="GG70165"/>
      <c r="GI70165"/>
      <c r="GQ70165"/>
      <c r="HI70165"/>
      <c r="HK70165"/>
      <c r="HM70165"/>
      <c r="IF70165"/>
      <c r="IW70165"/>
    </row>
    <row r="70166" spans="26:257">
      <c r="CJ70166"/>
      <c r="CK70166"/>
      <c r="GG70166"/>
      <c r="GI70166"/>
      <c r="GQ70166"/>
      <c r="HI70166"/>
      <c r="HK70166"/>
      <c r="HM70166"/>
      <c r="IF70166"/>
      <c r="IW70166"/>
    </row>
    <row r="70167" spans="26:257">
      <c r="CJ70167"/>
      <c r="CK70167"/>
      <c r="GG70167"/>
      <c r="GI70167"/>
      <c r="GQ70167"/>
      <c r="HI70167"/>
      <c r="HK70167"/>
      <c r="HM70167"/>
      <c r="IF70167"/>
      <c r="IW70167"/>
    </row>
    <row r="70168" spans="26:257">
      <c r="CJ70168"/>
      <c r="CK70168"/>
      <c r="GG70168"/>
      <c r="GI70168"/>
      <c r="GQ70168"/>
      <c r="HI70168"/>
      <c r="HK70168"/>
      <c r="HM70168"/>
      <c r="IF70168"/>
      <c r="IW70168"/>
    </row>
    <row r="70169" spans="26:257">
      <c r="CJ70169"/>
      <c r="CK70169"/>
      <c r="GG70169"/>
      <c r="GI70169"/>
      <c r="GQ70169"/>
      <c r="HI70169"/>
      <c r="HK70169"/>
      <c r="HM70169"/>
      <c r="IF70169"/>
      <c r="IW70169"/>
    </row>
    <row r="70170" spans="26:257">
      <c r="CJ70170"/>
      <c r="CK70170"/>
      <c r="GG70170"/>
      <c r="GI70170"/>
      <c r="GQ70170"/>
      <c r="HI70170"/>
      <c r="HK70170"/>
      <c r="HM70170"/>
      <c r="IF70170"/>
      <c r="IW70170"/>
    </row>
    <row r="70171" spans="26:257">
      <c r="CJ70171"/>
      <c r="CK70171"/>
      <c r="GG70171"/>
      <c r="GI70171"/>
      <c r="GQ70171"/>
      <c r="HI70171"/>
      <c r="HK70171"/>
      <c r="HM70171"/>
      <c r="IF70171"/>
      <c r="IW70171"/>
    </row>
    <row r="70172" spans="26:257">
      <c r="CJ70172"/>
      <c r="CK70172"/>
      <c r="GG70172"/>
      <c r="GI70172"/>
      <c r="GQ70172"/>
      <c r="HI70172"/>
      <c r="HK70172"/>
      <c r="HM70172"/>
      <c r="IF70172"/>
      <c r="IW70172"/>
    </row>
    <row r="70173" spans="26:257">
      <c r="CJ70173"/>
      <c r="CK70173"/>
      <c r="GG70173"/>
      <c r="GI70173"/>
      <c r="GQ70173"/>
      <c r="HI70173"/>
      <c r="HK70173"/>
      <c r="HM70173"/>
      <c r="IF70173"/>
      <c r="IW70173"/>
    </row>
    <row r="70174" spans="26:257">
      <c r="CJ70174"/>
      <c r="CK70174"/>
      <c r="GG70174"/>
      <c r="GI70174"/>
      <c r="GQ70174"/>
      <c r="HI70174"/>
      <c r="HK70174"/>
      <c r="HM70174"/>
      <c r="IF70174"/>
      <c r="IW70174"/>
    </row>
    <row r="70175" spans="26:257">
      <c r="CJ70175"/>
      <c r="CK70175"/>
      <c r="GG70175"/>
      <c r="GI70175"/>
      <c r="GQ70175"/>
      <c r="HI70175"/>
      <c r="HK70175"/>
      <c r="HM70175"/>
      <c r="IF70175"/>
      <c r="IW70175"/>
    </row>
    <row r="70176" spans="26:257">
      <c r="CJ70176"/>
      <c r="CK70176"/>
      <c r="GG70176"/>
      <c r="GI70176"/>
      <c r="GQ70176"/>
      <c r="HI70176"/>
      <c r="HK70176"/>
      <c r="HM70176"/>
      <c r="IF70176"/>
      <c r="IW70176"/>
    </row>
    <row r="70177" customFormat="1"/>
    <row r="70178" customFormat="1"/>
    <row r="70179" customFormat="1"/>
    <row r="70180" customFormat="1"/>
    <row r="70181" customFormat="1"/>
    <row r="70182" customFormat="1"/>
    <row r="70183" customFormat="1"/>
    <row r="70184" customFormat="1"/>
    <row r="70185" customFormat="1"/>
    <row r="70186" customFormat="1"/>
    <row r="70187" customFormat="1"/>
    <row r="70188" customFormat="1"/>
    <row r="70189" customFormat="1"/>
    <row r="70190" customFormat="1"/>
    <row r="70191" customFormat="1"/>
    <row r="70192" customFormat="1"/>
    <row r="70193" customFormat="1"/>
    <row r="70194" customFormat="1"/>
    <row r="70195" customFormat="1"/>
    <row r="70196" customFormat="1"/>
    <row r="70197" customFormat="1"/>
    <row r="70198" customFormat="1"/>
    <row r="70199" customFormat="1"/>
    <row r="70200" customFormat="1"/>
    <row r="70201" customFormat="1"/>
    <row r="70202" customFormat="1"/>
    <row r="70203" customFormat="1"/>
    <row r="70204" customFormat="1"/>
    <row r="70205" customFormat="1"/>
    <row r="70206" customFormat="1"/>
    <row r="70207" customFormat="1"/>
    <row r="70208" customFormat="1"/>
    <row r="70209" customFormat="1"/>
    <row r="70210" customFormat="1"/>
    <row r="70211" customFormat="1"/>
    <row r="70212" customFormat="1"/>
    <row r="70213" customFormat="1"/>
    <row r="70214" customFormat="1"/>
    <row r="70215" customFormat="1"/>
    <row r="70216" customFormat="1"/>
    <row r="70217" customFormat="1"/>
    <row r="70218" customFormat="1"/>
    <row r="70219" customFormat="1"/>
    <row r="70220" customFormat="1"/>
    <row r="70221" customFormat="1"/>
    <row r="70222" customFormat="1"/>
    <row r="70223" customFormat="1"/>
    <row r="70224" customFormat="1"/>
    <row r="70225" customFormat="1"/>
    <row r="70226" customFormat="1"/>
    <row r="70227" customFormat="1"/>
    <row r="70228" customFormat="1"/>
    <row r="70229" customFormat="1"/>
    <row r="70230" customFormat="1"/>
    <row r="70231" customFormat="1"/>
    <row r="70232" customFormat="1"/>
    <row r="70233" customFormat="1"/>
    <row r="70234" customFormat="1"/>
    <row r="70235" customFormat="1"/>
    <row r="70236" customFormat="1"/>
    <row r="70237" customFormat="1"/>
    <row r="70238" customFormat="1"/>
    <row r="70239" customFormat="1"/>
    <row r="70240" customFormat="1"/>
    <row r="70241" customFormat="1"/>
    <row r="70242" customFormat="1"/>
    <row r="70243" customFormat="1"/>
    <row r="70244" customFormat="1"/>
    <row r="70245" customFormat="1"/>
    <row r="70246" customFormat="1"/>
    <row r="70247" customFormat="1"/>
    <row r="70248" customFormat="1"/>
    <row r="70249" customFormat="1"/>
    <row r="70250" customFormat="1"/>
    <row r="70251" customFormat="1"/>
    <row r="70252" customFormat="1"/>
    <row r="70253" customFormat="1"/>
    <row r="70254" customFormat="1"/>
    <row r="70255" customFormat="1"/>
    <row r="70256" customFormat="1"/>
    <row r="70257" customFormat="1"/>
    <row r="70258" customFormat="1"/>
    <row r="70259" customFormat="1"/>
    <row r="70260" customFormat="1"/>
    <row r="70261" customFormat="1"/>
    <row r="70262" customFormat="1"/>
    <row r="70263" customFormat="1"/>
    <row r="70264" customFormat="1"/>
    <row r="70265" customFormat="1"/>
    <row r="70266" customFormat="1"/>
    <row r="70267" customFormat="1"/>
    <row r="70268" customFormat="1"/>
    <row r="70269" customFormat="1"/>
    <row r="70270" customFormat="1"/>
    <row r="70271" customFormat="1"/>
    <row r="70272" customFormat="1"/>
    <row r="70273" customFormat="1"/>
    <row r="70274" customFormat="1"/>
    <row r="70275" customFormat="1"/>
    <row r="70276" customFormat="1"/>
    <row r="70277" customFormat="1"/>
    <row r="70278" customFormat="1"/>
    <row r="70279" customFormat="1"/>
    <row r="70280" customFormat="1"/>
    <row r="70281" customFormat="1"/>
    <row r="70282" customFormat="1"/>
    <row r="70283" customFormat="1"/>
    <row r="70284" customFormat="1"/>
    <row r="70285" customFormat="1"/>
    <row r="70286" customFormat="1"/>
    <row r="70287" customFormat="1"/>
    <row r="70288" customFormat="1"/>
    <row r="70289" customFormat="1"/>
    <row r="70290" customFormat="1"/>
    <row r="70291" customFormat="1"/>
    <row r="70292" customFormat="1"/>
    <row r="70293" customFormat="1"/>
    <row r="70294" customFormat="1"/>
    <row r="70295" customFormat="1"/>
    <row r="70296" customFormat="1"/>
    <row r="70297" customFormat="1"/>
    <row r="70298" customFormat="1"/>
    <row r="70299" customFormat="1"/>
    <row r="70300" customFormat="1"/>
    <row r="70301" customFormat="1"/>
    <row r="70302" customFormat="1"/>
    <row r="70303" customFormat="1"/>
    <row r="70304" customFormat="1"/>
    <row r="70305" customFormat="1"/>
    <row r="70306" customFormat="1"/>
    <row r="70307" customFormat="1"/>
    <row r="70308" customFormat="1"/>
    <row r="70309" customFormat="1"/>
    <row r="70310" customFormat="1"/>
    <row r="70311" customFormat="1"/>
    <row r="70312" customFormat="1"/>
    <row r="70313" customFormat="1"/>
    <row r="70314" customFormat="1"/>
    <row r="70315" customFormat="1"/>
    <row r="70316" customFormat="1"/>
    <row r="70317" customFormat="1"/>
    <row r="70318" customFormat="1"/>
    <row r="70319" customFormat="1"/>
    <row r="70320" customFormat="1"/>
    <row r="70321" customFormat="1"/>
    <row r="70322" customFormat="1"/>
    <row r="70323" customFormat="1"/>
    <row r="70324" customFormat="1"/>
    <row r="70325" customFormat="1"/>
    <row r="70326" customFormat="1"/>
    <row r="70327" customFormat="1"/>
    <row r="70328" customFormat="1"/>
    <row r="70329" customFormat="1"/>
    <row r="70330" customFormat="1"/>
    <row r="70331" customFormat="1"/>
    <row r="70332" customFormat="1"/>
    <row r="70333" customFormat="1"/>
    <row r="70334" customFormat="1"/>
    <row r="70335" customFormat="1"/>
    <row r="70336" customFormat="1"/>
    <row r="70337" customFormat="1"/>
    <row r="70338" customFormat="1"/>
    <row r="70339" customFormat="1"/>
    <row r="70340" customFormat="1"/>
    <row r="70341" customFormat="1"/>
    <row r="70342" customFormat="1"/>
    <row r="70343" customFormat="1"/>
    <row r="70344" customFormat="1"/>
    <row r="70345" customFormat="1"/>
    <row r="70346" customFormat="1"/>
    <row r="70347" customFormat="1"/>
    <row r="70348" customFormat="1"/>
    <row r="70349" customFormat="1"/>
    <row r="70350" customFormat="1"/>
    <row r="70351" customFormat="1"/>
    <row r="70352" customFormat="1"/>
    <row r="70353" customFormat="1"/>
    <row r="70354" customFormat="1"/>
    <row r="70355" customFormat="1"/>
    <row r="70356" customFormat="1"/>
    <row r="70357" customFormat="1"/>
    <row r="70358" customFormat="1"/>
    <row r="70359" customFormat="1"/>
    <row r="70360" customFormat="1"/>
    <row r="70361" customFormat="1"/>
    <row r="70362" customFormat="1"/>
    <row r="70363" customFormat="1"/>
    <row r="70364" customFormat="1"/>
    <row r="70365" customFormat="1"/>
    <row r="70366" customFormat="1"/>
    <row r="70367" customFormat="1"/>
    <row r="70368" customFormat="1"/>
    <row r="70369" customFormat="1"/>
    <row r="70370" customFormat="1"/>
    <row r="70371" customFormat="1"/>
    <row r="70372" customFormat="1"/>
    <row r="70373" customFormat="1"/>
    <row r="70374" customFormat="1"/>
    <row r="70375" customFormat="1"/>
    <row r="70376" customFormat="1"/>
    <row r="70377" customFormat="1"/>
    <row r="70378" customFormat="1"/>
    <row r="70379" customFormat="1"/>
    <row r="70380" customFormat="1"/>
    <row r="70381" customFormat="1"/>
    <row r="70382" customFormat="1"/>
    <row r="70383" customFormat="1"/>
    <row r="70384" customFormat="1"/>
    <row r="70385" spans="26:257">
      <c r="CJ70385"/>
      <c r="CK70385"/>
      <c r="GG70385"/>
      <c r="GI70385"/>
      <c r="GQ70385"/>
      <c r="HI70385"/>
      <c r="HK70385"/>
      <c r="HM70385"/>
      <c r="IF70385"/>
      <c r="IW70385"/>
    </row>
    <row r="70386" spans="26:257">
      <c r="CJ70386"/>
      <c r="CK70386"/>
      <c r="GG70386"/>
      <c r="GI70386"/>
      <c r="GQ70386"/>
      <c r="HI70386"/>
      <c r="HK70386"/>
      <c r="HM70386"/>
      <c r="IF70386"/>
      <c r="IW70386"/>
    </row>
    <row r="70387" spans="26:257">
      <c r="CJ70387"/>
      <c r="CK70387"/>
      <c r="GG70387"/>
      <c r="GI70387"/>
      <c r="GQ70387"/>
      <c r="HI70387"/>
      <c r="HK70387"/>
      <c r="HM70387"/>
      <c r="IF70387"/>
      <c r="IW70387"/>
    </row>
    <row r="70388" spans="26:257">
      <c r="CJ70388"/>
      <c r="CK70388"/>
      <c r="GG70388"/>
      <c r="GI70388"/>
      <c r="GQ70388"/>
      <c r="HI70388"/>
      <c r="HK70388"/>
      <c r="HM70388"/>
      <c r="IF70388"/>
      <c r="IW70388"/>
    </row>
    <row r="70389" spans="26:257">
      <c r="CJ70389"/>
      <c r="CK70389"/>
      <c r="GG70389"/>
      <c r="GI70389"/>
      <c r="GQ70389"/>
      <c r="HI70389"/>
      <c r="HK70389"/>
      <c r="HM70389"/>
      <c r="IF70389"/>
      <c r="IW70389"/>
    </row>
    <row r="70390" spans="26:257">
      <c r="CJ70390"/>
      <c r="CK70390"/>
      <c r="GG70390"/>
      <c r="GI70390"/>
      <c r="GQ70390"/>
      <c r="HI70390"/>
      <c r="HK70390"/>
      <c r="HM70390"/>
      <c r="IF70390"/>
      <c r="IW70390"/>
    </row>
    <row r="70391" spans="26:257">
      <c r="CJ70391"/>
      <c r="CK70391"/>
      <c r="GG70391"/>
      <c r="GI70391"/>
      <c r="GQ70391"/>
      <c r="HI70391"/>
      <c r="HK70391"/>
      <c r="HM70391"/>
      <c r="IF70391"/>
      <c r="IW70391"/>
    </row>
    <row r="70392" spans="26:257">
      <c r="CJ70392"/>
      <c r="CK70392"/>
      <c r="GG70392"/>
      <c r="GI70392"/>
      <c r="GQ70392"/>
      <c r="HI70392"/>
      <c r="HK70392"/>
      <c r="HM70392"/>
      <c r="IF70392"/>
      <c r="IW70392"/>
    </row>
    <row r="70393" spans="26:257">
      <c r="CJ70393"/>
      <c r="CK70393"/>
      <c r="GG70393"/>
      <c r="GI70393"/>
      <c r="GQ70393"/>
      <c r="HI70393"/>
      <c r="HK70393"/>
      <c r="HM70393"/>
      <c r="IF70393"/>
      <c r="IW70393"/>
    </row>
    <row r="70394" spans="26:257">
      <c r="CJ70394"/>
      <c r="CK70394"/>
      <c r="GG70394"/>
      <c r="GI70394"/>
      <c r="GQ70394"/>
      <c r="HI70394"/>
      <c r="HK70394"/>
      <c r="HM70394"/>
      <c r="IF70394"/>
      <c r="IW70394"/>
    </row>
    <row r="70395" spans="26:257">
      <c r="CJ70395"/>
      <c r="CK70395"/>
      <c r="GG70395"/>
      <c r="GI70395"/>
      <c r="GQ70395"/>
      <c r="HI70395"/>
      <c r="HK70395"/>
      <c r="HM70395"/>
      <c r="IF70395"/>
      <c r="IW70395"/>
    </row>
    <row r="70396" spans="26:257">
      <c r="Z70396" s="37"/>
      <c r="AD70396" s="32"/>
      <c r="AJ70396" s="37"/>
      <c r="CJ70396"/>
      <c r="CK70396"/>
      <c r="GG70396"/>
      <c r="GI70396"/>
      <c r="GQ70396"/>
      <c r="HI70396"/>
      <c r="HK70396"/>
      <c r="HM70396"/>
      <c r="IF70396"/>
      <c r="IW70396"/>
    </row>
    <row r="70397" spans="26:257">
      <c r="CJ70397"/>
      <c r="CK70397"/>
      <c r="GG70397"/>
      <c r="GI70397"/>
      <c r="GQ70397"/>
      <c r="HI70397"/>
      <c r="HK70397"/>
      <c r="HM70397"/>
      <c r="IF70397"/>
      <c r="IW70397"/>
    </row>
    <row r="70398" spans="26:257">
      <c r="CJ70398"/>
      <c r="CK70398"/>
      <c r="GG70398"/>
      <c r="GI70398"/>
      <c r="GQ70398"/>
      <c r="HI70398"/>
      <c r="HK70398"/>
      <c r="HM70398"/>
      <c r="IF70398"/>
      <c r="IW70398"/>
    </row>
    <row r="70399" spans="26:257">
      <c r="CJ70399"/>
      <c r="CK70399"/>
      <c r="GG70399"/>
      <c r="GI70399"/>
      <c r="GQ70399"/>
      <c r="HI70399"/>
      <c r="HK70399"/>
      <c r="HM70399"/>
      <c r="IF70399"/>
      <c r="IW70399"/>
    </row>
    <row r="70400" spans="26:257">
      <c r="CJ70400"/>
      <c r="CK70400"/>
      <c r="GG70400"/>
      <c r="GI70400"/>
      <c r="GQ70400"/>
      <c r="HI70400"/>
      <c r="HK70400"/>
      <c r="HM70400"/>
      <c r="IF70400"/>
      <c r="IW70400"/>
    </row>
    <row r="70401" customFormat="1"/>
    <row r="70402" customFormat="1"/>
    <row r="70403" customFormat="1"/>
    <row r="70404" customFormat="1"/>
    <row r="70405" customFormat="1"/>
    <row r="70406" customFormat="1"/>
    <row r="70407" customFormat="1"/>
    <row r="70408" customFormat="1"/>
    <row r="70409" customFormat="1"/>
    <row r="70410" customFormat="1"/>
    <row r="70411" customFormat="1"/>
    <row r="70412" customFormat="1"/>
    <row r="70413" customFormat="1"/>
    <row r="70414" customFormat="1"/>
    <row r="70415" customFormat="1"/>
    <row r="70416" customFormat="1"/>
    <row r="70417" customFormat="1"/>
    <row r="70418" customFormat="1"/>
    <row r="70419" customFormat="1"/>
    <row r="70420" customFormat="1"/>
    <row r="70421" customFormat="1"/>
    <row r="70422" customFormat="1"/>
    <row r="70423" customFormat="1"/>
    <row r="70424" customFormat="1"/>
    <row r="70425" customFormat="1"/>
    <row r="70426" customFormat="1"/>
    <row r="70427" customFormat="1"/>
    <row r="70428" customFormat="1"/>
    <row r="70429" customFormat="1"/>
    <row r="70430" customFormat="1"/>
    <row r="70431" customFormat="1"/>
    <row r="70432" customFormat="1"/>
    <row r="70433" customFormat="1"/>
    <row r="70434" customFormat="1"/>
    <row r="70435" customFormat="1"/>
    <row r="70436" customFormat="1"/>
    <row r="70437" customFormat="1"/>
    <row r="70438" customFormat="1"/>
    <row r="70439" customFormat="1"/>
    <row r="70440" customFormat="1"/>
    <row r="70441" customFormat="1"/>
    <row r="70442" customFormat="1"/>
    <row r="70443" customFormat="1"/>
    <row r="70444" customFormat="1"/>
    <row r="70445" customFormat="1"/>
    <row r="70446" customFormat="1"/>
    <row r="70447" customFormat="1"/>
    <row r="70448" customFormat="1"/>
    <row r="70449" customFormat="1"/>
    <row r="70450" customFormat="1"/>
    <row r="70451" customFormat="1"/>
    <row r="70452" customFormat="1"/>
    <row r="70453" customFormat="1"/>
    <row r="70454" customFormat="1"/>
    <row r="70455" customFormat="1"/>
    <row r="70456" customFormat="1"/>
    <row r="70457" customFormat="1"/>
    <row r="70458" customFormat="1"/>
    <row r="70459" customFormat="1"/>
    <row r="70460" customFormat="1"/>
    <row r="70461" customFormat="1"/>
    <row r="70462" customFormat="1"/>
    <row r="70463" customFormat="1"/>
    <row r="70464" customFormat="1"/>
    <row r="70465" customFormat="1"/>
    <row r="70466" customFormat="1"/>
    <row r="70467" customFormat="1"/>
    <row r="70468" customFormat="1"/>
    <row r="70469" customFormat="1"/>
    <row r="70470" customFormat="1"/>
    <row r="70471" customFormat="1"/>
    <row r="70472" customFormat="1"/>
    <row r="70473" customFormat="1"/>
    <row r="70474" customFormat="1"/>
    <row r="70475" customFormat="1"/>
    <row r="70476" customFormat="1"/>
    <row r="70477" customFormat="1"/>
    <row r="70478" customFormat="1"/>
    <row r="70479" customFormat="1"/>
    <row r="70480" customFormat="1"/>
    <row r="70481" spans="26:257">
      <c r="CJ70481"/>
      <c r="CK70481"/>
      <c r="GG70481"/>
      <c r="GI70481"/>
      <c r="GQ70481"/>
      <c r="HI70481"/>
      <c r="HK70481"/>
      <c r="HM70481"/>
      <c r="IF70481"/>
      <c r="IW70481"/>
    </row>
    <row r="70482" spans="26:257">
      <c r="CJ70482"/>
      <c r="CK70482"/>
      <c r="GG70482"/>
      <c r="GI70482"/>
      <c r="GQ70482"/>
      <c r="HI70482"/>
      <c r="HK70482"/>
      <c r="HM70482"/>
      <c r="IF70482"/>
      <c r="IW70482"/>
    </row>
    <row r="70483" spans="26:257">
      <c r="Z70483" s="37"/>
      <c r="AD70483" s="32"/>
      <c r="AJ70483" s="37"/>
      <c r="CJ70483"/>
      <c r="CK70483"/>
      <c r="GG70483"/>
      <c r="GI70483"/>
      <c r="GQ70483"/>
      <c r="HI70483"/>
      <c r="HK70483"/>
      <c r="HM70483"/>
      <c r="IF70483"/>
      <c r="IW70483"/>
    </row>
    <row r="70484" spans="26:257">
      <c r="CJ70484"/>
      <c r="CK70484"/>
      <c r="GG70484"/>
      <c r="GI70484"/>
      <c r="GQ70484"/>
      <c r="HI70484"/>
      <c r="HK70484"/>
      <c r="HM70484"/>
      <c r="IF70484"/>
      <c r="IW70484"/>
    </row>
    <row r="70485" spans="26:257">
      <c r="CJ70485"/>
      <c r="CK70485"/>
      <c r="GG70485"/>
      <c r="GI70485"/>
      <c r="GQ70485"/>
      <c r="HI70485"/>
      <c r="HK70485"/>
      <c r="HM70485"/>
      <c r="IF70485"/>
      <c r="IW70485"/>
    </row>
    <row r="70486" spans="26:257">
      <c r="CJ70486"/>
      <c r="CK70486"/>
      <c r="GG70486"/>
      <c r="GI70486"/>
      <c r="GQ70486"/>
      <c r="HI70486"/>
      <c r="HK70486"/>
      <c r="HM70486"/>
      <c r="IF70486"/>
      <c r="IW70486"/>
    </row>
    <row r="70487" spans="26:257">
      <c r="CJ70487"/>
      <c r="CK70487"/>
      <c r="GG70487"/>
      <c r="GI70487"/>
      <c r="GQ70487"/>
      <c r="HI70487"/>
      <c r="HK70487"/>
      <c r="HM70487"/>
      <c r="IF70487"/>
      <c r="IW70487"/>
    </row>
    <row r="70488" spans="26:257">
      <c r="CJ70488"/>
      <c r="CK70488"/>
      <c r="GG70488"/>
      <c r="GI70488"/>
      <c r="GQ70488"/>
      <c r="HI70488"/>
      <c r="HK70488"/>
      <c r="HM70488"/>
      <c r="IF70488"/>
      <c r="IW70488"/>
    </row>
    <row r="70489" spans="26:257">
      <c r="CJ70489"/>
      <c r="CK70489"/>
      <c r="GG70489"/>
      <c r="GI70489"/>
      <c r="GQ70489"/>
      <c r="HI70489"/>
      <c r="HK70489"/>
      <c r="HM70489"/>
      <c r="IF70489"/>
      <c r="IW70489"/>
    </row>
    <row r="70490" spans="26:257">
      <c r="CJ70490"/>
      <c r="CK70490"/>
      <c r="GG70490"/>
      <c r="GI70490"/>
      <c r="GQ70490"/>
      <c r="HI70490"/>
      <c r="HK70490"/>
      <c r="HM70490"/>
      <c r="IF70490"/>
      <c r="IW70490"/>
    </row>
    <row r="70491" spans="26:257">
      <c r="CJ70491"/>
      <c r="CK70491"/>
      <c r="GG70491"/>
      <c r="GI70491"/>
      <c r="GQ70491"/>
      <c r="HI70491"/>
      <c r="HK70491"/>
      <c r="HM70491"/>
      <c r="IF70491"/>
      <c r="IW70491"/>
    </row>
    <row r="70492" spans="26:257">
      <c r="CJ70492"/>
      <c r="CK70492"/>
      <c r="GG70492"/>
      <c r="GI70492"/>
      <c r="GQ70492"/>
      <c r="HI70492"/>
      <c r="HK70492"/>
      <c r="HM70492"/>
      <c r="IF70492"/>
      <c r="IW70492"/>
    </row>
    <row r="70493" spans="26:257">
      <c r="CJ70493"/>
      <c r="CK70493"/>
      <c r="GG70493"/>
      <c r="GI70493"/>
      <c r="GQ70493"/>
      <c r="HI70493"/>
      <c r="HK70493"/>
      <c r="HM70493"/>
      <c r="IF70493"/>
      <c r="IW70493"/>
    </row>
    <row r="70494" spans="26:257">
      <c r="CJ70494"/>
      <c r="CK70494"/>
      <c r="GG70494"/>
      <c r="GI70494"/>
      <c r="GQ70494"/>
      <c r="HI70494"/>
      <c r="HK70494"/>
      <c r="HM70494"/>
      <c r="IF70494"/>
      <c r="IW70494"/>
    </row>
    <row r="70495" spans="26:257">
      <c r="CJ70495"/>
      <c r="CK70495"/>
      <c r="GG70495"/>
      <c r="GI70495"/>
      <c r="GQ70495"/>
      <c r="HI70495"/>
      <c r="HK70495"/>
      <c r="HM70495"/>
      <c r="IF70495"/>
      <c r="IW70495"/>
    </row>
    <row r="70496" spans="26:257">
      <c r="CJ70496"/>
      <c r="CK70496"/>
      <c r="GG70496"/>
      <c r="GI70496"/>
      <c r="GQ70496"/>
      <c r="HI70496"/>
      <c r="HK70496"/>
      <c r="HM70496"/>
      <c r="IF70496"/>
      <c r="IW70496"/>
    </row>
    <row r="70497" customFormat="1"/>
    <row r="70498" customFormat="1"/>
    <row r="70499" customFormat="1"/>
    <row r="70500" customFormat="1"/>
    <row r="70501" customFormat="1"/>
    <row r="70502" customFormat="1"/>
    <row r="70503" customFormat="1"/>
    <row r="70504" customFormat="1"/>
    <row r="70505" customFormat="1"/>
    <row r="70506" customFormat="1"/>
    <row r="70507" customFormat="1"/>
    <row r="70508" customFormat="1"/>
    <row r="70509" customFormat="1"/>
    <row r="70510" customFormat="1"/>
    <row r="70511" customFormat="1"/>
    <row r="70512" customFormat="1"/>
    <row r="70513" customFormat="1"/>
    <row r="70514" customFormat="1"/>
    <row r="70515" customFormat="1"/>
    <row r="70516" customFormat="1"/>
    <row r="70517" customFormat="1"/>
    <row r="70518" customFormat="1"/>
    <row r="70519" customFormat="1"/>
    <row r="70520" customFormat="1"/>
    <row r="70521" customFormat="1"/>
    <row r="70522" customFormat="1"/>
    <row r="70523" customFormat="1"/>
    <row r="70524" customFormat="1"/>
    <row r="70525" customFormat="1"/>
    <row r="70526" customFormat="1"/>
    <row r="70527" customFormat="1"/>
    <row r="70528" customFormat="1"/>
    <row r="70529" customFormat="1"/>
    <row r="70530" customFormat="1"/>
    <row r="70531" customFormat="1"/>
    <row r="70532" customFormat="1"/>
    <row r="70533" customFormat="1"/>
    <row r="70534" customFormat="1"/>
    <row r="70535" customFormat="1"/>
    <row r="70536" customFormat="1"/>
    <row r="70537" customFormat="1"/>
    <row r="70538" customFormat="1"/>
    <row r="70539" customFormat="1"/>
    <row r="70540" customFormat="1"/>
    <row r="70541" customFormat="1"/>
    <row r="70542" customFormat="1"/>
    <row r="70543" customFormat="1"/>
    <row r="70544" customFormat="1"/>
    <row r="70545" customFormat="1"/>
    <row r="70546" customFormat="1"/>
    <row r="70547" customFormat="1"/>
    <row r="70548" customFormat="1"/>
    <row r="70549" customFormat="1"/>
    <row r="70550" customFormat="1"/>
    <row r="70551" customFormat="1"/>
    <row r="70552" customFormat="1"/>
    <row r="70553" customFormat="1"/>
    <row r="70554" customFormat="1"/>
    <row r="70555" customFormat="1"/>
    <row r="70556" customFormat="1"/>
    <row r="70557" customFormat="1"/>
    <row r="70558" customFormat="1"/>
    <row r="70559" customFormat="1"/>
    <row r="70560" customFormat="1"/>
    <row r="70561" customFormat="1"/>
    <row r="70562" customFormat="1"/>
    <row r="70563" customFormat="1"/>
    <row r="70564" customFormat="1"/>
    <row r="70565" customFormat="1"/>
    <row r="70566" customFormat="1"/>
    <row r="70567" customFormat="1"/>
    <row r="70568" customFormat="1"/>
    <row r="70569" customFormat="1"/>
    <row r="70570" customFormat="1"/>
    <row r="70571" customFormat="1"/>
    <row r="70572" customFormat="1"/>
    <row r="70573" customFormat="1"/>
    <row r="70574" customFormat="1"/>
    <row r="70575" customFormat="1"/>
    <row r="70576" customFormat="1"/>
    <row r="70577" customFormat="1"/>
    <row r="70578" customFormat="1"/>
    <row r="70579" customFormat="1"/>
    <row r="70580" customFormat="1"/>
    <row r="70581" customFormat="1"/>
    <row r="70582" customFormat="1"/>
    <row r="70583" customFormat="1"/>
    <row r="70584" customFormat="1"/>
    <row r="70585" customFormat="1"/>
    <row r="70586" customFormat="1"/>
    <row r="70587" customFormat="1"/>
    <row r="70588" customFormat="1"/>
    <row r="70589" customFormat="1"/>
    <row r="70590" customFormat="1"/>
    <row r="70591" customFormat="1"/>
    <row r="70592" customFormat="1"/>
    <row r="70593" customFormat="1"/>
    <row r="70594" customFormat="1"/>
    <row r="70595" customFormat="1"/>
    <row r="70596" customFormat="1"/>
    <row r="70597" customFormat="1"/>
    <row r="70598" customFormat="1"/>
    <row r="70599" customFormat="1"/>
    <row r="70600" customFormat="1"/>
    <row r="70601" customFormat="1"/>
    <row r="70602" customFormat="1"/>
    <row r="70603" customFormat="1"/>
    <row r="70604" customFormat="1"/>
    <row r="70605" customFormat="1"/>
    <row r="70606" customFormat="1"/>
    <row r="70607" customFormat="1"/>
    <row r="70608" customFormat="1"/>
    <row r="70609" spans="26:257">
      <c r="CJ70609"/>
      <c r="CK70609"/>
      <c r="GG70609"/>
      <c r="GI70609"/>
      <c r="GQ70609"/>
      <c r="HI70609"/>
      <c r="HK70609"/>
      <c r="HM70609"/>
      <c r="IF70609"/>
      <c r="IW70609"/>
    </row>
    <row r="70610" spans="26:257">
      <c r="CJ70610"/>
      <c r="CK70610"/>
      <c r="GG70610"/>
      <c r="GI70610"/>
      <c r="GQ70610"/>
      <c r="HI70610"/>
      <c r="HK70610"/>
      <c r="HM70610"/>
      <c r="IF70610"/>
      <c r="IW70610"/>
    </row>
    <row r="70611" spans="26:257">
      <c r="CJ70611"/>
      <c r="CK70611"/>
      <c r="GG70611"/>
      <c r="GI70611"/>
      <c r="GQ70611"/>
      <c r="HI70611"/>
      <c r="HK70611"/>
      <c r="HM70611"/>
      <c r="IF70611"/>
      <c r="IW70611"/>
    </row>
    <row r="70612" spans="26:257">
      <c r="CJ70612"/>
      <c r="CK70612"/>
      <c r="GG70612"/>
      <c r="GI70612"/>
      <c r="GQ70612"/>
      <c r="HI70612"/>
      <c r="HK70612"/>
      <c r="HM70612"/>
      <c r="IF70612"/>
      <c r="IW70612"/>
    </row>
    <row r="70613" spans="26:257">
      <c r="CJ70613"/>
      <c r="CK70613"/>
      <c r="GG70613"/>
      <c r="GI70613"/>
      <c r="GQ70613"/>
      <c r="HI70613"/>
      <c r="HK70613"/>
      <c r="HM70613"/>
      <c r="IF70613"/>
      <c r="IW70613"/>
    </row>
    <row r="70614" spans="26:257">
      <c r="CJ70614"/>
      <c r="CK70614"/>
      <c r="GG70614"/>
      <c r="GI70614"/>
      <c r="GQ70614"/>
      <c r="HI70614"/>
      <c r="HK70614"/>
      <c r="HM70614"/>
      <c r="IF70614"/>
      <c r="IW70614"/>
    </row>
    <row r="70615" spans="26:257">
      <c r="CJ70615"/>
      <c r="CK70615"/>
      <c r="GG70615"/>
      <c r="GI70615"/>
      <c r="GQ70615"/>
      <c r="HI70615"/>
      <c r="HK70615"/>
      <c r="HM70615"/>
      <c r="IF70615"/>
      <c r="IW70615"/>
    </row>
    <row r="70616" spans="26:257">
      <c r="Z70616" s="37"/>
      <c r="AD70616" s="32"/>
      <c r="AJ70616" s="37"/>
      <c r="CJ70616"/>
      <c r="CK70616"/>
      <c r="GG70616"/>
      <c r="GI70616"/>
      <c r="GQ70616"/>
      <c r="HI70616"/>
      <c r="HK70616"/>
      <c r="HM70616"/>
      <c r="IF70616"/>
      <c r="IW70616"/>
    </row>
    <row r="70617" spans="26:257">
      <c r="CJ70617"/>
      <c r="CK70617"/>
      <c r="GG70617"/>
      <c r="GI70617"/>
      <c r="GQ70617"/>
      <c r="HI70617"/>
      <c r="HK70617"/>
      <c r="HM70617"/>
      <c r="IF70617"/>
      <c r="IW70617"/>
    </row>
    <row r="70618" spans="26:257">
      <c r="CJ70618"/>
      <c r="CK70618"/>
      <c r="GG70618"/>
      <c r="GI70618"/>
      <c r="GQ70618"/>
      <c r="HI70618"/>
      <c r="HK70618"/>
      <c r="HM70618"/>
      <c r="IF70618"/>
      <c r="IW70618"/>
    </row>
    <row r="70619" spans="26:257">
      <c r="CJ70619"/>
      <c r="CK70619"/>
      <c r="GG70619"/>
      <c r="GI70619"/>
      <c r="GQ70619"/>
      <c r="HI70619"/>
      <c r="HK70619"/>
      <c r="HM70619"/>
      <c r="IF70619"/>
      <c r="IW70619"/>
    </row>
    <row r="70620" spans="26:257">
      <c r="CJ70620"/>
      <c r="CK70620"/>
      <c r="GG70620"/>
      <c r="GI70620"/>
      <c r="GQ70620"/>
      <c r="HI70620"/>
      <c r="HK70620"/>
      <c r="HM70620"/>
      <c r="IF70620"/>
      <c r="IW70620"/>
    </row>
    <row r="70621" spans="26:257">
      <c r="CJ70621"/>
      <c r="CK70621"/>
      <c r="GG70621"/>
      <c r="GI70621"/>
      <c r="GQ70621"/>
      <c r="HI70621"/>
      <c r="HK70621"/>
      <c r="HM70621"/>
      <c r="IF70621"/>
      <c r="IW70621"/>
    </row>
    <row r="70622" spans="26:257">
      <c r="CJ70622"/>
      <c r="CK70622"/>
      <c r="GG70622"/>
      <c r="GI70622"/>
      <c r="GQ70622"/>
      <c r="HI70622"/>
      <c r="HK70622"/>
      <c r="HM70622"/>
      <c r="IF70622"/>
      <c r="IW70622"/>
    </row>
    <row r="70623" spans="26:257">
      <c r="CJ70623"/>
      <c r="CK70623"/>
      <c r="GG70623"/>
      <c r="GI70623"/>
      <c r="GQ70623"/>
      <c r="HI70623"/>
      <c r="HK70623"/>
      <c r="HM70623"/>
      <c r="IF70623"/>
      <c r="IW70623"/>
    </row>
    <row r="70624" spans="26:257">
      <c r="CJ70624"/>
      <c r="CK70624"/>
      <c r="GG70624"/>
      <c r="GI70624"/>
      <c r="GQ70624"/>
      <c r="HI70624"/>
      <c r="HK70624"/>
      <c r="HM70624"/>
      <c r="IF70624"/>
      <c r="IW70624"/>
    </row>
    <row r="70625" spans="26:257">
      <c r="CJ70625"/>
      <c r="CK70625"/>
      <c r="GG70625"/>
      <c r="GI70625"/>
      <c r="GQ70625"/>
      <c r="HI70625"/>
      <c r="HK70625"/>
      <c r="HM70625"/>
      <c r="IF70625"/>
      <c r="IW70625"/>
    </row>
    <row r="70626" spans="26:257">
      <c r="CJ70626"/>
      <c r="CK70626"/>
      <c r="GG70626"/>
      <c r="GI70626"/>
      <c r="GQ70626"/>
      <c r="HI70626"/>
      <c r="HK70626"/>
      <c r="HM70626"/>
      <c r="IF70626"/>
      <c r="IW70626"/>
    </row>
    <row r="70627" spans="26:257">
      <c r="CJ70627"/>
      <c r="CK70627"/>
      <c r="GG70627"/>
      <c r="GI70627"/>
      <c r="GQ70627"/>
      <c r="HI70627"/>
      <c r="HK70627"/>
      <c r="HM70627"/>
      <c r="IF70627"/>
      <c r="IW70627"/>
    </row>
    <row r="70628" spans="26:257">
      <c r="CJ70628"/>
      <c r="CK70628"/>
      <c r="GG70628"/>
      <c r="GI70628"/>
      <c r="GQ70628"/>
      <c r="HI70628"/>
      <c r="HK70628"/>
      <c r="HM70628"/>
      <c r="IF70628"/>
      <c r="IW70628"/>
    </row>
    <row r="70629" spans="26:257">
      <c r="Z70629" s="37"/>
      <c r="AD70629" s="32"/>
      <c r="AJ70629" s="37"/>
      <c r="CJ70629"/>
      <c r="CK70629"/>
      <c r="GG70629"/>
      <c r="GI70629"/>
      <c r="GQ70629"/>
      <c r="HI70629"/>
      <c r="HK70629"/>
      <c r="HM70629"/>
      <c r="IF70629"/>
      <c r="IW70629"/>
    </row>
    <row r="70630" spans="26:257">
      <c r="CJ70630"/>
      <c r="CK70630"/>
      <c r="GG70630"/>
      <c r="GI70630"/>
      <c r="GQ70630"/>
      <c r="HI70630"/>
      <c r="HK70630"/>
      <c r="HM70630"/>
      <c r="IF70630"/>
      <c r="IW70630"/>
    </row>
    <row r="70631" spans="26:257">
      <c r="CJ70631"/>
      <c r="CK70631"/>
      <c r="GG70631"/>
      <c r="GI70631"/>
      <c r="GQ70631"/>
      <c r="HI70631"/>
      <c r="HK70631"/>
      <c r="HM70631"/>
      <c r="IF70631"/>
      <c r="IW70631"/>
    </row>
    <row r="70632" spans="26:257">
      <c r="CJ70632"/>
      <c r="CK70632"/>
      <c r="GG70632"/>
      <c r="GI70632"/>
      <c r="GQ70632"/>
      <c r="HI70632"/>
      <c r="HK70632"/>
      <c r="HM70632"/>
      <c r="IF70632"/>
      <c r="IW70632"/>
    </row>
    <row r="70633" spans="26:257">
      <c r="CJ70633"/>
      <c r="CK70633"/>
      <c r="GG70633"/>
      <c r="GI70633"/>
      <c r="GQ70633"/>
      <c r="HI70633"/>
      <c r="HK70633"/>
      <c r="HM70633"/>
      <c r="IF70633"/>
      <c r="IW70633"/>
    </row>
    <row r="70634" spans="26:257">
      <c r="CJ70634"/>
      <c r="CK70634"/>
      <c r="GG70634"/>
      <c r="GI70634"/>
      <c r="GQ70634"/>
      <c r="HI70634"/>
      <c r="HK70634"/>
      <c r="HM70634"/>
      <c r="IF70634"/>
      <c r="IW70634"/>
    </row>
    <row r="70635" spans="26:257">
      <c r="CJ70635"/>
      <c r="CK70635"/>
      <c r="GG70635"/>
      <c r="GI70635"/>
      <c r="GQ70635"/>
      <c r="HI70635"/>
      <c r="HK70635"/>
      <c r="HM70635"/>
      <c r="IF70635"/>
      <c r="IW70635"/>
    </row>
    <row r="70636" spans="26:257">
      <c r="CJ70636"/>
      <c r="CK70636"/>
      <c r="GG70636"/>
      <c r="GI70636"/>
      <c r="GQ70636"/>
      <c r="HI70636"/>
      <c r="HK70636"/>
      <c r="HM70636"/>
      <c r="IF70636"/>
      <c r="IW70636"/>
    </row>
    <row r="70637" spans="26:257">
      <c r="CJ70637"/>
      <c r="CK70637"/>
      <c r="GG70637"/>
      <c r="GI70637"/>
      <c r="GQ70637"/>
      <c r="HI70637"/>
      <c r="HK70637"/>
      <c r="HM70637"/>
      <c r="IF70637"/>
      <c r="IW70637"/>
    </row>
    <row r="70638" spans="26:257">
      <c r="CJ70638"/>
      <c r="CK70638"/>
      <c r="GG70638"/>
      <c r="GI70638"/>
      <c r="GQ70638"/>
      <c r="HI70638"/>
      <c r="HK70638"/>
      <c r="HM70638"/>
      <c r="IF70638"/>
      <c r="IW70638"/>
    </row>
    <row r="70639" spans="26:257">
      <c r="CJ70639"/>
      <c r="CK70639"/>
      <c r="GG70639"/>
      <c r="GI70639"/>
      <c r="GQ70639"/>
      <c r="HI70639"/>
      <c r="HK70639"/>
      <c r="HM70639"/>
      <c r="IF70639"/>
      <c r="IW70639"/>
    </row>
    <row r="70640" spans="26:257">
      <c r="CJ70640"/>
      <c r="CK70640"/>
      <c r="GG70640"/>
      <c r="GI70640"/>
      <c r="GQ70640"/>
      <c r="HI70640"/>
      <c r="HK70640"/>
      <c r="HM70640"/>
      <c r="IF70640"/>
      <c r="IW70640"/>
    </row>
    <row r="70641" customFormat="1"/>
    <row r="70642" customFormat="1"/>
    <row r="70643" customFormat="1"/>
    <row r="70644" customFormat="1"/>
    <row r="70645" customFormat="1"/>
    <row r="70646" customFormat="1"/>
    <row r="70647" customFormat="1"/>
    <row r="70648" customFormat="1"/>
    <row r="70649" customFormat="1"/>
    <row r="70650" customFormat="1"/>
    <row r="70651" customFormat="1"/>
    <row r="70652" customFormat="1"/>
    <row r="70653" customFormat="1"/>
    <row r="70654" customFormat="1"/>
    <row r="70655" customFormat="1"/>
    <row r="70656" customFormat="1"/>
    <row r="70657" customFormat="1"/>
    <row r="70658" customFormat="1"/>
    <row r="70659" customFormat="1"/>
    <row r="70660" customFormat="1"/>
    <row r="70661" customFormat="1"/>
    <row r="70662" customFormat="1"/>
    <row r="70663" customFormat="1"/>
    <row r="70664" customFormat="1"/>
    <row r="70665" customFormat="1"/>
    <row r="70666" customFormat="1"/>
    <row r="70667" customFormat="1"/>
    <row r="70668" customFormat="1"/>
    <row r="70669" customFormat="1"/>
    <row r="70670" customFormat="1"/>
    <row r="70671" customFormat="1"/>
    <row r="70672" customFormat="1"/>
    <row r="70673" spans="26:257">
      <c r="CJ70673"/>
      <c r="CK70673"/>
      <c r="GG70673"/>
      <c r="GI70673"/>
      <c r="GQ70673"/>
      <c r="HI70673"/>
      <c r="HK70673"/>
      <c r="HM70673"/>
      <c r="IF70673"/>
      <c r="IW70673"/>
    </row>
    <row r="70674" spans="26:257">
      <c r="CJ70674"/>
      <c r="CK70674"/>
      <c r="GG70674"/>
      <c r="GI70674"/>
      <c r="GQ70674"/>
      <c r="HI70674"/>
      <c r="HK70674"/>
      <c r="HM70674"/>
      <c r="IF70674"/>
      <c r="IW70674"/>
    </row>
    <row r="70675" spans="26:257">
      <c r="Z70675" s="37"/>
      <c r="AD70675" s="32"/>
      <c r="AJ70675" s="37"/>
      <c r="CJ70675"/>
      <c r="CK70675"/>
      <c r="GG70675"/>
      <c r="GI70675"/>
      <c r="GQ70675"/>
      <c r="HI70675"/>
      <c r="HK70675"/>
      <c r="HM70675"/>
      <c r="IF70675"/>
      <c r="IW70675"/>
    </row>
    <row r="70676" spans="26:257">
      <c r="CJ70676"/>
      <c r="CK70676"/>
      <c r="GG70676"/>
      <c r="GI70676"/>
      <c r="GQ70676"/>
      <c r="HI70676"/>
      <c r="HK70676"/>
      <c r="HM70676"/>
      <c r="IF70676"/>
      <c r="IW70676"/>
    </row>
    <row r="70677" spans="26:257">
      <c r="CJ70677"/>
      <c r="CK70677"/>
      <c r="GG70677"/>
      <c r="GI70677"/>
      <c r="GQ70677"/>
      <c r="HI70677"/>
      <c r="HK70677"/>
      <c r="HM70677"/>
      <c r="IF70677"/>
      <c r="IW70677"/>
    </row>
    <row r="70678" spans="26:257">
      <c r="CJ70678"/>
      <c r="CK70678"/>
      <c r="GG70678"/>
      <c r="GI70678"/>
      <c r="GQ70678"/>
      <c r="HI70678"/>
      <c r="HK70678"/>
      <c r="HM70678"/>
      <c r="IF70678"/>
      <c r="IW70678"/>
    </row>
    <row r="70679" spans="26:257">
      <c r="CJ70679"/>
      <c r="CK70679"/>
      <c r="GG70679"/>
      <c r="GI70679"/>
      <c r="GQ70679"/>
      <c r="HI70679"/>
      <c r="HK70679"/>
      <c r="HM70679"/>
      <c r="IF70679"/>
      <c r="IW70679"/>
    </row>
    <row r="70680" spans="26:257">
      <c r="CJ70680"/>
      <c r="CK70680"/>
      <c r="GG70680"/>
      <c r="GI70680"/>
      <c r="GQ70680"/>
      <c r="HI70680"/>
      <c r="HK70680"/>
      <c r="HM70680"/>
      <c r="IF70680"/>
      <c r="IW70680"/>
    </row>
    <row r="70681" spans="26:257">
      <c r="CJ70681"/>
      <c r="CK70681"/>
      <c r="GG70681"/>
      <c r="GI70681"/>
      <c r="GQ70681"/>
      <c r="HI70681"/>
      <c r="HK70681"/>
      <c r="HM70681"/>
      <c r="IF70681"/>
      <c r="IW70681"/>
    </row>
    <row r="70682" spans="26:257">
      <c r="CJ70682"/>
      <c r="CK70682"/>
      <c r="GG70682"/>
      <c r="GI70682"/>
      <c r="GQ70682"/>
      <c r="HI70682"/>
      <c r="HK70682"/>
      <c r="HM70682"/>
      <c r="IF70682"/>
      <c r="IW70682"/>
    </row>
    <row r="70683" spans="26:257">
      <c r="CJ70683"/>
      <c r="CK70683"/>
      <c r="GG70683"/>
      <c r="GI70683"/>
      <c r="GQ70683"/>
      <c r="HI70683"/>
      <c r="HK70683"/>
      <c r="HM70683"/>
      <c r="IF70683"/>
      <c r="IW70683"/>
    </row>
    <row r="70684" spans="26:257">
      <c r="CJ70684"/>
      <c r="CK70684"/>
      <c r="GG70684"/>
      <c r="GI70684"/>
      <c r="GQ70684"/>
      <c r="HI70684"/>
      <c r="HK70684"/>
      <c r="HM70684"/>
      <c r="IF70684"/>
      <c r="IW70684"/>
    </row>
    <row r="70685" spans="26:257">
      <c r="CJ70685"/>
      <c r="CK70685"/>
      <c r="GG70685"/>
      <c r="GI70685"/>
      <c r="GQ70685"/>
      <c r="HI70685"/>
      <c r="HK70685"/>
      <c r="HM70685"/>
      <c r="IF70685"/>
      <c r="IW70685"/>
    </row>
    <row r="70686" spans="26:257">
      <c r="Z70686" s="37"/>
      <c r="AD70686" s="32"/>
      <c r="AJ70686" s="37"/>
      <c r="CJ70686"/>
      <c r="CK70686"/>
      <c r="GG70686"/>
      <c r="GI70686"/>
      <c r="GQ70686"/>
      <c r="HI70686"/>
      <c r="HK70686"/>
      <c r="HM70686"/>
      <c r="IF70686"/>
      <c r="IW70686"/>
    </row>
    <row r="70687" spans="26:257">
      <c r="CJ70687"/>
      <c r="CK70687"/>
      <c r="GG70687"/>
      <c r="GI70687"/>
      <c r="GQ70687"/>
      <c r="HI70687"/>
      <c r="HK70687"/>
      <c r="HM70687"/>
      <c r="IF70687"/>
      <c r="IW70687"/>
    </row>
    <row r="70688" spans="26:257">
      <c r="CJ70688"/>
      <c r="CK70688"/>
      <c r="GG70688"/>
      <c r="GI70688"/>
      <c r="GQ70688"/>
      <c r="HI70688"/>
      <c r="HK70688"/>
      <c r="HM70688"/>
      <c r="IF70688"/>
      <c r="IW70688"/>
    </row>
    <row r="70689" customFormat="1"/>
    <row r="70690" customFormat="1"/>
    <row r="70691" customFormat="1"/>
    <row r="70692" customFormat="1"/>
    <row r="70693" customFormat="1"/>
    <row r="70694" customFormat="1"/>
    <row r="70695" customFormat="1"/>
    <row r="70696" customFormat="1"/>
    <row r="70697" customFormat="1"/>
    <row r="70698" customFormat="1"/>
    <row r="70699" customFormat="1"/>
    <row r="70700" customFormat="1"/>
    <row r="70701" customFormat="1"/>
    <row r="70702" customFormat="1"/>
    <row r="70703" customFormat="1"/>
    <row r="70704" customFormat="1"/>
    <row r="70705" customFormat="1"/>
    <row r="70706" customFormat="1"/>
    <row r="70707" customFormat="1"/>
    <row r="70708" customFormat="1"/>
    <row r="70709" customFormat="1"/>
    <row r="70710" customFormat="1"/>
    <row r="70711" customFormat="1"/>
    <row r="70712" customFormat="1"/>
    <row r="70713" customFormat="1"/>
    <row r="70714" customFormat="1"/>
    <row r="70715" customFormat="1"/>
    <row r="70716" customFormat="1"/>
    <row r="70717" customFormat="1"/>
    <row r="70718" customFormat="1"/>
    <row r="70719" customFormat="1"/>
    <row r="70720" customFormat="1"/>
    <row r="70721" customFormat="1"/>
    <row r="70722" customFormat="1"/>
    <row r="70723" customFormat="1"/>
    <row r="70724" customFormat="1"/>
    <row r="70725" customFormat="1"/>
    <row r="70726" customFormat="1"/>
    <row r="70727" customFormat="1"/>
    <row r="70728" customFormat="1"/>
    <row r="70729" customFormat="1"/>
    <row r="70730" customFormat="1"/>
    <row r="70731" customFormat="1"/>
    <row r="70732" customFormat="1"/>
    <row r="70733" customFormat="1"/>
    <row r="70734" customFormat="1"/>
    <row r="70735" customFormat="1"/>
    <row r="70736" customFormat="1"/>
    <row r="70737" customFormat="1"/>
    <row r="70738" customFormat="1"/>
    <row r="70739" customFormat="1"/>
    <row r="70740" customFormat="1"/>
    <row r="70741" customFormat="1"/>
    <row r="70742" customFormat="1"/>
    <row r="70743" customFormat="1"/>
    <row r="70744" customFormat="1"/>
    <row r="70745" customFormat="1"/>
    <row r="70746" customFormat="1"/>
    <row r="70747" customFormat="1"/>
    <row r="70748" customFormat="1"/>
    <row r="70749" customFormat="1"/>
    <row r="70750" customFormat="1"/>
    <row r="70751" customFormat="1"/>
    <row r="70752" customFormat="1"/>
    <row r="70753" customFormat="1"/>
    <row r="70754" customFormat="1"/>
    <row r="70755" customFormat="1"/>
    <row r="70756" customFormat="1"/>
    <row r="70757" customFormat="1"/>
    <row r="70758" customFormat="1"/>
    <row r="70759" customFormat="1"/>
    <row r="70760" customFormat="1"/>
    <row r="70761" customFormat="1"/>
    <row r="70762" customFormat="1"/>
    <row r="70763" customFormat="1"/>
    <row r="70764" customFormat="1"/>
    <row r="70765" customFormat="1"/>
    <row r="70766" customFormat="1"/>
    <row r="70767" customFormat="1"/>
    <row r="70768" customFormat="1"/>
    <row r="70769" customFormat="1"/>
    <row r="70770" customFormat="1"/>
    <row r="70771" customFormat="1"/>
    <row r="70772" customFormat="1"/>
    <row r="70773" customFormat="1"/>
    <row r="70774" customFormat="1"/>
    <row r="70775" customFormat="1"/>
    <row r="70776" customFormat="1"/>
    <row r="70777" customFormat="1"/>
    <row r="70778" customFormat="1"/>
    <row r="70779" customFormat="1"/>
    <row r="70780" customFormat="1"/>
    <row r="70781" customFormat="1"/>
    <row r="70782" customFormat="1"/>
    <row r="70783" customFormat="1"/>
    <row r="70784" customFormat="1"/>
    <row r="70785" customFormat="1"/>
    <row r="70786" customFormat="1"/>
    <row r="70787" customFormat="1"/>
    <row r="70788" customFormat="1"/>
    <row r="70789" customFormat="1"/>
    <row r="70790" customFormat="1"/>
    <row r="70791" customFormat="1"/>
    <row r="70792" customFormat="1"/>
    <row r="70793" customFormat="1"/>
    <row r="70794" customFormat="1"/>
    <row r="70795" customFormat="1"/>
    <row r="70796" customFormat="1"/>
    <row r="70797" customFormat="1"/>
    <row r="70798" customFormat="1"/>
    <row r="70799" customFormat="1"/>
    <row r="70800" customFormat="1"/>
    <row r="70801" customFormat="1"/>
    <row r="70802" customFormat="1"/>
    <row r="70803" customFormat="1"/>
    <row r="70804" customFormat="1"/>
    <row r="70805" customFormat="1"/>
    <row r="70806" customFormat="1"/>
    <row r="70807" customFormat="1"/>
    <row r="70808" customFormat="1"/>
    <row r="70809" customFormat="1"/>
    <row r="70810" customFormat="1"/>
    <row r="70811" customFormat="1"/>
    <row r="70812" customFormat="1"/>
    <row r="70813" customFormat="1"/>
    <row r="70814" customFormat="1"/>
    <row r="70815" customFormat="1"/>
    <row r="70816" customFormat="1"/>
    <row r="70817" customFormat="1"/>
    <row r="70818" customFormat="1"/>
    <row r="70819" customFormat="1"/>
    <row r="70820" customFormat="1"/>
    <row r="70821" customFormat="1"/>
    <row r="70822" customFormat="1"/>
    <row r="70823" customFormat="1"/>
    <row r="70824" customFormat="1"/>
    <row r="70825" customFormat="1"/>
    <row r="70826" customFormat="1"/>
    <row r="70827" customFormat="1"/>
    <row r="70828" customFormat="1"/>
    <row r="70829" customFormat="1"/>
    <row r="70830" customFormat="1"/>
    <row r="70831" customFormat="1"/>
    <row r="70832" customFormat="1"/>
    <row r="70833" customFormat="1"/>
    <row r="70834" customFormat="1"/>
    <row r="70835" customFormat="1"/>
    <row r="70836" customFormat="1"/>
    <row r="70837" customFormat="1"/>
    <row r="70838" customFormat="1"/>
    <row r="70839" customFormat="1"/>
    <row r="70840" customFormat="1"/>
    <row r="70841" customFormat="1"/>
    <row r="70842" customFormat="1"/>
    <row r="70843" customFormat="1"/>
    <row r="70844" customFormat="1"/>
    <row r="70845" customFormat="1"/>
    <row r="70846" customFormat="1"/>
    <row r="70847" customFormat="1"/>
    <row r="70848" customFormat="1"/>
    <row r="70849" customFormat="1"/>
    <row r="70850" customFormat="1"/>
    <row r="70851" customFormat="1"/>
    <row r="70852" customFormat="1"/>
    <row r="70853" customFormat="1"/>
    <row r="70854" customFormat="1"/>
    <row r="70855" customFormat="1"/>
    <row r="70856" customFormat="1"/>
    <row r="70857" customFormat="1"/>
    <row r="70858" customFormat="1"/>
    <row r="70859" customFormat="1"/>
    <row r="70860" customFormat="1"/>
    <row r="70861" customFormat="1"/>
    <row r="70862" customFormat="1"/>
    <row r="70863" customFormat="1"/>
    <row r="70864" customFormat="1"/>
    <row r="70865" customFormat="1"/>
    <row r="70866" customFormat="1"/>
    <row r="70867" customFormat="1"/>
    <row r="70868" customFormat="1"/>
    <row r="70869" customFormat="1"/>
    <row r="70870" customFormat="1"/>
    <row r="70871" customFormat="1"/>
    <row r="70872" customFormat="1"/>
    <row r="70873" customFormat="1"/>
    <row r="70874" customFormat="1"/>
    <row r="70875" customFormat="1"/>
    <row r="70876" customFormat="1"/>
    <row r="70877" customFormat="1"/>
    <row r="70878" customFormat="1"/>
    <row r="70879" customFormat="1"/>
    <row r="70880" customFormat="1"/>
    <row r="70881" customFormat="1"/>
    <row r="70882" customFormat="1"/>
    <row r="70883" customFormat="1"/>
    <row r="70884" customFormat="1"/>
    <row r="70885" customFormat="1"/>
    <row r="70886" customFormat="1"/>
    <row r="70887" customFormat="1"/>
    <row r="70888" customFormat="1"/>
    <row r="70889" customFormat="1"/>
    <row r="70890" customFormat="1"/>
    <row r="70891" customFormat="1"/>
    <row r="70892" customFormat="1"/>
    <row r="70893" customFormat="1"/>
    <row r="70894" customFormat="1"/>
    <row r="70895" customFormat="1"/>
    <row r="70896" customFormat="1"/>
    <row r="70897" customFormat="1"/>
    <row r="70898" customFormat="1"/>
    <row r="70899" customFormat="1"/>
    <row r="70900" customFormat="1"/>
    <row r="70901" customFormat="1"/>
    <row r="70902" customFormat="1"/>
    <row r="70903" customFormat="1"/>
    <row r="70904" customFormat="1"/>
    <row r="70905" customFormat="1"/>
    <row r="70906" customFormat="1"/>
    <row r="70907" customFormat="1"/>
    <row r="70908" customFormat="1"/>
    <row r="70909" customFormat="1"/>
    <row r="70910" customFormat="1"/>
    <row r="70911" customFormat="1"/>
    <row r="70912" customFormat="1"/>
    <row r="70913" customFormat="1"/>
    <row r="70914" customFormat="1"/>
    <row r="70915" customFormat="1"/>
    <row r="70916" customFormat="1"/>
    <row r="70917" customFormat="1"/>
    <row r="70918" customFormat="1"/>
    <row r="70919" customFormat="1"/>
    <row r="70920" customFormat="1"/>
    <row r="70921" customFormat="1"/>
    <row r="70922" customFormat="1"/>
    <row r="70923" customFormat="1"/>
    <row r="70924" customFormat="1"/>
    <row r="70925" customFormat="1"/>
    <row r="70926" customFormat="1"/>
    <row r="70927" customFormat="1"/>
    <row r="70928" customFormat="1"/>
    <row r="70929" customFormat="1"/>
    <row r="70930" customFormat="1"/>
    <row r="70931" customFormat="1"/>
    <row r="70932" customFormat="1"/>
    <row r="70933" customFormat="1"/>
    <row r="70934" customFormat="1"/>
    <row r="70935" customFormat="1"/>
    <row r="70936" customFormat="1"/>
    <row r="70937" customFormat="1"/>
    <row r="70938" customFormat="1"/>
    <row r="70939" customFormat="1"/>
    <row r="70940" customFormat="1"/>
    <row r="70941" customFormat="1"/>
    <row r="70942" customFormat="1"/>
    <row r="70943" customFormat="1"/>
    <row r="70944" customFormat="1"/>
    <row r="70945" customFormat="1"/>
    <row r="70946" customFormat="1"/>
    <row r="70947" customFormat="1"/>
    <row r="70948" customFormat="1"/>
    <row r="70949" customFormat="1"/>
    <row r="70950" customFormat="1"/>
    <row r="70951" customFormat="1"/>
    <row r="70952" customFormat="1"/>
    <row r="70953" customFormat="1"/>
    <row r="70954" customFormat="1"/>
    <row r="70955" customFormat="1"/>
    <row r="70956" customFormat="1"/>
    <row r="70957" customFormat="1"/>
    <row r="70958" customFormat="1"/>
    <row r="70959" customFormat="1"/>
    <row r="70960" customFormat="1"/>
    <row r="70961" customFormat="1"/>
    <row r="70962" customFormat="1"/>
    <row r="70963" customFormat="1"/>
    <row r="70964" customFormat="1"/>
    <row r="70965" customFormat="1"/>
    <row r="70966" customFormat="1"/>
    <row r="70967" customFormat="1"/>
    <row r="70968" customFormat="1"/>
    <row r="70969" customFormat="1"/>
    <row r="70970" customFormat="1"/>
    <row r="70971" customFormat="1"/>
    <row r="70972" customFormat="1"/>
    <row r="70973" customFormat="1"/>
    <row r="70974" customFormat="1"/>
    <row r="70975" customFormat="1"/>
    <row r="70976" customFormat="1"/>
    <row r="70977" customFormat="1"/>
    <row r="70978" customFormat="1"/>
    <row r="70979" customFormat="1"/>
    <row r="70980" customFormat="1"/>
    <row r="70981" customFormat="1"/>
    <row r="70982" customFormat="1"/>
    <row r="70983" customFormat="1"/>
    <row r="70984" customFormat="1"/>
    <row r="70985" customFormat="1"/>
    <row r="70986" customFormat="1"/>
    <row r="70987" customFormat="1"/>
    <row r="70988" customFormat="1"/>
    <row r="70989" customFormat="1"/>
    <row r="70990" customFormat="1"/>
    <row r="70991" customFormat="1"/>
    <row r="70992" customFormat="1"/>
    <row r="70993" customFormat="1"/>
    <row r="70994" customFormat="1"/>
    <row r="70995" customFormat="1"/>
    <row r="70996" customFormat="1"/>
    <row r="70997" customFormat="1"/>
    <row r="70998" customFormat="1"/>
    <row r="70999" customFormat="1"/>
    <row r="71000" customFormat="1"/>
    <row r="71001" customFormat="1"/>
    <row r="71002" customFormat="1"/>
    <row r="71003" customFormat="1"/>
    <row r="71004" customFormat="1"/>
    <row r="71005" customFormat="1"/>
    <row r="71006" customFormat="1"/>
    <row r="71007" customFormat="1"/>
    <row r="71008" customFormat="1"/>
    <row r="71009" customFormat="1"/>
    <row r="71010" customFormat="1"/>
    <row r="71011" customFormat="1"/>
    <row r="71012" customFormat="1"/>
    <row r="71013" customFormat="1"/>
    <row r="71014" customFormat="1"/>
    <row r="71015" customFormat="1"/>
    <row r="71016" customFormat="1"/>
    <row r="71017" customFormat="1"/>
    <row r="71018" customFormat="1"/>
    <row r="71019" customFormat="1"/>
    <row r="71020" customFormat="1"/>
    <row r="71021" customFormat="1"/>
    <row r="71022" customFormat="1"/>
    <row r="71023" customFormat="1"/>
    <row r="71024" customFormat="1"/>
    <row r="71025" customFormat="1"/>
    <row r="71026" customFormat="1"/>
    <row r="71027" customFormat="1"/>
    <row r="71028" customFormat="1"/>
    <row r="71029" customFormat="1"/>
    <row r="71030" customFormat="1"/>
    <row r="71031" customFormat="1"/>
    <row r="71032" customFormat="1"/>
    <row r="71033" customFormat="1"/>
    <row r="71034" customFormat="1"/>
    <row r="71035" customFormat="1"/>
    <row r="71036" customFormat="1"/>
    <row r="71037" customFormat="1"/>
    <row r="71038" customFormat="1"/>
    <row r="71039" customFormat="1"/>
    <row r="71040" customFormat="1"/>
    <row r="71041" customFormat="1"/>
    <row r="71042" customFormat="1"/>
    <row r="71043" customFormat="1"/>
    <row r="71044" customFormat="1"/>
    <row r="71045" customFormat="1"/>
    <row r="71046" customFormat="1"/>
    <row r="71047" customFormat="1"/>
    <row r="71048" customFormat="1"/>
    <row r="71049" customFormat="1"/>
    <row r="71050" customFormat="1"/>
    <row r="71051" customFormat="1"/>
    <row r="71052" customFormat="1"/>
    <row r="71053" customFormat="1"/>
    <row r="71054" customFormat="1"/>
    <row r="71055" customFormat="1"/>
    <row r="71056" customFormat="1"/>
    <row r="71057" customFormat="1"/>
    <row r="71058" customFormat="1"/>
    <row r="71059" customFormat="1"/>
    <row r="71060" customFormat="1"/>
    <row r="71061" customFormat="1"/>
    <row r="71062" customFormat="1"/>
    <row r="71063" customFormat="1"/>
    <row r="71064" customFormat="1"/>
    <row r="71065" customFormat="1"/>
    <row r="71066" customFormat="1"/>
    <row r="71067" customFormat="1"/>
    <row r="71068" customFormat="1"/>
    <row r="71069" customFormat="1"/>
    <row r="71070" customFormat="1"/>
    <row r="71071" customFormat="1"/>
    <row r="71072" customFormat="1"/>
    <row r="71073" customFormat="1"/>
    <row r="71074" customFormat="1"/>
    <row r="71075" customFormat="1"/>
    <row r="71076" customFormat="1"/>
    <row r="71077" customFormat="1"/>
    <row r="71078" customFormat="1"/>
    <row r="71079" customFormat="1"/>
    <row r="71080" customFormat="1"/>
    <row r="71081" customFormat="1"/>
    <row r="71082" customFormat="1"/>
    <row r="71083" customFormat="1"/>
    <row r="71084" customFormat="1"/>
    <row r="71085" customFormat="1"/>
    <row r="71086" customFormat="1"/>
    <row r="71087" customFormat="1"/>
    <row r="71088" customFormat="1"/>
    <row r="71089" customFormat="1"/>
    <row r="71090" customFormat="1"/>
    <row r="71091" customFormat="1"/>
    <row r="71092" customFormat="1"/>
    <row r="71093" customFormat="1"/>
    <row r="71094" customFormat="1"/>
    <row r="71095" customFormat="1"/>
    <row r="71096" customFormat="1"/>
    <row r="71097" customFormat="1"/>
    <row r="71098" customFormat="1"/>
    <row r="71099" customFormat="1"/>
    <row r="71100" customFormat="1"/>
    <row r="71101" customFormat="1"/>
    <row r="71102" customFormat="1"/>
    <row r="71103" customFormat="1"/>
    <row r="71104" customFormat="1"/>
    <row r="71105" customFormat="1"/>
    <row r="71106" customFormat="1"/>
    <row r="71107" customFormat="1"/>
    <row r="71108" customFormat="1"/>
    <row r="71109" customFormat="1"/>
    <row r="71110" customFormat="1"/>
    <row r="71111" customFormat="1"/>
    <row r="71112" customFormat="1"/>
    <row r="71113" customFormat="1"/>
    <row r="71114" customFormat="1"/>
    <row r="71115" customFormat="1"/>
    <row r="71116" customFormat="1"/>
    <row r="71117" customFormat="1"/>
    <row r="71118" customFormat="1"/>
    <row r="71119" customFormat="1"/>
    <row r="71120" customFormat="1"/>
    <row r="71121" customFormat="1"/>
    <row r="71122" customFormat="1"/>
    <row r="71123" customFormat="1"/>
    <row r="71124" customFormat="1"/>
    <row r="71125" customFormat="1"/>
    <row r="71126" customFormat="1"/>
    <row r="71127" customFormat="1"/>
    <row r="71128" customFormat="1"/>
    <row r="71129" customFormat="1"/>
    <row r="71130" customFormat="1"/>
    <row r="71131" customFormat="1"/>
    <row r="71132" customFormat="1"/>
    <row r="71133" customFormat="1"/>
    <row r="71134" customFormat="1"/>
    <row r="71135" customFormat="1"/>
    <row r="71136" customFormat="1"/>
    <row r="71137" customFormat="1"/>
    <row r="71138" customFormat="1"/>
    <row r="71139" customFormat="1"/>
    <row r="71140" customFormat="1"/>
    <row r="71141" customFormat="1"/>
    <row r="71142" customFormat="1"/>
    <row r="71143" customFormat="1"/>
    <row r="71144" customFormat="1"/>
    <row r="71145" customFormat="1"/>
    <row r="71146" customFormat="1"/>
    <row r="71147" customFormat="1"/>
    <row r="71148" customFormat="1"/>
    <row r="71149" customFormat="1"/>
    <row r="71150" customFormat="1"/>
    <row r="71151" customFormat="1"/>
    <row r="71152" customFormat="1"/>
    <row r="71153" customFormat="1"/>
    <row r="71154" customFormat="1"/>
    <row r="71155" customFormat="1"/>
    <row r="71156" customFormat="1"/>
    <row r="71157" customFormat="1"/>
    <row r="71158" customFormat="1"/>
    <row r="71159" customFormat="1"/>
    <row r="71160" customFormat="1"/>
    <row r="71161" customFormat="1"/>
    <row r="71162" customFormat="1"/>
    <row r="71163" customFormat="1"/>
    <row r="71164" customFormat="1"/>
    <row r="71165" customFormat="1"/>
    <row r="71166" customFormat="1"/>
    <row r="71167" customFormat="1"/>
    <row r="71168" customFormat="1"/>
    <row r="71169" customFormat="1"/>
    <row r="71170" customFormat="1"/>
    <row r="71171" customFormat="1"/>
    <row r="71172" customFormat="1"/>
    <row r="71173" customFormat="1"/>
    <row r="71174" customFormat="1"/>
    <row r="71175" customFormat="1"/>
    <row r="71176" customFormat="1"/>
    <row r="71177" customFormat="1"/>
    <row r="71178" customFormat="1"/>
    <row r="71179" customFormat="1"/>
    <row r="71180" customFormat="1"/>
    <row r="71181" customFormat="1"/>
    <row r="71182" customFormat="1"/>
    <row r="71183" customFormat="1"/>
    <row r="71184" customFormat="1"/>
    <row r="71185" customFormat="1"/>
    <row r="71186" customFormat="1"/>
    <row r="71187" customFormat="1"/>
    <row r="71188" customFormat="1"/>
    <row r="71189" customFormat="1"/>
    <row r="71190" customFormat="1"/>
    <row r="71191" customFormat="1"/>
    <row r="71192" customFormat="1"/>
    <row r="71193" customFormat="1"/>
    <row r="71194" customFormat="1"/>
    <row r="71195" customFormat="1"/>
    <row r="71196" customFormat="1"/>
    <row r="71197" customFormat="1"/>
    <row r="71198" customFormat="1"/>
    <row r="71199" customFormat="1"/>
    <row r="71200" customFormat="1"/>
    <row r="71201" customFormat="1"/>
    <row r="71202" customFormat="1"/>
    <row r="71203" customFormat="1"/>
    <row r="71204" customFormat="1"/>
    <row r="71205" customFormat="1"/>
    <row r="71206" customFormat="1"/>
    <row r="71207" customFormat="1"/>
    <row r="71208" customFormat="1"/>
    <row r="71209" customFormat="1"/>
    <row r="71210" customFormat="1"/>
    <row r="71211" customFormat="1"/>
    <row r="71212" customFormat="1"/>
    <row r="71213" customFormat="1"/>
    <row r="71214" customFormat="1"/>
    <row r="71215" customFormat="1"/>
    <row r="71216" customFormat="1"/>
    <row r="71217" customFormat="1"/>
    <row r="71218" customFormat="1"/>
    <row r="71219" customFormat="1"/>
    <row r="71220" customFormat="1"/>
    <row r="71221" customFormat="1"/>
    <row r="71222" customFormat="1"/>
    <row r="71223" customFormat="1"/>
    <row r="71224" customFormat="1"/>
    <row r="71225" customFormat="1"/>
    <row r="71226" customFormat="1"/>
    <row r="71227" customFormat="1"/>
    <row r="71228" customFormat="1"/>
    <row r="71229" customFormat="1"/>
    <row r="71230" customFormat="1"/>
    <row r="71231" customFormat="1"/>
    <row r="71232" customFormat="1"/>
    <row r="71233" customFormat="1"/>
    <row r="71234" customFormat="1"/>
    <row r="71235" customFormat="1"/>
    <row r="71236" customFormat="1"/>
    <row r="71237" customFormat="1"/>
    <row r="71238" customFormat="1"/>
    <row r="71239" customFormat="1"/>
    <row r="71240" customFormat="1"/>
    <row r="71241" customFormat="1"/>
    <row r="71242" customFormat="1"/>
    <row r="71243" customFormat="1"/>
    <row r="71244" customFormat="1"/>
    <row r="71245" customFormat="1"/>
    <row r="71246" customFormat="1"/>
    <row r="71247" customFormat="1"/>
    <row r="71248" customFormat="1"/>
    <row r="71249" customFormat="1"/>
    <row r="71250" customFormat="1"/>
    <row r="71251" customFormat="1"/>
    <row r="71252" customFormat="1"/>
    <row r="71253" customFormat="1"/>
    <row r="71254" customFormat="1"/>
    <row r="71255" customFormat="1"/>
    <row r="71256" customFormat="1"/>
    <row r="71257" customFormat="1"/>
    <row r="71258" customFormat="1"/>
    <row r="71259" customFormat="1"/>
    <row r="71260" customFormat="1"/>
    <row r="71261" customFormat="1"/>
    <row r="71262" customFormat="1"/>
    <row r="71263" customFormat="1"/>
    <row r="71264" customFormat="1"/>
    <row r="71265" customFormat="1"/>
    <row r="71266" customFormat="1"/>
    <row r="71267" customFormat="1"/>
    <row r="71268" customFormat="1"/>
    <row r="71269" customFormat="1"/>
    <row r="71270" customFormat="1"/>
    <row r="71271" customFormat="1"/>
    <row r="71272" customFormat="1"/>
    <row r="71273" customFormat="1"/>
    <row r="71274" customFormat="1"/>
    <row r="71275" customFormat="1"/>
    <row r="71276" customFormat="1"/>
    <row r="71277" customFormat="1"/>
    <row r="71278" customFormat="1"/>
    <row r="71279" customFormat="1"/>
    <row r="71280" customFormat="1"/>
    <row r="71281" customFormat="1"/>
    <row r="71282" customFormat="1"/>
    <row r="71283" customFormat="1"/>
    <row r="71284" customFormat="1"/>
    <row r="71285" customFormat="1"/>
    <row r="71286" customFormat="1"/>
    <row r="71287" customFormat="1"/>
    <row r="71288" customFormat="1"/>
    <row r="71289" customFormat="1"/>
    <row r="71290" customFormat="1"/>
    <row r="71291" customFormat="1"/>
    <row r="71292" customFormat="1"/>
    <row r="71293" customFormat="1"/>
    <row r="71294" customFormat="1"/>
    <row r="71295" customFormat="1"/>
    <row r="71296" customFormat="1"/>
    <row r="71297" customFormat="1"/>
    <row r="71298" customFormat="1"/>
    <row r="71299" customFormat="1"/>
    <row r="71300" customFormat="1"/>
    <row r="71301" customFormat="1"/>
    <row r="71302" customFormat="1"/>
    <row r="71303" customFormat="1"/>
    <row r="71304" customFormat="1"/>
    <row r="71305" customFormat="1"/>
    <row r="71306" customFormat="1"/>
    <row r="71307" customFormat="1"/>
    <row r="71308" customFormat="1"/>
    <row r="71309" customFormat="1"/>
    <row r="71310" customFormat="1"/>
    <row r="71311" customFormat="1"/>
    <row r="71312" customFormat="1"/>
    <row r="71313" customFormat="1"/>
    <row r="71314" customFormat="1"/>
    <row r="71315" customFormat="1"/>
    <row r="71316" customFormat="1"/>
    <row r="71317" customFormat="1"/>
    <row r="71318" customFormat="1"/>
    <row r="71319" customFormat="1"/>
    <row r="71320" customFormat="1"/>
    <row r="71321" customFormat="1"/>
    <row r="71322" customFormat="1"/>
    <row r="71323" customFormat="1"/>
    <row r="71324" customFormat="1"/>
    <row r="71325" customFormat="1"/>
    <row r="71326" customFormat="1"/>
    <row r="71327" customFormat="1"/>
    <row r="71328" customFormat="1"/>
    <row r="71329" customFormat="1"/>
    <row r="71330" customFormat="1"/>
    <row r="71331" customFormat="1"/>
    <row r="71332" customFormat="1"/>
    <row r="71333" customFormat="1"/>
    <row r="71334" customFormat="1"/>
    <row r="71335" customFormat="1"/>
    <row r="71336" customFormat="1"/>
    <row r="71337" customFormat="1"/>
    <row r="71338" customFormat="1"/>
    <row r="71339" customFormat="1"/>
    <row r="71340" customFormat="1"/>
    <row r="71341" customFormat="1"/>
    <row r="71342" customFormat="1"/>
    <row r="71343" customFormat="1"/>
    <row r="71344" customFormat="1"/>
    <row r="71345" customFormat="1"/>
    <row r="71346" customFormat="1"/>
    <row r="71347" customFormat="1"/>
    <row r="71348" customFormat="1"/>
    <row r="71349" customFormat="1"/>
    <row r="71350" customFormat="1"/>
    <row r="71351" customFormat="1"/>
    <row r="71352" customFormat="1"/>
    <row r="71353" customFormat="1"/>
    <row r="71354" customFormat="1"/>
    <row r="71355" customFormat="1"/>
    <row r="71356" customFormat="1"/>
    <row r="71357" customFormat="1"/>
    <row r="71358" customFormat="1"/>
    <row r="71359" customFormat="1"/>
    <row r="71360" customFormat="1"/>
    <row r="71361" customFormat="1"/>
    <row r="71362" customFormat="1"/>
    <row r="71363" customFormat="1"/>
    <row r="71364" customFormat="1"/>
    <row r="71365" customFormat="1"/>
    <row r="71366" customFormat="1"/>
    <row r="71367" customFormat="1"/>
    <row r="71368" customFormat="1"/>
    <row r="71369" customFormat="1"/>
    <row r="71370" customFormat="1"/>
    <row r="71371" customFormat="1"/>
    <row r="71372" customFormat="1"/>
    <row r="71373" customFormat="1"/>
    <row r="71374" customFormat="1"/>
    <row r="71375" customFormat="1"/>
    <row r="71376" customFormat="1"/>
    <row r="71377" customFormat="1"/>
    <row r="71378" customFormat="1"/>
    <row r="71379" customFormat="1"/>
    <row r="71380" customFormat="1"/>
    <row r="71381" customFormat="1"/>
    <row r="71382" customFormat="1"/>
    <row r="71383" customFormat="1"/>
    <row r="71384" customFormat="1"/>
    <row r="71385" customFormat="1"/>
    <row r="71386" customFormat="1"/>
    <row r="71387" customFormat="1"/>
    <row r="71388" customFormat="1"/>
    <row r="71389" customFormat="1"/>
    <row r="71390" customFormat="1"/>
    <row r="71391" customFormat="1"/>
    <row r="71392" customFormat="1"/>
    <row r="71393" customFormat="1"/>
    <row r="71394" customFormat="1"/>
    <row r="71395" customFormat="1"/>
    <row r="71396" customFormat="1"/>
    <row r="71397" customFormat="1"/>
    <row r="71398" customFormat="1"/>
    <row r="71399" customFormat="1"/>
    <row r="71400" customFormat="1"/>
    <row r="71401" customFormat="1"/>
    <row r="71402" customFormat="1"/>
    <row r="71403" customFormat="1"/>
    <row r="71404" customFormat="1"/>
    <row r="71405" customFormat="1"/>
    <row r="71406" customFormat="1"/>
    <row r="71407" customFormat="1"/>
    <row r="71408" customFormat="1"/>
    <row r="71409" customFormat="1"/>
    <row r="71410" customFormat="1"/>
    <row r="71411" customFormat="1"/>
    <row r="71412" customFormat="1"/>
    <row r="71413" customFormat="1"/>
    <row r="71414" customFormat="1"/>
    <row r="71415" customFormat="1"/>
    <row r="71416" customFormat="1"/>
    <row r="71417" customFormat="1"/>
    <row r="71418" customFormat="1"/>
    <row r="71419" customFormat="1"/>
    <row r="71420" customFormat="1"/>
    <row r="71421" customFormat="1"/>
    <row r="71422" customFormat="1"/>
    <row r="71423" customFormat="1"/>
    <row r="71424" customFormat="1"/>
    <row r="71425" customFormat="1"/>
    <row r="71426" customFormat="1"/>
    <row r="71427" customFormat="1"/>
    <row r="71428" customFormat="1"/>
    <row r="71429" customFormat="1"/>
    <row r="71430" customFormat="1"/>
    <row r="71431" customFormat="1"/>
    <row r="71432" customFormat="1"/>
    <row r="71433" customFormat="1"/>
    <row r="71434" customFormat="1"/>
    <row r="71435" customFormat="1"/>
    <row r="71436" customFormat="1"/>
    <row r="71437" customFormat="1"/>
    <row r="71438" customFormat="1"/>
    <row r="71439" customFormat="1"/>
    <row r="71440" customFormat="1"/>
    <row r="71441" customFormat="1"/>
    <row r="71442" customFormat="1"/>
    <row r="71443" customFormat="1"/>
    <row r="71444" customFormat="1"/>
    <row r="71445" customFormat="1"/>
    <row r="71446" customFormat="1"/>
    <row r="71447" customFormat="1"/>
    <row r="71448" customFormat="1"/>
    <row r="71449" customFormat="1"/>
    <row r="71450" customFormat="1"/>
    <row r="71451" customFormat="1"/>
    <row r="71452" customFormat="1"/>
    <row r="71453" customFormat="1"/>
    <row r="71454" customFormat="1"/>
    <row r="71455" customFormat="1"/>
    <row r="71456" customFormat="1"/>
    <row r="71457" customFormat="1"/>
    <row r="71458" customFormat="1"/>
    <row r="71459" customFormat="1"/>
    <row r="71460" customFormat="1"/>
    <row r="71461" customFormat="1"/>
    <row r="71462" customFormat="1"/>
    <row r="71463" customFormat="1"/>
    <row r="71464" customFormat="1"/>
    <row r="71465" customFormat="1"/>
    <row r="71466" customFormat="1"/>
    <row r="71467" customFormat="1"/>
    <row r="71468" customFormat="1"/>
    <row r="71469" customFormat="1"/>
    <row r="71470" customFormat="1"/>
    <row r="71471" customFormat="1"/>
    <row r="71472" customFormat="1"/>
    <row r="71473" customFormat="1"/>
    <row r="71474" customFormat="1"/>
    <row r="71475" customFormat="1"/>
    <row r="71476" customFormat="1"/>
    <row r="71477" customFormat="1"/>
    <row r="71478" customFormat="1"/>
    <row r="71479" customFormat="1"/>
    <row r="71480" customFormat="1"/>
    <row r="71481" customFormat="1"/>
    <row r="71482" customFormat="1"/>
    <row r="71483" customFormat="1"/>
    <row r="71484" customFormat="1"/>
    <row r="71485" customFormat="1"/>
    <row r="71486" customFormat="1"/>
    <row r="71487" customFormat="1"/>
    <row r="71488" customFormat="1"/>
    <row r="71489" customFormat="1"/>
    <row r="71490" customFormat="1"/>
    <row r="71491" customFormat="1"/>
    <row r="71492" customFormat="1"/>
    <row r="71493" customFormat="1"/>
    <row r="71494" customFormat="1"/>
    <row r="71495" customFormat="1"/>
    <row r="71496" customFormat="1"/>
    <row r="71497" customFormat="1"/>
    <row r="71498" customFormat="1"/>
    <row r="71499" customFormat="1"/>
    <row r="71500" customFormat="1"/>
    <row r="71501" customFormat="1"/>
    <row r="71502" customFormat="1"/>
    <row r="71503" customFormat="1"/>
    <row r="71504" customFormat="1"/>
    <row r="71505" customFormat="1"/>
    <row r="71506" customFormat="1"/>
    <row r="71507" customFormat="1"/>
    <row r="71508" customFormat="1"/>
    <row r="71509" customFormat="1"/>
    <row r="71510" customFormat="1"/>
    <row r="71511" customFormat="1"/>
    <row r="71512" customFormat="1"/>
    <row r="71513" customFormat="1"/>
    <row r="71514" customFormat="1"/>
    <row r="71515" customFormat="1"/>
    <row r="71516" customFormat="1"/>
    <row r="71517" customFormat="1"/>
    <row r="71518" customFormat="1"/>
    <row r="71519" customFormat="1"/>
    <row r="71520" customFormat="1"/>
    <row r="71521" customFormat="1"/>
    <row r="71522" customFormat="1"/>
    <row r="71523" customFormat="1"/>
    <row r="71524" customFormat="1"/>
    <row r="71525" customFormat="1"/>
    <row r="71526" customFormat="1"/>
    <row r="71527" customFormat="1"/>
    <row r="71528" customFormat="1"/>
    <row r="71529" customFormat="1"/>
    <row r="71530" customFormat="1"/>
    <row r="71531" customFormat="1"/>
    <row r="71532" customFormat="1"/>
    <row r="71533" customFormat="1"/>
    <row r="71534" customFormat="1"/>
    <row r="71535" customFormat="1"/>
    <row r="71536" customFormat="1"/>
    <row r="71537" customFormat="1"/>
    <row r="71538" customFormat="1"/>
    <row r="71539" customFormat="1"/>
    <row r="71540" customFormat="1"/>
    <row r="71541" customFormat="1"/>
    <row r="71542" customFormat="1"/>
    <row r="71543" customFormat="1"/>
    <row r="71544" customFormat="1"/>
    <row r="71545" customFormat="1"/>
    <row r="71546" customFormat="1"/>
    <row r="71547" customFormat="1"/>
    <row r="71548" customFormat="1"/>
    <row r="71549" customFormat="1"/>
    <row r="71550" customFormat="1"/>
    <row r="71551" customFormat="1"/>
    <row r="71552" customFormat="1"/>
    <row r="71553" customFormat="1"/>
    <row r="71554" customFormat="1"/>
    <row r="71555" customFormat="1"/>
    <row r="71556" customFormat="1"/>
    <row r="71557" customFormat="1"/>
    <row r="71558" customFormat="1"/>
    <row r="71559" customFormat="1"/>
    <row r="71560" customFormat="1"/>
    <row r="71561" customFormat="1"/>
    <row r="71562" customFormat="1"/>
    <row r="71563" customFormat="1"/>
    <row r="71564" customFormat="1"/>
    <row r="71565" customFormat="1"/>
    <row r="71566" customFormat="1"/>
    <row r="71567" customFormat="1"/>
    <row r="71568" customFormat="1"/>
    <row r="71569" customFormat="1"/>
    <row r="71570" customFormat="1"/>
    <row r="71571" customFormat="1"/>
    <row r="71572" customFormat="1"/>
    <row r="71573" customFormat="1"/>
    <row r="71574" customFormat="1"/>
    <row r="71575" customFormat="1"/>
    <row r="71576" customFormat="1"/>
    <row r="71577" customFormat="1"/>
    <row r="71578" customFormat="1"/>
    <row r="71579" customFormat="1"/>
    <row r="71580" customFormat="1"/>
    <row r="71581" customFormat="1"/>
    <row r="71582" customFormat="1"/>
    <row r="71583" customFormat="1"/>
    <row r="71584" customFormat="1"/>
    <row r="71585" customFormat="1"/>
    <row r="71586" customFormat="1"/>
    <row r="71587" customFormat="1"/>
    <row r="71588" customFormat="1"/>
    <row r="71589" customFormat="1"/>
    <row r="71590" customFormat="1"/>
    <row r="71591" customFormat="1"/>
    <row r="71592" customFormat="1"/>
    <row r="71593" customFormat="1"/>
    <row r="71594" customFormat="1"/>
    <row r="71595" customFormat="1"/>
    <row r="71596" customFormat="1"/>
    <row r="71597" customFormat="1"/>
    <row r="71598" customFormat="1"/>
    <row r="71599" customFormat="1"/>
    <row r="71600" customFormat="1"/>
    <row r="71601" customFormat="1"/>
    <row r="71602" customFormat="1"/>
    <row r="71603" customFormat="1"/>
    <row r="71604" customFormat="1"/>
    <row r="71605" customFormat="1"/>
    <row r="71606" customFormat="1"/>
    <row r="71607" customFormat="1"/>
    <row r="71608" customFormat="1"/>
    <row r="71609" customFormat="1"/>
    <row r="71610" customFormat="1"/>
    <row r="71611" customFormat="1"/>
    <row r="71612" customFormat="1"/>
    <row r="71613" customFormat="1"/>
    <row r="71614" customFormat="1"/>
    <row r="71615" customFormat="1"/>
    <row r="71616" customFormat="1"/>
    <row r="71617" customFormat="1"/>
    <row r="71618" customFormat="1"/>
    <row r="71619" customFormat="1"/>
    <row r="71620" customFormat="1"/>
    <row r="71621" customFormat="1"/>
    <row r="71622" customFormat="1"/>
    <row r="71623" customFormat="1"/>
    <row r="71624" customFormat="1"/>
    <row r="71625" customFormat="1"/>
    <row r="71626" customFormat="1"/>
    <row r="71627" customFormat="1"/>
    <row r="71628" customFormat="1"/>
    <row r="71629" customFormat="1"/>
    <row r="71630" customFormat="1"/>
    <row r="71631" customFormat="1"/>
    <row r="71632" customFormat="1"/>
    <row r="71633" customFormat="1"/>
    <row r="71634" customFormat="1"/>
    <row r="71635" customFormat="1"/>
    <row r="71636" customFormat="1"/>
    <row r="71637" customFormat="1"/>
    <row r="71638" customFormat="1"/>
    <row r="71639" customFormat="1"/>
    <row r="71640" customFormat="1"/>
    <row r="71641" customFormat="1"/>
    <row r="71642" customFormat="1"/>
    <row r="71643" customFormat="1"/>
    <row r="71644" customFormat="1"/>
    <row r="71645" customFormat="1"/>
    <row r="71646" customFormat="1"/>
    <row r="71647" customFormat="1"/>
    <row r="71648" customFormat="1"/>
    <row r="71649" customFormat="1"/>
    <row r="71650" customFormat="1"/>
    <row r="71651" customFormat="1"/>
    <row r="71652" customFormat="1"/>
    <row r="71653" customFormat="1"/>
    <row r="71654" customFormat="1"/>
    <row r="71655" customFormat="1"/>
    <row r="71656" customFormat="1"/>
    <row r="71657" customFormat="1"/>
    <row r="71658" customFormat="1"/>
    <row r="71659" customFormat="1"/>
    <row r="71660" customFormat="1"/>
    <row r="71661" customFormat="1"/>
    <row r="71662" customFormat="1"/>
    <row r="71663" customFormat="1"/>
    <row r="71664" customFormat="1"/>
    <row r="71665" customFormat="1"/>
    <row r="71666" customFormat="1"/>
    <row r="71667" customFormat="1"/>
    <row r="71668" customFormat="1"/>
    <row r="71669" customFormat="1"/>
    <row r="71670" customFormat="1"/>
    <row r="71671" customFormat="1"/>
    <row r="71672" customFormat="1"/>
    <row r="71673" customFormat="1"/>
    <row r="71674" customFormat="1"/>
    <row r="71675" customFormat="1"/>
    <row r="71676" customFormat="1"/>
    <row r="71677" customFormat="1"/>
    <row r="71678" customFormat="1"/>
    <row r="71679" customFormat="1"/>
    <row r="71680" customFormat="1"/>
    <row r="71681" customFormat="1"/>
    <row r="71682" customFormat="1"/>
    <row r="71683" customFormat="1"/>
    <row r="71684" customFormat="1"/>
    <row r="71685" customFormat="1"/>
    <row r="71686" customFormat="1"/>
    <row r="71687" customFormat="1"/>
    <row r="71688" customFormat="1"/>
    <row r="71689" customFormat="1"/>
    <row r="71690" customFormat="1"/>
    <row r="71691" customFormat="1"/>
    <row r="71692" customFormat="1"/>
    <row r="71693" customFormat="1"/>
    <row r="71694" customFormat="1"/>
    <row r="71695" customFormat="1"/>
    <row r="71696" customFormat="1"/>
    <row r="71697" customFormat="1"/>
    <row r="71698" customFormat="1"/>
    <row r="71699" customFormat="1"/>
    <row r="71700" customFormat="1"/>
    <row r="71701" customFormat="1"/>
    <row r="71702" customFormat="1"/>
    <row r="71703" customFormat="1"/>
    <row r="71704" customFormat="1"/>
    <row r="71705" customFormat="1"/>
    <row r="71706" customFormat="1"/>
    <row r="71707" customFormat="1"/>
    <row r="71708" customFormat="1"/>
    <row r="71709" customFormat="1"/>
    <row r="71710" customFormat="1"/>
    <row r="71711" customFormat="1"/>
    <row r="71712" customFormat="1"/>
    <row r="71713" customFormat="1"/>
    <row r="71714" customFormat="1"/>
    <row r="71715" customFormat="1"/>
    <row r="71716" customFormat="1"/>
    <row r="71717" customFormat="1"/>
    <row r="71718" customFormat="1"/>
    <row r="71719" customFormat="1"/>
    <row r="71720" customFormat="1"/>
    <row r="71721" customFormat="1"/>
    <row r="71722" customFormat="1"/>
    <row r="71723" customFormat="1"/>
    <row r="71724" customFormat="1"/>
    <row r="71725" customFormat="1"/>
    <row r="71726" customFormat="1"/>
    <row r="71727" customFormat="1"/>
    <row r="71728" customFormat="1"/>
    <row r="71729" customFormat="1"/>
    <row r="71730" customFormat="1"/>
    <row r="71731" customFormat="1"/>
    <row r="71732" customFormat="1"/>
    <row r="71733" customFormat="1"/>
    <row r="71734" customFormat="1"/>
    <row r="71735" customFormat="1"/>
    <row r="71736" customFormat="1"/>
    <row r="71737" customFormat="1"/>
    <row r="71738" customFormat="1"/>
    <row r="71739" customFormat="1"/>
    <row r="71740" customFormat="1"/>
    <row r="71741" customFormat="1"/>
    <row r="71742" customFormat="1"/>
    <row r="71743" customFormat="1"/>
    <row r="71744" customFormat="1"/>
    <row r="71745" customFormat="1"/>
    <row r="71746" customFormat="1"/>
    <row r="71747" customFormat="1"/>
    <row r="71748" customFormat="1"/>
    <row r="71749" customFormat="1"/>
    <row r="71750" customFormat="1"/>
    <row r="71751" customFormat="1"/>
    <row r="71752" customFormat="1"/>
    <row r="71753" customFormat="1"/>
    <row r="71754" customFormat="1"/>
    <row r="71755" customFormat="1"/>
    <row r="71756" customFormat="1"/>
    <row r="71757" customFormat="1"/>
    <row r="71758" customFormat="1"/>
    <row r="71759" customFormat="1"/>
    <row r="71760" customFormat="1"/>
    <row r="71761" customFormat="1"/>
    <row r="71762" customFormat="1"/>
    <row r="71763" customFormat="1"/>
    <row r="71764" customFormat="1"/>
    <row r="71765" customFormat="1"/>
    <row r="71766" customFormat="1"/>
    <row r="71767" customFormat="1"/>
    <row r="71768" customFormat="1"/>
    <row r="71769" customFormat="1"/>
    <row r="71770" customFormat="1"/>
    <row r="71771" customFormat="1"/>
    <row r="71772" customFormat="1"/>
    <row r="71773" customFormat="1"/>
    <row r="71774" customFormat="1"/>
    <row r="71775" customFormat="1"/>
    <row r="71776" customFormat="1"/>
    <row r="71777" customFormat="1"/>
    <row r="71778" customFormat="1"/>
    <row r="71779" customFormat="1"/>
    <row r="71780" customFormat="1"/>
    <row r="71781" customFormat="1"/>
    <row r="71782" customFormat="1"/>
    <row r="71783" customFormat="1"/>
    <row r="71784" customFormat="1"/>
    <row r="71785" customFormat="1"/>
    <row r="71786" customFormat="1"/>
    <row r="71787" customFormat="1"/>
    <row r="71788" customFormat="1"/>
    <row r="71789" customFormat="1"/>
    <row r="71790" customFormat="1"/>
    <row r="71791" customFormat="1"/>
    <row r="71792" customFormat="1"/>
    <row r="71793" customFormat="1"/>
    <row r="71794" customFormat="1"/>
    <row r="71795" customFormat="1"/>
    <row r="71796" customFormat="1"/>
    <row r="71797" customFormat="1"/>
    <row r="71798" customFormat="1"/>
    <row r="71799" customFormat="1"/>
    <row r="71800" customFormat="1"/>
    <row r="71801" customFormat="1"/>
    <row r="71802" customFormat="1"/>
    <row r="71803" customFormat="1"/>
    <row r="71804" customFormat="1"/>
    <row r="71805" customFormat="1"/>
    <row r="71806" customFormat="1"/>
    <row r="71807" customFormat="1"/>
    <row r="71808" customFormat="1"/>
    <row r="71809" customFormat="1"/>
    <row r="71810" customFormat="1"/>
    <row r="71811" customFormat="1"/>
    <row r="71812" customFormat="1"/>
    <row r="71813" customFormat="1"/>
    <row r="71814" customFormat="1"/>
    <row r="71815" customFormat="1"/>
    <row r="71816" customFormat="1"/>
    <row r="71817" customFormat="1"/>
    <row r="71818" customFormat="1"/>
    <row r="71819" customFormat="1"/>
    <row r="71820" customFormat="1"/>
    <row r="71821" customFormat="1"/>
    <row r="71822" customFormat="1"/>
    <row r="71823" customFormat="1"/>
    <row r="71824" customFormat="1"/>
    <row r="71825" customFormat="1"/>
    <row r="71826" customFormat="1"/>
    <row r="71827" customFormat="1"/>
    <row r="71828" customFormat="1"/>
    <row r="71829" customFormat="1"/>
    <row r="71830" customFormat="1"/>
    <row r="71831" customFormat="1"/>
    <row r="71832" customFormat="1"/>
    <row r="71833" customFormat="1"/>
    <row r="71834" customFormat="1"/>
    <row r="71835" customFormat="1"/>
    <row r="71836" customFormat="1"/>
    <row r="71837" customFormat="1"/>
    <row r="71838" customFormat="1"/>
    <row r="71839" customFormat="1"/>
    <row r="71840" customFormat="1"/>
    <row r="71841" customFormat="1"/>
    <row r="71842" customFormat="1"/>
    <row r="71843" customFormat="1"/>
    <row r="71844" customFormat="1"/>
    <row r="71845" customFormat="1"/>
    <row r="71846" customFormat="1"/>
    <row r="71847" customFormat="1"/>
    <row r="71848" customFormat="1"/>
    <row r="71849" customFormat="1"/>
    <row r="71850" customFormat="1"/>
    <row r="71851" customFormat="1"/>
    <row r="71852" customFormat="1"/>
    <row r="71853" customFormat="1"/>
    <row r="71854" customFormat="1"/>
    <row r="71855" customFormat="1"/>
    <row r="71856" customFormat="1"/>
    <row r="71857" customFormat="1"/>
    <row r="71858" customFormat="1"/>
    <row r="71859" customFormat="1"/>
    <row r="71860" customFormat="1"/>
    <row r="71861" customFormat="1"/>
    <row r="71862" customFormat="1"/>
    <row r="71863" customFormat="1"/>
    <row r="71864" customFormat="1"/>
    <row r="71865" customFormat="1"/>
    <row r="71866" customFormat="1"/>
    <row r="71867" customFormat="1"/>
    <row r="71868" customFormat="1"/>
    <row r="71869" customFormat="1"/>
    <row r="71870" customFormat="1"/>
    <row r="71871" customFormat="1"/>
    <row r="71872" customFormat="1"/>
    <row r="71873" customFormat="1"/>
    <row r="71874" customFormat="1"/>
    <row r="71875" customFormat="1"/>
    <row r="71876" customFormat="1"/>
    <row r="71877" customFormat="1"/>
    <row r="71878" customFormat="1"/>
    <row r="71879" customFormat="1"/>
    <row r="71880" customFormat="1"/>
    <row r="71881" customFormat="1"/>
    <row r="71882" customFormat="1"/>
    <row r="71883" customFormat="1"/>
    <row r="71884" customFormat="1"/>
    <row r="71885" customFormat="1"/>
    <row r="71886" customFormat="1"/>
    <row r="71887" customFormat="1"/>
    <row r="71888" customFormat="1"/>
    <row r="71889" customFormat="1"/>
    <row r="71890" customFormat="1"/>
    <row r="71891" customFormat="1"/>
    <row r="71892" customFormat="1"/>
    <row r="71893" customFormat="1"/>
    <row r="71894" customFormat="1"/>
    <row r="71895" customFormat="1"/>
    <row r="71896" customFormat="1"/>
    <row r="71897" customFormat="1"/>
    <row r="71898" customFormat="1"/>
    <row r="71899" customFormat="1"/>
    <row r="71900" customFormat="1"/>
    <row r="71901" customFormat="1"/>
    <row r="71902" customFormat="1"/>
    <row r="71903" customFormat="1"/>
    <row r="71904" customFormat="1"/>
    <row r="71905" customFormat="1"/>
    <row r="71906" customFormat="1"/>
    <row r="71907" customFormat="1"/>
    <row r="71908" customFormat="1"/>
    <row r="71909" customFormat="1"/>
    <row r="71910" customFormat="1"/>
    <row r="71911" customFormat="1"/>
    <row r="71912" customFormat="1"/>
    <row r="71913" customFormat="1"/>
    <row r="71914" customFormat="1"/>
    <row r="71915" customFormat="1"/>
    <row r="71916" customFormat="1"/>
    <row r="71917" customFormat="1"/>
    <row r="71918" customFormat="1"/>
    <row r="71919" customFormat="1"/>
    <row r="71920" customFormat="1"/>
    <row r="71921" customFormat="1"/>
    <row r="71922" customFormat="1"/>
    <row r="71923" customFormat="1"/>
    <row r="71924" customFormat="1"/>
    <row r="71925" customFormat="1"/>
    <row r="71926" customFormat="1"/>
    <row r="71927" customFormat="1"/>
    <row r="71928" customFormat="1"/>
    <row r="71929" customFormat="1"/>
    <row r="71930" customFormat="1"/>
    <row r="71931" customFormat="1"/>
    <row r="71932" customFormat="1"/>
    <row r="71933" customFormat="1"/>
    <row r="71934" customFormat="1"/>
    <row r="71935" customFormat="1"/>
    <row r="71936" customFormat="1"/>
    <row r="71937" customFormat="1"/>
    <row r="71938" customFormat="1"/>
    <row r="71939" customFormat="1"/>
    <row r="71940" customFormat="1"/>
    <row r="71941" customFormat="1"/>
    <row r="71942" customFormat="1"/>
    <row r="71943" customFormat="1"/>
    <row r="71944" customFormat="1"/>
    <row r="71945" customFormat="1"/>
    <row r="71946" customFormat="1"/>
    <row r="71947" customFormat="1"/>
    <row r="71948" customFormat="1"/>
    <row r="71949" customFormat="1"/>
    <row r="71950" customFormat="1"/>
    <row r="71951" customFormat="1"/>
    <row r="71952" customFormat="1"/>
    <row r="71953" customFormat="1"/>
    <row r="71954" customFormat="1"/>
    <row r="71955" customFormat="1"/>
    <row r="71956" customFormat="1"/>
    <row r="71957" customFormat="1"/>
    <row r="71958" customFormat="1"/>
    <row r="71959" customFormat="1"/>
    <row r="71960" customFormat="1"/>
    <row r="71961" customFormat="1"/>
    <row r="71962" customFormat="1"/>
    <row r="71963" customFormat="1"/>
    <row r="71964" customFormat="1"/>
    <row r="71965" customFormat="1"/>
    <row r="71966" customFormat="1"/>
    <row r="71967" customFormat="1"/>
    <row r="71968" customFormat="1"/>
    <row r="71969" customFormat="1"/>
    <row r="71970" customFormat="1"/>
    <row r="71971" customFormat="1"/>
    <row r="71972" customFormat="1"/>
    <row r="71973" customFormat="1"/>
    <row r="71974" customFormat="1"/>
    <row r="71975" customFormat="1"/>
    <row r="71976" customFormat="1"/>
    <row r="71977" customFormat="1"/>
    <row r="71978" customFormat="1"/>
    <row r="71979" customFormat="1"/>
    <row r="71980" customFormat="1"/>
    <row r="71981" customFormat="1"/>
    <row r="71982" customFormat="1"/>
    <row r="71983" customFormat="1"/>
    <row r="71984" customFormat="1"/>
    <row r="71985" customFormat="1"/>
    <row r="71986" customFormat="1"/>
    <row r="71987" customFormat="1"/>
    <row r="71988" customFormat="1"/>
    <row r="71989" customFormat="1"/>
    <row r="71990" customFormat="1"/>
    <row r="71991" customFormat="1"/>
    <row r="71992" customFormat="1"/>
    <row r="71993" customFormat="1"/>
    <row r="71994" customFormat="1"/>
    <row r="71995" customFormat="1"/>
    <row r="71996" customFormat="1"/>
    <row r="71997" customFormat="1"/>
    <row r="71998" customFormat="1"/>
    <row r="71999" customFormat="1"/>
    <row r="72000" customFormat="1"/>
    <row r="72001" customFormat="1"/>
    <row r="72002" customFormat="1"/>
    <row r="72003" customFormat="1"/>
    <row r="72004" customFormat="1"/>
    <row r="72005" customFormat="1"/>
    <row r="72006" customFormat="1"/>
    <row r="72007" customFormat="1"/>
    <row r="72008" customFormat="1"/>
    <row r="72009" customFormat="1"/>
    <row r="72010" customFormat="1"/>
    <row r="72011" customFormat="1"/>
    <row r="72012" customFormat="1"/>
    <row r="72013" customFormat="1"/>
    <row r="72014" customFormat="1"/>
    <row r="72015" customFormat="1"/>
    <row r="72016" customFormat="1"/>
    <row r="72017" customFormat="1"/>
    <row r="72018" customFormat="1"/>
    <row r="72019" customFormat="1"/>
    <row r="72020" customFormat="1"/>
    <row r="72021" customFormat="1"/>
    <row r="72022" customFormat="1"/>
    <row r="72023" customFormat="1"/>
    <row r="72024" customFormat="1"/>
    <row r="72025" customFormat="1"/>
    <row r="72026" customFormat="1"/>
    <row r="72027" customFormat="1"/>
    <row r="72028" customFormat="1"/>
    <row r="72029" customFormat="1"/>
    <row r="72030" customFormat="1"/>
    <row r="72031" customFormat="1"/>
    <row r="72032" customFormat="1"/>
    <row r="72033" customFormat="1"/>
    <row r="72034" customFormat="1"/>
    <row r="72035" customFormat="1"/>
    <row r="72036" customFormat="1"/>
    <row r="72037" customFormat="1"/>
    <row r="72038" customFormat="1"/>
    <row r="72039" customFormat="1"/>
    <row r="72040" customFormat="1"/>
    <row r="72041" customFormat="1"/>
    <row r="72042" customFormat="1"/>
    <row r="72043" customFormat="1"/>
    <row r="72044" customFormat="1"/>
    <row r="72045" customFormat="1"/>
    <row r="72046" customFormat="1"/>
    <row r="72047" customFormat="1"/>
    <row r="72048" customFormat="1"/>
    <row r="72049" customFormat="1"/>
    <row r="72050" customFormat="1"/>
    <row r="72051" customFormat="1"/>
    <row r="72052" customFormat="1"/>
    <row r="72053" customFormat="1"/>
    <row r="72054" customFormat="1"/>
    <row r="72055" customFormat="1"/>
    <row r="72056" customFormat="1"/>
    <row r="72057" customFormat="1"/>
    <row r="72058" customFormat="1"/>
    <row r="72059" customFormat="1"/>
    <row r="72060" customFormat="1"/>
    <row r="72061" customFormat="1"/>
    <row r="72062" customFormat="1"/>
    <row r="72063" customFormat="1"/>
    <row r="72064" customFormat="1"/>
    <row r="72065" customFormat="1"/>
    <row r="72066" customFormat="1"/>
    <row r="72067" customFormat="1"/>
    <row r="72068" customFormat="1"/>
    <row r="72069" customFormat="1"/>
    <row r="72070" customFormat="1"/>
    <row r="72071" customFormat="1"/>
    <row r="72072" customFormat="1"/>
    <row r="72073" customFormat="1"/>
    <row r="72074" customFormat="1"/>
    <row r="72075" customFormat="1"/>
    <row r="72076" customFormat="1"/>
    <row r="72077" customFormat="1"/>
    <row r="72078" customFormat="1"/>
    <row r="72079" customFormat="1"/>
    <row r="72080" customFormat="1"/>
    <row r="72081" customFormat="1"/>
    <row r="72082" customFormat="1"/>
    <row r="72083" customFormat="1"/>
    <row r="72084" customFormat="1"/>
    <row r="72085" customFormat="1"/>
    <row r="72086" customFormat="1"/>
    <row r="72087" customFormat="1"/>
    <row r="72088" customFormat="1"/>
    <row r="72089" customFormat="1"/>
    <row r="72090" customFormat="1"/>
    <row r="72091" customFormat="1"/>
    <row r="72092" customFormat="1"/>
    <row r="72093" customFormat="1"/>
    <row r="72094" customFormat="1"/>
    <row r="72095" customFormat="1"/>
    <row r="72096" customFormat="1"/>
    <row r="72097" customFormat="1"/>
    <row r="72098" customFormat="1"/>
    <row r="72099" customFormat="1"/>
    <row r="72100" customFormat="1"/>
    <row r="72101" customFormat="1"/>
    <row r="72102" customFormat="1"/>
    <row r="72103" customFormat="1"/>
    <row r="72104" customFormat="1"/>
    <row r="72105" customFormat="1"/>
    <row r="72106" customFormat="1"/>
    <row r="72107" customFormat="1"/>
    <row r="72108" customFormat="1"/>
    <row r="72109" customFormat="1"/>
    <row r="72110" customFormat="1"/>
    <row r="72111" customFormat="1"/>
    <row r="72112" customFormat="1"/>
    <row r="72113" customFormat="1"/>
    <row r="72114" customFormat="1"/>
    <row r="72115" customFormat="1"/>
    <row r="72116" customFormat="1"/>
    <row r="72117" customFormat="1"/>
    <row r="72118" customFormat="1"/>
    <row r="72119" customFormat="1"/>
    <row r="72120" customFormat="1"/>
    <row r="72121" customFormat="1"/>
    <row r="72122" customFormat="1"/>
    <row r="72123" customFormat="1"/>
    <row r="72124" customFormat="1"/>
    <row r="72125" customFormat="1"/>
    <row r="72126" customFormat="1"/>
    <row r="72127" customFormat="1"/>
    <row r="72128" customFormat="1"/>
    <row r="72129" customFormat="1"/>
    <row r="72130" customFormat="1"/>
    <row r="72131" customFormat="1"/>
    <row r="72132" customFormat="1"/>
    <row r="72133" customFormat="1"/>
    <row r="72134" customFormat="1"/>
    <row r="72135" customFormat="1"/>
    <row r="72136" customFormat="1"/>
    <row r="72137" customFormat="1"/>
    <row r="72138" customFormat="1"/>
    <row r="72139" customFormat="1"/>
    <row r="72140" customFormat="1"/>
    <row r="72141" customFormat="1"/>
    <row r="72142" customFormat="1"/>
    <row r="72143" customFormat="1"/>
    <row r="72144" customFormat="1"/>
    <row r="72145" customFormat="1"/>
    <row r="72146" customFormat="1"/>
    <row r="72147" customFormat="1"/>
    <row r="72148" customFormat="1"/>
    <row r="72149" customFormat="1"/>
    <row r="72150" customFormat="1"/>
    <row r="72151" customFormat="1"/>
    <row r="72152" customFormat="1"/>
    <row r="72153" customFormat="1"/>
    <row r="72154" customFormat="1"/>
    <row r="72155" customFormat="1"/>
    <row r="72156" customFormat="1"/>
    <row r="72157" customFormat="1"/>
    <row r="72158" customFormat="1"/>
    <row r="72159" customFormat="1"/>
    <row r="72160" customFormat="1"/>
    <row r="72161" customFormat="1"/>
    <row r="72162" customFormat="1"/>
    <row r="72163" customFormat="1"/>
    <row r="72164" customFormat="1"/>
    <row r="72165" customFormat="1"/>
    <row r="72166" customFormat="1"/>
    <row r="72167" customFormat="1"/>
    <row r="72168" customFormat="1"/>
    <row r="72169" customFormat="1"/>
    <row r="72170" customFormat="1"/>
    <row r="72171" customFormat="1"/>
    <row r="72172" customFormat="1"/>
    <row r="72173" customFormat="1"/>
    <row r="72174" customFormat="1"/>
    <row r="72175" customFormat="1"/>
    <row r="72176" customFormat="1"/>
    <row r="72177" customFormat="1"/>
    <row r="72178" customFormat="1"/>
    <row r="72179" customFormat="1"/>
    <row r="72180" customFormat="1"/>
    <row r="72181" customFormat="1"/>
    <row r="72182" customFormat="1"/>
    <row r="72183" customFormat="1"/>
    <row r="72184" customFormat="1"/>
    <row r="72185" customFormat="1"/>
    <row r="72186" customFormat="1"/>
    <row r="72187" customFormat="1"/>
    <row r="72188" customFormat="1"/>
    <row r="72189" customFormat="1"/>
    <row r="72190" customFormat="1"/>
    <row r="72191" customFormat="1"/>
    <row r="72192" customFormat="1"/>
    <row r="72193" customFormat="1"/>
    <row r="72194" customFormat="1"/>
    <row r="72195" customFormat="1"/>
    <row r="72196" customFormat="1"/>
    <row r="72197" customFormat="1"/>
    <row r="72198" customFormat="1"/>
    <row r="72199" customFormat="1"/>
    <row r="72200" customFormat="1"/>
    <row r="72201" customFormat="1"/>
    <row r="72202" customFormat="1"/>
    <row r="72203" customFormat="1"/>
    <row r="72204" customFormat="1"/>
    <row r="72205" customFormat="1"/>
    <row r="72206" customFormat="1"/>
    <row r="72207" customFormat="1"/>
    <row r="72208" customFormat="1"/>
    <row r="72209" customFormat="1"/>
    <row r="72210" customFormat="1"/>
    <row r="72211" customFormat="1"/>
    <row r="72212" customFormat="1"/>
    <row r="72213" customFormat="1"/>
    <row r="72214" customFormat="1"/>
    <row r="72215" customFormat="1"/>
    <row r="72216" customFormat="1"/>
    <row r="72217" customFormat="1"/>
    <row r="72218" customFormat="1"/>
    <row r="72219" customFormat="1"/>
    <row r="72220" customFormat="1"/>
    <row r="72221" customFormat="1"/>
    <row r="72222" customFormat="1"/>
    <row r="72223" customFormat="1"/>
    <row r="72224" customFormat="1"/>
    <row r="72225" customFormat="1"/>
    <row r="72226" customFormat="1"/>
    <row r="72227" customFormat="1"/>
    <row r="72228" customFormat="1"/>
    <row r="72229" customFormat="1"/>
    <row r="72230" customFormat="1"/>
    <row r="72231" customFormat="1"/>
    <row r="72232" customFormat="1"/>
    <row r="72233" customFormat="1"/>
    <row r="72234" customFormat="1"/>
    <row r="72235" customFormat="1"/>
    <row r="72236" customFormat="1"/>
    <row r="72237" customFormat="1"/>
    <row r="72238" customFormat="1"/>
    <row r="72239" customFormat="1"/>
    <row r="72240" customFormat="1"/>
    <row r="72241" customFormat="1"/>
    <row r="72242" customFormat="1"/>
    <row r="72243" customFormat="1"/>
    <row r="72244" customFormat="1"/>
    <row r="72245" customFormat="1"/>
    <row r="72246" customFormat="1"/>
    <row r="72247" customFormat="1"/>
    <row r="72248" customFormat="1"/>
    <row r="72249" customFormat="1"/>
    <row r="72250" customFormat="1"/>
    <row r="72251" customFormat="1"/>
    <row r="72252" customFormat="1"/>
    <row r="72253" customFormat="1"/>
    <row r="72254" customFormat="1"/>
    <row r="72255" customFormat="1"/>
    <row r="72256" customFormat="1"/>
    <row r="72257" customFormat="1"/>
    <row r="72258" customFormat="1"/>
    <row r="72259" customFormat="1"/>
    <row r="72260" customFormat="1"/>
    <row r="72261" customFormat="1"/>
    <row r="72262" customFormat="1"/>
    <row r="72263" customFormat="1"/>
    <row r="72264" customFormat="1"/>
    <row r="72265" customFormat="1"/>
    <row r="72266" customFormat="1"/>
    <row r="72267" customFormat="1"/>
    <row r="72268" customFormat="1"/>
    <row r="72269" customFormat="1"/>
    <row r="72270" customFormat="1"/>
    <row r="72271" customFormat="1"/>
    <row r="72272" customFormat="1"/>
    <row r="72273" customFormat="1"/>
    <row r="72274" customFormat="1"/>
    <row r="72275" customFormat="1"/>
    <row r="72276" customFormat="1"/>
    <row r="72277" customFormat="1"/>
    <row r="72278" customFormat="1"/>
    <row r="72279" customFormat="1"/>
    <row r="72280" customFormat="1"/>
    <row r="72281" customFormat="1"/>
    <row r="72282" customFormat="1"/>
    <row r="72283" customFormat="1"/>
    <row r="72284" customFormat="1"/>
    <row r="72285" customFormat="1"/>
    <row r="72286" customFormat="1"/>
    <row r="72287" customFormat="1"/>
    <row r="72288" customFormat="1"/>
    <row r="72289" customFormat="1"/>
    <row r="72290" customFormat="1"/>
    <row r="72291" customFormat="1"/>
    <row r="72292" customFormat="1"/>
    <row r="72293" customFormat="1"/>
    <row r="72294" customFormat="1"/>
    <row r="72295" customFormat="1"/>
    <row r="72296" customFormat="1"/>
    <row r="72297" customFormat="1"/>
    <row r="72298" customFormat="1"/>
    <row r="72299" customFormat="1"/>
    <row r="72300" customFormat="1"/>
    <row r="72301" customFormat="1"/>
    <row r="72302" customFormat="1"/>
    <row r="72303" customFormat="1"/>
    <row r="72304" customFormat="1"/>
    <row r="72305" customFormat="1"/>
    <row r="72306" customFormat="1"/>
    <row r="72307" customFormat="1"/>
    <row r="72308" customFormat="1"/>
    <row r="72309" customFormat="1"/>
    <row r="72310" customFormat="1"/>
    <row r="72311" customFormat="1"/>
    <row r="72312" customFormat="1"/>
    <row r="72313" customFormat="1"/>
    <row r="72314" customFormat="1"/>
    <row r="72315" customFormat="1"/>
    <row r="72316" customFormat="1"/>
    <row r="72317" customFormat="1"/>
    <row r="72318" customFormat="1"/>
    <row r="72319" customFormat="1"/>
    <row r="72320" customFormat="1"/>
    <row r="72321" customFormat="1"/>
    <row r="72322" customFormat="1"/>
    <row r="72323" customFormat="1"/>
    <row r="72324" customFormat="1"/>
    <row r="72325" customFormat="1"/>
    <row r="72326" customFormat="1"/>
    <row r="72327" customFormat="1"/>
    <row r="72328" customFormat="1"/>
    <row r="72329" customFormat="1"/>
    <row r="72330" customFormat="1"/>
    <row r="72331" customFormat="1"/>
    <row r="72332" customFormat="1"/>
    <row r="72333" customFormat="1"/>
    <row r="72334" customFormat="1"/>
    <row r="72335" customFormat="1"/>
    <row r="72336" customFormat="1"/>
    <row r="72337" customFormat="1"/>
    <row r="72338" customFormat="1"/>
    <row r="72339" customFormat="1"/>
    <row r="72340" customFormat="1"/>
    <row r="72341" customFormat="1"/>
    <row r="72342" customFormat="1"/>
    <row r="72343" customFormat="1"/>
    <row r="72344" customFormat="1"/>
    <row r="72345" customFormat="1"/>
    <row r="72346" customFormat="1"/>
    <row r="72347" customFormat="1"/>
    <row r="72348" customFormat="1"/>
    <row r="72349" customFormat="1"/>
    <row r="72350" customFormat="1"/>
    <row r="72351" customFormat="1"/>
    <row r="72352" customFormat="1"/>
    <row r="72353" customFormat="1"/>
    <row r="72354" customFormat="1"/>
    <row r="72355" customFormat="1"/>
    <row r="72356" customFormat="1"/>
    <row r="72357" customFormat="1"/>
    <row r="72358" customFormat="1"/>
    <row r="72359" customFormat="1"/>
    <row r="72360" customFormat="1"/>
    <row r="72361" customFormat="1"/>
    <row r="72362" customFormat="1"/>
    <row r="72363" customFormat="1"/>
    <row r="72364" customFormat="1"/>
    <row r="72365" customFormat="1"/>
    <row r="72366" customFormat="1"/>
    <row r="72367" customFormat="1"/>
    <row r="72368" customFormat="1"/>
    <row r="72369" customFormat="1"/>
    <row r="72370" customFormat="1"/>
    <row r="72371" customFormat="1"/>
    <row r="72372" customFormat="1"/>
    <row r="72373" customFormat="1"/>
    <row r="72374" customFormat="1"/>
    <row r="72375" customFormat="1"/>
    <row r="72376" customFormat="1"/>
    <row r="72377" customFormat="1"/>
    <row r="72378" customFormat="1"/>
    <row r="72379" customFormat="1"/>
    <row r="72380" customFormat="1"/>
    <row r="72381" customFormat="1"/>
    <row r="72382" customFormat="1"/>
    <row r="72383" customFormat="1"/>
    <row r="72384" customFormat="1"/>
    <row r="72385" customFormat="1"/>
    <row r="72386" customFormat="1"/>
    <row r="72387" customFormat="1"/>
    <row r="72388" customFormat="1"/>
    <row r="72389" customFormat="1"/>
    <row r="72390" customFormat="1"/>
    <row r="72391" customFormat="1"/>
    <row r="72392" customFormat="1"/>
    <row r="72393" customFormat="1"/>
    <row r="72394" customFormat="1"/>
    <row r="72395" customFormat="1"/>
    <row r="72396" customFormat="1"/>
    <row r="72397" customFormat="1"/>
    <row r="72398" customFormat="1"/>
    <row r="72399" customFormat="1"/>
    <row r="72400" customFormat="1"/>
    <row r="72401" customFormat="1"/>
    <row r="72402" customFormat="1"/>
    <row r="72403" customFormat="1"/>
    <row r="72404" customFormat="1"/>
    <row r="72405" customFormat="1"/>
    <row r="72406" customFormat="1"/>
    <row r="72407" customFormat="1"/>
    <row r="72408" customFormat="1"/>
    <row r="72409" customFormat="1"/>
    <row r="72410" customFormat="1"/>
    <row r="72411" customFormat="1"/>
    <row r="72412" customFormat="1"/>
    <row r="72413" customFormat="1"/>
    <row r="72414" customFormat="1"/>
    <row r="72415" customFormat="1"/>
    <row r="72416" customFormat="1"/>
    <row r="72417" customFormat="1"/>
    <row r="72418" customFormat="1"/>
    <row r="72419" customFormat="1"/>
    <row r="72420" customFormat="1"/>
    <row r="72421" customFormat="1"/>
    <row r="72422" customFormat="1"/>
    <row r="72423" customFormat="1"/>
    <row r="72424" customFormat="1"/>
    <row r="72425" customFormat="1"/>
    <row r="72426" customFormat="1"/>
    <row r="72427" customFormat="1"/>
    <row r="72428" customFormat="1"/>
    <row r="72429" customFormat="1"/>
    <row r="72430" customFormat="1"/>
    <row r="72431" customFormat="1"/>
    <row r="72432" customFormat="1"/>
    <row r="72433" customFormat="1"/>
    <row r="72434" customFormat="1"/>
    <row r="72435" customFormat="1"/>
    <row r="72436" customFormat="1"/>
    <row r="72437" customFormat="1"/>
    <row r="72438" customFormat="1"/>
    <row r="72439" customFormat="1"/>
    <row r="72440" customFormat="1"/>
    <row r="72441" customFormat="1"/>
    <row r="72442" customFormat="1"/>
    <row r="72443" customFormat="1"/>
    <row r="72444" customFormat="1"/>
    <row r="72445" customFormat="1"/>
    <row r="72446" customFormat="1"/>
    <row r="72447" customFormat="1"/>
    <row r="72448" customFormat="1"/>
    <row r="72449" customFormat="1"/>
    <row r="72450" customFormat="1"/>
    <row r="72451" customFormat="1"/>
    <row r="72452" customFormat="1"/>
    <row r="72453" customFormat="1"/>
    <row r="72454" customFormat="1"/>
    <row r="72455" customFormat="1"/>
    <row r="72456" customFormat="1"/>
    <row r="72457" customFormat="1"/>
    <row r="72458" customFormat="1"/>
    <row r="72459" customFormat="1"/>
    <row r="72460" customFormat="1"/>
    <row r="72461" customFormat="1"/>
    <row r="72462" customFormat="1"/>
    <row r="72463" customFormat="1"/>
    <row r="72464" customFormat="1"/>
    <row r="72465" customFormat="1"/>
    <row r="72466" customFormat="1"/>
    <row r="72467" customFormat="1"/>
    <row r="72468" customFormat="1"/>
    <row r="72469" customFormat="1"/>
    <row r="72470" customFormat="1"/>
    <row r="72471" customFormat="1"/>
    <row r="72472" customFormat="1"/>
    <row r="72473" customFormat="1"/>
    <row r="72474" customFormat="1"/>
    <row r="72475" customFormat="1"/>
    <row r="72476" customFormat="1"/>
    <row r="72477" customFormat="1"/>
    <row r="72478" customFormat="1"/>
    <row r="72479" customFormat="1"/>
    <row r="72480" customFormat="1"/>
    <row r="72481" customFormat="1"/>
    <row r="72482" customFormat="1"/>
    <row r="72483" customFormat="1"/>
    <row r="72484" customFormat="1"/>
    <row r="72485" customFormat="1"/>
    <row r="72486" customFormat="1"/>
    <row r="72487" customFormat="1"/>
    <row r="72488" customFormat="1"/>
    <row r="72489" customFormat="1"/>
    <row r="72490" customFormat="1"/>
    <row r="72491" customFormat="1"/>
    <row r="72492" customFormat="1"/>
    <row r="72493" customFormat="1"/>
    <row r="72494" customFormat="1"/>
    <row r="72495" customFormat="1"/>
    <row r="72496" customFormat="1"/>
    <row r="72497" customFormat="1"/>
    <row r="72498" customFormat="1"/>
    <row r="72499" customFormat="1"/>
    <row r="72500" customFormat="1"/>
    <row r="72501" customFormat="1"/>
    <row r="72502" customFormat="1"/>
    <row r="72503" customFormat="1"/>
    <row r="72504" customFormat="1"/>
    <row r="72505" customFormat="1"/>
    <row r="72506" customFormat="1"/>
    <row r="72507" customFormat="1"/>
    <row r="72508" customFormat="1"/>
    <row r="72509" customFormat="1"/>
    <row r="72510" customFormat="1"/>
    <row r="72511" customFormat="1"/>
    <row r="72512" customFormat="1"/>
    <row r="72513" customFormat="1"/>
    <row r="72514" customFormat="1"/>
    <row r="72515" customFormat="1"/>
    <row r="72516" customFormat="1"/>
    <row r="72517" customFormat="1"/>
    <row r="72518" customFormat="1"/>
    <row r="72519" customFormat="1"/>
    <row r="72520" customFormat="1"/>
    <row r="72521" customFormat="1"/>
    <row r="72522" customFormat="1"/>
    <row r="72523" customFormat="1"/>
    <row r="72524" customFormat="1"/>
    <row r="72525" customFormat="1"/>
    <row r="72526" customFormat="1"/>
    <row r="72527" customFormat="1"/>
    <row r="72528" customFormat="1"/>
    <row r="72529" customFormat="1"/>
    <row r="72530" customFormat="1"/>
    <row r="72531" customFormat="1"/>
    <row r="72532" customFormat="1"/>
    <row r="72533" customFormat="1"/>
    <row r="72534" customFormat="1"/>
    <row r="72535" customFormat="1"/>
    <row r="72536" customFormat="1"/>
    <row r="72537" customFormat="1"/>
    <row r="72538" customFormat="1"/>
    <row r="72539" customFormat="1"/>
    <row r="72540" customFormat="1"/>
    <row r="72541" customFormat="1"/>
    <row r="72542" customFormat="1"/>
    <row r="72543" customFormat="1"/>
    <row r="72544" customFormat="1"/>
    <row r="72545" customFormat="1"/>
    <row r="72546" customFormat="1"/>
    <row r="72547" customFormat="1"/>
    <row r="72548" customFormat="1"/>
    <row r="72549" customFormat="1"/>
    <row r="72550" customFormat="1"/>
    <row r="72551" customFormat="1"/>
    <row r="72552" customFormat="1"/>
    <row r="72553" customFormat="1"/>
    <row r="72554" customFormat="1"/>
    <row r="72555" customFormat="1"/>
    <row r="72556" customFormat="1"/>
    <row r="72557" customFormat="1"/>
    <row r="72558" customFormat="1"/>
    <row r="72559" customFormat="1"/>
    <row r="72560" customFormat="1"/>
    <row r="72561" customFormat="1"/>
    <row r="72562" customFormat="1"/>
    <row r="72563" customFormat="1"/>
    <row r="72564" customFormat="1"/>
    <row r="72565" customFormat="1"/>
    <row r="72566" customFormat="1"/>
    <row r="72567" customFormat="1"/>
    <row r="72568" customFormat="1"/>
    <row r="72569" customFormat="1"/>
    <row r="72570" customFormat="1"/>
    <row r="72571" customFormat="1"/>
    <row r="72572" customFormat="1"/>
    <row r="72573" customFormat="1"/>
    <row r="72574" customFormat="1"/>
    <row r="72575" customFormat="1"/>
    <row r="72576" customFormat="1"/>
    <row r="72577" customFormat="1"/>
    <row r="72578" customFormat="1"/>
    <row r="72579" customFormat="1"/>
    <row r="72580" customFormat="1"/>
    <row r="72581" customFormat="1"/>
    <row r="72582" customFormat="1"/>
    <row r="72583" customFormat="1"/>
    <row r="72584" customFormat="1"/>
    <row r="72585" customFormat="1"/>
    <row r="72586" customFormat="1"/>
    <row r="72587" customFormat="1"/>
    <row r="72588" customFormat="1"/>
    <row r="72589" customFormat="1"/>
    <row r="72590" customFormat="1"/>
    <row r="72591" customFormat="1"/>
    <row r="72592" customFormat="1"/>
    <row r="72593" customFormat="1"/>
    <row r="72594" customFormat="1"/>
    <row r="72595" customFormat="1"/>
    <row r="72596" customFormat="1"/>
    <row r="72597" customFormat="1"/>
    <row r="72598" customFormat="1"/>
    <row r="72599" customFormat="1"/>
    <row r="72600" customFormat="1"/>
    <row r="72601" customFormat="1"/>
    <row r="72602" customFormat="1"/>
    <row r="72603" customFormat="1"/>
    <row r="72604" customFormat="1"/>
    <row r="72605" customFormat="1"/>
    <row r="72606" customFormat="1"/>
    <row r="72607" customFormat="1"/>
    <row r="72608" customFormat="1"/>
    <row r="72609" customFormat="1"/>
    <row r="72610" customFormat="1"/>
    <row r="72611" customFormat="1"/>
    <row r="72612" customFormat="1"/>
    <row r="72613" customFormat="1"/>
    <row r="72614" customFormat="1"/>
    <row r="72615" customFormat="1"/>
    <row r="72616" customFormat="1"/>
    <row r="72617" customFormat="1"/>
    <row r="72618" customFormat="1"/>
    <row r="72619" customFormat="1"/>
    <row r="72620" customFormat="1"/>
    <row r="72621" customFormat="1"/>
    <row r="72622" customFormat="1"/>
    <row r="72623" customFormat="1"/>
    <row r="72624" customFormat="1"/>
    <row r="72625" customFormat="1"/>
    <row r="72626" customFormat="1"/>
    <row r="72627" customFormat="1"/>
    <row r="72628" customFormat="1"/>
    <row r="72629" customFormat="1"/>
    <row r="72630" customFormat="1"/>
    <row r="72631" customFormat="1"/>
    <row r="72632" customFormat="1"/>
    <row r="72633" customFormat="1"/>
    <row r="72634" customFormat="1"/>
    <row r="72635" customFormat="1"/>
    <row r="72636" customFormat="1"/>
    <row r="72637" customFormat="1"/>
    <row r="72638" customFormat="1"/>
    <row r="72639" customFormat="1"/>
    <row r="72640" customFormat="1"/>
    <row r="72641" customFormat="1"/>
    <row r="72642" customFormat="1"/>
    <row r="72643" customFormat="1"/>
    <row r="72644" customFormat="1"/>
    <row r="72645" customFormat="1"/>
    <row r="72646" customFormat="1"/>
    <row r="72647" customFormat="1"/>
    <row r="72648" customFormat="1"/>
    <row r="72649" customFormat="1"/>
    <row r="72650" customFormat="1"/>
    <row r="72651" customFormat="1"/>
    <row r="72652" customFormat="1"/>
    <row r="72653" customFormat="1"/>
    <row r="72654" customFormat="1"/>
    <row r="72655" customFormat="1"/>
    <row r="72656" customFormat="1"/>
    <row r="72657" customFormat="1"/>
    <row r="72658" customFormat="1"/>
    <row r="72659" customFormat="1"/>
    <row r="72660" customFormat="1"/>
    <row r="72661" customFormat="1"/>
    <row r="72662" customFormat="1"/>
    <row r="72663" customFormat="1"/>
    <row r="72664" customFormat="1"/>
    <row r="72665" customFormat="1"/>
    <row r="72666" customFormat="1"/>
    <row r="72667" customFormat="1"/>
    <row r="72668" customFormat="1"/>
    <row r="72669" customFormat="1"/>
    <row r="72670" customFormat="1"/>
    <row r="72671" customFormat="1"/>
    <row r="72672" customFormat="1"/>
    <row r="72673" customFormat="1"/>
    <row r="72674" customFormat="1"/>
    <row r="72675" customFormat="1"/>
    <row r="72676" customFormat="1"/>
    <row r="72677" customFormat="1"/>
    <row r="72678" customFormat="1"/>
    <row r="72679" customFormat="1"/>
    <row r="72680" customFormat="1"/>
    <row r="72681" customFormat="1"/>
    <row r="72682" customFormat="1"/>
    <row r="72683" customFormat="1"/>
    <row r="72684" customFormat="1"/>
    <row r="72685" customFormat="1"/>
    <row r="72686" customFormat="1"/>
    <row r="72687" customFormat="1"/>
    <row r="72688" customFormat="1"/>
    <row r="72689" customFormat="1"/>
    <row r="72690" customFormat="1"/>
    <row r="72691" customFormat="1"/>
    <row r="72692" customFormat="1"/>
    <row r="72693" customFormat="1"/>
    <row r="72694" customFormat="1"/>
    <row r="72695" customFormat="1"/>
    <row r="72696" customFormat="1"/>
    <row r="72697" customFormat="1"/>
    <row r="72698" customFormat="1"/>
    <row r="72699" customFormat="1"/>
    <row r="72700" customFormat="1"/>
    <row r="72701" customFormat="1"/>
    <row r="72702" customFormat="1"/>
    <row r="72703" customFormat="1"/>
    <row r="72704" customFormat="1"/>
    <row r="72705" customFormat="1"/>
    <row r="72706" customFormat="1"/>
    <row r="72707" customFormat="1"/>
    <row r="72708" customFormat="1"/>
    <row r="72709" customFormat="1"/>
    <row r="72710" customFormat="1"/>
    <row r="72711" customFormat="1"/>
    <row r="72712" customFormat="1"/>
    <row r="72713" customFormat="1"/>
    <row r="72714" customFormat="1"/>
    <row r="72715" customFormat="1"/>
    <row r="72716" customFormat="1"/>
    <row r="72717" customFormat="1"/>
    <row r="72718" customFormat="1"/>
    <row r="72719" customFormat="1"/>
    <row r="72720" customFormat="1"/>
    <row r="72721" customFormat="1"/>
    <row r="72722" customFormat="1"/>
    <row r="72723" customFormat="1"/>
    <row r="72724" customFormat="1"/>
    <row r="72725" customFormat="1"/>
    <row r="72726" customFormat="1"/>
    <row r="72727" customFormat="1"/>
    <row r="72728" customFormat="1"/>
    <row r="72729" customFormat="1"/>
    <row r="72730" customFormat="1"/>
    <row r="72731" customFormat="1"/>
    <row r="72732" customFormat="1"/>
    <row r="72733" customFormat="1"/>
    <row r="72734" customFormat="1"/>
    <row r="72735" customFormat="1"/>
    <row r="72736" customFormat="1"/>
    <row r="72737" customFormat="1"/>
    <row r="72738" customFormat="1"/>
    <row r="72739" customFormat="1"/>
    <row r="72740" customFormat="1"/>
    <row r="72741" customFormat="1"/>
    <row r="72742" customFormat="1"/>
    <row r="72743" customFormat="1"/>
    <row r="72744" customFormat="1"/>
    <row r="72745" customFormat="1"/>
    <row r="72746" customFormat="1"/>
    <row r="72747" customFormat="1"/>
    <row r="72748" customFormat="1"/>
    <row r="72749" customFormat="1"/>
    <row r="72750" customFormat="1"/>
    <row r="72751" customFormat="1"/>
    <row r="72752" customFormat="1"/>
    <row r="72753" customFormat="1"/>
    <row r="72754" customFormat="1"/>
    <row r="72755" customFormat="1"/>
    <row r="72756" customFormat="1"/>
    <row r="72757" customFormat="1"/>
    <row r="72758" customFormat="1"/>
    <row r="72759" customFormat="1"/>
    <row r="72760" customFormat="1"/>
    <row r="72761" customFormat="1"/>
    <row r="72762" customFormat="1"/>
    <row r="72763" customFormat="1"/>
    <row r="72764" customFormat="1"/>
    <row r="72765" customFormat="1"/>
    <row r="72766" customFormat="1"/>
    <row r="72767" customFormat="1"/>
    <row r="72768" customFormat="1"/>
    <row r="72769" customFormat="1"/>
    <row r="72770" customFormat="1"/>
    <row r="72771" customFormat="1"/>
    <row r="72772" customFormat="1"/>
    <row r="72773" customFormat="1"/>
    <row r="72774" customFormat="1"/>
    <row r="72775" customFormat="1"/>
    <row r="72776" customFormat="1"/>
    <row r="72777" customFormat="1"/>
    <row r="72778" customFormat="1"/>
    <row r="72779" customFormat="1"/>
    <row r="72780" customFormat="1"/>
    <row r="72781" customFormat="1"/>
    <row r="72782" customFormat="1"/>
    <row r="72783" customFormat="1"/>
    <row r="72784" customFormat="1"/>
    <row r="72785" customFormat="1"/>
    <row r="72786" customFormat="1"/>
    <row r="72787" customFormat="1"/>
    <row r="72788" customFormat="1"/>
    <row r="72789" customFormat="1"/>
    <row r="72790" customFormat="1"/>
    <row r="72791" customFormat="1"/>
    <row r="72792" customFormat="1"/>
    <row r="72793" customFormat="1"/>
    <row r="72794" customFormat="1"/>
    <row r="72795" customFormat="1"/>
    <row r="72796" customFormat="1"/>
    <row r="72797" customFormat="1"/>
    <row r="72798" customFormat="1"/>
    <row r="72799" customFormat="1"/>
    <row r="72800" customFormat="1"/>
    <row r="72801" customFormat="1"/>
    <row r="72802" customFormat="1"/>
    <row r="72803" customFormat="1"/>
    <row r="72804" customFormat="1"/>
    <row r="72805" customFormat="1"/>
    <row r="72806" customFormat="1"/>
    <row r="72807" customFormat="1"/>
    <row r="72808" customFormat="1"/>
    <row r="72809" customFormat="1"/>
    <row r="72810" customFormat="1"/>
    <row r="72811" customFormat="1"/>
    <row r="72812" customFormat="1"/>
    <row r="72813" customFormat="1"/>
    <row r="72814" customFormat="1"/>
    <row r="72815" customFormat="1"/>
    <row r="72816" customFormat="1"/>
    <row r="72817" customFormat="1"/>
    <row r="72818" customFormat="1"/>
    <row r="72819" customFormat="1"/>
    <row r="72820" customFormat="1"/>
    <row r="72821" customFormat="1"/>
    <row r="72822" customFormat="1"/>
    <row r="72823" customFormat="1"/>
    <row r="72824" customFormat="1"/>
    <row r="72825" customFormat="1"/>
    <row r="72826" customFormat="1"/>
    <row r="72827" customFormat="1"/>
    <row r="72828" customFormat="1"/>
    <row r="72829" customFormat="1"/>
    <row r="72830" customFormat="1"/>
    <row r="72831" customFormat="1"/>
    <row r="72832" customFormat="1"/>
    <row r="72833" customFormat="1"/>
    <row r="72834" customFormat="1"/>
    <row r="72835" customFormat="1"/>
    <row r="72836" customFormat="1"/>
    <row r="72837" customFormat="1"/>
    <row r="72838" customFormat="1"/>
    <row r="72839" customFormat="1"/>
    <row r="72840" customFormat="1"/>
    <row r="72841" customFormat="1"/>
    <row r="72842" customFormat="1"/>
    <row r="72843" customFormat="1"/>
    <row r="72844" customFormat="1"/>
    <row r="72845" customFormat="1"/>
    <row r="72846" customFormat="1"/>
    <row r="72847" customFormat="1"/>
    <row r="72848" customFormat="1"/>
    <row r="72849" customFormat="1"/>
    <row r="72850" customFormat="1"/>
    <row r="72851" customFormat="1"/>
    <row r="72852" customFormat="1"/>
    <row r="72853" customFormat="1"/>
    <row r="72854" customFormat="1"/>
    <row r="72855" customFormat="1"/>
    <row r="72856" customFormat="1"/>
    <row r="72857" customFormat="1"/>
    <row r="72858" customFormat="1"/>
    <row r="72859" customFormat="1"/>
    <row r="72860" customFormat="1"/>
    <row r="72861" customFormat="1"/>
    <row r="72862" customFormat="1"/>
    <row r="72863" customFormat="1"/>
    <row r="72864" customFormat="1"/>
    <row r="72865" customFormat="1"/>
    <row r="72866" customFormat="1"/>
    <row r="72867" customFormat="1"/>
    <row r="72868" customFormat="1"/>
    <row r="72869" customFormat="1"/>
    <row r="72870" customFormat="1"/>
    <row r="72871" customFormat="1"/>
    <row r="72872" customFormat="1"/>
    <row r="72873" customFormat="1"/>
    <row r="72874" customFormat="1"/>
    <row r="72875" customFormat="1"/>
    <row r="72876" customFormat="1"/>
    <row r="72877" customFormat="1"/>
    <row r="72878" customFormat="1"/>
    <row r="72879" customFormat="1"/>
    <row r="72880" customFormat="1"/>
    <row r="72881" customFormat="1"/>
    <row r="72882" customFormat="1"/>
    <row r="72883" customFormat="1"/>
    <row r="72884" customFormat="1"/>
    <row r="72885" customFormat="1"/>
    <row r="72886" customFormat="1"/>
    <row r="72887" customFormat="1"/>
    <row r="72888" customFormat="1"/>
    <row r="72889" customFormat="1"/>
    <row r="72890" customFormat="1"/>
    <row r="72891" customFormat="1"/>
    <row r="72892" customFormat="1"/>
    <row r="72893" customFormat="1"/>
    <row r="72894" customFormat="1"/>
    <row r="72895" customFormat="1"/>
    <row r="72896" customFormat="1"/>
    <row r="72897" customFormat="1"/>
    <row r="72898" customFormat="1"/>
    <row r="72899" customFormat="1"/>
    <row r="72900" customFormat="1"/>
    <row r="72901" customFormat="1"/>
    <row r="72902" customFormat="1"/>
    <row r="72903" customFormat="1"/>
    <row r="72904" customFormat="1"/>
    <row r="72905" customFormat="1"/>
    <row r="72906" customFormat="1"/>
    <row r="72907" customFormat="1"/>
    <row r="72908" customFormat="1"/>
    <row r="72909" customFormat="1"/>
    <row r="72910" customFormat="1"/>
    <row r="72911" customFormat="1"/>
    <row r="72912" customFormat="1"/>
    <row r="72913" customFormat="1"/>
    <row r="72914" customFormat="1"/>
    <row r="72915" customFormat="1"/>
    <row r="72916" customFormat="1"/>
    <row r="72917" customFormat="1"/>
    <row r="72918" customFormat="1"/>
    <row r="72919" customFormat="1"/>
    <row r="72920" customFormat="1"/>
    <row r="72921" customFormat="1"/>
    <row r="72922" customFormat="1"/>
    <row r="72923" customFormat="1"/>
    <row r="72924" customFormat="1"/>
    <row r="72925" customFormat="1"/>
    <row r="72926" customFormat="1"/>
    <row r="72927" customFormat="1"/>
    <row r="72928" customFormat="1"/>
    <row r="72929" customFormat="1"/>
    <row r="72930" customFormat="1"/>
    <row r="72931" customFormat="1"/>
    <row r="72932" customFormat="1"/>
    <row r="72933" customFormat="1"/>
    <row r="72934" customFormat="1"/>
    <row r="72935" customFormat="1"/>
    <row r="72936" customFormat="1"/>
    <row r="72937" customFormat="1"/>
    <row r="72938" customFormat="1"/>
    <row r="72939" customFormat="1"/>
    <row r="72940" customFormat="1"/>
    <row r="72941" customFormat="1"/>
    <row r="72942" customFormat="1"/>
    <row r="72943" customFormat="1"/>
    <row r="72944" customFormat="1"/>
    <row r="72945" customFormat="1"/>
    <row r="72946" customFormat="1"/>
    <row r="72947" customFormat="1"/>
    <row r="72948" customFormat="1"/>
    <row r="72949" customFormat="1"/>
    <row r="72950" customFormat="1"/>
    <row r="72951" customFormat="1"/>
    <row r="72952" customFormat="1"/>
    <row r="72953" customFormat="1"/>
    <row r="72954" customFormat="1"/>
    <row r="72955" customFormat="1"/>
    <row r="72956" customFormat="1"/>
    <row r="72957" customFormat="1"/>
    <row r="72958" customFormat="1"/>
    <row r="72959" customFormat="1"/>
    <row r="72960" customFormat="1"/>
    <row r="72961" customFormat="1"/>
    <row r="72962" customFormat="1"/>
    <row r="72963" customFormat="1"/>
    <row r="72964" customFormat="1"/>
    <row r="72965" customFormat="1"/>
    <row r="72966" customFormat="1"/>
    <row r="72967" customFormat="1"/>
    <row r="72968" customFormat="1"/>
    <row r="72969" customFormat="1"/>
    <row r="72970" customFormat="1"/>
    <row r="72971" customFormat="1"/>
    <row r="72972" customFormat="1"/>
    <row r="72973" customFormat="1"/>
    <row r="72974" customFormat="1"/>
    <row r="72975" customFormat="1"/>
    <row r="72976" customFormat="1"/>
    <row r="72977" customFormat="1"/>
    <row r="72978" customFormat="1"/>
    <row r="72979" customFormat="1"/>
    <row r="72980" customFormat="1"/>
    <row r="72981" customFormat="1"/>
    <row r="72982" customFormat="1"/>
    <row r="72983" customFormat="1"/>
    <row r="72984" customFormat="1"/>
    <row r="72985" customFormat="1"/>
    <row r="72986" customFormat="1"/>
    <row r="72987" customFormat="1"/>
    <row r="72988" customFormat="1"/>
    <row r="72989" customFormat="1"/>
    <row r="72990" customFormat="1"/>
    <row r="72991" customFormat="1"/>
    <row r="72992" customFormat="1"/>
    <row r="72993" customFormat="1"/>
    <row r="72994" customFormat="1"/>
    <row r="72995" customFormat="1"/>
    <row r="72996" customFormat="1"/>
    <row r="72997" customFormat="1"/>
    <row r="72998" customFormat="1"/>
    <row r="72999" customFormat="1"/>
    <row r="73000" customFormat="1"/>
    <row r="73001" customFormat="1"/>
    <row r="73002" customFormat="1"/>
    <row r="73003" customFormat="1"/>
    <row r="73004" customFormat="1"/>
    <row r="73005" customFormat="1"/>
    <row r="73006" customFormat="1"/>
    <row r="73007" customFormat="1"/>
    <row r="73008" customFormat="1"/>
    <row r="73009" customFormat="1"/>
    <row r="73010" customFormat="1"/>
    <row r="73011" customFormat="1"/>
    <row r="73012" customFormat="1"/>
    <row r="73013" customFormat="1"/>
    <row r="73014" customFormat="1"/>
    <row r="73015" customFormat="1"/>
    <row r="73016" customFormat="1"/>
    <row r="73017" customFormat="1"/>
    <row r="73018" customFormat="1"/>
    <row r="73019" customFormat="1"/>
    <row r="73020" customFormat="1"/>
    <row r="73021" customFormat="1"/>
    <row r="73022" customFormat="1"/>
    <row r="73023" customFormat="1"/>
    <row r="73024" customFormat="1"/>
    <row r="73025" customFormat="1"/>
    <row r="73026" customFormat="1"/>
    <row r="73027" customFormat="1"/>
    <row r="73028" customFormat="1"/>
    <row r="73029" customFormat="1"/>
    <row r="73030" customFormat="1"/>
    <row r="73031" customFormat="1"/>
    <row r="73032" customFormat="1"/>
    <row r="73033" customFormat="1"/>
    <row r="73034" customFormat="1"/>
    <row r="73035" customFormat="1"/>
    <row r="73036" customFormat="1"/>
    <row r="73037" customFormat="1"/>
    <row r="73038" customFormat="1"/>
    <row r="73039" customFormat="1"/>
    <row r="73040" customFormat="1"/>
    <row r="73041" customFormat="1"/>
    <row r="73042" customFormat="1"/>
    <row r="73043" customFormat="1"/>
    <row r="73044" customFormat="1"/>
    <row r="73045" customFormat="1"/>
    <row r="73046" customFormat="1"/>
    <row r="73047" customFormat="1"/>
    <row r="73048" customFormat="1"/>
    <row r="73049" customFormat="1"/>
    <row r="73050" customFormat="1"/>
    <row r="73051" customFormat="1"/>
    <row r="73052" customFormat="1"/>
    <row r="73053" customFormat="1"/>
    <row r="73054" customFormat="1"/>
    <row r="73055" customFormat="1"/>
    <row r="73056" customFormat="1"/>
    <row r="73057" customFormat="1"/>
    <row r="73058" customFormat="1"/>
    <row r="73059" customFormat="1"/>
    <row r="73060" customFormat="1"/>
    <row r="73061" customFormat="1"/>
    <row r="73062" customFormat="1"/>
    <row r="73063" customFormat="1"/>
    <row r="73064" customFormat="1"/>
    <row r="73065" customFormat="1"/>
    <row r="73066" customFormat="1"/>
    <row r="73067" customFormat="1"/>
    <row r="73068" customFormat="1"/>
    <row r="73069" customFormat="1"/>
    <row r="73070" customFormat="1"/>
    <row r="73071" customFormat="1"/>
    <row r="73072" customFormat="1"/>
    <row r="73073" customFormat="1"/>
    <row r="73074" customFormat="1"/>
    <row r="73075" customFormat="1"/>
    <row r="73076" customFormat="1"/>
    <row r="73077" customFormat="1"/>
    <row r="73078" customFormat="1"/>
    <row r="73079" customFormat="1"/>
    <row r="73080" customFormat="1"/>
    <row r="73081" customFormat="1"/>
    <row r="73082" customFormat="1"/>
    <row r="73083" customFormat="1"/>
    <row r="73084" customFormat="1"/>
    <row r="73085" customFormat="1"/>
    <row r="73086" customFormat="1"/>
    <row r="73087" customFormat="1"/>
    <row r="73088" customFormat="1"/>
    <row r="73089" customFormat="1"/>
    <row r="73090" customFormat="1"/>
    <row r="73091" customFormat="1"/>
    <row r="73092" customFormat="1"/>
    <row r="73093" customFormat="1"/>
    <row r="73094" customFormat="1"/>
    <row r="73095" customFormat="1"/>
    <row r="73096" customFormat="1"/>
    <row r="73097" customFormat="1"/>
    <row r="73098" customFormat="1"/>
    <row r="73099" customFormat="1"/>
    <row r="73100" customFormat="1"/>
    <row r="73101" customFormat="1"/>
    <row r="73102" customFormat="1"/>
    <row r="73103" customFormat="1"/>
    <row r="73104" customFormat="1"/>
    <row r="73105" customFormat="1"/>
    <row r="73106" customFormat="1"/>
    <row r="73107" customFormat="1"/>
    <row r="73108" customFormat="1"/>
    <row r="73109" customFormat="1"/>
    <row r="73110" customFormat="1"/>
    <row r="73111" customFormat="1"/>
    <row r="73112" customFormat="1"/>
    <row r="73113" customFormat="1"/>
    <row r="73114" customFormat="1"/>
    <row r="73115" customFormat="1"/>
    <row r="73116" customFormat="1"/>
    <row r="73117" customFormat="1"/>
    <row r="73118" customFormat="1"/>
    <row r="73119" customFormat="1"/>
    <row r="73120" customFormat="1"/>
    <row r="73121" customFormat="1"/>
    <row r="73122" customFormat="1"/>
    <row r="73123" customFormat="1"/>
    <row r="73124" customFormat="1"/>
    <row r="73125" customFormat="1"/>
    <row r="73126" customFormat="1"/>
    <row r="73127" customFormat="1"/>
    <row r="73128" customFormat="1"/>
    <row r="73129" customFormat="1"/>
    <row r="73130" customFormat="1"/>
    <row r="73131" customFormat="1"/>
    <row r="73132" customFormat="1"/>
    <row r="73133" customFormat="1"/>
    <row r="73134" customFormat="1"/>
    <row r="73135" customFormat="1"/>
    <row r="73136" customFormat="1"/>
    <row r="73137" customFormat="1"/>
    <row r="73138" customFormat="1"/>
    <row r="73139" customFormat="1"/>
    <row r="73140" customFormat="1"/>
    <row r="73141" customFormat="1"/>
    <row r="73142" customFormat="1"/>
    <row r="73143" customFormat="1"/>
    <row r="73144" customFormat="1"/>
    <row r="73145" customFormat="1"/>
    <row r="73146" customFormat="1"/>
    <row r="73147" customFormat="1"/>
    <row r="73148" customFormat="1"/>
    <row r="73149" customFormat="1"/>
    <row r="73150" customFormat="1"/>
    <row r="73151" customFormat="1"/>
    <row r="73152" customFormat="1"/>
    <row r="73153" customFormat="1"/>
    <row r="73154" customFormat="1"/>
    <row r="73155" customFormat="1"/>
    <row r="73156" customFormat="1"/>
    <row r="73157" customFormat="1"/>
    <row r="73158" customFormat="1"/>
    <row r="73159" customFormat="1"/>
    <row r="73160" customFormat="1"/>
    <row r="73161" customFormat="1"/>
    <row r="73162" customFormat="1"/>
    <row r="73163" customFormat="1"/>
    <row r="73164" customFormat="1"/>
    <row r="73165" customFormat="1"/>
    <row r="73166" customFormat="1"/>
    <row r="73167" customFormat="1"/>
    <row r="73168" customFormat="1"/>
    <row r="73169" customFormat="1"/>
    <row r="73170" customFormat="1"/>
    <row r="73171" customFormat="1"/>
    <row r="73172" customFormat="1"/>
    <row r="73173" customFormat="1"/>
    <row r="73174" customFormat="1"/>
    <row r="73175" customFormat="1"/>
    <row r="73176" customFormat="1"/>
    <row r="73177" customFormat="1"/>
    <row r="73178" customFormat="1"/>
    <row r="73179" customFormat="1"/>
    <row r="73180" customFormat="1"/>
    <row r="73181" customFormat="1"/>
    <row r="73182" customFormat="1"/>
    <row r="73183" customFormat="1"/>
    <row r="73184" customFormat="1"/>
    <row r="73185" customFormat="1"/>
    <row r="73186" customFormat="1"/>
    <row r="73187" customFormat="1"/>
    <row r="73188" customFormat="1"/>
    <row r="73189" customFormat="1"/>
    <row r="73190" customFormat="1"/>
    <row r="73191" customFormat="1"/>
    <row r="73192" customFormat="1"/>
    <row r="73193" customFormat="1"/>
    <row r="73194" customFormat="1"/>
    <row r="73195" customFormat="1"/>
    <row r="73196" customFormat="1"/>
    <row r="73197" customFormat="1"/>
    <row r="73198" customFormat="1"/>
    <row r="73199" customFormat="1"/>
    <row r="73200" customFormat="1"/>
    <row r="73201" customFormat="1"/>
    <row r="73202" customFormat="1"/>
    <row r="73203" customFormat="1"/>
    <row r="73204" customFormat="1"/>
    <row r="73205" customFormat="1"/>
    <row r="73206" customFormat="1"/>
    <row r="73207" customFormat="1"/>
    <row r="73208" customFormat="1"/>
    <row r="73209" customFormat="1"/>
    <row r="73210" customFormat="1"/>
    <row r="73211" customFormat="1"/>
    <row r="73212" customFormat="1"/>
    <row r="73213" customFormat="1"/>
    <row r="73214" customFormat="1"/>
    <row r="73215" customFormat="1"/>
    <row r="73216" customFormat="1"/>
    <row r="73217" customFormat="1"/>
    <row r="73218" customFormat="1"/>
    <row r="73219" customFormat="1"/>
    <row r="73220" customFormat="1"/>
    <row r="73221" customFormat="1"/>
    <row r="73222" customFormat="1"/>
    <row r="73223" customFormat="1"/>
    <row r="73224" customFormat="1"/>
    <row r="73225" customFormat="1"/>
    <row r="73226" customFormat="1"/>
    <row r="73227" customFormat="1"/>
    <row r="73228" customFormat="1"/>
    <row r="73229" customFormat="1"/>
    <row r="73230" customFormat="1"/>
    <row r="73231" customFormat="1"/>
    <row r="73232" customFormat="1"/>
    <row r="73233" customFormat="1"/>
    <row r="73234" customFormat="1"/>
    <row r="73235" customFormat="1"/>
    <row r="73236" customFormat="1"/>
    <row r="73237" customFormat="1"/>
    <row r="73238" customFormat="1"/>
    <row r="73239" customFormat="1"/>
    <row r="73240" customFormat="1"/>
    <row r="73241" customFormat="1"/>
    <row r="73242" customFormat="1"/>
    <row r="73243" customFormat="1"/>
    <row r="73244" customFormat="1"/>
    <row r="73245" customFormat="1"/>
    <row r="73246" customFormat="1"/>
    <row r="73247" customFormat="1"/>
    <row r="73248" customFormat="1"/>
    <row r="73249" customFormat="1"/>
    <row r="73250" customFormat="1"/>
    <row r="73251" customFormat="1"/>
    <row r="73252" customFormat="1"/>
    <row r="73253" customFormat="1"/>
    <row r="73254" customFormat="1"/>
    <row r="73255" customFormat="1"/>
    <row r="73256" customFormat="1"/>
    <row r="73257" customFormat="1"/>
    <row r="73258" customFormat="1"/>
    <row r="73259" customFormat="1"/>
    <row r="73260" customFormat="1"/>
    <row r="73261" customFormat="1"/>
    <row r="73262" customFormat="1"/>
    <row r="73263" customFormat="1"/>
    <row r="73264" customFormat="1"/>
    <row r="73265" customFormat="1"/>
    <row r="73266" customFormat="1"/>
    <row r="73267" customFormat="1"/>
    <row r="73268" customFormat="1"/>
    <row r="73269" customFormat="1"/>
    <row r="73270" customFormat="1"/>
    <row r="73271" customFormat="1"/>
    <row r="73272" customFormat="1"/>
    <row r="73273" customFormat="1"/>
    <row r="73274" customFormat="1"/>
    <row r="73275" customFormat="1"/>
    <row r="73276" customFormat="1"/>
    <row r="73277" customFormat="1"/>
    <row r="73278" customFormat="1"/>
    <row r="73279" customFormat="1"/>
    <row r="73280" customFormat="1"/>
    <row r="73281" customFormat="1"/>
    <row r="73282" customFormat="1"/>
    <row r="73283" customFormat="1"/>
    <row r="73284" customFormat="1"/>
    <row r="73285" customFormat="1"/>
    <row r="73286" customFormat="1"/>
    <row r="73287" customFormat="1"/>
    <row r="73288" customFormat="1"/>
    <row r="73289" customFormat="1"/>
    <row r="73290" customFormat="1"/>
    <row r="73291" customFormat="1"/>
    <row r="73292" customFormat="1"/>
    <row r="73293" customFormat="1"/>
    <row r="73294" customFormat="1"/>
    <row r="73295" customFormat="1"/>
    <row r="73296" customFormat="1"/>
    <row r="73297" customFormat="1"/>
    <row r="73298" customFormat="1"/>
    <row r="73299" customFormat="1"/>
    <row r="73300" customFormat="1"/>
    <row r="73301" customFormat="1"/>
    <row r="73302" customFormat="1"/>
    <row r="73303" customFormat="1"/>
    <row r="73304" customFormat="1"/>
    <row r="73305" customFormat="1"/>
    <row r="73306" customFormat="1"/>
    <row r="73307" customFormat="1"/>
    <row r="73308" customFormat="1"/>
    <row r="73309" customFormat="1"/>
    <row r="73310" customFormat="1"/>
    <row r="73311" customFormat="1"/>
    <row r="73312" customFormat="1"/>
    <row r="73313" customFormat="1"/>
    <row r="73314" customFormat="1"/>
    <row r="73315" customFormat="1"/>
    <row r="73316" customFormat="1"/>
    <row r="73317" customFormat="1"/>
    <row r="73318" customFormat="1"/>
    <row r="73319" customFormat="1"/>
    <row r="73320" customFormat="1"/>
    <row r="73321" customFormat="1"/>
    <row r="73322" customFormat="1"/>
    <row r="73323" customFormat="1"/>
    <row r="73324" customFormat="1"/>
    <row r="73325" customFormat="1"/>
    <row r="73326" customFormat="1"/>
    <row r="73327" customFormat="1"/>
    <row r="73328" customFormat="1"/>
    <row r="73329" customFormat="1"/>
    <row r="73330" customFormat="1"/>
    <row r="73331" customFormat="1"/>
    <row r="73332" customFormat="1"/>
    <row r="73333" customFormat="1"/>
    <row r="73334" customFormat="1"/>
    <row r="73335" customFormat="1"/>
    <row r="73336" customFormat="1"/>
    <row r="73337" customFormat="1"/>
    <row r="73338" customFormat="1"/>
    <row r="73339" customFormat="1"/>
    <row r="73340" customFormat="1"/>
    <row r="73341" customFormat="1"/>
    <row r="73342" customFormat="1"/>
    <row r="73343" customFormat="1"/>
    <row r="73344" customFormat="1"/>
    <row r="73345" customFormat="1"/>
    <row r="73346" customFormat="1"/>
    <row r="73347" customFormat="1"/>
    <row r="73348" customFormat="1"/>
    <row r="73349" customFormat="1"/>
    <row r="73350" customFormat="1"/>
    <row r="73351" customFormat="1"/>
    <row r="73352" customFormat="1"/>
    <row r="73353" customFormat="1"/>
    <row r="73354" customFormat="1"/>
    <row r="73355" customFormat="1"/>
    <row r="73356" customFormat="1"/>
    <row r="73357" customFormat="1"/>
    <row r="73358" customFormat="1"/>
    <row r="73359" customFormat="1"/>
    <row r="73360" customFormat="1"/>
    <row r="73361" customFormat="1"/>
    <row r="73362" customFormat="1"/>
    <row r="73363" customFormat="1"/>
    <row r="73364" customFormat="1"/>
    <row r="73365" customFormat="1"/>
    <row r="73366" customFormat="1"/>
    <row r="73367" customFormat="1"/>
    <row r="73368" customFormat="1"/>
    <row r="73369" customFormat="1"/>
    <row r="73370" customFormat="1"/>
    <row r="73371" customFormat="1"/>
    <row r="73372" customFormat="1"/>
    <row r="73373" customFormat="1"/>
    <row r="73374" customFormat="1"/>
    <row r="73375" customFormat="1"/>
    <row r="73376" customFormat="1"/>
    <row r="73377" customFormat="1"/>
    <row r="73378" customFormat="1"/>
    <row r="73379" customFormat="1"/>
    <row r="73380" customFormat="1"/>
    <row r="73381" customFormat="1"/>
    <row r="73382" customFormat="1"/>
    <row r="73383" customFormat="1"/>
    <row r="73384" customFormat="1"/>
    <row r="73385" customFormat="1"/>
    <row r="73386" customFormat="1"/>
    <row r="73387" customFormat="1"/>
    <row r="73388" customFormat="1"/>
    <row r="73389" customFormat="1"/>
    <row r="73390" customFormat="1"/>
    <row r="73391" customFormat="1"/>
    <row r="73392" customFormat="1"/>
    <row r="73393" customFormat="1"/>
    <row r="73394" customFormat="1"/>
    <row r="73395" customFormat="1"/>
    <row r="73396" customFormat="1"/>
    <row r="73397" customFormat="1"/>
    <row r="73398" customFormat="1"/>
    <row r="73399" customFormat="1"/>
    <row r="73400" customFormat="1"/>
    <row r="73401" customFormat="1"/>
    <row r="73402" customFormat="1"/>
    <row r="73403" customFormat="1"/>
    <row r="73404" customFormat="1"/>
    <row r="73405" customFormat="1"/>
    <row r="73406" customFormat="1"/>
    <row r="73407" customFormat="1"/>
    <row r="73408" customFormat="1"/>
    <row r="73409" customFormat="1"/>
    <row r="73410" customFormat="1"/>
    <row r="73411" customFormat="1"/>
    <row r="73412" customFormat="1"/>
    <row r="73413" customFormat="1"/>
    <row r="73414" customFormat="1"/>
    <row r="73415" customFormat="1"/>
    <row r="73416" customFormat="1"/>
    <row r="73417" customFormat="1"/>
    <row r="73418" customFormat="1"/>
    <row r="73419" customFormat="1"/>
    <row r="73420" customFormat="1"/>
    <row r="73421" customFormat="1"/>
    <row r="73422" customFormat="1"/>
    <row r="73423" customFormat="1"/>
    <row r="73424" customFormat="1"/>
    <row r="73425" customFormat="1"/>
    <row r="73426" customFormat="1"/>
    <row r="73427" customFormat="1"/>
    <row r="73428" customFormat="1"/>
    <row r="73429" customFormat="1"/>
    <row r="73430" customFormat="1"/>
    <row r="73431" customFormat="1"/>
    <row r="73432" customFormat="1"/>
    <row r="73433" customFormat="1"/>
    <row r="73434" customFormat="1"/>
    <row r="73435" customFormat="1"/>
    <row r="73436" customFormat="1"/>
    <row r="73437" customFormat="1"/>
    <row r="73438" customFormat="1"/>
    <row r="73439" customFormat="1"/>
    <row r="73440" customFormat="1"/>
    <row r="73441" customFormat="1"/>
    <row r="73442" customFormat="1"/>
    <row r="73443" customFormat="1"/>
    <row r="73444" customFormat="1"/>
    <row r="73445" customFormat="1"/>
    <row r="73446" customFormat="1"/>
    <row r="73447" customFormat="1"/>
    <row r="73448" customFormat="1"/>
    <row r="73449" customFormat="1"/>
    <row r="73450" customFormat="1"/>
    <row r="73451" customFormat="1"/>
    <row r="73452" customFormat="1"/>
    <row r="73453" customFormat="1"/>
    <row r="73454" customFormat="1"/>
    <row r="73455" customFormat="1"/>
    <row r="73456" customFormat="1"/>
    <row r="73457" customFormat="1"/>
    <row r="73458" customFormat="1"/>
    <row r="73459" customFormat="1"/>
    <row r="73460" customFormat="1"/>
    <row r="73461" customFormat="1"/>
    <row r="73462" customFormat="1"/>
    <row r="73463" customFormat="1"/>
    <row r="73464" customFormat="1"/>
    <row r="73465" customFormat="1"/>
    <row r="73466" customFormat="1"/>
    <row r="73467" customFormat="1"/>
    <row r="73468" customFormat="1"/>
    <row r="73469" customFormat="1"/>
    <row r="73470" customFormat="1"/>
    <row r="73471" customFormat="1"/>
    <row r="73472" customFormat="1"/>
    <row r="73473" customFormat="1"/>
    <row r="73474" customFormat="1"/>
    <row r="73475" customFormat="1"/>
    <row r="73476" customFormat="1"/>
    <row r="73477" customFormat="1"/>
    <row r="73478" customFormat="1"/>
    <row r="73479" customFormat="1"/>
    <row r="73480" customFormat="1"/>
    <row r="73481" customFormat="1"/>
    <row r="73482" customFormat="1"/>
    <row r="73483" customFormat="1"/>
    <row r="73484" customFormat="1"/>
    <row r="73485" customFormat="1"/>
    <row r="73486" customFormat="1"/>
    <row r="73487" customFormat="1"/>
    <row r="73488" customFormat="1"/>
    <row r="73489" customFormat="1"/>
    <row r="73490" customFormat="1"/>
    <row r="73491" customFormat="1"/>
    <row r="73492" customFormat="1"/>
    <row r="73493" customFormat="1"/>
    <row r="73494" customFormat="1"/>
    <row r="73495" customFormat="1"/>
    <row r="73496" customFormat="1"/>
    <row r="73497" customFormat="1"/>
    <row r="73498" customFormat="1"/>
    <row r="73499" customFormat="1"/>
    <row r="73500" customFormat="1"/>
    <row r="73501" customFormat="1"/>
    <row r="73502" customFormat="1"/>
    <row r="73503" customFormat="1"/>
    <row r="73504" customFormat="1"/>
    <row r="73505" customFormat="1"/>
    <row r="73506" customFormat="1"/>
    <row r="73507" customFormat="1"/>
    <row r="73508" customFormat="1"/>
    <row r="73509" customFormat="1"/>
    <row r="73510" customFormat="1"/>
    <row r="73511" customFormat="1"/>
    <row r="73512" customFormat="1"/>
    <row r="73513" customFormat="1"/>
    <row r="73514" customFormat="1"/>
    <row r="73515" customFormat="1"/>
    <row r="73516" customFormat="1"/>
    <row r="73517" customFormat="1"/>
    <row r="73518" customFormat="1"/>
    <row r="73519" customFormat="1"/>
    <row r="73520" customFormat="1"/>
    <row r="73521" customFormat="1"/>
    <row r="73522" customFormat="1"/>
    <row r="73523" customFormat="1"/>
    <row r="73524" customFormat="1"/>
    <row r="73525" customFormat="1"/>
    <row r="73526" customFormat="1"/>
    <row r="73527" customFormat="1"/>
    <row r="73528" customFormat="1"/>
    <row r="73529" customFormat="1"/>
    <row r="73530" customFormat="1"/>
    <row r="73531" customFormat="1"/>
    <row r="73532" customFormat="1"/>
    <row r="73533" customFormat="1"/>
    <row r="73534" customFormat="1"/>
    <row r="73535" customFormat="1"/>
    <row r="73536" customFormat="1"/>
    <row r="73537" customFormat="1"/>
    <row r="73538" customFormat="1"/>
    <row r="73539" customFormat="1"/>
    <row r="73540" customFormat="1"/>
    <row r="73541" customFormat="1"/>
    <row r="73542" customFormat="1"/>
    <row r="73543" customFormat="1"/>
    <row r="73544" customFormat="1"/>
    <row r="73545" customFormat="1"/>
    <row r="73546" customFormat="1"/>
    <row r="73547" customFormat="1"/>
    <row r="73548" customFormat="1"/>
    <row r="73549" customFormat="1"/>
    <row r="73550" customFormat="1"/>
    <row r="73551" customFormat="1"/>
    <row r="73552" customFormat="1"/>
    <row r="73553" customFormat="1"/>
    <row r="73554" customFormat="1"/>
    <row r="73555" customFormat="1"/>
    <row r="73556" customFormat="1"/>
    <row r="73557" customFormat="1"/>
    <row r="73558" customFormat="1"/>
    <row r="73559" customFormat="1"/>
    <row r="73560" customFormat="1"/>
    <row r="73561" customFormat="1"/>
    <row r="73562" customFormat="1"/>
    <row r="73563" customFormat="1"/>
    <row r="73564" customFormat="1"/>
    <row r="73565" customFormat="1"/>
    <row r="73566" customFormat="1"/>
    <row r="73567" customFormat="1"/>
    <row r="73568" customFormat="1"/>
    <row r="73569" customFormat="1"/>
    <row r="73570" customFormat="1"/>
    <row r="73571" customFormat="1"/>
    <row r="73572" customFormat="1"/>
    <row r="73573" customFormat="1"/>
    <row r="73574" customFormat="1"/>
    <row r="73575" customFormat="1"/>
    <row r="73576" customFormat="1"/>
    <row r="73577" customFormat="1"/>
    <row r="73578" customFormat="1"/>
    <row r="73579" customFormat="1"/>
    <row r="73580" customFormat="1"/>
    <row r="73581" customFormat="1"/>
    <row r="73582" customFormat="1"/>
    <row r="73583" customFormat="1"/>
    <row r="73584" customFormat="1"/>
    <row r="73585" customFormat="1"/>
    <row r="73586" customFormat="1"/>
    <row r="73587" customFormat="1"/>
    <row r="73588" customFormat="1"/>
    <row r="73589" customFormat="1"/>
    <row r="73590" customFormat="1"/>
    <row r="73591" customFormat="1"/>
    <row r="73592" customFormat="1"/>
    <row r="73593" customFormat="1"/>
    <row r="73594" customFormat="1"/>
    <row r="73595" customFormat="1"/>
    <row r="73596" customFormat="1"/>
    <row r="73597" customFormat="1"/>
    <row r="73598" customFormat="1"/>
    <row r="73599" customFormat="1"/>
    <row r="73600" customFormat="1"/>
    <row r="73601" customFormat="1"/>
    <row r="73602" customFormat="1"/>
    <row r="73603" customFormat="1"/>
    <row r="73604" customFormat="1"/>
    <row r="73605" customFormat="1"/>
    <row r="73606" customFormat="1"/>
    <row r="73607" customFormat="1"/>
    <row r="73608" customFormat="1"/>
    <row r="73609" customFormat="1"/>
    <row r="73610" customFormat="1"/>
    <row r="73611" customFormat="1"/>
    <row r="73612" customFormat="1"/>
    <row r="73613" customFormat="1"/>
    <row r="73614" customFormat="1"/>
    <row r="73615" customFormat="1"/>
    <row r="73616" customFormat="1"/>
    <row r="73617" customFormat="1"/>
    <row r="73618" customFormat="1"/>
    <row r="73619" customFormat="1"/>
    <row r="73620" customFormat="1"/>
    <row r="73621" customFormat="1"/>
    <row r="73622" customFormat="1"/>
    <row r="73623" customFormat="1"/>
    <row r="73624" customFormat="1"/>
    <row r="73625" customFormat="1"/>
    <row r="73626" customFormat="1"/>
    <row r="73627" customFormat="1"/>
    <row r="73628" customFormat="1"/>
    <row r="73629" customFormat="1"/>
    <row r="73630" customFormat="1"/>
    <row r="73631" customFormat="1"/>
    <row r="73632" customFormat="1"/>
    <row r="73633" customFormat="1"/>
    <row r="73634" customFormat="1"/>
    <row r="73635" customFormat="1"/>
    <row r="73636" customFormat="1"/>
    <row r="73637" customFormat="1"/>
    <row r="73638" customFormat="1"/>
    <row r="73639" customFormat="1"/>
    <row r="73640" customFormat="1"/>
    <row r="73641" customFormat="1"/>
    <row r="73642" customFormat="1"/>
    <row r="73643" customFormat="1"/>
    <row r="73644" customFormat="1"/>
    <row r="73645" customFormat="1"/>
    <row r="73646" customFormat="1"/>
    <row r="73647" customFormat="1"/>
    <row r="73648" customFormat="1"/>
    <row r="73649" customFormat="1"/>
    <row r="73650" customFormat="1"/>
    <row r="73651" customFormat="1"/>
    <row r="73652" customFormat="1"/>
    <row r="73653" customFormat="1"/>
    <row r="73654" customFormat="1"/>
    <row r="73655" customFormat="1"/>
    <row r="73656" customFormat="1"/>
    <row r="73657" customFormat="1"/>
    <row r="73658" customFormat="1"/>
    <row r="73659" customFormat="1"/>
    <row r="73660" customFormat="1"/>
    <row r="73661" customFormat="1"/>
    <row r="73662" customFormat="1"/>
    <row r="73663" customFormat="1"/>
    <row r="73664" customFormat="1"/>
    <row r="73665" customFormat="1"/>
    <row r="73666" customFormat="1"/>
    <row r="73667" customFormat="1"/>
    <row r="73668" customFormat="1"/>
    <row r="73669" customFormat="1"/>
    <row r="73670" customFormat="1"/>
    <row r="73671" customFormat="1"/>
    <row r="73672" customFormat="1"/>
    <row r="73673" customFormat="1"/>
    <row r="73674" customFormat="1"/>
    <row r="73675" customFormat="1"/>
    <row r="73676" customFormat="1"/>
    <row r="73677" customFormat="1"/>
    <row r="73678" customFormat="1"/>
    <row r="73679" customFormat="1"/>
    <row r="73680" customFormat="1"/>
    <row r="73681" customFormat="1"/>
    <row r="73682" customFormat="1"/>
    <row r="73683" customFormat="1"/>
    <row r="73684" customFormat="1"/>
    <row r="73685" customFormat="1"/>
    <row r="73686" customFormat="1"/>
    <row r="73687" customFormat="1"/>
    <row r="73688" customFormat="1"/>
    <row r="73689" customFormat="1"/>
    <row r="73690" customFormat="1"/>
    <row r="73691" customFormat="1"/>
    <row r="73692" customFormat="1"/>
    <row r="73693" customFormat="1"/>
    <row r="73694" customFormat="1"/>
    <row r="73695" customFormat="1"/>
    <row r="73696" customFormat="1"/>
    <row r="73697" customFormat="1"/>
    <row r="73698" customFormat="1"/>
    <row r="73699" customFormat="1"/>
    <row r="73700" customFormat="1"/>
    <row r="73701" customFormat="1"/>
    <row r="73702" customFormat="1"/>
    <row r="73703" customFormat="1"/>
    <row r="73704" customFormat="1"/>
    <row r="73705" customFormat="1"/>
    <row r="73706" customFormat="1"/>
    <row r="73707" customFormat="1"/>
    <row r="73708" customFormat="1"/>
    <row r="73709" customFormat="1"/>
    <row r="73710" customFormat="1"/>
    <row r="73711" customFormat="1"/>
    <row r="73712" customFormat="1"/>
    <row r="73713" customFormat="1"/>
    <row r="73714" customFormat="1"/>
    <row r="73715" customFormat="1"/>
    <row r="73716" customFormat="1"/>
    <row r="73717" customFormat="1"/>
    <row r="73718" customFormat="1"/>
    <row r="73719" customFormat="1"/>
    <row r="73720" customFormat="1"/>
    <row r="73721" customFormat="1"/>
    <row r="73722" customFormat="1"/>
    <row r="73723" customFormat="1"/>
    <row r="73724" customFormat="1"/>
    <row r="73725" customFormat="1"/>
    <row r="73726" customFormat="1"/>
    <row r="73727" customFormat="1"/>
    <row r="73728" customFormat="1"/>
    <row r="73729" customFormat="1"/>
    <row r="73730" customFormat="1"/>
    <row r="73731" customFormat="1"/>
    <row r="73732" customFormat="1"/>
    <row r="73733" customFormat="1"/>
    <row r="73734" customFormat="1"/>
    <row r="73735" customFormat="1"/>
    <row r="73736" customFormat="1"/>
    <row r="73737" customFormat="1"/>
    <row r="73738" customFormat="1"/>
    <row r="73739" customFormat="1"/>
    <row r="73740" customFormat="1"/>
    <row r="73741" customFormat="1"/>
    <row r="73742" customFormat="1"/>
    <row r="73743" customFormat="1"/>
    <row r="73744" customFormat="1"/>
    <row r="73745" customFormat="1"/>
    <row r="73746" customFormat="1"/>
    <row r="73747" customFormat="1"/>
    <row r="73748" customFormat="1"/>
    <row r="73749" customFormat="1"/>
    <row r="73750" customFormat="1"/>
    <row r="73751" customFormat="1"/>
    <row r="73752" customFormat="1"/>
    <row r="73753" customFormat="1"/>
    <row r="73754" customFormat="1"/>
    <row r="73755" customFormat="1"/>
    <row r="73756" customFormat="1"/>
    <row r="73757" customFormat="1"/>
    <row r="73758" customFormat="1"/>
    <row r="73759" customFormat="1"/>
    <row r="73760" customFormat="1"/>
    <row r="73761" customFormat="1"/>
    <row r="73762" customFormat="1"/>
    <row r="73763" customFormat="1"/>
    <row r="73764" customFormat="1"/>
    <row r="73765" customFormat="1"/>
    <row r="73766" customFormat="1"/>
    <row r="73767" customFormat="1"/>
    <row r="73768" customFormat="1"/>
    <row r="73769" customFormat="1"/>
    <row r="73770" customFormat="1"/>
    <row r="73771" customFormat="1"/>
    <row r="73772" customFormat="1"/>
    <row r="73773" customFormat="1"/>
    <row r="73774" customFormat="1"/>
    <row r="73775" customFormat="1"/>
    <row r="73776" customFormat="1"/>
    <row r="73777" customFormat="1"/>
    <row r="73778" customFormat="1"/>
    <row r="73779" customFormat="1"/>
    <row r="73780" customFormat="1"/>
    <row r="73781" customFormat="1"/>
    <row r="73782" customFormat="1"/>
    <row r="73783" customFormat="1"/>
    <row r="73784" customFormat="1"/>
    <row r="73785" customFormat="1"/>
    <row r="73786" customFormat="1"/>
    <row r="73787" customFormat="1"/>
    <row r="73788" customFormat="1"/>
    <row r="73789" customFormat="1"/>
    <row r="73790" customFormat="1"/>
    <row r="73791" customFormat="1"/>
    <row r="73792" customFormat="1"/>
    <row r="73793" customFormat="1"/>
    <row r="73794" customFormat="1"/>
    <row r="73795" customFormat="1"/>
    <row r="73796" customFormat="1"/>
    <row r="73797" customFormat="1"/>
    <row r="73798" customFormat="1"/>
    <row r="73799" customFormat="1"/>
    <row r="73800" customFormat="1"/>
    <row r="73801" customFormat="1"/>
    <row r="73802" customFormat="1"/>
    <row r="73803" customFormat="1"/>
    <row r="73804" customFormat="1"/>
    <row r="73805" customFormat="1"/>
    <row r="73806" customFormat="1"/>
    <row r="73807" customFormat="1"/>
    <row r="73808" customFormat="1"/>
    <row r="73809" customFormat="1"/>
    <row r="73810" customFormat="1"/>
    <row r="73811" customFormat="1"/>
    <row r="73812" customFormat="1"/>
    <row r="73813" customFormat="1"/>
    <row r="73814" customFormat="1"/>
    <row r="73815" customFormat="1"/>
    <row r="73816" customFormat="1"/>
    <row r="73817" customFormat="1"/>
    <row r="73818" customFormat="1"/>
    <row r="73819" customFormat="1"/>
    <row r="73820" customFormat="1"/>
    <row r="73821" customFormat="1"/>
    <row r="73822" customFormat="1"/>
    <row r="73823" customFormat="1"/>
    <row r="73824" customFormat="1"/>
    <row r="73825" customFormat="1"/>
    <row r="73826" customFormat="1"/>
    <row r="73827" customFormat="1"/>
    <row r="73828" customFormat="1"/>
    <row r="73829" customFormat="1"/>
    <row r="73830" customFormat="1"/>
    <row r="73831" customFormat="1"/>
    <row r="73832" customFormat="1"/>
    <row r="73833" customFormat="1"/>
    <row r="73834" customFormat="1"/>
    <row r="73835" customFormat="1"/>
    <row r="73836" customFormat="1"/>
    <row r="73837" customFormat="1"/>
    <row r="73838" customFormat="1"/>
    <row r="73839" customFormat="1"/>
    <row r="73840" customFormat="1"/>
    <row r="73841" customFormat="1"/>
    <row r="73842" customFormat="1"/>
    <row r="73843" customFormat="1"/>
    <row r="73844" customFormat="1"/>
    <row r="73845" customFormat="1"/>
    <row r="73846" customFormat="1"/>
    <row r="73847" customFormat="1"/>
    <row r="73848" customFormat="1"/>
    <row r="73849" customFormat="1"/>
    <row r="73850" customFormat="1"/>
    <row r="73851" customFormat="1"/>
    <row r="73852" customFormat="1"/>
    <row r="73853" customFormat="1"/>
    <row r="73854" customFormat="1"/>
    <row r="73855" customFormat="1"/>
    <row r="73856" customFormat="1"/>
    <row r="73857" customFormat="1"/>
    <row r="73858" customFormat="1"/>
    <row r="73859" customFormat="1"/>
    <row r="73860" customFormat="1"/>
    <row r="73861" customFormat="1"/>
    <row r="73862" customFormat="1"/>
    <row r="73863" customFormat="1"/>
    <row r="73864" customFormat="1"/>
    <row r="73865" customFormat="1"/>
    <row r="73866" customFormat="1"/>
    <row r="73867" customFormat="1"/>
    <row r="73868" customFormat="1"/>
    <row r="73869" customFormat="1"/>
    <row r="73870" customFormat="1"/>
    <row r="73871" customFormat="1"/>
    <row r="73872" customFormat="1"/>
    <row r="73873" customFormat="1"/>
    <row r="73874" customFormat="1"/>
    <row r="73875" customFormat="1"/>
    <row r="73876" customFormat="1"/>
    <row r="73877" customFormat="1"/>
    <row r="73878" customFormat="1"/>
    <row r="73879" customFormat="1"/>
    <row r="73880" customFormat="1"/>
    <row r="73881" customFormat="1"/>
    <row r="73882" customFormat="1"/>
    <row r="73883" customFormat="1"/>
    <row r="73884" customFormat="1"/>
    <row r="73885" customFormat="1"/>
    <row r="73886" customFormat="1"/>
    <row r="73887" customFormat="1"/>
    <row r="73888" customFormat="1"/>
    <row r="73889" customFormat="1"/>
    <row r="73890" customFormat="1"/>
    <row r="73891" customFormat="1"/>
    <row r="73892" customFormat="1"/>
    <row r="73893" customFormat="1"/>
    <row r="73894" customFormat="1"/>
    <row r="73895" customFormat="1"/>
    <row r="73896" customFormat="1"/>
    <row r="73897" customFormat="1"/>
    <row r="73898" customFormat="1"/>
    <row r="73899" customFormat="1"/>
    <row r="73900" customFormat="1"/>
    <row r="73901" customFormat="1"/>
    <row r="73902" customFormat="1"/>
    <row r="73903" customFormat="1"/>
    <row r="73904" customFormat="1"/>
    <row r="73905" customFormat="1"/>
    <row r="73906" customFormat="1"/>
    <row r="73907" customFormat="1"/>
    <row r="73908" customFormat="1"/>
    <row r="73909" customFormat="1"/>
    <row r="73910" customFormat="1"/>
    <row r="73911" customFormat="1"/>
    <row r="73912" customFormat="1"/>
    <row r="73913" customFormat="1"/>
    <row r="73914" customFormat="1"/>
    <row r="73915" customFormat="1"/>
    <row r="73916" customFormat="1"/>
    <row r="73917" customFormat="1"/>
    <row r="73918" customFormat="1"/>
    <row r="73919" customFormat="1"/>
    <row r="73920" customFormat="1"/>
    <row r="73921" customFormat="1"/>
    <row r="73922" customFormat="1"/>
    <row r="73923" customFormat="1"/>
    <row r="73924" customFormat="1"/>
    <row r="73925" customFormat="1"/>
    <row r="73926" customFormat="1"/>
    <row r="73927" customFormat="1"/>
    <row r="73928" customFormat="1"/>
    <row r="73929" customFormat="1"/>
    <row r="73930" customFormat="1"/>
    <row r="73931" customFormat="1"/>
    <row r="73932" customFormat="1"/>
    <row r="73933" customFormat="1"/>
    <row r="73934" customFormat="1"/>
    <row r="73935" customFormat="1"/>
    <row r="73936" customFormat="1"/>
    <row r="73937" customFormat="1"/>
    <row r="73938" customFormat="1"/>
    <row r="73939" customFormat="1"/>
    <row r="73940" customFormat="1"/>
    <row r="73941" customFormat="1"/>
    <row r="73942" customFormat="1"/>
    <row r="73943" customFormat="1"/>
    <row r="73944" customFormat="1"/>
    <row r="73945" customFormat="1"/>
    <row r="73946" customFormat="1"/>
    <row r="73947" customFormat="1"/>
    <row r="73948" customFormat="1"/>
    <row r="73949" customFormat="1"/>
    <row r="73950" customFormat="1"/>
    <row r="73951" customFormat="1"/>
    <row r="73952" customFormat="1"/>
    <row r="73953" customFormat="1"/>
    <row r="73954" customFormat="1"/>
    <row r="73955" customFormat="1"/>
    <row r="73956" customFormat="1"/>
    <row r="73957" customFormat="1"/>
    <row r="73958" customFormat="1"/>
    <row r="73959" customFormat="1"/>
    <row r="73960" customFormat="1"/>
    <row r="73961" customFormat="1"/>
    <row r="73962" customFormat="1"/>
    <row r="73963" customFormat="1"/>
    <row r="73964" customFormat="1"/>
    <row r="73965" customFormat="1"/>
    <row r="73966" customFormat="1"/>
    <row r="73967" customFormat="1"/>
    <row r="73968" customFormat="1"/>
    <row r="73969" customFormat="1"/>
    <row r="73970" customFormat="1"/>
    <row r="73971" customFormat="1"/>
    <row r="73972" customFormat="1"/>
    <row r="73973" customFormat="1"/>
    <row r="73974" customFormat="1"/>
    <row r="73975" customFormat="1"/>
    <row r="73976" customFormat="1"/>
    <row r="73977" customFormat="1"/>
    <row r="73978" customFormat="1"/>
    <row r="73979" customFormat="1"/>
    <row r="73980" customFormat="1"/>
    <row r="73981" customFormat="1"/>
    <row r="73982" customFormat="1"/>
    <row r="73983" customFormat="1"/>
    <row r="73984" customFormat="1"/>
    <row r="73985" customFormat="1"/>
    <row r="73986" customFormat="1"/>
    <row r="73987" customFormat="1"/>
    <row r="73988" customFormat="1"/>
    <row r="73989" customFormat="1"/>
    <row r="73990" customFormat="1"/>
    <row r="73991" customFormat="1"/>
    <row r="73992" customFormat="1"/>
    <row r="73993" customFormat="1"/>
    <row r="73994" customFormat="1"/>
    <row r="73995" customFormat="1"/>
    <row r="73996" customFormat="1"/>
    <row r="73997" customFormat="1"/>
    <row r="73998" customFormat="1"/>
    <row r="73999" customFormat="1"/>
    <row r="74000" customFormat="1"/>
    <row r="74001" spans="26:257">
      <c r="CJ74001"/>
      <c r="CK74001"/>
      <c r="GG74001"/>
      <c r="GI74001"/>
      <c r="GQ74001"/>
      <c r="HI74001"/>
      <c r="HK74001"/>
      <c r="HM74001"/>
      <c r="IF74001"/>
      <c r="IW74001"/>
    </row>
    <row r="74002" spans="26:257">
      <c r="CJ74002"/>
      <c r="CK74002"/>
      <c r="GG74002"/>
      <c r="GI74002"/>
      <c r="GQ74002"/>
      <c r="HI74002"/>
      <c r="HK74002"/>
      <c r="HM74002"/>
      <c r="IF74002"/>
      <c r="IW74002"/>
    </row>
    <row r="74003" spans="26:257">
      <c r="CJ74003"/>
      <c r="CK74003"/>
      <c r="GG74003"/>
      <c r="GI74003"/>
      <c r="GQ74003"/>
      <c r="HI74003"/>
      <c r="HK74003"/>
      <c r="HM74003"/>
      <c r="IF74003"/>
      <c r="IW74003"/>
    </row>
    <row r="74004" spans="26:257">
      <c r="CJ74004"/>
      <c r="CK74004"/>
      <c r="GG74004"/>
      <c r="GI74004"/>
      <c r="GQ74004"/>
      <c r="HI74004"/>
      <c r="HK74004"/>
      <c r="HM74004"/>
      <c r="IF74004"/>
      <c r="IW74004"/>
    </row>
    <row r="74005" spans="26:257">
      <c r="CJ74005"/>
      <c r="CK74005"/>
      <c r="GG74005"/>
      <c r="GI74005"/>
      <c r="GQ74005"/>
      <c r="HI74005"/>
      <c r="HK74005"/>
      <c r="HM74005"/>
      <c r="IF74005"/>
      <c r="IW74005"/>
    </row>
    <row r="74006" spans="26:257">
      <c r="CJ74006"/>
      <c r="CK74006"/>
      <c r="GG74006"/>
      <c r="GI74006"/>
      <c r="GQ74006"/>
      <c r="HI74006"/>
      <c r="HK74006"/>
      <c r="HM74006"/>
      <c r="IF74006"/>
      <c r="IW74006"/>
    </row>
    <row r="74007" spans="26:257">
      <c r="CJ74007"/>
      <c r="CK74007"/>
      <c r="GG74007"/>
      <c r="GI74007"/>
      <c r="GQ74007"/>
      <c r="HI74007"/>
      <c r="HK74007"/>
      <c r="HM74007"/>
      <c r="IF74007"/>
      <c r="IW74007"/>
    </row>
    <row r="74008" spans="26:257">
      <c r="CJ74008"/>
      <c r="CK74008"/>
      <c r="GG74008"/>
      <c r="GI74008"/>
      <c r="GQ74008"/>
      <c r="HI74008"/>
      <c r="HK74008"/>
      <c r="HM74008"/>
      <c r="IF74008"/>
      <c r="IW74008"/>
    </row>
    <row r="74009" spans="26:257">
      <c r="CJ74009"/>
      <c r="CK74009"/>
      <c r="GG74009"/>
      <c r="GI74009"/>
      <c r="GQ74009"/>
      <c r="HI74009"/>
      <c r="HK74009"/>
      <c r="HM74009"/>
      <c r="IF74009"/>
      <c r="IW74009"/>
    </row>
    <row r="74010" spans="26:257">
      <c r="CJ74010"/>
      <c r="CK74010"/>
      <c r="GG74010"/>
      <c r="GI74010"/>
      <c r="GQ74010"/>
      <c r="HI74010"/>
      <c r="HK74010"/>
      <c r="HM74010"/>
      <c r="IF74010"/>
      <c r="IW74010"/>
    </row>
    <row r="74011" spans="26:257">
      <c r="CJ74011"/>
      <c r="CK74011"/>
      <c r="GG74011"/>
      <c r="GI74011"/>
      <c r="GQ74011"/>
      <c r="HI74011"/>
      <c r="HK74011"/>
      <c r="HM74011"/>
      <c r="IF74011"/>
      <c r="IW74011"/>
    </row>
    <row r="74012" spans="26:257">
      <c r="CJ74012"/>
      <c r="CK74012"/>
      <c r="GG74012"/>
      <c r="GI74012"/>
      <c r="GQ74012"/>
      <c r="HI74012"/>
      <c r="HK74012"/>
      <c r="HM74012"/>
      <c r="IF74012"/>
      <c r="IW74012"/>
    </row>
    <row r="74013" spans="26:257">
      <c r="Z74013" s="37"/>
      <c r="AD74013" s="32"/>
      <c r="AJ74013" s="37"/>
      <c r="CJ74013"/>
      <c r="CK74013"/>
      <c r="GG74013"/>
      <c r="GI74013"/>
      <c r="GQ74013"/>
      <c r="HI74013"/>
      <c r="HK74013"/>
      <c r="HM74013"/>
      <c r="IF74013"/>
      <c r="IW74013"/>
    </row>
    <row r="74014" spans="26:257">
      <c r="CJ74014"/>
      <c r="CK74014"/>
      <c r="GG74014"/>
      <c r="GI74014"/>
      <c r="GQ74014"/>
      <c r="HI74014"/>
      <c r="HK74014"/>
      <c r="HM74014"/>
      <c r="IF74014"/>
      <c r="IW74014"/>
    </row>
    <row r="74015" spans="26:257">
      <c r="CJ74015"/>
      <c r="CK74015"/>
      <c r="GG74015"/>
      <c r="GI74015"/>
      <c r="GQ74015"/>
      <c r="HI74015"/>
      <c r="HK74015"/>
      <c r="HM74015"/>
      <c r="IF74015"/>
      <c r="IW74015"/>
    </row>
    <row r="74016" spans="26:257">
      <c r="CJ74016"/>
      <c r="CK74016"/>
      <c r="GG74016"/>
      <c r="GI74016"/>
      <c r="GQ74016"/>
      <c r="HI74016"/>
      <c r="HK74016"/>
      <c r="HM74016"/>
      <c r="IF74016"/>
      <c r="IW74016"/>
    </row>
    <row r="74017" customFormat="1"/>
    <row r="74018" customFormat="1"/>
    <row r="74019" customFormat="1"/>
    <row r="74020" customFormat="1"/>
    <row r="74021" customFormat="1"/>
    <row r="74022" customFormat="1"/>
    <row r="74023" customFormat="1"/>
    <row r="74024" customFormat="1"/>
    <row r="74025" customFormat="1"/>
    <row r="74026" customFormat="1"/>
    <row r="74027" customFormat="1"/>
    <row r="74028" customFormat="1"/>
    <row r="74029" customFormat="1"/>
    <row r="74030" customFormat="1"/>
    <row r="74031" customFormat="1"/>
    <row r="74032" customFormat="1"/>
    <row r="74033" customFormat="1"/>
    <row r="74034" customFormat="1"/>
    <row r="74035" customFormat="1"/>
    <row r="74036" customFormat="1"/>
    <row r="74037" customFormat="1"/>
    <row r="74038" customFormat="1"/>
    <row r="74039" customFormat="1"/>
    <row r="74040" customFormat="1"/>
    <row r="74041" customFormat="1"/>
    <row r="74042" customFormat="1"/>
    <row r="74043" customFormat="1"/>
    <row r="74044" customFormat="1"/>
    <row r="74045" customFormat="1"/>
    <row r="74046" customFormat="1"/>
    <row r="74047" customFormat="1"/>
    <row r="74048" customFormat="1"/>
    <row r="74049" customFormat="1"/>
    <row r="74050" customFormat="1"/>
    <row r="74051" customFormat="1"/>
    <row r="74052" customFormat="1"/>
    <row r="74053" customFormat="1"/>
    <row r="74054" customFormat="1"/>
    <row r="74055" customFormat="1"/>
    <row r="74056" customFormat="1"/>
    <row r="74057" customFormat="1"/>
    <row r="74058" customFormat="1"/>
    <row r="74059" customFormat="1"/>
    <row r="74060" customFormat="1"/>
    <row r="74061" customFormat="1"/>
    <row r="74062" customFormat="1"/>
    <row r="74063" customFormat="1"/>
    <row r="74064" customFormat="1"/>
    <row r="74065" customFormat="1"/>
    <row r="74066" customFormat="1"/>
    <row r="74067" customFormat="1"/>
    <row r="74068" customFormat="1"/>
    <row r="74069" customFormat="1"/>
    <row r="74070" customFormat="1"/>
    <row r="74071" customFormat="1"/>
    <row r="74072" customFormat="1"/>
    <row r="74073" customFormat="1"/>
    <row r="74074" customFormat="1"/>
    <row r="74075" customFormat="1"/>
    <row r="74076" customFormat="1"/>
    <row r="74077" customFormat="1"/>
    <row r="74078" customFormat="1"/>
    <row r="74079" customFormat="1"/>
    <row r="74080" customFormat="1"/>
    <row r="74081" customFormat="1"/>
    <row r="74082" customFormat="1"/>
    <row r="74083" customFormat="1"/>
    <row r="74084" customFormat="1"/>
    <row r="74085" customFormat="1"/>
    <row r="74086" customFormat="1"/>
    <row r="74087" customFormat="1"/>
    <row r="74088" customFormat="1"/>
    <row r="74089" customFormat="1"/>
    <row r="74090" customFormat="1"/>
    <row r="74091" customFormat="1"/>
    <row r="74092" customFormat="1"/>
    <row r="74093" customFormat="1"/>
    <row r="74094" customFormat="1"/>
    <row r="74095" customFormat="1"/>
    <row r="74096" customFormat="1"/>
    <row r="74097" customFormat="1"/>
    <row r="74098" customFormat="1"/>
    <row r="74099" customFormat="1"/>
    <row r="74100" customFormat="1"/>
    <row r="74101" customFormat="1"/>
    <row r="74102" customFormat="1"/>
    <row r="74103" customFormat="1"/>
    <row r="74104" customFormat="1"/>
    <row r="74105" customFormat="1"/>
    <row r="74106" customFormat="1"/>
    <row r="74107" customFormat="1"/>
    <row r="74108" customFormat="1"/>
    <row r="74109" customFormat="1"/>
    <row r="74110" customFormat="1"/>
    <row r="74111" customFormat="1"/>
    <row r="74112" customFormat="1"/>
    <row r="74113" customFormat="1"/>
    <row r="74114" customFormat="1"/>
    <row r="74115" customFormat="1"/>
    <row r="74116" customFormat="1"/>
    <row r="74117" customFormat="1"/>
    <row r="74118" customFormat="1"/>
    <row r="74119" customFormat="1"/>
    <row r="74120" customFormat="1"/>
    <row r="74121" customFormat="1"/>
    <row r="74122" customFormat="1"/>
    <row r="74123" customFormat="1"/>
    <row r="74124" customFormat="1"/>
    <row r="74125" customFormat="1"/>
    <row r="74126" customFormat="1"/>
    <row r="74127" customFormat="1"/>
    <row r="74128" customFormat="1"/>
    <row r="74129" customFormat="1"/>
    <row r="74130" customFormat="1"/>
    <row r="74131" customFormat="1"/>
    <row r="74132" customFormat="1"/>
    <row r="74133" customFormat="1"/>
    <row r="74134" customFormat="1"/>
    <row r="74135" customFormat="1"/>
    <row r="74136" customFormat="1"/>
    <row r="74137" customFormat="1"/>
    <row r="74138" customFormat="1"/>
    <row r="74139" customFormat="1"/>
    <row r="74140" customFormat="1"/>
    <row r="74141" customFormat="1"/>
    <row r="74142" customFormat="1"/>
    <row r="74143" customFormat="1"/>
    <row r="74144" customFormat="1"/>
    <row r="74145" customFormat="1"/>
    <row r="74146" customFormat="1"/>
    <row r="74147" customFormat="1"/>
    <row r="74148" customFormat="1"/>
    <row r="74149" customFormat="1"/>
    <row r="74150" customFormat="1"/>
    <row r="74151" customFormat="1"/>
    <row r="74152" customFormat="1"/>
    <row r="74153" customFormat="1"/>
    <row r="74154" customFormat="1"/>
    <row r="74155" customFormat="1"/>
    <row r="74156" customFormat="1"/>
    <row r="74157" customFormat="1"/>
    <row r="74158" customFormat="1"/>
    <row r="74159" customFormat="1"/>
    <row r="74160" customFormat="1"/>
    <row r="74161" customFormat="1"/>
    <row r="74162" customFormat="1"/>
    <row r="74163" customFormat="1"/>
    <row r="74164" customFormat="1"/>
    <row r="74165" customFormat="1"/>
    <row r="74166" customFormat="1"/>
    <row r="74167" customFormat="1"/>
    <row r="74168" customFormat="1"/>
    <row r="74169" customFormat="1"/>
    <row r="74170" customFormat="1"/>
    <row r="74171" customFormat="1"/>
    <row r="74172" customFormat="1"/>
    <row r="74173" customFormat="1"/>
    <row r="74174" customFormat="1"/>
    <row r="74175" customFormat="1"/>
    <row r="74176" customFormat="1"/>
    <row r="74177" customFormat="1"/>
    <row r="74178" customFormat="1"/>
    <row r="74179" customFormat="1"/>
    <row r="74180" customFormat="1"/>
    <row r="74181" customFormat="1"/>
    <row r="74182" customFormat="1"/>
    <row r="74183" customFormat="1"/>
    <row r="74184" customFormat="1"/>
    <row r="74185" customFormat="1"/>
    <row r="74186" customFormat="1"/>
    <row r="74187" customFormat="1"/>
    <row r="74188" customFormat="1"/>
    <row r="74189" customFormat="1"/>
    <row r="74190" customFormat="1"/>
    <row r="74191" customFormat="1"/>
    <row r="74192" customFormat="1"/>
    <row r="74193" spans="26:257">
      <c r="CJ74193"/>
      <c r="CK74193"/>
      <c r="GG74193"/>
      <c r="GI74193"/>
      <c r="GQ74193"/>
      <c r="HI74193"/>
      <c r="HK74193"/>
      <c r="HM74193"/>
      <c r="IF74193"/>
      <c r="IW74193"/>
    </row>
    <row r="74194" spans="26:257">
      <c r="CJ74194"/>
      <c r="CK74194"/>
      <c r="GG74194"/>
      <c r="GI74194"/>
      <c r="GQ74194"/>
      <c r="HI74194"/>
      <c r="HK74194"/>
      <c r="HM74194"/>
      <c r="IF74194"/>
      <c r="IW74194"/>
    </row>
    <row r="74195" spans="26:257">
      <c r="CJ74195"/>
      <c r="CK74195"/>
      <c r="GG74195"/>
      <c r="GI74195"/>
      <c r="GQ74195"/>
      <c r="HI74195"/>
      <c r="HK74195"/>
      <c r="HM74195"/>
      <c r="IF74195"/>
      <c r="IW74195"/>
    </row>
    <row r="74196" spans="26:257">
      <c r="CJ74196"/>
      <c r="CK74196"/>
      <c r="GG74196"/>
      <c r="GI74196"/>
      <c r="GQ74196"/>
      <c r="HI74196"/>
      <c r="HK74196"/>
      <c r="HM74196"/>
      <c r="IF74196"/>
      <c r="IW74196"/>
    </row>
    <row r="74197" spans="26:257">
      <c r="CJ74197"/>
      <c r="CK74197"/>
      <c r="GG74197"/>
      <c r="GI74197"/>
      <c r="GQ74197"/>
      <c r="HI74197"/>
      <c r="HK74197"/>
      <c r="HM74197"/>
      <c r="IF74197"/>
      <c r="IW74197"/>
    </row>
    <row r="74198" spans="26:257">
      <c r="CJ74198"/>
      <c r="CK74198"/>
      <c r="GG74198"/>
      <c r="GI74198"/>
      <c r="GQ74198"/>
      <c r="HI74198"/>
      <c r="HK74198"/>
      <c r="HM74198"/>
      <c r="IF74198"/>
      <c r="IW74198"/>
    </row>
    <row r="74199" spans="26:257">
      <c r="CJ74199"/>
      <c r="CK74199"/>
      <c r="GG74199"/>
      <c r="GI74199"/>
      <c r="GQ74199"/>
      <c r="HI74199"/>
      <c r="HK74199"/>
      <c r="HM74199"/>
      <c r="IF74199"/>
      <c r="IW74199"/>
    </row>
    <row r="74200" spans="26:257">
      <c r="CJ74200"/>
      <c r="CK74200"/>
      <c r="GG74200"/>
      <c r="GI74200"/>
      <c r="GQ74200"/>
      <c r="HI74200"/>
      <c r="HK74200"/>
      <c r="HM74200"/>
      <c r="IF74200"/>
      <c r="IW74200"/>
    </row>
    <row r="74201" spans="26:257">
      <c r="CJ74201"/>
      <c r="CK74201"/>
      <c r="GG74201"/>
      <c r="GI74201"/>
      <c r="GQ74201"/>
      <c r="HI74201"/>
      <c r="HK74201"/>
      <c r="HM74201"/>
      <c r="IF74201"/>
      <c r="IW74201"/>
    </row>
    <row r="74202" spans="26:257">
      <c r="CJ74202"/>
      <c r="CK74202"/>
      <c r="GG74202"/>
      <c r="GI74202"/>
      <c r="GQ74202"/>
      <c r="HI74202"/>
      <c r="HK74202"/>
      <c r="HM74202"/>
      <c r="IF74202"/>
      <c r="IW74202"/>
    </row>
    <row r="74203" spans="26:257">
      <c r="CJ74203"/>
      <c r="CK74203"/>
      <c r="GG74203"/>
      <c r="GI74203"/>
      <c r="GQ74203"/>
      <c r="HI74203"/>
      <c r="HK74203"/>
      <c r="HM74203"/>
      <c r="IF74203"/>
      <c r="IW74203"/>
    </row>
    <row r="74204" spans="26:257">
      <c r="CJ74204"/>
      <c r="CK74204"/>
      <c r="GG74204"/>
      <c r="GI74204"/>
      <c r="GQ74204"/>
      <c r="HI74204"/>
      <c r="HK74204"/>
      <c r="HM74204"/>
      <c r="IF74204"/>
      <c r="IW74204"/>
    </row>
    <row r="74205" spans="26:257">
      <c r="CJ74205"/>
      <c r="CK74205"/>
      <c r="GG74205"/>
      <c r="GI74205"/>
      <c r="GQ74205"/>
      <c r="HI74205"/>
      <c r="HK74205"/>
      <c r="HM74205"/>
      <c r="IF74205"/>
      <c r="IW74205"/>
    </row>
    <row r="74206" spans="26:257">
      <c r="CJ74206"/>
      <c r="CK74206"/>
      <c r="GG74206"/>
      <c r="GI74206"/>
      <c r="GQ74206"/>
      <c r="HI74206"/>
      <c r="HK74206"/>
      <c r="HM74206"/>
      <c r="IF74206"/>
      <c r="IW74206"/>
    </row>
    <row r="74207" spans="26:257">
      <c r="Z74207" s="37"/>
      <c r="AD74207" s="32"/>
      <c r="AJ74207" s="37"/>
      <c r="CJ74207"/>
      <c r="CK74207"/>
      <c r="GG74207"/>
      <c r="GI74207"/>
      <c r="GQ74207"/>
      <c r="HI74207"/>
      <c r="HK74207"/>
      <c r="HM74207"/>
      <c r="IF74207"/>
      <c r="IW74207"/>
    </row>
    <row r="74208" spans="26:257">
      <c r="CJ74208"/>
      <c r="CK74208"/>
      <c r="GG74208"/>
      <c r="GI74208"/>
      <c r="GQ74208"/>
      <c r="HI74208"/>
      <c r="HK74208"/>
      <c r="HM74208"/>
      <c r="IF74208"/>
      <c r="IW74208"/>
    </row>
    <row r="74209" customFormat="1"/>
    <row r="74210" customFormat="1"/>
    <row r="74211" customFormat="1"/>
    <row r="74212" customFormat="1"/>
    <row r="74213" customFormat="1"/>
    <row r="74214" customFormat="1"/>
    <row r="74215" customFormat="1"/>
    <row r="74216" customFormat="1"/>
    <row r="74217" customFormat="1"/>
    <row r="74218" customFormat="1"/>
    <row r="74219" customFormat="1"/>
    <row r="74220" customFormat="1"/>
    <row r="74221" customFormat="1"/>
    <row r="74222" customFormat="1"/>
    <row r="74223" customFormat="1"/>
    <row r="74224" customFormat="1"/>
    <row r="74225" customFormat="1"/>
    <row r="74226" customFormat="1"/>
    <row r="74227" customFormat="1"/>
    <row r="74228" customFormat="1"/>
    <row r="74229" customFormat="1"/>
    <row r="74230" customFormat="1"/>
    <row r="74231" customFormat="1"/>
    <row r="74232" customFormat="1"/>
    <row r="74233" customFormat="1"/>
    <row r="74234" customFormat="1"/>
    <row r="74235" customFormat="1"/>
    <row r="74236" customFormat="1"/>
    <row r="74237" customFormat="1"/>
    <row r="74238" customFormat="1"/>
    <row r="74239" customFormat="1"/>
    <row r="74240" customFormat="1"/>
    <row r="74241" spans="26:257">
      <c r="CJ74241"/>
      <c r="CK74241"/>
      <c r="GG74241"/>
      <c r="GI74241"/>
      <c r="GQ74241"/>
      <c r="HI74241"/>
      <c r="HK74241"/>
      <c r="HM74241"/>
      <c r="IF74241"/>
      <c r="IW74241"/>
    </row>
    <row r="74242" spans="26:257">
      <c r="CJ74242"/>
      <c r="CK74242"/>
      <c r="GG74242"/>
      <c r="GI74242"/>
      <c r="GQ74242"/>
      <c r="HI74242"/>
      <c r="HK74242"/>
      <c r="HM74242"/>
      <c r="IF74242"/>
      <c r="IW74242"/>
    </row>
    <row r="74243" spans="26:257">
      <c r="CJ74243"/>
      <c r="CK74243"/>
      <c r="GG74243"/>
      <c r="GI74243"/>
      <c r="GQ74243"/>
      <c r="HI74243"/>
      <c r="HK74243"/>
      <c r="HM74243"/>
      <c r="IF74243"/>
      <c r="IW74243"/>
    </row>
    <row r="74244" spans="26:257">
      <c r="CJ74244"/>
      <c r="CK74244"/>
      <c r="GG74244"/>
      <c r="GI74244"/>
      <c r="GQ74244"/>
      <c r="HI74244"/>
      <c r="HK74244"/>
      <c r="HM74244"/>
      <c r="IF74244"/>
      <c r="IW74244"/>
    </row>
    <row r="74245" spans="26:257">
      <c r="CJ74245"/>
      <c r="CK74245"/>
      <c r="GG74245"/>
      <c r="GI74245"/>
      <c r="GQ74245"/>
      <c r="HI74245"/>
      <c r="HK74245"/>
      <c r="HM74245"/>
      <c r="IF74245"/>
      <c r="IW74245"/>
    </row>
    <row r="74246" spans="26:257">
      <c r="CJ74246"/>
      <c r="CK74246"/>
      <c r="GG74246"/>
      <c r="GI74246"/>
      <c r="GQ74246"/>
      <c r="HI74246"/>
      <c r="HK74246"/>
      <c r="HM74246"/>
      <c r="IF74246"/>
      <c r="IW74246"/>
    </row>
    <row r="74247" spans="26:257">
      <c r="CJ74247"/>
      <c r="CK74247"/>
      <c r="GG74247"/>
      <c r="GI74247"/>
      <c r="GQ74247"/>
      <c r="HI74247"/>
      <c r="HK74247"/>
      <c r="HM74247"/>
      <c r="IF74247"/>
      <c r="IW74247"/>
    </row>
    <row r="74248" spans="26:257">
      <c r="CJ74248"/>
      <c r="CK74248"/>
      <c r="GG74248"/>
      <c r="GI74248"/>
      <c r="GQ74248"/>
      <c r="HI74248"/>
      <c r="HK74248"/>
      <c r="HM74248"/>
      <c r="IF74248"/>
      <c r="IW74248"/>
    </row>
    <row r="74249" spans="26:257">
      <c r="CJ74249"/>
      <c r="CK74249"/>
      <c r="GG74249"/>
      <c r="GI74249"/>
      <c r="GQ74249"/>
      <c r="HI74249"/>
      <c r="HK74249"/>
      <c r="HM74249"/>
      <c r="IF74249"/>
      <c r="IW74249"/>
    </row>
    <row r="74250" spans="26:257">
      <c r="Z74250" s="37"/>
      <c r="AD74250" s="32"/>
      <c r="AJ74250" s="37"/>
      <c r="CJ74250"/>
      <c r="CK74250"/>
      <c r="GG74250"/>
      <c r="GI74250"/>
      <c r="GQ74250"/>
      <c r="HI74250"/>
      <c r="HK74250"/>
      <c r="HM74250"/>
      <c r="IF74250"/>
      <c r="IW74250"/>
    </row>
    <row r="74251" spans="26:257">
      <c r="CJ74251"/>
      <c r="CK74251"/>
      <c r="GG74251"/>
      <c r="GI74251"/>
      <c r="GQ74251"/>
      <c r="HI74251"/>
      <c r="HK74251"/>
      <c r="HM74251"/>
      <c r="IF74251"/>
      <c r="IW74251"/>
    </row>
    <row r="74252" spans="26:257">
      <c r="CJ74252"/>
      <c r="CK74252"/>
      <c r="GG74252"/>
      <c r="GI74252"/>
      <c r="GQ74252"/>
      <c r="HI74252"/>
      <c r="HK74252"/>
      <c r="HM74252"/>
      <c r="IF74252"/>
      <c r="IW74252"/>
    </row>
    <row r="74253" spans="26:257">
      <c r="CJ74253"/>
      <c r="CK74253"/>
      <c r="GG74253"/>
      <c r="GI74253"/>
      <c r="GQ74253"/>
      <c r="HI74253"/>
      <c r="HK74253"/>
      <c r="HM74253"/>
      <c r="IF74253"/>
      <c r="IW74253"/>
    </row>
    <row r="74254" spans="26:257">
      <c r="CJ74254"/>
      <c r="CK74254"/>
      <c r="GG74254"/>
      <c r="GI74254"/>
      <c r="GQ74254"/>
      <c r="HI74254"/>
      <c r="HK74254"/>
      <c r="HM74254"/>
      <c r="IF74254"/>
      <c r="IW74254"/>
    </row>
    <row r="74255" spans="26:257">
      <c r="CJ74255"/>
      <c r="CK74255"/>
      <c r="GG74255"/>
      <c r="GI74255"/>
      <c r="GQ74255"/>
      <c r="HI74255"/>
      <c r="HK74255"/>
      <c r="HM74255"/>
      <c r="IF74255"/>
      <c r="IW74255"/>
    </row>
    <row r="74256" spans="26:257">
      <c r="CJ74256"/>
      <c r="CK74256"/>
      <c r="GG74256"/>
      <c r="GI74256"/>
      <c r="GQ74256"/>
      <c r="HI74256"/>
      <c r="HK74256"/>
      <c r="HM74256"/>
      <c r="IF74256"/>
      <c r="IW74256"/>
    </row>
    <row r="74257" customFormat="1"/>
    <row r="74258" customFormat="1"/>
    <row r="74259" customFormat="1"/>
    <row r="74260" customFormat="1"/>
    <row r="74261" customFormat="1"/>
    <row r="74262" customFormat="1"/>
    <row r="74263" customFormat="1"/>
    <row r="74264" customFormat="1"/>
    <row r="74265" customFormat="1"/>
    <row r="74266" customFormat="1"/>
    <row r="74267" customFormat="1"/>
    <row r="74268" customFormat="1"/>
    <row r="74269" customFormat="1"/>
    <row r="74270" customFormat="1"/>
    <row r="74271" customFormat="1"/>
    <row r="74272" customFormat="1"/>
    <row r="74273" customFormat="1"/>
    <row r="74274" customFormat="1"/>
    <row r="74275" customFormat="1"/>
    <row r="74276" customFormat="1"/>
    <row r="74277" customFormat="1"/>
    <row r="74278" customFormat="1"/>
    <row r="74279" customFormat="1"/>
    <row r="74280" customFormat="1"/>
    <row r="74281" customFormat="1"/>
    <row r="74282" customFormat="1"/>
    <row r="74283" customFormat="1"/>
    <row r="74284" customFormat="1"/>
    <row r="74285" customFormat="1"/>
    <row r="74286" customFormat="1"/>
    <row r="74287" customFormat="1"/>
    <row r="74288" customFormat="1"/>
    <row r="74289" customFormat="1"/>
    <row r="74290" customFormat="1"/>
    <row r="74291" customFormat="1"/>
    <row r="74292" customFormat="1"/>
    <row r="74293" customFormat="1"/>
    <row r="74294" customFormat="1"/>
    <row r="74295" customFormat="1"/>
    <row r="74296" customFormat="1"/>
    <row r="74297" customFormat="1"/>
    <row r="74298" customFormat="1"/>
    <row r="74299" customFormat="1"/>
    <row r="74300" customFormat="1"/>
    <row r="74301" customFormat="1"/>
    <row r="74302" customFormat="1"/>
    <row r="74303" customFormat="1"/>
    <row r="74304" customFormat="1"/>
    <row r="74305" customFormat="1"/>
    <row r="74306" customFormat="1"/>
    <row r="74307" customFormat="1"/>
    <row r="74308" customFormat="1"/>
    <row r="74309" customFormat="1"/>
    <row r="74310" customFormat="1"/>
    <row r="74311" customFormat="1"/>
    <row r="74312" customFormat="1"/>
    <row r="74313" customFormat="1"/>
    <row r="74314" customFormat="1"/>
    <row r="74315" customFormat="1"/>
    <row r="74316" customFormat="1"/>
    <row r="74317" customFormat="1"/>
    <row r="74318" customFormat="1"/>
    <row r="74319" customFormat="1"/>
    <row r="74320" customFormat="1"/>
    <row r="74321" customFormat="1"/>
    <row r="74322" customFormat="1"/>
    <row r="74323" customFormat="1"/>
    <row r="74324" customFormat="1"/>
    <row r="74325" customFormat="1"/>
    <row r="74326" customFormat="1"/>
    <row r="74327" customFormat="1"/>
    <row r="74328" customFormat="1"/>
    <row r="74329" customFormat="1"/>
    <row r="74330" customFormat="1"/>
    <row r="74331" customFormat="1"/>
    <row r="74332" customFormat="1"/>
    <row r="74333" customFormat="1"/>
    <row r="74334" customFormat="1"/>
    <row r="74335" customFormat="1"/>
    <row r="74336" customFormat="1"/>
    <row r="74337" customFormat="1"/>
    <row r="74338" customFormat="1"/>
    <row r="74339" customFormat="1"/>
    <row r="74340" customFormat="1"/>
    <row r="74341" customFormat="1"/>
    <row r="74342" customFormat="1"/>
    <row r="74343" customFormat="1"/>
    <row r="74344" customFormat="1"/>
    <row r="74345" customFormat="1"/>
    <row r="74346" customFormat="1"/>
    <row r="74347" customFormat="1"/>
    <row r="74348" customFormat="1"/>
    <row r="74349" customFormat="1"/>
    <row r="74350" customFormat="1"/>
    <row r="74351" customFormat="1"/>
    <row r="74352" customFormat="1"/>
    <row r="74353" customFormat="1"/>
    <row r="74354" customFormat="1"/>
    <row r="74355" customFormat="1"/>
    <row r="74356" customFormat="1"/>
    <row r="74357" customFormat="1"/>
    <row r="74358" customFormat="1"/>
    <row r="74359" customFormat="1"/>
    <row r="74360" customFormat="1"/>
    <row r="74361" customFormat="1"/>
    <row r="74362" customFormat="1"/>
    <row r="74363" customFormat="1"/>
    <row r="74364" customFormat="1"/>
    <row r="74365" customFormat="1"/>
    <row r="74366" customFormat="1"/>
    <row r="74367" customFormat="1"/>
    <row r="74368" customFormat="1"/>
    <row r="74369" customFormat="1"/>
    <row r="74370" customFormat="1"/>
    <row r="74371" customFormat="1"/>
    <row r="74372" customFormat="1"/>
    <row r="74373" customFormat="1"/>
    <row r="74374" customFormat="1"/>
    <row r="74375" customFormat="1"/>
    <row r="74376" customFormat="1"/>
    <row r="74377" customFormat="1"/>
    <row r="74378" customFormat="1"/>
    <row r="74379" customFormat="1"/>
    <row r="74380" customFormat="1"/>
    <row r="74381" customFormat="1"/>
    <row r="74382" customFormat="1"/>
    <row r="74383" customFormat="1"/>
    <row r="74384" customFormat="1"/>
    <row r="74385" customFormat="1"/>
    <row r="74386" customFormat="1"/>
    <row r="74387" customFormat="1"/>
    <row r="74388" customFormat="1"/>
    <row r="74389" customFormat="1"/>
    <row r="74390" customFormat="1"/>
    <row r="74391" customFormat="1"/>
    <row r="74392" customFormat="1"/>
    <row r="74393" customFormat="1"/>
    <row r="74394" customFormat="1"/>
    <row r="74395" customFormat="1"/>
    <row r="74396" customFormat="1"/>
    <row r="74397" customFormat="1"/>
    <row r="74398" customFormat="1"/>
    <row r="74399" customFormat="1"/>
    <row r="74400" customFormat="1"/>
    <row r="74401" customFormat="1"/>
    <row r="74402" customFormat="1"/>
    <row r="74403" customFormat="1"/>
    <row r="74404" customFormat="1"/>
    <row r="74405" customFormat="1"/>
    <row r="74406" customFormat="1"/>
    <row r="74407" customFormat="1"/>
    <row r="74408" customFormat="1"/>
    <row r="74409" customFormat="1"/>
    <row r="74410" customFormat="1"/>
    <row r="74411" customFormat="1"/>
    <row r="74412" customFormat="1"/>
    <row r="74413" customFormat="1"/>
    <row r="74414" customFormat="1"/>
    <row r="74415" customFormat="1"/>
    <row r="74416" customFormat="1"/>
    <row r="74417" customFormat="1"/>
    <row r="74418" customFormat="1"/>
    <row r="74419" customFormat="1"/>
    <row r="74420" customFormat="1"/>
    <row r="74421" customFormat="1"/>
    <row r="74422" customFormat="1"/>
    <row r="74423" customFormat="1"/>
    <row r="74424" customFormat="1"/>
    <row r="74425" customFormat="1"/>
    <row r="74426" customFormat="1"/>
    <row r="74427" customFormat="1"/>
    <row r="74428" customFormat="1"/>
    <row r="74429" customFormat="1"/>
    <row r="74430" customFormat="1"/>
    <row r="74431" customFormat="1"/>
    <row r="74432" customFormat="1"/>
    <row r="74433" spans="26:257">
      <c r="CJ74433"/>
      <c r="CK74433"/>
      <c r="GG74433"/>
      <c r="GI74433"/>
      <c r="GQ74433"/>
      <c r="HI74433"/>
      <c r="HK74433"/>
      <c r="HM74433"/>
      <c r="IF74433"/>
      <c r="IW74433"/>
    </row>
    <row r="74434" spans="26:257">
      <c r="CJ74434"/>
      <c r="CK74434"/>
      <c r="GG74434"/>
      <c r="GI74434"/>
      <c r="GQ74434"/>
      <c r="HI74434"/>
      <c r="HK74434"/>
      <c r="HM74434"/>
      <c r="IF74434"/>
      <c r="IW74434"/>
    </row>
    <row r="74435" spans="26:257">
      <c r="CJ74435"/>
      <c r="CK74435"/>
      <c r="GG74435"/>
      <c r="GI74435"/>
      <c r="GQ74435"/>
      <c r="HI74435"/>
      <c r="HK74435"/>
      <c r="HM74435"/>
      <c r="IF74435"/>
      <c r="IW74435"/>
    </row>
    <row r="74436" spans="26:257">
      <c r="CJ74436"/>
      <c r="CK74436"/>
      <c r="GG74436"/>
      <c r="GI74436"/>
      <c r="GQ74436"/>
      <c r="HI74436"/>
      <c r="HK74436"/>
      <c r="HM74436"/>
      <c r="IF74436"/>
      <c r="IW74436"/>
    </row>
    <row r="74437" spans="26:257">
      <c r="Z74437" s="37"/>
      <c r="AD74437" s="32"/>
      <c r="AJ74437" s="37"/>
      <c r="CJ74437"/>
      <c r="CK74437"/>
      <c r="GG74437"/>
      <c r="GI74437"/>
      <c r="GQ74437"/>
      <c r="HI74437"/>
      <c r="HK74437"/>
      <c r="HM74437"/>
      <c r="IF74437"/>
      <c r="IW74437"/>
    </row>
    <row r="74438" spans="26:257">
      <c r="CJ74438"/>
      <c r="CK74438"/>
      <c r="GG74438"/>
      <c r="GI74438"/>
      <c r="GQ74438"/>
      <c r="HI74438"/>
      <c r="HK74438"/>
      <c r="HM74438"/>
      <c r="IF74438"/>
      <c r="IW74438"/>
    </row>
    <row r="74439" spans="26:257">
      <c r="CJ74439"/>
      <c r="CK74439"/>
      <c r="GG74439"/>
      <c r="GI74439"/>
      <c r="GQ74439"/>
      <c r="HI74439"/>
      <c r="HK74439"/>
      <c r="HM74439"/>
      <c r="IF74439"/>
      <c r="IW74439"/>
    </row>
    <row r="74440" spans="26:257">
      <c r="CJ74440"/>
      <c r="CK74440"/>
      <c r="GG74440"/>
      <c r="GI74440"/>
      <c r="GQ74440"/>
      <c r="HI74440"/>
      <c r="HK74440"/>
      <c r="HM74440"/>
      <c r="IF74440"/>
      <c r="IW74440"/>
    </row>
    <row r="74441" spans="26:257">
      <c r="CJ74441"/>
      <c r="CK74441"/>
      <c r="GG74441"/>
      <c r="GI74441"/>
      <c r="GQ74441"/>
      <c r="HI74441"/>
      <c r="HK74441"/>
      <c r="HM74441"/>
      <c r="IF74441"/>
      <c r="IW74441"/>
    </row>
    <row r="74442" spans="26:257">
      <c r="CJ74442"/>
      <c r="CK74442"/>
      <c r="GG74442"/>
      <c r="GI74442"/>
      <c r="GQ74442"/>
      <c r="HI74442"/>
      <c r="HK74442"/>
      <c r="HM74442"/>
      <c r="IF74442"/>
      <c r="IW74442"/>
    </row>
    <row r="74443" spans="26:257">
      <c r="CJ74443"/>
      <c r="CK74443"/>
      <c r="GG74443"/>
      <c r="GI74443"/>
      <c r="GQ74443"/>
      <c r="HI74443"/>
      <c r="HK74443"/>
      <c r="HM74443"/>
      <c r="IF74443"/>
      <c r="IW74443"/>
    </row>
    <row r="74444" spans="26:257">
      <c r="CJ74444"/>
      <c r="CK74444"/>
      <c r="GG74444"/>
      <c r="GI74444"/>
      <c r="GQ74444"/>
      <c r="HI74444"/>
      <c r="HK74444"/>
      <c r="HM74444"/>
      <c r="IF74444"/>
      <c r="IW74444"/>
    </row>
    <row r="74445" spans="26:257">
      <c r="CJ74445"/>
      <c r="CK74445"/>
      <c r="GG74445"/>
      <c r="GI74445"/>
      <c r="GQ74445"/>
      <c r="HI74445"/>
      <c r="HK74445"/>
      <c r="HM74445"/>
      <c r="IF74445"/>
      <c r="IW74445"/>
    </row>
    <row r="74446" spans="26:257">
      <c r="CJ74446"/>
      <c r="CK74446"/>
      <c r="GG74446"/>
      <c r="GI74446"/>
      <c r="GQ74446"/>
      <c r="HI74446"/>
      <c r="HK74446"/>
      <c r="HM74446"/>
      <c r="IF74446"/>
      <c r="IW74446"/>
    </row>
    <row r="74447" spans="26:257">
      <c r="CJ74447"/>
      <c r="CK74447"/>
      <c r="GG74447"/>
      <c r="GI74447"/>
      <c r="GQ74447"/>
      <c r="HI74447"/>
      <c r="HK74447"/>
      <c r="HM74447"/>
      <c r="IF74447"/>
      <c r="IW74447"/>
    </row>
    <row r="74448" spans="26:257">
      <c r="CJ74448"/>
      <c r="CK74448"/>
      <c r="GG74448"/>
      <c r="GI74448"/>
      <c r="GQ74448"/>
      <c r="HI74448"/>
      <c r="HK74448"/>
      <c r="HM74448"/>
      <c r="IF74448"/>
      <c r="IW74448"/>
    </row>
    <row r="74449" customFormat="1"/>
    <row r="74450" customFormat="1"/>
    <row r="74451" customFormat="1"/>
    <row r="74452" customFormat="1"/>
    <row r="74453" customFormat="1"/>
    <row r="74454" customFormat="1"/>
    <row r="74455" customFormat="1"/>
    <row r="74456" customFormat="1"/>
    <row r="74457" customFormat="1"/>
    <row r="74458" customFormat="1"/>
    <row r="74459" customFormat="1"/>
    <row r="74460" customFormat="1"/>
    <row r="74461" customFormat="1"/>
    <row r="74462" customFormat="1"/>
    <row r="74463" customFormat="1"/>
    <row r="74464" customFormat="1"/>
    <row r="74465" customFormat="1"/>
    <row r="74466" customFormat="1"/>
    <row r="74467" customFormat="1"/>
    <row r="74468" customFormat="1"/>
    <row r="74469" customFormat="1"/>
    <row r="74470" customFormat="1"/>
    <row r="74471" customFormat="1"/>
    <row r="74472" customFormat="1"/>
    <row r="74473" customFormat="1"/>
    <row r="74474" customFormat="1"/>
    <row r="74475" customFormat="1"/>
    <row r="74476" customFormat="1"/>
    <row r="74477" customFormat="1"/>
    <row r="74478" customFormat="1"/>
    <row r="74479" customFormat="1"/>
    <row r="74480" customFormat="1"/>
    <row r="74481" customFormat="1"/>
    <row r="74482" customFormat="1"/>
    <row r="74483" customFormat="1"/>
    <row r="74484" customFormat="1"/>
    <row r="74485" customFormat="1"/>
    <row r="74486" customFormat="1"/>
    <row r="74487" customFormat="1"/>
    <row r="74488" customFormat="1"/>
    <row r="74489" customFormat="1"/>
    <row r="74490" customFormat="1"/>
    <row r="74491" customFormat="1"/>
    <row r="74492" customFormat="1"/>
    <row r="74493" customFormat="1"/>
    <row r="74494" customFormat="1"/>
    <row r="74495" customFormat="1"/>
    <row r="74496" customFormat="1"/>
    <row r="74497" customFormat="1"/>
    <row r="74498" customFormat="1"/>
    <row r="74499" customFormat="1"/>
    <row r="74500" customFormat="1"/>
    <row r="74501" customFormat="1"/>
    <row r="74502" customFormat="1"/>
    <row r="74503" customFormat="1"/>
    <row r="74504" customFormat="1"/>
    <row r="74505" customFormat="1"/>
    <row r="74506" customFormat="1"/>
    <row r="74507" customFormat="1"/>
    <row r="74508" customFormat="1"/>
    <row r="74509" customFormat="1"/>
    <row r="74510" customFormat="1"/>
    <row r="74511" customFormat="1"/>
    <row r="74512" customFormat="1"/>
    <row r="74513" customFormat="1"/>
    <row r="74514" customFormat="1"/>
    <row r="74515" customFormat="1"/>
    <row r="74516" customFormat="1"/>
    <row r="74517" customFormat="1"/>
    <row r="74518" customFormat="1"/>
    <row r="74519" customFormat="1"/>
    <row r="74520" customFormat="1"/>
    <row r="74521" customFormat="1"/>
    <row r="74522" customFormat="1"/>
    <row r="74523" customFormat="1"/>
    <row r="74524" customFormat="1"/>
    <row r="74525" customFormat="1"/>
    <row r="74526" customFormat="1"/>
    <row r="74527" customFormat="1"/>
    <row r="74528" customFormat="1"/>
    <row r="74529" customFormat="1"/>
    <row r="74530" customFormat="1"/>
    <row r="74531" customFormat="1"/>
    <row r="74532" customFormat="1"/>
    <row r="74533" customFormat="1"/>
    <row r="74534" customFormat="1"/>
    <row r="74535" customFormat="1"/>
    <row r="74536" customFormat="1"/>
    <row r="74537" customFormat="1"/>
    <row r="74538" customFormat="1"/>
    <row r="74539" customFormat="1"/>
    <row r="74540" customFormat="1"/>
    <row r="74541" customFormat="1"/>
    <row r="74542" customFormat="1"/>
    <row r="74543" customFormat="1"/>
    <row r="74544" customFormat="1"/>
    <row r="74545" customFormat="1"/>
    <row r="74546" customFormat="1"/>
    <row r="74547" customFormat="1"/>
    <row r="74548" customFormat="1"/>
    <row r="74549" customFormat="1"/>
    <row r="74550" customFormat="1"/>
    <row r="74551" customFormat="1"/>
    <row r="74552" customFormat="1"/>
    <row r="74553" customFormat="1"/>
    <row r="74554" customFormat="1"/>
    <row r="74555" customFormat="1"/>
    <row r="74556" customFormat="1"/>
    <row r="74557" customFormat="1"/>
    <row r="74558" customFormat="1"/>
    <row r="74559" customFormat="1"/>
    <row r="74560" customFormat="1"/>
    <row r="74561" customFormat="1"/>
    <row r="74562" customFormat="1"/>
    <row r="74563" customFormat="1"/>
    <row r="74564" customFormat="1"/>
    <row r="74565" customFormat="1"/>
    <row r="74566" customFormat="1"/>
    <row r="74567" customFormat="1"/>
    <row r="74568" customFormat="1"/>
    <row r="74569" customFormat="1"/>
    <row r="74570" customFormat="1"/>
    <row r="74571" customFormat="1"/>
    <row r="74572" customFormat="1"/>
    <row r="74573" customFormat="1"/>
    <row r="74574" customFormat="1"/>
    <row r="74575" customFormat="1"/>
    <row r="74576" customFormat="1"/>
    <row r="74577" customFormat="1"/>
    <row r="74578" customFormat="1"/>
    <row r="74579" customFormat="1"/>
    <row r="74580" customFormat="1"/>
    <row r="74581" customFormat="1"/>
    <row r="74582" customFormat="1"/>
    <row r="74583" customFormat="1"/>
    <row r="74584" customFormat="1"/>
    <row r="74585" customFormat="1"/>
    <row r="74586" customFormat="1"/>
    <row r="74587" customFormat="1"/>
    <row r="74588" customFormat="1"/>
    <row r="74589" customFormat="1"/>
    <row r="74590" customFormat="1"/>
    <row r="74591" customFormat="1"/>
    <row r="74592" customFormat="1"/>
    <row r="74593" customFormat="1"/>
    <row r="74594" customFormat="1"/>
    <row r="74595" customFormat="1"/>
    <row r="74596" customFormat="1"/>
    <row r="74597" customFormat="1"/>
    <row r="74598" customFormat="1"/>
    <row r="74599" customFormat="1"/>
    <row r="74600" customFormat="1"/>
    <row r="74601" customFormat="1"/>
    <row r="74602" customFormat="1"/>
    <row r="74603" customFormat="1"/>
    <row r="74604" customFormat="1"/>
    <row r="74605" customFormat="1"/>
    <row r="74606" customFormat="1"/>
    <row r="74607" customFormat="1"/>
    <row r="74608" customFormat="1"/>
    <row r="74609" customFormat="1"/>
    <row r="74610" customFormat="1"/>
    <row r="74611" customFormat="1"/>
    <row r="74612" customFormat="1"/>
    <row r="74613" customFormat="1"/>
    <row r="74614" customFormat="1"/>
    <row r="74615" customFormat="1"/>
    <row r="74616" customFormat="1"/>
    <row r="74617" customFormat="1"/>
    <row r="74618" customFormat="1"/>
    <row r="74619" customFormat="1"/>
    <row r="74620" customFormat="1"/>
    <row r="74621" customFormat="1"/>
    <row r="74622" customFormat="1"/>
    <row r="74623" customFormat="1"/>
    <row r="74624" customFormat="1"/>
    <row r="74625" customFormat="1"/>
    <row r="74626" customFormat="1"/>
    <row r="74627" customFormat="1"/>
    <row r="74628" customFormat="1"/>
    <row r="74629" customFormat="1"/>
    <row r="74630" customFormat="1"/>
    <row r="74631" customFormat="1"/>
    <row r="74632" customFormat="1"/>
    <row r="74633" customFormat="1"/>
    <row r="74634" customFormat="1"/>
    <row r="74635" customFormat="1"/>
    <row r="74636" customFormat="1"/>
    <row r="74637" customFormat="1"/>
    <row r="74638" customFormat="1"/>
    <row r="74639" customFormat="1"/>
    <row r="74640" customFormat="1"/>
    <row r="74641" customFormat="1"/>
    <row r="74642" customFormat="1"/>
    <row r="74643" customFormat="1"/>
    <row r="74644" customFormat="1"/>
    <row r="74645" customFormat="1"/>
    <row r="74646" customFormat="1"/>
    <row r="74647" customFormat="1"/>
    <row r="74648" customFormat="1"/>
    <row r="74649" customFormat="1"/>
    <row r="74650" customFormat="1"/>
    <row r="74651" customFormat="1"/>
    <row r="74652" customFormat="1"/>
    <row r="74653" customFormat="1"/>
    <row r="74654" customFormat="1"/>
    <row r="74655" customFormat="1"/>
    <row r="74656" customFormat="1"/>
    <row r="74657" customFormat="1"/>
    <row r="74658" customFormat="1"/>
    <row r="74659" customFormat="1"/>
    <row r="74660" customFormat="1"/>
    <row r="74661" customFormat="1"/>
    <row r="74662" customFormat="1"/>
    <row r="74663" customFormat="1"/>
    <row r="74664" customFormat="1"/>
    <row r="74665" customFormat="1"/>
    <row r="74666" customFormat="1"/>
    <row r="74667" customFormat="1"/>
    <row r="74668" customFormat="1"/>
    <row r="74669" customFormat="1"/>
    <row r="74670" customFormat="1"/>
    <row r="74671" customFormat="1"/>
    <row r="74672" customFormat="1"/>
    <row r="74673" customFormat="1"/>
    <row r="74674" customFormat="1"/>
    <row r="74675" customFormat="1"/>
    <row r="74676" customFormat="1"/>
    <row r="74677" customFormat="1"/>
    <row r="74678" customFormat="1"/>
    <row r="74679" customFormat="1"/>
    <row r="74680" customFormat="1"/>
    <row r="74681" customFormat="1"/>
    <row r="74682" customFormat="1"/>
    <row r="74683" customFormat="1"/>
    <row r="74684" customFormat="1"/>
    <row r="74685" customFormat="1"/>
    <row r="74686" customFormat="1"/>
    <row r="74687" customFormat="1"/>
    <row r="74688" customFormat="1"/>
    <row r="74689" customFormat="1"/>
    <row r="74690" customFormat="1"/>
    <row r="74691" customFormat="1"/>
    <row r="74692" customFormat="1"/>
    <row r="74693" customFormat="1"/>
    <row r="74694" customFormat="1"/>
    <row r="74695" customFormat="1"/>
    <row r="74696" customFormat="1"/>
    <row r="74697" customFormat="1"/>
    <row r="74698" customFormat="1"/>
    <row r="74699" customFormat="1"/>
    <row r="74700" customFormat="1"/>
    <row r="74701" customFormat="1"/>
    <row r="74702" customFormat="1"/>
    <row r="74703" customFormat="1"/>
    <row r="74704" customFormat="1"/>
    <row r="74705" customFormat="1"/>
    <row r="74706" customFormat="1"/>
    <row r="74707" customFormat="1"/>
    <row r="74708" customFormat="1"/>
    <row r="74709" customFormat="1"/>
    <row r="74710" customFormat="1"/>
    <row r="74711" customFormat="1"/>
    <row r="74712" customFormat="1"/>
    <row r="74713" customFormat="1"/>
    <row r="74714" customFormat="1"/>
    <row r="74715" customFormat="1"/>
    <row r="74716" customFormat="1"/>
    <row r="74717" customFormat="1"/>
    <row r="74718" customFormat="1"/>
    <row r="74719" customFormat="1"/>
    <row r="74720" customFormat="1"/>
    <row r="74721" customFormat="1"/>
    <row r="74722" customFormat="1"/>
    <row r="74723" customFormat="1"/>
    <row r="74724" customFormat="1"/>
    <row r="74725" customFormat="1"/>
    <row r="74726" customFormat="1"/>
    <row r="74727" customFormat="1"/>
    <row r="74728" customFormat="1"/>
    <row r="74729" customFormat="1"/>
    <row r="74730" customFormat="1"/>
    <row r="74731" customFormat="1"/>
    <row r="74732" customFormat="1"/>
    <row r="74733" customFormat="1"/>
    <row r="74734" customFormat="1"/>
    <row r="74735" customFormat="1"/>
    <row r="74736" customFormat="1"/>
    <row r="74737" customFormat="1"/>
    <row r="74738" customFormat="1"/>
    <row r="74739" customFormat="1"/>
    <row r="74740" customFormat="1"/>
    <row r="74741" customFormat="1"/>
    <row r="74742" customFormat="1"/>
    <row r="74743" customFormat="1"/>
    <row r="74744" customFormat="1"/>
    <row r="74745" customFormat="1"/>
    <row r="74746" customFormat="1"/>
    <row r="74747" customFormat="1"/>
    <row r="74748" customFormat="1"/>
    <row r="74749" customFormat="1"/>
    <row r="74750" customFormat="1"/>
    <row r="74751" customFormat="1"/>
    <row r="74752" customFormat="1"/>
    <row r="74753" customFormat="1"/>
    <row r="74754" customFormat="1"/>
    <row r="74755" customFormat="1"/>
    <row r="74756" customFormat="1"/>
    <row r="74757" customFormat="1"/>
    <row r="74758" customFormat="1"/>
    <row r="74759" customFormat="1"/>
    <row r="74760" customFormat="1"/>
    <row r="74761" customFormat="1"/>
    <row r="74762" customFormat="1"/>
    <row r="74763" customFormat="1"/>
    <row r="74764" customFormat="1"/>
    <row r="74765" customFormat="1"/>
    <row r="74766" customFormat="1"/>
    <row r="74767" customFormat="1"/>
    <row r="74768" customFormat="1"/>
    <row r="74769" customFormat="1"/>
    <row r="74770" customFormat="1"/>
    <row r="74771" customFormat="1"/>
    <row r="74772" customFormat="1"/>
    <row r="74773" customFormat="1"/>
    <row r="74774" customFormat="1"/>
    <row r="74775" customFormat="1"/>
    <row r="74776" customFormat="1"/>
    <row r="74777" customFormat="1"/>
    <row r="74778" customFormat="1"/>
    <row r="74779" customFormat="1"/>
    <row r="74780" customFormat="1"/>
    <row r="74781" customFormat="1"/>
    <row r="74782" customFormat="1"/>
    <row r="74783" customFormat="1"/>
    <row r="74784" customFormat="1"/>
    <row r="74785" customFormat="1"/>
    <row r="74786" customFormat="1"/>
    <row r="74787" customFormat="1"/>
    <row r="74788" customFormat="1"/>
    <row r="74789" customFormat="1"/>
    <row r="74790" customFormat="1"/>
    <row r="74791" customFormat="1"/>
    <row r="74792" customFormat="1"/>
    <row r="74793" customFormat="1"/>
    <row r="74794" customFormat="1"/>
    <row r="74795" customFormat="1"/>
    <row r="74796" customFormat="1"/>
    <row r="74797" customFormat="1"/>
    <row r="74798" customFormat="1"/>
    <row r="74799" customFormat="1"/>
    <row r="74800" customFormat="1"/>
    <row r="74801" customFormat="1"/>
    <row r="74802" customFormat="1"/>
    <row r="74803" customFormat="1"/>
    <row r="74804" customFormat="1"/>
    <row r="74805" customFormat="1"/>
    <row r="74806" customFormat="1"/>
    <row r="74807" customFormat="1"/>
    <row r="74808" customFormat="1"/>
    <row r="74809" customFormat="1"/>
    <row r="74810" customFormat="1"/>
    <row r="74811" customFormat="1"/>
    <row r="74812" customFormat="1"/>
    <row r="74813" customFormat="1"/>
    <row r="74814" customFormat="1"/>
    <row r="74815" customFormat="1"/>
    <row r="74816" customFormat="1"/>
    <row r="74817" customFormat="1"/>
    <row r="74818" customFormat="1"/>
    <row r="74819" customFormat="1"/>
    <row r="74820" customFormat="1"/>
    <row r="74821" customFormat="1"/>
    <row r="74822" customFormat="1"/>
    <row r="74823" customFormat="1"/>
    <row r="74824" customFormat="1"/>
    <row r="74825" customFormat="1"/>
    <row r="74826" customFormat="1"/>
    <row r="74827" customFormat="1"/>
    <row r="74828" customFormat="1"/>
    <row r="74829" customFormat="1"/>
    <row r="74830" customFormat="1"/>
    <row r="74831" customFormat="1"/>
    <row r="74832" customFormat="1"/>
    <row r="74833" customFormat="1"/>
    <row r="74834" customFormat="1"/>
    <row r="74835" customFormat="1"/>
    <row r="74836" customFormat="1"/>
    <row r="74837" customFormat="1"/>
    <row r="74838" customFormat="1"/>
    <row r="74839" customFormat="1"/>
    <row r="74840" customFormat="1"/>
    <row r="74841" customFormat="1"/>
    <row r="74842" customFormat="1"/>
    <row r="74843" customFormat="1"/>
    <row r="74844" customFormat="1"/>
    <row r="74845" customFormat="1"/>
    <row r="74846" customFormat="1"/>
    <row r="74847" customFormat="1"/>
    <row r="74848" customFormat="1"/>
    <row r="74849" customFormat="1"/>
    <row r="74850" customFormat="1"/>
    <row r="74851" customFormat="1"/>
    <row r="74852" customFormat="1"/>
    <row r="74853" customFormat="1"/>
    <row r="74854" customFormat="1"/>
    <row r="74855" customFormat="1"/>
    <row r="74856" customFormat="1"/>
    <row r="74857" customFormat="1"/>
    <row r="74858" customFormat="1"/>
    <row r="74859" customFormat="1"/>
    <row r="74860" customFormat="1"/>
    <row r="74861" customFormat="1"/>
    <row r="74862" customFormat="1"/>
    <row r="74863" customFormat="1"/>
    <row r="74864" customFormat="1"/>
    <row r="74865" customFormat="1"/>
    <row r="74866" customFormat="1"/>
    <row r="74867" customFormat="1"/>
    <row r="74868" customFormat="1"/>
    <row r="74869" customFormat="1"/>
    <row r="74870" customFormat="1"/>
    <row r="74871" customFormat="1"/>
    <row r="74872" customFormat="1"/>
    <row r="74873" customFormat="1"/>
    <row r="74874" customFormat="1"/>
    <row r="74875" customFormat="1"/>
    <row r="74876" customFormat="1"/>
    <row r="74877" customFormat="1"/>
    <row r="74878" customFormat="1"/>
    <row r="74879" customFormat="1"/>
    <row r="74880" customFormat="1"/>
    <row r="74881" customFormat="1"/>
    <row r="74882" customFormat="1"/>
    <row r="74883" customFormat="1"/>
    <row r="74884" customFormat="1"/>
    <row r="74885" customFormat="1"/>
    <row r="74886" customFormat="1"/>
    <row r="74887" customFormat="1"/>
    <row r="74888" customFormat="1"/>
    <row r="74889" customFormat="1"/>
    <row r="74890" customFormat="1"/>
    <row r="74891" customFormat="1"/>
    <row r="74892" customFormat="1"/>
    <row r="74893" customFormat="1"/>
    <row r="74894" customFormat="1"/>
    <row r="74895" customFormat="1"/>
    <row r="74896" customFormat="1"/>
    <row r="74897" customFormat="1"/>
    <row r="74898" customFormat="1"/>
    <row r="74899" customFormat="1"/>
    <row r="74900" customFormat="1"/>
    <row r="74901" customFormat="1"/>
    <row r="74902" customFormat="1"/>
    <row r="74903" customFormat="1"/>
    <row r="74904" customFormat="1"/>
    <row r="74905" customFormat="1"/>
    <row r="74906" customFormat="1"/>
    <row r="74907" customFormat="1"/>
    <row r="74908" customFormat="1"/>
    <row r="74909" customFormat="1"/>
    <row r="74910" customFormat="1"/>
    <row r="74911" customFormat="1"/>
    <row r="74912" customFormat="1"/>
    <row r="74913" customFormat="1"/>
    <row r="74914" customFormat="1"/>
    <row r="74915" customFormat="1"/>
    <row r="74916" customFormat="1"/>
    <row r="74917" customFormat="1"/>
    <row r="74918" customFormat="1"/>
    <row r="74919" customFormat="1"/>
    <row r="74920" customFormat="1"/>
    <row r="74921" customFormat="1"/>
    <row r="74922" customFormat="1"/>
    <row r="74923" customFormat="1"/>
    <row r="74924" customFormat="1"/>
    <row r="74925" customFormat="1"/>
    <row r="74926" customFormat="1"/>
    <row r="74927" customFormat="1"/>
    <row r="74928" customFormat="1"/>
    <row r="74929" spans="26:257">
      <c r="CJ74929"/>
      <c r="CK74929"/>
      <c r="GG74929"/>
      <c r="GI74929"/>
      <c r="GQ74929"/>
      <c r="HI74929"/>
      <c r="HK74929"/>
      <c r="HM74929"/>
      <c r="IF74929"/>
      <c r="IW74929"/>
    </row>
    <row r="74930" spans="26:257">
      <c r="CJ74930"/>
      <c r="CK74930"/>
      <c r="GG74930"/>
      <c r="GI74930"/>
      <c r="GQ74930"/>
      <c r="HI74930"/>
      <c r="HK74930"/>
      <c r="HM74930"/>
      <c r="IF74930"/>
      <c r="IW74930"/>
    </row>
    <row r="74931" spans="26:257">
      <c r="CJ74931"/>
      <c r="CK74931"/>
      <c r="GG74931"/>
      <c r="GI74931"/>
      <c r="GQ74931"/>
      <c r="HI74931"/>
      <c r="HK74931"/>
      <c r="HM74931"/>
      <c r="IF74931"/>
      <c r="IW74931"/>
    </row>
    <row r="74932" spans="26:257">
      <c r="CJ74932"/>
      <c r="CK74932"/>
      <c r="GG74932"/>
      <c r="GI74932"/>
      <c r="GQ74932"/>
      <c r="HI74932"/>
      <c r="HK74932"/>
      <c r="HM74932"/>
      <c r="IF74932"/>
      <c r="IW74932"/>
    </row>
    <row r="74933" spans="26:257">
      <c r="CJ74933"/>
      <c r="CK74933"/>
      <c r="GG74933"/>
      <c r="GI74933"/>
      <c r="GQ74933"/>
      <c r="HI74933"/>
      <c r="HK74933"/>
      <c r="HM74933"/>
      <c r="IF74933"/>
      <c r="IW74933"/>
    </row>
    <row r="74934" spans="26:257">
      <c r="CJ74934"/>
      <c r="CK74934"/>
      <c r="GG74934"/>
      <c r="GI74934"/>
      <c r="GQ74934"/>
      <c r="HI74934"/>
      <c r="HK74934"/>
      <c r="HM74934"/>
      <c r="IF74934"/>
      <c r="IW74934"/>
    </row>
    <row r="74935" spans="26:257">
      <c r="CJ74935"/>
      <c r="CK74935"/>
      <c r="GG74935"/>
      <c r="GI74935"/>
      <c r="GQ74935"/>
      <c r="HI74935"/>
      <c r="HK74935"/>
      <c r="HM74935"/>
      <c r="IF74935"/>
      <c r="IW74935"/>
    </row>
    <row r="74936" spans="26:257">
      <c r="Z74936" s="37"/>
      <c r="AD74936" s="32"/>
      <c r="AJ74936" s="37"/>
      <c r="CJ74936"/>
      <c r="CK74936"/>
      <c r="GG74936"/>
      <c r="GI74936"/>
      <c r="GQ74936"/>
      <c r="HI74936"/>
      <c r="HK74936"/>
      <c r="HM74936"/>
      <c r="IF74936"/>
      <c r="IW74936"/>
    </row>
    <row r="74937" spans="26:257">
      <c r="CJ74937"/>
      <c r="CK74937"/>
      <c r="GG74937"/>
      <c r="GI74937"/>
      <c r="GQ74937"/>
      <c r="HI74937"/>
      <c r="HK74937"/>
      <c r="HM74937"/>
      <c r="IF74937"/>
      <c r="IW74937"/>
    </row>
    <row r="74938" spans="26:257">
      <c r="CJ74938"/>
      <c r="CK74938"/>
      <c r="GG74938"/>
      <c r="GI74938"/>
      <c r="GQ74938"/>
      <c r="HI74938"/>
      <c r="HK74938"/>
      <c r="HM74938"/>
      <c r="IF74938"/>
      <c r="IW74938"/>
    </row>
    <row r="74939" spans="26:257">
      <c r="CJ74939"/>
      <c r="CK74939"/>
      <c r="GG74939"/>
      <c r="GI74939"/>
      <c r="GQ74939"/>
      <c r="HI74939"/>
      <c r="HK74939"/>
      <c r="HM74939"/>
      <c r="IF74939"/>
      <c r="IW74939"/>
    </row>
    <row r="74940" spans="26:257">
      <c r="CJ74940"/>
      <c r="CK74940"/>
      <c r="GG74940"/>
      <c r="GI74940"/>
      <c r="GQ74940"/>
      <c r="HI74940"/>
      <c r="HK74940"/>
      <c r="HM74940"/>
      <c r="IF74940"/>
      <c r="IW74940"/>
    </row>
    <row r="74941" spans="26:257">
      <c r="CJ74941"/>
      <c r="CK74941"/>
      <c r="GG74941"/>
      <c r="GI74941"/>
      <c r="GQ74941"/>
      <c r="HI74941"/>
      <c r="HK74941"/>
      <c r="HM74941"/>
      <c r="IF74941"/>
      <c r="IW74941"/>
    </row>
    <row r="74942" spans="26:257">
      <c r="CJ74942"/>
      <c r="CK74942"/>
      <c r="GG74942"/>
      <c r="GI74942"/>
      <c r="GQ74942"/>
      <c r="HI74942"/>
      <c r="HK74942"/>
      <c r="HM74942"/>
      <c r="IF74942"/>
      <c r="IW74942"/>
    </row>
    <row r="74943" spans="26:257">
      <c r="CJ74943"/>
      <c r="CK74943"/>
      <c r="GG74943"/>
      <c r="GI74943"/>
      <c r="GQ74943"/>
      <c r="HI74943"/>
      <c r="HK74943"/>
      <c r="HM74943"/>
      <c r="IF74943"/>
      <c r="IW74943"/>
    </row>
    <row r="74944" spans="26:257">
      <c r="CJ74944"/>
      <c r="CK74944"/>
      <c r="GG74944"/>
      <c r="GI74944"/>
      <c r="GQ74944"/>
      <c r="HI74944"/>
      <c r="HK74944"/>
      <c r="HM74944"/>
      <c r="IF74944"/>
      <c r="IW74944"/>
    </row>
    <row r="74945" customFormat="1"/>
    <row r="74946" customFormat="1"/>
    <row r="74947" customFormat="1"/>
    <row r="74948" customFormat="1"/>
    <row r="74949" customFormat="1"/>
    <row r="74950" customFormat="1"/>
    <row r="74951" customFormat="1"/>
    <row r="74952" customFormat="1"/>
    <row r="74953" customFormat="1"/>
    <row r="74954" customFormat="1"/>
    <row r="74955" customFormat="1"/>
    <row r="74956" customFormat="1"/>
    <row r="74957" customFormat="1"/>
    <row r="74958" customFormat="1"/>
    <row r="74959" customFormat="1"/>
    <row r="74960" customFormat="1"/>
    <row r="74961" customFormat="1"/>
    <row r="74962" customFormat="1"/>
    <row r="74963" customFormat="1"/>
    <row r="74964" customFormat="1"/>
    <row r="74965" customFormat="1"/>
    <row r="74966" customFormat="1"/>
    <row r="74967" customFormat="1"/>
    <row r="74968" customFormat="1"/>
    <row r="74969" customFormat="1"/>
    <row r="74970" customFormat="1"/>
    <row r="74971" customFormat="1"/>
    <row r="74972" customFormat="1"/>
    <row r="74973" customFormat="1"/>
    <row r="74974" customFormat="1"/>
    <row r="74975" customFormat="1"/>
    <row r="74976" customFormat="1"/>
    <row r="74977" customFormat="1"/>
    <row r="74978" customFormat="1"/>
    <row r="74979" customFormat="1"/>
    <row r="74980" customFormat="1"/>
    <row r="74981" customFormat="1"/>
    <row r="74982" customFormat="1"/>
    <row r="74983" customFormat="1"/>
    <row r="74984" customFormat="1"/>
    <row r="74985" customFormat="1"/>
    <row r="74986" customFormat="1"/>
    <row r="74987" customFormat="1"/>
    <row r="74988" customFormat="1"/>
    <row r="74989" customFormat="1"/>
    <row r="74990" customFormat="1"/>
    <row r="74991" customFormat="1"/>
    <row r="74992" customFormat="1"/>
    <row r="74993" customFormat="1"/>
    <row r="74994" customFormat="1"/>
    <row r="74995" customFormat="1"/>
    <row r="74996" customFormat="1"/>
    <row r="74997" customFormat="1"/>
    <row r="74998" customFormat="1"/>
    <row r="74999" customFormat="1"/>
    <row r="75000" customFormat="1"/>
    <row r="75001" customFormat="1"/>
    <row r="75002" customFormat="1"/>
    <row r="75003" customFormat="1"/>
    <row r="75004" customFormat="1"/>
    <row r="75005" customFormat="1"/>
    <row r="75006" customFormat="1"/>
    <row r="75007" customFormat="1"/>
    <row r="75008" customFormat="1"/>
    <row r="75009" customFormat="1"/>
    <row r="75010" customFormat="1"/>
    <row r="75011" customFormat="1"/>
    <row r="75012" customFormat="1"/>
    <row r="75013" customFormat="1"/>
    <row r="75014" customFormat="1"/>
    <row r="75015" customFormat="1"/>
    <row r="75016" customFormat="1"/>
    <row r="75017" customFormat="1"/>
    <row r="75018" customFormat="1"/>
    <row r="75019" customFormat="1"/>
    <row r="75020" customFormat="1"/>
    <row r="75021" customFormat="1"/>
    <row r="75022" customFormat="1"/>
    <row r="75023" customFormat="1"/>
    <row r="75024" customFormat="1"/>
    <row r="75025" customFormat="1"/>
    <row r="75026" customFormat="1"/>
    <row r="75027" customFormat="1"/>
    <row r="75028" customFormat="1"/>
    <row r="75029" customFormat="1"/>
    <row r="75030" customFormat="1"/>
    <row r="75031" customFormat="1"/>
    <row r="75032" customFormat="1"/>
    <row r="75033" customFormat="1"/>
    <row r="75034" customFormat="1"/>
    <row r="75035" customFormat="1"/>
    <row r="75036" customFormat="1"/>
    <row r="75037" customFormat="1"/>
    <row r="75038" customFormat="1"/>
    <row r="75039" customFormat="1"/>
    <row r="75040" customFormat="1"/>
    <row r="75041" customFormat="1"/>
    <row r="75042" customFormat="1"/>
    <row r="75043" customFormat="1"/>
    <row r="75044" customFormat="1"/>
    <row r="75045" customFormat="1"/>
    <row r="75046" customFormat="1"/>
    <row r="75047" customFormat="1"/>
    <row r="75048" customFormat="1"/>
    <row r="75049" customFormat="1"/>
    <row r="75050" customFormat="1"/>
    <row r="75051" customFormat="1"/>
    <row r="75052" customFormat="1"/>
    <row r="75053" customFormat="1"/>
    <row r="75054" customFormat="1"/>
    <row r="75055" customFormat="1"/>
    <row r="75056" customFormat="1"/>
    <row r="75057" customFormat="1"/>
    <row r="75058" customFormat="1"/>
    <row r="75059" customFormat="1"/>
    <row r="75060" customFormat="1"/>
    <row r="75061" customFormat="1"/>
    <row r="75062" customFormat="1"/>
    <row r="75063" customFormat="1"/>
    <row r="75064" customFormat="1"/>
    <row r="75065" customFormat="1"/>
    <row r="75066" customFormat="1"/>
    <row r="75067" customFormat="1"/>
    <row r="75068" customFormat="1"/>
    <row r="75069" customFormat="1"/>
    <row r="75070" customFormat="1"/>
    <row r="75071" customFormat="1"/>
    <row r="75072" customFormat="1"/>
    <row r="75073" customFormat="1"/>
    <row r="75074" customFormat="1"/>
    <row r="75075" customFormat="1"/>
    <row r="75076" customFormat="1"/>
    <row r="75077" customFormat="1"/>
    <row r="75078" customFormat="1"/>
    <row r="75079" customFormat="1"/>
    <row r="75080" customFormat="1"/>
    <row r="75081" customFormat="1"/>
    <row r="75082" customFormat="1"/>
    <row r="75083" customFormat="1"/>
    <row r="75084" customFormat="1"/>
    <row r="75085" customFormat="1"/>
    <row r="75086" customFormat="1"/>
    <row r="75087" customFormat="1"/>
    <row r="75088" customFormat="1"/>
    <row r="75089" customFormat="1"/>
    <row r="75090" customFormat="1"/>
    <row r="75091" customFormat="1"/>
    <row r="75092" customFormat="1"/>
    <row r="75093" customFormat="1"/>
    <row r="75094" customFormat="1"/>
    <row r="75095" customFormat="1"/>
    <row r="75096" customFormat="1"/>
    <row r="75097" customFormat="1"/>
    <row r="75098" customFormat="1"/>
    <row r="75099" customFormat="1"/>
    <row r="75100" customFormat="1"/>
    <row r="75101" customFormat="1"/>
    <row r="75102" customFormat="1"/>
    <row r="75103" customFormat="1"/>
    <row r="75104" customFormat="1"/>
    <row r="75105" customFormat="1"/>
    <row r="75106" customFormat="1"/>
    <row r="75107" customFormat="1"/>
    <row r="75108" customFormat="1"/>
    <row r="75109" customFormat="1"/>
    <row r="75110" customFormat="1"/>
    <row r="75111" customFormat="1"/>
    <row r="75112" customFormat="1"/>
    <row r="75113" customFormat="1"/>
    <row r="75114" customFormat="1"/>
    <row r="75115" customFormat="1"/>
    <row r="75116" customFormat="1"/>
    <row r="75117" customFormat="1"/>
    <row r="75118" customFormat="1"/>
    <row r="75119" customFormat="1"/>
    <row r="75120" customFormat="1"/>
    <row r="75121" customFormat="1"/>
    <row r="75122" customFormat="1"/>
    <row r="75123" customFormat="1"/>
    <row r="75124" customFormat="1"/>
    <row r="75125" customFormat="1"/>
    <row r="75126" customFormat="1"/>
    <row r="75127" customFormat="1"/>
    <row r="75128" customFormat="1"/>
    <row r="75129" customFormat="1"/>
    <row r="75130" customFormat="1"/>
    <row r="75131" customFormat="1"/>
    <row r="75132" customFormat="1"/>
    <row r="75133" customFormat="1"/>
    <row r="75134" customFormat="1"/>
    <row r="75135" customFormat="1"/>
    <row r="75136" customFormat="1"/>
    <row r="75137" customFormat="1"/>
    <row r="75138" customFormat="1"/>
    <row r="75139" customFormat="1"/>
    <row r="75140" customFormat="1"/>
    <row r="75141" customFormat="1"/>
    <row r="75142" customFormat="1"/>
    <row r="75143" customFormat="1"/>
    <row r="75144" customFormat="1"/>
    <row r="75145" customFormat="1"/>
    <row r="75146" customFormat="1"/>
    <row r="75147" customFormat="1"/>
    <row r="75148" customFormat="1"/>
    <row r="75149" customFormat="1"/>
    <row r="75150" customFormat="1"/>
    <row r="75151" customFormat="1"/>
    <row r="75152" customFormat="1"/>
    <row r="75153" customFormat="1"/>
    <row r="75154" customFormat="1"/>
    <row r="75155" customFormat="1"/>
    <row r="75156" customFormat="1"/>
    <row r="75157" customFormat="1"/>
    <row r="75158" customFormat="1"/>
    <row r="75159" customFormat="1"/>
    <row r="75160" customFormat="1"/>
    <row r="75161" customFormat="1"/>
    <row r="75162" customFormat="1"/>
    <row r="75163" customFormat="1"/>
    <row r="75164" customFormat="1"/>
    <row r="75165" customFormat="1"/>
    <row r="75166" customFormat="1"/>
    <row r="75167" customFormat="1"/>
    <row r="75168" customFormat="1"/>
    <row r="75169" customFormat="1"/>
    <row r="75170" customFormat="1"/>
    <row r="75171" customFormat="1"/>
    <row r="75172" customFormat="1"/>
    <row r="75173" customFormat="1"/>
    <row r="75174" customFormat="1"/>
    <row r="75175" customFormat="1"/>
    <row r="75176" customFormat="1"/>
    <row r="75177" customFormat="1"/>
    <row r="75178" customFormat="1"/>
    <row r="75179" customFormat="1"/>
    <row r="75180" customFormat="1"/>
    <row r="75181" customFormat="1"/>
    <row r="75182" customFormat="1"/>
    <row r="75183" customFormat="1"/>
    <row r="75184" customFormat="1"/>
    <row r="75185" customFormat="1"/>
    <row r="75186" customFormat="1"/>
    <row r="75187" customFormat="1"/>
    <row r="75188" customFormat="1"/>
    <row r="75189" customFormat="1"/>
    <row r="75190" customFormat="1"/>
    <row r="75191" customFormat="1"/>
    <row r="75192" customFormat="1"/>
    <row r="75193" customFormat="1"/>
    <row r="75194" customFormat="1"/>
    <row r="75195" customFormat="1"/>
    <row r="75196" customFormat="1"/>
    <row r="75197" customFormat="1"/>
    <row r="75198" customFormat="1"/>
    <row r="75199" customFormat="1"/>
    <row r="75200" customFormat="1"/>
    <row r="75201" customFormat="1"/>
    <row r="75202" customFormat="1"/>
    <row r="75203" customFormat="1"/>
    <row r="75204" customFormat="1"/>
    <row r="75205" customFormat="1"/>
    <row r="75206" customFormat="1"/>
    <row r="75207" customFormat="1"/>
    <row r="75208" customFormat="1"/>
    <row r="75209" customFormat="1"/>
    <row r="75210" customFormat="1"/>
    <row r="75211" customFormat="1"/>
    <row r="75212" customFormat="1"/>
    <row r="75213" customFormat="1"/>
    <row r="75214" customFormat="1"/>
    <row r="75215" customFormat="1"/>
    <row r="75216" customFormat="1"/>
    <row r="75217" customFormat="1"/>
    <row r="75218" customFormat="1"/>
    <row r="75219" customFormat="1"/>
    <row r="75220" customFormat="1"/>
    <row r="75221" customFormat="1"/>
    <row r="75222" customFormat="1"/>
    <row r="75223" customFormat="1"/>
    <row r="75224" customFormat="1"/>
    <row r="75225" customFormat="1"/>
    <row r="75226" customFormat="1"/>
    <row r="75227" customFormat="1"/>
    <row r="75228" customFormat="1"/>
    <row r="75229" customFormat="1"/>
    <row r="75230" customFormat="1"/>
    <row r="75231" customFormat="1"/>
    <row r="75232" customFormat="1"/>
    <row r="75233" customFormat="1"/>
    <row r="75234" customFormat="1"/>
    <row r="75235" customFormat="1"/>
    <row r="75236" customFormat="1"/>
    <row r="75237" customFormat="1"/>
    <row r="75238" customFormat="1"/>
    <row r="75239" customFormat="1"/>
    <row r="75240" customFormat="1"/>
    <row r="75241" customFormat="1"/>
    <row r="75242" customFormat="1"/>
    <row r="75243" customFormat="1"/>
    <row r="75244" customFormat="1"/>
    <row r="75245" customFormat="1"/>
    <row r="75246" customFormat="1"/>
    <row r="75247" customFormat="1"/>
    <row r="75248" customFormat="1"/>
    <row r="75249" customFormat="1"/>
    <row r="75250" customFormat="1"/>
    <row r="75251" customFormat="1"/>
    <row r="75252" customFormat="1"/>
    <row r="75253" customFormat="1"/>
    <row r="75254" customFormat="1"/>
    <row r="75255" customFormat="1"/>
    <row r="75256" customFormat="1"/>
    <row r="75257" customFormat="1"/>
    <row r="75258" customFormat="1"/>
    <row r="75259" customFormat="1"/>
    <row r="75260" customFormat="1"/>
    <row r="75261" customFormat="1"/>
    <row r="75262" customFormat="1"/>
    <row r="75263" customFormat="1"/>
    <row r="75264" customFormat="1"/>
    <row r="75265" customFormat="1"/>
    <row r="75266" customFormat="1"/>
    <row r="75267" customFormat="1"/>
    <row r="75268" customFormat="1"/>
    <row r="75269" customFormat="1"/>
    <row r="75270" customFormat="1"/>
    <row r="75271" customFormat="1"/>
    <row r="75272" customFormat="1"/>
    <row r="75273" customFormat="1"/>
    <row r="75274" customFormat="1"/>
    <row r="75275" customFormat="1"/>
    <row r="75276" customFormat="1"/>
    <row r="75277" customFormat="1"/>
    <row r="75278" customFormat="1"/>
    <row r="75279" customFormat="1"/>
    <row r="75280" customFormat="1"/>
    <row r="75281" customFormat="1"/>
    <row r="75282" customFormat="1"/>
    <row r="75283" customFormat="1"/>
    <row r="75284" customFormat="1"/>
    <row r="75285" customFormat="1"/>
    <row r="75286" customFormat="1"/>
    <row r="75287" customFormat="1"/>
    <row r="75288" customFormat="1"/>
    <row r="75289" customFormat="1"/>
    <row r="75290" customFormat="1"/>
    <row r="75291" customFormat="1"/>
    <row r="75292" customFormat="1"/>
    <row r="75293" customFormat="1"/>
    <row r="75294" customFormat="1"/>
    <row r="75295" customFormat="1"/>
    <row r="75296" customFormat="1"/>
    <row r="75297" customFormat="1"/>
    <row r="75298" customFormat="1"/>
    <row r="75299" customFormat="1"/>
    <row r="75300" customFormat="1"/>
    <row r="75301" customFormat="1"/>
    <row r="75302" customFormat="1"/>
    <row r="75303" customFormat="1"/>
    <row r="75304" customFormat="1"/>
    <row r="75305" customFormat="1"/>
    <row r="75306" customFormat="1"/>
    <row r="75307" customFormat="1"/>
    <row r="75308" customFormat="1"/>
    <row r="75309" customFormat="1"/>
    <row r="75310" customFormat="1"/>
    <row r="75311" customFormat="1"/>
    <row r="75312" customFormat="1"/>
    <row r="75313" customFormat="1"/>
    <row r="75314" customFormat="1"/>
    <row r="75315" customFormat="1"/>
    <row r="75316" customFormat="1"/>
    <row r="75317" customFormat="1"/>
    <row r="75318" customFormat="1"/>
    <row r="75319" customFormat="1"/>
    <row r="75320" customFormat="1"/>
    <row r="75321" customFormat="1"/>
    <row r="75322" customFormat="1"/>
    <row r="75323" customFormat="1"/>
    <row r="75324" customFormat="1"/>
    <row r="75325" customFormat="1"/>
    <row r="75326" customFormat="1"/>
    <row r="75327" customFormat="1"/>
    <row r="75328" customFormat="1"/>
    <row r="75329" customFormat="1"/>
    <row r="75330" customFormat="1"/>
    <row r="75331" customFormat="1"/>
    <row r="75332" customFormat="1"/>
    <row r="75333" customFormat="1"/>
    <row r="75334" customFormat="1"/>
    <row r="75335" customFormat="1"/>
    <row r="75336" customFormat="1"/>
    <row r="75337" customFormat="1"/>
    <row r="75338" customFormat="1"/>
    <row r="75339" customFormat="1"/>
    <row r="75340" customFormat="1"/>
    <row r="75341" customFormat="1"/>
    <row r="75342" customFormat="1"/>
    <row r="75343" customFormat="1"/>
    <row r="75344" customFormat="1"/>
    <row r="75345" customFormat="1"/>
    <row r="75346" customFormat="1"/>
    <row r="75347" customFormat="1"/>
    <row r="75348" customFormat="1"/>
    <row r="75349" customFormat="1"/>
    <row r="75350" customFormat="1"/>
    <row r="75351" customFormat="1"/>
    <row r="75352" customFormat="1"/>
    <row r="75353" customFormat="1"/>
    <row r="75354" customFormat="1"/>
    <row r="75355" customFormat="1"/>
    <row r="75356" customFormat="1"/>
    <row r="75357" customFormat="1"/>
    <row r="75358" customFormat="1"/>
    <row r="75359" customFormat="1"/>
    <row r="75360" customFormat="1"/>
    <row r="75361" customFormat="1"/>
    <row r="75362" customFormat="1"/>
    <row r="75363" customFormat="1"/>
    <row r="75364" customFormat="1"/>
    <row r="75365" customFormat="1"/>
    <row r="75366" customFormat="1"/>
    <row r="75367" customFormat="1"/>
    <row r="75368" customFormat="1"/>
    <row r="75369" customFormat="1"/>
    <row r="75370" customFormat="1"/>
    <row r="75371" customFormat="1"/>
    <row r="75372" customFormat="1"/>
    <row r="75373" customFormat="1"/>
    <row r="75374" customFormat="1"/>
    <row r="75375" customFormat="1"/>
    <row r="75376" customFormat="1"/>
    <row r="75377" customFormat="1"/>
    <row r="75378" customFormat="1"/>
    <row r="75379" customFormat="1"/>
    <row r="75380" customFormat="1"/>
    <row r="75381" customFormat="1"/>
    <row r="75382" customFormat="1"/>
    <row r="75383" customFormat="1"/>
    <row r="75384" customFormat="1"/>
    <row r="75385" customFormat="1"/>
    <row r="75386" customFormat="1"/>
    <row r="75387" customFormat="1"/>
    <row r="75388" customFormat="1"/>
    <row r="75389" customFormat="1"/>
    <row r="75390" customFormat="1"/>
    <row r="75391" customFormat="1"/>
    <row r="75392" customFormat="1"/>
    <row r="75393" customFormat="1"/>
    <row r="75394" customFormat="1"/>
    <row r="75395" customFormat="1"/>
    <row r="75396" customFormat="1"/>
    <row r="75397" customFormat="1"/>
    <row r="75398" customFormat="1"/>
    <row r="75399" customFormat="1"/>
    <row r="75400" customFormat="1"/>
    <row r="75401" customFormat="1"/>
    <row r="75402" customFormat="1"/>
    <row r="75403" customFormat="1"/>
    <row r="75404" customFormat="1"/>
    <row r="75405" customFormat="1"/>
    <row r="75406" customFormat="1"/>
    <row r="75407" customFormat="1"/>
    <row r="75408" customFormat="1"/>
    <row r="75409" customFormat="1"/>
    <row r="75410" customFormat="1"/>
    <row r="75411" customFormat="1"/>
    <row r="75412" customFormat="1"/>
    <row r="75413" customFormat="1"/>
    <row r="75414" customFormat="1"/>
    <row r="75415" customFormat="1"/>
    <row r="75416" customFormat="1"/>
    <row r="75417" customFormat="1"/>
    <row r="75418" customFormat="1"/>
    <row r="75419" customFormat="1"/>
    <row r="75420" customFormat="1"/>
    <row r="75421" customFormat="1"/>
    <row r="75422" customFormat="1"/>
    <row r="75423" customFormat="1"/>
    <row r="75424" customFormat="1"/>
    <row r="75425" customFormat="1"/>
    <row r="75426" customFormat="1"/>
    <row r="75427" customFormat="1"/>
    <row r="75428" customFormat="1"/>
    <row r="75429" customFormat="1"/>
    <row r="75430" customFormat="1"/>
    <row r="75431" customFormat="1"/>
    <row r="75432" customFormat="1"/>
    <row r="75433" customFormat="1"/>
    <row r="75434" customFormat="1"/>
    <row r="75435" customFormat="1"/>
    <row r="75436" customFormat="1"/>
    <row r="75437" customFormat="1"/>
    <row r="75438" customFormat="1"/>
    <row r="75439" customFormat="1"/>
    <row r="75440" customFormat="1"/>
    <row r="75441" customFormat="1"/>
    <row r="75442" customFormat="1"/>
    <row r="75443" customFormat="1"/>
    <row r="75444" customFormat="1"/>
    <row r="75445" customFormat="1"/>
    <row r="75446" customFormat="1"/>
    <row r="75447" customFormat="1"/>
    <row r="75448" customFormat="1"/>
    <row r="75449" customFormat="1"/>
    <row r="75450" customFormat="1"/>
    <row r="75451" customFormat="1"/>
    <row r="75452" customFormat="1"/>
    <row r="75453" customFormat="1"/>
    <row r="75454" customFormat="1"/>
    <row r="75455" customFormat="1"/>
    <row r="75456" customFormat="1"/>
    <row r="75457" customFormat="1"/>
    <row r="75458" customFormat="1"/>
    <row r="75459" customFormat="1"/>
    <row r="75460" customFormat="1"/>
    <row r="75461" customFormat="1"/>
    <row r="75462" customFormat="1"/>
    <row r="75463" customFormat="1"/>
    <row r="75464" customFormat="1"/>
    <row r="75465" customFormat="1"/>
    <row r="75466" customFormat="1"/>
    <row r="75467" customFormat="1"/>
    <row r="75468" customFormat="1"/>
    <row r="75469" customFormat="1"/>
    <row r="75470" customFormat="1"/>
    <row r="75471" customFormat="1"/>
    <row r="75472" customFormat="1"/>
    <row r="75473" customFormat="1"/>
    <row r="75474" customFormat="1"/>
    <row r="75475" customFormat="1"/>
    <row r="75476" customFormat="1"/>
    <row r="75477" customFormat="1"/>
    <row r="75478" customFormat="1"/>
    <row r="75479" customFormat="1"/>
    <row r="75480" customFormat="1"/>
    <row r="75481" customFormat="1"/>
    <row r="75482" customFormat="1"/>
    <row r="75483" customFormat="1"/>
    <row r="75484" customFormat="1"/>
    <row r="75485" customFormat="1"/>
    <row r="75486" customFormat="1"/>
    <row r="75487" customFormat="1"/>
    <row r="75488" customFormat="1"/>
    <row r="75489" customFormat="1"/>
    <row r="75490" customFormat="1"/>
    <row r="75491" customFormat="1"/>
    <row r="75492" customFormat="1"/>
    <row r="75493" customFormat="1"/>
    <row r="75494" customFormat="1"/>
    <row r="75495" customFormat="1"/>
    <row r="75496" customFormat="1"/>
    <row r="75497" customFormat="1"/>
    <row r="75498" customFormat="1"/>
    <row r="75499" customFormat="1"/>
    <row r="75500" customFormat="1"/>
    <row r="75501" customFormat="1"/>
    <row r="75502" customFormat="1"/>
    <row r="75503" customFormat="1"/>
    <row r="75504" customFormat="1"/>
    <row r="75505" customFormat="1"/>
    <row r="75506" customFormat="1"/>
    <row r="75507" customFormat="1"/>
    <row r="75508" customFormat="1"/>
    <row r="75509" customFormat="1"/>
    <row r="75510" customFormat="1"/>
    <row r="75511" customFormat="1"/>
    <row r="75512" customFormat="1"/>
    <row r="75513" customFormat="1"/>
    <row r="75514" customFormat="1"/>
    <row r="75515" customFormat="1"/>
    <row r="75516" customFormat="1"/>
    <row r="75517" customFormat="1"/>
    <row r="75518" customFormat="1"/>
    <row r="75519" customFormat="1"/>
    <row r="75520" customFormat="1"/>
    <row r="75521" spans="26:257">
      <c r="CJ75521"/>
      <c r="CK75521"/>
      <c r="GG75521"/>
      <c r="GI75521"/>
      <c r="GQ75521"/>
      <c r="HI75521"/>
      <c r="HK75521"/>
      <c r="HM75521"/>
      <c r="IF75521"/>
      <c r="IW75521"/>
    </row>
    <row r="75522" spans="26:257">
      <c r="CJ75522"/>
      <c r="CK75522"/>
      <c r="GG75522"/>
      <c r="GI75522"/>
      <c r="GQ75522"/>
      <c r="HI75522"/>
      <c r="HK75522"/>
      <c r="HM75522"/>
      <c r="IF75522"/>
      <c r="IW75522"/>
    </row>
    <row r="75523" spans="26:257">
      <c r="Z75523" s="37"/>
      <c r="AD75523" s="32"/>
      <c r="AJ75523" s="37"/>
      <c r="CJ75523"/>
      <c r="CK75523"/>
      <c r="GG75523"/>
      <c r="GI75523"/>
      <c r="GQ75523"/>
      <c r="HI75523"/>
      <c r="HK75523"/>
      <c r="HM75523"/>
      <c r="IF75523"/>
      <c r="IW75523"/>
    </row>
    <row r="75524" spans="26:257">
      <c r="CJ75524"/>
      <c r="CK75524"/>
      <c r="GG75524"/>
      <c r="GI75524"/>
      <c r="GQ75524"/>
      <c r="HI75524"/>
      <c r="HK75524"/>
      <c r="HM75524"/>
      <c r="IF75524"/>
      <c r="IW75524"/>
    </row>
    <row r="75525" spans="26:257">
      <c r="CJ75525"/>
      <c r="CK75525"/>
      <c r="GG75525"/>
      <c r="GI75525"/>
      <c r="GQ75525"/>
      <c r="HI75525"/>
      <c r="HK75525"/>
      <c r="HM75525"/>
      <c r="IF75525"/>
      <c r="IW75525"/>
    </row>
    <row r="75526" spans="26:257">
      <c r="CJ75526"/>
      <c r="CK75526"/>
      <c r="GG75526"/>
      <c r="GI75526"/>
      <c r="GQ75526"/>
      <c r="HI75526"/>
      <c r="HK75526"/>
      <c r="HM75526"/>
      <c r="IF75526"/>
      <c r="IW75526"/>
    </row>
    <row r="75527" spans="26:257">
      <c r="CJ75527"/>
      <c r="CK75527"/>
      <c r="GG75527"/>
      <c r="GI75527"/>
      <c r="GQ75527"/>
      <c r="HI75527"/>
      <c r="HK75527"/>
      <c r="HM75527"/>
      <c r="IF75527"/>
      <c r="IW75527"/>
    </row>
    <row r="75528" spans="26:257">
      <c r="CJ75528"/>
      <c r="CK75528"/>
      <c r="GG75528"/>
      <c r="GI75528"/>
      <c r="GQ75528"/>
      <c r="HI75528"/>
      <c r="HK75528"/>
      <c r="HM75528"/>
      <c r="IF75528"/>
      <c r="IW75528"/>
    </row>
    <row r="75529" spans="26:257">
      <c r="CJ75529"/>
      <c r="CK75529"/>
      <c r="GG75529"/>
      <c r="GI75529"/>
      <c r="GQ75529"/>
      <c r="HI75529"/>
      <c r="HK75529"/>
      <c r="HM75529"/>
      <c r="IF75529"/>
      <c r="IW75529"/>
    </row>
    <row r="75530" spans="26:257">
      <c r="CJ75530"/>
      <c r="CK75530"/>
      <c r="GG75530"/>
      <c r="GI75530"/>
      <c r="GQ75530"/>
      <c r="HI75530"/>
      <c r="HK75530"/>
      <c r="HM75530"/>
      <c r="IF75530"/>
      <c r="IW75530"/>
    </row>
    <row r="75531" spans="26:257">
      <c r="CJ75531"/>
      <c r="CK75531"/>
      <c r="GG75531"/>
      <c r="GI75531"/>
      <c r="GQ75531"/>
      <c r="HI75531"/>
      <c r="HK75531"/>
      <c r="HM75531"/>
      <c r="IF75531"/>
      <c r="IW75531"/>
    </row>
    <row r="75532" spans="26:257">
      <c r="CJ75532"/>
      <c r="CK75532"/>
      <c r="GG75532"/>
      <c r="GI75532"/>
      <c r="GQ75532"/>
      <c r="HI75532"/>
      <c r="HK75532"/>
      <c r="HM75532"/>
      <c r="IF75532"/>
      <c r="IW75532"/>
    </row>
    <row r="75533" spans="26:257">
      <c r="Z75533" s="37"/>
      <c r="AD75533" s="32"/>
      <c r="AJ75533" s="37"/>
      <c r="CJ75533"/>
      <c r="CK75533"/>
      <c r="GG75533"/>
      <c r="GI75533"/>
      <c r="GQ75533"/>
      <c r="HI75533"/>
      <c r="HK75533"/>
      <c r="HM75533"/>
      <c r="IF75533"/>
      <c r="IW75533"/>
    </row>
    <row r="75534" spans="26:257">
      <c r="CJ75534"/>
      <c r="CK75534"/>
      <c r="GG75534"/>
      <c r="GI75534"/>
      <c r="GQ75534"/>
      <c r="HI75534"/>
      <c r="HK75534"/>
      <c r="HM75534"/>
      <c r="IF75534"/>
      <c r="IW75534"/>
    </row>
    <row r="75535" spans="26:257">
      <c r="CJ75535"/>
      <c r="CK75535"/>
      <c r="GG75535"/>
      <c r="GI75535"/>
      <c r="GQ75535"/>
      <c r="HI75535"/>
      <c r="HK75535"/>
      <c r="HM75535"/>
      <c r="IF75535"/>
      <c r="IW75535"/>
    </row>
    <row r="75536" spans="26:257">
      <c r="CJ75536"/>
      <c r="CK75536"/>
      <c r="GG75536"/>
      <c r="GI75536"/>
      <c r="GQ75536"/>
      <c r="HI75536"/>
      <c r="HK75536"/>
      <c r="HM75536"/>
      <c r="IF75536"/>
      <c r="IW75536"/>
    </row>
    <row r="75537" customFormat="1"/>
    <row r="75538" customFormat="1"/>
    <row r="75539" customFormat="1"/>
    <row r="75540" customFormat="1"/>
    <row r="75541" customFormat="1"/>
    <row r="75542" customFormat="1"/>
    <row r="75543" customFormat="1"/>
    <row r="75544" customFormat="1"/>
    <row r="75545" customFormat="1"/>
    <row r="75546" customFormat="1"/>
    <row r="75547" customFormat="1"/>
    <row r="75548" customFormat="1"/>
    <row r="75549" customFormat="1"/>
    <row r="75550" customFormat="1"/>
    <row r="75551" customFormat="1"/>
    <row r="75552" customFormat="1"/>
    <row r="75553" customFormat="1"/>
    <row r="75554" customFormat="1"/>
    <row r="75555" customFormat="1"/>
    <row r="75556" customFormat="1"/>
    <row r="75557" customFormat="1"/>
    <row r="75558" customFormat="1"/>
    <row r="75559" customFormat="1"/>
    <row r="75560" customFormat="1"/>
    <row r="75561" customFormat="1"/>
    <row r="75562" customFormat="1"/>
    <row r="75563" customFormat="1"/>
    <row r="75564" customFormat="1"/>
    <row r="75565" customFormat="1"/>
    <row r="75566" customFormat="1"/>
    <row r="75567" customFormat="1"/>
    <row r="75568" customFormat="1"/>
    <row r="75569" customFormat="1"/>
    <row r="75570" customFormat="1"/>
    <row r="75571" customFormat="1"/>
    <row r="75572" customFormat="1"/>
    <row r="75573" customFormat="1"/>
    <row r="75574" customFormat="1"/>
    <row r="75575" customFormat="1"/>
    <row r="75576" customFormat="1"/>
    <row r="75577" customFormat="1"/>
    <row r="75578" customFormat="1"/>
    <row r="75579" customFormat="1"/>
    <row r="75580" customFormat="1"/>
    <row r="75581" customFormat="1"/>
    <row r="75582" customFormat="1"/>
    <row r="75583" customFormat="1"/>
    <row r="75584" customFormat="1"/>
    <row r="75585" customFormat="1"/>
    <row r="75586" customFormat="1"/>
    <row r="75587" customFormat="1"/>
    <row r="75588" customFormat="1"/>
    <row r="75589" customFormat="1"/>
    <row r="75590" customFormat="1"/>
    <row r="75591" customFormat="1"/>
    <row r="75592" customFormat="1"/>
    <row r="75593" customFormat="1"/>
    <row r="75594" customFormat="1"/>
    <row r="75595" customFormat="1"/>
    <row r="75596" customFormat="1"/>
    <row r="75597" customFormat="1"/>
    <row r="75598" customFormat="1"/>
    <row r="75599" customFormat="1"/>
    <row r="75600" customFormat="1"/>
    <row r="75601" customFormat="1"/>
    <row r="75602" customFormat="1"/>
    <row r="75603" customFormat="1"/>
    <row r="75604" customFormat="1"/>
    <row r="75605" customFormat="1"/>
    <row r="75606" customFormat="1"/>
    <row r="75607" customFormat="1"/>
    <row r="75608" customFormat="1"/>
    <row r="75609" customFormat="1"/>
    <row r="75610" customFormat="1"/>
    <row r="75611" customFormat="1"/>
    <row r="75612" customFormat="1"/>
    <row r="75613" customFormat="1"/>
    <row r="75614" customFormat="1"/>
    <row r="75615" customFormat="1"/>
    <row r="75616" customFormat="1"/>
    <row r="75617" customFormat="1"/>
    <row r="75618" customFormat="1"/>
    <row r="75619" customFormat="1"/>
    <row r="75620" customFormat="1"/>
    <row r="75621" customFormat="1"/>
    <row r="75622" customFormat="1"/>
    <row r="75623" customFormat="1"/>
    <row r="75624" customFormat="1"/>
    <row r="75625" customFormat="1"/>
    <row r="75626" customFormat="1"/>
    <row r="75627" customFormat="1"/>
    <row r="75628" customFormat="1"/>
    <row r="75629" customFormat="1"/>
    <row r="75630" customFormat="1"/>
    <row r="75631" customFormat="1"/>
    <row r="75632" customFormat="1"/>
    <row r="75633" customFormat="1"/>
    <row r="75634" customFormat="1"/>
    <row r="75635" customFormat="1"/>
    <row r="75636" customFormat="1"/>
    <row r="75637" customFormat="1"/>
    <row r="75638" customFormat="1"/>
    <row r="75639" customFormat="1"/>
    <row r="75640" customFormat="1"/>
    <row r="75641" customFormat="1"/>
    <row r="75642" customFormat="1"/>
    <row r="75643" customFormat="1"/>
    <row r="75644" customFormat="1"/>
    <row r="75645" customFormat="1"/>
    <row r="75646" customFormat="1"/>
    <row r="75647" customFormat="1"/>
    <row r="75648" customFormat="1"/>
    <row r="75649" customFormat="1"/>
    <row r="75650" customFormat="1"/>
    <row r="75651" customFormat="1"/>
    <row r="75652" customFormat="1"/>
    <row r="75653" customFormat="1"/>
    <row r="75654" customFormat="1"/>
    <row r="75655" customFormat="1"/>
    <row r="75656" customFormat="1"/>
    <row r="75657" customFormat="1"/>
    <row r="75658" customFormat="1"/>
    <row r="75659" customFormat="1"/>
    <row r="75660" customFormat="1"/>
    <row r="75661" customFormat="1"/>
    <row r="75662" customFormat="1"/>
    <row r="75663" customFormat="1"/>
    <row r="75664" customFormat="1"/>
    <row r="75665" customFormat="1"/>
    <row r="75666" customFormat="1"/>
    <row r="75667" customFormat="1"/>
    <row r="75668" customFormat="1"/>
    <row r="75669" customFormat="1"/>
    <row r="75670" customFormat="1"/>
    <row r="75671" customFormat="1"/>
    <row r="75672" customFormat="1"/>
    <row r="75673" customFormat="1"/>
    <row r="75674" customFormat="1"/>
    <row r="75675" customFormat="1"/>
    <row r="75676" customFormat="1"/>
    <row r="75677" customFormat="1"/>
    <row r="75678" customFormat="1"/>
    <row r="75679" customFormat="1"/>
    <row r="75680" customFormat="1"/>
    <row r="75681" customFormat="1"/>
    <row r="75682" customFormat="1"/>
    <row r="75683" customFormat="1"/>
    <row r="75684" customFormat="1"/>
    <row r="75685" customFormat="1"/>
    <row r="75686" customFormat="1"/>
    <row r="75687" customFormat="1"/>
    <row r="75688" customFormat="1"/>
    <row r="75689" customFormat="1"/>
    <row r="75690" customFormat="1"/>
    <row r="75691" customFormat="1"/>
    <row r="75692" customFormat="1"/>
    <row r="75693" customFormat="1"/>
    <row r="75694" customFormat="1"/>
    <row r="75695" customFormat="1"/>
    <row r="75696" customFormat="1"/>
    <row r="75697" customFormat="1"/>
    <row r="75698" customFormat="1"/>
    <row r="75699" customFormat="1"/>
    <row r="75700" customFormat="1"/>
    <row r="75701" customFormat="1"/>
    <row r="75702" customFormat="1"/>
    <row r="75703" customFormat="1"/>
    <row r="75704" customFormat="1"/>
    <row r="75705" customFormat="1"/>
    <row r="75706" customFormat="1"/>
    <row r="75707" customFormat="1"/>
    <row r="75708" customFormat="1"/>
    <row r="75709" customFormat="1"/>
    <row r="75710" customFormat="1"/>
    <row r="75711" customFormat="1"/>
    <row r="75712" customFormat="1"/>
    <row r="75713" customFormat="1"/>
    <row r="75714" customFormat="1"/>
    <row r="75715" customFormat="1"/>
    <row r="75716" customFormat="1"/>
    <row r="75717" customFormat="1"/>
    <row r="75718" customFormat="1"/>
    <row r="75719" customFormat="1"/>
    <row r="75720" customFormat="1"/>
    <row r="75721" customFormat="1"/>
    <row r="75722" customFormat="1"/>
    <row r="75723" customFormat="1"/>
    <row r="75724" customFormat="1"/>
    <row r="75725" customFormat="1"/>
    <row r="75726" customFormat="1"/>
    <row r="75727" customFormat="1"/>
    <row r="75728" customFormat="1"/>
    <row r="75729" customFormat="1"/>
    <row r="75730" customFormat="1"/>
    <row r="75731" customFormat="1"/>
    <row r="75732" customFormat="1"/>
    <row r="75733" customFormat="1"/>
    <row r="75734" customFormat="1"/>
    <row r="75735" customFormat="1"/>
    <row r="75736" customFormat="1"/>
    <row r="75737" customFormat="1"/>
    <row r="75738" customFormat="1"/>
    <row r="75739" customFormat="1"/>
    <row r="75740" customFormat="1"/>
    <row r="75741" customFormat="1"/>
    <row r="75742" customFormat="1"/>
    <row r="75743" customFormat="1"/>
    <row r="75744" customFormat="1"/>
    <row r="75745" customFormat="1"/>
    <row r="75746" customFormat="1"/>
    <row r="75747" customFormat="1"/>
    <row r="75748" customFormat="1"/>
    <row r="75749" customFormat="1"/>
    <row r="75750" customFormat="1"/>
    <row r="75751" customFormat="1"/>
    <row r="75752" customFormat="1"/>
    <row r="75753" customFormat="1"/>
    <row r="75754" customFormat="1"/>
    <row r="75755" customFormat="1"/>
    <row r="75756" customFormat="1"/>
    <row r="75757" customFormat="1"/>
    <row r="75758" customFormat="1"/>
    <row r="75759" customFormat="1"/>
    <row r="75760" customFormat="1"/>
    <row r="75761" customFormat="1"/>
    <row r="75762" customFormat="1"/>
    <row r="75763" customFormat="1"/>
    <row r="75764" customFormat="1"/>
    <row r="75765" customFormat="1"/>
    <row r="75766" customFormat="1"/>
    <row r="75767" customFormat="1"/>
    <row r="75768" customFormat="1"/>
    <row r="75769" customFormat="1"/>
    <row r="75770" customFormat="1"/>
    <row r="75771" customFormat="1"/>
    <row r="75772" customFormat="1"/>
    <row r="75773" customFormat="1"/>
    <row r="75774" customFormat="1"/>
    <row r="75775" customFormat="1"/>
    <row r="75776" customFormat="1"/>
    <row r="75777" customFormat="1"/>
    <row r="75778" customFormat="1"/>
    <row r="75779" customFormat="1"/>
    <row r="75780" customFormat="1"/>
    <row r="75781" customFormat="1"/>
    <row r="75782" customFormat="1"/>
    <row r="75783" customFormat="1"/>
    <row r="75784" customFormat="1"/>
    <row r="75785" customFormat="1"/>
    <row r="75786" customFormat="1"/>
    <row r="75787" customFormat="1"/>
    <row r="75788" customFormat="1"/>
    <row r="75789" customFormat="1"/>
    <row r="75790" customFormat="1"/>
    <row r="75791" customFormat="1"/>
    <row r="75792" customFormat="1"/>
    <row r="75793" customFormat="1"/>
    <row r="75794" customFormat="1"/>
    <row r="75795" customFormat="1"/>
    <row r="75796" customFormat="1"/>
    <row r="75797" customFormat="1"/>
    <row r="75798" customFormat="1"/>
    <row r="75799" customFormat="1"/>
    <row r="75800" customFormat="1"/>
    <row r="75801" customFormat="1"/>
    <row r="75802" customFormat="1"/>
    <row r="75803" customFormat="1"/>
    <row r="75804" customFormat="1"/>
    <row r="75805" customFormat="1"/>
    <row r="75806" customFormat="1"/>
    <row r="75807" customFormat="1"/>
    <row r="75808" customFormat="1"/>
    <row r="75809" customFormat="1"/>
    <row r="75810" customFormat="1"/>
    <row r="75811" customFormat="1"/>
    <row r="75812" customFormat="1"/>
    <row r="75813" customFormat="1"/>
    <row r="75814" customFormat="1"/>
    <row r="75815" customFormat="1"/>
    <row r="75816" customFormat="1"/>
    <row r="75817" customFormat="1"/>
    <row r="75818" customFormat="1"/>
    <row r="75819" customFormat="1"/>
    <row r="75820" customFormat="1"/>
    <row r="75821" customFormat="1"/>
    <row r="75822" customFormat="1"/>
    <row r="75823" customFormat="1"/>
    <row r="75824" customFormat="1"/>
    <row r="75825" spans="26:257">
      <c r="CJ75825"/>
      <c r="CK75825"/>
      <c r="GG75825"/>
      <c r="GI75825"/>
      <c r="GQ75825"/>
      <c r="HI75825"/>
      <c r="HK75825"/>
      <c r="HM75825"/>
      <c r="IF75825"/>
      <c r="IW75825"/>
    </row>
    <row r="75826" spans="26:257">
      <c r="CJ75826"/>
      <c r="CK75826"/>
      <c r="GG75826"/>
      <c r="GI75826"/>
      <c r="GQ75826"/>
      <c r="HI75826"/>
      <c r="HK75826"/>
      <c r="HM75826"/>
      <c r="IF75826"/>
      <c r="IW75826"/>
    </row>
    <row r="75827" spans="26:257">
      <c r="CJ75827"/>
      <c r="CK75827"/>
      <c r="GG75827"/>
      <c r="GI75827"/>
      <c r="GQ75827"/>
      <c r="HI75827"/>
      <c r="HK75827"/>
      <c r="HM75827"/>
      <c r="IF75827"/>
      <c r="IW75827"/>
    </row>
    <row r="75828" spans="26:257">
      <c r="CJ75828"/>
      <c r="CK75828"/>
      <c r="GG75828"/>
      <c r="GI75828"/>
      <c r="GQ75828"/>
      <c r="HI75828"/>
      <c r="HK75828"/>
      <c r="HM75828"/>
      <c r="IF75828"/>
      <c r="IW75828"/>
    </row>
    <row r="75829" spans="26:257">
      <c r="CJ75829"/>
      <c r="CK75829"/>
      <c r="GG75829"/>
      <c r="GI75829"/>
      <c r="GQ75829"/>
      <c r="HI75829"/>
      <c r="HK75829"/>
      <c r="HM75829"/>
      <c r="IF75829"/>
      <c r="IW75829"/>
    </row>
    <row r="75830" spans="26:257">
      <c r="CJ75830"/>
      <c r="CK75830"/>
      <c r="GG75830"/>
      <c r="GI75830"/>
      <c r="GQ75830"/>
      <c r="HI75830"/>
      <c r="HK75830"/>
      <c r="HM75830"/>
      <c r="IF75830"/>
      <c r="IW75830"/>
    </row>
    <row r="75831" spans="26:257">
      <c r="CJ75831"/>
      <c r="CK75831"/>
      <c r="GG75831"/>
      <c r="GI75831"/>
      <c r="GQ75831"/>
      <c r="HI75831"/>
      <c r="HK75831"/>
      <c r="HM75831"/>
      <c r="IF75831"/>
      <c r="IW75831"/>
    </row>
    <row r="75832" spans="26:257">
      <c r="CJ75832"/>
      <c r="CK75832"/>
      <c r="GG75832"/>
      <c r="GI75832"/>
      <c r="GQ75832"/>
      <c r="HI75832"/>
      <c r="HK75832"/>
      <c r="HM75832"/>
      <c r="IF75832"/>
      <c r="IW75832"/>
    </row>
    <row r="75833" spans="26:257">
      <c r="CJ75833"/>
      <c r="CK75833"/>
      <c r="GG75833"/>
      <c r="GI75833"/>
      <c r="GQ75833"/>
      <c r="HI75833"/>
      <c r="HK75833"/>
      <c r="HM75833"/>
      <c r="IF75833"/>
      <c r="IW75833"/>
    </row>
    <row r="75834" spans="26:257">
      <c r="CJ75834"/>
      <c r="CK75834"/>
      <c r="GG75834"/>
      <c r="GI75834"/>
      <c r="GQ75834"/>
      <c r="HI75834"/>
      <c r="HK75834"/>
      <c r="HM75834"/>
      <c r="IF75834"/>
      <c r="IW75834"/>
    </row>
    <row r="75835" spans="26:257">
      <c r="CJ75835"/>
      <c r="CK75835"/>
      <c r="GG75835"/>
      <c r="GI75835"/>
      <c r="GQ75835"/>
      <c r="HI75835"/>
      <c r="HK75835"/>
      <c r="HM75835"/>
      <c r="IF75835"/>
      <c r="IW75835"/>
    </row>
    <row r="75836" spans="26:257">
      <c r="CJ75836"/>
      <c r="CK75836"/>
      <c r="GG75836"/>
      <c r="GI75836"/>
      <c r="GQ75836"/>
      <c r="HI75836"/>
      <c r="HK75836"/>
      <c r="HM75836"/>
      <c r="IF75836"/>
      <c r="IW75836"/>
    </row>
    <row r="75837" spans="26:257">
      <c r="CJ75837"/>
      <c r="CK75837"/>
      <c r="GG75837"/>
      <c r="GI75837"/>
      <c r="GQ75837"/>
      <c r="HI75837"/>
      <c r="HK75837"/>
      <c r="HM75837"/>
      <c r="IF75837"/>
      <c r="IW75837"/>
    </row>
    <row r="75838" spans="26:257">
      <c r="CJ75838"/>
      <c r="CK75838"/>
      <c r="GG75838"/>
      <c r="GI75838"/>
      <c r="GQ75838"/>
      <c r="HI75838"/>
      <c r="HK75838"/>
      <c r="HM75838"/>
      <c r="IF75838"/>
      <c r="IW75838"/>
    </row>
    <row r="75839" spans="26:257">
      <c r="Z75839" s="37"/>
      <c r="AD75839" s="32"/>
      <c r="AJ75839" s="37"/>
      <c r="CJ75839"/>
      <c r="CK75839"/>
      <c r="GG75839"/>
      <c r="GI75839"/>
      <c r="GQ75839"/>
      <c r="HI75839"/>
      <c r="HK75839"/>
      <c r="HM75839"/>
      <c r="IF75839"/>
      <c r="IW75839"/>
    </row>
    <row r="75840" spans="26:257">
      <c r="CJ75840"/>
      <c r="CK75840"/>
      <c r="GG75840"/>
      <c r="GI75840"/>
      <c r="GQ75840"/>
      <c r="HI75840"/>
      <c r="HK75840"/>
      <c r="HM75840"/>
      <c r="IF75840"/>
      <c r="IW75840"/>
    </row>
    <row r="75841" customFormat="1"/>
    <row r="75842" customFormat="1"/>
    <row r="75843" customFormat="1"/>
    <row r="75844" customFormat="1"/>
    <row r="75845" customFormat="1"/>
    <row r="75846" customFormat="1"/>
    <row r="75847" customFormat="1"/>
    <row r="75848" customFormat="1"/>
    <row r="75849" customFormat="1"/>
    <row r="75850" customFormat="1"/>
    <row r="75851" customFormat="1"/>
    <row r="75852" customFormat="1"/>
    <row r="75853" customFormat="1"/>
    <row r="75854" customFormat="1"/>
    <row r="75855" customFormat="1"/>
    <row r="75856" customFormat="1"/>
    <row r="75857" customFormat="1"/>
    <row r="75858" customFormat="1"/>
    <row r="75859" customFormat="1"/>
    <row r="75860" customFormat="1"/>
    <row r="75861" customFormat="1"/>
    <row r="75862" customFormat="1"/>
    <row r="75863" customFormat="1"/>
    <row r="75864" customFormat="1"/>
    <row r="75865" customFormat="1"/>
    <row r="75866" customFormat="1"/>
    <row r="75867" customFormat="1"/>
    <row r="75868" customFormat="1"/>
    <row r="75869" customFormat="1"/>
    <row r="75870" customFormat="1"/>
    <row r="75871" customFormat="1"/>
    <row r="75872" customFormat="1"/>
    <row r="75873" customFormat="1"/>
    <row r="75874" customFormat="1"/>
    <row r="75875" customFormat="1"/>
    <row r="75876" customFormat="1"/>
    <row r="75877" customFormat="1"/>
    <row r="75878" customFormat="1"/>
    <row r="75879" customFormat="1"/>
    <row r="75880" customFormat="1"/>
    <row r="75881" customFormat="1"/>
    <row r="75882" customFormat="1"/>
    <row r="75883" customFormat="1"/>
    <row r="75884" customFormat="1"/>
    <row r="75885" customFormat="1"/>
    <row r="75886" customFormat="1"/>
    <row r="75887" customFormat="1"/>
    <row r="75888" customFormat="1"/>
    <row r="75889" customFormat="1"/>
    <row r="75890" customFormat="1"/>
    <row r="75891" customFormat="1"/>
    <row r="75892" customFormat="1"/>
    <row r="75893" customFormat="1"/>
    <row r="75894" customFormat="1"/>
    <row r="75895" customFormat="1"/>
    <row r="75896" customFormat="1"/>
    <row r="75897" customFormat="1"/>
    <row r="75898" customFormat="1"/>
    <row r="75899" customFormat="1"/>
    <row r="75900" customFormat="1"/>
    <row r="75901" customFormat="1"/>
    <row r="75902" customFormat="1"/>
    <row r="75903" customFormat="1"/>
    <row r="75904" customFormat="1"/>
    <row r="75905" customFormat="1"/>
    <row r="75906" customFormat="1"/>
    <row r="75907" customFormat="1"/>
    <row r="75908" customFormat="1"/>
    <row r="75909" customFormat="1"/>
    <row r="75910" customFormat="1"/>
    <row r="75911" customFormat="1"/>
    <row r="75912" customFormat="1"/>
    <row r="75913" customFormat="1"/>
    <row r="75914" customFormat="1"/>
    <row r="75915" customFormat="1"/>
    <row r="75916" customFormat="1"/>
    <row r="75917" customFormat="1"/>
    <row r="75918" customFormat="1"/>
    <row r="75919" customFormat="1"/>
    <row r="75920" customFormat="1"/>
    <row r="75921" customFormat="1"/>
    <row r="75922" customFormat="1"/>
    <row r="75923" customFormat="1"/>
    <row r="75924" customFormat="1"/>
    <row r="75925" customFormat="1"/>
    <row r="75926" customFormat="1"/>
    <row r="75927" customFormat="1"/>
    <row r="75928" customFormat="1"/>
    <row r="75929" customFormat="1"/>
    <row r="75930" customFormat="1"/>
    <row r="75931" customFormat="1"/>
    <row r="75932" customFormat="1"/>
    <row r="75933" customFormat="1"/>
    <row r="75934" customFormat="1"/>
    <row r="75935" customFormat="1"/>
    <row r="75936" customFormat="1"/>
    <row r="75937" customFormat="1"/>
    <row r="75938" customFormat="1"/>
    <row r="75939" customFormat="1"/>
    <row r="75940" customFormat="1"/>
    <row r="75941" customFormat="1"/>
    <row r="75942" customFormat="1"/>
    <row r="75943" customFormat="1"/>
    <row r="75944" customFormat="1"/>
    <row r="75945" customFormat="1"/>
    <row r="75946" customFormat="1"/>
    <row r="75947" customFormat="1"/>
    <row r="75948" customFormat="1"/>
    <row r="75949" customFormat="1"/>
    <row r="75950" customFormat="1"/>
    <row r="75951" customFormat="1"/>
    <row r="75952" customFormat="1"/>
    <row r="75953" customFormat="1"/>
    <row r="75954" customFormat="1"/>
    <row r="75955" customFormat="1"/>
    <row r="75956" customFormat="1"/>
    <row r="75957" customFormat="1"/>
    <row r="75958" customFormat="1"/>
    <row r="75959" customFormat="1"/>
    <row r="75960" customFormat="1"/>
    <row r="75961" customFormat="1"/>
    <row r="75962" customFormat="1"/>
    <row r="75963" customFormat="1"/>
    <row r="75964" customFormat="1"/>
    <row r="75965" customFormat="1"/>
    <row r="75966" customFormat="1"/>
    <row r="75967" customFormat="1"/>
    <row r="75968" customFormat="1"/>
    <row r="75969" customFormat="1"/>
    <row r="75970" customFormat="1"/>
    <row r="75971" customFormat="1"/>
    <row r="75972" customFormat="1"/>
    <row r="75973" customFormat="1"/>
    <row r="75974" customFormat="1"/>
    <row r="75975" customFormat="1"/>
    <row r="75976" customFormat="1"/>
    <row r="75977" customFormat="1"/>
    <row r="75978" customFormat="1"/>
    <row r="75979" customFormat="1"/>
    <row r="75980" customFormat="1"/>
    <row r="75981" customFormat="1"/>
    <row r="75982" customFormat="1"/>
    <row r="75983" customFormat="1"/>
    <row r="75984" customFormat="1"/>
    <row r="75985" customFormat="1"/>
    <row r="75986" customFormat="1"/>
    <row r="75987" customFormat="1"/>
    <row r="75988" customFormat="1"/>
    <row r="75989" customFormat="1"/>
    <row r="75990" customFormat="1"/>
    <row r="75991" customFormat="1"/>
    <row r="75992" customFormat="1"/>
    <row r="75993" customFormat="1"/>
    <row r="75994" customFormat="1"/>
    <row r="75995" customFormat="1"/>
    <row r="75996" customFormat="1"/>
    <row r="75997" customFormat="1"/>
    <row r="75998" customFormat="1"/>
    <row r="75999" customFormat="1"/>
    <row r="76000" customFormat="1"/>
    <row r="76001" customFormat="1"/>
    <row r="76002" customFormat="1"/>
    <row r="76003" customFormat="1"/>
    <row r="76004" customFormat="1"/>
    <row r="76005" customFormat="1"/>
    <row r="76006" customFormat="1"/>
    <row r="76007" customFormat="1"/>
    <row r="76008" customFormat="1"/>
    <row r="76009" customFormat="1"/>
    <row r="76010" customFormat="1"/>
    <row r="76011" customFormat="1"/>
    <row r="76012" customFormat="1"/>
    <row r="76013" customFormat="1"/>
    <row r="76014" customFormat="1"/>
    <row r="76015" customFormat="1"/>
    <row r="76016" customFormat="1"/>
    <row r="76017" customFormat="1"/>
    <row r="76018" customFormat="1"/>
    <row r="76019" customFormat="1"/>
    <row r="76020" customFormat="1"/>
    <row r="76021" customFormat="1"/>
    <row r="76022" customFormat="1"/>
    <row r="76023" customFormat="1"/>
    <row r="76024" customFormat="1"/>
    <row r="76025" customFormat="1"/>
    <row r="76026" customFormat="1"/>
    <row r="76027" customFormat="1"/>
    <row r="76028" customFormat="1"/>
    <row r="76029" customFormat="1"/>
    <row r="76030" customFormat="1"/>
    <row r="76031" customFormat="1"/>
    <row r="76032" customFormat="1"/>
    <row r="76033" customFormat="1"/>
    <row r="76034" customFormat="1"/>
    <row r="76035" customFormat="1"/>
    <row r="76036" customFormat="1"/>
    <row r="76037" customFormat="1"/>
    <row r="76038" customFormat="1"/>
    <row r="76039" customFormat="1"/>
    <row r="76040" customFormat="1"/>
    <row r="76041" customFormat="1"/>
    <row r="76042" customFormat="1"/>
    <row r="76043" customFormat="1"/>
    <row r="76044" customFormat="1"/>
    <row r="76045" customFormat="1"/>
    <row r="76046" customFormat="1"/>
    <row r="76047" customFormat="1"/>
    <row r="76048" customFormat="1"/>
    <row r="76049" customFormat="1"/>
    <row r="76050" customFormat="1"/>
    <row r="76051" customFormat="1"/>
    <row r="76052" customFormat="1"/>
    <row r="76053" customFormat="1"/>
    <row r="76054" customFormat="1"/>
    <row r="76055" customFormat="1"/>
    <row r="76056" customFormat="1"/>
    <row r="76057" customFormat="1"/>
    <row r="76058" customFormat="1"/>
    <row r="76059" customFormat="1"/>
    <row r="76060" customFormat="1"/>
    <row r="76061" customFormat="1"/>
    <row r="76062" customFormat="1"/>
    <row r="76063" customFormat="1"/>
    <row r="76064" customFormat="1"/>
    <row r="76065" customFormat="1"/>
    <row r="76066" customFormat="1"/>
    <row r="76067" customFormat="1"/>
    <row r="76068" customFormat="1"/>
    <row r="76069" customFormat="1"/>
    <row r="76070" customFormat="1"/>
    <row r="76071" customFormat="1"/>
    <row r="76072" customFormat="1"/>
    <row r="76073" customFormat="1"/>
    <row r="76074" customFormat="1"/>
    <row r="76075" customFormat="1"/>
    <row r="76076" customFormat="1"/>
    <row r="76077" customFormat="1"/>
    <row r="76078" customFormat="1"/>
    <row r="76079" customFormat="1"/>
    <row r="76080" customFormat="1"/>
    <row r="76081" customFormat="1"/>
    <row r="76082" customFormat="1"/>
    <row r="76083" customFormat="1"/>
    <row r="76084" customFormat="1"/>
    <row r="76085" customFormat="1"/>
    <row r="76086" customFormat="1"/>
    <row r="76087" customFormat="1"/>
    <row r="76088" customFormat="1"/>
    <row r="76089" customFormat="1"/>
    <row r="76090" customFormat="1"/>
    <row r="76091" customFormat="1"/>
    <row r="76092" customFormat="1"/>
    <row r="76093" customFormat="1"/>
    <row r="76094" customFormat="1"/>
    <row r="76095" customFormat="1"/>
    <row r="76096" customFormat="1"/>
    <row r="76097" spans="26:257">
      <c r="Z76097" s="37"/>
      <c r="AD76097" s="32"/>
      <c r="AJ76097" s="37"/>
      <c r="CJ76097"/>
      <c r="CK76097"/>
      <c r="GG76097"/>
      <c r="GI76097"/>
      <c r="GQ76097"/>
      <c r="HI76097"/>
      <c r="HK76097"/>
      <c r="HM76097"/>
      <c r="IF76097"/>
      <c r="IW76097"/>
    </row>
    <row r="76098" spans="26:257">
      <c r="CJ76098"/>
      <c r="CK76098"/>
      <c r="GG76098"/>
      <c r="GI76098"/>
      <c r="GQ76098"/>
      <c r="HI76098"/>
      <c r="HK76098"/>
      <c r="HM76098"/>
      <c r="IF76098"/>
      <c r="IW76098"/>
    </row>
    <row r="76099" spans="26:257">
      <c r="CJ76099"/>
      <c r="CK76099"/>
      <c r="GG76099"/>
      <c r="GI76099"/>
      <c r="GQ76099"/>
      <c r="HI76099"/>
      <c r="HK76099"/>
      <c r="HM76099"/>
      <c r="IF76099"/>
      <c r="IW76099"/>
    </row>
    <row r="76100" spans="26:257">
      <c r="CJ76100"/>
      <c r="CK76100"/>
      <c r="GG76100"/>
      <c r="GI76100"/>
      <c r="GQ76100"/>
      <c r="HI76100"/>
      <c r="HK76100"/>
      <c r="HM76100"/>
      <c r="IF76100"/>
      <c r="IW76100"/>
    </row>
    <row r="76101" spans="26:257">
      <c r="CJ76101"/>
      <c r="CK76101"/>
      <c r="GG76101"/>
      <c r="GI76101"/>
      <c r="GQ76101"/>
      <c r="HI76101"/>
      <c r="HK76101"/>
      <c r="HM76101"/>
      <c r="IF76101"/>
      <c r="IW76101"/>
    </row>
    <row r="76102" spans="26:257">
      <c r="CJ76102"/>
      <c r="CK76102"/>
      <c r="GG76102"/>
      <c r="GI76102"/>
      <c r="GQ76102"/>
      <c r="HI76102"/>
      <c r="HK76102"/>
      <c r="HM76102"/>
      <c r="IF76102"/>
      <c r="IW76102"/>
    </row>
    <row r="76103" spans="26:257">
      <c r="CJ76103"/>
      <c r="CK76103"/>
      <c r="GG76103"/>
      <c r="GI76103"/>
      <c r="GQ76103"/>
      <c r="HI76103"/>
      <c r="HK76103"/>
      <c r="HM76103"/>
      <c r="IF76103"/>
      <c r="IW76103"/>
    </row>
    <row r="76104" spans="26:257">
      <c r="CJ76104"/>
      <c r="CK76104"/>
      <c r="GG76104"/>
      <c r="GI76104"/>
      <c r="GQ76104"/>
      <c r="HI76104"/>
      <c r="HK76104"/>
      <c r="HM76104"/>
      <c r="IF76104"/>
      <c r="IW76104"/>
    </row>
    <row r="76105" spans="26:257">
      <c r="CJ76105"/>
      <c r="CK76105"/>
      <c r="GG76105"/>
      <c r="GI76105"/>
      <c r="GQ76105"/>
      <c r="HI76105"/>
      <c r="HK76105"/>
      <c r="HM76105"/>
      <c r="IF76105"/>
      <c r="IW76105"/>
    </row>
    <row r="76106" spans="26:257">
      <c r="CJ76106"/>
      <c r="CK76106"/>
      <c r="GG76106"/>
      <c r="GI76106"/>
      <c r="GQ76106"/>
      <c r="HI76106"/>
      <c r="HK76106"/>
      <c r="HM76106"/>
      <c r="IF76106"/>
      <c r="IW76106"/>
    </row>
    <row r="76107" spans="26:257">
      <c r="CJ76107"/>
      <c r="CK76107"/>
      <c r="GG76107"/>
      <c r="GI76107"/>
      <c r="GQ76107"/>
      <c r="HI76107"/>
      <c r="HK76107"/>
      <c r="HM76107"/>
      <c r="IF76107"/>
      <c r="IW76107"/>
    </row>
    <row r="76108" spans="26:257">
      <c r="CJ76108"/>
      <c r="CK76108"/>
      <c r="GG76108"/>
      <c r="GI76108"/>
      <c r="GQ76108"/>
      <c r="HI76108"/>
      <c r="HK76108"/>
      <c r="HM76108"/>
      <c r="IF76108"/>
      <c r="IW76108"/>
    </row>
    <row r="76109" spans="26:257">
      <c r="CJ76109"/>
      <c r="CK76109"/>
      <c r="GG76109"/>
      <c r="GI76109"/>
      <c r="GQ76109"/>
      <c r="HI76109"/>
      <c r="HK76109"/>
      <c r="HM76109"/>
      <c r="IF76109"/>
      <c r="IW76109"/>
    </row>
    <row r="76110" spans="26:257">
      <c r="CJ76110"/>
      <c r="CK76110"/>
      <c r="GG76110"/>
      <c r="GI76110"/>
      <c r="GQ76110"/>
      <c r="HI76110"/>
      <c r="HK76110"/>
      <c r="HM76110"/>
      <c r="IF76110"/>
      <c r="IW76110"/>
    </row>
    <row r="76111" spans="26:257">
      <c r="CJ76111"/>
      <c r="CK76111"/>
      <c r="GG76111"/>
      <c r="GI76111"/>
      <c r="GQ76111"/>
      <c r="HI76111"/>
      <c r="HK76111"/>
      <c r="HM76111"/>
      <c r="IF76111"/>
      <c r="IW76111"/>
    </row>
    <row r="76112" spans="26:257">
      <c r="CJ76112"/>
      <c r="CK76112"/>
      <c r="GG76112"/>
      <c r="GI76112"/>
      <c r="GQ76112"/>
      <c r="HI76112"/>
      <c r="HK76112"/>
      <c r="HM76112"/>
      <c r="IF76112"/>
      <c r="IW76112"/>
    </row>
    <row r="76113" customFormat="1"/>
    <row r="76114" customFormat="1"/>
    <row r="76115" customFormat="1"/>
    <row r="76116" customFormat="1"/>
    <row r="76117" customFormat="1"/>
    <row r="76118" customFormat="1"/>
    <row r="76119" customFormat="1"/>
    <row r="76120" customFormat="1"/>
    <row r="76121" customFormat="1"/>
    <row r="76122" customFormat="1"/>
    <row r="76123" customFormat="1"/>
    <row r="76124" customFormat="1"/>
    <row r="76125" customFormat="1"/>
    <row r="76126" customFormat="1"/>
    <row r="76127" customFormat="1"/>
    <row r="76128" customFormat="1"/>
    <row r="76129" customFormat="1"/>
    <row r="76130" customFormat="1"/>
    <row r="76131" customFormat="1"/>
    <row r="76132" customFormat="1"/>
    <row r="76133" customFormat="1"/>
    <row r="76134" customFormat="1"/>
    <row r="76135" customFormat="1"/>
    <row r="76136" customFormat="1"/>
    <row r="76137" customFormat="1"/>
    <row r="76138" customFormat="1"/>
    <row r="76139" customFormat="1"/>
    <row r="76140" customFormat="1"/>
    <row r="76141" customFormat="1"/>
    <row r="76142" customFormat="1"/>
    <row r="76143" customFormat="1"/>
    <row r="76144" customFormat="1"/>
    <row r="76145" customFormat="1"/>
    <row r="76146" customFormat="1"/>
    <row r="76147" customFormat="1"/>
    <row r="76148" customFormat="1"/>
    <row r="76149" customFormat="1"/>
    <row r="76150" customFormat="1"/>
    <row r="76151" customFormat="1"/>
    <row r="76152" customFormat="1"/>
    <row r="76153" customFormat="1"/>
    <row r="76154" customFormat="1"/>
    <row r="76155" customFormat="1"/>
    <row r="76156" customFormat="1"/>
    <row r="76157" customFormat="1"/>
    <row r="76158" customFormat="1"/>
    <row r="76159" customFormat="1"/>
    <row r="76160" customFormat="1"/>
    <row r="76161" customFormat="1"/>
    <row r="76162" customFormat="1"/>
    <row r="76163" customFormat="1"/>
    <row r="76164" customFormat="1"/>
    <row r="76165" customFormat="1"/>
    <row r="76166" customFormat="1"/>
    <row r="76167" customFormat="1"/>
    <row r="76168" customFormat="1"/>
    <row r="76169" customFormat="1"/>
    <row r="76170" customFormat="1"/>
    <row r="76171" customFormat="1"/>
    <row r="76172" customFormat="1"/>
    <row r="76173" customFormat="1"/>
    <row r="76174" customFormat="1"/>
    <row r="76175" customFormat="1"/>
    <row r="76176" customFormat="1"/>
    <row r="76177" customFormat="1"/>
    <row r="76178" customFormat="1"/>
    <row r="76179" customFormat="1"/>
    <row r="76180" customFormat="1"/>
    <row r="76181" customFormat="1"/>
    <row r="76182" customFormat="1"/>
    <row r="76183" customFormat="1"/>
    <row r="76184" customFormat="1"/>
    <row r="76185" customFormat="1"/>
    <row r="76186" customFormat="1"/>
    <row r="76187" customFormat="1"/>
    <row r="76188" customFormat="1"/>
    <row r="76189" customFormat="1"/>
    <row r="76190" customFormat="1"/>
    <row r="76191" customFormat="1"/>
    <row r="76192" customFormat="1"/>
    <row r="76193" customFormat="1"/>
    <row r="76194" customFormat="1"/>
    <row r="76195" customFormat="1"/>
    <row r="76196" customFormat="1"/>
    <row r="76197" customFormat="1"/>
    <row r="76198" customFormat="1"/>
    <row r="76199" customFormat="1"/>
    <row r="76200" customFormat="1"/>
    <row r="76201" customFormat="1"/>
    <row r="76202" customFormat="1"/>
    <row r="76203" customFormat="1"/>
    <row r="76204" customFormat="1"/>
    <row r="76205" customFormat="1"/>
    <row r="76206" customFormat="1"/>
    <row r="76207" customFormat="1"/>
    <row r="76208" customFormat="1"/>
    <row r="76209" customFormat="1"/>
    <row r="76210" customFormat="1"/>
    <row r="76211" customFormat="1"/>
    <row r="76212" customFormat="1"/>
    <row r="76213" customFormat="1"/>
    <row r="76214" customFormat="1"/>
    <row r="76215" customFormat="1"/>
    <row r="76216" customFormat="1"/>
    <row r="76217" customFormat="1"/>
    <row r="76218" customFormat="1"/>
    <row r="76219" customFormat="1"/>
    <row r="76220" customFormat="1"/>
    <row r="76221" customFormat="1"/>
    <row r="76222" customFormat="1"/>
    <row r="76223" customFormat="1"/>
    <row r="76224" customFormat="1"/>
    <row r="76225" customFormat="1"/>
    <row r="76226" customFormat="1"/>
    <row r="76227" customFormat="1"/>
    <row r="76228" customFormat="1"/>
    <row r="76229" customFormat="1"/>
    <row r="76230" customFormat="1"/>
    <row r="76231" customFormat="1"/>
    <row r="76232" customFormat="1"/>
    <row r="76233" customFormat="1"/>
    <row r="76234" customFormat="1"/>
    <row r="76235" customFormat="1"/>
    <row r="76236" customFormat="1"/>
    <row r="76237" customFormat="1"/>
    <row r="76238" customFormat="1"/>
    <row r="76239" customFormat="1"/>
    <row r="76240" customFormat="1"/>
    <row r="76241" customFormat="1"/>
    <row r="76242" customFormat="1"/>
    <row r="76243" customFormat="1"/>
    <row r="76244" customFormat="1"/>
    <row r="76245" customFormat="1"/>
    <row r="76246" customFormat="1"/>
    <row r="76247" customFormat="1"/>
    <row r="76248" customFormat="1"/>
    <row r="76249" customFormat="1"/>
    <row r="76250" customFormat="1"/>
    <row r="76251" customFormat="1"/>
    <row r="76252" customFormat="1"/>
    <row r="76253" customFormat="1"/>
    <row r="76254" customFormat="1"/>
    <row r="76255" customFormat="1"/>
    <row r="76256" customFormat="1"/>
    <row r="76257" customFormat="1"/>
    <row r="76258" customFormat="1"/>
    <row r="76259" customFormat="1"/>
    <row r="76260" customFormat="1"/>
    <row r="76261" customFormat="1"/>
    <row r="76262" customFormat="1"/>
    <row r="76263" customFormat="1"/>
    <row r="76264" customFormat="1"/>
    <row r="76265" customFormat="1"/>
    <row r="76266" customFormat="1"/>
    <row r="76267" customFormat="1"/>
    <row r="76268" customFormat="1"/>
    <row r="76269" customFormat="1"/>
    <row r="76270" customFormat="1"/>
    <row r="76271" customFormat="1"/>
    <row r="76272" customFormat="1"/>
    <row r="76273" customFormat="1"/>
    <row r="76274" customFormat="1"/>
    <row r="76275" customFormat="1"/>
    <row r="76276" customFormat="1"/>
    <row r="76277" customFormat="1"/>
    <row r="76278" customFormat="1"/>
    <row r="76279" customFormat="1"/>
    <row r="76280" customFormat="1"/>
    <row r="76281" customFormat="1"/>
    <row r="76282" customFormat="1"/>
    <row r="76283" customFormat="1"/>
    <row r="76284" customFormat="1"/>
    <row r="76285" customFormat="1"/>
    <row r="76286" customFormat="1"/>
    <row r="76287" customFormat="1"/>
    <row r="76288" customFormat="1"/>
    <row r="76289" customFormat="1"/>
    <row r="76290" customFormat="1"/>
    <row r="76291" customFormat="1"/>
    <row r="76292" customFormat="1"/>
    <row r="76293" customFormat="1"/>
    <row r="76294" customFormat="1"/>
    <row r="76295" customFormat="1"/>
    <row r="76296" customFormat="1"/>
    <row r="76297" customFormat="1"/>
    <row r="76298" customFormat="1"/>
    <row r="76299" customFormat="1"/>
    <row r="76300" customFormat="1"/>
    <row r="76301" customFormat="1"/>
    <row r="76302" customFormat="1"/>
    <row r="76303" customFormat="1"/>
    <row r="76304" customFormat="1"/>
    <row r="76305" customFormat="1"/>
    <row r="76306" customFormat="1"/>
    <row r="76307" customFormat="1"/>
    <row r="76308" customFormat="1"/>
    <row r="76309" customFormat="1"/>
    <row r="76310" customFormat="1"/>
    <row r="76311" customFormat="1"/>
    <row r="76312" customFormat="1"/>
    <row r="76313" customFormat="1"/>
    <row r="76314" customFormat="1"/>
    <row r="76315" customFormat="1"/>
    <row r="76316" customFormat="1"/>
    <row r="76317" customFormat="1"/>
    <row r="76318" customFormat="1"/>
    <row r="76319" customFormat="1"/>
    <row r="76320" customFormat="1"/>
    <row r="76321" customFormat="1"/>
    <row r="76322" customFormat="1"/>
    <row r="76323" customFormat="1"/>
    <row r="76324" customFormat="1"/>
    <row r="76325" customFormat="1"/>
    <row r="76326" customFormat="1"/>
    <row r="76327" customFormat="1"/>
    <row r="76328" customFormat="1"/>
    <row r="76329" customFormat="1"/>
    <row r="76330" customFormat="1"/>
    <row r="76331" customFormat="1"/>
    <row r="76332" customFormat="1"/>
    <row r="76333" customFormat="1"/>
    <row r="76334" customFormat="1"/>
    <row r="76335" customFormat="1"/>
    <row r="76336" customFormat="1"/>
    <row r="76337" customFormat="1"/>
    <row r="76338" customFormat="1"/>
    <row r="76339" customFormat="1"/>
    <row r="76340" customFormat="1"/>
    <row r="76341" customFormat="1"/>
    <row r="76342" customFormat="1"/>
    <row r="76343" customFormat="1"/>
    <row r="76344" customFormat="1"/>
    <row r="76345" customFormat="1"/>
    <row r="76346" customFormat="1"/>
    <row r="76347" customFormat="1"/>
    <row r="76348" customFormat="1"/>
    <row r="76349" customFormat="1"/>
    <row r="76350" customFormat="1"/>
    <row r="76351" customFormat="1"/>
    <row r="76352" customFormat="1"/>
    <row r="76353" customFormat="1"/>
    <row r="76354" customFormat="1"/>
    <row r="76355" customFormat="1"/>
    <row r="76356" customFormat="1"/>
    <row r="76357" customFormat="1"/>
    <row r="76358" customFormat="1"/>
    <row r="76359" customFormat="1"/>
    <row r="76360" customFormat="1"/>
    <row r="76361" customFormat="1"/>
    <row r="76362" customFormat="1"/>
    <row r="76363" customFormat="1"/>
    <row r="76364" customFormat="1"/>
    <row r="76365" customFormat="1"/>
    <row r="76366" customFormat="1"/>
    <row r="76367" customFormat="1"/>
    <row r="76368" customFormat="1"/>
    <row r="76369" customFormat="1"/>
    <row r="76370" customFormat="1"/>
    <row r="76371" customFormat="1"/>
    <row r="76372" customFormat="1"/>
    <row r="76373" customFormat="1"/>
    <row r="76374" customFormat="1"/>
    <row r="76375" customFormat="1"/>
    <row r="76376" customFormat="1"/>
    <row r="76377" customFormat="1"/>
    <row r="76378" customFormat="1"/>
    <row r="76379" customFormat="1"/>
    <row r="76380" customFormat="1"/>
    <row r="76381" customFormat="1"/>
    <row r="76382" customFormat="1"/>
    <row r="76383" customFormat="1"/>
    <row r="76384" customFormat="1"/>
    <row r="76385" customFormat="1"/>
    <row r="76386" customFormat="1"/>
    <row r="76387" customFormat="1"/>
    <row r="76388" customFormat="1"/>
    <row r="76389" customFormat="1"/>
    <row r="76390" customFormat="1"/>
    <row r="76391" customFormat="1"/>
    <row r="76392" customFormat="1"/>
    <row r="76393" customFormat="1"/>
    <row r="76394" customFormat="1"/>
    <row r="76395" customFormat="1"/>
    <row r="76396" customFormat="1"/>
    <row r="76397" customFormat="1"/>
    <row r="76398" customFormat="1"/>
    <row r="76399" customFormat="1"/>
    <row r="76400" customFormat="1"/>
    <row r="76401" customFormat="1"/>
    <row r="76402" customFormat="1"/>
    <row r="76403" customFormat="1"/>
    <row r="76404" customFormat="1"/>
    <row r="76405" customFormat="1"/>
    <row r="76406" customFormat="1"/>
    <row r="76407" customFormat="1"/>
    <row r="76408" customFormat="1"/>
    <row r="76409" customFormat="1"/>
    <row r="76410" customFormat="1"/>
    <row r="76411" customFormat="1"/>
    <row r="76412" customFormat="1"/>
    <row r="76413" customFormat="1"/>
    <row r="76414" customFormat="1"/>
    <row r="76415" customFormat="1"/>
    <row r="76416" customFormat="1"/>
    <row r="76417" customFormat="1"/>
    <row r="76418" customFormat="1"/>
    <row r="76419" customFormat="1"/>
    <row r="76420" customFormat="1"/>
    <row r="76421" customFormat="1"/>
    <row r="76422" customFormat="1"/>
    <row r="76423" customFormat="1"/>
    <row r="76424" customFormat="1"/>
    <row r="76425" customFormat="1"/>
    <row r="76426" customFormat="1"/>
    <row r="76427" customFormat="1"/>
    <row r="76428" customFormat="1"/>
    <row r="76429" customFormat="1"/>
    <row r="76430" customFormat="1"/>
    <row r="76431" customFormat="1"/>
    <row r="76432" customFormat="1"/>
    <row r="76433" customFormat="1"/>
    <row r="76434" customFormat="1"/>
    <row r="76435" customFormat="1"/>
    <row r="76436" customFormat="1"/>
    <row r="76437" customFormat="1"/>
    <row r="76438" customFormat="1"/>
    <row r="76439" customFormat="1"/>
    <row r="76440" customFormat="1"/>
    <row r="76441" customFormat="1"/>
    <row r="76442" customFormat="1"/>
    <row r="76443" customFormat="1"/>
    <row r="76444" customFormat="1"/>
    <row r="76445" customFormat="1"/>
    <row r="76446" customFormat="1"/>
    <row r="76447" customFormat="1"/>
    <row r="76448" customFormat="1"/>
    <row r="76449" customFormat="1"/>
    <row r="76450" customFormat="1"/>
    <row r="76451" customFormat="1"/>
    <row r="76452" customFormat="1"/>
    <row r="76453" customFormat="1"/>
    <row r="76454" customFormat="1"/>
    <row r="76455" customFormat="1"/>
    <row r="76456" customFormat="1"/>
    <row r="76457" customFormat="1"/>
    <row r="76458" customFormat="1"/>
    <row r="76459" customFormat="1"/>
    <row r="76460" customFormat="1"/>
    <row r="76461" customFormat="1"/>
    <row r="76462" customFormat="1"/>
    <row r="76463" customFormat="1"/>
    <row r="76464" customFormat="1"/>
    <row r="76465" customFormat="1"/>
    <row r="76466" customFormat="1"/>
    <row r="76467" customFormat="1"/>
    <row r="76468" customFormat="1"/>
    <row r="76469" customFormat="1"/>
    <row r="76470" customFormat="1"/>
    <row r="76471" customFormat="1"/>
    <row r="76472" customFormat="1"/>
    <row r="76473" customFormat="1"/>
    <row r="76474" customFormat="1"/>
    <row r="76475" customFormat="1"/>
    <row r="76476" customFormat="1"/>
    <row r="76477" customFormat="1"/>
    <row r="76478" customFormat="1"/>
    <row r="76479" customFormat="1"/>
    <row r="76480" customFormat="1"/>
    <row r="76481" customFormat="1"/>
    <row r="76482" customFormat="1"/>
    <row r="76483" customFormat="1"/>
    <row r="76484" customFormat="1"/>
    <row r="76485" customFormat="1"/>
    <row r="76486" customFormat="1"/>
    <row r="76487" customFormat="1"/>
    <row r="76488" customFormat="1"/>
    <row r="76489" customFormat="1"/>
    <row r="76490" customFormat="1"/>
    <row r="76491" customFormat="1"/>
    <row r="76492" customFormat="1"/>
    <row r="76493" customFormat="1"/>
    <row r="76494" customFormat="1"/>
    <row r="76495" customFormat="1"/>
    <row r="76496" customFormat="1"/>
    <row r="76497" customFormat="1"/>
    <row r="76498" customFormat="1"/>
    <row r="76499" customFormat="1"/>
    <row r="76500" customFormat="1"/>
    <row r="76501" customFormat="1"/>
    <row r="76502" customFormat="1"/>
    <row r="76503" customFormat="1"/>
    <row r="76504" customFormat="1"/>
    <row r="76505" customFormat="1"/>
    <row r="76506" customFormat="1"/>
    <row r="76507" customFormat="1"/>
    <row r="76508" customFormat="1"/>
    <row r="76509" customFormat="1"/>
    <row r="76510" customFormat="1"/>
    <row r="76511" customFormat="1"/>
    <row r="76512" customFormat="1"/>
    <row r="76513" customFormat="1"/>
    <row r="76514" customFormat="1"/>
    <row r="76515" customFormat="1"/>
    <row r="76516" customFormat="1"/>
    <row r="76517" customFormat="1"/>
    <row r="76518" customFormat="1"/>
    <row r="76519" customFormat="1"/>
    <row r="76520" customFormat="1"/>
    <row r="76521" customFormat="1"/>
    <row r="76522" customFormat="1"/>
    <row r="76523" customFormat="1"/>
    <row r="76524" customFormat="1"/>
    <row r="76525" customFormat="1"/>
    <row r="76526" customFormat="1"/>
    <row r="76527" customFormat="1"/>
    <row r="76528" customFormat="1"/>
    <row r="76529" customFormat="1"/>
    <row r="76530" customFormat="1"/>
    <row r="76531" customFormat="1"/>
    <row r="76532" customFormat="1"/>
    <row r="76533" customFormat="1"/>
    <row r="76534" customFormat="1"/>
    <row r="76535" customFormat="1"/>
    <row r="76536" customFormat="1"/>
    <row r="76537" customFormat="1"/>
    <row r="76538" customFormat="1"/>
    <row r="76539" customFormat="1"/>
    <row r="76540" customFormat="1"/>
    <row r="76541" customFormat="1"/>
    <row r="76542" customFormat="1"/>
    <row r="76543" customFormat="1"/>
    <row r="76544" customFormat="1"/>
    <row r="76545" customFormat="1"/>
    <row r="76546" customFormat="1"/>
    <row r="76547" customFormat="1"/>
    <row r="76548" customFormat="1"/>
    <row r="76549" customFormat="1"/>
    <row r="76550" customFormat="1"/>
    <row r="76551" customFormat="1"/>
    <row r="76552" customFormat="1"/>
    <row r="76553" customFormat="1"/>
    <row r="76554" customFormat="1"/>
    <row r="76555" customFormat="1"/>
    <row r="76556" customFormat="1"/>
    <row r="76557" customFormat="1"/>
    <row r="76558" customFormat="1"/>
    <row r="76559" customFormat="1"/>
    <row r="76560" customFormat="1"/>
    <row r="76561" customFormat="1"/>
    <row r="76562" customFormat="1"/>
    <row r="76563" customFormat="1"/>
    <row r="76564" customFormat="1"/>
    <row r="76565" customFormat="1"/>
    <row r="76566" customFormat="1"/>
    <row r="76567" customFormat="1"/>
    <row r="76568" customFormat="1"/>
    <row r="76569" customFormat="1"/>
    <row r="76570" customFormat="1"/>
    <row r="76571" customFormat="1"/>
    <row r="76572" customFormat="1"/>
    <row r="76573" customFormat="1"/>
    <row r="76574" customFormat="1"/>
    <row r="76575" customFormat="1"/>
    <row r="76576" customFormat="1"/>
    <row r="76577" customFormat="1"/>
    <row r="76578" customFormat="1"/>
    <row r="76579" customFormat="1"/>
    <row r="76580" customFormat="1"/>
    <row r="76581" customFormat="1"/>
    <row r="76582" customFormat="1"/>
    <row r="76583" customFormat="1"/>
    <row r="76584" customFormat="1"/>
    <row r="76585" customFormat="1"/>
    <row r="76586" customFormat="1"/>
    <row r="76587" customFormat="1"/>
    <row r="76588" customFormat="1"/>
    <row r="76589" customFormat="1"/>
    <row r="76590" customFormat="1"/>
    <row r="76591" customFormat="1"/>
    <row r="76592" customFormat="1"/>
    <row r="76593" customFormat="1"/>
    <row r="76594" customFormat="1"/>
    <row r="76595" customFormat="1"/>
    <row r="76596" customFormat="1"/>
    <row r="76597" customFormat="1"/>
    <row r="76598" customFormat="1"/>
    <row r="76599" customFormat="1"/>
    <row r="76600" customFormat="1"/>
    <row r="76601" customFormat="1"/>
    <row r="76602" customFormat="1"/>
    <row r="76603" customFormat="1"/>
    <row r="76604" customFormat="1"/>
    <row r="76605" customFormat="1"/>
    <row r="76606" customFormat="1"/>
    <row r="76607" customFormat="1"/>
    <row r="76608" customFormat="1"/>
    <row r="76609" customFormat="1"/>
    <row r="76610" customFormat="1"/>
    <row r="76611" customFormat="1"/>
    <row r="76612" customFormat="1"/>
    <row r="76613" customFormat="1"/>
    <row r="76614" customFormat="1"/>
    <row r="76615" customFormat="1"/>
    <row r="76616" customFormat="1"/>
    <row r="76617" customFormat="1"/>
    <row r="76618" customFormat="1"/>
    <row r="76619" customFormat="1"/>
    <row r="76620" customFormat="1"/>
    <row r="76621" customFormat="1"/>
    <row r="76622" customFormat="1"/>
    <row r="76623" customFormat="1"/>
    <row r="76624" customFormat="1"/>
    <row r="76625" customFormat="1"/>
    <row r="76626" customFormat="1"/>
    <row r="76627" customFormat="1"/>
    <row r="76628" customFormat="1"/>
    <row r="76629" customFormat="1"/>
    <row r="76630" customFormat="1"/>
    <row r="76631" customFormat="1"/>
    <row r="76632" customFormat="1"/>
    <row r="76633" customFormat="1"/>
    <row r="76634" customFormat="1"/>
    <row r="76635" customFormat="1"/>
    <row r="76636" customFormat="1"/>
    <row r="76637" customFormat="1"/>
    <row r="76638" customFormat="1"/>
    <row r="76639" customFormat="1"/>
    <row r="76640" customFormat="1"/>
    <row r="76641" customFormat="1"/>
    <row r="76642" customFormat="1"/>
    <row r="76643" customFormat="1"/>
    <row r="76644" customFormat="1"/>
    <row r="76645" customFormat="1"/>
    <row r="76646" customFormat="1"/>
    <row r="76647" customFormat="1"/>
    <row r="76648" customFormat="1"/>
    <row r="76649" customFormat="1"/>
    <row r="76650" customFormat="1"/>
    <row r="76651" customFormat="1"/>
    <row r="76652" customFormat="1"/>
    <row r="76653" customFormat="1"/>
    <row r="76654" customFormat="1"/>
    <row r="76655" customFormat="1"/>
    <row r="76656" customFormat="1"/>
    <row r="76657" customFormat="1"/>
    <row r="76658" customFormat="1"/>
    <row r="76659" customFormat="1"/>
    <row r="76660" customFormat="1"/>
    <row r="76661" customFormat="1"/>
    <row r="76662" customFormat="1"/>
    <row r="76663" customFormat="1"/>
    <row r="76664" customFormat="1"/>
    <row r="76665" customFormat="1"/>
    <row r="76666" customFormat="1"/>
    <row r="76667" customFormat="1"/>
    <row r="76668" customFormat="1"/>
    <row r="76669" customFormat="1"/>
    <row r="76670" customFormat="1"/>
    <row r="76671" customFormat="1"/>
    <row r="76672" customFormat="1"/>
    <row r="76673" customFormat="1"/>
    <row r="76674" customFormat="1"/>
    <row r="76675" customFormat="1"/>
    <row r="76676" customFormat="1"/>
    <row r="76677" customFormat="1"/>
    <row r="76678" customFormat="1"/>
    <row r="76679" customFormat="1"/>
    <row r="76680" customFormat="1"/>
    <row r="76681" customFormat="1"/>
    <row r="76682" customFormat="1"/>
    <row r="76683" customFormat="1"/>
    <row r="76684" customFormat="1"/>
    <row r="76685" customFormat="1"/>
    <row r="76686" customFormat="1"/>
    <row r="76687" customFormat="1"/>
    <row r="76688" customFormat="1"/>
    <row r="76689" customFormat="1"/>
    <row r="76690" customFormat="1"/>
    <row r="76691" customFormat="1"/>
    <row r="76692" customFormat="1"/>
    <row r="76693" customFormat="1"/>
    <row r="76694" customFormat="1"/>
    <row r="76695" customFormat="1"/>
    <row r="76696" customFormat="1"/>
    <row r="76697" customFormat="1"/>
    <row r="76698" customFormat="1"/>
    <row r="76699" customFormat="1"/>
    <row r="76700" customFormat="1"/>
    <row r="76701" customFormat="1"/>
    <row r="76702" customFormat="1"/>
    <row r="76703" customFormat="1"/>
    <row r="76704" customFormat="1"/>
    <row r="76705" customFormat="1"/>
    <row r="76706" customFormat="1"/>
    <row r="76707" customFormat="1"/>
    <row r="76708" customFormat="1"/>
    <row r="76709" customFormat="1"/>
    <row r="76710" customFormat="1"/>
    <row r="76711" customFormat="1"/>
    <row r="76712" customFormat="1"/>
    <row r="76713" customFormat="1"/>
    <row r="76714" customFormat="1"/>
    <row r="76715" customFormat="1"/>
    <row r="76716" customFormat="1"/>
    <row r="76717" customFormat="1"/>
    <row r="76718" customFormat="1"/>
    <row r="76719" customFormat="1"/>
    <row r="76720" customFormat="1"/>
    <row r="76721" customFormat="1"/>
    <row r="76722" customFormat="1"/>
    <row r="76723" customFormat="1"/>
    <row r="76724" customFormat="1"/>
    <row r="76725" customFormat="1"/>
    <row r="76726" customFormat="1"/>
    <row r="76727" customFormat="1"/>
    <row r="76728" customFormat="1"/>
    <row r="76729" customFormat="1"/>
    <row r="76730" customFormat="1"/>
    <row r="76731" customFormat="1"/>
    <row r="76732" customFormat="1"/>
    <row r="76733" customFormat="1"/>
    <row r="76734" customFormat="1"/>
    <row r="76735" customFormat="1"/>
    <row r="76736" customFormat="1"/>
    <row r="76737" spans="26:257">
      <c r="CJ76737"/>
      <c r="CK76737"/>
      <c r="GG76737"/>
      <c r="GI76737"/>
      <c r="GQ76737"/>
      <c r="HI76737"/>
      <c r="HK76737"/>
      <c r="HM76737"/>
      <c r="IF76737"/>
      <c r="IW76737"/>
    </row>
    <row r="76738" spans="26:257">
      <c r="CJ76738"/>
      <c r="CK76738"/>
      <c r="GG76738"/>
      <c r="GI76738"/>
      <c r="GQ76738"/>
      <c r="HI76738"/>
      <c r="HK76738"/>
      <c r="HM76738"/>
      <c r="IF76738"/>
      <c r="IW76738"/>
    </row>
    <row r="76739" spans="26:257">
      <c r="CJ76739"/>
      <c r="CK76739"/>
      <c r="GG76739"/>
      <c r="GI76739"/>
      <c r="GQ76739"/>
      <c r="HI76739"/>
      <c r="HK76739"/>
      <c r="HM76739"/>
      <c r="IF76739"/>
      <c r="IW76739"/>
    </row>
    <row r="76740" spans="26:257">
      <c r="CJ76740"/>
      <c r="CK76740"/>
      <c r="GG76740"/>
      <c r="GI76740"/>
      <c r="GQ76740"/>
      <c r="HI76740"/>
      <c r="HK76740"/>
      <c r="HM76740"/>
      <c r="IF76740"/>
      <c r="IW76740"/>
    </row>
    <row r="76741" spans="26:257">
      <c r="CJ76741"/>
      <c r="CK76741"/>
      <c r="GG76741"/>
      <c r="GI76741"/>
      <c r="GQ76741"/>
      <c r="HI76741"/>
      <c r="HK76741"/>
      <c r="HM76741"/>
      <c r="IF76741"/>
      <c r="IW76741"/>
    </row>
    <row r="76742" spans="26:257">
      <c r="CJ76742"/>
      <c r="CK76742"/>
      <c r="GG76742"/>
      <c r="GI76742"/>
      <c r="GQ76742"/>
      <c r="HI76742"/>
      <c r="HK76742"/>
      <c r="HM76742"/>
      <c r="IF76742"/>
      <c r="IW76742"/>
    </row>
    <row r="76743" spans="26:257">
      <c r="CJ76743"/>
      <c r="CK76743"/>
      <c r="GG76743"/>
      <c r="GI76743"/>
      <c r="GQ76743"/>
      <c r="HI76743"/>
      <c r="HK76743"/>
      <c r="HM76743"/>
      <c r="IF76743"/>
      <c r="IW76743"/>
    </row>
    <row r="76744" spans="26:257">
      <c r="CJ76744"/>
      <c r="CK76744"/>
      <c r="GG76744"/>
      <c r="GI76744"/>
      <c r="GQ76744"/>
      <c r="HI76744"/>
      <c r="HK76744"/>
      <c r="HM76744"/>
      <c r="IF76744"/>
      <c r="IW76744"/>
    </row>
    <row r="76745" spans="26:257">
      <c r="CJ76745"/>
      <c r="CK76745"/>
      <c r="GG76745"/>
      <c r="GI76745"/>
      <c r="GQ76745"/>
      <c r="HI76745"/>
      <c r="HK76745"/>
      <c r="HM76745"/>
      <c r="IF76745"/>
      <c r="IW76745"/>
    </row>
    <row r="76746" spans="26:257">
      <c r="CJ76746"/>
      <c r="CK76746"/>
      <c r="GG76746"/>
      <c r="GI76746"/>
      <c r="GQ76746"/>
      <c r="HI76746"/>
      <c r="HK76746"/>
      <c r="HM76746"/>
      <c r="IF76746"/>
      <c r="IW76746"/>
    </row>
    <row r="76747" spans="26:257">
      <c r="CJ76747"/>
      <c r="CK76747"/>
      <c r="GG76747"/>
      <c r="GI76747"/>
      <c r="GQ76747"/>
      <c r="HI76747"/>
      <c r="HK76747"/>
      <c r="HM76747"/>
      <c r="IF76747"/>
      <c r="IW76747"/>
    </row>
    <row r="76748" spans="26:257">
      <c r="CJ76748"/>
      <c r="CK76748"/>
      <c r="GG76748"/>
      <c r="GI76748"/>
      <c r="GQ76748"/>
      <c r="HI76748"/>
      <c r="HK76748"/>
      <c r="HM76748"/>
      <c r="IF76748"/>
      <c r="IW76748"/>
    </row>
    <row r="76749" spans="26:257">
      <c r="CJ76749"/>
      <c r="CK76749"/>
      <c r="GG76749"/>
      <c r="GI76749"/>
      <c r="GQ76749"/>
      <c r="HI76749"/>
      <c r="HK76749"/>
      <c r="HM76749"/>
      <c r="IF76749"/>
      <c r="IW76749"/>
    </row>
    <row r="76750" spans="26:257">
      <c r="CJ76750"/>
      <c r="CK76750"/>
      <c r="GG76750"/>
      <c r="GI76750"/>
      <c r="GQ76750"/>
      <c r="HI76750"/>
      <c r="HK76750"/>
      <c r="HM76750"/>
      <c r="IF76750"/>
      <c r="IW76750"/>
    </row>
    <row r="76751" spans="26:257">
      <c r="CJ76751"/>
      <c r="CK76751"/>
      <c r="GG76751"/>
      <c r="GI76751"/>
      <c r="GQ76751"/>
      <c r="HI76751"/>
      <c r="HK76751"/>
      <c r="HM76751"/>
      <c r="IF76751"/>
      <c r="IW76751"/>
    </row>
    <row r="76752" spans="26:257">
      <c r="Z76752" s="37"/>
      <c r="AD76752" s="32"/>
      <c r="AJ76752" s="37"/>
      <c r="CJ76752"/>
      <c r="CK76752"/>
      <c r="GG76752"/>
      <c r="GI76752"/>
      <c r="GQ76752"/>
      <c r="HI76752"/>
      <c r="HK76752"/>
      <c r="HM76752"/>
      <c r="IF76752"/>
      <c r="IW76752"/>
    </row>
    <row r="76753" customFormat="1"/>
    <row r="76754" customFormat="1"/>
    <row r="76755" customFormat="1"/>
    <row r="76756" customFormat="1"/>
    <row r="76757" customFormat="1"/>
    <row r="76758" customFormat="1"/>
    <row r="76759" customFormat="1"/>
    <row r="76760" customFormat="1"/>
    <row r="76761" customFormat="1"/>
    <row r="76762" customFormat="1"/>
    <row r="76763" customFormat="1"/>
    <row r="76764" customFormat="1"/>
    <row r="76765" customFormat="1"/>
    <row r="76766" customFormat="1"/>
    <row r="76767" customFormat="1"/>
    <row r="76768" customFormat="1"/>
    <row r="76769" customFormat="1"/>
    <row r="76770" customFormat="1"/>
    <row r="76771" customFormat="1"/>
    <row r="76772" customFormat="1"/>
    <row r="76773" customFormat="1"/>
    <row r="76774" customFormat="1"/>
    <row r="76775" customFormat="1"/>
    <row r="76776" customFormat="1"/>
    <row r="76777" customFormat="1"/>
    <row r="76778" customFormat="1"/>
    <row r="76779" customFormat="1"/>
    <row r="76780" customFormat="1"/>
    <row r="76781" customFormat="1"/>
    <row r="76782" customFormat="1"/>
    <row r="76783" customFormat="1"/>
    <row r="76784" customFormat="1"/>
    <row r="76785" customFormat="1"/>
    <row r="76786" customFormat="1"/>
    <row r="76787" customFormat="1"/>
    <row r="76788" customFormat="1"/>
    <row r="76789" customFormat="1"/>
    <row r="76790" customFormat="1"/>
    <row r="76791" customFormat="1"/>
    <row r="76792" customFormat="1"/>
    <row r="76793" customFormat="1"/>
    <row r="76794" customFormat="1"/>
    <row r="76795" customFormat="1"/>
    <row r="76796" customFormat="1"/>
    <row r="76797" customFormat="1"/>
    <row r="76798" customFormat="1"/>
    <row r="76799" customFormat="1"/>
    <row r="76800" customFormat="1"/>
    <row r="76801" customFormat="1"/>
    <row r="76802" customFormat="1"/>
    <row r="76803" customFormat="1"/>
    <row r="76804" customFormat="1"/>
    <row r="76805" customFormat="1"/>
    <row r="76806" customFormat="1"/>
    <row r="76807" customFormat="1"/>
    <row r="76808" customFormat="1"/>
    <row r="76809" customFormat="1"/>
    <row r="76810" customFormat="1"/>
    <row r="76811" customFormat="1"/>
    <row r="76812" customFormat="1"/>
    <row r="76813" customFormat="1"/>
    <row r="76814" customFormat="1"/>
    <row r="76815" customFormat="1"/>
    <row r="76816" customFormat="1"/>
    <row r="76817" customFormat="1"/>
    <row r="76818" customFormat="1"/>
    <row r="76819" customFormat="1"/>
    <row r="76820" customFormat="1"/>
    <row r="76821" customFormat="1"/>
    <row r="76822" customFormat="1"/>
    <row r="76823" customFormat="1"/>
    <row r="76824" customFormat="1"/>
    <row r="76825" customFormat="1"/>
    <row r="76826" customFormat="1"/>
    <row r="76827" customFormat="1"/>
    <row r="76828" customFormat="1"/>
    <row r="76829" customFormat="1"/>
    <row r="76830" customFormat="1"/>
    <row r="76831" customFormat="1"/>
    <row r="76832" customFormat="1"/>
    <row r="76833" customFormat="1"/>
    <row r="76834" customFormat="1"/>
    <row r="76835" customFormat="1"/>
    <row r="76836" customFormat="1"/>
    <row r="76837" customFormat="1"/>
    <row r="76838" customFormat="1"/>
    <row r="76839" customFormat="1"/>
    <row r="76840" customFormat="1"/>
    <row r="76841" customFormat="1"/>
    <row r="76842" customFormat="1"/>
    <row r="76843" customFormat="1"/>
    <row r="76844" customFormat="1"/>
    <row r="76845" customFormat="1"/>
    <row r="76846" customFormat="1"/>
    <row r="76847" customFormat="1"/>
    <row r="76848" customFormat="1"/>
    <row r="76849" customFormat="1"/>
    <row r="76850" customFormat="1"/>
    <row r="76851" customFormat="1"/>
    <row r="76852" customFormat="1"/>
    <row r="76853" customFormat="1"/>
    <row r="76854" customFormat="1"/>
    <row r="76855" customFormat="1"/>
    <row r="76856" customFormat="1"/>
    <row r="76857" customFormat="1"/>
    <row r="76858" customFormat="1"/>
    <row r="76859" customFormat="1"/>
    <row r="76860" customFormat="1"/>
    <row r="76861" customFormat="1"/>
    <row r="76862" customFormat="1"/>
    <row r="76863" customFormat="1"/>
    <row r="76864" customFormat="1"/>
    <row r="76865" customFormat="1"/>
    <row r="76866" customFormat="1"/>
    <row r="76867" customFormat="1"/>
    <row r="76868" customFormat="1"/>
    <row r="76869" customFormat="1"/>
    <row r="76870" customFormat="1"/>
    <row r="76871" customFormat="1"/>
    <row r="76872" customFormat="1"/>
    <row r="76873" customFormat="1"/>
    <row r="76874" customFormat="1"/>
    <row r="76875" customFormat="1"/>
    <row r="76876" customFormat="1"/>
    <row r="76877" customFormat="1"/>
    <row r="76878" customFormat="1"/>
    <row r="76879" customFormat="1"/>
    <row r="76880" customFormat="1"/>
    <row r="76881" customFormat="1"/>
    <row r="76882" customFormat="1"/>
    <row r="76883" customFormat="1"/>
    <row r="76884" customFormat="1"/>
    <row r="76885" customFormat="1"/>
    <row r="76886" customFormat="1"/>
    <row r="76887" customFormat="1"/>
    <row r="76888" customFormat="1"/>
    <row r="76889" customFormat="1"/>
    <row r="76890" customFormat="1"/>
    <row r="76891" customFormat="1"/>
    <row r="76892" customFormat="1"/>
    <row r="76893" customFormat="1"/>
    <row r="76894" customFormat="1"/>
    <row r="76895" customFormat="1"/>
    <row r="76896" customFormat="1"/>
    <row r="76897" customFormat="1"/>
    <row r="76898" customFormat="1"/>
    <row r="76899" customFormat="1"/>
    <row r="76900" customFormat="1"/>
    <row r="76901" customFormat="1"/>
    <row r="76902" customFormat="1"/>
    <row r="76903" customFormat="1"/>
    <row r="76904" customFormat="1"/>
    <row r="76905" customFormat="1"/>
    <row r="76906" customFormat="1"/>
    <row r="76907" customFormat="1"/>
    <row r="76908" customFormat="1"/>
    <row r="76909" customFormat="1"/>
    <row r="76910" customFormat="1"/>
    <row r="76911" customFormat="1"/>
    <row r="76912" customFormat="1"/>
    <row r="76913" customFormat="1"/>
    <row r="76914" customFormat="1"/>
    <row r="76915" customFormat="1"/>
    <row r="76916" customFormat="1"/>
    <row r="76917" customFormat="1"/>
    <row r="76918" customFormat="1"/>
    <row r="76919" customFormat="1"/>
    <row r="76920" customFormat="1"/>
    <row r="76921" customFormat="1"/>
    <row r="76922" customFormat="1"/>
    <row r="76923" customFormat="1"/>
    <row r="76924" customFormat="1"/>
    <row r="76925" customFormat="1"/>
    <row r="76926" customFormat="1"/>
    <row r="76927" customFormat="1"/>
    <row r="76928" customFormat="1"/>
    <row r="76929" customFormat="1"/>
    <row r="76930" customFormat="1"/>
    <row r="76931" customFormat="1"/>
    <row r="76932" customFormat="1"/>
    <row r="76933" customFormat="1"/>
    <row r="76934" customFormat="1"/>
    <row r="76935" customFormat="1"/>
    <row r="76936" customFormat="1"/>
    <row r="76937" customFormat="1"/>
    <row r="76938" customFormat="1"/>
    <row r="76939" customFormat="1"/>
    <row r="76940" customFormat="1"/>
    <row r="76941" customFormat="1"/>
    <row r="76942" customFormat="1"/>
    <row r="76943" customFormat="1"/>
    <row r="76944" customFormat="1"/>
    <row r="76945" customFormat="1"/>
    <row r="76946" customFormat="1"/>
    <row r="76947" customFormat="1"/>
    <row r="76948" customFormat="1"/>
    <row r="76949" customFormat="1"/>
    <row r="76950" customFormat="1"/>
    <row r="76951" customFormat="1"/>
    <row r="76952" customFormat="1"/>
    <row r="76953" customFormat="1"/>
    <row r="76954" customFormat="1"/>
    <row r="76955" customFormat="1"/>
    <row r="76956" customFormat="1"/>
    <row r="76957" customFormat="1"/>
    <row r="76958" customFormat="1"/>
    <row r="76959" customFormat="1"/>
    <row r="76960" customFormat="1"/>
    <row r="76961" customFormat="1"/>
    <row r="76962" customFormat="1"/>
    <row r="76963" customFormat="1"/>
    <row r="76964" customFormat="1"/>
    <row r="76965" customFormat="1"/>
    <row r="76966" customFormat="1"/>
    <row r="76967" customFormat="1"/>
    <row r="76968" customFormat="1"/>
    <row r="76969" customFormat="1"/>
    <row r="76970" customFormat="1"/>
    <row r="76971" customFormat="1"/>
    <row r="76972" customFormat="1"/>
    <row r="76973" customFormat="1"/>
    <row r="76974" customFormat="1"/>
    <row r="76975" customFormat="1"/>
    <row r="76976" customFormat="1"/>
    <row r="76977" customFormat="1"/>
    <row r="76978" customFormat="1"/>
    <row r="76979" customFormat="1"/>
    <row r="76980" customFormat="1"/>
    <row r="76981" customFormat="1"/>
    <row r="76982" customFormat="1"/>
    <row r="76983" customFormat="1"/>
    <row r="76984" customFormat="1"/>
    <row r="76985" customFormat="1"/>
    <row r="76986" customFormat="1"/>
    <row r="76987" customFormat="1"/>
    <row r="76988" customFormat="1"/>
    <row r="76989" customFormat="1"/>
    <row r="76990" customFormat="1"/>
    <row r="76991" customFormat="1"/>
    <row r="76992" customFormat="1"/>
    <row r="76993" customFormat="1"/>
    <row r="76994" customFormat="1"/>
    <row r="76995" customFormat="1"/>
    <row r="76996" customFormat="1"/>
    <row r="76997" customFormat="1"/>
    <row r="76998" customFormat="1"/>
    <row r="76999" customFormat="1"/>
    <row r="77000" customFormat="1"/>
    <row r="77001" customFormat="1"/>
    <row r="77002" customFormat="1"/>
    <row r="77003" customFormat="1"/>
    <row r="77004" customFormat="1"/>
    <row r="77005" customFormat="1"/>
    <row r="77006" customFormat="1"/>
    <row r="77007" customFormat="1"/>
    <row r="77008" customFormat="1"/>
    <row r="77009" customFormat="1"/>
    <row r="77010" customFormat="1"/>
    <row r="77011" customFormat="1"/>
    <row r="77012" customFormat="1"/>
    <row r="77013" customFormat="1"/>
    <row r="77014" customFormat="1"/>
    <row r="77015" customFormat="1"/>
    <row r="77016" customFormat="1"/>
    <row r="77017" customFormat="1"/>
    <row r="77018" customFormat="1"/>
    <row r="77019" customFormat="1"/>
    <row r="77020" customFormat="1"/>
    <row r="77021" customFormat="1"/>
    <row r="77022" customFormat="1"/>
    <row r="77023" customFormat="1"/>
    <row r="77024" customFormat="1"/>
    <row r="77025" customFormat="1"/>
    <row r="77026" customFormat="1"/>
    <row r="77027" customFormat="1"/>
    <row r="77028" customFormat="1"/>
    <row r="77029" customFormat="1"/>
    <row r="77030" customFormat="1"/>
    <row r="77031" customFormat="1"/>
    <row r="77032" customFormat="1"/>
    <row r="77033" customFormat="1"/>
    <row r="77034" customFormat="1"/>
    <row r="77035" customFormat="1"/>
    <row r="77036" customFormat="1"/>
    <row r="77037" customFormat="1"/>
    <row r="77038" customFormat="1"/>
    <row r="77039" customFormat="1"/>
    <row r="77040" customFormat="1"/>
    <row r="77041" customFormat="1"/>
    <row r="77042" customFormat="1"/>
    <row r="77043" customFormat="1"/>
    <row r="77044" customFormat="1"/>
    <row r="77045" customFormat="1"/>
    <row r="77046" customFormat="1"/>
    <row r="77047" customFormat="1"/>
    <row r="77048" customFormat="1"/>
    <row r="77049" customFormat="1"/>
    <row r="77050" customFormat="1"/>
    <row r="77051" customFormat="1"/>
    <row r="77052" customFormat="1"/>
    <row r="77053" customFormat="1"/>
    <row r="77054" customFormat="1"/>
    <row r="77055" customFormat="1"/>
    <row r="77056" customFormat="1"/>
    <row r="77057" customFormat="1"/>
    <row r="77058" customFormat="1"/>
    <row r="77059" customFormat="1"/>
    <row r="77060" customFormat="1"/>
    <row r="77061" customFormat="1"/>
    <row r="77062" customFormat="1"/>
    <row r="77063" customFormat="1"/>
    <row r="77064" customFormat="1"/>
    <row r="77065" customFormat="1"/>
    <row r="77066" customFormat="1"/>
    <row r="77067" customFormat="1"/>
    <row r="77068" customFormat="1"/>
    <row r="77069" customFormat="1"/>
    <row r="77070" customFormat="1"/>
    <row r="77071" customFormat="1"/>
    <row r="77072" customFormat="1"/>
    <row r="77073" customFormat="1"/>
    <row r="77074" customFormat="1"/>
    <row r="77075" customFormat="1"/>
    <row r="77076" customFormat="1"/>
    <row r="77077" customFormat="1"/>
    <row r="77078" customFormat="1"/>
    <row r="77079" customFormat="1"/>
    <row r="77080" customFormat="1"/>
    <row r="77081" customFormat="1"/>
    <row r="77082" customFormat="1"/>
    <row r="77083" customFormat="1"/>
    <row r="77084" customFormat="1"/>
    <row r="77085" customFormat="1"/>
    <row r="77086" customFormat="1"/>
    <row r="77087" customFormat="1"/>
    <row r="77088" customFormat="1"/>
    <row r="77089" customFormat="1"/>
    <row r="77090" customFormat="1"/>
    <row r="77091" customFormat="1"/>
    <row r="77092" customFormat="1"/>
    <row r="77093" customFormat="1"/>
    <row r="77094" customFormat="1"/>
    <row r="77095" customFormat="1"/>
    <row r="77096" customFormat="1"/>
    <row r="77097" customFormat="1"/>
    <row r="77098" customFormat="1"/>
    <row r="77099" customFormat="1"/>
    <row r="77100" customFormat="1"/>
    <row r="77101" customFormat="1"/>
    <row r="77102" customFormat="1"/>
    <row r="77103" customFormat="1"/>
    <row r="77104" customFormat="1"/>
    <row r="77105" customFormat="1"/>
    <row r="77106" customFormat="1"/>
    <row r="77107" customFormat="1"/>
    <row r="77108" customFormat="1"/>
    <row r="77109" customFormat="1"/>
    <row r="77110" customFormat="1"/>
    <row r="77111" customFormat="1"/>
    <row r="77112" customFormat="1"/>
    <row r="77113" customFormat="1"/>
    <row r="77114" customFormat="1"/>
    <row r="77115" customFormat="1"/>
    <row r="77116" customFormat="1"/>
    <row r="77117" customFormat="1"/>
    <row r="77118" customFormat="1"/>
    <row r="77119" customFormat="1"/>
    <row r="77120" customFormat="1"/>
    <row r="77121" customFormat="1"/>
    <row r="77122" customFormat="1"/>
    <row r="77123" customFormat="1"/>
    <row r="77124" customFormat="1"/>
    <row r="77125" customFormat="1"/>
    <row r="77126" customFormat="1"/>
    <row r="77127" customFormat="1"/>
    <row r="77128" customFormat="1"/>
    <row r="77129" customFormat="1"/>
    <row r="77130" customFormat="1"/>
    <row r="77131" customFormat="1"/>
    <row r="77132" customFormat="1"/>
    <row r="77133" customFormat="1"/>
    <row r="77134" customFormat="1"/>
    <row r="77135" customFormat="1"/>
    <row r="77136" customFormat="1"/>
    <row r="77137" customFormat="1"/>
    <row r="77138" customFormat="1"/>
    <row r="77139" customFormat="1"/>
    <row r="77140" customFormat="1"/>
    <row r="77141" customFormat="1"/>
    <row r="77142" customFormat="1"/>
    <row r="77143" customFormat="1"/>
    <row r="77144" customFormat="1"/>
    <row r="77145" customFormat="1"/>
    <row r="77146" customFormat="1"/>
    <row r="77147" customFormat="1"/>
    <row r="77148" customFormat="1"/>
    <row r="77149" customFormat="1"/>
    <row r="77150" customFormat="1"/>
    <row r="77151" customFormat="1"/>
    <row r="77152" customFormat="1"/>
    <row r="77153" customFormat="1"/>
    <row r="77154" customFormat="1"/>
    <row r="77155" customFormat="1"/>
    <row r="77156" customFormat="1"/>
    <row r="77157" customFormat="1"/>
    <row r="77158" customFormat="1"/>
    <row r="77159" customFormat="1"/>
    <row r="77160" customFormat="1"/>
    <row r="77161" customFormat="1"/>
    <row r="77162" customFormat="1"/>
    <row r="77163" customFormat="1"/>
    <row r="77164" customFormat="1"/>
    <row r="77165" customFormat="1"/>
    <row r="77166" customFormat="1"/>
    <row r="77167" customFormat="1"/>
    <row r="77168" customFormat="1"/>
    <row r="77169" customFormat="1"/>
    <row r="77170" customFormat="1"/>
    <row r="77171" customFormat="1"/>
    <row r="77172" customFormat="1"/>
    <row r="77173" customFormat="1"/>
    <row r="77174" customFormat="1"/>
    <row r="77175" customFormat="1"/>
    <row r="77176" customFormat="1"/>
    <row r="77177" customFormat="1"/>
    <row r="77178" customFormat="1"/>
    <row r="77179" customFormat="1"/>
    <row r="77180" customFormat="1"/>
    <row r="77181" customFormat="1"/>
    <row r="77182" customFormat="1"/>
    <row r="77183" customFormat="1"/>
    <row r="77184" customFormat="1"/>
    <row r="77185" customFormat="1"/>
    <row r="77186" customFormat="1"/>
    <row r="77187" customFormat="1"/>
    <row r="77188" customFormat="1"/>
    <row r="77189" customFormat="1"/>
    <row r="77190" customFormat="1"/>
    <row r="77191" customFormat="1"/>
    <row r="77192" customFormat="1"/>
    <row r="77193" customFormat="1"/>
    <row r="77194" customFormat="1"/>
    <row r="77195" customFormat="1"/>
    <row r="77196" customFormat="1"/>
    <row r="77197" customFormat="1"/>
    <row r="77198" customFormat="1"/>
    <row r="77199" customFormat="1"/>
    <row r="77200" customFormat="1"/>
    <row r="77201" customFormat="1"/>
    <row r="77202" customFormat="1"/>
    <row r="77203" customFormat="1"/>
    <row r="77204" customFormat="1"/>
    <row r="77205" customFormat="1"/>
    <row r="77206" customFormat="1"/>
    <row r="77207" customFormat="1"/>
    <row r="77208" customFormat="1"/>
    <row r="77209" customFormat="1"/>
    <row r="77210" customFormat="1"/>
    <row r="77211" customFormat="1"/>
    <row r="77212" customFormat="1"/>
    <row r="77213" customFormat="1"/>
    <row r="77214" customFormat="1"/>
    <row r="77215" customFormat="1"/>
    <row r="77216" customFormat="1"/>
    <row r="77217" customFormat="1"/>
    <row r="77218" customFormat="1"/>
    <row r="77219" customFormat="1"/>
    <row r="77220" customFormat="1"/>
    <row r="77221" customFormat="1"/>
    <row r="77222" customFormat="1"/>
    <row r="77223" customFormat="1"/>
    <row r="77224" customFormat="1"/>
    <row r="77225" customFormat="1"/>
    <row r="77226" customFormat="1"/>
    <row r="77227" customFormat="1"/>
    <row r="77228" customFormat="1"/>
    <row r="77229" customFormat="1"/>
    <row r="77230" customFormat="1"/>
    <row r="77231" customFormat="1"/>
    <row r="77232" customFormat="1"/>
    <row r="77233" customFormat="1"/>
    <row r="77234" customFormat="1"/>
    <row r="77235" customFormat="1"/>
    <row r="77236" customFormat="1"/>
    <row r="77237" customFormat="1"/>
    <row r="77238" customFormat="1"/>
    <row r="77239" customFormat="1"/>
    <row r="77240" customFormat="1"/>
    <row r="77241" customFormat="1"/>
    <row r="77242" customFormat="1"/>
    <row r="77243" customFormat="1"/>
    <row r="77244" customFormat="1"/>
    <row r="77245" customFormat="1"/>
    <row r="77246" customFormat="1"/>
    <row r="77247" customFormat="1"/>
    <row r="77248" customFormat="1"/>
    <row r="77249" customFormat="1"/>
    <row r="77250" customFormat="1"/>
    <row r="77251" customFormat="1"/>
    <row r="77252" customFormat="1"/>
    <row r="77253" customFormat="1"/>
    <row r="77254" customFormat="1"/>
    <row r="77255" customFormat="1"/>
    <row r="77256" customFormat="1"/>
    <row r="77257" customFormat="1"/>
    <row r="77258" customFormat="1"/>
    <row r="77259" customFormat="1"/>
    <row r="77260" customFormat="1"/>
    <row r="77261" customFormat="1"/>
    <row r="77262" customFormat="1"/>
    <row r="77263" customFormat="1"/>
    <row r="77264" customFormat="1"/>
    <row r="77265" customFormat="1"/>
    <row r="77266" customFormat="1"/>
    <row r="77267" customFormat="1"/>
    <row r="77268" customFormat="1"/>
    <row r="77269" customFormat="1"/>
    <row r="77270" customFormat="1"/>
    <row r="77271" customFormat="1"/>
    <row r="77272" customFormat="1"/>
    <row r="77273" customFormat="1"/>
    <row r="77274" customFormat="1"/>
    <row r="77275" customFormat="1"/>
    <row r="77276" customFormat="1"/>
    <row r="77277" customFormat="1"/>
    <row r="77278" customFormat="1"/>
    <row r="77279" customFormat="1"/>
    <row r="77280" customFormat="1"/>
    <row r="77281" customFormat="1"/>
    <row r="77282" customFormat="1"/>
    <row r="77283" customFormat="1"/>
    <row r="77284" customFormat="1"/>
    <row r="77285" customFormat="1"/>
    <row r="77286" customFormat="1"/>
    <row r="77287" customFormat="1"/>
    <row r="77288" customFormat="1"/>
    <row r="77289" customFormat="1"/>
    <row r="77290" customFormat="1"/>
    <row r="77291" customFormat="1"/>
    <row r="77292" customFormat="1"/>
    <row r="77293" customFormat="1"/>
    <row r="77294" customFormat="1"/>
    <row r="77295" customFormat="1"/>
    <row r="77296" customFormat="1"/>
    <row r="77297" customFormat="1"/>
    <row r="77298" customFormat="1"/>
    <row r="77299" customFormat="1"/>
    <row r="77300" customFormat="1"/>
    <row r="77301" customFormat="1"/>
    <row r="77302" customFormat="1"/>
    <row r="77303" customFormat="1"/>
    <row r="77304" customFormat="1"/>
    <row r="77305" customFormat="1"/>
    <row r="77306" customFormat="1"/>
    <row r="77307" customFormat="1"/>
    <row r="77308" customFormat="1"/>
    <row r="77309" customFormat="1"/>
    <row r="77310" customFormat="1"/>
    <row r="77311" customFormat="1"/>
    <row r="77312" customFormat="1"/>
    <row r="77313" customFormat="1"/>
    <row r="77314" customFormat="1"/>
    <row r="77315" customFormat="1"/>
    <row r="77316" customFormat="1"/>
    <row r="77317" customFormat="1"/>
    <row r="77318" customFormat="1"/>
    <row r="77319" customFormat="1"/>
    <row r="77320" customFormat="1"/>
    <row r="77321" customFormat="1"/>
    <row r="77322" customFormat="1"/>
    <row r="77323" customFormat="1"/>
    <row r="77324" customFormat="1"/>
    <row r="77325" customFormat="1"/>
    <row r="77326" customFormat="1"/>
    <row r="77327" customFormat="1"/>
    <row r="77328" customFormat="1"/>
    <row r="77329" customFormat="1"/>
    <row r="77330" customFormat="1"/>
    <row r="77331" customFormat="1"/>
    <row r="77332" customFormat="1"/>
    <row r="77333" customFormat="1"/>
    <row r="77334" customFormat="1"/>
    <row r="77335" customFormat="1"/>
    <row r="77336" customFormat="1"/>
    <row r="77337" customFormat="1"/>
    <row r="77338" customFormat="1"/>
    <row r="77339" customFormat="1"/>
    <row r="77340" customFormat="1"/>
    <row r="77341" customFormat="1"/>
    <row r="77342" customFormat="1"/>
    <row r="77343" customFormat="1"/>
    <row r="77344" customFormat="1"/>
    <row r="77345" customFormat="1"/>
    <row r="77346" customFormat="1"/>
    <row r="77347" customFormat="1"/>
    <row r="77348" customFormat="1"/>
    <row r="77349" customFormat="1"/>
    <row r="77350" customFormat="1"/>
    <row r="77351" customFormat="1"/>
    <row r="77352" customFormat="1"/>
    <row r="77353" customFormat="1"/>
    <row r="77354" customFormat="1"/>
    <row r="77355" customFormat="1"/>
    <row r="77356" customFormat="1"/>
    <row r="77357" customFormat="1"/>
    <row r="77358" customFormat="1"/>
    <row r="77359" customFormat="1"/>
    <row r="77360" customFormat="1"/>
    <row r="77361" customFormat="1"/>
    <row r="77362" customFormat="1"/>
    <row r="77363" customFormat="1"/>
    <row r="77364" customFormat="1"/>
    <row r="77365" customFormat="1"/>
    <row r="77366" customFormat="1"/>
    <row r="77367" customFormat="1"/>
    <row r="77368" customFormat="1"/>
    <row r="77369" customFormat="1"/>
    <row r="77370" customFormat="1"/>
    <row r="77371" customFormat="1"/>
    <row r="77372" customFormat="1"/>
    <row r="77373" customFormat="1"/>
    <row r="77374" customFormat="1"/>
    <row r="77375" customFormat="1"/>
    <row r="77376" customFormat="1"/>
    <row r="77377" customFormat="1"/>
    <row r="77378" customFormat="1"/>
    <row r="77379" customFormat="1"/>
    <row r="77380" customFormat="1"/>
    <row r="77381" customFormat="1"/>
    <row r="77382" customFormat="1"/>
    <row r="77383" customFormat="1"/>
    <row r="77384" customFormat="1"/>
    <row r="77385" customFormat="1"/>
    <row r="77386" customFormat="1"/>
    <row r="77387" customFormat="1"/>
    <row r="77388" customFormat="1"/>
    <row r="77389" customFormat="1"/>
    <row r="77390" customFormat="1"/>
    <row r="77391" customFormat="1"/>
    <row r="77392" customFormat="1"/>
    <row r="77393" customFormat="1"/>
    <row r="77394" customFormat="1"/>
    <row r="77395" customFormat="1"/>
    <row r="77396" customFormat="1"/>
    <row r="77397" customFormat="1"/>
    <row r="77398" customFormat="1"/>
    <row r="77399" customFormat="1"/>
    <row r="77400" customFormat="1"/>
    <row r="77401" customFormat="1"/>
    <row r="77402" customFormat="1"/>
    <row r="77403" customFormat="1"/>
    <row r="77404" customFormat="1"/>
    <row r="77405" customFormat="1"/>
    <row r="77406" customFormat="1"/>
    <row r="77407" customFormat="1"/>
    <row r="77408" customFormat="1"/>
    <row r="77409" customFormat="1"/>
    <row r="77410" customFormat="1"/>
    <row r="77411" customFormat="1"/>
    <row r="77412" customFormat="1"/>
    <row r="77413" customFormat="1"/>
    <row r="77414" customFormat="1"/>
    <row r="77415" customFormat="1"/>
    <row r="77416" customFormat="1"/>
    <row r="77417" customFormat="1"/>
    <row r="77418" customFormat="1"/>
    <row r="77419" customFormat="1"/>
    <row r="77420" customFormat="1"/>
    <row r="77421" customFormat="1"/>
    <row r="77422" customFormat="1"/>
    <row r="77423" customFormat="1"/>
    <row r="77424" customFormat="1"/>
    <row r="77425" customFormat="1"/>
    <row r="77426" customFormat="1"/>
    <row r="77427" customFormat="1"/>
    <row r="77428" customFormat="1"/>
    <row r="77429" customFormat="1"/>
    <row r="77430" customFormat="1"/>
    <row r="77431" customFormat="1"/>
    <row r="77432" customFormat="1"/>
    <row r="77433" customFormat="1"/>
    <row r="77434" customFormat="1"/>
    <row r="77435" customFormat="1"/>
    <row r="77436" customFormat="1"/>
    <row r="77437" customFormat="1"/>
    <row r="77438" customFormat="1"/>
    <row r="77439" customFormat="1"/>
    <row r="77440" customFormat="1"/>
    <row r="77441" customFormat="1"/>
    <row r="77442" customFormat="1"/>
    <row r="77443" customFormat="1"/>
    <row r="77444" customFormat="1"/>
    <row r="77445" customFormat="1"/>
    <row r="77446" customFormat="1"/>
    <row r="77447" customFormat="1"/>
    <row r="77448" customFormat="1"/>
    <row r="77449" customFormat="1"/>
    <row r="77450" customFormat="1"/>
    <row r="77451" customFormat="1"/>
    <row r="77452" customFormat="1"/>
    <row r="77453" customFormat="1"/>
    <row r="77454" customFormat="1"/>
    <row r="77455" customFormat="1"/>
    <row r="77456" customFormat="1"/>
    <row r="77457" customFormat="1"/>
    <row r="77458" customFormat="1"/>
    <row r="77459" customFormat="1"/>
    <row r="77460" customFormat="1"/>
    <row r="77461" customFormat="1"/>
    <row r="77462" customFormat="1"/>
    <row r="77463" customFormat="1"/>
    <row r="77464" customFormat="1"/>
    <row r="77465" customFormat="1"/>
    <row r="77466" customFormat="1"/>
    <row r="77467" customFormat="1"/>
    <row r="77468" customFormat="1"/>
    <row r="77469" customFormat="1"/>
    <row r="77470" customFormat="1"/>
    <row r="77471" customFormat="1"/>
    <row r="77472" customFormat="1"/>
    <row r="77473" customFormat="1"/>
    <row r="77474" customFormat="1"/>
    <row r="77475" customFormat="1"/>
    <row r="77476" customFormat="1"/>
    <row r="77477" customFormat="1"/>
    <row r="77478" customFormat="1"/>
    <row r="77479" customFormat="1"/>
    <row r="77480" customFormat="1"/>
    <row r="77481" customFormat="1"/>
    <row r="77482" customFormat="1"/>
    <row r="77483" customFormat="1"/>
    <row r="77484" customFormat="1"/>
    <row r="77485" customFormat="1"/>
    <row r="77486" customFormat="1"/>
    <row r="77487" customFormat="1"/>
    <row r="77488" customFormat="1"/>
    <row r="77489" customFormat="1"/>
    <row r="77490" customFormat="1"/>
    <row r="77491" customFormat="1"/>
    <row r="77492" customFormat="1"/>
    <row r="77493" customFormat="1"/>
    <row r="77494" customFormat="1"/>
    <row r="77495" customFormat="1"/>
    <row r="77496" customFormat="1"/>
    <row r="77497" customFormat="1"/>
    <row r="77498" customFormat="1"/>
    <row r="77499" customFormat="1"/>
    <row r="77500" customFormat="1"/>
    <row r="77501" customFormat="1"/>
    <row r="77502" customFormat="1"/>
    <row r="77503" customFormat="1"/>
    <row r="77504" customFormat="1"/>
    <row r="77505" customFormat="1"/>
    <row r="77506" customFormat="1"/>
    <row r="77507" customFormat="1"/>
    <row r="77508" customFormat="1"/>
    <row r="77509" customFormat="1"/>
    <row r="77510" customFormat="1"/>
    <row r="77511" customFormat="1"/>
    <row r="77512" customFormat="1"/>
    <row r="77513" customFormat="1"/>
    <row r="77514" customFormat="1"/>
    <row r="77515" customFormat="1"/>
    <row r="77516" customFormat="1"/>
    <row r="77517" customFormat="1"/>
    <row r="77518" customFormat="1"/>
    <row r="77519" customFormat="1"/>
    <row r="77520" customFormat="1"/>
    <row r="77521" customFormat="1"/>
    <row r="77522" customFormat="1"/>
    <row r="77523" customFormat="1"/>
    <row r="77524" customFormat="1"/>
    <row r="77525" customFormat="1"/>
    <row r="77526" customFormat="1"/>
    <row r="77527" customFormat="1"/>
    <row r="77528" customFormat="1"/>
    <row r="77529" customFormat="1"/>
    <row r="77530" customFormat="1"/>
    <row r="77531" customFormat="1"/>
    <row r="77532" customFormat="1"/>
    <row r="77533" customFormat="1"/>
    <row r="77534" customFormat="1"/>
    <row r="77535" customFormat="1"/>
    <row r="77536" customFormat="1"/>
    <row r="77537" customFormat="1"/>
    <row r="77538" customFormat="1"/>
    <row r="77539" customFormat="1"/>
    <row r="77540" customFormat="1"/>
    <row r="77541" customFormat="1"/>
    <row r="77542" customFormat="1"/>
    <row r="77543" customFormat="1"/>
    <row r="77544" customFormat="1"/>
    <row r="77545" customFormat="1"/>
    <row r="77546" customFormat="1"/>
    <row r="77547" customFormat="1"/>
    <row r="77548" customFormat="1"/>
    <row r="77549" customFormat="1"/>
    <row r="77550" customFormat="1"/>
    <row r="77551" customFormat="1"/>
    <row r="77552" customFormat="1"/>
    <row r="77553" customFormat="1"/>
    <row r="77554" customFormat="1"/>
    <row r="77555" customFormat="1"/>
    <row r="77556" customFormat="1"/>
    <row r="77557" customFormat="1"/>
    <row r="77558" customFormat="1"/>
    <row r="77559" customFormat="1"/>
    <row r="77560" customFormat="1"/>
    <row r="77561" customFormat="1"/>
    <row r="77562" customFormat="1"/>
    <row r="77563" customFormat="1"/>
    <row r="77564" customFormat="1"/>
    <row r="77565" customFormat="1"/>
    <row r="77566" customFormat="1"/>
    <row r="77567" customFormat="1"/>
    <row r="77568" customFormat="1"/>
    <row r="77569" customFormat="1"/>
    <row r="77570" customFormat="1"/>
    <row r="77571" customFormat="1"/>
    <row r="77572" customFormat="1"/>
    <row r="77573" customFormat="1"/>
    <row r="77574" customFormat="1"/>
    <row r="77575" customFormat="1"/>
    <row r="77576" customFormat="1"/>
    <row r="77577" customFormat="1"/>
    <row r="77578" customFormat="1"/>
    <row r="77579" customFormat="1"/>
    <row r="77580" customFormat="1"/>
    <row r="77581" customFormat="1"/>
    <row r="77582" customFormat="1"/>
    <row r="77583" customFormat="1"/>
    <row r="77584" customFormat="1"/>
    <row r="77585" customFormat="1"/>
    <row r="77586" customFormat="1"/>
    <row r="77587" customFormat="1"/>
    <row r="77588" customFormat="1"/>
    <row r="77589" customFormat="1"/>
    <row r="77590" customFormat="1"/>
    <row r="77591" customFormat="1"/>
    <row r="77592" customFormat="1"/>
    <row r="77593" customFormat="1"/>
    <row r="77594" customFormat="1"/>
    <row r="77595" customFormat="1"/>
    <row r="77596" customFormat="1"/>
    <row r="77597" customFormat="1"/>
    <row r="77598" customFormat="1"/>
    <row r="77599" customFormat="1"/>
    <row r="77600" customFormat="1"/>
    <row r="77601" customFormat="1"/>
    <row r="77602" customFormat="1"/>
    <row r="77603" customFormat="1"/>
    <row r="77604" customFormat="1"/>
    <row r="77605" customFormat="1"/>
    <row r="77606" customFormat="1"/>
    <row r="77607" customFormat="1"/>
    <row r="77608" customFormat="1"/>
    <row r="77609" customFormat="1"/>
    <row r="77610" customFormat="1"/>
    <row r="77611" customFormat="1"/>
    <row r="77612" customFormat="1"/>
    <row r="77613" customFormat="1"/>
    <row r="77614" customFormat="1"/>
    <row r="77615" customFormat="1"/>
    <row r="77616" customFormat="1"/>
    <row r="77617" customFormat="1"/>
    <row r="77618" customFormat="1"/>
    <row r="77619" customFormat="1"/>
    <row r="77620" customFormat="1"/>
    <row r="77621" customFormat="1"/>
    <row r="77622" customFormat="1"/>
    <row r="77623" customFormat="1"/>
    <row r="77624" customFormat="1"/>
    <row r="77625" customFormat="1"/>
    <row r="77626" customFormat="1"/>
    <row r="77627" customFormat="1"/>
    <row r="77628" customFormat="1"/>
    <row r="77629" customFormat="1"/>
    <row r="77630" customFormat="1"/>
    <row r="77631" customFormat="1"/>
    <row r="77632" customFormat="1"/>
    <row r="77633" customFormat="1"/>
    <row r="77634" customFormat="1"/>
    <row r="77635" customFormat="1"/>
    <row r="77636" customFormat="1"/>
    <row r="77637" customFormat="1"/>
    <row r="77638" customFormat="1"/>
    <row r="77639" customFormat="1"/>
    <row r="77640" customFormat="1"/>
    <row r="77641" customFormat="1"/>
    <row r="77642" customFormat="1"/>
    <row r="77643" customFormat="1"/>
    <row r="77644" customFormat="1"/>
    <row r="77645" customFormat="1"/>
    <row r="77646" customFormat="1"/>
    <row r="77647" customFormat="1"/>
    <row r="77648" customFormat="1"/>
    <row r="77649" customFormat="1"/>
    <row r="77650" customFormat="1"/>
    <row r="77651" customFormat="1"/>
    <row r="77652" customFormat="1"/>
    <row r="77653" customFormat="1"/>
    <row r="77654" customFormat="1"/>
    <row r="77655" customFormat="1"/>
    <row r="77656" customFormat="1"/>
    <row r="77657" customFormat="1"/>
    <row r="77658" customFormat="1"/>
    <row r="77659" customFormat="1"/>
    <row r="77660" customFormat="1"/>
    <row r="77661" customFormat="1"/>
    <row r="77662" customFormat="1"/>
    <row r="77663" customFormat="1"/>
    <row r="77664" customFormat="1"/>
    <row r="77665" customFormat="1"/>
    <row r="77666" customFormat="1"/>
    <row r="77667" customFormat="1"/>
    <row r="77668" customFormat="1"/>
    <row r="77669" customFormat="1"/>
    <row r="77670" customFormat="1"/>
    <row r="77671" customFormat="1"/>
    <row r="77672" customFormat="1"/>
    <row r="77673" customFormat="1"/>
    <row r="77674" customFormat="1"/>
    <row r="77675" customFormat="1"/>
    <row r="77676" customFormat="1"/>
    <row r="77677" customFormat="1"/>
    <row r="77678" customFormat="1"/>
    <row r="77679" customFormat="1"/>
    <row r="77680" customFormat="1"/>
    <row r="77681" customFormat="1"/>
    <row r="77682" customFormat="1"/>
    <row r="77683" customFormat="1"/>
    <row r="77684" customFormat="1"/>
    <row r="77685" customFormat="1"/>
    <row r="77686" customFormat="1"/>
    <row r="77687" customFormat="1"/>
    <row r="77688" customFormat="1"/>
    <row r="77689" customFormat="1"/>
    <row r="77690" customFormat="1"/>
    <row r="77691" customFormat="1"/>
    <row r="77692" customFormat="1"/>
    <row r="77693" customFormat="1"/>
    <row r="77694" customFormat="1"/>
    <row r="77695" customFormat="1"/>
    <row r="77696" customFormat="1"/>
    <row r="77697" customFormat="1"/>
    <row r="77698" customFormat="1"/>
    <row r="77699" customFormat="1"/>
    <row r="77700" customFormat="1"/>
    <row r="77701" customFormat="1"/>
    <row r="77702" customFormat="1"/>
    <row r="77703" customFormat="1"/>
    <row r="77704" customFormat="1"/>
    <row r="77705" customFormat="1"/>
    <row r="77706" customFormat="1"/>
    <row r="77707" customFormat="1"/>
    <row r="77708" customFormat="1"/>
    <row r="77709" customFormat="1"/>
    <row r="77710" customFormat="1"/>
    <row r="77711" customFormat="1"/>
    <row r="77712" customFormat="1"/>
    <row r="77713" customFormat="1"/>
    <row r="77714" customFormat="1"/>
    <row r="77715" customFormat="1"/>
    <row r="77716" customFormat="1"/>
    <row r="77717" customFormat="1"/>
    <row r="77718" customFormat="1"/>
    <row r="77719" customFormat="1"/>
    <row r="77720" customFormat="1"/>
    <row r="77721" customFormat="1"/>
    <row r="77722" customFormat="1"/>
    <row r="77723" customFormat="1"/>
    <row r="77724" customFormat="1"/>
    <row r="77725" customFormat="1"/>
    <row r="77726" customFormat="1"/>
    <row r="77727" customFormat="1"/>
    <row r="77728" customFormat="1"/>
    <row r="77729" customFormat="1"/>
    <row r="77730" customFormat="1"/>
    <row r="77731" customFormat="1"/>
    <row r="77732" customFormat="1"/>
    <row r="77733" customFormat="1"/>
    <row r="77734" customFormat="1"/>
    <row r="77735" customFormat="1"/>
    <row r="77736" customFormat="1"/>
    <row r="77737" customFormat="1"/>
    <row r="77738" customFormat="1"/>
    <row r="77739" customFormat="1"/>
    <row r="77740" customFormat="1"/>
    <row r="77741" customFormat="1"/>
    <row r="77742" customFormat="1"/>
    <row r="77743" customFormat="1"/>
    <row r="77744" customFormat="1"/>
    <row r="77745" customFormat="1"/>
    <row r="77746" customFormat="1"/>
    <row r="77747" customFormat="1"/>
    <row r="77748" customFormat="1"/>
    <row r="77749" customFormat="1"/>
    <row r="77750" customFormat="1"/>
    <row r="77751" customFormat="1"/>
    <row r="77752" customFormat="1"/>
    <row r="77753" customFormat="1"/>
    <row r="77754" customFormat="1"/>
    <row r="77755" customFormat="1"/>
    <row r="77756" customFormat="1"/>
    <row r="77757" customFormat="1"/>
    <row r="77758" customFormat="1"/>
    <row r="77759" customFormat="1"/>
    <row r="77760" customFormat="1"/>
    <row r="77761" customFormat="1"/>
    <row r="77762" customFormat="1"/>
    <row r="77763" customFormat="1"/>
    <row r="77764" customFormat="1"/>
    <row r="77765" customFormat="1"/>
    <row r="77766" customFormat="1"/>
    <row r="77767" customFormat="1"/>
    <row r="77768" customFormat="1"/>
    <row r="77769" customFormat="1"/>
    <row r="77770" customFormat="1"/>
    <row r="77771" customFormat="1"/>
    <row r="77772" customFormat="1"/>
    <row r="77773" customFormat="1"/>
    <row r="77774" customFormat="1"/>
    <row r="77775" customFormat="1"/>
    <row r="77776" customFormat="1"/>
    <row r="77777" customFormat="1"/>
    <row r="77778" customFormat="1"/>
    <row r="77779" customFormat="1"/>
    <row r="77780" customFormat="1"/>
    <row r="77781" customFormat="1"/>
    <row r="77782" customFormat="1"/>
    <row r="77783" customFormat="1"/>
    <row r="77784" customFormat="1"/>
    <row r="77785" customFormat="1"/>
    <row r="77786" customFormat="1"/>
    <row r="77787" customFormat="1"/>
    <row r="77788" customFormat="1"/>
    <row r="77789" customFormat="1"/>
    <row r="77790" customFormat="1"/>
    <row r="77791" customFormat="1"/>
    <row r="77792" customFormat="1"/>
    <row r="77793" customFormat="1"/>
    <row r="77794" customFormat="1"/>
    <row r="77795" customFormat="1"/>
    <row r="77796" customFormat="1"/>
    <row r="77797" customFormat="1"/>
    <row r="77798" customFormat="1"/>
    <row r="77799" customFormat="1"/>
    <row r="77800" customFormat="1"/>
    <row r="77801" customFormat="1"/>
    <row r="77802" customFormat="1"/>
    <row r="77803" customFormat="1"/>
    <row r="77804" customFormat="1"/>
    <row r="77805" customFormat="1"/>
    <row r="77806" customFormat="1"/>
    <row r="77807" customFormat="1"/>
    <row r="77808" customFormat="1"/>
    <row r="77809" customFormat="1"/>
    <row r="77810" customFormat="1"/>
    <row r="77811" customFormat="1"/>
    <row r="77812" customFormat="1"/>
    <row r="77813" customFormat="1"/>
    <row r="77814" customFormat="1"/>
    <row r="77815" customFormat="1"/>
    <row r="77816" customFormat="1"/>
    <row r="77817" customFormat="1"/>
    <row r="77818" customFormat="1"/>
    <row r="77819" customFormat="1"/>
    <row r="77820" customFormat="1"/>
    <row r="77821" customFormat="1"/>
    <row r="77822" customFormat="1"/>
    <row r="77823" customFormat="1"/>
    <row r="77824" customFormat="1"/>
    <row r="77825" customFormat="1"/>
    <row r="77826" customFormat="1"/>
    <row r="77827" customFormat="1"/>
    <row r="77828" customFormat="1"/>
    <row r="77829" customFormat="1"/>
    <row r="77830" customFormat="1"/>
    <row r="77831" customFormat="1"/>
    <row r="77832" customFormat="1"/>
    <row r="77833" customFormat="1"/>
    <row r="77834" customFormat="1"/>
    <row r="77835" customFormat="1"/>
    <row r="77836" customFormat="1"/>
    <row r="77837" customFormat="1"/>
    <row r="77838" customFormat="1"/>
    <row r="77839" customFormat="1"/>
    <row r="77840" customFormat="1"/>
    <row r="77841" customFormat="1"/>
    <row r="77842" customFormat="1"/>
    <row r="77843" customFormat="1"/>
    <row r="77844" customFormat="1"/>
    <row r="77845" customFormat="1"/>
    <row r="77846" customFormat="1"/>
    <row r="77847" customFormat="1"/>
    <row r="77848" customFormat="1"/>
    <row r="77849" customFormat="1"/>
    <row r="77850" customFormat="1"/>
    <row r="77851" customFormat="1"/>
    <row r="77852" customFormat="1"/>
    <row r="77853" customFormat="1"/>
    <row r="77854" customFormat="1"/>
    <row r="77855" customFormat="1"/>
    <row r="77856" customFormat="1"/>
    <row r="77857" customFormat="1"/>
    <row r="77858" customFormat="1"/>
    <row r="77859" customFormat="1"/>
    <row r="77860" customFormat="1"/>
    <row r="77861" customFormat="1"/>
    <row r="77862" customFormat="1"/>
    <row r="77863" customFormat="1"/>
    <row r="77864" customFormat="1"/>
    <row r="77865" customFormat="1"/>
    <row r="77866" customFormat="1"/>
    <row r="77867" customFormat="1"/>
    <row r="77868" customFormat="1"/>
    <row r="77869" customFormat="1"/>
    <row r="77870" customFormat="1"/>
    <row r="77871" customFormat="1"/>
    <row r="77872" customFormat="1"/>
    <row r="77873" customFormat="1"/>
    <row r="77874" customFormat="1"/>
    <row r="77875" customFormat="1"/>
    <row r="77876" customFormat="1"/>
    <row r="77877" customFormat="1"/>
    <row r="77878" customFormat="1"/>
    <row r="77879" customFormat="1"/>
    <row r="77880" customFormat="1"/>
    <row r="77881" customFormat="1"/>
    <row r="77882" customFormat="1"/>
    <row r="77883" customFormat="1"/>
    <row r="77884" customFormat="1"/>
    <row r="77885" customFormat="1"/>
    <row r="77886" customFormat="1"/>
    <row r="77887" customFormat="1"/>
    <row r="77888" customFormat="1"/>
    <row r="77889" spans="26:257">
      <c r="CJ77889"/>
      <c r="CK77889"/>
      <c r="GG77889"/>
      <c r="GI77889"/>
      <c r="GQ77889"/>
      <c r="HI77889"/>
      <c r="HK77889"/>
      <c r="HM77889"/>
      <c r="IF77889"/>
      <c r="IW77889"/>
    </row>
    <row r="77890" spans="26:257">
      <c r="CJ77890"/>
      <c r="CK77890"/>
      <c r="GG77890"/>
      <c r="GI77890"/>
      <c r="GQ77890"/>
      <c r="HI77890"/>
      <c r="HK77890"/>
      <c r="HM77890"/>
      <c r="IF77890"/>
      <c r="IW77890"/>
    </row>
    <row r="77891" spans="26:257">
      <c r="CJ77891"/>
      <c r="CK77891"/>
      <c r="GG77891"/>
      <c r="GI77891"/>
      <c r="GQ77891"/>
      <c r="HI77891"/>
      <c r="HK77891"/>
      <c r="HM77891"/>
      <c r="IF77891"/>
      <c r="IW77891"/>
    </row>
    <row r="77892" spans="26:257">
      <c r="CJ77892"/>
      <c r="CK77892"/>
      <c r="GG77892"/>
      <c r="GI77892"/>
      <c r="GQ77892"/>
      <c r="HI77892"/>
      <c r="HK77892"/>
      <c r="HM77892"/>
      <c r="IF77892"/>
      <c r="IW77892"/>
    </row>
    <row r="77893" spans="26:257">
      <c r="CJ77893"/>
      <c r="CK77893"/>
      <c r="GG77893"/>
      <c r="GI77893"/>
      <c r="GQ77893"/>
      <c r="HI77893"/>
      <c r="HK77893"/>
      <c r="HM77893"/>
      <c r="IF77893"/>
      <c r="IW77893"/>
    </row>
    <row r="77894" spans="26:257">
      <c r="CJ77894"/>
      <c r="CK77894"/>
      <c r="GG77894"/>
      <c r="GI77894"/>
      <c r="GQ77894"/>
      <c r="HI77894"/>
      <c r="HK77894"/>
      <c r="HM77894"/>
      <c r="IF77894"/>
      <c r="IW77894"/>
    </row>
    <row r="77895" spans="26:257">
      <c r="CJ77895"/>
      <c r="CK77895"/>
      <c r="GG77895"/>
      <c r="GI77895"/>
      <c r="GQ77895"/>
      <c r="HI77895"/>
      <c r="HK77895"/>
      <c r="HM77895"/>
      <c r="IF77895"/>
      <c r="IW77895"/>
    </row>
    <row r="77896" spans="26:257">
      <c r="Z77896" s="37"/>
      <c r="AD77896" s="32"/>
      <c r="AJ77896" s="37"/>
      <c r="CJ77896"/>
      <c r="CK77896"/>
      <c r="GG77896"/>
      <c r="GI77896"/>
      <c r="GQ77896"/>
      <c r="HI77896"/>
      <c r="HK77896"/>
      <c r="HM77896"/>
      <c r="IF77896"/>
      <c r="IW77896"/>
    </row>
    <row r="77897" spans="26:257">
      <c r="CJ77897"/>
      <c r="CK77897"/>
      <c r="GG77897"/>
      <c r="GI77897"/>
      <c r="GQ77897"/>
      <c r="HI77897"/>
      <c r="HK77897"/>
      <c r="HM77897"/>
      <c r="IF77897"/>
      <c r="IW77897"/>
    </row>
    <row r="77898" spans="26:257">
      <c r="CJ77898"/>
      <c r="CK77898"/>
      <c r="GG77898"/>
      <c r="GI77898"/>
      <c r="GQ77898"/>
      <c r="HI77898"/>
      <c r="HK77898"/>
      <c r="HM77898"/>
      <c r="IF77898"/>
      <c r="IW77898"/>
    </row>
    <row r="77899" spans="26:257">
      <c r="CJ77899"/>
      <c r="CK77899"/>
      <c r="GG77899"/>
      <c r="GI77899"/>
      <c r="GQ77899"/>
      <c r="HI77899"/>
      <c r="HK77899"/>
      <c r="HM77899"/>
      <c r="IF77899"/>
      <c r="IW77899"/>
    </row>
    <row r="77900" spans="26:257">
      <c r="CJ77900"/>
      <c r="CK77900"/>
      <c r="GG77900"/>
      <c r="GI77900"/>
      <c r="GQ77900"/>
      <c r="HI77900"/>
      <c r="HK77900"/>
      <c r="HM77900"/>
      <c r="IF77900"/>
      <c r="IW77900"/>
    </row>
    <row r="77901" spans="26:257">
      <c r="CJ77901"/>
      <c r="CK77901"/>
      <c r="GG77901"/>
      <c r="GI77901"/>
      <c r="GQ77901"/>
      <c r="HI77901"/>
      <c r="HK77901"/>
      <c r="HM77901"/>
      <c r="IF77901"/>
      <c r="IW77901"/>
    </row>
    <row r="77902" spans="26:257">
      <c r="CJ77902"/>
      <c r="CK77902"/>
      <c r="GG77902"/>
      <c r="GI77902"/>
      <c r="GQ77902"/>
      <c r="HI77902"/>
      <c r="HK77902"/>
      <c r="HM77902"/>
      <c r="IF77902"/>
      <c r="IW77902"/>
    </row>
    <row r="77903" spans="26:257">
      <c r="CJ77903"/>
      <c r="CK77903"/>
      <c r="GG77903"/>
      <c r="GI77903"/>
      <c r="GQ77903"/>
      <c r="HI77903"/>
      <c r="HK77903"/>
      <c r="HM77903"/>
      <c r="IF77903"/>
      <c r="IW77903"/>
    </row>
    <row r="77904" spans="26:257">
      <c r="CJ77904"/>
      <c r="CK77904"/>
      <c r="GG77904"/>
      <c r="GI77904"/>
      <c r="GQ77904"/>
      <c r="HI77904"/>
      <c r="HK77904"/>
      <c r="HM77904"/>
      <c r="IF77904"/>
      <c r="IW77904"/>
    </row>
    <row r="77905" customFormat="1"/>
    <row r="77906" customFormat="1"/>
    <row r="77907" customFormat="1"/>
    <row r="77908" customFormat="1"/>
    <row r="77909" customFormat="1"/>
    <row r="77910" customFormat="1"/>
    <row r="77911" customFormat="1"/>
    <row r="77912" customFormat="1"/>
    <row r="77913" customFormat="1"/>
    <row r="77914" customFormat="1"/>
    <row r="77915" customFormat="1"/>
    <row r="77916" customFormat="1"/>
    <row r="77917" customFormat="1"/>
    <row r="77918" customFormat="1"/>
    <row r="77919" customFormat="1"/>
    <row r="77920" customFormat="1"/>
    <row r="77921" customFormat="1"/>
    <row r="77922" customFormat="1"/>
    <row r="77923" customFormat="1"/>
    <row r="77924" customFormat="1"/>
    <row r="77925" customFormat="1"/>
    <row r="77926" customFormat="1"/>
    <row r="77927" customFormat="1"/>
    <row r="77928" customFormat="1"/>
    <row r="77929" customFormat="1"/>
    <row r="77930" customFormat="1"/>
    <row r="77931" customFormat="1"/>
    <row r="77932" customFormat="1"/>
    <row r="77933" customFormat="1"/>
    <row r="77934" customFormat="1"/>
    <row r="77935" customFormat="1"/>
    <row r="77936" customFormat="1"/>
    <row r="77937" customFormat="1"/>
    <row r="77938" customFormat="1"/>
    <row r="77939" customFormat="1"/>
    <row r="77940" customFormat="1"/>
    <row r="77941" customFormat="1"/>
    <row r="77942" customFormat="1"/>
    <row r="77943" customFormat="1"/>
    <row r="77944" customFormat="1"/>
    <row r="77945" customFormat="1"/>
    <row r="77946" customFormat="1"/>
    <row r="77947" customFormat="1"/>
    <row r="77948" customFormat="1"/>
    <row r="77949" customFormat="1"/>
    <row r="77950" customFormat="1"/>
    <row r="77951" customFormat="1"/>
    <row r="77952" customFormat="1"/>
    <row r="77953" customFormat="1"/>
    <row r="77954" customFormat="1"/>
    <row r="77955" customFormat="1"/>
    <row r="77956" customFormat="1"/>
    <row r="77957" customFormat="1"/>
    <row r="77958" customFormat="1"/>
    <row r="77959" customFormat="1"/>
    <row r="77960" customFormat="1"/>
    <row r="77961" customFormat="1"/>
    <row r="77962" customFormat="1"/>
    <row r="77963" customFormat="1"/>
    <row r="77964" customFormat="1"/>
    <row r="77965" customFormat="1"/>
    <row r="77966" customFormat="1"/>
    <row r="77967" customFormat="1"/>
    <row r="77968" customFormat="1"/>
    <row r="77969" customFormat="1"/>
    <row r="77970" customFormat="1"/>
    <row r="77971" customFormat="1"/>
    <row r="77972" customFormat="1"/>
    <row r="77973" customFormat="1"/>
    <row r="77974" customFormat="1"/>
    <row r="77975" customFormat="1"/>
    <row r="77976" customFormat="1"/>
    <row r="77977" customFormat="1"/>
    <row r="77978" customFormat="1"/>
    <row r="77979" customFormat="1"/>
    <row r="77980" customFormat="1"/>
    <row r="77981" customFormat="1"/>
    <row r="77982" customFormat="1"/>
    <row r="77983" customFormat="1"/>
    <row r="77984" customFormat="1"/>
    <row r="77985" spans="26:257">
      <c r="CJ77985"/>
      <c r="CK77985"/>
      <c r="GG77985"/>
      <c r="GI77985"/>
      <c r="GQ77985"/>
      <c r="HI77985"/>
      <c r="HK77985"/>
      <c r="HM77985"/>
      <c r="IF77985"/>
      <c r="IW77985"/>
    </row>
    <row r="77986" spans="26:257">
      <c r="CJ77986"/>
      <c r="CK77986"/>
      <c r="GG77986"/>
      <c r="GI77986"/>
      <c r="GQ77986"/>
      <c r="HI77986"/>
      <c r="HK77986"/>
      <c r="HM77986"/>
      <c r="IF77986"/>
      <c r="IW77986"/>
    </row>
    <row r="77987" spans="26:257">
      <c r="CJ77987"/>
      <c r="CK77987"/>
      <c r="GG77987"/>
      <c r="GI77987"/>
      <c r="GQ77987"/>
      <c r="HI77987"/>
      <c r="HK77987"/>
      <c r="HM77987"/>
      <c r="IF77987"/>
      <c r="IW77987"/>
    </row>
    <row r="77988" spans="26:257">
      <c r="CJ77988"/>
      <c r="CK77988"/>
      <c r="GG77988"/>
      <c r="GI77988"/>
      <c r="GQ77988"/>
      <c r="HI77988"/>
      <c r="HK77988"/>
      <c r="HM77988"/>
      <c r="IF77988"/>
      <c r="IW77988"/>
    </row>
    <row r="77989" spans="26:257">
      <c r="CJ77989"/>
      <c r="CK77989"/>
      <c r="GG77989"/>
      <c r="GI77989"/>
      <c r="GQ77989"/>
      <c r="HI77989"/>
      <c r="HK77989"/>
      <c r="HM77989"/>
      <c r="IF77989"/>
      <c r="IW77989"/>
    </row>
    <row r="77990" spans="26:257">
      <c r="CJ77990"/>
      <c r="CK77990"/>
      <c r="GG77990"/>
      <c r="GI77990"/>
      <c r="GQ77990"/>
      <c r="HI77990"/>
      <c r="HK77990"/>
      <c r="HM77990"/>
      <c r="IF77990"/>
      <c r="IW77990"/>
    </row>
    <row r="77991" spans="26:257">
      <c r="CJ77991"/>
      <c r="CK77991"/>
      <c r="GG77991"/>
      <c r="GI77991"/>
      <c r="GQ77991"/>
      <c r="HI77991"/>
      <c r="HK77991"/>
      <c r="HM77991"/>
      <c r="IF77991"/>
      <c r="IW77991"/>
    </row>
    <row r="77992" spans="26:257">
      <c r="Z77992" s="37"/>
      <c r="AD77992" s="32"/>
      <c r="AJ77992" s="37"/>
      <c r="CJ77992"/>
      <c r="CK77992"/>
      <c r="GG77992"/>
      <c r="GI77992"/>
      <c r="GQ77992"/>
      <c r="HI77992"/>
      <c r="HK77992"/>
      <c r="HM77992"/>
      <c r="IF77992"/>
      <c r="IW77992"/>
    </row>
    <row r="77993" spans="26:257">
      <c r="CJ77993"/>
      <c r="CK77993"/>
      <c r="GG77993"/>
      <c r="GI77993"/>
      <c r="GQ77993"/>
      <c r="HI77993"/>
      <c r="HK77993"/>
      <c r="HM77993"/>
      <c r="IF77993"/>
      <c r="IW77993"/>
    </row>
    <row r="77994" spans="26:257">
      <c r="CJ77994"/>
      <c r="CK77994"/>
      <c r="GG77994"/>
      <c r="GI77994"/>
      <c r="GQ77994"/>
      <c r="HI77994"/>
      <c r="HK77994"/>
      <c r="HM77994"/>
      <c r="IF77994"/>
      <c r="IW77994"/>
    </row>
    <row r="77995" spans="26:257">
      <c r="CJ77995"/>
      <c r="CK77995"/>
      <c r="GG77995"/>
      <c r="GI77995"/>
      <c r="GQ77995"/>
      <c r="HI77995"/>
      <c r="HK77995"/>
      <c r="HM77995"/>
      <c r="IF77995"/>
      <c r="IW77995"/>
    </row>
    <row r="77996" spans="26:257">
      <c r="CJ77996"/>
      <c r="CK77996"/>
      <c r="GG77996"/>
      <c r="GI77996"/>
      <c r="GQ77996"/>
      <c r="HI77996"/>
      <c r="HK77996"/>
      <c r="HM77996"/>
      <c r="IF77996"/>
      <c r="IW77996"/>
    </row>
    <row r="77997" spans="26:257">
      <c r="CJ77997"/>
      <c r="CK77997"/>
      <c r="GG77997"/>
      <c r="GI77997"/>
      <c r="GQ77997"/>
      <c r="HI77997"/>
      <c r="HK77997"/>
      <c r="HM77997"/>
      <c r="IF77997"/>
      <c r="IW77997"/>
    </row>
    <row r="77998" spans="26:257">
      <c r="CJ77998"/>
      <c r="CK77998"/>
      <c r="GG77998"/>
      <c r="GI77998"/>
      <c r="GQ77998"/>
      <c r="HI77998"/>
      <c r="HK77998"/>
      <c r="HM77998"/>
      <c r="IF77998"/>
      <c r="IW77998"/>
    </row>
    <row r="77999" spans="26:257">
      <c r="CJ77999"/>
      <c r="CK77999"/>
      <c r="GG77999"/>
      <c r="GI77999"/>
      <c r="GQ77999"/>
      <c r="HI77999"/>
      <c r="HK77999"/>
      <c r="HM77999"/>
      <c r="IF77999"/>
      <c r="IW77999"/>
    </row>
    <row r="78000" spans="26:257">
      <c r="CJ78000"/>
      <c r="CK78000"/>
      <c r="GG78000"/>
      <c r="GI78000"/>
      <c r="GQ78000"/>
      <c r="HI78000"/>
      <c r="HK78000"/>
      <c r="HM78000"/>
      <c r="IF78000"/>
      <c r="IW78000"/>
    </row>
    <row r="78001" customFormat="1"/>
    <row r="78002" customFormat="1"/>
    <row r="78003" customFormat="1"/>
    <row r="78004" customFormat="1"/>
    <row r="78005" customFormat="1"/>
    <row r="78006" customFormat="1"/>
    <row r="78007" customFormat="1"/>
    <row r="78008" customFormat="1"/>
    <row r="78009" customFormat="1"/>
    <row r="78010" customFormat="1"/>
    <row r="78011" customFormat="1"/>
    <row r="78012" customFormat="1"/>
    <row r="78013" customFormat="1"/>
    <row r="78014" customFormat="1"/>
    <row r="78015" customFormat="1"/>
    <row r="78016" customFormat="1"/>
    <row r="78017" customFormat="1"/>
    <row r="78018" customFormat="1"/>
    <row r="78019" customFormat="1"/>
    <row r="78020" customFormat="1"/>
    <row r="78021" customFormat="1"/>
    <row r="78022" customFormat="1"/>
    <row r="78023" customFormat="1"/>
    <row r="78024" customFormat="1"/>
    <row r="78025" customFormat="1"/>
    <row r="78026" customFormat="1"/>
    <row r="78027" customFormat="1"/>
    <row r="78028" customFormat="1"/>
    <row r="78029" customFormat="1"/>
    <row r="78030" customFormat="1"/>
    <row r="78031" customFormat="1"/>
    <row r="78032" customFormat="1"/>
    <row r="78033" customFormat="1"/>
    <row r="78034" customFormat="1"/>
    <row r="78035" customFormat="1"/>
    <row r="78036" customFormat="1"/>
    <row r="78037" customFormat="1"/>
    <row r="78038" customFormat="1"/>
    <row r="78039" customFormat="1"/>
    <row r="78040" customFormat="1"/>
    <row r="78041" customFormat="1"/>
    <row r="78042" customFormat="1"/>
    <row r="78043" customFormat="1"/>
    <row r="78044" customFormat="1"/>
    <row r="78045" customFormat="1"/>
    <row r="78046" customFormat="1"/>
    <row r="78047" customFormat="1"/>
    <row r="78048" customFormat="1"/>
    <row r="78049" customFormat="1"/>
    <row r="78050" customFormat="1"/>
    <row r="78051" customFormat="1"/>
    <row r="78052" customFormat="1"/>
    <row r="78053" customFormat="1"/>
    <row r="78054" customFormat="1"/>
    <row r="78055" customFormat="1"/>
    <row r="78056" customFormat="1"/>
    <row r="78057" customFormat="1"/>
    <row r="78058" customFormat="1"/>
    <row r="78059" customFormat="1"/>
    <row r="78060" customFormat="1"/>
    <row r="78061" customFormat="1"/>
    <row r="78062" customFormat="1"/>
    <row r="78063" customFormat="1"/>
    <row r="78064" customFormat="1"/>
    <row r="78065" spans="26:257">
      <c r="CJ78065"/>
      <c r="CK78065"/>
      <c r="GG78065"/>
      <c r="GI78065"/>
      <c r="GQ78065"/>
      <c r="HI78065"/>
      <c r="HK78065"/>
      <c r="HM78065"/>
      <c r="IF78065"/>
      <c r="IW78065"/>
    </row>
    <row r="78066" spans="26:257">
      <c r="CJ78066"/>
      <c r="CK78066"/>
      <c r="GG78066"/>
      <c r="GI78066"/>
      <c r="GQ78066"/>
      <c r="HI78066"/>
      <c r="HK78066"/>
      <c r="HM78066"/>
      <c r="IF78066"/>
      <c r="IW78066"/>
    </row>
    <row r="78067" spans="26:257">
      <c r="Z78067" s="37"/>
      <c r="AD78067" s="32"/>
      <c r="AJ78067" s="37"/>
      <c r="CJ78067"/>
      <c r="CK78067"/>
      <c r="GG78067"/>
      <c r="GI78067"/>
      <c r="GQ78067"/>
      <c r="HI78067"/>
      <c r="HK78067"/>
      <c r="HM78067"/>
      <c r="IF78067"/>
      <c r="IW78067"/>
    </row>
    <row r="78068" spans="26:257">
      <c r="CJ78068"/>
      <c r="CK78068"/>
      <c r="GG78068"/>
      <c r="GI78068"/>
      <c r="GQ78068"/>
      <c r="HI78068"/>
      <c r="HK78068"/>
      <c r="HM78068"/>
      <c r="IF78068"/>
      <c r="IW78068"/>
    </row>
    <row r="78069" spans="26:257">
      <c r="CJ78069"/>
      <c r="CK78069"/>
      <c r="GG78069"/>
      <c r="GI78069"/>
      <c r="GQ78069"/>
      <c r="HI78069"/>
      <c r="HK78069"/>
      <c r="HM78069"/>
      <c r="IF78069"/>
      <c r="IW78069"/>
    </row>
    <row r="78070" spans="26:257">
      <c r="CJ78070"/>
      <c r="CK78070"/>
      <c r="GG78070"/>
      <c r="GI78070"/>
      <c r="GQ78070"/>
      <c r="HI78070"/>
      <c r="HK78070"/>
      <c r="HM78070"/>
      <c r="IF78070"/>
      <c r="IW78070"/>
    </row>
    <row r="78071" spans="26:257">
      <c r="CJ78071"/>
      <c r="CK78071"/>
      <c r="GG78071"/>
      <c r="GI78071"/>
      <c r="GQ78071"/>
      <c r="HI78071"/>
      <c r="HK78071"/>
      <c r="HM78071"/>
      <c r="IF78071"/>
      <c r="IW78071"/>
    </row>
    <row r="78072" spans="26:257">
      <c r="CJ78072"/>
      <c r="CK78072"/>
      <c r="GG78072"/>
      <c r="GI78072"/>
      <c r="GQ78072"/>
      <c r="HI78072"/>
      <c r="HK78072"/>
      <c r="HM78072"/>
      <c r="IF78072"/>
      <c r="IW78072"/>
    </row>
    <row r="78073" spans="26:257">
      <c r="CJ78073"/>
      <c r="CK78073"/>
      <c r="GG78073"/>
      <c r="GI78073"/>
      <c r="GQ78073"/>
      <c r="HI78073"/>
      <c r="HK78073"/>
      <c r="HM78073"/>
      <c r="IF78073"/>
      <c r="IW78073"/>
    </row>
    <row r="78074" spans="26:257">
      <c r="CJ78074"/>
      <c r="CK78074"/>
      <c r="GG78074"/>
      <c r="GI78074"/>
      <c r="GQ78074"/>
      <c r="HI78074"/>
      <c r="HK78074"/>
      <c r="HM78074"/>
      <c r="IF78074"/>
      <c r="IW78074"/>
    </row>
    <row r="78075" spans="26:257">
      <c r="CJ78075"/>
      <c r="CK78075"/>
      <c r="GG78075"/>
      <c r="GI78075"/>
      <c r="GQ78075"/>
      <c r="HI78075"/>
      <c r="HK78075"/>
      <c r="HM78075"/>
      <c r="IF78075"/>
      <c r="IW78075"/>
    </row>
    <row r="78076" spans="26:257">
      <c r="CJ78076"/>
      <c r="CK78076"/>
      <c r="GG78076"/>
      <c r="GI78076"/>
      <c r="GQ78076"/>
      <c r="HI78076"/>
      <c r="HK78076"/>
      <c r="HM78076"/>
      <c r="IF78076"/>
      <c r="IW78076"/>
    </row>
    <row r="78077" spans="26:257">
      <c r="CJ78077"/>
      <c r="CK78077"/>
      <c r="GG78077"/>
      <c r="GI78077"/>
      <c r="GQ78077"/>
      <c r="HI78077"/>
      <c r="HK78077"/>
      <c r="HM78077"/>
      <c r="IF78077"/>
      <c r="IW78077"/>
    </row>
    <row r="78078" spans="26:257">
      <c r="CJ78078"/>
      <c r="CK78078"/>
      <c r="GG78078"/>
      <c r="GI78078"/>
      <c r="GQ78078"/>
      <c r="HI78078"/>
      <c r="HK78078"/>
      <c r="HM78078"/>
      <c r="IF78078"/>
      <c r="IW78078"/>
    </row>
    <row r="78079" spans="26:257">
      <c r="CJ78079"/>
      <c r="CK78079"/>
      <c r="GG78079"/>
      <c r="GI78079"/>
      <c r="GQ78079"/>
      <c r="HI78079"/>
      <c r="HK78079"/>
      <c r="HM78079"/>
      <c r="IF78079"/>
      <c r="IW78079"/>
    </row>
    <row r="78080" spans="26:257">
      <c r="CJ78080"/>
      <c r="CK78080"/>
      <c r="GG78080"/>
      <c r="GI78080"/>
      <c r="GQ78080"/>
      <c r="HI78080"/>
      <c r="HK78080"/>
      <c r="HM78080"/>
      <c r="IF78080"/>
      <c r="IW78080"/>
    </row>
    <row r="78081" customFormat="1"/>
    <row r="78082" customFormat="1"/>
    <row r="78083" customFormat="1"/>
    <row r="78084" customFormat="1"/>
    <row r="78085" customFormat="1"/>
    <row r="78086" customFormat="1"/>
    <row r="78087" customFormat="1"/>
    <row r="78088" customFormat="1"/>
    <row r="78089" customFormat="1"/>
    <row r="78090" customFormat="1"/>
    <row r="78091" customFormat="1"/>
    <row r="78092" customFormat="1"/>
    <row r="78093" customFormat="1"/>
    <row r="78094" customFormat="1"/>
    <row r="78095" customFormat="1"/>
    <row r="78096" customFormat="1"/>
    <row r="78097" customFormat="1"/>
    <row r="78098" customFormat="1"/>
    <row r="78099" customFormat="1"/>
    <row r="78100" customFormat="1"/>
    <row r="78101" customFormat="1"/>
    <row r="78102" customFormat="1"/>
    <row r="78103" customFormat="1"/>
    <row r="78104" customFormat="1"/>
    <row r="78105" customFormat="1"/>
    <row r="78106" customFormat="1"/>
    <row r="78107" customFormat="1"/>
    <row r="78108" customFormat="1"/>
    <row r="78109" customFormat="1"/>
    <row r="78110" customFormat="1"/>
    <row r="78111" customFormat="1"/>
    <row r="78112" customFormat="1"/>
    <row r="78113" customFormat="1"/>
    <row r="78114" customFormat="1"/>
    <row r="78115" customFormat="1"/>
    <row r="78116" customFormat="1"/>
    <row r="78117" customFormat="1"/>
    <row r="78118" customFormat="1"/>
    <row r="78119" customFormat="1"/>
    <row r="78120" customFormat="1"/>
    <row r="78121" customFormat="1"/>
    <row r="78122" customFormat="1"/>
    <row r="78123" customFormat="1"/>
    <row r="78124" customFormat="1"/>
    <row r="78125" customFormat="1"/>
    <row r="78126" customFormat="1"/>
    <row r="78127" customFormat="1"/>
    <row r="78128" customFormat="1"/>
    <row r="78129" customFormat="1"/>
    <row r="78130" customFormat="1"/>
    <row r="78131" customFormat="1"/>
    <row r="78132" customFormat="1"/>
    <row r="78133" customFormat="1"/>
    <row r="78134" customFormat="1"/>
    <row r="78135" customFormat="1"/>
    <row r="78136" customFormat="1"/>
    <row r="78137" customFormat="1"/>
    <row r="78138" customFormat="1"/>
    <row r="78139" customFormat="1"/>
    <row r="78140" customFormat="1"/>
    <row r="78141" customFormat="1"/>
    <row r="78142" customFormat="1"/>
    <row r="78143" customFormat="1"/>
    <row r="78144" customFormat="1"/>
    <row r="78145" customFormat="1"/>
    <row r="78146" customFormat="1"/>
    <row r="78147" customFormat="1"/>
    <row r="78148" customFormat="1"/>
    <row r="78149" customFormat="1"/>
    <row r="78150" customFormat="1"/>
    <row r="78151" customFormat="1"/>
    <row r="78152" customFormat="1"/>
    <row r="78153" customFormat="1"/>
    <row r="78154" customFormat="1"/>
    <row r="78155" customFormat="1"/>
    <row r="78156" customFormat="1"/>
    <row r="78157" customFormat="1"/>
    <row r="78158" customFormat="1"/>
    <row r="78159" customFormat="1"/>
    <row r="78160" customFormat="1"/>
    <row r="78161" customFormat="1"/>
    <row r="78162" customFormat="1"/>
    <row r="78163" customFormat="1"/>
    <row r="78164" customFormat="1"/>
    <row r="78165" customFormat="1"/>
    <row r="78166" customFormat="1"/>
    <row r="78167" customFormat="1"/>
    <row r="78168" customFormat="1"/>
    <row r="78169" customFormat="1"/>
    <row r="78170" customFormat="1"/>
    <row r="78171" customFormat="1"/>
    <row r="78172" customFormat="1"/>
    <row r="78173" customFormat="1"/>
    <row r="78174" customFormat="1"/>
    <row r="78175" customFormat="1"/>
    <row r="78176" customFormat="1"/>
    <row r="78177" customFormat="1"/>
    <row r="78178" customFormat="1"/>
    <row r="78179" customFormat="1"/>
    <row r="78180" customFormat="1"/>
    <row r="78181" customFormat="1"/>
    <row r="78182" customFormat="1"/>
    <row r="78183" customFormat="1"/>
    <row r="78184" customFormat="1"/>
    <row r="78185" customFormat="1"/>
    <row r="78186" customFormat="1"/>
    <row r="78187" customFormat="1"/>
    <row r="78188" customFormat="1"/>
    <row r="78189" customFormat="1"/>
    <row r="78190" customFormat="1"/>
    <row r="78191" customFormat="1"/>
    <row r="78192" customFormat="1"/>
    <row r="78193" customFormat="1"/>
    <row r="78194" customFormat="1"/>
    <row r="78195" customFormat="1"/>
    <row r="78196" customFormat="1"/>
    <row r="78197" customFormat="1"/>
    <row r="78198" customFormat="1"/>
    <row r="78199" customFormat="1"/>
    <row r="78200" customFormat="1"/>
    <row r="78201" customFormat="1"/>
    <row r="78202" customFormat="1"/>
    <row r="78203" customFormat="1"/>
    <row r="78204" customFormat="1"/>
    <row r="78205" customFormat="1"/>
    <row r="78206" customFormat="1"/>
    <row r="78207" customFormat="1"/>
    <row r="78208" customFormat="1"/>
    <row r="78209" customFormat="1"/>
    <row r="78210" customFormat="1"/>
    <row r="78211" customFormat="1"/>
    <row r="78212" customFormat="1"/>
    <row r="78213" customFormat="1"/>
    <row r="78214" customFormat="1"/>
    <row r="78215" customFormat="1"/>
    <row r="78216" customFormat="1"/>
    <row r="78217" customFormat="1"/>
    <row r="78218" customFormat="1"/>
    <row r="78219" customFormat="1"/>
    <row r="78220" customFormat="1"/>
    <row r="78221" customFormat="1"/>
    <row r="78222" customFormat="1"/>
    <row r="78223" customFormat="1"/>
    <row r="78224" customFormat="1"/>
    <row r="78225" customFormat="1"/>
    <row r="78226" customFormat="1"/>
    <row r="78227" customFormat="1"/>
    <row r="78228" customFormat="1"/>
    <row r="78229" customFormat="1"/>
    <row r="78230" customFormat="1"/>
    <row r="78231" customFormat="1"/>
    <row r="78232" customFormat="1"/>
    <row r="78233" customFormat="1"/>
    <row r="78234" customFormat="1"/>
    <row r="78235" customFormat="1"/>
    <row r="78236" customFormat="1"/>
    <row r="78237" customFormat="1"/>
    <row r="78238" customFormat="1"/>
    <row r="78239" customFormat="1"/>
    <row r="78240" customFormat="1"/>
    <row r="78241" customFormat="1"/>
    <row r="78242" customFormat="1"/>
    <row r="78243" customFormat="1"/>
    <row r="78244" customFormat="1"/>
    <row r="78245" customFormat="1"/>
    <row r="78246" customFormat="1"/>
    <row r="78247" customFormat="1"/>
    <row r="78248" customFormat="1"/>
    <row r="78249" customFormat="1"/>
    <row r="78250" customFormat="1"/>
    <row r="78251" customFormat="1"/>
    <row r="78252" customFormat="1"/>
    <row r="78253" customFormat="1"/>
    <row r="78254" customFormat="1"/>
    <row r="78255" customFormat="1"/>
    <row r="78256" customFormat="1"/>
    <row r="78257" customFormat="1"/>
    <row r="78258" customFormat="1"/>
    <row r="78259" customFormat="1"/>
    <row r="78260" customFormat="1"/>
    <row r="78261" customFormat="1"/>
    <row r="78262" customFormat="1"/>
    <row r="78263" customFormat="1"/>
    <row r="78264" customFormat="1"/>
    <row r="78265" customFormat="1"/>
    <row r="78266" customFormat="1"/>
    <row r="78267" customFormat="1"/>
    <row r="78268" customFormat="1"/>
    <row r="78269" customFormat="1"/>
    <row r="78270" customFormat="1"/>
    <row r="78271" customFormat="1"/>
    <row r="78272" customFormat="1"/>
    <row r="78273" customFormat="1"/>
    <row r="78274" customFormat="1"/>
    <row r="78275" customFormat="1"/>
    <row r="78276" customFormat="1"/>
    <row r="78277" customFormat="1"/>
    <row r="78278" customFormat="1"/>
    <row r="78279" customFormat="1"/>
    <row r="78280" customFormat="1"/>
    <row r="78281" customFormat="1"/>
    <row r="78282" customFormat="1"/>
    <row r="78283" customFormat="1"/>
    <row r="78284" customFormat="1"/>
    <row r="78285" customFormat="1"/>
    <row r="78286" customFormat="1"/>
    <row r="78287" customFormat="1"/>
    <row r="78288" customFormat="1"/>
    <row r="78289" customFormat="1"/>
    <row r="78290" customFormat="1"/>
    <row r="78291" customFormat="1"/>
    <row r="78292" customFormat="1"/>
    <row r="78293" customFormat="1"/>
    <row r="78294" customFormat="1"/>
    <row r="78295" customFormat="1"/>
    <row r="78296" customFormat="1"/>
    <row r="78297" customFormat="1"/>
    <row r="78298" customFormat="1"/>
    <row r="78299" customFormat="1"/>
    <row r="78300" customFormat="1"/>
    <row r="78301" customFormat="1"/>
    <row r="78302" customFormat="1"/>
    <row r="78303" customFormat="1"/>
    <row r="78304" customFormat="1"/>
    <row r="78305" customFormat="1"/>
    <row r="78306" customFormat="1"/>
    <row r="78307" customFormat="1"/>
    <row r="78308" customFormat="1"/>
    <row r="78309" customFormat="1"/>
    <row r="78310" customFormat="1"/>
    <row r="78311" customFormat="1"/>
    <row r="78312" customFormat="1"/>
    <row r="78313" customFormat="1"/>
    <row r="78314" customFormat="1"/>
    <row r="78315" customFormat="1"/>
    <row r="78316" customFormat="1"/>
    <row r="78317" customFormat="1"/>
    <row r="78318" customFormat="1"/>
    <row r="78319" customFormat="1"/>
    <row r="78320" customFormat="1"/>
    <row r="78321" customFormat="1"/>
    <row r="78322" customFormat="1"/>
    <row r="78323" customFormat="1"/>
    <row r="78324" customFormat="1"/>
    <row r="78325" customFormat="1"/>
    <row r="78326" customFormat="1"/>
    <row r="78327" customFormat="1"/>
    <row r="78328" customFormat="1"/>
    <row r="78329" customFormat="1"/>
    <row r="78330" customFormat="1"/>
    <row r="78331" customFormat="1"/>
    <row r="78332" customFormat="1"/>
    <row r="78333" customFormat="1"/>
    <row r="78334" customFormat="1"/>
    <row r="78335" customFormat="1"/>
    <row r="78336" customFormat="1"/>
    <row r="78337" customFormat="1"/>
    <row r="78338" customFormat="1"/>
    <row r="78339" customFormat="1"/>
    <row r="78340" customFormat="1"/>
    <row r="78341" customFormat="1"/>
    <row r="78342" customFormat="1"/>
    <row r="78343" customFormat="1"/>
    <row r="78344" customFormat="1"/>
    <row r="78345" customFormat="1"/>
    <row r="78346" customFormat="1"/>
    <row r="78347" customFormat="1"/>
    <row r="78348" customFormat="1"/>
    <row r="78349" customFormat="1"/>
    <row r="78350" customFormat="1"/>
    <row r="78351" customFormat="1"/>
    <row r="78352" customFormat="1"/>
    <row r="78353" customFormat="1"/>
    <row r="78354" customFormat="1"/>
    <row r="78355" customFormat="1"/>
    <row r="78356" customFormat="1"/>
    <row r="78357" customFormat="1"/>
    <row r="78358" customFormat="1"/>
    <row r="78359" customFormat="1"/>
    <row r="78360" customFormat="1"/>
    <row r="78361" customFormat="1"/>
    <row r="78362" customFormat="1"/>
    <row r="78363" customFormat="1"/>
    <row r="78364" customFormat="1"/>
    <row r="78365" customFormat="1"/>
    <row r="78366" customFormat="1"/>
    <row r="78367" customFormat="1"/>
    <row r="78368" customFormat="1"/>
    <row r="78369" customFormat="1"/>
    <row r="78370" customFormat="1"/>
    <row r="78371" customFormat="1"/>
    <row r="78372" customFormat="1"/>
    <row r="78373" customFormat="1"/>
    <row r="78374" customFormat="1"/>
    <row r="78375" customFormat="1"/>
    <row r="78376" customFormat="1"/>
    <row r="78377" customFormat="1"/>
    <row r="78378" customFormat="1"/>
    <row r="78379" customFormat="1"/>
    <row r="78380" customFormat="1"/>
    <row r="78381" customFormat="1"/>
    <row r="78382" customFormat="1"/>
    <row r="78383" customFormat="1"/>
    <row r="78384" customFormat="1"/>
    <row r="78385" customFormat="1"/>
    <row r="78386" customFormat="1"/>
    <row r="78387" customFormat="1"/>
    <row r="78388" customFormat="1"/>
    <row r="78389" customFormat="1"/>
    <row r="78390" customFormat="1"/>
    <row r="78391" customFormat="1"/>
    <row r="78392" customFormat="1"/>
    <row r="78393" customFormat="1"/>
    <row r="78394" customFormat="1"/>
    <row r="78395" customFormat="1"/>
    <row r="78396" customFormat="1"/>
    <row r="78397" customFormat="1"/>
    <row r="78398" customFormat="1"/>
    <row r="78399" customFormat="1"/>
    <row r="78400" customFormat="1"/>
    <row r="78401" customFormat="1"/>
    <row r="78402" customFormat="1"/>
    <row r="78403" customFormat="1"/>
    <row r="78404" customFormat="1"/>
    <row r="78405" customFormat="1"/>
    <row r="78406" customFormat="1"/>
    <row r="78407" customFormat="1"/>
    <row r="78408" customFormat="1"/>
    <row r="78409" customFormat="1"/>
    <row r="78410" customFormat="1"/>
    <row r="78411" customFormat="1"/>
    <row r="78412" customFormat="1"/>
    <row r="78413" customFormat="1"/>
    <row r="78414" customFormat="1"/>
    <row r="78415" customFormat="1"/>
    <row r="78416" customFormat="1"/>
    <row r="78417" customFormat="1"/>
    <row r="78418" customFormat="1"/>
    <row r="78419" customFormat="1"/>
    <row r="78420" customFormat="1"/>
    <row r="78421" customFormat="1"/>
    <row r="78422" customFormat="1"/>
    <row r="78423" customFormat="1"/>
    <row r="78424" customFormat="1"/>
    <row r="78425" customFormat="1"/>
    <row r="78426" customFormat="1"/>
    <row r="78427" customFormat="1"/>
    <row r="78428" customFormat="1"/>
    <row r="78429" customFormat="1"/>
    <row r="78430" customFormat="1"/>
    <row r="78431" customFormat="1"/>
    <row r="78432" customFormat="1"/>
    <row r="78433" customFormat="1"/>
    <row r="78434" customFormat="1"/>
    <row r="78435" customFormat="1"/>
    <row r="78436" customFormat="1"/>
    <row r="78437" customFormat="1"/>
    <row r="78438" customFormat="1"/>
    <row r="78439" customFormat="1"/>
    <row r="78440" customFormat="1"/>
    <row r="78441" customFormat="1"/>
    <row r="78442" customFormat="1"/>
    <row r="78443" customFormat="1"/>
    <row r="78444" customFormat="1"/>
    <row r="78445" customFormat="1"/>
    <row r="78446" customFormat="1"/>
    <row r="78447" customFormat="1"/>
    <row r="78448" customFormat="1"/>
    <row r="78449" customFormat="1"/>
    <row r="78450" customFormat="1"/>
    <row r="78451" customFormat="1"/>
    <row r="78452" customFormat="1"/>
    <row r="78453" customFormat="1"/>
    <row r="78454" customFormat="1"/>
    <row r="78455" customFormat="1"/>
    <row r="78456" customFormat="1"/>
    <row r="78457" customFormat="1"/>
    <row r="78458" customFormat="1"/>
    <row r="78459" customFormat="1"/>
    <row r="78460" customFormat="1"/>
    <row r="78461" customFormat="1"/>
    <row r="78462" customFormat="1"/>
    <row r="78463" customFormat="1"/>
    <row r="78464" customFormat="1"/>
    <row r="78465" customFormat="1"/>
    <row r="78466" customFormat="1"/>
    <row r="78467" customFormat="1"/>
    <row r="78468" customFormat="1"/>
    <row r="78469" customFormat="1"/>
    <row r="78470" customFormat="1"/>
    <row r="78471" customFormat="1"/>
    <row r="78472" customFormat="1"/>
    <row r="78473" customFormat="1"/>
    <row r="78474" customFormat="1"/>
    <row r="78475" customFormat="1"/>
    <row r="78476" customFormat="1"/>
    <row r="78477" customFormat="1"/>
    <row r="78478" customFormat="1"/>
    <row r="78479" customFormat="1"/>
    <row r="78480" customFormat="1"/>
    <row r="78481" spans="26:257">
      <c r="CJ78481"/>
      <c r="CK78481"/>
      <c r="GG78481"/>
      <c r="GI78481"/>
      <c r="GQ78481"/>
      <c r="HI78481"/>
      <c r="HK78481"/>
      <c r="HM78481"/>
      <c r="IF78481"/>
      <c r="IW78481"/>
    </row>
    <row r="78482" spans="26:257">
      <c r="CJ78482"/>
      <c r="CK78482"/>
      <c r="GG78482"/>
      <c r="GI78482"/>
      <c r="GQ78482"/>
      <c r="HI78482"/>
      <c r="HK78482"/>
      <c r="HM78482"/>
      <c r="IF78482"/>
      <c r="IW78482"/>
    </row>
    <row r="78483" spans="26:257">
      <c r="CJ78483"/>
      <c r="CK78483"/>
      <c r="GG78483"/>
      <c r="GI78483"/>
      <c r="GQ78483"/>
      <c r="HI78483"/>
      <c r="HK78483"/>
      <c r="HM78483"/>
      <c r="IF78483"/>
      <c r="IW78483"/>
    </row>
    <row r="78484" spans="26:257">
      <c r="CJ78484"/>
      <c r="CK78484"/>
      <c r="GG78484"/>
      <c r="GI78484"/>
      <c r="GQ78484"/>
      <c r="HI78484"/>
      <c r="HK78484"/>
      <c r="HM78484"/>
      <c r="IF78484"/>
      <c r="IW78484"/>
    </row>
    <row r="78485" spans="26:257">
      <c r="CJ78485"/>
      <c r="CK78485"/>
      <c r="GG78485"/>
      <c r="GI78485"/>
      <c r="GQ78485"/>
      <c r="HI78485"/>
      <c r="HK78485"/>
      <c r="HM78485"/>
      <c r="IF78485"/>
      <c r="IW78485"/>
    </row>
    <row r="78486" spans="26:257">
      <c r="CJ78486"/>
      <c r="CK78486"/>
      <c r="GG78486"/>
      <c r="GI78486"/>
      <c r="GQ78486"/>
      <c r="HI78486"/>
      <c r="HK78486"/>
      <c r="HM78486"/>
      <c r="IF78486"/>
      <c r="IW78486"/>
    </row>
    <row r="78487" spans="26:257">
      <c r="CJ78487"/>
      <c r="CK78487"/>
      <c r="GG78487"/>
      <c r="GI78487"/>
      <c r="GQ78487"/>
      <c r="HI78487"/>
      <c r="HK78487"/>
      <c r="HM78487"/>
      <c r="IF78487"/>
      <c r="IW78487"/>
    </row>
    <row r="78488" spans="26:257">
      <c r="CJ78488"/>
      <c r="CK78488"/>
      <c r="GG78488"/>
      <c r="GI78488"/>
      <c r="GQ78488"/>
      <c r="HI78488"/>
      <c r="HK78488"/>
      <c r="HM78488"/>
      <c r="IF78488"/>
      <c r="IW78488"/>
    </row>
    <row r="78489" spans="26:257">
      <c r="CJ78489"/>
      <c r="CK78489"/>
      <c r="GG78489"/>
      <c r="GI78489"/>
      <c r="GQ78489"/>
      <c r="HI78489"/>
      <c r="HK78489"/>
      <c r="HM78489"/>
      <c r="IF78489"/>
      <c r="IW78489"/>
    </row>
    <row r="78490" spans="26:257">
      <c r="CJ78490"/>
      <c r="CK78490"/>
      <c r="GG78490"/>
      <c r="GI78490"/>
      <c r="GQ78490"/>
      <c r="HI78490"/>
      <c r="HK78490"/>
      <c r="HM78490"/>
      <c r="IF78490"/>
      <c r="IW78490"/>
    </row>
    <row r="78491" spans="26:257">
      <c r="CJ78491"/>
      <c r="CK78491"/>
      <c r="GG78491"/>
      <c r="GI78491"/>
      <c r="GQ78491"/>
      <c r="HI78491"/>
      <c r="HK78491"/>
      <c r="HM78491"/>
      <c r="IF78491"/>
      <c r="IW78491"/>
    </row>
    <row r="78492" spans="26:257">
      <c r="CJ78492"/>
      <c r="CK78492"/>
      <c r="GG78492"/>
      <c r="GI78492"/>
      <c r="GQ78492"/>
      <c r="HI78492"/>
      <c r="HK78492"/>
      <c r="HM78492"/>
      <c r="IF78492"/>
      <c r="IW78492"/>
    </row>
    <row r="78493" spans="26:257">
      <c r="CJ78493"/>
      <c r="CK78493"/>
      <c r="GG78493"/>
      <c r="GI78493"/>
      <c r="GQ78493"/>
      <c r="HI78493"/>
      <c r="HK78493"/>
      <c r="HM78493"/>
      <c r="IF78493"/>
      <c r="IW78493"/>
    </row>
    <row r="78494" spans="26:257">
      <c r="Z78494" s="37"/>
      <c r="AD78494" s="32"/>
      <c r="AJ78494" s="37"/>
      <c r="CJ78494"/>
      <c r="CK78494"/>
      <c r="GG78494"/>
      <c r="GI78494"/>
      <c r="GQ78494"/>
      <c r="HI78494"/>
      <c r="HK78494"/>
      <c r="HM78494"/>
      <c r="IF78494"/>
      <c r="IW78494"/>
    </row>
    <row r="78495" spans="26:257">
      <c r="CJ78495"/>
      <c r="CK78495"/>
      <c r="GG78495"/>
      <c r="GI78495"/>
      <c r="GQ78495"/>
      <c r="HI78495"/>
      <c r="HK78495"/>
      <c r="HM78495"/>
      <c r="IF78495"/>
      <c r="IW78495"/>
    </row>
    <row r="78496" spans="26:257">
      <c r="CJ78496"/>
      <c r="CK78496"/>
      <c r="GG78496"/>
      <c r="GI78496"/>
      <c r="GQ78496"/>
      <c r="HI78496"/>
      <c r="HK78496"/>
      <c r="HM78496"/>
      <c r="IF78496"/>
      <c r="IW78496"/>
    </row>
    <row r="78497" customFormat="1"/>
    <row r="78498" customFormat="1"/>
    <row r="78499" customFormat="1"/>
    <row r="78500" customFormat="1"/>
    <row r="78501" customFormat="1"/>
    <row r="78502" customFormat="1"/>
    <row r="78503" customFormat="1"/>
    <row r="78504" customFormat="1"/>
    <row r="78505" customFormat="1"/>
    <row r="78506" customFormat="1"/>
    <row r="78507" customFormat="1"/>
    <row r="78508" customFormat="1"/>
    <row r="78509" customFormat="1"/>
    <row r="78510" customFormat="1"/>
    <row r="78511" customFormat="1"/>
    <row r="78512" customFormat="1"/>
    <row r="78513" customFormat="1"/>
    <row r="78514" customFormat="1"/>
    <row r="78515" customFormat="1"/>
    <row r="78516" customFormat="1"/>
    <row r="78517" customFormat="1"/>
    <row r="78518" customFormat="1"/>
    <row r="78519" customFormat="1"/>
    <row r="78520" customFormat="1"/>
    <row r="78521" customFormat="1"/>
    <row r="78522" customFormat="1"/>
    <row r="78523" customFormat="1"/>
    <row r="78524" customFormat="1"/>
    <row r="78525" customFormat="1"/>
    <row r="78526" customFormat="1"/>
    <row r="78527" customFormat="1"/>
    <row r="78528" customFormat="1"/>
    <row r="78529" customFormat="1"/>
    <row r="78530" customFormat="1"/>
    <row r="78531" customFormat="1"/>
    <row r="78532" customFormat="1"/>
    <row r="78533" customFormat="1"/>
    <row r="78534" customFormat="1"/>
    <row r="78535" customFormat="1"/>
    <row r="78536" customFormat="1"/>
    <row r="78537" customFormat="1"/>
    <row r="78538" customFormat="1"/>
    <row r="78539" customFormat="1"/>
    <row r="78540" customFormat="1"/>
    <row r="78541" customFormat="1"/>
    <row r="78542" customFormat="1"/>
    <row r="78543" customFormat="1"/>
    <row r="78544" customFormat="1"/>
    <row r="78545" customFormat="1"/>
    <row r="78546" customFormat="1"/>
    <row r="78547" customFormat="1"/>
    <row r="78548" customFormat="1"/>
    <row r="78549" customFormat="1"/>
    <row r="78550" customFormat="1"/>
    <row r="78551" customFormat="1"/>
    <row r="78552" customFormat="1"/>
    <row r="78553" customFormat="1"/>
    <row r="78554" customFormat="1"/>
    <row r="78555" customFormat="1"/>
    <row r="78556" customFormat="1"/>
    <row r="78557" customFormat="1"/>
    <row r="78558" customFormat="1"/>
    <row r="78559" customFormat="1"/>
    <row r="78560" customFormat="1"/>
    <row r="78561" customFormat="1"/>
    <row r="78562" customFormat="1"/>
    <row r="78563" customFormat="1"/>
    <row r="78564" customFormat="1"/>
    <row r="78565" customFormat="1"/>
    <row r="78566" customFormat="1"/>
    <row r="78567" customFormat="1"/>
    <row r="78568" customFormat="1"/>
    <row r="78569" customFormat="1"/>
    <row r="78570" customFormat="1"/>
    <row r="78571" customFormat="1"/>
    <row r="78572" customFormat="1"/>
    <row r="78573" customFormat="1"/>
    <row r="78574" customFormat="1"/>
    <row r="78575" customFormat="1"/>
    <row r="78576" customFormat="1"/>
    <row r="78577" customFormat="1"/>
    <row r="78578" customFormat="1"/>
    <row r="78579" customFormat="1"/>
    <row r="78580" customFormat="1"/>
    <row r="78581" customFormat="1"/>
    <row r="78582" customFormat="1"/>
    <row r="78583" customFormat="1"/>
    <row r="78584" customFormat="1"/>
    <row r="78585" customFormat="1"/>
    <row r="78586" customFormat="1"/>
    <row r="78587" customFormat="1"/>
    <row r="78588" customFormat="1"/>
    <row r="78589" customFormat="1"/>
    <row r="78590" customFormat="1"/>
    <row r="78591" customFormat="1"/>
    <row r="78592" customFormat="1"/>
    <row r="78593" customFormat="1"/>
    <row r="78594" customFormat="1"/>
    <row r="78595" customFormat="1"/>
    <row r="78596" customFormat="1"/>
    <row r="78597" customFormat="1"/>
    <row r="78598" customFormat="1"/>
    <row r="78599" customFormat="1"/>
    <row r="78600" customFormat="1"/>
    <row r="78601" customFormat="1"/>
    <row r="78602" customFormat="1"/>
    <row r="78603" customFormat="1"/>
    <row r="78604" customFormat="1"/>
    <row r="78605" customFormat="1"/>
    <row r="78606" customFormat="1"/>
    <row r="78607" customFormat="1"/>
    <row r="78608" customFormat="1"/>
    <row r="78609" customFormat="1"/>
    <row r="78610" customFormat="1"/>
    <row r="78611" customFormat="1"/>
    <row r="78612" customFormat="1"/>
    <row r="78613" customFormat="1"/>
    <row r="78614" customFormat="1"/>
    <row r="78615" customFormat="1"/>
    <row r="78616" customFormat="1"/>
    <row r="78617" customFormat="1"/>
    <row r="78618" customFormat="1"/>
    <row r="78619" customFormat="1"/>
    <row r="78620" customFormat="1"/>
    <row r="78621" customFormat="1"/>
    <row r="78622" customFormat="1"/>
    <row r="78623" customFormat="1"/>
    <row r="78624" customFormat="1"/>
    <row r="78625" customFormat="1"/>
    <row r="78626" customFormat="1"/>
    <row r="78627" customFormat="1"/>
    <row r="78628" customFormat="1"/>
    <row r="78629" customFormat="1"/>
    <row r="78630" customFormat="1"/>
    <row r="78631" customFormat="1"/>
    <row r="78632" customFormat="1"/>
    <row r="78633" customFormat="1"/>
    <row r="78634" customFormat="1"/>
    <row r="78635" customFormat="1"/>
    <row r="78636" customFormat="1"/>
    <row r="78637" customFormat="1"/>
    <row r="78638" customFormat="1"/>
    <row r="78639" customFormat="1"/>
    <row r="78640" customFormat="1"/>
    <row r="78641" customFormat="1"/>
    <row r="78642" customFormat="1"/>
    <row r="78643" customFormat="1"/>
    <row r="78644" customFormat="1"/>
    <row r="78645" customFormat="1"/>
    <row r="78646" customFormat="1"/>
    <row r="78647" customFormat="1"/>
    <row r="78648" customFormat="1"/>
    <row r="78649" customFormat="1"/>
    <row r="78650" customFormat="1"/>
    <row r="78651" customFormat="1"/>
    <row r="78652" customFormat="1"/>
    <row r="78653" customFormat="1"/>
    <row r="78654" customFormat="1"/>
    <row r="78655" customFormat="1"/>
    <row r="78656" customFormat="1"/>
    <row r="78657" customFormat="1"/>
    <row r="78658" customFormat="1"/>
    <row r="78659" customFormat="1"/>
    <row r="78660" customFormat="1"/>
    <row r="78661" customFormat="1"/>
    <row r="78662" customFormat="1"/>
    <row r="78663" customFormat="1"/>
    <row r="78664" customFormat="1"/>
    <row r="78665" customFormat="1"/>
    <row r="78666" customFormat="1"/>
    <row r="78667" customFormat="1"/>
    <row r="78668" customFormat="1"/>
    <row r="78669" customFormat="1"/>
    <row r="78670" customFormat="1"/>
    <row r="78671" customFormat="1"/>
    <row r="78672" customFormat="1"/>
    <row r="78673" customFormat="1"/>
    <row r="78674" customFormat="1"/>
    <row r="78675" customFormat="1"/>
    <row r="78676" customFormat="1"/>
    <row r="78677" customFormat="1"/>
    <row r="78678" customFormat="1"/>
    <row r="78679" customFormat="1"/>
    <row r="78680" customFormat="1"/>
    <row r="78681" customFormat="1"/>
    <row r="78682" customFormat="1"/>
    <row r="78683" customFormat="1"/>
    <row r="78684" customFormat="1"/>
    <row r="78685" customFormat="1"/>
    <row r="78686" customFormat="1"/>
    <row r="78687" customFormat="1"/>
    <row r="78688" customFormat="1"/>
    <row r="78689" customFormat="1"/>
    <row r="78690" customFormat="1"/>
    <row r="78691" customFormat="1"/>
    <row r="78692" customFormat="1"/>
    <row r="78693" customFormat="1"/>
    <row r="78694" customFormat="1"/>
    <row r="78695" customFormat="1"/>
    <row r="78696" customFormat="1"/>
    <row r="78697" customFormat="1"/>
    <row r="78698" customFormat="1"/>
    <row r="78699" customFormat="1"/>
    <row r="78700" customFormat="1"/>
    <row r="78701" customFormat="1"/>
    <row r="78702" customFormat="1"/>
    <row r="78703" customFormat="1"/>
    <row r="78704" customFormat="1"/>
    <row r="78705" customFormat="1"/>
    <row r="78706" customFormat="1"/>
    <row r="78707" customFormat="1"/>
    <row r="78708" customFormat="1"/>
    <row r="78709" customFormat="1"/>
    <row r="78710" customFormat="1"/>
    <row r="78711" customFormat="1"/>
    <row r="78712" customFormat="1"/>
    <row r="78713" customFormat="1"/>
    <row r="78714" customFormat="1"/>
    <row r="78715" customFormat="1"/>
    <row r="78716" customFormat="1"/>
    <row r="78717" customFormat="1"/>
    <row r="78718" customFormat="1"/>
    <row r="78719" customFormat="1"/>
    <row r="78720" customFormat="1"/>
    <row r="78721" customFormat="1"/>
    <row r="78722" customFormat="1"/>
    <row r="78723" customFormat="1"/>
    <row r="78724" customFormat="1"/>
    <row r="78725" customFormat="1"/>
    <row r="78726" customFormat="1"/>
    <row r="78727" customFormat="1"/>
    <row r="78728" customFormat="1"/>
    <row r="78729" customFormat="1"/>
    <row r="78730" customFormat="1"/>
    <row r="78731" customFormat="1"/>
    <row r="78732" customFormat="1"/>
    <row r="78733" customFormat="1"/>
    <row r="78734" customFormat="1"/>
    <row r="78735" customFormat="1"/>
    <row r="78736" customFormat="1"/>
    <row r="78737" customFormat="1"/>
    <row r="78738" customFormat="1"/>
    <row r="78739" customFormat="1"/>
    <row r="78740" customFormat="1"/>
    <row r="78741" customFormat="1"/>
    <row r="78742" customFormat="1"/>
    <row r="78743" customFormat="1"/>
    <row r="78744" customFormat="1"/>
    <row r="78745" customFormat="1"/>
    <row r="78746" customFormat="1"/>
    <row r="78747" customFormat="1"/>
    <row r="78748" customFormat="1"/>
    <row r="78749" customFormat="1"/>
    <row r="78750" customFormat="1"/>
    <row r="78751" customFormat="1"/>
    <row r="78752" customFormat="1"/>
    <row r="78753" customFormat="1"/>
    <row r="78754" customFormat="1"/>
    <row r="78755" customFormat="1"/>
    <row r="78756" customFormat="1"/>
    <row r="78757" customFormat="1"/>
    <row r="78758" customFormat="1"/>
    <row r="78759" customFormat="1"/>
    <row r="78760" customFormat="1"/>
    <row r="78761" customFormat="1"/>
    <row r="78762" customFormat="1"/>
    <row r="78763" customFormat="1"/>
    <row r="78764" customFormat="1"/>
    <row r="78765" customFormat="1"/>
    <row r="78766" customFormat="1"/>
    <row r="78767" customFormat="1"/>
    <row r="78768" customFormat="1"/>
    <row r="78769" customFormat="1"/>
    <row r="78770" customFormat="1"/>
    <row r="78771" customFormat="1"/>
    <row r="78772" customFormat="1"/>
    <row r="78773" customFormat="1"/>
    <row r="78774" customFormat="1"/>
    <row r="78775" customFormat="1"/>
    <row r="78776" customFormat="1"/>
    <row r="78777" customFormat="1"/>
    <row r="78778" customFormat="1"/>
    <row r="78779" customFormat="1"/>
    <row r="78780" customFormat="1"/>
    <row r="78781" customFormat="1"/>
    <row r="78782" customFormat="1"/>
    <row r="78783" customFormat="1"/>
    <row r="78784" customFormat="1"/>
    <row r="78785" spans="26:257">
      <c r="CJ78785"/>
      <c r="CK78785"/>
      <c r="GG78785"/>
      <c r="GI78785"/>
      <c r="GQ78785"/>
      <c r="HI78785"/>
      <c r="HK78785"/>
      <c r="HM78785"/>
      <c r="IF78785"/>
      <c r="IW78785"/>
    </row>
    <row r="78786" spans="26:257">
      <c r="CJ78786"/>
      <c r="CK78786"/>
      <c r="GG78786"/>
      <c r="GI78786"/>
      <c r="GQ78786"/>
      <c r="HI78786"/>
      <c r="HK78786"/>
      <c r="HM78786"/>
      <c r="IF78786"/>
      <c r="IW78786"/>
    </row>
    <row r="78787" spans="26:257">
      <c r="Z78787" s="37"/>
      <c r="AD78787" s="32"/>
      <c r="AJ78787" s="37"/>
      <c r="CJ78787"/>
      <c r="CK78787"/>
      <c r="GG78787"/>
      <c r="GI78787"/>
      <c r="GQ78787"/>
      <c r="HI78787"/>
      <c r="HK78787"/>
      <c r="HM78787"/>
      <c r="IF78787"/>
      <c r="IW78787"/>
    </row>
    <row r="78788" spans="26:257">
      <c r="CJ78788"/>
      <c r="CK78788"/>
      <c r="GG78788"/>
      <c r="GI78788"/>
      <c r="GQ78788"/>
      <c r="HI78788"/>
      <c r="HK78788"/>
      <c r="HM78788"/>
      <c r="IF78788"/>
      <c r="IW78788"/>
    </row>
    <row r="78789" spans="26:257">
      <c r="CJ78789"/>
      <c r="CK78789"/>
      <c r="GG78789"/>
      <c r="GI78789"/>
      <c r="GQ78789"/>
      <c r="HI78789"/>
      <c r="HK78789"/>
      <c r="HM78789"/>
      <c r="IF78789"/>
      <c r="IW78789"/>
    </row>
    <row r="78790" spans="26:257">
      <c r="CJ78790"/>
      <c r="CK78790"/>
      <c r="GG78790"/>
      <c r="GI78790"/>
      <c r="GQ78790"/>
      <c r="HI78790"/>
      <c r="HK78790"/>
      <c r="HM78790"/>
      <c r="IF78790"/>
      <c r="IW78790"/>
    </row>
    <row r="78791" spans="26:257">
      <c r="CJ78791"/>
      <c r="CK78791"/>
      <c r="GG78791"/>
      <c r="GI78791"/>
      <c r="GQ78791"/>
      <c r="HI78791"/>
      <c r="HK78791"/>
      <c r="HM78791"/>
      <c r="IF78791"/>
      <c r="IW78791"/>
    </row>
    <row r="78792" spans="26:257">
      <c r="CJ78792"/>
      <c r="CK78792"/>
      <c r="GG78792"/>
      <c r="GI78792"/>
      <c r="GQ78792"/>
      <c r="HI78792"/>
      <c r="HK78792"/>
      <c r="HM78792"/>
      <c r="IF78792"/>
      <c r="IW78792"/>
    </row>
    <row r="78793" spans="26:257">
      <c r="CJ78793"/>
      <c r="CK78793"/>
      <c r="GG78793"/>
      <c r="GI78793"/>
      <c r="GQ78793"/>
      <c r="HI78793"/>
      <c r="HK78793"/>
      <c r="HM78793"/>
      <c r="IF78793"/>
      <c r="IW78793"/>
    </row>
    <row r="78794" spans="26:257">
      <c r="CJ78794"/>
      <c r="CK78794"/>
      <c r="GG78794"/>
      <c r="GI78794"/>
      <c r="GQ78794"/>
      <c r="HI78794"/>
      <c r="HK78794"/>
      <c r="HM78794"/>
      <c r="IF78794"/>
      <c r="IW78794"/>
    </row>
    <row r="78795" spans="26:257">
      <c r="CJ78795"/>
      <c r="CK78795"/>
      <c r="GG78795"/>
      <c r="GI78795"/>
      <c r="GQ78795"/>
      <c r="HI78795"/>
      <c r="HK78795"/>
      <c r="HM78795"/>
      <c r="IF78795"/>
      <c r="IW78795"/>
    </row>
    <row r="78796" spans="26:257">
      <c r="CJ78796"/>
      <c r="CK78796"/>
      <c r="GG78796"/>
      <c r="GI78796"/>
      <c r="GQ78796"/>
      <c r="HI78796"/>
      <c r="HK78796"/>
      <c r="HM78796"/>
      <c r="IF78796"/>
      <c r="IW78796"/>
    </row>
    <row r="78797" spans="26:257">
      <c r="CJ78797"/>
      <c r="CK78797"/>
      <c r="GG78797"/>
      <c r="GI78797"/>
      <c r="GQ78797"/>
      <c r="HI78797"/>
      <c r="HK78797"/>
      <c r="HM78797"/>
      <c r="IF78797"/>
      <c r="IW78797"/>
    </row>
    <row r="78798" spans="26:257">
      <c r="CJ78798"/>
      <c r="CK78798"/>
      <c r="GG78798"/>
      <c r="GI78798"/>
      <c r="GQ78798"/>
      <c r="HI78798"/>
      <c r="HK78798"/>
      <c r="HM78798"/>
      <c r="IF78798"/>
      <c r="IW78798"/>
    </row>
    <row r="78799" spans="26:257">
      <c r="CJ78799"/>
      <c r="CK78799"/>
      <c r="GG78799"/>
      <c r="GI78799"/>
      <c r="GQ78799"/>
      <c r="HI78799"/>
      <c r="HK78799"/>
      <c r="HM78799"/>
      <c r="IF78799"/>
      <c r="IW78799"/>
    </row>
    <row r="78800" spans="26:257">
      <c r="CJ78800"/>
      <c r="CK78800"/>
      <c r="GG78800"/>
      <c r="GI78800"/>
      <c r="GQ78800"/>
      <c r="HI78800"/>
      <c r="HK78800"/>
      <c r="HM78800"/>
      <c r="IF78800"/>
      <c r="IW78800"/>
    </row>
    <row r="78801" customFormat="1"/>
    <row r="78802" customFormat="1"/>
    <row r="78803" customFormat="1"/>
    <row r="78804" customFormat="1"/>
    <row r="78805" customFormat="1"/>
    <row r="78806" customFormat="1"/>
    <row r="78807" customFormat="1"/>
    <row r="78808" customFormat="1"/>
    <row r="78809" customFormat="1"/>
    <row r="78810" customFormat="1"/>
    <row r="78811" customFormat="1"/>
    <row r="78812" customFormat="1"/>
    <row r="78813" customFormat="1"/>
    <row r="78814" customFormat="1"/>
    <row r="78815" customFormat="1"/>
    <row r="78816" customFormat="1"/>
    <row r="78817" customFormat="1"/>
    <row r="78818" customFormat="1"/>
    <row r="78819" customFormat="1"/>
    <row r="78820" customFormat="1"/>
    <row r="78821" customFormat="1"/>
    <row r="78822" customFormat="1"/>
    <row r="78823" customFormat="1"/>
    <row r="78824" customFormat="1"/>
    <row r="78825" customFormat="1"/>
    <row r="78826" customFormat="1"/>
    <row r="78827" customFormat="1"/>
    <row r="78828" customFormat="1"/>
    <row r="78829" customFormat="1"/>
    <row r="78830" customFormat="1"/>
    <row r="78831" customFormat="1"/>
    <row r="78832" customFormat="1"/>
    <row r="78833" customFormat="1"/>
    <row r="78834" customFormat="1"/>
    <row r="78835" customFormat="1"/>
    <row r="78836" customFormat="1"/>
    <row r="78837" customFormat="1"/>
    <row r="78838" customFormat="1"/>
    <row r="78839" customFormat="1"/>
    <row r="78840" customFormat="1"/>
    <row r="78841" customFormat="1"/>
    <row r="78842" customFormat="1"/>
    <row r="78843" customFormat="1"/>
    <row r="78844" customFormat="1"/>
    <row r="78845" customFormat="1"/>
    <row r="78846" customFormat="1"/>
    <row r="78847" customFormat="1"/>
    <row r="78848" customFormat="1"/>
    <row r="78849" customFormat="1"/>
    <row r="78850" customFormat="1"/>
    <row r="78851" customFormat="1"/>
    <row r="78852" customFormat="1"/>
    <row r="78853" customFormat="1"/>
    <row r="78854" customFormat="1"/>
    <row r="78855" customFormat="1"/>
    <row r="78856" customFormat="1"/>
    <row r="78857" customFormat="1"/>
    <row r="78858" customFormat="1"/>
    <row r="78859" customFormat="1"/>
    <row r="78860" customFormat="1"/>
    <row r="78861" customFormat="1"/>
    <row r="78862" customFormat="1"/>
    <row r="78863" customFormat="1"/>
    <row r="78864" customFormat="1"/>
    <row r="78865" customFormat="1"/>
    <row r="78866" customFormat="1"/>
    <row r="78867" customFormat="1"/>
    <row r="78868" customFormat="1"/>
    <row r="78869" customFormat="1"/>
    <row r="78870" customFormat="1"/>
    <row r="78871" customFormat="1"/>
    <row r="78872" customFormat="1"/>
    <row r="78873" customFormat="1"/>
    <row r="78874" customFormat="1"/>
    <row r="78875" customFormat="1"/>
    <row r="78876" customFormat="1"/>
    <row r="78877" customFormat="1"/>
    <row r="78878" customFormat="1"/>
    <row r="78879" customFormat="1"/>
    <row r="78880" customFormat="1"/>
    <row r="78881" customFormat="1"/>
    <row r="78882" customFormat="1"/>
    <row r="78883" customFormat="1"/>
    <row r="78884" customFormat="1"/>
    <row r="78885" customFormat="1"/>
    <row r="78886" customFormat="1"/>
    <row r="78887" customFormat="1"/>
    <row r="78888" customFormat="1"/>
    <row r="78889" customFormat="1"/>
    <row r="78890" customFormat="1"/>
    <row r="78891" customFormat="1"/>
    <row r="78892" customFormat="1"/>
    <row r="78893" customFormat="1"/>
    <row r="78894" customFormat="1"/>
    <row r="78895" customFormat="1"/>
    <row r="78896" customFormat="1"/>
    <row r="78897" customFormat="1"/>
    <row r="78898" customFormat="1"/>
    <row r="78899" customFormat="1"/>
    <row r="78900" customFormat="1"/>
    <row r="78901" customFormat="1"/>
    <row r="78902" customFormat="1"/>
    <row r="78903" customFormat="1"/>
    <row r="78904" customFormat="1"/>
    <row r="78905" customFormat="1"/>
    <row r="78906" customFormat="1"/>
    <row r="78907" customFormat="1"/>
    <row r="78908" customFormat="1"/>
    <row r="78909" customFormat="1"/>
    <row r="78910" customFormat="1"/>
    <row r="78911" customFormat="1"/>
    <row r="78912" customFormat="1"/>
    <row r="78913" customFormat="1"/>
    <row r="78914" customFormat="1"/>
    <row r="78915" customFormat="1"/>
    <row r="78916" customFormat="1"/>
    <row r="78917" customFormat="1"/>
    <row r="78918" customFormat="1"/>
    <row r="78919" customFormat="1"/>
    <row r="78920" customFormat="1"/>
    <row r="78921" customFormat="1"/>
    <row r="78922" customFormat="1"/>
    <row r="78923" customFormat="1"/>
    <row r="78924" customFormat="1"/>
    <row r="78925" customFormat="1"/>
    <row r="78926" customFormat="1"/>
    <row r="78927" customFormat="1"/>
    <row r="78928" customFormat="1"/>
    <row r="78929" customFormat="1"/>
    <row r="78930" customFormat="1"/>
    <row r="78931" customFormat="1"/>
    <row r="78932" customFormat="1"/>
    <row r="78933" customFormat="1"/>
    <row r="78934" customFormat="1"/>
    <row r="78935" customFormat="1"/>
    <row r="78936" customFormat="1"/>
    <row r="78937" customFormat="1"/>
    <row r="78938" customFormat="1"/>
    <row r="78939" customFormat="1"/>
    <row r="78940" customFormat="1"/>
    <row r="78941" customFormat="1"/>
    <row r="78942" customFormat="1"/>
    <row r="78943" customFormat="1"/>
    <row r="78944" customFormat="1"/>
    <row r="78945" customFormat="1"/>
    <row r="78946" customFormat="1"/>
    <row r="78947" customFormat="1"/>
    <row r="78948" customFormat="1"/>
    <row r="78949" customFormat="1"/>
    <row r="78950" customFormat="1"/>
    <row r="78951" customFormat="1"/>
    <row r="78952" customFormat="1"/>
    <row r="78953" customFormat="1"/>
    <row r="78954" customFormat="1"/>
    <row r="78955" customFormat="1"/>
    <row r="78956" customFormat="1"/>
    <row r="78957" customFormat="1"/>
    <row r="78958" customFormat="1"/>
    <row r="78959" customFormat="1"/>
    <row r="78960" customFormat="1"/>
    <row r="78961" customFormat="1"/>
    <row r="78962" customFormat="1"/>
    <row r="78963" customFormat="1"/>
    <row r="78964" customFormat="1"/>
    <row r="78965" customFormat="1"/>
    <row r="78966" customFormat="1"/>
    <row r="78967" customFormat="1"/>
    <row r="78968" customFormat="1"/>
    <row r="78969" customFormat="1"/>
    <row r="78970" customFormat="1"/>
    <row r="78971" customFormat="1"/>
    <row r="78972" customFormat="1"/>
    <row r="78973" customFormat="1"/>
    <row r="78974" customFormat="1"/>
    <row r="78975" customFormat="1"/>
    <row r="78976" customFormat="1"/>
    <row r="78977" customFormat="1"/>
    <row r="78978" customFormat="1"/>
    <row r="78979" customFormat="1"/>
    <row r="78980" customFormat="1"/>
    <row r="78981" customFormat="1"/>
    <row r="78982" customFormat="1"/>
    <row r="78983" customFormat="1"/>
    <row r="78984" customFormat="1"/>
    <row r="78985" customFormat="1"/>
    <row r="78986" customFormat="1"/>
    <row r="78987" customFormat="1"/>
    <row r="78988" customFormat="1"/>
    <row r="78989" customFormat="1"/>
    <row r="78990" customFormat="1"/>
    <row r="78991" customFormat="1"/>
    <row r="78992" customFormat="1"/>
    <row r="78993" customFormat="1"/>
    <row r="78994" customFormat="1"/>
    <row r="78995" customFormat="1"/>
    <row r="78996" customFormat="1"/>
    <row r="78997" customFormat="1"/>
    <row r="78998" customFormat="1"/>
    <row r="78999" customFormat="1"/>
    <row r="79000" customFormat="1"/>
    <row r="79001" customFormat="1"/>
    <row r="79002" customFormat="1"/>
    <row r="79003" customFormat="1"/>
    <row r="79004" customFormat="1"/>
    <row r="79005" customFormat="1"/>
    <row r="79006" customFormat="1"/>
    <row r="79007" customFormat="1"/>
    <row r="79008" customFormat="1"/>
    <row r="79009" customFormat="1"/>
    <row r="79010" customFormat="1"/>
    <row r="79011" customFormat="1"/>
    <row r="79012" customFormat="1"/>
    <row r="79013" customFormat="1"/>
    <row r="79014" customFormat="1"/>
    <row r="79015" customFormat="1"/>
    <row r="79016" customFormat="1"/>
    <row r="79017" customFormat="1"/>
    <row r="79018" customFormat="1"/>
    <row r="79019" customFormat="1"/>
    <row r="79020" customFormat="1"/>
    <row r="79021" customFormat="1"/>
    <row r="79022" customFormat="1"/>
    <row r="79023" customFormat="1"/>
    <row r="79024" customFormat="1"/>
    <row r="79025" customFormat="1"/>
    <row r="79026" customFormat="1"/>
    <row r="79027" customFormat="1"/>
    <row r="79028" customFormat="1"/>
    <row r="79029" customFormat="1"/>
    <row r="79030" customFormat="1"/>
    <row r="79031" customFormat="1"/>
    <row r="79032" customFormat="1"/>
    <row r="79033" customFormat="1"/>
    <row r="79034" customFormat="1"/>
    <row r="79035" customFormat="1"/>
    <row r="79036" customFormat="1"/>
    <row r="79037" customFormat="1"/>
    <row r="79038" customFormat="1"/>
    <row r="79039" customFormat="1"/>
    <row r="79040" customFormat="1"/>
    <row r="79041" customFormat="1"/>
    <row r="79042" customFormat="1"/>
    <row r="79043" customFormat="1"/>
    <row r="79044" customFormat="1"/>
    <row r="79045" customFormat="1"/>
    <row r="79046" customFormat="1"/>
    <row r="79047" customFormat="1"/>
    <row r="79048" customFormat="1"/>
    <row r="79049" customFormat="1"/>
    <row r="79050" customFormat="1"/>
    <row r="79051" customFormat="1"/>
    <row r="79052" customFormat="1"/>
    <row r="79053" customFormat="1"/>
    <row r="79054" customFormat="1"/>
    <row r="79055" customFormat="1"/>
    <row r="79056" customFormat="1"/>
    <row r="79057" customFormat="1"/>
    <row r="79058" customFormat="1"/>
    <row r="79059" customFormat="1"/>
    <row r="79060" customFormat="1"/>
    <row r="79061" customFormat="1"/>
    <row r="79062" customFormat="1"/>
    <row r="79063" customFormat="1"/>
    <row r="79064" customFormat="1"/>
    <row r="79065" customFormat="1"/>
    <row r="79066" customFormat="1"/>
    <row r="79067" customFormat="1"/>
    <row r="79068" customFormat="1"/>
    <row r="79069" customFormat="1"/>
    <row r="79070" customFormat="1"/>
    <row r="79071" customFormat="1"/>
    <row r="79072" customFormat="1"/>
    <row r="79073" customFormat="1"/>
    <row r="79074" customFormat="1"/>
    <row r="79075" customFormat="1"/>
    <row r="79076" customFormat="1"/>
    <row r="79077" customFormat="1"/>
    <row r="79078" customFormat="1"/>
    <row r="79079" customFormat="1"/>
    <row r="79080" customFormat="1"/>
    <row r="79081" customFormat="1"/>
    <row r="79082" customFormat="1"/>
    <row r="79083" customFormat="1"/>
    <row r="79084" customFormat="1"/>
    <row r="79085" customFormat="1"/>
    <row r="79086" customFormat="1"/>
    <row r="79087" customFormat="1"/>
    <row r="79088" customFormat="1"/>
    <row r="79089" customFormat="1"/>
    <row r="79090" customFormat="1"/>
    <row r="79091" customFormat="1"/>
    <row r="79092" customFormat="1"/>
    <row r="79093" customFormat="1"/>
    <row r="79094" customFormat="1"/>
    <row r="79095" customFormat="1"/>
    <row r="79096" customFormat="1"/>
    <row r="79097" customFormat="1"/>
    <row r="79098" customFormat="1"/>
    <row r="79099" customFormat="1"/>
    <row r="79100" customFormat="1"/>
    <row r="79101" customFormat="1"/>
    <row r="79102" customFormat="1"/>
    <row r="79103" customFormat="1"/>
    <row r="79104" customFormat="1"/>
    <row r="79105" customFormat="1"/>
    <row r="79106" customFormat="1"/>
    <row r="79107" customFormat="1"/>
    <row r="79108" customFormat="1"/>
    <row r="79109" customFormat="1"/>
    <row r="79110" customFormat="1"/>
    <row r="79111" customFormat="1"/>
    <row r="79112" customFormat="1"/>
    <row r="79113" customFormat="1"/>
    <row r="79114" customFormat="1"/>
    <row r="79115" customFormat="1"/>
    <row r="79116" customFormat="1"/>
    <row r="79117" customFormat="1"/>
    <row r="79118" customFormat="1"/>
    <row r="79119" customFormat="1"/>
    <row r="79120" customFormat="1"/>
    <row r="79121" customFormat="1"/>
    <row r="79122" customFormat="1"/>
    <row r="79123" customFormat="1"/>
    <row r="79124" customFormat="1"/>
    <row r="79125" customFormat="1"/>
    <row r="79126" customFormat="1"/>
    <row r="79127" customFormat="1"/>
    <row r="79128" customFormat="1"/>
    <row r="79129" customFormat="1"/>
    <row r="79130" customFormat="1"/>
    <row r="79131" customFormat="1"/>
    <row r="79132" customFormat="1"/>
    <row r="79133" customFormat="1"/>
    <row r="79134" customFormat="1"/>
    <row r="79135" customFormat="1"/>
    <row r="79136" customFormat="1"/>
    <row r="79137" customFormat="1"/>
    <row r="79138" customFormat="1"/>
    <row r="79139" customFormat="1"/>
    <row r="79140" customFormat="1"/>
    <row r="79141" customFormat="1"/>
    <row r="79142" customFormat="1"/>
    <row r="79143" customFormat="1"/>
    <row r="79144" customFormat="1"/>
    <row r="79145" customFormat="1"/>
    <row r="79146" customFormat="1"/>
    <row r="79147" customFormat="1"/>
    <row r="79148" customFormat="1"/>
    <row r="79149" customFormat="1"/>
    <row r="79150" customFormat="1"/>
    <row r="79151" customFormat="1"/>
    <row r="79152" customFormat="1"/>
    <row r="79153" customFormat="1"/>
    <row r="79154" customFormat="1"/>
    <row r="79155" customFormat="1"/>
    <row r="79156" customFormat="1"/>
    <row r="79157" customFormat="1"/>
    <row r="79158" customFormat="1"/>
    <row r="79159" customFormat="1"/>
    <row r="79160" customFormat="1"/>
    <row r="79161" customFormat="1"/>
    <row r="79162" customFormat="1"/>
    <row r="79163" customFormat="1"/>
    <row r="79164" customFormat="1"/>
    <row r="79165" customFormat="1"/>
    <row r="79166" customFormat="1"/>
    <row r="79167" customFormat="1"/>
    <row r="79168" customFormat="1"/>
    <row r="79169" customFormat="1"/>
    <row r="79170" customFormat="1"/>
    <row r="79171" customFormat="1"/>
    <row r="79172" customFormat="1"/>
    <row r="79173" customFormat="1"/>
    <row r="79174" customFormat="1"/>
    <row r="79175" customFormat="1"/>
    <row r="79176" customFormat="1"/>
    <row r="79177" customFormat="1"/>
    <row r="79178" customFormat="1"/>
    <row r="79179" customFormat="1"/>
    <row r="79180" customFormat="1"/>
    <row r="79181" customFormat="1"/>
    <row r="79182" customFormat="1"/>
    <row r="79183" customFormat="1"/>
    <row r="79184" customFormat="1"/>
    <row r="79185" customFormat="1"/>
    <row r="79186" customFormat="1"/>
    <row r="79187" customFormat="1"/>
    <row r="79188" customFormat="1"/>
    <row r="79189" customFormat="1"/>
    <row r="79190" customFormat="1"/>
    <row r="79191" customFormat="1"/>
    <row r="79192" customFormat="1"/>
    <row r="79193" customFormat="1"/>
    <row r="79194" customFormat="1"/>
    <row r="79195" customFormat="1"/>
    <row r="79196" customFormat="1"/>
    <row r="79197" customFormat="1"/>
    <row r="79198" customFormat="1"/>
    <row r="79199" customFormat="1"/>
    <row r="79200" customFormat="1"/>
    <row r="79201" customFormat="1"/>
    <row r="79202" customFormat="1"/>
    <row r="79203" customFormat="1"/>
    <row r="79204" customFormat="1"/>
    <row r="79205" customFormat="1"/>
    <row r="79206" customFormat="1"/>
    <row r="79207" customFormat="1"/>
    <row r="79208" customFormat="1"/>
    <row r="79209" customFormat="1"/>
    <row r="79210" customFormat="1"/>
    <row r="79211" customFormat="1"/>
    <row r="79212" customFormat="1"/>
    <row r="79213" customFormat="1"/>
    <row r="79214" customFormat="1"/>
    <row r="79215" customFormat="1"/>
    <row r="79216" customFormat="1"/>
    <row r="79217" customFormat="1"/>
    <row r="79218" customFormat="1"/>
    <row r="79219" customFormat="1"/>
    <row r="79220" customFormat="1"/>
    <row r="79221" customFormat="1"/>
    <row r="79222" customFormat="1"/>
    <row r="79223" customFormat="1"/>
    <row r="79224" customFormat="1"/>
    <row r="79225" customFormat="1"/>
    <row r="79226" customFormat="1"/>
    <row r="79227" customFormat="1"/>
    <row r="79228" customFormat="1"/>
    <row r="79229" customFormat="1"/>
    <row r="79230" customFormat="1"/>
    <row r="79231" customFormat="1"/>
    <row r="79232" customFormat="1"/>
    <row r="79233" customFormat="1"/>
    <row r="79234" customFormat="1"/>
    <row r="79235" customFormat="1"/>
    <row r="79236" customFormat="1"/>
    <row r="79237" customFormat="1"/>
    <row r="79238" customFormat="1"/>
    <row r="79239" customFormat="1"/>
    <row r="79240" customFormat="1"/>
    <row r="79241" customFormat="1"/>
    <row r="79242" customFormat="1"/>
    <row r="79243" customFormat="1"/>
    <row r="79244" customFormat="1"/>
    <row r="79245" customFormat="1"/>
    <row r="79246" customFormat="1"/>
    <row r="79247" customFormat="1"/>
    <row r="79248" customFormat="1"/>
    <row r="79249" customFormat="1"/>
    <row r="79250" customFormat="1"/>
    <row r="79251" customFormat="1"/>
    <row r="79252" customFormat="1"/>
    <row r="79253" customFormat="1"/>
    <row r="79254" customFormat="1"/>
    <row r="79255" customFormat="1"/>
    <row r="79256" customFormat="1"/>
    <row r="79257" customFormat="1"/>
    <row r="79258" customFormat="1"/>
    <row r="79259" customFormat="1"/>
    <row r="79260" customFormat="1"/>
    <row r="79261" customFormat="1"/>
    <row r="79262" customFormat="1"/>
    <row r="79263" customFormat="1"/>
    <row r="79264" customFormat="1"/>
    <row r="79265" customFormat="1"/>
    <row r="79266" customFormat="1"/>
    <row r="79267" customFormat="1"/>
    <row r="79268" customFormat="1"/>
    <row r="79269" customFormat="1"/>
    <row r="79270" customFormat="1"/>
    <row r="79271" customFormat="1"/>
    <row r="79272" customFormat="1"/>
    <row r="79273" customFormat="1"/>
    <row r="79274" customFormat="1"/>
    <row r="79275" customFormat="1"/>
    <row r="79276" customFormat="1"/>
    <row r="79277" customFormat="1"/>
    <row r="79278" customFormat="1"/>
    <row r="79279" customFormat="1"/>
    <row r="79280" customFormat="1"/>
    <row r="79281" customFormat="1"/>
    <row r="79282" customFormat="1"/>
    <row r="79283" customFormat="1"/>
    <row r="79284" customFormat="1"/>
    <row r="79285" customFormat="1"/>
    <row r="79286" customFormat="1"/>
    <row r="79287" customFormat="1"/>
    <row r="79288" customFormat="1"/>
    <row r="79289" customFormat="1"/>
    <row r="79290" customFormat="1"/>
    <row r="79291" customFormat="1"/>
    <row r="79292" customFormat="1"/>
    <row r="79293" customFormat="1"/>
    <row r="79294" customFormat="1"/>
    <row r="79295" customFormat="1"/>
    <row r="79296" customFormat="1"/>
    <row r="79297" customFormat="1"/>
    <row r="79298" customFormat="1"/>
    <row r="79299" customFormat="1"/>
    <row r="79300" customFormat="1"/>
    <row r="79301" customFormat="1"/>
    <row r="79302" customFormat="1"/>
    <row r="79303" customFormat="1"/>
    <row r="79304" customFormat="1"/>
    <row r="79305" customFormat="1"/>
    <row r="79306" customFormat="1"/>
    <row r="79307" customFormat="1"/>
    <row r="79308" customFormat="1"/>
    <row r="79309" customFormat="1"/>
    <row r="79310" customFormat="1"/>
    <row r="79311" customFormat="1"/>
    <row r="79312" customFormat="1"/>
    <row r="79313" customFormat="1"/>
    <row r="79314" customFormat="1"/>
    <row r="79315" customFormat="1"/>
    <row r="79316" customFormat="1"/>
    <row r="79317" customFormat="1"/>
    <row r="79318" customFormat="1"/>
    <row r="79319" customFormat="1"/>
    <row r="79320" customFormat="1"/>
    <row r="79321" customFormat="1"/>
    <row r="79322" customFormat="1"/>
    <row r="79323" customFormat="1"/>
    <row r="79324" customFormat="1"/>
    <row r="79325" customFormat="1"/>
    <row r="79326" customFormat="1"/>
    <row r="79327" customFormat="1"/>
    <row r="79328" customFormat="1"/>
    <row r="79329" customFormat="1"/>
    <row r="79330" customFormat="1"/>
    <row r="79331" customFormat="1"/>
    <row r="79332" customFormat="1"/>
    <row r="79333" customFormat="1"/>
    <row r="79334" customFormat="1"/>
    <row r="79335" customFormat="1"/>
    <row r="79336" customFormat="1"/>
    <row r="79337" customFormat="1"/>
    <row r="79338" customFormat="1"/>
    <row r="79339" customFormat="1"/>
    <row r="79340" customFormat="1"/>
    <row r="79341" customFormat="1"/>
    <row r="79342" customFormat="1"/>
    <row r="79343" customFormat="1"/>
    <row r="79344" customFormat="1"/>
    <row r="79345" customFormat="1"/>
    <row r="79346" customFormat="1"/>
    <row r="79347" customFormat="1"/>
    <row r="79348" customFormat="1"/>
    <row r="79349" customFormat="1"/>
    <row r="79350" customFormat="1"/>
    <row r="79351" customFormat="1"/>
    <row r="79352" customFormat="1"/>
    <row r="79353" customFormat="1"/>
    <row r="79354" customFormat="1"/>
    <row r="79355" customFormat="1"/>
    <row r="79356" customFormat="1"/>
    <row r="79357" customFormat="1"/>
    <row r="79358" customFormat="1"/>
    <row r="79359" customFormat="1"/>
    <row r="79360" customFormat="1"/>
    <row r="79361" customFormat="1"/>
    <row r="79362" customFormat="1"/>
    <row r="79363" customFormat="1"/>
    <row r="79364" customFormat="1"/>
    <row r="79365" customFormat="1"/>
    <row r="79366" customFormat="1"/>
    <row r="79367" customFormat="1"/>
    <row r="79368" customFormat="1"/>
    <row r="79369" customFormat="1"/>
    <row r="79370" customFormat="1"/>
    <row r="79371" customFormat="1"/>
    <row r="79372" customFormat="1"/>
    <row r="79373" customFormat="1"/>
    <row r="79374" customFormat="1"/>
    <row r="79375" customFormat="1"/>
    <row r="79376" customFormat="1"/>
    <row r="79377" customFormat="1"/>
    <row r="79378" customFormat="1"/>
    <row r="79379" customFormat="1"/>
    <row r="79380" customFormat="1"/>
    <row r="79381" customFormat="1"/>
    <row r="79382" customFormat="1"/>
    <row r="79383" customFormat="1"/>
    <row r="79384" customFormat="1"/>
    <row r="79385" customFormat="1"/>
    <row r="79386" customFormat="1"/>
    <row r="79387" customFormat="1"/>
    <row r="79388" customFormat="1"/>
    <row r="79389" customFormat="1"/>
    <row r="79390" customFormat="1"/>
    <row r="79391" customFormat="1"/>
    <row r="79392" customFormat="1"/>
    <row r="79393" customFormat="1"/>
    <row r="79394" customFormat="1"/>
    <row r="79395" customFormat="1"/>
    <row r="79396" customFormat="1"/>
    <row r="79397" customFormat="1"/>
    <row r="79398" customFormat="1"/>
    <row r="79399" customFormat="1"/>
    <row r="79400" customFormat="1"/>
    <row r="79401" customFormat="1"/>
    <row r="79402" customFormat="1"/>
    <row r="79403" customFormat="1"/>
    <row r="79404" customFormat="1"/>
    <row r="79405" customFormat="1"/>
    <row r="79406" customFormat="1"/>
    <row r="79407" customFormat="1"/>
    <row r="79408" customFormat="1"/>
    <row r="79409" customFormat="1"/>
    <row r="79410" customFormat="1"/>
    <row r="79411" customFormat="1"/>
    <row r="79412" customFormat="1"/>
    <row r="79413" customFormat="1"/>
    <row r="79414" customFormat="1"/>
    <row r="79415" customFormat="1"/>
    <row r="79416" customFormat="1"/>
    <row r="79417" customFormat="1"/>
    <row r="79418" customFormat="1"/>
    <row r="79419" customFormat="1"/>
    <row r="79420" customFormat="1"/>
    <row r="79421" customFormat="1"/>
    <row r="79422" customFormat="1"/>
    <row r="79423" customFormat="1"/>
    <row r="79424" customFormat="1"/>
    <row r="79425" customFormat="1"/>
    <row r="79426" customFormat="1"/>
    <row r="79427" customFormat="1"/>
    <row r="79428" customFormat="1"/>
    <row r="79429" customFormat="1"/>
    <row r="79430" customFormat="1"/>
    <row r="79431" customFormat="1"/>
    <row r="79432" customFormat="1"/>
    <row r="79433" customFormat="1"/>
    <row r="79434" customFormat="1"/>
    <row r="79435" customFormat="1"/>
    <row r="79436" customFormat="1"/>
    <row r="79437" customFormat="1"/>
    <row r="79438" customFormat="1"/>
    <row r="79439" customFormat="1"/>
    <row r="79440" customFormat="1"/>
    <row r="79441" customFormat="1"/>
    <row r="79442" customFormat="1"/>
    <row r="79443" customFormat="1"/>
    <row r="79444" customFormat="1"/>
    <row r="79445" customFormat="1"/>
    <row r="79446" customFormat="1"/>
    <row r="79447" customFormat="1"/>
    <row r="79448" customFormat="1"/>
    <row r="79449" customFormat="1"/>
    <row r="79450" customFormat="1"/>
    <row r="79451" customFormat="1"/>
    <row r="79452" customFormat="1"/>
    <row r="79453" customFormat="1"/>
    <row r="79454" customFormat="1"/>
    <row r="79455" customFormat="1"/>
    <row r="79456" customFormat="1"/>
    <row r="79457" customFormat="1"/>
    <row r="79458" customFormat="1"/>
    <row r="79459" customFormat="1"/>
    <row r="79460" customFormat="1"/>
    <row r="79461" customFormat="1"/>
    <row r="79462" customFormat="1"/>
    <row r="79463" customFormat="1"/>
    <row r="79464" customFormat="1"/>
    <row r="79465" customFormat="1"/>
    <row r="79466" customFormat="1"/>
    <row r="79467" customFormat="1"/>
    <row r="79468" customFormat="1"/>
    <row r="79469" customFormat="1"/>
    <row r="79470" customFormat="1"/>
    <row r="79471" customFormat="1"/>
    <row r="79472" customFormat="1"/>
    <row r="79473" customFormat="1"/>
    <row r="79474" customFormat="1"/>
    <row r="79475" customFormat="1"/>
    <row r="79476" customFormat="1"/>
    <row r="79477" customFormat="1"/>
    <row r="79478" customFormat="1"/>
    <row r="79479" customFormat="1"/>
    <row r="79480" customFormat="1"/>
    <row r="79481" customFormat="1"/>
    <row r="79482" customFormat="1"/>
    <row r="79483" customFormat="1"/>
    <row r="79484" customFormat="1"/>
    <row r="79485" customFormat="1"/>
    <row r="79486" customFormat="1"/>
    <row r="79487" customFormat="1"/>
    <row r="79488" customFormat="1"/>
    <row r="79489" customFormat="1"/>
    <row r="79490" customFormat="1"/>
    <row r="79491" customFormat="1"/>
    <row r="79492" customFormat="1"/>
    <row r="79493" customFormat="1"/>
    <row r="79494" customFormat="1"/>
    <row r="79495" customFormat="1"/>
    <row r="79496" customFormat="1"/>
    <row r="79497" customFormat="1"/>
    <row r="79498" customFormat="1"/>
    <row r="79499" customFormat="1"/>
    <row r="79500" customFormat="1"/>
    <row r="79501" customFormat="1"/>
    <row r="79502" customFormat="1"/>
    <row r="79503" customFormat="1"/>
    <row r="79504" customFormat="1"/>
    <row r="79505" customFormat="1"/>
    <row r="79506" customFormat="1"/>
    <row r="79507" customFormat="1"/>
    <row r="79508" customFormat="1"/>
    <row r="79509" customFormat="1"/>
    <row r="79510" customFormat="1"/>
    <row r="79511" customFormat="1"/>
    <row r="79512" customFormat="1"/>
    <row r="79513" customFormat="1"/>
    <row r="79514" customFormat="1"/>
    <row r="79515" customFormat="1"/>
    <row r="79516" customFormat="1"/>
    <row r="79517" customFormat="1"/>
    <row r="79518" customFormat="1"/>
    <row r="79519" customFormat="1"/>
    <row r="79520" customFormat="1"/>
    <row r="79521" customFormat="1"/>
    <row r="79522" customFormat="1"/>
    <row r="79523" customFormat="1"/>
    <row r="79524" customFormat="1"/>
    <row r="79525" customFormat="1"/>
    <row r="79526" customFormat="1"/>
    <row r="79527" customFormat="1"/>
    <row r="79528" customFormat="1"/>
    <row r="79529" customFormat="1"/>
    <row r="79530" customFormat="1"/>
    <row r="79531" customFormat="1"/>
    <row r="79532" customFormat="1"/>
    <row r="79533" customFormat="1"/>
    <row r="79534" customFormat="1"/>
    <row r="79535" customFormat="1"/>
    <row r="79536" customFormat="1"/>
    <row r="79537" customFormat="1"/>
    <row r="79538" customFormat="1"/>
    <row r="79539" customFormat="1"/>
    <row r="79540" customFormat="1"/>
    <row r="79541" customFormat="1"/>
    <row r="79542" customFormat="1"/>
    <row r="79543" customFormat="1"/>
    <row r="79544" customFormat="1"/>
    <row r="79545" customFormat="1"/>
    <row r="79546" customFormat="1"/>
    <row r="79547" customFormat="1"/>
    <row r="79548" customFormat="1"/>
    <row r="79549" customFormat="1"/>
    <row r="79550" customFormat="1"/>
    <row r="79551" customFormat="1"/>
    <row r="79552" customFormat="1"/>
    <row r="79553" customFormat="1"/>
    <row r="79554" customFormat="1"/>
    <row r="79555" customFormat="1"/>
    <row r="79556" customFormat="1"/>
    <row r="79557" customFormat="1"/>
    <row r="79558" customFormat="1"/>
    <row r="79559" customFormat="1"/>
    <row r="79560" customFormat="1"/>
    <row r="79561" customFormat="1"/>
    <row r="79562" customFormat="1"/>
    <row r="79563" customFormat="1"/>
    <row r="79564" customFormat="1"/>
    <row r="79565" customFormat="1"/>
    <row r="79566" customFormat="1"/>
    <row r="79567" customFormat="1"/>
    <row r="79568" customFormat="1"/>
    <row r="79569" customFormat="1"/>
    <row r="79570" customFormat="1"/>
    <row r="79571" customFormat="1"/>
    <row r="79572" customFormat="1"/>
    <row r="79573" customFormat="1"/>
    <row r="79574" customFormat="1"/>
    <row r="79575" customFormat="1"/>
    <row r="79576" customFormat="1"/>
    <row r="79577" customFormat="1"/>
    <row r="79578" customFormat="1"/>
    <row r="79579" customFormat="1"/>
    <row r="79580" customFormat="1"/>
    <row r="79581" customFormat="1"/>
    <row r="79582" customFormat="1"/>
    <row r="79583" customFormat="1"/>
    <row r="79584" customFormat="1"/>
    <row r="79585" customFormat="1"/>
    <row r="79586" customFormat="1"/>
    <row r="79587" customFormat="1"/>
    <row r="79588" customFormat="1"/>
    <row r="79589" customFormat="1"/>
    <row r="79590" customFormat="1"/>
    <row r="79591" customFormat="1"/>
    <row r="79592" customFormat="1"/>
    <row r="79593" customFormat="1"/>
    <row r="79594" customFormat="1"/>
    <row r="79595" customFormat="1"/>
    <row r="79596" customFormat="1"/>
    <row r="79597" customFormat="1"/>
    <row r="79598" customFormat="1"/>
    <row r="79599" customFormat="1"/>
    <row r="79600" customFormat="1"/>
    <row r="79601" customFormat="1"/>
    <row r="79602" customFormat="1"/>
    <row r="79603" customFormat="1"/>
    <row r="79604" customFormat="1"/>
    <row r="79605" customFormat="1"/>
    <row r="79606" customFormat="1"/>
    <row r="79607" customFormat="1"/>
    <row r="79608" customFormat="1"/>
    <row r="79609" customFormat="1"/>
    <row r="79610" customFormat="1"/>
    <row r="79611" customFormat="1"/>
    <row r="79612" customFormat="1"/>
    <row r="79613" customFormat="1"/>
    <row r="79614" customFormat="1"/>
    <row r="79615" customFormat="1"/>
    <row r="79616" customFormat="1"/>
    <row r="79617" customFormat="1"/>
    <row r="79618" customFormat="1"/>
    <row r="79619" customFormat="1"/>
    <row r="79620" customFormat="1"/>
    <row r="79621" customFormat="1"/>
    <row r="79622" customFormat="1"/>
    <row r="79623" customFormat="1"/>
    <row r="79624" customFormat="1"/>
    <row r="79625" customFormat="1"/>
    <row r="79626" customFormat="1"/>
    <row r="79627" customFormat="1"/>
    <row r="79628" customFormat="1"/>
    <row r="79629" customFormat="1"/>
    <row r="79630" customFormat="1"/>
    <row r="79631" customFormat="1"/>
    <row r="79632" customFormat="1"/>
    <row r="79633" customFormat="1"/>
    <row r="79634" customFormat="1"/>
    <row r="79635" customFormat="1"/>
    <row r="79636" customFormat="1"/>
    <row r="79637" customFormat="1"/>
    <row r="79638" customFormat="1"/>
    <row r="79639" customFormat="1"/>
    <row r="79640" customFormat="1"/>
    <row r="79641" customFormat="1"/>
    <row r="79642" customFormat="1"/>
    <row r="79643" customFormat="1"/>
    <row r="79644" customFormat="1"/>
    <row r="79645" customFormat="1"/>
    <row r="79646" customFormat="1"/>
    <row r="79647" customFormat="1"/>
    <row r="79648" customFormat="1"/>
    <row r="79649" customFormat="1"/>
    <row r="79650" customFormat="1"/>
    <row r="79651" customFormat="1"/>
    <row r="79652" customFormat="1"/>
    <row r="79653" customFormat="1"/>
    <row r="79654" customFormat="1"/>
    <row r="79655" customFormat="1"/>
    <row r="79656" customFormat="1"/>
    <row r="79657" customFormat="1"/>
    <row r="79658" customFormat="1"/>
    <row r="79659" customFormat="1"/>
    <row r="79660" customFormat="1"/>
    <row r="79661" customFormat="1"/>
    <row r="79662" customFormat="1"/>
    <row r="79663" customFormat="1"/>
    <row r="79664" customFormat="1"/>
    <row r="79665" customFormat="1"/>
    <row r="79666" customFormat="1"/>
    <row r="79667" customFormat="1"/>
    <row r="79668" customFormat="1"/>
    <row r="79669" customFormat="1"/>
    <row r="79670" customFormat="1"/>
    <row r="79671" customFormat="1"/>
    <row r="79672" customFormat="1"/>
    <row r="79673" customFormat="1"/>
    <row r="79674" customFormat="1"/>
    <row r="79675" customFormat="1"/>
    <row r="79676" customFormat="1"/>
    <row r="79677" customFormat="1"/>
    <row r="79678" customFormat="1"/>
    <row r="79679" customFormat="1"/>
    <row r="79680" customFormat="1"/>
    <row r="79681" customFormat="1"/>
    <row r="79682" customFormat="1"/>
    <row r="79683" customFormat="1"/>
    <row r="79684" customFormat="1"/>
    <row r="79685" customFormat="1"/>
    <row r="79686" customFormat="1"/>
    <row r="79687" customFormat="1"/>
    <row r="79688" customFormat="1"/>
    <row r="79689" customFormat="1"/>
    <row r="79690" customFormat="1"/>
    <row r="79691" customFormat="1"/>
    <row r="79692" customFormat="1"/>
    <row r="79693" customFormat="1"/>
    <row r="79694" customFormat="1"/>
    <row r="79695" customFormat="1"/>
    <row r="79696" customFormat="1"/>
    <row r="79697" customFormat="1"/>
    <row r="79698" customFormat="1"/>
    <row r="79699" customFormat="1"/>
    <row r="79700" customFormat="1"/>
    <row r="79701" customFormat="1"/>
    <row r="79702" customFormat="1"/>
    <row r="79703" customFormat="1"/>
    <row r="79704" customFormat="1"/>
    <row r="79705" customFormat="1"/>
    <row r="79706" customFormat="1"/>
    <row r="79707" customFormat="1"/>
    <row r="79708" customFormat="1"/>
    <row r="79709" customFormat="1"/>
    <row r="79710" customFormat="1"/>
    <row r="79711" customFormat="1"/>
    <row r="79712" customFormat="1"/>
    <row r="79713" customFormat="1"/>
    <row r="79714" customFormat="1"/>
    <row r="79715" customFormat="1"/>
    <row r="79716" customFormat="1"/>
    <row r="79717" customFormat="1"/>
    <row r="79718" customFormat="1"/>
    <row r="79719" customFormat="1"/>
    <row r="79720" customFormat="1"/>
    <row r="79721" customFormat="1"/>
    <row r="79722" customFormat="1"/>
    <row r="79723" customFormat="1"/>
    <row r="79724" customFormat="1"/>
    <row r="79725" customFormat="1"/>
    <row r="79726" customFormat="1"/>
    <row r="79727" customFormat="1"/>
    <row r="79728" customFormat="1"/>
    <row r="79729" customFormat="1"/>
    <row r="79730" customFormat="1"/>
    <row r="79731" customFormat="1"/>
    <row r="79732" customFormat="1"/>
    <row r="79733" customFormat="1"/>
    <row r="79734" customFormat="1"/>
    <row r="79735" customFormat="1"/>
    <row r="79736" customFormat="1"/>
    <row r="79737" customFormat="1"/>
    <row r="79738" customFormat="1"/>
    <row r="79739" customFormat="1"/>
    <row r="79740" customFormat="1"/>
    <row r="79741" customFormat="1"/>
    <row r="79742" customFormat="1"/>
    <row r="79743" customFormat="1"/>
    <row r="79744" customFormat="1"/>
    <row r="79745" customFormat="1"/>
    <row r="79746" customFormat="1"/>
    <row r="79747" customFormat="1"/>
    <row r="79748" customFormat="1"/>
    <row r="79749" customFormat="1"/>
    <row r="79750" customFormat="1"/>
    <row r="79751" customFormat="1"/>
    <row r="79752" customFormat="1"/>
    <row r="79753" customFormat="1"/>
    <row r="79754" customFormat="1"/>
    <row r="79755" customFormat="1"/>
    <row r="79756" customFormat="1"/>
    <row r="79757" customFormat="1"/>
    <row r="79758" customFormat="1"/>
    <row r="79759" customFormat="1"/>
    <row r="79760" customFormat="1"/>
    <row r="79761" spans="26:257">
      <c r="CJ79761"/>
      <c r="CK79761"/>
      <c r="GG79761"/>
      <c r="GI79761"/>
      <c r="GQ79761"/>
      <c r="HI79761"/>
      <c r="HK79761"/>
      <c r="HM79761"/>
      <c r="IF79761"/>
      <c r="IW79761"/>
    </row>
    <row r="79762" spans="26:257">
      <c r="CJ79762"/>
      <c r="CK79762"/>
      <c r="GG79762"/>
      <c r="GI79762"/>
      <c r="GQ79762"/>
      <c r="HI79762"/>
      <c r="HK79762"/>
      <c r="HM79762"/>
      <c r="IF79762"/>
      <c r="IW79762"/>
    </row>
    <row r="79763" spans="26:257">
      <c r="CJ79763"/>
      <c r="CK79763"/>
      <c r="GG79763"/>
      <c r="GI79763"/>
      <c r="GQ79763"/>
      <c r="HI79763"/>
      <c r="HK79763"/>
      <c r="HM79763"/>
      <c r="IF79763"/>
      <c r="IW79763"/>
    </row>
    <row r="79764" spans="26:257">
      <c r="CJ79764"/>
      <c r="CK79764"/>
      <c r="GG79764"/>
      <c r="GI79764"/>
      <c r="GQ79764"/>
      <c r="HI79764"/>
      <c r="HK79764"/>
      <c r="HM79764"/>
      <c r="IF79764"/>
      <c r="IW79764"/>
    </row>
    <row r="79765" spans="26:257">
      <c r="CJ79765"/>
      <c r="CK79765"/>
      <c r="GG79765"/>
      <c r="GI79765"/>
      <c r="GQ79765"/>
      <c r="HI79765"/>
      <c r="HK79765"/>
      <c r="HM79765"/>
      <c r="IF79765"/>
      <c r="IW79765"/>
    </row>
    <row r="79766" spans="26:257">
      <c r="CJ79766"/>
      <c r="CK79766"/>
      <c r="GG79766"/>
      <c r="GI79766"/>
      <c r="GQ79766"/>
      <c r="HI79766"/>
      <c r="HK79766"/>
      <c r="HM79766"/>
      <c r="IF79766"/>
      <c r="IW79766"/>
    </row>
    <row r="79767" spans="26:257">
      <c r="CJ79767"/>
      <c r="CK79767"/>
      <c r="GG79767"/>
      <c r="GI79767"/>
      <c r="GQ79767"/>
      <c r="HI79767"/>
      <c r="HK79767"/>
      <c r="HM79767"/>
      <c r="IF79767"/>
      <c r="IW79767"/>
    </row>
    <row r="79768" spans="26:257">
      <c r="Z79768" s="37"/>
      <c r="AD79768" s="32"/>
      <c r="AJ79768" s="37"/>
      <c r="CJ79768"/>
      <c r="CK79768"/>
      <c r="GG79768"/>
      <c r="GI79768"/>
      <c r="GQ79768"/>
      <c r="HI79768"/>
      <c r="HK79768"/>
      <c r="HM79768"/>
      <c r="IF79768"/>
      <c r="IW79768"/>
    </row>
    <row r="79769" spans="26:257">
      <c r="CJ79769"/>
      <c r="CK79769"/>
      <c r="GG79769"/>
      <c r="GI79769"/>
      <c r="GQ79769"/>
      <c r="HI79769"/>
      <c r="HK79769"/>
      <c r="HM79769"/>
      <c r="IF79769"/>
      <c r="IW79769"/>
    </row>
    <row r="79770" spans="26:257">
      <c r="CJ79770"/>
      <c r="CK79770"/>
      <c r="GG79770"/>
      <c r="GI79770"/>
      <c r="GQ79770"/>
      <c r="HI79770"/>
      <c r="HK79770"/>
      <c r="HM79770"/>
      <c r="IF79770"/>
      <c r="IW79770"/>
    </row>
    <row r="79771" spans="26:257">
      <c r="CJ79771"/>
      <c r="CK79771"/>
      <c r="GG79771"/>
      <c r="GI79771"/>
      <c r="GQ79771"/>
      <c r="HI79771"/>
      <c r="HK79771"/>
      <c r="HM79771"/>
      <c r="IF79771"/>
      <c r="IW79771"/>
    </row>
    <row r="79772" spans="26:257">
      <c r="CJ79772"/>
      <c r="CK79772"/>
      <c r="GG79772"/>
      <c r="GI79772"/>
      <c r="GQ79772"/>
      <c r="HI79772"/>
      <c r="HK79772"/>
      <c r="HM79772"/>
      <c r="IF79772"/>
      <c r="IW79772"/>
    </row>
    <row r="79773" spans="26:257">
      <c r="CJ79773"/>
      <c r="CK79773"/>
      <c r="GG79773"/>
      <c r="GI79773"/>
      <c r="GQ79773"/>
      <c r="HI79773"/>
      <c r="HK79773"/>
      <c r="HM79773"/>
      <c r="IF79773"/>
      <c r="IW79773"/>
    </row>
    <row r="79774" spans="26:257">
      <c r="CJ79774"/>
      <c r="CK79774"/>
      <c r="GG79774"/>
      <c r="GI79774"/>
      <c r="GQ79774"/>
      <c r="HI79774"/>
      <c r="HK79774"/>
      <c r="HM79774"/>
      <c r="IF79774"/>
      <c r="IW79774"/>
    </row>
    <row r="79775" spans="26:257">
      <c r="CJ79775"/>
      <c r="CK79775"/>
      <c r="GG79775"/>
      <c r="GI79775"/>
      <c r="GQ79775"/>
      <c r="HI79775"/>
      <c r="HK79775"/>
      <c r="HM79775"/>
      <c r="IF79775"/>
      <c r="IW79775"/>
    </row>
    <row r="79776" spans="26:257">
      <c r="CJ79776"/>
      <c r="CK79776"/>
      <c r="GG79776"/>
      <c r="GI79776"/>
      <c r="GQ79776"/>
      <c r="HI79776"/>
      <c r="HK79776"/>
      <c r="HM79776"/>
      <c r="IF79776"/>
      <c r="IW79776"/>
    </row>
    <row r="79777" customFormat="1"/>
    <row r="79778" customFormat="1"/>
    <row r="79779" customFormat="1"/>
    <row r="79780" customFormat="1"/>
    <row r="79781" customFormat="1"/>
    <row r="79782" customFormat="1"/>
    <row r="79783" customFormat="1"/>
    <row r="79784" customFormat="1"/>
    <row r="79785" customFormat="1"/>
    <row r="79786" customFormat="1"/>
    <row r="79787" customFormat="1"/>
    <row r="79788" customFormat="1"/>
    <row r="79789" customFormat="1"/>
    <row r="79790" customFormat="1"/>
    <row r="79791" customFormat="1"/>
    <row r="79792" customFormat="1"/>
    <row r="79793" customFormat="1"/>
    <row r="79794" customFormat="1"/>
    <row r="79795" customFormat="1"/>
    <row r="79796" customFormat="1"/>
    <row r="79797" customFormat="1"/>
    <row r="79798" customFormat="1"/>
    <row r="79799" customFormat="1"/>
    <row r="79800" customFormat="1"/>
    <row r="79801" customFormat="1"/>
    <row r="79802" customFormat="1"/>
    <row r="79803" customFormat="1"/>
    <row r="79804" customFormat="1"/>
    <row r="79805" customFormat="1"/>
    <row r="79806" customFormat="1"/>
    <row r="79807" customFormat="1"/>
    <row r="79808" customFormat="1"/>
    <row r="79809" customFormat="1"/>
    <row r="79810" customFormat="1"/>
    <row r="79811" customFormat="1"/>
    <row r="79812" customFormat="1"/>
    <row r="79813" customFormat="1"/>
    <row r="79814" customFormat="1"/>
    <row r="79815" customFormat="1"/>
    <row r="79816" customFormat="1"/>
    <row r="79817" customFormat="1"/>
    <row r="79818" customFormat="1"/>
    <row r="79819" customFormat="1"/>
    <row r="79820" customFormat="1"/>
    <row r="79821" customFormat="1"/>
    <row r="79822" customFormat="1"/>
    <row r="79823" customFormat="1"/>
    <row r="79824" customFormat="1"/>
    <row r="79825" customFormat="1"/>
    <row r="79826" customFormat="1"/>
    <row r="79827" customFormat="1"/>
    <row r="79828" customFormat="1"/>
    <row r="79829" customFormat="1"/>
    <row r="79830" customFormat="1"/>
    <row r="79831" customFormat="1"/>
    <row r="79832" customFormat="1"/>
    <row r="79833" customFormat="1"/>
    <row r="79834" customFormat="1"/>
    <row r="79835" customFormat="1"/>
    <row r="79836" customFormat="1"/>
    <row r="79837" customFormat="1"/>
    <row r="79838" customFormat="1"/>
    <row r="79839" customFormat="1"/>
    <row r="79840" customFormat="1"/>
    <row r="79841" customFormat="1"/>
    <row r="79842" customFormat="1"/>
    <row r="79843" customFormat="1"/>
    <row r="79844" customFormat="1"/>
    <row r="79845" customFormat="1"/>
    <row r="79846" customFormat="1"/>
    <row r="79847" customFormat="1"/>
    <row r="79848" customFormat="1"/>
    <row r="79849" customFormat="1"/>
    <row r="79850" customFormat="1"/>
    <row r="79851" customFormat="1"/>
    <row r="79852" customFormat="1"/>
    <row r="79853" customFormat="1"/>
    <row r="79854" customFormat="1"/>
    <row r="79855" customFormat="1"/>
    <row r="79856" customFormat="1"/>
    <row r="79857" customFormat="1"/>
    <row r="79858" customFormat="1"/>
    <row r="79859" customFormat="1"/>
    <row r="79860" customFormat="1"/>
    <row r="79861" customFormat="1"/>
    <row r="79862" customFormat="1"/>
    <row r="79863" customFormat="1"/>
    <row r="79864" customFormat="1"/>
    <row r="79865" customFormat="1"/>
    <row r="79866" customFormat="1"/>
    <row r="79867" customFormat="1"/>
    <row r="79868" customFormat="1"/>
    <row r="79869" customFormat="1"/>
    <row r="79870" customFormat="1"/>
    <row r="79871" customFormat="1"/>
    <row r="79872" customFormat="1"/>
    <row r="79873" customFormat="1"/>
    <row r="79874" customFormat="1"/>
    <row r="79875" customFormat="1"/>
    <row r="79876" customFormat="1"/>
    <row r="79877" customFormat="1"/>
    <row r="79878" customFormat="1"/>
    <row r="79879" customFormat="1"/>
    <row r="79880" customFormat="1"/>
    <row r="79881" customFormat="1"/>
    <row r="79882" customFormat="1"/>
    <row r="79883" customFormat="1"/>
    <row r="79884" customFormat="1"/>
    <row r="79885" customFormat="1"/>
    <row r="79886" customFormat="1"/>
    <row r="79887" customFormat="1"/>
    <row r="79888" customFormat="1"/>
    <row r="79889" customFormat="1"/>
    <row r="79890" customFormat="1"/>
    <row r="79891" customFormat="1"/>
    <row r="79892" customFormat="1"/>
    <row r="79893" customFormat="1"/>
    <row r="79894" customFormat="1"/>
    <row r="79895" customFormat="1"/>
    <row r="79896" customFormat="1"/>
    <row r="79897" customFormat="1"/>
    <row r="79898" customFormat="1"/>
    <row r="79899" customFormat="1"/>
    <row r="79900" customFormat="1"/>
    <row r="79901" customFormat="1"/>
    <row r="79902" customFormat="1"/>
    <row r="79903" customFormat="1"/>
    <row r="79904" customFormat="1"/>
    <row r="79905" customFormat="1"/>
    <row r="79906" customFormat="1"/>
    <row r="79907" customFormat="1"/>
    <row r="79908" customFormat="1"/>
    <row r="79909" customFormat="1"/>
    <row r="79910" customFormat="1"/>
    <row r="79911" customFormat="1"/>
    <row r="79912" customFormat="1"/>
    <row r="79913" customFormat="1"/>
    <row r="79914" customFormat="1"/>
    <row r="79915" customFormat="1"/>
    <row r="79916" customFormat="1"/>
    <row r="79917" customFormat="1"/>
    <row r="79918" customFormat="1"/>
    <row r="79919" customFormat="1"/>
    <row r="79920" customFormat="1"/>
    <row r="79921" customFormat="1"/>
    <row r="79922" customFormat="1"/>
    <row r="79923" customFormat="1"/>
    <row r="79924" customFormat="1"/>
    <row r="79925" customFormat="1"/>
    <row r="79926" customFormat="1"/>
    <row r="79927" customFormat="1"/>
    <row r="79928" customFormat="1"/>
    <row r="79929" customFormat="1"/>
    <row r="79930" customFormat="1"/>
    <row r="79931" customFormat="1"/>
    <row r="79932" customFormat="1"/>
    <row r="79933" customFormat="1"/>
    <row r="79934" customFormat="1"/>
    <row r="79935" customFormat="1"/>
    <row r="79936" customFormat="1"/>
    <row r="79937" customFormat="1"/>
    <row r="79938" customFormat="1"/>
    <row r="79939" customFormat="1"/>
    <row r="79940" customFormat="1"/>
    <row r="79941" customFormat="1"/>
    <row r="79942" customFormat="1"/>
    <row r="79943" customFormat="1"/>
    <row r="79944" customFormat="1"/>
    <row r="79945" customFormat="1"/>
    <row r="79946" customFormat="1"/>
    <row r="79947" customFormat="1"/>
    <row r="79948" customFormat="1"/>
    <row r="79949" customFormat="1"/>
    <row r="79950" customFormat="1"/>
    <row r="79951" customFormat="1"/>
    <row r="79952" customFormat="1"/>
    <row r="79953" customFormat="1"/>
    <row r="79954" customFormat="1"/>
    <row r="79955" customFormat="1"/>
    <row r="79956" customFormat="1"/>
    <row r="79957" customFormat="1"/>
    <row r="79958" customFormat="1"/>
    <row r="79959" customFormat="1"/>
    <row r="79960" customFormat="1"/>
    <row r="79961" customFormat="1"/>
    <row r="79962" customFormat="1"/>
    <row r="79963" customFormat="1"/>
    <row r="79964" customFormat="1"/>
    <row r="79965" customFormat="1"/>
    <row r="79966" customFormat="1"/>
    <row r="79967" customFormat="1"/>
    <row r="79968" customFormat="1"/>
    <row r="79969" customFormat="1"/>
    <row r="79970" customFormat="1"/>
    <row r="79971" customFormat="1"/>
    <row r="79972" customFormat="1"/>
    <row r="79973" customFormat="1"/>
    <row r="79974" customFormat="1"/>
    <row r="79975" customFormat="1"/>
    <row r="79976" customFormat="1"/>
    <row r="79977" customFormat="1"/>
    <row r="79978" customFormat="1"/>
    <row r="79979" customFormat="1"/>
    <row r="79980" customFormat="1"/>
    <row r="79981" customFormat="1"/>
    <row r="79982" customFormat="1"/>
    <row r="79983" customFormat="1"/>
    <row r="79984" customFormat="1"/>
    <row r="79985" customFormat="1"/>
    <row r="79986" customFormat="1"/>
    <row r="79987" customFormat="1"/>
    <row r="79988" customFormat="1"/>
    <row r="79989" customFormat="1"/>
    <row r="79990" customFormat="1"/>
    <row r="79991" customFormat="1"/>
    <row r="79992" customFormat="1"/>
    <row r="79993" customFormat="1"/>
    <row r="79994" customFormat="1"/>
    <row r="79995" customFormat="1"/>
    <row r="79996" customFormat="1"/>
    <row r="79997" customFormat="1"/>
    <row r="79998" customFormat="1"/>
    <row r="79999" customFormat="1"/>
    <row r="80000" customFormat="1"/>
    <row r="80001" customFormat="1"/>
    <row r="80002" customFormat="1"/>
    <row r="80003" customFormat="1"/>
    <row r="80004" customFormat="1"/>
    <row r="80005" customFormat="1"/>
    <row r="80006" customFormat="1"/>
    <row r="80007" customFormat="1"/>
    <row r="80008" customFormat="1"/>
    <row r="80009" customFormat="1"/>
    <row r="80010" customFormat="1"/>
    <row r="80011" customFormat="1"/>
    <row r="80012" customFormat="1"/>
    <row r="80013" customFormat="1"/>
    <row r="80014" customFormat="1"/>
    <row r="80015" customFormat="1"/>
    <row r="80016" customFormat="1"/>
    <row r="80017" customFormat="1"/>
    <row r="80018" customFormat="1"/>
    <row r="80019" customFormat="1"/>
    <row r="80020" customFormat="1"/>
    <row r="80021" customFormat="1"/>
    <row r="80022" customFormat="1"/>
    <row r="80023" customFormat="1"/>
    <row r="80024" customFormat="1"/>
    <row r="80025" customFormat="1"/>
    <row r="80026" customFormat="1"/>
    <row r="80027" customFormat="1"/>
    <row r="80028" customFormat="1"/>
    <row r="80029" customFormat="1"/>
    <row r="80030" customFormat="1"/>
    <row r="80031" customFormat="1"/>
    <row r="80032" customFormat="1"/>
    <row r="80033" customFormat="1"/>
    <row r="80034" customFormat="1"/>
    <row r="80035" customFormat="1"/>
    <row r="80036" customFormat="1"/>
    <row r="80037" customFormat="1"/>
    <row r="80038" customFormat="1"/>
    <row r="80039" customFormat="1"/>
    <row r="80040" customFormat="1"/>
    <row r="80041" customFormat="1"/>
    <row r="80042" customFormat="1"/>
    <row r="80043" customFormat="1"/>
    <row r="80044" customFormat="1"/>
    <row r="80045" customFormat="1"/>
    <row r="80046" customFormat="1"/>
    <row r="80047" customFormat="1"/>
    <row r="80048" customFormat="1"/>
    <row r="80049" customFormat="1"/>
    <row r="80050" customFormat="1"/>
    <row r="80051" customFormat="1"/>
    <row r="80052" customFormat="1"/>
    <row r="80053" customFormat="1"/>
    <row r="80054" customFormat="1"/>
    <row r="80055" customFormat="1"/>
    <row r="80056" customFormat="1"/>
    <row r="80057" customFormat="1"/>
    <row r="80058" customFormat="1"/>
    <row r="80059" customFormat="1"/>
    <row r="80060" customFormat="1"/>
    <row r="80061" customFormat="1"/>
    <row r="80062" customFormat="1"/>
    <row r="80063" customFormat="1"/>
    <row r="80064" customFormat="1"/>
    <row r="80065" customFormat="1"/>
    <row r="80066" customFormat="1"/>
    <row r="80067" customFormat="1"/>
    <row r="80068" customFormat="1"/>
    <row r="80069" customFormat="1"/>
    <row r="80070" customFormat="1"/>
    <row r="80071" customFormat="1"/>
    <row r="80072" customFormat="1"/>
    <row r="80073" customFormat="1"/>
    <row r="80074" customFormat="1"/>
    <row r="80075" customFormat="1"/>
    <row r="80076" customFormat="1"/>
    <row r="80077" customFormat="1"/>
    <row r="80078" customFormat="1"/>
    <row r="80079" customFormat="1"/>
    <row r="80080" customFormat="1"/>
    <row r="80081" customFormat="1"/>
    <row r="80082" customFormat="1"/>
    <row r="80083" customFormat="1"/>
    <row r="80084" customFormat="1"/>
    <row r="80085" customFormat="1"/>
    <row r="80086" customFormat="1"/>
    <row r="80087" customFormat="1"/>
    <row r="80088" customFormat="1"/>
    <row r="80089" customFormat="1"/>
    <row r="80090" customFormat="1"/>
    <row r="80091" customFormat="1"/>
    <row r="80092" customFormat="1"/>
    <row r="80093" customFormat="1"/>
    <row r="80094" customFormat="1"/>
    <row r="80095" customFormat="1"/>
    <row r="80096" customFormat="1"/>
    <row r="80097" customFormat="1"/>
    <row r="80098" customFormat="1"/>
    <row r="80099" customFormat="1"/>
    <row r="80100" customFormat="1"/>
    <row r="80101" customFormat="1"/>
    <row r="80102" customFormat="1"/>
    <row r="80103" customFormat="1"/>
    <row r="80104" customFormat="1"/>
    <row r="80105" customFormat="1"/>
    <row r="80106" customFormat="1"/>
    <row r="80107" customFormat="1"/>
    <row r="80108" customFormat="1"/>
    <row r="80109" customFormat="1"/>
    <row r="80110" customFormat="1"/>
    <row r="80111" customFormat="1"/>
    <row r="80112" customFormat="1"/>
    <row r="80113" customFormat="1"/>
    <row r="80114" customFormat="1"/>
    <row r="80115" customFormat="1"/>
    <row r="80116" customFormat="1"/>
    <row r="80117" customFormat="1"/>
    <row r="80118" customFormat="1"/>
    <row r="80119" customFormat="1"/>
    <row r="80120" customFormat="1"/>
    <row r="80121" customFormat="1"/>
    <row r="80122" customFormat="1"/>
    <row r="80123" customFormat="1"/>
    <row r="80124" customFormat="1"/>
    <row r="80125" customFormat="1"/>
    <row r="80126" customFormat="1"/>
    <row r="80127" customFormat="1"/>
    <row r="80128" customFormat="1"/>
    <row r="80129" customFormat="1"/>
    <row r="80130" customFormat="1"/>
    <row r="80131" customFormat="1"/>
    <row r="80132" customFormat="1"/>
    <row r="80133" customFormat="1"/>
    <row r="80134" customFormat="1"/>
    <row r="80135" customFormat="1"/>
    <row r="80136" customFormat="1"/>
    <row r="80137" customFormat="1"/>
    <row r="80138" customFormat="1"/>
    <row r="80139" customFormat="1"/>
    <row r="80140" customFormat="1"/>
    <row r="80141" customFormat="1"/>
    <row r="80142" customFormat="1"/>
    <row r="80143" customFormat="1"/>
    <row r="80144" customFormat="1"/>
    <row r="80145" customFormat="1"/>
    <row r="80146" customFormat="1"/>
    <row r="80147" customFormat="1"/>
    <row r="80148" customFormat="1"/>
    <row r="80149" customFormat="1"/>
    <row r="80150" customFormat="1"/>
    <row r="80151" customFormat="1"/>
    <row r="80152" customFormat="1"/>
    <row r="80153" customFormat="1"/>
    <row r="80154" customFormat="1"/>
    <row r="80155" customFormat="1"/>
    <row r="80156" customFormat="1"/>
    <row r="80157" customFormat="1"/>
    <row r="80158" customFormat="1"/>
    <row r="80159" customFormat="1"/>
    <row r="80160" customFormat="1"/>
    <row r="80161" customFormat="1"/>
    <row r="80162" customFormat="1"/>
    <row r="80163" customFormat="1"/>
    <row r="80164" customFormat="1"/>
    <row r="80165" customFormat="1"/>
    <row r="80166" customFormat="1"/>
    <row r="80167" customFormat="1"/>
    <row r="80168" customFormat="1"/>
    <row r="80169" customFormat="1"/>
    <row r="80170" customFormat="1"/>
    <row r="80171" customFormat="1"/>
    <row r="80172" customFormat="1"/>
    <row r="80173" customFormat="1"/>
    <row r="80174" customFormat="1"/>
    <row r="80175" customFormat="1"/>
    <row r="80176" customFormat="1"/>
    <row r="80177" customFormat="1"/>
    <row r="80178" customFormat="1"/>
    <row r="80179" customFormat="1"/>
    <row r="80180" customFormat="1"/>
    <row r="80181" customFormat="1"/>
    <row r="80182" customFormat="1"/>
    <row r="80183" customFormat="1"/>
    <row r="80184" customFormat="1"/>
    <row r="80185" customFormat="1"/>
    <row r="80186" customFormat="1"/>
    <row r="80187" customFormat="1"/>
    <row r="80188" customFormat="1"/>
    <row r="80189" customFormat="1"/>
    <row r="80190" customFormat="1"/>
    <row r="80191" customFormat="1"/>
    <row r="80192" customFormat="1"/>
    <row r="80193" customFormat="1"/>
    <row r="80194" customFormat="1"/>
    <row r="80195" customFormat="1"/>
    <row r="80196" customFormat="1"/>
    <row r="80197" customFormat="1"/>
    <row r="80198" customFormat="1"/>
    <row r="80199" customFormat="1"/>
    <row r="80200" customFormat="1"/>
    <row r="80201" customFormat="1"/>
    <row r="80202" customFormat="1"/>
    <row r="80203" customFormat="1"/>
    <row r="80204" customFormat="1"/>
    <row r="80205" customFormat="1"/>
    <row r="80206" customFormat="1"/>
    <row r="80207" customFormat="1"/>
    <row r="80208" customFormat="1"/>
    <row r="80209" customFormat="1"/>
    <row r="80210" customFormat="1"/>
    <row r="80211" customFormat="1"/>
    <row r="80212" customFormat="1"/>
    <row r="80213" customFormat="1"/>
    <row r="80214" customFormat="1"/>
    <row r="80215" customFormat="1"/>
    <row r="80216" customFormat="1"/>
    <row r="80217" customFormat="1"/>
    <row r="80218" customFormat="1"/>
    <row r="80219" customFormat="1"/>
    <row r="80220" customFormat="1"/>
    <row r="80221" customFormat="1"/>
    <row r="80222" customFormat="1"/>
    <row r="80223" customFormat="1"/>
    <row r="80224" customFormat="1"/>
    <row r="80225" customFormat="1"/>
    <row r="80226" customFormat="1"/>
    <row r="80227" customFormat="1"/>
    <row r="80228" customFormat="1"/>
    <row r="80229" customFormat="1"/>
    <row r="80230" customFormat="1"/>
    <row r="80231" customFormat="1"/>
    <row r="80232" customFormat="1"/>
    <row r="80233" customFormat="1"/>
    <row r="80234" customFormat="1"/>
    <row r="80235" customFormat="1"/>
    <row r="80236" customFormat="1"/>
    <row r="80237" customFormat="1"/>
    <row r="80238" customFormat="1"/>
    <row r="80239" customFormat="1"/>
    <row r="80240" customFormat="1"/>
    <row r="80241" customFormat="1"/>
    <row r="80242" customFormat="1"/>
    <row r="80243" customFormat="1"/>
    <row r="80244" customFormat="1"/>
    <row r="80245" customFormat="1"/>
    <row r="80246" customFormat="1"/>
    <row r="80247" customFormat="1"/>
    <row r="80248" customFormat="1"/>
    <row r="80249" customFormat="1"/>
    <row r="80250" customFormat="1"/>
    <row r="80251" customFormat="1"/>
    <row r="80252" customFormat="1"/>
    <row r="80253" customFormat="1"/>
    <row r="80254" customFormat="1"/>
    <row r="80255" customFormat="1"/>
    <row r="80256" customFormat="1"/>
    <row r="80257" customFormat="1"/>
    <row r="80258" customFormat="1"/>
    <row r="80259" customFormat="1"/>
    <row r="80260" customFormat="1"/>
    <row r="80261" customFormat="1"/>
    <row r="80262" customFormat="1"/>
    <row r="80263" customFormat="1"/>
    <row r="80264" customFormat="1"/>
    <row r="80265" customFormat="1"/>
    <row r="80266" customFormat="1"/>
    <row r="80267" customFormat="1"/>
    <row r="80268" customFormat="1"/>
    <row r="80269" customFormat="1"/>
    <row r="80270" customFormat="1"/>
    <row r="80271" customFormat="1"/>
    <row r="80272" customFormat="1"/>
    <row r="80273" customFormat="1"/>
    <row r="80274" customFormat="1"/>
    <row r="80275" customFormat="1"/>
    <row r="80276" customFormat="1"/>
    <row r="80277" customFormat="1"/>
    <row r="80278" customFormat="1"/>
    <row r="80279" customFormat="1"/>
    <row r="80280" customFormat="1"/>
    <row r="80281" customFormat="1"/>
    <row r="80282" customFormat="1"/>
    <row r="80283" customFormat="1"/>
    <row r="80284" customFormat="1"/>
    <row r="80285" customFormat="1"/>
    <row r="80286" customFormat="1"/>
    <row r="80287" customFormat="1"/>
    <row r="80288" customFormat="1"/>
    <row r="80289" customFormat="1"/>
    <row r="80290" customFormat="1"/>
    <row r="80291" customFormat="1"/>
    <row r="80292" customFormat="1"/>
    <row r="80293" customFormat="1"/>
    <row r="80294" customFormat="1"/>
    <row r="80295" customFormat="1"/>
    <row r="80296" customFormat="1"/>
    <row r="80297" customFormat="1"/>
    <row r="80298" customFormat="1"/>
    <row r="80299" customFormat="1"/>
    <row r="80300" customFormat="1"/>
    <row r="80301" customFormat="1"/>
    <row r="80302" customFormat="1"/>
    <row r="80303" customFormat="1"/>
    <row r="80304" customFormat="1"/>
    <row r="80305" customFormat="1"/>
    <row r="80306" customFormat="1"/>
    <row r="80307" customFormat="1"/>
    <row r="80308" customFormat="1"/>
    <row r="80309" customFormat="1"/>
    <row r="80310" customFormat="1"/>
    <row r="80311" customFormat="1"/>
    <row r="80312" customFormat="1"/>
    <row r="80313" customFormat="1"/>
    <row r="80314" customFormat="1"/>
    <row r="80315" customFormat="1"/>
    <row r="80316" customFormat="1"/>
    <row r="80317" customFormat="1"/>
    <row r="80318" customFormat="1"/>
    <row r="80319" customFormat="1"/>
    <row r="80320" customFormat="1"/>
    <row r="80321" customFormat="1"/>
    <row r="80322" customFormat="1"/>
    <row r="80323" customFormat="1"/>
    <row r="80324" customFormat="1"/>
    <row r="80325" customFormat="1"/>
    <row r="80326" customFormat="1"/>
    <row r="80327" customFormat="1"/>
    <row r="80328" customFormat="1"/>
    <row r="80329" customFormat="1"/>
    <row r="80330" customFormat="1"/>
    <row r="80331" customFormat="1"/>
    <row r="80332" customFormat="1"/>
    <row r="80333" customFormat="1"/>
    <row r="80334" customFormat="1"/>
    <row r="80335" customFormat="1"/>
    <row r="80336" customFormat="1"/>
    <row r="80337" customFormat="1"/>
    <row r="80338" customFormat="1"/>
    <row r="80339" customFormat="1"/>
    <row r="80340" customFormat="1"/>
    <row r="80341" customFormat="1"/>
    <row r="80342" customFormat="1"/>
    <row r="80343" customFormat="1"/>
    <row r="80344" customFormat="1"/>
    <row r="80345" customFormat="1"/>
    <row r="80346" customFormat="1"/>
    <row r="80347" customFormat="1"/>
    <row r="80348" customFormat="1"/>
    <row r="80349" customFormat="1"/>
    <row r="80350" customFormat="1"/>
    <row r="80351" customFormat="1"/>
    <row r="80352" customFormat="1"/>
    <row r="80353" customFormat="1"/>
    <row r="80354" customFormat="1"/>
    <row r="80355" customFormat="1"/>
    <row r="80356" customFormat="1"/>
    <row r="80357" customFormat="1"/>
    <row r="80358" customFormat="1"/>
    <row r="80359" customFormat="1"/>
    <row r="80360" customFormat="1"/>
    <row r="80361" customFormat="1"/>
    <row r="80362" customFormat="1"/>
    <row r="80363" customFormat="1"/>
    <row r="80364" customFormat="1"/>
    <row r="80365" customFormat="1"/>
    <row r="80366" customFormat="1"/>
    <row r="80367" customFormat="1"/>
    <row r="80368" customFormat="1"/>
    <row r="80369" customFormat="1"/>
    <row r="80370" customFormat="1"/>
    <row r="80371" customFormat="1"/>
    <row r="80372" customFormat="1"/>
    <row r="80373" customFormat="1"/>
    <row r="80374" customFormat="1"/>
    <row r="80375" customFormat="1"/>
    <row r="80376" customFormat="1"/>
    <row r="80377" customFormat="1"/>
    <row r="80378" customFormat="1"/>
    <row r="80379" customFormat="1"/>
    <row r="80380" customFormat="1"/>
    <row r="80381" customFormat="1"/>
    <row r="80382" customFormat="1"/>
    <row r="80383" customFormat="1"/>
    <row r="80384" customFormat="1"/>
    <row r="80385" customFormat="1"/>
    <row r="80386" customFormat="1"/>
    <row r="80387" customFormat="1"/>
    <row r="80388" customFormat="1"/>
    <row r="80389" customFormat="1"/>
    <row r="80390" customFormat="1"/>
    <row r="80391" customFormat="1"/>
    <row r="80392" customFormat="1"/>
    <row r="80393" customFormat="1"/>
    <row r="80394" customFormat="1"/>
    <row r="80395" customFormat="1"/>
    <row r="80396" customFormat="1"/>
    <row r="80397" customFormat="1"/>
    <row r="80398" customFormat="1"/>
    <row r="80399" customFormat="1"/>
    <row r="80400" customFormat="1"/>
    <row r="80401" customFormat="1"/>
    <row r="80402" customFormat="1"/>
    <row r="80403" customFormat="1"/>
    <row r="80404" customFormat="1"/>
    <row r="80405" customFormat="1"/>
    <row r="80406" customFormat="1"/>
    <row r="80407" customFormat="1"/>
    <row r="80408" customFormat="1"/>
    <row r="80409" customFormat="1"/>
    <row r="80410" customFormat="1"/>
    <row r="80411" customFormat="1"/>
    <row r="80412" customFormat="1"/>
    <row r="80413" customFormat="1"/>
    <row r="80414" customFormat="1"/>
    <row r="80415" customFormat="1"/>
    <row r="80416" customFormat="1"/>
    <row r="80417" customFormat="1"/>
    <row r="80418" customFormat="1"/>
    <row r="80419" customFormat="1"/>
    <row r="80420" customFormat="1"/>
    <row r="80421" customFormat="1"/>
    <row r="80422" customFormat="1"/>
    <row r="80423" customFormat="1"/>
    <row r="80424" customFormat="1"/>
    <row r="80425" customFormat="1"/>
    <row r="80426" customFormat="1"/>
    <row r="80427" customFormat="1"/>
    <row r="80428" customFormat="1"/>
    <row r="80429" customFormat="1"/>
    <row r="80430" customFormat="1"/>
    <row r="80431" customFormat="1"/>
    <row r="80432" customFormat="1"/>
    <row r="80433" customFormat="1"/>
    <row r="80434" customFormat="1"/>
    <row r="80435" customFormat="1"/>
    <row r="80436" customFormat="1"/>
    <row r="80437" customFormat="1"/>
    <row r="80438" customFormat="1"/>
    <row r="80439" customFormat="1"/>
    <row r="80440" customFormat="1"/>
    <row r="80441" customFormat="1"/>
    <row r="80442" customFormat="1"/>
    <row r="80443" customFormat="1"/>
    <row r="80444" customFormat="1"/>
    <row r="80445" customFormat="1"/>
    <row r="80446" customFormat="1"/>
    <row r="80447" customFormat="1"/>
    <row r="80448" customFormat="1"/>
    <row r="80449" customFormat="1"/>
    <row r="80450" customFormat="1"/>
    <row r="80451" customFormat="1"/>
    <row r="80452" customFormat="1"/>
    <row r="80453" customFormat="1"/>
    <row r="80454" customFormat="1"/>
    <row r="80455" customFormat="1"/>
    <row r="80456" customFormat="1"/>
    <row r="80457" customFormat="1"/>
    <row r="80458" customFormat="1"/>
    <row r="80459" customFormat="1"/>
    <row r="80460" customFormat="1"/>
    <row r="80461" customFormat="1"/>
    <row r="80462" customFormat="1"/>
    <row r="80463" customFormat="1"/>
    <row r="80464" customFormat="1"/>
    <row r="80465" customFormat="1"/>
    <row r="80466" customFormat="1"/>
    <row r="80467" customFormat="1"/>
    <row r="80468" customFormat="1"/>
    <row r="80469" customFormat="1"/>
    <row r="80470" customFormat="1"/>
    <row r="80471" customFormat="1"/>
    <row r="80472" customFormat="1"/>
    <row r="80473" customFormat="1"/>
    <row r="80474" customFormat="1"/>
    <row r="80475" customFormat="1"/>
    <row r="80476" customFormat="1"/>
    <row r="80477" customFormat="1"/>
    <row r="80478" customFormat="1"/>
    <row r="80479" customFormat="1"/>
    <row r="80480" customFormat="1"/>
    <row r="80481" customFormat="1"/>
    <row r="80482" customFormat="1"/>
    <row r="80483" customFormat="1"/>
    <row r="80484" customFormat="1"/>
    <row r="80485" customFormat="1"/>
    <row r="80486" customFormat="1"/>
    <row r="80487" customFormat="1"/>
    <row r="80488" customFormat="1"/>
    <row r="80489" customFormat="1"/>
    <row r="80490" customFormat="1"/>
    <row r="80491" customFormat="1"/>
    <row r="80492" customFormat="1"/>
    <row r="80493" customFormat="1"/>
    <row r="80494" customFormat="1"/>
    <row r="80495" customFormat="1"/>
    <row r="80496" customFormat="1"/>
    <row r="80497" customFormat="1"/>
    <row r="80498" customFormat="1"/>
    <row r="80499" customFormat="1"/>
    <row r="80500" customFormat="1"/>
    <row r="80501" customFormat="1"/>
    <row r="80502" customFormat="1"/>
    <row r="80503" customFormat="1"/>
    <row r="80504" customFormat="1"/>
    <row r="80505" customFormat="1"/>
    <row r="80506" customFormat="1"/>
    <row r="80507" customFormat="1"/>
    <row r="80508" customFormat="1"/>
    <row r="80509" customFormat="1"/>
    <row r="80510" customFormat="1"/>
    <row r="80511" customFormat="1"/>
    <row r="80512" customFormat="1"/>
    <row r="80513" customFormat="1"/>
    <row r="80514" customFormat="1"/>
    <row r="80515" customFormat="1"/>
    <row r="80516" customFormat="1"/>
    <row r="80517" customFormat="1"/>
    <row r="80518" customFormat="1"/>
    <row r="80519" customFormat="1"/>
    <row r="80520" customFormat="1"/>
    <row r="80521" customFormat="1"/>
    <row r="80522" customFormat="1"/>
    <row r="80523" customFormat="1"/>
    <row r="80524" customFormat="1"/>
    <row r="80525" customFormat="1"/>
    <row r="80526" customFormat="1"/>
    <row r="80527" customFormat="1"/>
    <row r="80528" customFormat="1"/>
    <row r="80529" customFormat="1"/>
    <row r="80530" customFormat="1"/>
    <row r="80531" customFormat="1"/>
    <row r="80532" customFormat="1"/>
    <row r="80533" customFormat="1"/>
    <row r="80534" customFormat="1"/>
    <row r="80535" customFormat="1"/>
    <row r="80536" customFormat="1"/>
    <row r="80537" customFormat="1"/>
    <row r="80538" customFormat="1"/>
    <row r="80539" customFormat="1"/>
    <row r="80540" customFormat="1"/>
    <row r="80541" customFormat="1"/>
    <row r="80542" customFormat="1"/>
    <row r="80543" customFormat="1"/>
    <row r="80544" customFormat="1"/>
    <row r="80545" customFormat="1"/>
    <row r="80546" customFormat="1"/>
    <row r="80547" customFormat="1"/>
    <row r="80548" customFormat="1"/>
    <row r="80549" customFormat="1"/>
    <row r="80550" customFormat="1"/>
    <row r="80551" customFormat="1"/>
    <row r="80552" customFormat="1"/>
    <row r="80553" customFormat="1"/>
    <row r="80554" customFormat="1"/>
    <row r="80555" customFormat="1"/>
    <row r="80556" customFormat="1"/>
    <row r="80557" customFormat="1"/>
    <row r="80558" customFormat="1"/>
    <row r="80559" customFormat="1"/>
    <row r="80560" customFormat="1"/>
    <row r="80561" customFormat="1"/>
    <row r="80562" customFormat="1"/>
    <row r="80563" customFormat="1"/>
    <row r="80564" customFormat="1"/>
    <row r="80565" customFormat="1"/>
    <row r="80566" customFormat="1"/>
    <row r="80567" customFormat="1"/>
    <row r="80568" customFormat="1"/>
    <row r="80569" customFormat="1"/>
    <row r="80570" customFormat="1"/>
    <row r="80571" customFormat="1"/>
    <row r="80572" customFormat="1"/>
    <row r="80573" customFormat="1"/>
    <row r="80574" customFormat="1"/>
    <row r="80575" customFormat="1"/>
    <row r="80576" customFormat="1"/>
    <row r="80577" customFormat="1"/>
    <row r="80578" customFormat="1"/>
    <row r="80579" customFormat="1"/>
    <row r="80580" customFormat="1"/>
    <row r="80581" customFormat="1"/>
    <row r="80582" customFormat="1"/>
    <row r="80583" customFormat="1"/>
    <row r="80584" customFormat="1"/>
    <row r="80585" customFormat="1"/>
    <row r="80586" customFormat="1"/>
    <row r="80587" customFormat="1"/>
    <row r="80588" customFormat="1"/>
    <row r="80589" customFormat="1"/>
    <row r="80590" customFormat="1"/>
    <row r="80591" customFormat="1"/>
    <row r="80592" customFormat="1"/>
    <row r="80593" customFormat="1"/>
    <row r="80594" customFormat="1"/>
    <row r="80595" customFormat="1"/>
    <row r="80596" customFormat="1"/>
    <row r="80597" customFormat="1"/>
    <row r="80598" customFormat="1"/>
    <row r="80599" customFormat="1"/>
    <row r="80600" customFormat="1"/>
    <row r="80601" customFormat="1"/>
    <row r="80602" customFormat="1"/>
    <row r="80603" customFormat="1"/>
    <row r="80604" customFormat="1"/>
    <row r="80605" customFormat="1"/>
    <row r="80606" customFormat="1"/>
    <row r="80607" customFormat="1"/>
    <row r="80608" customFormat="1"/>
    <row r="80609" customFormat="1"/>
    <row r="80610" customFormat="1"/>
    <row r="80611" customFormat="1"/>
    <row r="80612" customFormat="1"/>
    <row r="80613" customFormat="1"/>
    <row r="80614" customFormat="1"/>
    <row r="80615" customFormat="1"/>
    <row r="80616" customFormat="1"/>
    <row r="80617" customFormat="1"/>
    <row r="80618" customFormat="1"/>
    <row r="80619" customFormat="1"/>
    <row r="80620" customFormat="1"/>
    <row r="80621" customFormat="1"/>
    <row r="80622" customFormat="1"/>
    <row r="80623" customFormat="1"/>
    <row r="80624" customFormat="1"/>
    <row r="80625" customFormat="1"/>
    <row r="80626" customFormat="1"/>
    <row r="80627" customFormat="1"/>
    <row r="80628" customFormat="1"/>
    <row r="80629" customFormat="1"/>
    <row r="80630" customFormat="1"/>
    <row r="80631" customFormat="1"/>
    <row r="80632" customFormat="1"/>
    <row r="80633" customFormat="1"/>
    <row r="80634" customFormat="1"/>
    <row r="80635" customFormat="1"/>
    <row r="80636" customFormat="1"/>
    <row r="80637" customFormat="1"/>
    <row r="80638" customFormat="1"/>
    <row r="80639" customFormat="1"/>
    <row r="80640" customFormat="1"/>
    <row r="80641" customFormat="1"/>
    <row r="80642" customFormat="1"/>
    <row r="80643" customFormat="1"/>
    <row r="80644" customFormat="1"/>
    <row r="80645" customFormat="1"/>
    <row r="80646" customFormat="1"/>
    <row r="80647" customFormat="1"/>
    <row r="80648" customFormat="1"/>
    <row r="80649" customFormat="1"/>
    <row r="80650" customFormat="1"/>
    <row r="80651" customFormat="1"/>
    <row r="80652" customFormat="1"/>
    <row r="80653" customFormat="1"/>
    <row r="80654" customFormat="1"/>
    <row r="80655" customFormat="1"/>
    <row r="80656" customFormat="1"/>
    <row r="80657" customFormat="1"/>
    <row r="80658" customFormat="1"/>
    <row r="80659" customFormat="1"/>
    <row r="80660" customFormat="1"/>
    <row r="80661" customFormat="1"/>
    <row r="80662" customFormat="1"/>
    <row r="80663" customFormat="1"/>
    <row r="80664" customFormat="1"/>
    <row r="80665" customFormat="1"/>
    <row r="80666" customFormat="1"/>
    <row r="80667" customFormat="1"/>
    <row r="80668" customFormat="1"/>
    <row r="80669" customFormat="1"/>
    <row r="80670" customFormat="1"/>
    <row r="80671" customFormat="1"/>
    <row r="80672" customFormat="1"/>
    <row r="80673" customFormat="1"/>
    <row r="80674" customFormat="1"/>
    <row r="80675" customFormat="1"/>
    <row r="80676" customFormat="1"/>
    <row r="80677" customFormat="1"/>
    <row r="80678" customFormat="1"/>
    <row r="80679" customFormat="1"/>
    <row r="80680" customFormat="1"/>
    <row r="80681" customFormat="1"/>
    <row r="80682" customFormat="1"/>
    <row r="80683" customFormat="1"/>
    <row r="80684" customFormat="1"/>
    <row r="80685" customFormat="1"/>
    <row r="80686" customFormat="1"/>
    <row r="80687" customFormat="1"/>
    <row r="80688" customFormat="1"/>
    <row r="80689" customFormat="1"/>
    <row r="80690" customFormat="1"/>
    <row r="80691" customFormat="1"/>
    <row r="80692" customFormat="1"/>
    <row r="80693" customFormat="1"/>
    <row r="80694" customFormat="1"/>
    <row r="80695" customFormat="1"/>
    <row r="80696" customFormat="1"/>
    <row r="80697" customFormat="1"/>
    <row r="80698" customFormat="1"/>
    <row r="80699" customFormat="1"/>
    <row r="80700" customFormat="1"/>
    <row r="80701" customFormat="1"/>
    <row r="80702" customFormat="1"/>
    <row r="80703" customFormat="1"/>
    <row r="80704" customFormat="1"/>
    <row r="80705" customFormat="1"/>
    <row r="80706" customFormat="1"/>
    <row r="80707" customFormat="1"/>
    <row r="80708" customFormat="1"/>
    <row r="80709" customFormat="1"/>
    <row r="80710" customFormat="1"/>
    <row r="80711" customFormat="1"/>
    <row r="80712" customFormat="1"/>
    <row r="80713" customFormat="1"/>
    <row r="80714" customFormat="1"/>
    <row r="80715" customFormat="1"/>
    <row r="80716" customFormat="1"/>
    <row r="80717" customFormat="1"/>
    <row r="80718" customFormat="1"/>
    <row r="80719" customFormat="1"/>
    <row r="80720" customFormat="1"/>
    <row r="80721" customFormat="1"/>
    <row r="80722" customFormat="1"/>
    <row r="80723" customFormat="1"/>
    <row r="80724" customFormat="1"/>
    <row r="80725" customFormat="1"/>
    <row r="80726" customFormat="1"/>
    <row r="80727" customFormat="1"/>
    <row r="80728" customFormat="1"/>
    <row r="80729" customFormat="1"/>
    <row r="80730" customFormat="1"/>
    <row r="80731" customFormat="1"/>
    <row r="80732" customFormat="1"/>
    <row r="80733" customFormat="1"/>
    <row r="80734" customFormat="1"/>
    <row r="80735" customFormat="1"/>
    <row r="80736" customFormat="1"/>
    <row r="80737" customFormat="1"/>
    <row r="80738" customFormat="1"/>
    <row r="80739" customFormat="1"/>
    <row r="80740" customFormat="1"/>
    <row r="80741" customFormat="1"/>
    <row r="80742" customFormat="1"/>
    <row r="80743" customFormat="1"/>
    <row r="80744" customFormat="1"/>
    <row r="80745" customFormat="1"/>
    <row r="80746" customFormat="1"/>
    <row r="80747" customFormat="1"/>
    <row r="80748" customFormat="1"/>
    <row r="80749" customFormat="1"/>
    <row r="80750" customFormat="1"/>
    <row r="80751" customFormat="1"/>
    <row r="80752" customFormat="1"/>
    <row r="80753" customFormat="1"/>
    <row r="80754" customFormat="1"/>
    <row r="80755" customFormat="1"/>
    <row r="80756" customFormat="1"/>
    <row r="80757" customFormat="1"/>
    <row r="80758" customFormat="1"/>
    <row r="80759" customFormat="1"/>
    <row r="80760" customFormat="1"/>
    <row r="80761" customFormat="1"/>
    <row r="80762" customFormat="1"/>
    <row r="80763" customFormat="1"/>
    <row r="80764" customFormat="1"/>
    <row r="80765" customFormat="1"/>
    <row r="80766" customFormat="1"/>
    <row r="80767" customFormat="1"/>
    <row r="80768" customFormat="1"/>
    <row r="80769" customFormat="1"/>
    <row r="80770" customFormat="1"/>
    <row r="80771" customFormat="1"/>
    <row r="80772" customFormat="1"/>
    <row r="80773" customFormat="1"/>
    <row r="80774" customFormat="1"/>
    <row r="80775" customFormat="1"/>
    <row r="80776" customFormat="1"/>
    <row r="80777" customFormat="1"/>
    <row r="80778" customFormat="1"/>
    <row r="80779" customFormat="1"/>
    <row r="80780" customFormat="1"/>
    <row r="80781" customFormat="1"/>
    <row r="80782" customFormat="1"/>
    <row r="80783" customFormat="1"/>
    <row r="80784" customFormat="1"/>
    <row r="80785" customFormat="1"/>
    <row r="80786" customFormat="1"/>
    <row r="80787" customFormat="1"/>
    <row r="80788" customFormat="1"/>
    <row r="80789" customFormat="1"/>
    <row r="80790" customFormat="1"/>
    <row r="80791" customFormat="1"/>
    <row r="80792" customFormat="1"/>
    <row r="80793" customFormat="1"/>
    <row r="80794" customFormat="1"/>
    <row r="80795" customFormat="1"/>
    <row r="80796" customFormat="1"/>
    <row r="80797" customFormat="1"/>
    <row r="80798" customFormat="1"/>
    <row r="80799" customFormat="1"/>
    <row r="80800" customFormat="1"/>
    <row r="80801" customFormat="1"/>
    <row r="80802" customFormat="1"/>
    <row r="80803" customFormat="1"/>
    <row r="80804" customFormat="1"/>
    <row r="80805" customFormat="1"/>
    <row r="80806" customFormat="1"/>
    <row r="80807" customFormat="1"/>
    <row r="80808" customFormat="1"/>
    <row r="80809" customFormat="1"/>
    <row r="80810" customFormat="1"/>
    <row r="80811" customFormat="1"/>
    <row r="80812" customFormat="1"/>
    <row r="80813" customFormat="1"/>
    <row r="80814" customFormat="1"/>
    <row r="80815" customFormat="1"/>
    <row r="80816" customFormat="1"/>
    <row r="80817" customFormat="1"/>
    <row r="80818" customFormat="1"/>
    <row r="80819" customFormat="1"/>
    <row r="80820" customFormat="1"/>
    <row r="80821" customFormat="1"/>
    <row r="80822" customFormat="1"/>
    <row r="80823" customFormat="1"/>
    <row r="80824" customFormat="1"/>
    <row r="80825" customFormat="1"/>
    <row r="80826" customFormat="1"/>
    <row r="80827" customFormat="1"/>
    <row r="80828" customFormat="1"/>
    <row r="80829" customFormat="1"/>
    <row r="80830" customFormat="1"/>
    <row r="80831" customFormat="1"/>
    <row r="80832" customFormat="1"/>
    <row r="80833" customFormat="1"/>
    <row r="80834" customFormat="1"/>
    <row r="80835" customFormat="1"/>
    <row r="80836" customFormat="1"/>
    <row r="80837" customFormat="1"/>
    <row r="80838" customFormat="1"/>
    <row r="80839" customFormat="1"/>
    <row r="80840" customFormat="1"/>
    <row r="80841" customFormat="1"/>
    <row r="80842" customFormat="1"/>
    <row r="80843" customFormat="1"/>
    <row r="80844" customFormat="1"/>
    <row r="80845" customFormat="1"/>
    <row r="80846" customFormat="1"/>
    <row r="80847" customFormat="1"/>
    <row r="80848" customFormat="1"/>
    <row r="80849" customFormat="1"/>
    <row r="80850" customFormat="1"/>
    <row r="80851" customFormat="1"/>
    <row r="80852" customFormat="1"/>
    <row r="80853" customFormat="1"/>
    <row r="80854" customFormat="1"/>
    <row r="80855" customFormat="1"/>
    <row r="80856" customFormat="1"/>
    <row r="80857" customFormat="1"/>
    <row r="80858" customFormat="1"/>
    <row r="80859" customFormat="1"/>
    <row r="80860" customFormat="1"/>
    <row r="80861" customFormat="1"/>
    <row r="80862" customFormat="1"/>
    <row r="80863" customFormat="1"/>
    <row r="80864" customFormat="1"/>
    <row r="80865" spans="26:257">
      <c r="CJ80865"/>
      <c r="CK80865"/>
      <c r="GG80865"/>
      <c r="GI80865"/>
      <c r="GQ80865"/>
      <c r="HI80865"/>
      <c r="HK80865"/>
      <c r="HM80865"/>
      <c r="IF80865"/>
      <c r="IW80865"/>
    </row>
    <row r="80866" spans="26:257">
      <c r="CJ80866"/>
      <c r="CK80866"/>
      <c r="GG80866"/>
      <c r="GI80866"/>
      <c r="GQ80866"/>
      <c r="HI80866"/>
      <c r="HK80866"/>
      <c r="HM80866"/>
      <c r="IF80866"/>
      <c r="IW80866"/>
    </row>
    <row r="80867" spans="26:257">
      <c r="CJ80867"/>
      <c r="CK80867"/>
      <c r="GG80867"/>
      <c r="GI80867"/>
      <c r="GQ80867"/>
      <c r="HI80867"/>
      <c r="HK80867"/>
      <c r="HM80867"/>
      <c r="IF80867"/>
      <c r="IW80867"/>
    </row>
    <row r="80868" spans="26:257">
      <c r="CJ80868"/>
      <c r="CK80868"/>
      <c r="GG80868"/>
      <c r="GI80868"/>
      <c r="GQ80868"/>
      <c r="HI80868"/>
      <c r="HK80868"/>
      <c r="HM80868"/>
      <c r="IF80868"/>
      <c r="IW80868"/>
    </row>
    <row r="80869" spans="26:257">
      <c r="CJ80869"/>
      <c r="CK80869"/>
      <c r="GG80869"/>
      <c r="GI80869"/>
      <c r="GQ80869"/>
      <c r="HI80869"/>
      <c r="HK80869"/>
      <c r="HM80869"/>
      <c r="IF80869"/>
      <c r="IW80869"/>
    </row>
    <row r="80870" spans="26:257">
      <c r="CJ80870"/>
      <c r="CK80870"/>
      <c r="GG80870"/>
      <c r="GI80870"/>
      <c r="GQ80870"/>
      <c r="HI80870"/>
      <c r="HK80870"/>
      <c r="HM80870"/>
      <c r="IF80870"/>
      <c r="IW80870"/>
    </row>
    <row r="80871" spans="26:257">
      <c r="CJ80871"/>
      <c r="CK80871"/>
      <c r="GG80871"/>
      <c r="GI80871"/>
      <c r="GQ80871"/>
      <c r="HI80871"/>
      <c r="HK80871"/>
      <c r="HM80871"/>
      <c r="IF80871"/>
      <c r="IW80871"/>
    </row>
    <row r="80872" spans="26:257">
      <c r="CJ80872"/>
      <c r="CK80872"/>
      <c r="GG80872"/>
      <c r="GI80872"/>
      <c r="GQ80872"/>
      <c r="HI80872"/>
      <c r="HK80872"/>
      <c r="HM80872"/>
      <c r="IF80872"/>
      <c r="IW80872"/>
    </row>
    <row r="80873" spans="26:257">
      <c r="CJ80873"/>
      <c r="CK80873"/>
      <c r="GG80873"/>
      <c r="GI80873"/>
      <c r="GQ80873"/>
      <c r="HI80873"/>
      <c r="HK80873"/>
      <c r="HM80873"/>
      <c r="IF80873"/>
      <c r="IW80873"/>
    </row>
    <row r="80874" spans="26:257">
      <c r="CJ80874"/>
      <c r="CK80874"/>
      <c r="GG80874"/>
      <c r="GI80874"/>
      <c r="GQ80874"/>
      <c r="HI80874"/>
      <c r="HK80874"/>
      <c r="HM80874"/>
      <c r="IF80874"/>
      <c r="IW80874"/>
    </row>
    <row r="80875" spans="26:257">
      <c r="CJ80875"/>
      <c r="CK80875"/>
      <c r="GG80875"/>
      <c r="GI80875"/>
      <c r="GQ80875"/>
      <c r="HI80875"/>
      <c r="HK80875"/>
      <c r="HM80875"/>
      <c r="IF80875"/>
      <c r="IW80875"/>
    </row>
    <row r="80876" spans="26:257">
      <c r="CJ80876"/>
      <c r="CK80876"/>
      <c r="GG80876"/>
      <c r="GI80876"/>
      <c r="GQ80876"/>
      <c r="HI80876"/>
      <c r="HK80876"/>
      <c r="HM80876"/>
      <c r="IF80876"/>
      <c r="IW80876"/>
    </row>
    <row r="80877" spans="26:257">
      <c r="Z80877" s="37"/>
      <c r="AD80877" s="32"/>
      <c r="AJ80877" s="37"/>
      <c r="CJ80877"/>
      <c r="CK80877"/>
      <c r="GG80877"/>
      <c r="GI80877"/>
      <c r="GQ80877"/>
      <c r="HI80877"/>
      <c r="HK80877"/>
      <c r="HM80877"/>
      <c r="IF80877"/>
      <c r="IW80877"/>
    </row>
    <row r="80878" spans="26:257">
      <c r="CJ80878"/>
      <c r="CK80878"/>
      <c r="GG80878"/>
      <c r="GI80878"/>
      <c r="GQ80878"/>
      <c r="HI80878"/>
      <c r="HK80878"/>
      <c r="HM80878"/>
      <c r="IF80878"/>
      <c r="IW80878"/>
    </row>
    <row r="80879" spans="26:257">
      <c r="CJ80879"/>
      <c r="CK80879"/>
      <c r="GG80879"/>
      <c r="GI80879"/>
      <c r="GQ80879"/>
      <c r="HI80879"/>
      <c r="HK80879"/>
      <c r="HM80879"/>
      <c r="IF80879"/>
      <c r="IW80879"/>
    </row>
    <row r="80880" spans="26:257">
      <c r="CJ80880"/>
      <c r="CK80880"/>
      <c r="GG80880"/>
      <c r="GI80880"/>
      <c r="GQ80880"/>
      <c r="HI80880"/>
      <c r="HK80880"/>
      <c r="HM80880"/>
      <c r="IF80880"/>
      <c r="IW80880"/>
    </row>
    <row r="80881" customFormat="1"/>
    <row r="80882" customFormat="1"/>
    <row r="80883" customFormat="1"/>
    <row r="80884" customFormat="1"/>
    <row r="80885" customFormat="1"/>
    <row r="80886" customFormat="1"/>
    <row r="80887" customFormat="1"/>
    <row r="80888" customFormat="1"/>
    <row r="80889" customFormat="1"/>
    <row r="80890" customFormat="1"/>
    <row r="80891" customFormat="1"/>
    <row r="80892" customFormat="1"/>
    <row r="80893" customFormat="1"/>
    <row r="80894" customFormat="1"/>
    <row r="80895" customFormat="1"/>
    <row r="80896" customFormat="1"/>
    <row r="80897" customFormat="1"/>
    <row r="80898" customFormat="1"/>
    <row r="80899" customFormat="1"/>
    <row r="80900" customFormat="1"/>
    <row r="80901" customFormat="1"/>
    <row r="80902" customFormat="1"/>
    <row r="80903" customFormat="1"/>
    <row r="80904" customFormat="1"/>
    <row r="80905" customFormat="1"/>
    <row r="80906" customFormat="1"/>
    <row r="80907" customFormat="1"/>
    <row r="80908" customFormat="1"/>
    <row r="80909" customFormat="1"/>
    <row r="80910" customFormat="1"/>
    <row r="80911" customFormat="1"/>
    <row r="80912" customFormat="1"/>
    <row r="80913" customFormat="1"/>
    <row r="80914" customFormat="1"/>
    <row r="80915" customFormat="1"/>
    <row r="80916" customFormat="1"/>
    <row r="80917" customFormat="1"/>
    <row r="80918" customFormat="1"/>
    <row r="80919" customFormat="1"/>
    <row r="80920" customFormat="1"/>
    <row r="80921" customFormat="1"/>
    <row r="80922" customFormat="1"/>
    <row r="80923" customFormat="1"/>
    <row r="80924" customFormat="1"/>
    <row r="80925" customFormat="1"/>
    <row r="80926" customFormat="1"/>
    <row r="80927" customFormat="1"/>
    <row r="80928" customFormat="1"/>
    <row r="80929" customFormat="1"/>
    <row r="80930" customFormat="1"/>
    <row r="80931" customFormat="1"/>
    <row r="80932" customFormat="1"/>
    <row r="80933" customFormat="1"/>
    <row r="80934" customFormat="1"/>
    <row r="80935" customFormat="1"/>
    <row r="80936" customFormat="1"/>
    <row r="80937" customFormat="1"/>
    <row r="80938" customFormat="1"/>
    <row r="80939" customFormat="1"/>
    <row r="80940" customFormat="1"/>
    <row r="80941" customFormat="1"/>
    <row r="80942" customFormat="1"/>
    <row r="80943" customFormat="1"/>
    <row r="80944" customFormat="1"/>
    <row r="80945" spans="26:257">
      <c r="CJ80945"/>
      <c r="CK80945"/>
      <c r="GG80945"/>
      <c r="GI80945"/>
      <c r="GQ80945"/>
      <c r="HI80945"/>
      <c r="HK80945"/>
      <c r="HM80945"/>
      <c r="IF80945"/>
      <c r="IW80945"/>
    </row>
    <row r="80946" spans="26:257">
      <c r="CJ80946"/>
      <c r="CK80946"/>
      <c r="GG80946"/>
      <c r="GI80946"/>
      <c r="GQ80946"/>
      <c r="HI80946"/>
      <c r="HK80946"/>
      <c r="HM80946"/>
      <c r="IF80946"/>
      <c r="IW80946"/>
    </row>
    <row r="80947" spans="26:257">
      <c r="CJ80947"/>
      <c r="CK80947"/>
      <c r="GG80947"/>
      <c r="GI80947"/>
      <c r="GQ80947"/>
      <c r="HI80947"/>
      <c r="HK80947"/>
      <c r="HM80947"/>
      <c r="IF80947"/>
      <c r="IW80947"/>
    </row>
    <row r="80948" spans="26:257">
      <c r="CJ80948"/>
      <c r="CK80948"/>
      <c r="GG80948"/>
      <c r="GI80948"/>
      <c r="GQ80948"/>
      <c r="HI80948"/>
      <c r="HK80948"/>
      <c r="HM80948"/>
      <c r="IF80948"/>
      <c r="IW80948"/>
    </row>
    <row r="80949" spans="26:257">
      <c r="CJ80949"/>
      <c r="CK80949"/>
      <c r="GG80949"/>
      <c r="GI80949"/>
      <c r="GQ80949"/>
      <c r="HI80949"/>
      <c r="HK80949"/>
      <c r="HM80949"/>
      <c r="IF80949"/>
      <c r="IW80949"/>
    </row>
    <row r="80950" spans="26:257">
      <c r="CJ80950"/>
      <c r="CK80950"/>
      <c r="GG80950"/>
      <c r="GI80950"/>
      <c r="GQ80950"/>
      <c r="HI80950"/>
      <c r="HK80950"/>
      <c r="HM80950"/>
      <c r="IF80950"/>
      <c r="IW80950"/>
    </row>
    <row r="80951" spans="26:257">
      <c r="CJ80951"/>
      <c r="CK80951"/>
      <c r="GG80951"/>
      <c r="GI80951"/>
      <c r="GQ80951"/>
      <c r="HI80951"/>
      <c r="HK80951"/>
      <c r="HM80951"/>
      <c r="IF80951"/>
      <c r="IW80951"/>
    </row>
    <row r="80952" spans="26:257">
      <c r="CJ80952"/>
      <c r="CK80952"/>
      <c r="GG80952"/>
      <c r="GI80952"/>
      <c r="GQ80952"/>
      <c r="HI80952"/>
      <c r="HK80952"/>
      <c r="HM80952"/>
      <c r="IF80952"/>
      <c r="IW80952"/>
    </row>
    <row r="80953" spans="26:257">
      <c r="CJ80953"/>
      <c r="CK80953"/>
      <c r="GG80953"/>
      <c r="GI80953"/>
      <c r="GQ80953"/>
      <c r="HI80953"/>
      <c r="HK80953"/>
      <c r="HM80953"/>
      <c r="IF80953"/>
      <c r="IW80953"/>
    </row>
    <row r="80954" spans="26:257">
      <c r="Z80954" s="37"/>
      <c r="AD80954" s="32"/>
      <c r="AJ80954" s="37"/>
      <c r="CJ80954"/>
      <c r="CK80954"/>
      <c r="GG80954"/>
      <c r="GI80954"/>
      <c r="GQ80954"/>
      <c r="HI80954"/>
      <c r="HK80954"/>
      <c r="HM80954"/>
      <c r="IF80954"/>
      <c r="IW80954"/>
    </row>
    <row r="80955" spans="26:257">
      <c r="CJ80955"/>
      <c r="CK80955"/>
      <c r="GG80955"/>
      <c r="GI80955"/>
      <c r="GQ80955"/>
      <c r="HI80955"/>
      <c r="HK80955"/>
      <c r="HM80955"/>
      <c r="IF80955"/>
      <c r="IW80955"/>
    </row>
    <row r="80956" spans="26:257">
      <c r="CJ80956"/>
      <c r="CK80956"/>
      <c r="GG80956"/>
      <c r="GI80956"/>
      <c r="GQ80956"/>
      <c r="HI80956"/>
      <c r="HK80956"/>
      <c r="HM80956"/>
      <c r="IF80956"/>
      <c r="IW80956"/>
    </row>
    <row r="80957" spans="26:257">
      <c r="CJ80957"/>
      <c r="CK80957"/>
      <c r="GG80957"/>
      <c r="GI80957"/>
      <c r="GQ80957"/>
      <c r="HI80957"/>
      <c r="HK80957"/>
      <c r="HM80957"/>
      <c r="IF80957"/>
      <c r="IW80957"/>
    </row>
    <row r="80958" spans="26:257">
      <c r="CJ80958"/>
      <c r="CK80958"/>
      <c r="GG80958"/>
      <c r="GI80958"/>
      <c r="GQ80958"/>
      <c r="HI80958"/>
      <c r="HK80958"/>
      <c r="HM80958"/>
      <c r="IF80958"/>
      <c r="IW80958"/>
    </row>
    <row r="80959" spans="26:257">
      <c r="CJ80959"/>
      <c r="CK80959"/>
      <c r="GG80959"/>
      <c r="GI80959"/>
      <c r="GQ80959"/>
      <c r="HI80959"/>
      <c r="HK80959"/>
      <c r="HM80959"/>
      <c r="IF80959"/>
      <c r="IW80959"/>
    </row>
    <row r="80960" spans="26:257">
      <c r="CJ80960"/>
      <c r="CK80960"/>
      <c r="GG80960"/>
      <c r="GI80960"/>
      <c r="GQ80960"/>
      <c r="HI80960"/>
      <c r="HK80960"/>
      <c r="HM80960"/>
      <c r="IF80960"/>
      <c r="IW80960"/>
    </row>
    <row r="80961" customFormat="1"/>
    <row r="80962" customFormat="1"/>
    <row r="80963" customFormat="1"/>
    <row r="80964" customFormat="1"/>
    <row r="80965" customFormat="1"/>
    <row r="80966" customFormat="1"/>
    <row r="80967" customFormat="1"/>
    <row r="80968" customFormat="1"/>
    <row r="80969" customFormat="1"/>
    <row r="80970" customFormat="1"/>
    <row r="80971" customFormat="1"/>
    <row r="80972" customFormat="1"/>
    <row r="80973" customFormat="1"/>
    <row r="80974" customFormat="1"/>
    <row r="80975" customFormat="1"/>
    <row r="80976" customFormat="1"/>
    <row r="80977" customFormat="1"/>
    <row r="80978" customFormat="1"/>
    <row r="80979" customFormat="1"/>
    <row r="80980" customFormat="1"/>
    <row r="80981" customFormat="1"/>
    <row r="80982" customFormat="1"/>
    <row r="80983" customFormat="1"/>
    <row r="80984" customFormat="1"/>
    <row r="80985" customFormat="1"/>
    <row r="80986" customFormat="1"/>
    <row r="80987" customFormat="1"/>
    <row r="80988" customFormat="1"/>
    <row r="80989" customFormat="1"/>
    <row r="80990" customFormat="1"/>
    <row r="80991" customFormat="1"/>
    <row r="80992" customFormat="1"/>
    <row r="80993" spans="26:257">
      <c r="CJ80993"/>
      <c r="CK80993"/>
      <c r="GG80993"/>
      <c r="GI80993"/>
      <c r="GQ80993"/>
      <c r="HI80993"/>
      <c r="HK80993"/>
      <c r="HM80993"/>
      <c r="IF80993"/>
      <c r="IW80993"/>
    </row>
    <row r="80994" spans="26:257">
      <c r="CJ80994"/>
      <c r="CK80994"/>
      <c r="GG80994"/>
      <c r="GI80994"/>
      <c r="GQ80994"/>
      <c r="HI80994"/>
      <c r="HK80994"/>
      <c r="HM80994"/>
      <c r="IF80994"/>
      <c r="IW80994"/>
    </row>
    <row r="80995" spans="26:257">
      <c r="Z80995" s="37"/>
      <c r="AD80995" s="32"/>
      <c r="AJ80995" s="37"/>
      <c r="CJ80995"/>
      <c r="CK80995"/>
      <c r="GG80995"/>
      <c r="GI80995"/>
      <c r="GQ80995"/>
      <c r="HI80995"/>
      <c r="HK80995"/>
      <c r="HM80995"/>
      <c r="IF80995"/>
      <c r="IW80995"/>
    </row>
    <row r="80996" spans="26:257">
      <c r="CJ80996"/>
      <c r="CK80996"/>
      <c r="GG80996"/>
      <c r="GI80996"/>
      <c r="GQ80996"/>
      <c r="HI80996"/>
      <c r="HK80996"/>
      <c r="HM80996"/>
      <c r="IF80996"/>
      <c r="IW80996"/>
    </row>
    <row r="80997" spans="26:257">
      <c r="CJ80997"/>
      <c r="CK80997"/>
      <c r="GG80997"/>
      <c r="GI80997"/>
      <c r="GQ80997"/>
      <c r="HI80997"/>
      <c r="HK80997"/>
      <c r="HM80997"/>
      <c r="IF80997"/>
      <c r="IW80997"/>
    </row>
    <row r="80998" spans="26:257">
      <c r="CJ80998"/>
      <c r="CK80998"/>
      <c r="GG80998"/>
      <c r="GI80998"/>
      <c r="GQ80998"/>
      <c r="HI80998"/>
      <c r="HK80998"/>
      <c r="HM80998"/>
      <c r="IF80998"/>
      <c r="IW80998"/>
    </row>
    <row r="80999" spans="26:257">
      <c r="CJ80999"/>
      <c r="CK80999"/>
      <c r="GG80999"/>
      <c r="GI80999"/>
      <c r="GQ80999"/>
      <c r="HI80999"/>
      <c r="HK80999"/>
      <c r="HM80999"/>
      <c r="IF80999"/>
      <c r="IW80999"/>
    </row>
    <row r="81000" spans="26:257">
      <c r="CJ81000"/>
      <c r="CK81000"/>
      <c r="GG81000"/>
      <c r="GI81000"/>
      <c r="GQ81000"/>
      <c r="HI81000"/>
      <c r="HK81000"/>
      <c r="HM81000"/>
      <c r="IF81000"/>
      <c r="IW81000"/>
    </row>
    <row r="81001" spans="26:257">
      <c r="CJ81001"/>
      <c r="CK81001"/>
      <c r="GG81001"/>
      <c r="GI81001"/>
      <c r="GQ81001"/>
      <c r="HI81001"/>
      <c r="HK81001"/>
      <c r="HM81001"/>
      <c r="IF81001"/>
      <c r="IW81001"/>
    </row>
    <row r="81002" spans="26:257">
      <c r="CJ81002"/>
      <c r="CK81002"/>
      <c r="GG81002"/>
      <c r="GI81002"/>
      <c r="GQ81002"/>
      <c r="HI81002"/>
      <c r="HK81002"/>
      <c r="HM81002"/>
      <c r="IF81002"/>
      <c r="IW81002"/>
    </row>
    <row r="81003" spans="26:257">
      <c r="CJ81003"/>
      <c r="CK81003"/>
      <c r="GG81003"/>
      <c r="GI81003"/>
      <c r="GQ81003"/>
      <c r="HI81003"/>
      <c r="HK81003"/>
      <c r="HM81003"/>
      <c r="IF81003"/>
      <c r="IW81003"/>
    </row>
    <row r="81004" spans="26:257">
      <c r="CJ81004"/>
      <c r="CK81004"/>
      <c r="GG81004"/>
      <c r="GI81004"/>
      <c r="GQ81004"/>
      <c r="HI81004"/>
      <c r="HK81004"/>
      <c r="HM81004"/>
      <c r="IF81004"/>
      <c r="IW81004"/>
    </row>
    <row r="81005" spans="26:257">
      <c r="CJ81005"/>
      <c r="CK81005"/>
      <c r="GG81005"/>
      <c r="GI81005"/>
      <c r="GQ81005"/>
      <c r="HI81005"/>
      <c r="HK81005"/>
      <c r="HM81005"/>
      <c r="IF81005"/>
      <c r="IW81005"/>
    </row>
    <row r="81006" spans="26:257">
      <c r="CJ81006"/>
      <c r="CK81006"/>
      <c r="GG81006"/>
      <c r="GI81006"/>
      <c r="GQ81006"/>
      <c r="HI81006"/>
      <c r="HK81006"/>
      <c r="HM81006"/>
      <c r="IF81006"/>
      <c r="IW81006"/>
    </row>
    <row r="81007" spans="26:257">
      <c r="CJ81007"/>
      <c r="CK81007"/>
      <c r="GG81007"/>
      <c r="GI81007"/>
      <c r="GQ81007"/>
      <c r="HI81007"/>
      <c r="HK81007"/>
      <c r="HM81007"/>
      <c r="IF81007"/>
      <c r="IW81007"/>
    </row>
    <row r="81008" spans="26:257">
      <c r="CJ81008"/>
      <c r="CK81008"/>
      <c r="GG81008"/>
      <c r="GI81008"/>
      <c r="GQ81008"/>
      <c r="HI81008"/>
      <c r="HK81008"/>
      <c r="HM81008"/>
      <c r="IF81008"/>
      <c r="IW81008"/>
    </row>
    <row r="81009" customFormat="1"/>
    <row r="81010" customFormat="1"/>
    <row r="81011" customFormat="1"/>
    <row r="81012" customFormat="1"/>
    <row r="81013" customFormat="1"/>
    <row r="81014" customFormat="1"/>
    <row r="81015" customFormat="1"/>
    <row r="81016" customFormat="1"/>
    <row r="81017" customFormat="1"/>
    <row r="81018" customFormat="1"/>
    <row r="81019" customFormat="1"/>
    <row r="81020" customFormat="1"/>
    <row r="81021" customFormat="1"/>
    <row r="81022" customFormat="1"/>
    <row r="81023" customFormat="1"/>
    <row r="81024" customFormat="1"/>
    <row r="81025" customFormat="1"/>
    <row r="81026" customFormat="1"/>
    <row r="81027" customFormat="1"/>
    <row r="81028" customFormat="1"/>
    <row r="81029" customFormat="1"/>
    <row r="81030" customFormat="1"/>
    <row r="81031" customFormat="1"/>
    <row r="81032" customFormat="1"/>
    <row r="81033" customFormat="1"/>
    <row r="81034" customFormat="1"/>
    <row r="81035" customFormat="1"/>
    <row r="81036" customFormat="1"/>
    <row r="81037" customFormat="1"/>
    <row r="81038" customFormat="1"/>
    <row r="81039" customFormat="1"/>
    <row r="81040" customFormat="1"/>
    <row r="81041" customFormat="1"/>
    <row r="81042" customFormat="1"/>
    <row r="81043" customFormat="1"/>
    <row r="81044" customFormat="1"/>
    <row r="81045" customFormat="1"/>
    <row r="81046" customFormat="1"/>
    <row r="81047" customFormat="1"/>
    <row r="81048" customFormat="1"/>
    <row r="81049" customFormat="1"/>
    <row r="81050" customFormat="1"/>
    <row r="81051" customFormat="1"/>
    <row r="81052" customFormat="1"/>
    <row r="81053" customFormat="1"/>
    <row r="81054" customFormat="1"/>
    <row r="81055" customFormat="1"/>
    <row r="81056" customFormat="1"/>
    <row r="81057" customFormat="1"/>
    <row r="81058" customFormat="1"/>
    <row r="81059" customFormat="1"/>
    <row r="81060" customFormat="1"/>
    <row r="81061" customFormat="1"/>
    <row r="81062" customFormat="1"/>
    <row r="81063" customFormat="1"/>
    <row r="81064" customFormat="1"/>
    <row r="81065" customFormat="1"/>
    <row r="81066" customFormat="1"/>
    <row r="81067" customFormat="1"/>
    <row r="81068" customFormat="1"/>
    <row r="81069" customFormat="1"/>
    <row r="81070" customFormat="1"/>
    <row r="81071" customFormat="1"/>
    <row r="81072" customFormat="1"/>
    <row r="81073" customFormat="1"/>
    <row r="81074" customFormat="1"/>
    <row r="81075" customFormat="1"/>
    <row r="81076" customFormat="1"/>
    <row r="81077" customFormat="1"/>
    <row r="81078" customFormat="1"/>
    <row r="81079" customFormat="1"/>
    <row r="81080" customFormat="1"/>
    <row r="81081" customFormat="1"/>
    <row r="81082" customFormat="1"/>
    <row r="81083" customFormat="1"/>
    <row r="81084" customFormat="1"/>
    <row r="81085" customFormat="1"/>
    <row r="81086" customFormat="1"/>
    <row r="81087" customFormat="1"/>
    <row r="81088" customFormat="1"/>
    <row r="81089" customFormat="1"/>
    <row r="81090" customFormat="1"/>
    <row r="81091" customFormat="1"/>
    <row r="81092" customFormat="1"/>
    <row r="81093" customFormat="1"/>
    <row r="81094" customFormat="1"/>
    <row r="81095" customFormat="1"/>
    <row r="81096" customFormat="1"/>
    <row r="81097" customFormat="1"/>
    <row r="81098" customFormat="1"/>
    <row r="81099" customFormat="1"/>
    <row r="81100" customFormat="1"/>
    <row r="81101" customFormat="1"/>
    <row r="81102" customFormat="1"/>
    <row r="81103" customFormat="1"/>
    <row r="81104" customFormat="1"/>
    <row r="81105" customFormat="1"/>
    <row r="81106" customFormat="1"/>
    <row r="81107" customFormat="1"/>
    <row r="81108" customFormat="1"/>
    <row r="81109" customFormat="1"/>
    <row r="81110" customFormat="1"/>
    <row r="81111" customFormat="1"/>
    <row r="81112" customFormat="1"/>
    <row r="81113" customFormat="1"/>
    <row r="81114" customFormat="1"/>
    <row r="81115" customFormat="1"/>
    <row r="81116" customFormat="1"/>
    <row r="81117" customFormat="1"/>
    <row r="81118" customFormat="1"/>
    <row r="81119" customFormat="1"/>
    <row r="81120" customFormat="1"/>
    <row r="81121" customFormat="1"/>
    <row r="81122" customFormat="1"/>
    <row r="81123" customFormat="1"/>
    <row r="81124" customFormat="1"/>
    <row r="81125" customFormat="1"/>
    <row r="81126" customFormat="1"/>
    <row r="81127" customFormat="1"/>
    <row r="81128" customFormat="1"/>
    <row r="81129" customFormat="1"/>
    <row r="81130" customFormat="1"/>
    <row r="81131" customFormat="1"/>
    <row r="81132" customFormat="1"/>
    <row r="81133" customFormat="1"/>
    <row r="81134" customFormat="1"/>
    <row r="81135" customFormat="1"/>
    <row r="81136" customFormat="1"/>
    <row r="81137" customFormat="1"/>
    <row r="81138" customFormat="1"/>
    <row r="81139" customFormat="1"/>
    <row r="81140" customFormat="1"/>
    <row r="81141" customFormat="1"/>
    <row r="81142" customFormat="1"/>
    <row r="81143" customFormat="1"/>
    <row r="81144" customFormat="1"/>
    <row r="81145" customFormat="1"/>
    <row r="81146" customFormat="1"/>
    <row r="81147" customFormat="1"/>
    <row r="81148" customFormat="1"/>
    <row r="81149" customFormat="1"/>
    <row r="81150" customFormat="1"/>
    <row r="81151" customFormat="1"/>
    <row r="81152" customFormat="1"/>
    <row r="81153" customFormat="1"/>
    <row r="81154" customFormat="1"/>
    <row r="81155" customFormat="1"/>
    <row r="81156" customFormat="1"/>
    <row r="81157" customFormat="1"/>
    <row r="81158" customFormat="1"/>
    <row r="81159" customFormat="1"/>
    <row r="81160" customFormat="1"/>
    <row r="81161" customFormat="1"/>
    <row r="81162" customFormat="1"/>
    <row r="81163" customFormat="1"/>
    <row r="81164" customFormat="1"/>
    <row r="81165" customFormat="1"/>
    <row r="81166" customFormat="1"/>
    <row r="81167" customFormat="1"/>
    <row r="81168" customFormat="1"/>
    <row r="81169" customFormat="1"/>
    <row r="81170" customFormat="1"/>
    <row r="81171" customFormat="1"/>
    <row r="81172" customFormat="1"/>
    <row r="81173" customFormat="1"/>
    <row r="81174" customFormat="1"/>
    <row r="81175" customFormat="1"/>
    <row r="81176" customFormat="1"/>
    <row r="81177" customFormat="1"/>
    <row r="81178" customFormat="1"/>
    <row r="81179" customFormat="1"/>
    <row r="81180" customFormat="1"/>
    <row r="81181" customFormat="1"/>
    <row r="81182" customFormat="1"/>
    <row r="81183" customFormat="1"/>
    <row r="81184" customFormat="1"/>
    <row r="81185" customFormat="1"/>
    <row r="81186" customFormat="1"/>
    <row r="81187" customFormat="1"/>
    <row r="81188" customFormat="1"/>
    <row r="81189" customFormat="1"/>
    <row r="81190" customFormat="1"/>
    <row r="81191" customFormat="1"/>
    <row r="81192" customFormat="1"/>
    <row r="81193" customFormat="1"/>
    <row r="81194" customFormat="1"/>
    <row r="81195" customFormat="1"/>
    <row r="81196" customFormat="1"/>
    <row r="81197" customFormat="1"/>
    <row r="81198" customFormat="1"/>
    <row r="81199" customFormat="1"/>
    <row r="81200" customFormat="1"/>
    <row r="81201" customFormat="1"/>
    <row r="81202" customFormat="1"/>
    <row r="81203" customFormat="1"/>
    <row r="81204" customFormat="1"/>
    <row r="81205" customFormat="1"/>
    <row r="81206" customFormat="1"/>
    <row r="81207" customFormat="1"/>
    <row r="81208" customFormat="1"/>
    <row r="81209" customFormat="1"/>
    <row r="81210" customFormat="1"/>
    <row r="81211" customFormat="1"/>
    <row r="81212" customFormat="1"/>
    <row r="81213" customFormat="1"/>
    <row r="81214" customFormat="1"/>
    <row r="81215" customFormat="1"/>
    <row r="81216" customFormat="1"/>
    <row r="81217" customFormat="1"/>
    <row r="81218" customFormat="1"/>
    <row r="81219" customFormat="1"/>
    <row r="81220" customFormat="1"/>
    <row r="81221" customFormat="1"/>
    <row r="81222" customFormat="1"/>
    <row r="81223" customFormat="1"/>
    <row r="81224" customFormat="1"/>
    <row r="81225" customFormat="1"/>
    <row r="81226" customFormat="1"/>
    <row r="81227" customFormat="1"/>
    <row r="81228" customFormat="1"/>
    <row r="81229" customFormat="1"/>
    <row r="81230" customFormat="1"/>
    <row r="81231" customFormat="1"/>
    <row r="81232" customFormat="1"/>
    <row r="81233" customFormat="1"/>
    <row r="81234" customFormat="1"/>
    <row r="81235" customFormat="1"/>
    <row r="81236" customFormat="1"/>
    <row r="81237" customFormat="1"/>
    <row r="81238" customFormat="1"/>
    <row r="81239" customFormat="1"/>
    <row r="81240" customFormat="1"/>
    <row r="81241" customFormat="1"/>
    <row r="81242" customFormat="1"/>
    <row r="81243" customFormat="1"/>
    <row r="81244" customFormat="1"/>
    <row r="81245" customFormat="1"/>
    <row r="81246" customFormat="1"/>
    <row r="81247" customFormat="1"/>
    <row r="81248" customFormat="1"/>
    <row r="81249" customFormat="1"/>
    <row r="81250" customFormat="1"/>
    <row r="81251" customFormat="1"/>
    <row r="81252" customFormat="1"/>
    <row r="81253" customFormat="1"/>
    <row r="81254" customFormat="1"/>
    <row r="81255" customFormat="1"/>
    <row r="81256" customFormat="1"/>
    <row r="81257" customFormat="1"/>
    <row r="81258" customFormat="1"/>
    <row r="81259" customFormat="1"/>
    <row r="81260" customFormat="1"/>
    <row r="81261" customFormat="1"/>
    <row r="81262" customFormat="1"/>
    <row r="81263" customFormat="1"/>
    <row r="81264" customFormat="1"/>
    <row r="81265" spans="26:257">
      <c r="Z81265" s="37"/>
      <c r="AD81265" s="32"/>
      <c r="AJ81265" s="37"/>
      <c r="CJ81265"/>
      <c r="CK81265"/>
      <c r="GG81265"/>
      <c r="GI81265"/>
      <c r="GQ81265"/>
      <c r="HI81265"/>
      <c r="HK81265"/>
      <c r="HM81265"/>
      <c r="IF81265"/>
      <c r="IW81265"/>
    </row>
    <row r="81266" spans="26:257">
      <c r="CJ81266"/>
      <c r="CK81266"/>
      <c r="GG81266"/>
      <c r="GI81266"/>
      <c r="GQ81266"/>
      <c r="HI81266"/>
      <c r="HK81266"/>
      <c r="HM81266"/>
      <c r="IF81266"/>
      <c r="IW81266"/>
    </row>
    <row r="81267" spans="26:257">
      <c r="CJ81267"/>
      <c r="CK81267"/>
      <c r="GG81267"/>
      <c r="GI81267"/>
      <c r="GQ81267"/>
      <c r="HI81267"/>
      <c r="HK81267"/>
      <c r="HM81267"/>
      <c r="IF81267"/>
      <c r="IW81267"/>
    </row>
    <row r="81268" spans="26:257">
      <c r="CJ81268"/>
      <c r="CK81268"/>
      <c r="GG81268"/>
      <c r="GI81268"/>
      <c r="GQ81268"/>
      <c r="HI81268"/>
      <c r="HK81268"/>
      <c r="HM81268"/>
      <c r="IF81268"/>
      <c r="IW81268"/>
    </row>
    <row r="81269" spans="26:257">
      <c r="CJ81269"/>
      <c r="CK81269"/>
      <c r="GG81269"/>
      <c r="GI81269"/>
      <c r="GQ81269"/>
      <c r="HI81269"/>
      <c r="HK81269"/>
      <c r="HM81269"/>
      <c r="IF81269"/>
      <c r="IW81269"/>
    </row>
    <row r="81270" spans="26:257">
      <c r="CJ81270"/>
      <c r="CK81270"/>
      <c r="GG81270"/>
      <c r="GI81270"/>
      <c r="GQ81270"/>
      <c r="HI81270"/>
      <c r="HK81270"/>
      <c r="HM81270"/>
      <c r="IF81270"/>
      <c r="IW81270"/>
    </row>
    <row r="81271" spans="26:257">
      <c r="CJ81271"/>
      <c r="CK81271"/>
      <c r="GG81271"/>
      <c r="GI81271"/>
      <c r="GQ81271"/>
      <c r="HI81271"/>
      <c r="HK81271"/>
      <c r="HM81271"/>
      <c r="IF81271"/>
      <c r="IW81271"/>
    </row>
    <row r="81272" spans="26:257">
      <c r="CJ81272"/>
      <c r="CK81272"/>
      <c r="GG81272"/>
      <c r="GI81272"/>
      <c r="GQ81272"/>
      <c r="HI81272"/>
      <c r="HK81272"/>
      <c r="HM81272"/>
      <c r="IF81272"/>
      <c r="IW81272"/>
    </row>
    <row r="81273" spans="26:257">
      <c r="CJ81273"/>
      <c r="CK81273"/>
      <c r="GG81273"/>
      <c r="GI81273"/>
      <c r="GQ81273"/>
      <c r="HI81273"/>
      <c r="HK81273"/>
      <c r="HM81273"/>
      <c r="IF81273"/>
      <c r="IW81273"/>
    </row>
    <row r="81274" spans="26:257">
      <c r="CJ81274"/>
      <c r="CK81274"/>
      <c r="GG81274"/>
      <c r="GI81274"/>
      <c r="GQ81274"/>
      <c r="HI81274"/>
      <c r="HK81274"/>
      <c r="HM81274"/>
      <c r="IF81274"/>
      <c r="IW81274"/>
    </row>
    <row r="81275" spans="26:257">
      <c r="CJ81275"/>
      <c r="CK81275"/>
      <c r="GG81275"/>
      <c r="GI81275"/>
      <c r="GQ81275"/>
      <c r="HI81275"/>
      <c r="HK81275"/>
      <c r="HM81275"/>
      <c r="IF81275"/>
      <c r="IW81275"/>
    </row>
    <row r="81276" spans="26:257">
      <c r="CJ81276"/>
      <c r="CK81276"/>
      <c r="GG81276"/>
      <c r="GI81276"/>
      <c r="GQ81276"/>
      <c r="HI81276"/>
      <c r="HK81276"/>
      <c r="HM81276"/>
      <c r="IF81276"/>
      <c r="IW81276"/>
    </row>
    <row r="81277" spans="26:257">
      <c r="CJ81277"/>
      <c r="CK81277"/>
      <c r="GG81277"/>
      <c r="GI81277"/>
      <c r="GQ81277"/>
      <c r="HI81277"/>
      <c r="HK81277"/>
      <c r="HM81277"/>
      <c r="IF81277"/>
      <c r="IW81277"/>
    </row>
    <row r="81278" spans="26:257">
      <c r="CJ81278"/>
      <c r="CK81278"/>
      <c r="GG81278"/>
      <c r="GI81278"/>
      <c r="GQ81278"/>
      <c r="HI81278"/>
      <c r="HK81278"/>
      <c r="HM81278"/>
      <c r="IF81278"/>
      <c r="IW81278"/>
    </row>
    <row r="81279" spans="26:257">
      <c r="CJ81279"/>
      <c r="CK81279"/>
      <c r="GG81279"/>
      <c r="GI81279"/>
      <c r="GQ81279"/>
      <c r="HI81279"/>
      <c r="HK81279"/>
      <c r="HM81279"/>
      <c r="IF81279"/>
      <c r="IW81279"/>
    </row>
    <row r="81280" spans="26:257">
      <c r="CJ81280"/>
      <c r="CK81280"/>
      <c r="GG81280"/>
      <c r="GI81280"/>
      <c r="GQ81280"/>
      <c r="HI81280"/>
      <c r="HK81280"/>
      <c r="HM81280"/>
      <c r="IF81280"/>
      <c r="IW81280"/>
    </row>
    <row r="81281" customFormat="1"/>
    <row r="81282" customFormat="1"/>
    <row r="81283" customFormat="1"/>
    <row r="81284" customFormat="1"/>
    <row r="81285" customFormat="1"/>
    <row r="81286" customFormat="1"/>
    <row r="81287" customFormat="1"/>
    <row r="81288" customFormat="1"/>
    <row r="81289" customFormat="1"/>
    <row r="81290" customFormat="1"/>
    <row r="81291" customFormat="1"/>
    <row r="81292" customFormat="1"/>
    <row r="81293" customFormat="1"/>
    <row r="81294" customFormat="1"/>
    <row r="81295" customFormat="1"/>
    <row r="81296" customFormat="1"/>
    <row r="81297" customFormat="1"/>
    <row r="81298" customFormat="1"/>
    <row r="81299" customFormat="1"/>
    <row r="81300" customFormat="1"/>
    <row r="81301" customFormat="1"/>
    <row r="81302" customFormat="1"/>
    <row r="81303" customFormat="1"/>
    <row r="81304" customFormat="1"/>
    <row r="81305" customFormat="1"/>
    <row r="81306" customFormat="1"/>
    <row r="81307" customFormat="1"/>
    <row r="81308" customFormat="1"/>
    <row r="81309" customFormat="1"/>
    <row r="81310" customFormat="1"/>
    <row r="81311" customFormat="1"/>
    <row r="81312" customFormat="1"/>
    <row r="81313" customFormat="1"/>
    <row r="81314" customFormat="1"/>
    <row r="81315" customFormat="1"/>
    <row r="81316" customFormat="1"/>
    <row r="81317" customFormat="1"/>
    <row r="81318" customFormat="1"/>
    <row r="81319" customFormat="1"/>
    <row r="81320" customFormat="1"/>
    <row r="81321" customFormat="1"/>
    <row r="81322" customFormat="1"/>
    <row r="81323" customFormat="1"/>
    <row r="81324" customFormat="1"/>
    <row r="81325" customFormat="1"/>
    <row r="81326" customFormat="1"/>
    <row r="81327" customFormat="1"/>
    <row r="81328" customFormat="1"/>
    <row r="81329" customFormat="1"/>
    <row r="81330" customFormat="1"/>
    <row r="81331" customFormat="1"/>
    <row r="81332" customFormat="1"/>
    <row r="81333" customFormat="1"/>
    <row r="81334" customFormat="1"/>
    <row r="81335" customFormat="1"/>
    <row r="81336" customFormat="1"/>
    <row r="81337" customFormat="1"/>
    <row r="81338" customFormat="1"/>
    <row r="81339" customFormat="1"/>
    <row r="81340" customFormat="1"/>
    <row r="81341" customFormat="1"/>
    <row r="81342" customFormat="1"/>
    <row r="81343" customFormat="1"/>
    <row r="81344" customFormat="1"/>
    <row r="81345" customFormat="1"/>
    <row r="81346" customFormat="1"/>
    <row r="81347" customFormat="1"/>
    <row r="81348" customFormat="1"/>
    <row r="81349" customFormat="1"/>
    <row r="81350" customFormat="1"/>
    <row r="81351" customFormat="1"/>
    <row r="81352" customFormat="1"/>
    <row r="81353" customFormat="1"/>
    <row r="81354" customFormat="1"/>
    <row r="81355" customFormat="1"/>
    <row r="81356" customFormat="1"/>
    <row r="81357" customFormat="1"/>
    <row r="81358" customFormat="1"/>
    <row r="81359" customFormat="1"/>
    <row r="81360" customFormat="1"/>
    <row r="81361" customFormat="1"/>
    <row r="81362" customFormat="1"/>
    <row r="81363" customFormat="1"/>
    <row r="81364" customFormat="1"/>
    <row r="81365" customFormat="1"/>
    <row r="81366" customFormat="1"/>
    <row r="81367" customFormat="1"/>
    <row r="81368" customFormat="1"/>
    <row r="81369" customFormat="1"/>
    <row r="81370" customFormat="1"/>
    <row r="81371" customFormat="1"/>
    <row r="81372" customFormat="1"/>
    <row r="81373" customFormat="1"/>
    <row r="81374" customFormat="1"/>
    <row r="81375" customFormat="1"/>
    <row r="81376" customFormat="1"/>
    <row r="81377" customFormat="1"/>
    <row r="81378" customFormat="1"/>
    <row r="81379" customFormat="1"/>
    <row r="81380" customFormat="1"/>
    <row r="81381" customFormat="1"/>
    <row r="81382" customFormat="1"/>
    <row r="81383" customFormat="1"/>
    <row r="81384" customFormat="1"/>
    <row r="81385" customFormat="1"/>
    <row r="81386" customFormat="1"/>
    <row r="81387" customFormat="1"/>
    <row r="81388" customFormat="1"/>
    <row r="81389" customFormat="1"/>
    <row r="81390" customFormat="1"/>
    <row r="81391" customFormat="1"/>
    <row r="81392" customFormat="1"/>
    <row r="81393" customFormat="1"/>
    <row r="81394" customFormat="1"/>
    <row r="81395" customFormat="1"/>
    <row r="81396" customFormat="1"/>
    <row r="81397" customFormat="1"/>
    <row r="81398" customFormat="1"/>
    <row r="81399" customFormat="1"/>
    <row r="81400" customFormat="1"/>
    <row r="81401" customFormat="1"/>
    <row r="81402" customFormat="1"/>
    <row r="81403" customFormat="1"/>
    <row r="81404" customFormat="1"/>
    <row r="81405" customFormat="1"/>
    <row r="81406" customFormat="1"/>
    <row r="81407" customFormat="1"/>
    <row r="81408" customFormat="1"/>
    <row r="81409" customFormat="1"/>
    <row r="81410" customFormat="1"/>
    <row r="81411" customFormat="1"/>
    <row r="81412" customFormat="1"/>
    <row r="81413" customFormat="1"/>
    <row r="81414" customFormat="1"/>
    <row r="81415" customFormat="1"/>
    <row r="81416" customFormat="1"/>
    <row r="81417" customFormat="1"/>
    <row r="81418" customFormat="1"/>
    <row r="81419" customFormat="1"/>
    <row r="81420" customFormat="1"/>
    <row r="81421" customFormat="1"/>
    <row r="81422" customFormat="1"/>
    <row r="81423" customFormat="1"/>
    <row r="81424" customFormat="1"/>
    <row r="81425" customFormat="1"/>
    <row r="81426" customFormat="1"/>
    <row r="81427" customFormat="1"/>
    <row r="81428" customFormat="1"/>
    <row r="81429" customFormat="1"/>
    <row r="81430" customFormat="1"/>
    <row r="81431" customFormat="1"/>
    <row r="81432" customFormat="1"/>
    <row r="81433" customFormat="1"/>
    <row r="81434" customFormat="1"/>
    <row r="81435" customFormat="1"/>
    <row r="81436" customFormat="1"/>
    <row r="81437" customFormat="1"/>
    <row r="81438" customFormat="1"/>
    <row r="81439" customFormat="1"/>
    <row r="81440" customFormat="1"/>
    <row r="81441" customFormat="1"/>
    <row r="81442" customFormat="1"/>
    <row r="81443" customFormat="1"/>
    <row r="81444" customFormat="1"/>
    <row r="81445" customFormat="1"/>
    <row r="81446" customFormat="1"/>
    <row r="81447" customFormat="1"/>
    <row r="81448" customFormat="1"/>
    <row r="81449" customFormat="1"/>
    <row r="81450" customFormat="1"/>
    <row r="81451" customFormat="1"/>
    <row r="81452" customFormat="1"/>
    <row r="81453" customFormat="1"/>
    <row r="81454" customFormat="1"/>
    <row r="81455" customFormat="1"/>
    <row r="81456" customFormat="1"/>
    <row r="81457" customFormat="1"/>
    <row r="81458" customFormat="1"/>
    <row r="81459" customFormat="1"/>
    <row r="81460" customFormat="1"/>
    <row r="81461" customFormat="1"/>
    <row r="81462" customFormat="1"/>
    <row r="81463" customFormat="1"/>
    <row r="81464" customFormat="1"/>
    <row r="81465" customFormat="1"/>
    <row r="81466" customFormat="1"/>
    <row r="81467" customFormat="1"/>
    <row r="81468" customFormat="1"/>
    <row r="81469" customFormat="1"/>
    <row r="81470" customFormat="1"/>
    <row r="81471" customFormat="1"/>
    <row r="81472" customFormat="1"/>
  </sheetData>
  <sheetProtection sheet="1" objects="1" scenarios="1" formatCells="0" formatColumns="0" formatRows="0"/>
  <autoFilter ref="A1:KN1188" xr:uid="{54B50799-D2E8-4B29-931C-77375D1BE456}">
    <sortState xmlns:xlrd2="http://schemas.microsoft.com/office/spreadsheetml/2017/richdata2" ref="A34:KN51">
      <sortCondition ref="F1:F1188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5E88E-3936-40B5-8A5B-1130C3D1490F}">
  <sheetPr>
    <tabColor theme="9" tint="-0.499984740745262"/>
  </sheetPr>
  <dimension ref="A1:DV1170"/>
  <sheetViews>
    <sheetView zoomScale="60" zoomScaleNormal="60" workbookViewId="0">
      <pane xSplit="8" ySplit="1" topLeftCell="I2" activePane="bottomRight" state="frozen"/>
      <selection pane="bottomRight"/>
      <selection pane="bottomLeft" activeCell="O376" sqref="O376"/>
      <selection pane="topRight" activeCell="O376" sqref="O376"/>
    </sheetView>
  </sheetViews>
  <sheetFormatPr defaultRowHeight="15"/>
  <cols>
    <col min="1" max="1" width="8.85546875" customWidth="1"/>
    <col min="2" max="2" width="6.42578125" customWidth="1"/>
    <col min="3" max="3" width="17.140625" customWidth="1"/>
    <col min="4" max="4" width="12.7109375" customWidth="1"/>
    <col min="5" max="5" width="23.7109375" customWidth="1"/>
    <col min="6" max="6" width="12.42578125" customWidth="1"/>
    <col min="7" max="7" width="9.85546875" customWidth="1"/>
    <col min="8" max="8" width="35" customWidth="1"/>
    <col min="9" max="9" width="29.7109375" customWidth="1"/>
    <col min="10" max="10" width="15.42578125" customWidth="1"/>
    <col min="13" max="13" width="40.85546875" customWidth="1"/>
    <col min="14" max="14" width="29" style="3" customWidth="1"/>
    <col min="15" max="15" width="41" style="3" customWidth="1"/>
    <col min="16" max="16" width="19.140625" customWidth="1"/>
    <col min="17" max="18" width="12.5703125" customWidth="1"/>
    <col min="19" max="23" width="15.5703125" style="3" customWidth="1"/>
    <col min="24" max="24" width="18" style="3" customWidth="1"/>
    <col min="25" max="73" width="15.5703125" style="3" customWidth="1"/>
  </cols>
  <sheetData>
    <row r="1" spans="1:126" s="48" customFormat="1" ht="44.45" customHeight="1">
      <c r="A1" s="48" t="s">
        <v>1333</v>
      </c>
      <c r="B1" s="48" t="s">
        <v>1334</v>
      </c>
      <c r="C1" s="48" t="s">
        <v>1335</v>
      </c>
      <c r="D1" s="48" t="s">
        <v>1336</v>
      </c>
      <c r="E1" s="48" t="s">
        <v>1337</v>
      </c>
      <c r="F1" s="48" t="s">
        <v>1338</v>
      </c>
      <c r="G1" s="48" t="s">
        <v>1339</v>
      </c>
      <c r="H1" s="48" t="s">
        <v>1340</v>
      </c>
      <c r="I1" s="48" t="s">
        <v>1341</v>
      </c>
      <c r="J1" s="48" t="s">
        <v>1342</v>
      </c>
      <c r="K1" s="48" t="s">
        <v>1343</v>
      </c>
      <c r="L1" s="48" t="s">
        <v>1344</v>
      </c>
      <c r="M1" s="49" t="s">
        <v>1345</v>
      </c>
      <c r="N1" s="49" t="s">
        <v>23</v>
      </c>
      <c r="O1" s="49" t="s">
        <v>1346</v>
      </c>
      <c r="P1" s="48" t="s">
        <v>1347</v>
      </c>
      <c r="Q1" s="48" t="s">
        <v>1348</v>
      </c>
      <c r="R1" s="48" t="s">
        <v>1349</v>
      </c>
      <c r="S1" s="3" t="s">
        <v>1350</v>
      </c>
      <c r="T1" s="3" t="s">
        <v>1351</v>
      </c>
      <c r="U1" s="3" t="s">
        <v>1352</v>
      </c>
      <c r="V1" s="3" t="s">
        <v>1353</v>
      </c>
      <c r="W1" s="3" t="s">
        <v>1354</v>
      </c>
      <c r="X1" s="3" t="s">
        <v>1355</v>
      </c>
      <c r="Y1" s="3" t="s">
        <v>1356</v>
      </c>
      <c r="Z1" s="3" t="s">
        <v>1357</v>
      </c>
      <c r="AA1" s="3" t="s">
        <v>1358</v>
      </c>
      <c r="AB1" s="3" t="s">
        <v>1359</v>
      </c>
      <c r="AC1" s="3" t="s">
        <v>1360</v>
      </c>
      <c r="AD1" s="3" t="s">
        <v>1361</v>
      </c>
      <c r="AE1" s="3" t="s">
        <v>1362</v>
      </c>
      <c r="AF1" s="3" t="s">
        <v>1363</v>
      </c>
      <c r="AG1" s="3" t="s">
        <v>1364</v>
      </c>
      <c r="AH1" s="3" t="s">
        <v>1365</v>
      </c>
      <c r="AI1" s="3" t="s">
        <v>1366</v>
      </c>
      <c r="AJ1" s="3" t="s">
        <v>1367</v>
      </c>
      <c r="AK1" s="3" t="s">
        <v>1368</v>
      </c>
      <c r="AL1" s="3" t="s">
        <v>1369</v>
      </c>
      <c r="AM1" s="3" t="s">
        <v>1370</v>
      </c>
      <c r="AN1" s="3" t="s">
        <v>1371</v>
      </c>
      <c r="AO1" s="3" t="s">
        <v>1372</v>
      </c>
      <c r="AP1" s="3" t="s">
        <v>1373</v>
      </c>
      <c r="AQ1" s="3" t="s">
        <v>1374</v>
      </c>
      <c r="AR1" s="3" t="s">
        <v>1375</v>
      </c>
      <c r="AS1" s="3" t="s">
        <v>1376</v>
      </c>
      <c r="AT1" s="3" t="s">
        <v>1377</v>
      </c>
      <c r="AU1" s="3" t="s">
        <v>1378</v>
      </c>
      <c r="AV1" s="3" t="s">
        <v>1379</v>
      </c>
      <c r="AW1" s="3" t="s">
        <v>1380</v>
      </c>
      <c r="AX1" s="3" t="s">
        <v>1381</v>
      </c>
      <c r="AY1" s="3" t="s">
        <v>1382</v>
      </c>
      <c r="AZ1" s="3" t="s">
        <v>1383</v>
      </c>
      <c r="BA1" s="3" t="s">
        <v>1384</v>
      </c>
      <c r="BB1" s="3" t="s">
        <v>1385</v>
      </c>
      <c r="BC1" s="3" t="s">
        <v>1386</v>
      </c>
      <c r="BD1" s="3" t="s">
        <v>1387</v>
      </c>
      <c r="BE1" s="3" t="s">
        <v>1388</v>
      </c>
      <c r="BF1" s="3" t="s">
        <v>1389</v>
      </c>
      <c r="BG1" s="3" t="s">
        <v>1390</v>
      </c>
      <c r="BH1" s="3" t="s">
        <v>1391</v>
      </c>
      <c r="BI1" s="3" t="s">
        <v>1392</v>
      </c>
      <c r="BJ1" s="3" t="s">
        <v>1393</v>
      </c>
      <c r="BK1" s="3" t="s">
        <v>1394</v>
      </c>
      <c r="BL1" s="3" t="s">
        <v>1395</v>
      </c>
      <c r="BM1" s="3" t="s">
        <v>1396</v>
      </c>
      <c r="BN1" s="3" t="s">
        <v>1397</v>
      </c>
      <c r="BO1" s="3" t="s">
        <v>1398</v>
      </c>
      <c r="BP1" s="3" t="s">
        <v>1399</v>
      </c>
      <c r="BQ1" s="3" t="s">
        <v>1400</v>
      </c>
      <c r="BR1" s="3" t="s">
        <v>1401</v>
      </c>
      <c r="BS1" s="3" t="s">
        <v>1402</v>
      </c>
      <c r="BT1" s="3" t="s">
        <v>1403</v>
      </c>
      <c r="BU1" s="3" t="s">
        <v>1350</v>
      </c>
      <c r="BV1" s="3" t="s">
        <v>1351</v>
      </c>
      <c r="BW1" s="3" t="s">
        <v>1352</v>
      </c>
      <c r="BX1" s="3" t="s">
        <v>1353</v>
      </c>
      <c r="BY1" s="3" t="s">
        <v>1354</v>
      </c>
      <c r="BZ1" s="3" t="s">
        <v>1355</v>
      </c>
      <c r="CA1" s="3" t="s">
        <v>1356</v>
      </c>
      <c r="CB1" s="3" t="s">
        <v>1357</v>
      </c>
      <c r="CC1" s="3" t="s">
        <v>1358</v>
      </c>
      <c r="CD1" s="3" t="s">
        <v>1359</v>
      </c>
      <c r="CE1" s="3" t="s">
        <v>1360</v>
      </c>
      <c r="CF1" s="3" t="s">
        <v>1361</v>
      </c>
      <c r="CG1" s="3" t="s">
        <v>1362</v>
      </c>
      <c r="CH1" s="3" t="s">
        <v>1363</v>
      </c>
      <c r="CI1" s="3" t="s">
        <v>1364</v>
      </c>
      <c r="CJ1" s="3" t="s">
        <v>1365</v>
      </c>
      <c r="CK1" s="3" t="s">
        <v>1366</v>
      </c>
      <c r="CL1" s="3" t="s">
        <v>1367</v>
      </c>
      <c r="CM1" s="3" t="s">
        <v>1368</v>
      </c>
      <c r="CN1" s="3" t="s">
        <v>1369</v>
      </c>
      <c r="CO1" s="3" t="s">
        <v>1370</v>
      </c>
      <c r="CP1" s="3" t="s">
        <v>1371</v>
      </c>
      <c r="CQ1" s="3" t="s">
        <v>1372</v>
      </c>
      <c r="CR1" s="3" t="s">
        <v>1373</v>
      </c>
      <c r="CS1" s="3" t="s">
        <v>1374</v>
      </c>
      <c r="CT1" s="3" t="s">
        <v>1375</v>
      </c>
      <c r="CU1" s="3" t="s">
        <v>1376</v>
      </c>
      <c r="CV1" s="3" t="s">
        <v>1377</v>
      </c>
      <c r="CW1" s="3" t="s">
        <v>1378</v>
      </c>
      <c r="CX1" s="3" t="s">
        <v>1379</v>
      </c>
      <c r="CY1" s="3" t="s">
        <v>1380</v>
      </c>
      <c r="CZ1" s="3" t="s">
        <v>1381</v>
      </c>
      <c r="DA1" s="3" t="s">
        <v>1382</v>
      </c>
      <c r="DB1" s="3" t="s">
        <v>1383</v>
      </c>
      <c r="DC1" s="3" t="s">
        <v>1384</v>
      </c>
      <c r="DD1" s="3" t="s">
        <v>1385</v>
      </c>
      <c r="DE1" s="3" t="s">
        <v>1386</v>
      </c>
      <c r="DF1" s="3" t="s">
        <v>1387</v>
      </c>
      <c r="DG1" s="3" t="s">
        <v>1388</v>
      </c>
      <c r="DH1" s="3" t="s">
        <v>1389</v>
      </c>
      <c r="DI1" s="3" t="s">
        <v>1390</v>
      </c>
      <c r="DJ1" s="3" t="s">
        <v>1391</v>
      </c>
      <c r="DK1" s="3" t="s">
        <v>1392</v>
      </c>
      <c r="DL1" s="3" t="s">
        <v>1393</v>
      </c>
      <c r="DM1" s="3" t="s">
        <v>1394</v>
      </c>
      <c r="DN1" s="3" t="s">
        <v>1395</v>
      </c>
      <c r="DO1" s="3" t="s">
        <v>1396</v>
      </c>
      <c r="DP1" s="3" t="s">
        <v>1397</v>
      </c>
      <c r="DQ1" s="3" t="s">
        <v>1398</v>
      </c>
      <c r="DR1" s="3" t="s">
        <v>1399</v>
      </c>
      <c r="DS1" s="3" t="s">
        <v>1400</v>
      </c>
      <c r="DT1" s="3" t="s">
        <v>1401</v>
      </c>
      <c r="DU1" s="3" t="s">
        <v>1402</v>
      </c>
      <c r="DV1" s="3" t="s">
        <v>1403</v>
      </c>
    </row>
    <row r="2" spans="1:126" ht="45">
      <c r="A2" t="s">
        <v>454</v>
      </c>
      <c r="B2">
        <v>2021</v>
      </c>
      <c r="C2" t="s">
        <v>114</v>
      </c>
      <c r="D2">
        <v>106990</v>
      </c>
      <c r="E2" s="31">
        <v>1321220490522</v>
      </c>
      <c r="F2" t="s">
        <v>455</v>
      </c>
      <c r="G2">
        <v>326113</v>
      </c>
      <c r="H2" t="s">
        <v>456</v>
      </c>
      <c r="I2" t="s">
        <v>457</v>
      </c>
      <c r="J2" t="s">
        <v>458</v>
      </c>
      <c r="K2" t="s">
        <v>131</v>
      </c>
      <c r="L2">
        <v>98203</v>
      </c>
      <c r="M2" s="3" t="str">
        <f t="shared" ref="M2:M65" si="0">_xlfn.TEXTJOIN(", ", TRUE, BU2:DV2)</f>
        <v/>
      </c>
      <c r="N2" s="3" t="s">
        <v>69</v>
      </c>
      <c r="O2" s="3" t="s">
        <v>1404</v>
      </c>
      <c r="P2">
        <v>500</v>
      </c>
      <c r="Q2">
        <v>500</v>
      </c>
      <c r="R2">
        <f>SUM(P2:Q2)</f>
        <v>1000</v>
      </c>
      <c r="S2" s="3" t="s">
        <v>1405</v>
      </c>
      <c r="T2" s="3" t="s">
        <v>1405</v>
      </c>
      <c r="U2" s="3" t="s">
        <v>1405</v>
      </c>
      <c r="V2" s="3" t="s">
        <v>1405</v>
      </c>
      <c r="W2" s="3" t="s">
        <v>1405</v>
      </c>
      <c r="X2" s="3" t="s">
        <v>1405</v>
      </c>
      <c r="Y2" s="3" t="s">
        <v>1405</v>
      </c>
      <c r="AE2" s="3" t="s">
        <v>1405</v>
      </c>
      <c r="AR2" s="3" t="s">
        <v>1405</v>
      </c>
      <c r="AS2" s="3" t="s">
        <v>1405</v>
      </c>
      <c r="AT2" s="3" t="s">
        <v>1405</v>
      </c>
      <c r="AU2" s="3" t="s">
        <v>1405</v>
      </c>
      <c r="AV2" s="3" t="s">
        <v>1405</v>
      </c>
      <c r="BD2" s="3" t="s">
        <v>1405</v>
      </c>
      <c r="BK2" s="3" t="s">
        <v>1405</v>
      </c>
      <c r="BU2" s="3" t="str">
        <f t="shared" ref="BU2:CJ17" si="1">IF(S2="Yes", BU$1,"")</f>
        <v/>
      </c>
      <c r="BV2" s="3" t="str">
        <f t="shared" si="1"/>
        <v/>
      </c>
      <c r="BW2" s="3" t="str">
        <f t="shared" si="1"/>
        <v/>
      </c>
      <c r="BX2" s="3" t="str">
        <f t="shared" si="1"/>
        <v/>
      </c>
      <c r="BY2" s="3" t="str">
        <f t="shared" si="1"/>
        <v/>
      </c>
      <c r="BZ2" s="3" t="str">
        <f t="shared" si="1"/>
        <v/>
      </c>
      <c r="CA2" s="3" t="str">
        <f t="shared" si="1"/>
        <v/>
      </c>
      <c r="CB2" s="3" t="str">
        <f t="shared" si="1"/>
        <v/>
      </c>
      <c r="CC2" s="3" t="str">
        <f t="shared" si="1"/>
        <v/>
      </c>
      <c r="CD2" s="3" t="str">
        <f t="shared" si="1"/>
        <v/>
      </c>
      <c r="CE2" s="3" t="str">
        <f t="shared" si="1"/>
        <v/>
      </c>
      <c r="CF2" s="3" t="str">
        <f t="shared" si="1"/>
        <v/>
      </c>
      <c r="CG2" s="3" t="str">
        <f t="shared" si="1"/>
        <v/>
      </c>
      <c r="CH2" s="3" t="str">
        <f t="shared" si="1"/>
        <v/>
      </c>
      <c r="CI2" s="3" t="str">
        <f t="shared" si="1"/>
        <v/>
      </c>
      <c r="CJ2" s="3" t="str">
        <f t="shared" si="1"/>
        <v/>
      </c>
      <c r="CK2" s="3" t="str">
        <f t="shared" ref="CK2:CZ17" si="2">IF(AI2="Yes", CK$1,"")</f>
        <v/>
      </c>
      <c r="CL2" s="3" t="str">
        <f t="shared" si="2"/>
        <v/>
      </c>
      <c r="CM2" s="3" t="str">
        <f t="shared" si="2"/>
        <v/>
      </c>
      <c r="CN2" s="3" t="str">
        <f t="shared" si="2"/>
        <v/>
      </c>
      <c r="CO2" s="3" t="str">
        <f t="shared" si="2"/>
        <v/>
      </c>
      <c r="CP2" s="3" t="str">
        <f t="shared" si="2"/>
        <v/>
      </c>
      <c r="CQ2" s="3" t="str">
        <f t="shared" si="2"/>
        <v/>
      </c>
      <c r="CR2" s="3" t="str">
        <f t="shared" si="2"/>
        <v/>
      </c>
      <c r="CS2" s="3" t="str">
        <f t="shared" si="2"/>
        <v/>
      </c>
      <c r="CT2" s="3" t="str">
        <f t="shared" si="2"/>
        <v/>
      </c>
      <c r="CU2" s="3" t="str">
        <f t="shared" si="2"/>
        <v/>
      </c>
      <c r="CV2" s="3" t="str">
        <f t="shared" si="2"/>
        <v/>
      </c>
      <c r="CW2" s="3" t="str">
        <f t="shared" si="2"/>
        <v/>
      </c>
      <c r="CX2" s="3" t="str">
        <f t="shared" si="2"/>
        <v/>
      </c>
      <c r="CY2" s="3" t="str">
        <f t="shared" si="2"/>
        <v/>
      </c>
      <c r="CZ2" s="3" t="str">
        <f t="shared" si="2"/>
        <v/>
      </c>
      <c r="DA2" s="3" t="str">
        <f t="shared" ref="DA2:DP17" si="3">IF(AY2="Yes", DA$1,"")</f>
        <v/>
      </c>
      <c r="DB2" s="3" t="str">
        <f t="shared" si="3"/>
        <v/>
      </c>
      <c r="DC2" s="3" t="str">
        <f t="shared" si="3"/>
        <v/>
      </c>
      <c r="DD2" s="3" t="str">
        <f t="shared" si="3"/>
        <v/>
      </c>
      <c r="DE2" s="3" t="str">
        <f t="shared" si="3"/>
        <v/>
      </c>
      <c r="DF2" s="3" t="str">
        <f t="shared" si="3"/>
        <v/>
      </c>
      <c r="DG2" s="3" t="str">
        <f t="shared" si="3"/>
        <v/>
      </c>
      <c r="DH2" s="3" t="str">
        <f t="shared" si="3"/>
        <v/>
      </c>
      <c r="DI2" s="3" t="str">
        <f t="shared" si="3"/>
        <v/>
      </c>
      <c r="DJ2" s="3" t="str">
        <f t="shared" si="3"/>
        <v/>
      </c>
      <c r="DK2" s="3" t="str">
        <f t="shared" si="3"/>
        <v/>
      </c>
      <c r="DL2" s="3" t="str">
        <f t="shared" si="3"/>
        <v/>
      </c>
      <c r="DM2" s="3" t="str">
        <f t="shared" si="3"/>
        <v/>
      </c>
      <c r="DN2" s="3" t="str">
        <f t="shared" si="3"/>
        <v/>
      </c>
      <c r="DO2" s="3" t="str">
        <f t="shared" si="3"/>
        <v/>
      </c>
      <c r="DP2" s="3" t="str">
        <f t="shared" si="3"/>
        <v/>
      </c>
      <c r="DQ2" s="3" t="str">
        <f t="shared" ref="DQ2:DV44" si="4">IF(BO2="Yes", DQ$1,"")</f>
        <v/>
      </c>
      <c r="DR2" s="3" t="str">
        <f t="shared" si="4"/>
        <v/>
      </c>
      <c r="DS2" s="3" t="str">
        <f t="shared" si="4"/>
        <v/>
      </c>
      <c r="DT2" s="3" t="str">
        <f t="shared" si="4"/>
        <v/>
      </c>
      <c r="DU2" s="3" t="str">
        <f t="shared" si="4"/>
        <v/>
      </c>
      <c r="DV2" s="3" t="str">
        <f t="shared" si="4"/>
        <v/>
      </c>
    </row>
    <row r="3" spans="1:126" ht="45">
      <c r="A3" t="s">
        <v>115</v>
      </c>
      <c r="B3">
        <v>2016</v>
      </c>
      <c r="C3" t="s">
        <v>114</v>
      </c>
      <c r="D3">
        <v>106990</v>
      </c>
      <c r="E3" s="31">
        <v>1316215639372</v>
      </c>
      <c r="F3" t="s">
        <v>459</v>
      </c>
      <c r="G3">
        <v>325998</v>
      </c>
      <c r="H3" t="s">
        <v>460</v>
      </c>
      <c r="I3" t="s">
        <v>461</v>
      </c>
      <c r="J3" t="s">
        <v>462</v>
      </c>
      <c r="K3" t="s">
        <v>216</v>
      </c>
      <c r="L3">
        <v>71019</v>
      </c>
      <c r="M3" s="3" t="str">
        <f t="shared" si="0"/>
        <v>89. PRODUCE THE CHEMICAL, 91. ON-SITE USE OF THE CHEMICAL, 93. AS A BYPRODUCT, 133. ANCILLARY OR OTHER USE</v>
      </c>
      <c r="N3" s="3" t="s">
        <v>63</v>
      </c>
      <c r="O3" s="3" t="s">
        <v>1406</v>
      </c>
      <c r="P3">
        <v>0</v>
      </c>
      <c r="Q3">
        <v>86</v>
      </c>
      <c r="R3">
        <v>86</v>
      </c>
      <c r="S3" s="3" t="s">
        <v>1407</v>
      </c>
      <c r="T3" s="3" t="s">
        <v>1405</v>
      </c>
      <c r="U3" s="3" t="s">
        <v>1407</v>
      </c>
      <c r="V3" s="3" t="s">
        <v>1405</v>
      </c>
      <c r="W3" s="3" t="s">
        <v>1407</v>
      </c>
      <c r="X3" s="3" t="s">
        <v>1405</v>
      </c>
      <c r="Y3" s="3" t="s">
        <v>1405</v>
      </c>
      <c r="AE3" s="3" t="s">
        <v>1405</v>
      </c>
      <c r="AR3" s="3" t="s">
        <v>1405</v>
      </c>
      <c r="AS3" s="3" t="s">
        <v>1405</v>
      </c>
      <c r="AT3" s="3" t="s">
        <v>1405</v>
      </c>
      <c r="AV3" s="3" t="s">
        <v>1405</v>
      </c>
      <c r="BD3" s="3" t="s">
        <v>1405</v>
      </c>
      <c r="BK3" s="3" t="s">
        <v>1407</v>
      </c>
      <c r="BU3" s="3" t="str">
        <f t="shared" si="1"/>
        <v>89. PRODUCE THE CHEMICAL</v>
      </c>
      <c r="BV3" s="3" t="str">
        <f t="shared" si="1"/>
        <v/>
      </c>
      <c r="BW3" s="3" t="str">
        <f t="shared" si="1"/>
        <v>91. ON-SITE USE OF THE CHEMICAL</v>
      </c>
      <c r="BX3" s="3" t="str">
        <f t="shared" si="1"/>
        <v/>
      </c>
      <c r="BY3" s="3" t="str">
        <f t="shared" si="1"/>
        <v>93. AS A BYPRODUCT</v>
      </c>
      <c r="BZ3" s="3" t="str">
        <f t="shared" si="1"/>
        <v/>
      </c>
      <c r="CA3" s="3" t="str">
        <f t="shared" si="1"/>
        <v/>
      </c>
      <c r="CB3" s="3" t="str">
        <f t="shared" si="1"/>
        <v/>
      </c>
      <c r="CC3" s="3" t="str">
        <f t="shared" si="1"/>
        <v/>
      </c>
      <c r="CD3" s="3" t="str">
        <f t="shared" si="1"/>
        <v/>
      </c>
      <c r="CE3" s="3" t="str">
        <f t="shared" si="1"/>
        <v/>
      </c>
      <c r="CF3" s="3" t="str">
        <f t="shared" si="1"/>
        <v/>
      </c>
      <c r="CG3" s="3" t="str">
        <f t="shared" si="1"/>
        <v/>
      </c>
      <c r="CH3" s="3" t="str">
        <f t="shared" si="1"/>
        <v/>
      </c>
      <c r="CI3" s="3" t="str">
        <f t="shared" si="1"/>
        <v/>
      </c>
      <c r="CJ3" s="3" t="str">
        <f t="shared" si="1"/>
        <v/>
      </c>
      <c r="CK3" s="3" t="str">
        <f t="shared" si="2"/>
        <v/>
      </c>
      <c r="CL3" s="3" t="str">
        <f t="shared" si="2"/>
        <v/>
      </c>
      <c r="CM3" s="3" t="str">
        <f t="shared" si="2"/>
        <v/>
      </c>
      <c r="CN3" s="3" t="str">
        <f t="shared" si="2"/>
        <v/>
      </c>
      <c r="CO3" s="3" t="str">
        <f t="shared" si="2"/>
        <v/>
      </c>
      <c r="CP3" s="3" t="str">
        <f t="shared" si="2"/>
        <v/>
      </c>
      <c r="CQ3" s="3" t="str">
        <f t="shared" si="2"/>
        <v/>
      </c>
      <c r="CR3" s="3" t="str">
        <f t="shared" si="2"/>
        <v/>
      </c>
      <c r="CS3" s="3" t="str">
        <f t="shared" si="2"/>
        <v/>
      </c>
      <c r="CT3" s="3" t="str">
        <f t="shared" si="2"/>
        <v/>
      </c>
      <c r="CU3" s="3" t="str">
        <f t="shared" si="2"/>
        <v/>
      </c>
      <c r="CV3" s="3" t="str">
        <f t="shared" si="2"/>
        <v/>
      </c>
      <c r="CW3" s="3" t="str">
        <f t="shared" si="2"/>
        <v/>
      </c>
      <c r="CX3" s="3" t="str">
        <f t="shared" si="2"/>
        <v/>
      </c>
      <c r="CY3" s="3" t="str">
        <f t="shared" si="2"/>
        <v/>
      </c>
      <c r="CZ3" s="3" t="str">
        <f t="shared" si="2"/>
        <v/>
      </c>
      <c r="DA3" s="3" t="str">
        <f t="shared" si="3"/>
        <v/>
      </c>
      <c r="DB3" s="3" t="str">
        <f t="shared" si="3"/>
        <v/>
      </c>
      <c r="DC3" s="3" t="str">
        <f t="shared" si="3"/>
        <v/>
      </c>
      <c r="DD3" s="3" t="str">
        <f t="shared" si="3"/>
        <v/>
      </c>
      <c r="DE3" s="3" t="str">
        <f t="shared" si="3"/>
        <v/>
      </c>
      <c r="DF3" s="3" t="str">
        <f t="shared" si="3"/>
        <v/>
      </c>
      <c r="DG3" s="3" t="str">
        <f t="shared" si="3"/>
        <v/>
      </c>
      <c r="DH3" s="3" t="str">
        <f t="shared" si="3"/>
        <v/>
      </c>
      <c r="DI3" s="3" t="str">
        <f t="shared" si="3"/>
        <v/>
      </c>
      <c r="DJ3" s="3" t="str">
        <f t="shared" si="3"/>
        <v/>
      </c>
      <c r="DK3" s="3" t="str">
        <f t="shared" si="3"/>
        <v/>
      </c>
      <c r="DL3" s="3" t="str">
        <f t="shared" si="3"/>
        <v/>
      </c>
      <c r="DM3" s="3" t="str">
        <f t="shared" si="3"/>
        <v>133. ANCILLARY OR OTHER USE</v>
      </c>
      <c r="DN3" s="3" t="str">
        <f t="shared" si="3"/>
        <v/>
      </c>
      <c r="DO3" s="3" t="str">
        <f t="shared" si="3"/>
        <v/>
      </c>
      <c r="DP3" s="3" t="str">
        <f t="shared" si="3"/>
        <v/>
      </c>
      <c r="DQ3" s="3" t="str">
        <f t="shared" si="4"/>
        <v/>
      </c>
      <c r="DR3" s="3" t="str">
        <f t="shared" si="4"/>
        <v/>
      </c>
      <c r="DS3" s="3" t="str">
        <f t="shared" si="4"/>
        <v/>
      </c>
      <c r="DT3" s="3" t="str">
        <f t="shared" si="4"/>
        <v/>
      </c>
      <c r="DU3" s="3" t="str">
        <f t="shared" si="4"/>
        <v/>
      </c>
      <c r="DV3" s="3" t="str">
        <f t="shared" si="4"/>
        <v/>
      </c>
    </row>
    <row r="4" spans="1:126" ht="45">
      <c r="A4" t="s">
        <v>115</v>
      </c>
      <c r="B4">
        <v>2017</v>
      </c>
      <c r="C4" t="s">
        <v>114</v>
      </c>
      <c r="D4">
        <v>106990</v>
      </c>
      <c r="E4" s="31">
        <v>1317216299317</v>
      </c>
      <c r="F4" t="s">
        <v>459</v>
      </c>
      <c r="G4">
        <v>325998</v>
      </c>
      <c r="H4" t="s">
        <v>460</v>
      </c>
      <c r="I4" t="s">
        <v>461</v>
      </c>
      <c r="J4" t="s">
        <v>462</v>
      </c>
      <c r="K4" t="s">
        <v>216</v>
      </c>
      <c r="L4">
        <v>71019</v>
      </c>
      <c r="M4" s="3" t="str">
        <f t="shared" si="0"/>
        <v>89. PRODUCE THE CHEMICAL, 91. ON-SITE USE OF THE CHEMICAL, 93. AS A BYPRODUCT, 133. ANCILLARY OR OTHER USE</v>
      </c>
      <c r="N4" s="3" t="s">
        <v>63</v>
      </c>
      <c r="O4" s="3" t="s">
        <v>1406</v>
      </c>
      <c r="P4">
        <v>0</v>
      </c>
      <c r="Q4">
        <v>4</v>
      </c>
      <c r="R4">
        <v>4</v>
      </c>
      <c r="S4" s="3" t="s">
        <v>1407</v>
      </c>
      <c r="T4" s="3" t="s">
        <v>1405</v>
      </c>
      <c r="U4" s="3" t="s">
        <v>1407</v>
      </c>
      <c r="V4" s="3" t="s">
        <v>1405</v>
      </c>
      <c r="W4" s="3" t="s">
        <v>1407</v>
      </c>
      <c r="X4" s="3" t="s">
        <v>1405</v>
      </c>
      <c r="Y4" s="3" t="s">
        <v>1405</v>
      </c>
      <c r="AE4" s="3" t="s">
        <v>1405</v>
      </c>
      <c r="AR4" s="3" t="s">
        <v>1405</v>
      </c>
      <c r="AS4" s="3" t="s">
        <v>1405</v>
      </c>
      <c r="AT4" s="3" t="s">
        <v>1405</v>
      </c>
      <c r="AV4" s="3" t="s">
        <v>1405</v>
      </c>
      <c r="BD4" s="3" t="s">
        <v>1405</v>
      </c>
      <c r="BK4" s="3" t="s">
        <v>1407</v>
      </c>
      <c r="BU4" s="3" t="str">
        <f t="shared" si="1"/>
        <v>89. PRODUCE THE CHEMICAL</v>
      </c>
      <c r="BV4" s="3" t="str">
        <f t="shared" si="1"/>
        <v/>
      </c>
      <c r="BW4" s="3" t="str">
        <f t="shared" si="1"/>
        <v>91. ON-SITE USE OF THE CHEMICAL</v>
      </c>
      <c r="BX4" s="3" t="str">
        <f t="shared" si="1"/>
        <v/>
      </c>
      <c r="BY4" s="3" t="str">
        <f t="shared" si="1"/>
        <v>93. AS A BYPRODUCT</v>
      </c>
      <c r="BZ4" s="3" t="str">
        <f t="shared" si="1"/>
        <v/>
      </c>
      <c r="CA4" s="3" t="str">
        <f t="shared" si="1"/>
        <v/>
      </c>
      <c r="CB4" s="3" t="str">
        <f t="shared" si="1"/>
        <v/>
      </c>
      <c r="CC4" s="3" t="str">
        <f t="shared" si="1"/>
        <v/>
      </c>
      <c r="CD4" s="3" t="str">
        <f t="shared" si="1"/>
        <v/>
      </c>
      <c r="CE4" s="3" t="str">
        <f t="shared" si="1"/>
        <v/>
      </c>
      <c r="CF4" s="3" t="str">
        <f t="shared" si="1"/>
        <v/>
      </c>
      <c r="CG4" s="3" t="str">
        <f t="shared" si="1"/>
        <v/>
      </c>
      <c r="CH4" s="3" t="str">
        <f t="shared" si="1"/>
        <v/>
      </c>
      <c r="CI4" s="3" t="str">
        <f t="shared" si="1"/>
        <v/>
      </c>
      <c r="CJ4" s="3" t="str">
        <f t="shared" si="1"/>
        <v/>
      </c>
      <c r="CK4" s="3" t="str">
        <f t="shared" si="2"/>
        <v/>
      </c>
      <c r="CL4" s="3" t="str">
        <f t="shared" si="2"/>
        <v/>
      </c>
      <c r="CM4" s="3" t="str">
        <f t="shared" si="2"/>
        <v/>
      </c>
      <c r="CN4" s="3" t="str">
        <f t="shared" si="2"/>
        <v/>
      </c>
      <c r="CO4" s="3" t="str">
        <f t="shared" si="2"/>
        <v/>
      </c>
      <c r="CP4" s="3" t="str">
        <f t="shared" si="2"/>
        <v/>
      </c>
      <c r="CQ4" s="3" t="str">
        <f t="shared" si="2"/>
        <v/>
      </c>
      <c r="CR4" s="3" t="str">
        <f t="shared" si="2"/>
        <v/>
      </c>
      <c r="CS4" s="3" t="str">
        <f t="shared" si="2"/>
        <v/>
      </c>
      <c r="CT4" s="3" t="str">
        <f t="shared" si="2"/>
        <v/>
      </c>
      <c r="CU4" s="3" t="str">
        <f t="shared" si="2"/>
        <v/>
      </c>
      <c r="CV4" s="3" t="str">
        <f t="shared" si="2"/>
        <v/>
      </c>
      <c r="CW4" s="3" t="str">
        <f t="shared" si="2"/>
        <v/>
      </c>
      <c r="CX4" s="3" t="str">
        <f t="shared" si="2"/>
        <v/>
      </c>
      <c r="CY4" s="3" t="str">
        <f t="shared" si="2"/>
        <v/>
      </c>
      <c r="CZ4" s="3" t="str">
        <f t="shared" si="2"/>
        <v/>
      </c>
      <c r="DA4" s="3" t="str">
        <f t="shared" si="3"/>
        <v/>
      </c>
      <c r="DB4" s="3" t="str">
        <f t="shared" si="3"/>
        <v/>
      </c>
      <c r="DC4" s="3" t="str">
        <f t="shared" si="3"/>
        <v/>
      </c>
      <c r="DD4" s="3" t="str">
        <f t="shared" si="3"/>
        <v/>
      </c>
      <c r="DE4" s="3" t="str">
        <f t="shared" si="3"/>
        <v/>
      </c>
      <c r="DF4" s="3" t="str">
        <f t="shared" si="3"/>
        <v/>
      </c>
      <c r="DG4" s="3" t="str">
        <f t="shared" si="3"/>
        <v/>
      </c>
      <c r="DH4" s="3" t="str">
        <f t="shared" si="3"/>
        <v/>
      </c>
      <c r="DI4" s="3" t="str">
        <f t="shared" si="3"/>
        <v/>
      </c>
      <c r="DJ4" s="3" t="str">
        <f t="shared" si="3"/>
        <v/>
      </c>
      <c r="DK4" s="3" t="str">
        <f t="shared" si="3"/>
        <v/>
      </c>
      <c r="DL4" s="3" t="str">
        <f t="shared" si="3"/>
        <v/>
      </c>
      <c r="DM4" s="3" t="str">
        <f t="shared" si="3"/>
        <v>133. ANCILLARY OR OTHER USE</v>
      </c>
      <c r="DN4" s="3" t="str">
        <f t="shared" si="3"/>
        <v/>
      </c>
      <c r="DO4" s="3" t="str">
        <f t="shared" si="3"/>
        <v/>
      </c>
      <c r="DP4" s="3" t="str">
        <f t="shared" si="3"/>
        <v/>
      </c>
      <c r="DQ4" s="3" t="str">
        <f t="shared" si="4"/>
        <v/>
      </c>
      <c r="DR4" s="3" t="str">
        <f t="shared" si="4"/>
        <v/>
      </c>
      <c r="DS4" s="3" t="str">
        <f t="shared" si="4"/>
        <v/>
      </c>
      <c r="DT4" s="3" t="str">
        <f t="shared" si="4"/>
        <v/>
      </c>
      <c r="DU4" s="3" t="str">
        <f t="shared" si="4"/>
        <v/>
      </c>
      <c r="DV4" s="3" t="str">
        <f t="shared" si="4"/>
        <v/>
      </c>
    </row>
    <row r="5" spans="1:126" ht="75">
      <c r="A5" t="s">
        <v>115</v>
      </c>
      <c r="B5">
        <v>2018</v>
      </c>
      <c r="C5" t="s">
        <v>114</v>
      </c>
      <c r="D5">
        <v>106990</v>
      </c>
      <c r="E5" s="31">
        <v>1318217244906</v>
      </c>
      <c r="F5" t="s">
        <v>459</v>
      </c>
      <c r="G5">
        <v>325998</v>
      </c>
      <c r="H5" t="s">
        <v>460</v>
      </c>
      <c r="I5" t="s">
        <v>461</v>
      </c>
      <c r="J5" t="s">
        <v>462</v>
      </c>
      <c r="K5" t="s">
        <v>216</v>
      </c>
      <c r="L5">
        <v>71019</v>
      </c>
      <c r="M5" s="3" t="str">
        <f t="shared" si="0"/>
        <v>89. PRODUCE THE CHEMICAL, 91. ON-SITE USE OF THE CHEMICAL, 93. AS A BYPRODUCT, 133. ANCILLARY OR OTHER USE, 142. Z399  OTHER</v>
      </c>
      <c r="N5" s="3" t="s">
        <v>63</v>
      </c>
      <c r="O5" s="3" t="s">
        <v>1406</v>
      </c>
      <c r="P5">
        <v>0</v>
      </c>
      <c r="Q5">
        <v>5</v>
      </c>
      <c r="R5">
        <v>5</v>
      </c>
      <c r="S5" s="3" t="s">
        <v>1407</v>
      </c>
      <c r="T5" s="3" t="s">
        <v>1405</v>
      </c>
      <c r="U5" s="3" t="s">
        <v>1407</v>
      </c>
      <c r="V5" s="3" t="s">
        <v>1405</v>
      </c>
      <c r="W5" s="3" t="s">
        <v>1407</v>
      </c>
      <c r="X5" s="3" t="s">
        <v>1405</v>
      </c>
      <c r="Y5" s="3" t="s">
        <v>1405</v>
      </c>
      <c r="Z5" s="3" t="s">
        <v>1405</v>
      </c>
      <c r="AA5" s="3" t="s">
        <v>1405</v>
      </c>
      <c r="AB5" s="3" t="s">
        <v>1405</v>
      </c>
      <c r="AC5" s="3" t="s">
        <v>1405</v>
      </c>
      <c r="AD5" s="3" t="s">
        <v>1405</v>
      </c>
      <c r="AE5" s="3" t="s">
        <v>1405</v>
      </c>
      <c r="AF5" s="3" t="s">
        <v>1405</v>
      </c>
      <c r="AG5" s="3" t="s">
        <v>1405</v>
      </c>
      <c r="AH5" s="3" t="s">
        <v>1405</v>
      </c>
      <c r="AI5" s="3" t="s">
        <v>1405</v>
      </c>
      <c r="AJ5" s="3" t="s">
        <v>1405</v>
      </c>
      <c r="AK5" s="3" t="s">
        <v>1405</v>
      </c>
      <c r="AL5" s="3" t="s">
        <v>1405</v>
      </c>
      <c r="AM5" s="3" t="s">
        <v>1405</v>
      </c>
      <c r="AN5" s="3" t="s">
        <v>1405</v>
      </c>
      <c r="AO5" s="3" t="s">
        <v>1405</v>
      </c>
      <c r="AP5" s="3" t="s">
        <v>1405</v>
      </c>
      <c r="AQ5" s="3" t="s">
        <v>1405</v>
      </c>
      <c r="AR5" s="3" t="s">
        <v>1405</v>
      </c>
      <c r="AS5" s="3" t="s">
        <v>1405</v>
      </c>
      <c r="AT5" s="3" t="s">
        <v>1405</v>
      </c>
      <c r="AU5" s="3" t="s">
        <v>1405</v>
      </c>
      <c r="AV5" s="3" t="s">
        <v>1405</v>
      </c>
      <c r="AW5" s="3" t="s">
        <v>1405</v>
      </c>
      <c r="AX5" s="3" t="s">
        <v>1405</v>
      </c>
      <c r="AY5" s="3" t="s">
        <v>1405</v>
      </c>
      <c r="AZ5" s="3" t="s">
        <v>1405</v>
      </c>
      <c r="BA5" s="3" t="s">
        <v>1405</v>
      </c>
      <c r="BB5" s="3" t="s">
        <v>1405</v>
      </c>
      <c r="BC5" s="3" t="s">
        <v>1405</v>
      </c>
      <c r="BD5" s="3" t="s">
        <v>1405</v>
      </c>
      <c r="BE5" s="3" t="s">
        <v>1405</v>
      </c>
      <c r="BF5" s="3" t="s">
        <v>1405</v>
      </c>
      <c r="BG5" s="3" t="s">
        <v>1405</v>
      </c>
      <c r="BH5" s="3" t="s">
        <v>1405</v>
      </c>
      <c r="BI5" s="3" t="s">
        <v>1405</v>
      </c>
      <c r="BJ5" s="3" t="s">
        <v>1405</v>
      </c>
      <c r="BK5" s="3" t="s">
        <v>1407</v>
      </c>
      <c r="BL5" s="3" t="s">
        <v>1405</v>
      </c>
      <c r="BM5" s="3" t="s">
        <v>1405</v>
      </c>
      <c r="BN5" s="3" t="s">
        <v>1405</v>
      </c>
      <c r="BO5" s="3" t="s">
        <v>1405</v>
      </c>
      <c r="BP5" s="3" t="s">
        <v>1405</v>
      </c>
      <c r="BQ5" s="3" t="s">
        <v>1405</v>
      </c>
      <c r="BR5" s="3" t="s">
        <v>1405</v>
      </c>
      <c r="BS5" s="3" t="s">
        <v>1405</v>
      </c>
      <c r="BT5" s="3" t="s">
        <v>1407</v>
      </c>
      <c r="BU5" s="3" t="str">
        <f t="shared" si="1"/>
        <v>89. PRODUCE THE CHEMICAL</v>
      </c>
      <c r="BV5" s="3" t="str">
        <f t="shared" si="1"/>
        <v/>
      </c>
      <c r="BW5" s="3" t="str">
        <f t="shared" si="1"/>
        <v>91. ON-SITE USE OF THE CHEMICAL</v>
      </c>
      <c r="BX5" s="3" t="str">
        <f t="shared" si="1"/>
        <v/>
      </c>
      <c r="BY5" s="3" t="str">
        <f t="shared" si="1"/>
        <v>93. AS A BYPRODUCT</v>
      </c>
      <c r="BZ5" s="3" t="str">
        <f t="shared" si="1"/>
        <v/>
      </c>
      <c r="CA5" s="3" t="str">
        <f t="shared" si="1"/>
        <v/>
      </c>
      <c r="CB5" s="3" t="str">
        <f t="shared" si="1"/>
        <v/>
      </c>
      <c r="CC5" s="3" t="str">
        <f t="shared" si="1"/>
        <v/>
      </c>
      <c r="CD5" s="3" t="str">
        <f t="shared" si="1"/>
        <v/>
      </c>
      <c r="CE5" s="3" t="str">
        <f t="shared" si="1"/>
        <v/>
      </c>
      <c r="CF5" s="3" t="str">
        <f t="shared" si="1"/>
        <v/>
      </c>
      <c r="CG5" s="3" t="str">
        <f t="shared" si="1"/>
        <v/>
      </c>
      <c r="CH5" s="3" t="str">
        <f t="shared" si="1"/>
        <v/>
      </c>
      <c r="CI5" s="3" t="str">
        <f t="shared" si="1"/>
        <v/>
      </c>
      <c r="CJ5" s="3" t="str">
        <f t="shared" si="1"/>
        <v/>
      </c>
      <c r="CK5" s="3" t="str">
        <f t="shared" si="2"/>
        <v/>
      </c>
      <c r="CL5" s="3" t="str">
        <f t="shared" si="2"/>
        <v/>
      </c>
      <c r="CM5" s="3" t="str">
        <f t="shared" si="2"/>
        <v/>
      </c>
      <c r="CN5" s="3" t="str">
        <f t="shared" si="2"/>
        <v/>
      </c>
      <c r="CO5" s="3" t="str">
        <f t="shared" si="2"/>
        <v/>
      </c>
      <c r="CP5" s="3" t="str">
        <f t="shared" si="2"/>
        <v/>
      </c>
      <c r="CQ5" s="3" t="str">
        <f t="shared" si="2"/>
        <v/>
      </c>
      <c r="CR5" s="3" t="str">
        <f t="shared" si="2"/>
        <v/>
      </c>
      <c r="CS5" s="3" t="str">
        <f t="shared" si="2"/>
        <v/>
      </c>
      <c r="CT5" s="3" t="str">
        <f t="shared" si="2"/>
        <v/>
      </c>
      <c r="CU5" s="3" t="str">
        <f t="shared" si="2"/>
        <v/>
      </c>
      <c r="CV5" s="3" t="str">
        <f t="shared" si="2"/>
        <v/>
      </c>
      <c r="CW5" s="3" t="str">
        <f t="shared" si="2"/>
        <v/>
      </c>
      <c r="CX5" s="3" t="str">
        <f t="shared" si="2"/>
        <v/>
      </c>
      <c r="CY5" s="3" t="str">
        <f t="shared" si="2"/>
        <v/>
      </c>
      <c r="CZ5" s="3" t="str">
        <f t="shared" si="2"/>
        <v/>
      </c>
      <c r="DA5" s="3" t="str">
        <f t="shared" si="3"/>
        <v/>
      </c>
      <c r="DB5" s="3" t="str">
        <f t="shared" si="3"/>
        <v/>
      </c>
      <c r="DC5" s="3" t="str">
        <f t="shared" si="3"/>
        <v/>
      </c>
      <c r="DD5" s="3" t="str">
        <f t="shared" si="3"/>
        <v/>
      </c>
      <c r="DE5" s="3" t="str">
        <f t="shared" si="3"/>
        <v/>
      </c>
      <c r="DF5" s="3" t="str">
        <f t="shared" si="3"/>
        <v/>
      </c>
      <c r="DG5" s="3" t="str">
        <f t="shared" si="3"/>
        <v/>
      </c>
      <c r="DH5" s="3" t="str">
        <f t="shared" si="3"/>
        <v/>
      </c>
      <c r="DI5" s="3" t="str">
        <f t="shared" si="3"/>
        <v/>
      </c>
      <c r="DJ5" s="3" t="str">
        <f t="shared" si="3"/>
        <v/>
      </c>
      <c r="DK5" s="3" t="str">
        <f t="shared" si="3"/>
        <v/>
      </c>
      <c r="DL5" s="3" t="str">
        <f t="shared" si="3"/>
        <v/>
      </c>
      <c r="DM5" s="3" t="str">
        <f t="shared" si="3"/>
        <v>133. ANCILLARY OR OTHER USE</v>
      </c>
      <c r="DN5" s="3" t="str">
        <f t="shared" si="3"/>
        <v/>
      </c>
      <c r="DO5" s="3" t="str">
        <f t="shared" si="3"/>
        <v/>
      </c>
      <c r="DP5" s="3" t="str">
        <f t="shared" si="3"/>
        <v/>
      </c>
      <c r="DQ5" s="3" t="str">
        <f t="shared" si="4"/>
        <v/>
      </c>
      <c r="DR5" s="3" t="str">
        <f t="shared" si="4"/>
        <v/>
      </c>
      <c r="DS5" s="3" t="str">
        <f t="shared" si="4"/>
        <v/>
      </c>
      <c r="DT5" s="3" t="str">
        <f t="shared" si="4"/>
        <v/>
      </c>
      <c r="DU5" s="3" t="str">
        <f t="shared" si="4"/>
        <v/>
      </c>
      <c r="DV5" s="3" t="str">
        <f t="shared" si="4"/>
        <v>142. Z399  OTHER</v>
      </c>
    </row>
    <row r="6" spans="1:126" ht="87.6" customHeight="1">
      <c r="A6" t="s">
        <v>115</v>
      </c>
      <c r="B6">
        <v>2019</v>
      </c>
      <c r="C6" t="s">
        <v>114</v>
      </c>
      <c r="D6">
        <v>106990</v>
      </c>
      <c r="E6" s="31">
        <v>1319218025789</v>
      </c>
      <c r="F6" t="s">
        <v>459</v>
      </c>
      <c r="G6">
        <v>325998</v>
      </c>
      <c r="H6" t="s">
        <v>460</v>
      </c>
      <c r="I6" t="s">
        <v>461</v>
      </c>
      <c r="J6" t="s">
        <v>462</v>
      </c>
      <c r="K6" t="s">
        <v>216</v>
      </c>
      <c r="L6">
        <v>71019</v>
      </c>
      <c r="M6" s="3" t="str">
        <f t="shared" si="0"/>
        <v>89. PRODUCE THE CHEMICAL, 91. ON-SITE USE OF THE CHEMICAL, 93. AS A BYPRODUCT, 133. ANCILLARY OR OTHER USE, 142. Z399  OTHER</v>
      </c>
      <c r="N6" s="3" t="s">
        <v>63</v>
      </c>
      <c r="O6" s="3" t="s">
        <v>1406</v>
      </c>
      <c r="P6">
        <v>0</v>
      </c>
      <c r="Q6">
        <v>5</v>
      </c>
      <c r="R6">
        <v>5</v>
      </c>
      <c r="S6" s="3" t="s">
        <v>1407</v>
      </c>
      <c r="T6" s="3" t="s">
        <v>1405</v>
      </c>
      <c r="U6" s="3" t="s">
        <v>1407</v>
      </c>
      <c r="V6" s="3" t="s">
        <v>1405</v>
      </c>
      <c r="W6" s="3" t="s">
        <v>1407</v>
      </c>
      <c r="X6" s="3" t="s">
        <v>1405</v>
      </c>
      <c r="Y6" s="3" t="s">
        <v>1405</v>
      </c>
      <c r="Z6" s="3" t="s">
        <v>1405</v>
      </c>
      <c r="AA6" s="3" t="s">
        <v>1405</v>
      </c>
      <c r="AB6" s="3" t="s">
        <v>1405</v>
      </c>
      <c r="AC6" s="3" t="s">
        <v>1405</v>
      </c>
      <c r="AD6" s="3" t="s">
        <v>1405</v>
      </c>
      <c r="AE6" s="3" t="s">
        <v>1405</v>
      </c>
      <c r="AF6" s="3" t="s">
        <v>1405</v>
      </c>
      <c r="AG6" s="3" t="s">
        <v>1405</v>
      </c>
      <c r="AH6" s="3" t="s">
        <v>1405</v>
      </c>
      <c r="AI6" s="3" t="s">
        <v>1405</v>
      </c>
      <c r="AJ6" s="3" t="s">
        <v>1405</v>
      </c>
      <c r="AK6" s="3" t="s">
        <v>1405</v>
      </c>
      <c r="AL6" s="3" t="s">
        <v>1405</v>
      </c>
      <c r="AM6" s="3" t="s">
        <v>1405</v>
      </c>
      <c r="AN6" s="3" t="s">
        <v>1405</v>
      </c>
      <c r="AO6" s="3" t="s">
        <v>1405</v>
      </c>
      <c r="AP6" s="3" t="s">
        <v>1405</v>
      </c>
      <c r="AQ6" s="3" t="s">
        <v>1405</v>
      </c>
      <c r="AR6" s="3" t="s">
        <v>1405</v>
      </c>
      <c r="AS6" s="3" t="s">
        <v>1405</v>
      </c>
      <c r="AT6" s="3" t="s">
        <v>1405</v>
      </c>
      <c r="AU6" s="3" t="s">
        <v>1405</v>
      </c>
      <c r="AV6" s="3" t="s">
        <v>1405</v>
      </c>
      <c r="AW6" s="3" t="s">
        <v>1405</v>
      </c>
      <c r="AX6" s="3" t="s">
        <v>1405</v>
      </c>
      <c r="AY6" s="3" t="s">
        <v>1405</v>
      </c>
      <c r="AZ6" s="3" t="s">
        <v>1405</v>
      </c>
      <c r="BA6" s="3" t="s">
        <v>1405</v>
      </c>
      <c r="BB6" s="3" t="s">
        <v>1405</v>
      </c>
      <c r="BC6" s="3" t="s">
        <v>1405</v>
      </c>
      <c r="BD6" s="3" t="s">
        <v>1405</v>
      </c>
      <c r="BE6" s="3" t="s">
        <v>1405</v>
      </c>
      <c r="BF6" s="3" t="s">
        <v>1405</v>
      </c>
      <c r="BG6" s="3" t="s">
        <v>1405</v>
      </c>
      <c r="BH6" s="3" t="s">
        <v>1405</v>
      </c>
      <c r="BI6" s="3" t="s">
        <v>1405</v>
      </c>
      <c r="BJ6" s="3" t="s">
        <v>1405</v>
      </c>
      <c r="BK6" s="3" t="s">
        <v>1407</v>
      </c>
      <c r="BL6" s="3" t="s">
        <v>1405</v>
      </c>
      <c r="BM6" s="3" t="s">
        <v>1405</v>
      </c>
      <c r="BN6" s="3" t="s">
        <v>1405</v>
      </c>
      <c r="BO6" s="3" t="s">
        <v>1405</v>
      </c>
      <c r="BP6" s="3" t="s">
        <v>1405</v>
      </c>
      <c r="BQ6" s="3" t="s">
        <v>1405</v>
      </c>
      <c r="BR6" s="3" t="s">
        <v>1405</v>
      </c>
      <c r="BS6" s="3" t="s">
        <v>1405</v>
      </c>
      <c r="BT6" s="3" t="s">
        <v>1407</v>
      </c>
      <c r="BU6" s="3" t="str">
        <f t="shared" si="1"/>
        <v>89. PRODUCE THE CHEMICAL</v>
      </c>
      <c r="BV6" s="3" t="str">
        <f t="shared" si="1"/>
        <v/>
      </c>
      <c r="BW6" s="3" t="str">
        <f t="shared" si="1"/>
        <v>91. ON-SITE USE OF THE CHEMICAL</v>
      </c>
      <c r="BX6" s="3" t="str">
        <f t="shared" si="1"/>
        <v/>
      </c>
      <c r="BY6" s="3" t="str">
        <f t="shared" si="1"/>
        <v>93. AS A BYPRODUCT</v>
      </c>
      <c r="BZ6" s="3" t="str">
        <f t="shared" si="1"/>
        <v/>
      </c>
      <c r="CA6" s="3" t="str">
        <f t="shared" si="1"/>
        <v/>
      </c>
      <c r="CB6" s="3" t="str">
        <f t="shared" si="1"/>
        <v/>
      </c>
      <c r="CC6" s="3" t="str">
        <f t="shared" si="1"/>
        <v/>
      </c>
      <c r="CD6" s="3" t="str">
        <f t="shared" si="1"/>
        <v/>
      </c>
      <c r="CE6" s="3" t="str">
        <f t="shared" si="1"/>
        <v/>
      </c>
      <c r="CF6" s="3" t="str">
        <f t="shared" si="1"/>
        <v/>
      </c>
      <c r="CG6" s="3" t="str">
        <f t="shared" si="1"/>
        <v/>
      </c>
      <c r="CH6" s="3" t="str">
        <f t="shared" si="1"/>
        <v/>
      </c>
      <c r="CI6" s="3" t="str">
        <f t="shared" si="1"/>
        <v/>
      </c>
      <c r="CJ6" s="3" t="str">
        <f t="shared" si="1"/>
        <v/>
      </c>
      <c r="CK6" s="3" t="str">
        <f t="shared" si="2"/>
        <v/>
      </c>
      <c r="CL6" s="3" t="str">
        <f t="shared" si="2"/>
        <v/>
      </c>
      <c r="CM6" s="3" t="str">
        <f t="shared" si="2"/>
        <v/>
      </c>
      <c r="CN6" s="3" t="str">
        <f t="shared" si="2"/>
        <v/>
      </c>
      <c r="CO6" s="3" t="str">
        <f t="shared" si="2"/>
        <v/>
      </c>
      <c r="CP6" s="3" t="str">
        <f t="shared" si="2"/>
        <v/>
      </c>
      <c r="CQ6" s="3" t="str">
        <f t="shared" si="2"/>
        <v/>
      </c>
      <c r="CR6" s="3" t="str">
        <f t="shared" si="2"/>
        <v/>
      </c>
      <c r="CS6" s="3" t="str">
        <f t="shared" si="2"/>
        <v/>
      </c>
      <c r="CT6" s="3" t="str">
        <f t="shared" si="2"/>
        <v/>
      </c>
      <c r="CU6" s="3" t="str">
        <f t="shared" si="2"/>
        <v/>
      </c>
      <c r="CV6" s="3" t="str">
        <f t="shared" si="2"/>
        <v/>
      </c>
      <c r="CW6" s="3" t="str">
        <f t="shared" si="2"/>
        <v/>
      </c>
      <c r="CX6" s="3" t="str">
        <f t="shared" si="2"/>
        <v/>
      </c>
      <c r="CY6" s="3" t="str">
        <f t="shared" si="2"/>
        <v/>
      </c>
      <c r="CZ6" s="3" t="str">
        <f t="shared" si="2"/>
        <v/>
      </c>
      <c r="DA6" s="3" t="str">
        <f t="shared" si="3"/>
        <v/>
      </c>
      <c r="DB6" s="3" t="str">
        <f t="shared" si="3"/>
        <v/>
      </c>
      <c r="DC6" s="3" t="str">
        <f t="shared" si="3"/>
        <v/>
      </c>
      <c r="DD6" s="3" t="str">
        <f t="shared" si="3"/>
        <v/>
      </c>
      <c r="DE6" s="3" t="str">
        <f t="shared" si="3"/>
        <v/>
      </c>
      <c r="DF6" s="3" t="str">
        <f t="shared" si="3"/>
        <v/>
      </c>
      <c r="DG6" s="3" t="str">
        <f t="shared" si="3"/>
        <v/>
      </c>
      <c r="DH6" s="3" t="str">
        <f t="shared" si="3"/>
        <v/>
      </c>
      <c r="DI6" s="3" t="str">
        <f t="shared" si="3"/>
        <v/>
      </c>
      <c r="DJ6" s="3" t="str">
        <f t="shared" si="3"/>
        <v/>
      </c>
      <c r="DK6" s="3" t="str">
        <f t="shared" si="3"/>
        <v/>
      </c>
      <c r="DL6" s="3" t="str">
        <f t="shared" si="3"/>
        <v/>
      </c>
      <c r="DM6" s="3" t="str">
        <f t="shared" si="3"/>
        <v>133. ANCILLARY OR OTHER USE</v>
      </c>
      <c r="DN6" s="3" t="str">
        <f t="shared" si="3"/>
        <v/>
      </c>
      <c r="DO6" s="3" t="str">
        <f t="shared" si="3"/>
        <v/>
      </c>
      <c r="DP6" s="3" t="str">
        <f t="shared" si="3"/>
        <v/>
      </c>
      <c r="DQ6" s="3" t="str">
        <f t="shared" si="4"/>
        <v/>
      </c>
      <c r="DR6" s="3" t="str">
        <f t="shared" si="4"/>
        <v/>
      </c>
      <c r="DS6" s="3" t="str">
        <f t="shared" si="4"/>
        <v/>
      </c>
      <c r="DT6" s="3" t="str">
        <f t="shared" si="4"/>
        <v/>
      </c>
      <c r="DU6" s="3" t="str">
        <f t="shared" si="4"/>
        <v/>
      </c>
      <c r="DV6" s="3" t="str">
        <f t="shared" si="4"/>
        <v>142. Z399  OTHER</v>
      </c>
    </row>
    <row r="7" spans="1:126" ht="75">
      <c r="A7" t="s">
        <v>115</v>
      </c>
      <c r="B7">
        <v>2020</v>
      </c>
      <c r="C7" t="s">
        <v>114</v>
      </c>
      <c r="D7">
        <v>106990</v>
      </c>
      <c r="E7" s="31">
        <v>1320219086547</v>
      </c>
      <c r="F7" t="s">
        <v>459</v>
      </c>
      <c r="G7">
        <v>325998</v>
      </c>
      <c r="H7" t="s">
        <v>460</v>
      </c>
      <c r="I7" t="s">
        <v>461</v>
      </c>
      <c r="J7" t="s">
        <v>462</v>
      </c>
      <c r="K7" t="s">
        <v>216</v>
      </c>
      <c r="L7">
        <v>71019</v>
      </c>
      <c r="M7" s="3" t="str">
        <f t="shared" si="0"/>
        <v>89. PRODUCE THE CHEMICAL, 91. ON-SITE USE OF THE CHEMICAL, 93. AS A BYPRODUCT, 133. ANCILLARY OR OTHER USE, 142. Z399  OTHER</v>
      </c>
      <c r="N7" s="3" t="s">
        <v>63</v>
      </c>
      <c r="O7" s="3" t="s">
        <v>1406</v>
      </c>
      <c r="P7">
        <v>0</v>
      </c>
      <c r="Q7">
        <v>6</v>
      </c>
      <c r="R7">
        <v>6</v>
      </c>
      <c r="S7" s="3" t="s">
        <v>1407</v>
      </c>
      <c r="T7" s="3" t="s">
        <v>1405</v>
      </c>
      <c r="U7" s="3" t="s">
        <v>1407</v>
      </c>
      <c r="V7" s="3" t="s">
        <v>1405</v>
      </c>
      <c r="W7" s="3" t="s">
        <v>1407</v>
      </c>
      <c r="X7" s="3" t="s">
        <v>1405</v>
      </c>
      <c r="Y7" s="3" t="s">
        <v>1405</v>
      </c>
      <c r="Z7" s="3" t="s">
        <v>1405</v>
      </c>
      <c r="AA7" s="3" t="s">
        <v>1405</v>
      </c>
      <c r="AB7" s="3" t="s">
        <v>1405</v>
      </c>
      <c r="AC7" s="3" t="s">
        <v>1405</v>
      </c>
      <c r="AD7" s="3" t="s">
        <v>1405</v>
      </c>
      <c r="AE7" s="3" t="s">
        <v>1405</v>
      </c>
      <c r="AF7" s="3" t="s">
        <v>1405</v>
      </c>
      <c r="AG7" s="3" t="s">
        <v>1405</v>
      </c>
      <c r="AH7" s="3" t="s">
        <v>1405</v>
      </c>
      <c r="AI7" s="3" t="s">
        <v>1405</v>
      </c>
      <c r="AJ7" s="3" t="s">
        <v>1405</v>
      </c>
      <c r="AK7" s="3" t="s">
        <v>1405</v>
      </c>
      <c r="AL7" s="3" t="s">
        <v>1405</v>
      </c>
      <c r="AM7" s="3" t="s">
        <v>1405</v>
      </c>
      <c r="AN7" s="3" t="s">
        <v>1405</v>
      </c>
      <c r="AO7" s="3" t="s">
        <v>1405</v>
      </c>
      <c r="AP7" s="3" t="s">
        <v>1405</v>
      </c>
      <c r="AQ7" s="3" t="s">
        <v>1405</v>
      </c>
      <c r="AR7" s="3" t="s">
        <v>1405</v>
      </c>
      <c r="AS7" s="3" t="s">
        <v>1405</v>
      </c>
      <c r="AT7" s="3" t="s">
        <v>1405</v>
      </c>
      <c r="AU7" s="3" t="s">
        <v>1405</v>
      </c>
      <c r="AV7" s="3" t="s">
        <v>1405</v>
      </c>
      <c r="AW7" s="3" t="s">
        <v>1405</v>
      </c>
      <c r="AX7" s="3" t="s">
        <v>1405</v>
      </c>
      <c r="AY7" s="3" t="s">
        <v>1405</v>
      </c>
      <c r="AZ7" s="3" t="s">
        <v>1405</v>
      </c>
      <c r="BA7" s="3" t="s">
        <v>1405</v>
      </c>
      <c r="BB7" s="3" t="s">
        <v>1405</v>
      </c>
      <c r="BC7" s="3" t="s">
        <v>1405</v>
      </c>
      <c r="BD7" s="3" t="s">
        <v>1405</v>
      </c>
      <c r="BE7" s="3" t="s">
        <v>1405</v>
      </c>
      <c r="BF7" s="3" t="s">
        <v>1405</v>
      </c>
      <c r="BG7" s="3" t="s">
        <v>1405</v>
      </c>
      <c r="BH7" s="3" t="s">
        <v>1405</v>
      </c>
      <c r="BI7" s="3" t="s">
        <v>1405</v>
      </c>
      <c r="BJ7" s="3" t="s">
        <v>1405</v>
      </c>
      <c r="BK7" s="3" t="s">
        <v>1407</v>
      </c>
      <c r="BL7" s="3" t="s">
        <v>1405</v>
      </c>
      <c r="BM7" s="3" t="s">
        <v>1405</v>
      </c>
      <c r="BN7" s="3" t="s">
        <v>1405</v>
      </c>
      <c r="BO7" s="3" t="s">
        <v>1405</v>
      </c>
      <c r="BP7" s="3" t="s">
        <v>1405</v>
      </c>
      <c r="BQ7" s="3" t="s">
        <v>1405</v>
      </c>
      <c r="BR7" s="3" t="s">
        <v>1405</v>
      </c>
      <c r="BS7" s="3" t="s">
        <v>1405</v>
      </c>
      <c r="BT7" s="3" t="s">
        <v>1407</v>
      </c>
      <c r="BU7" s="3" t="str">
        <f t="shared" si="1"/>
        <v>89. PRODUCE THE CHEMICAL</v>
      </c>
      <c r="BV7" s="3" t="str">
        <f t="shared" si="1"/>
        <v/>
      </c>
      <c r="BW7" s="3" t="str">
        <f t="shared" si="1"/>
        <v>91. ON-SITE USE OF THE CHEMICAL</v>
      </c>
      <c r="BX7" s="3" t="str">
        <f t="shared" si="1"/>
        <v/>
      </c>
      <c r="BY7" s="3" t="str">
        <f t="shared" si="1"/>
        <v>93. AS A BYPRODUCT</v>
      </c>
      <c r="BZ7" s="3" t="str">
        <f t="shared" si="1"/>
        <v/>
      </c>
      <c r="CA7" s="3" t="str">
        <f t="shared" si="1"/>
        <v/>
      </c>
      <c r="CB7" s="3" t="str">
        <f t="shared" si="1"/>
        <v/>
      </c>
      <c r="CC7" s="3" t="str">
        <f t="shared" si="1"/>
        <v/>
      </c>
      <c r="CD7" s="3" t="str">
        <f t="shared" si="1"/>
        <v/>
      </c>
      <c r="CE7" s="3" t="str">
        <f t="shared" si="1"/>
        <v/>
      </c>
      <c r="CF7" s="3" t="str">
        <f t="shared" si="1"/>
        <v/>
      </c>
      <c r="CG7" s="3" t="str">
        <f t="shared" si="1"/>
        <v/>
      </c>
      <c r="CH7" s="3" t="str">
        <f t="shared" si="1"/>
        <v/>
      </c>
      <c r="CI7" s="3" t="str">
        <f t="shared" si="1"/>
        <v/>
      </c>
      <c r="CJ7" s="3" t="str">
        <f t="shared" si="1"/>
        <v/>
      </c>
      <c r="CK7" s="3" t="str">
        <f t="shared" si="2"/>
        <v/>
      </c>
      <c r="CL7" s="3" t="str">
        <f t="shared" si="2"/>
        <v/>
      </c>
      <c r="CM7" s="3" t="str">
        <f t="shared" si="2"/>
        <v/>
      </c>
      <c r="CN7" s="3" t="str">
        <f t="shared" si="2"/>
        <v/>
      </c>
      <c r="CO7" s="3" t="str">
        <f t="shared" si="2"/>
        <v/>
      </c>
      <c r="CP7" s="3" t="str">
        <f t="shared" si="2"/>
        <v/>
      </c>
      <c r="CQ7" s="3" t="str">
        <f t="shared" si="2"/>
        <v/>
      </c>
      <c r="CR7" s="3" t="str">
        <f t="shared" si="2"/>
        <v/>
      </c>
      <c r="CS7" s="3" t="str">
        <f t="shared" si="2"/>
        <v/>
      </c>
      <c r="CT7" s="3" t="str">
        <f t="shared" si="2"/>
        <v/>
      </c>
      <c r="CU7" s="3" t="str">
        <f t="shared" si="2"/>
        <v/>
      </c>
      <c r="CV7" s="3" t="str">
        <f t="shared" si="2"/>
        <v/>
      </c>
      <c r="CW7" s="3" t="str">
        <f t="shared" si="2"/>
        <v/>
      </c>
      <c r="CX7" s="3" t="str">
        <f t="shared" si="2"/>
        <v/>
      </c>
      <c r="CY7" s="3" t="str">
        <f t="shared" si="2"/>
        <v/>
      </c>
      <c r="CZ7" s="3" t="str">
        <f t="shared" si="2"/>
        <v/>
      </c>
      <c r="DA7" s="3" t="str">
        <f t="shared" si="3"/>
        <v/>
      </c>
      <c r="DB7" s="3" t="str">
        <f t="shared" si="3"/>
        <v/>
      </c>
      <c r="DC7" s="3" t="str">
        <f t="shared" si="3"/>
        <v/>
      </c>
      <c r="DD7" s="3" t="str">
        <f t="shared" si="3"/>
        <v/>
      </c>
      <c r="DE7" s="3" t="str">
        <f t="shared" si="3"/>
        <v/>
      </c>
      <c r="DF7" s="3" t="str">
        <f t="shared" si="3"/>
        <v/>
      </c>
      <c r="DG7" s="3" t="str">
        <f t="shared" si="3"/>
        <v/>
      </c>
      <c r="DH7" s="3" t="str">
        <f t="shared" si="3"/>
        <v/>
      </c>
      <c r="DI7" s="3" t="str">
        <f t="shared" si="3"/>
        <v/>
      </c>
      <c r="DJ7" s="3" t="str">
        <f t="shared" si="3"/>
        <v/>
      </c>
      <c r="DK7" s="3" t="str">
        <f t="shared" si="3"/>
        <v/>
      </c>
      <c r="DL7" s="3" t="str">
        <f t="shared" si="3"/>
        <v/>
      </c>
      <c r="DM7" s="3" t="str">
        <f t="shared" si="3"/>
        <v>133. ANCILLARY OR OTHER USE</v>
      </c>
      <c r="DN7" s="3" t="str">
        <f t="shared" si="3"/>
        <v/>
      </c>
      <c r="DO7" s="3" t="str">
        <f t="shared" si="3"/>
        <v/>
      </c>
      <c r="DP7" s="3" t="str">
        <f t="shared" si="3"/>
        <v/>
      </c>
      <c r="DQ7" s="3" t="str">
        <f t="shared" si="4"/>
        <v/>
      </c>
      <c r="DR7" s="3" t="str">
        <f t="shared" si="4"/>
        <v/>
      </c>
      <c r="DS7" s="3" t="str">
        <f t="shared" si="4"/>
        <v/>
      </c>
      <c r="DT7" s="3" t="str">
        <f t="shared" si="4"/>
        <v/>
      </c>
      <c r="DU7" s="3" t="str">
        <f t="shared" si="4"/>
        <v/>
      </c>
      <c r="DV7" s="3" t="str">
        <f t="shared" si="4"/>
        <v>142. Z399  OTHER</v>
      </c>
    </row>
    <row r="8" spans="1:126" ht="27" customHeight="1">
      <c r="A8" t="s">
        <v>115</v>
      </c>
      <c r="B8">
        <v>2021</v>
      </c>
      <c r="C8" t="s">
        <v>114</v>
      </c>
      <c r="D8">
        <v>106990</v>
      </c>
      <c r="E8" s="31">
        <v>1321220473223</v>
      </c>
      <c r="F8" t="s">
        <v>459</v>
      </c>
      <c r="G8">
        <v>325998</v>
      </c>
      <c r="H8" t="s">
        <v>460</v>
      </c>
      <c r="I8" t="s">
        <v>461</v>
      </c>
      <c r="J8" t="s">
        <v>462</v>
      </c>
      <c r="K8" t="s">
        <v>216</v>
      </c>
      <c r="L8">
        <v>71019</v>
      </c>
      <c r="M8" s="3" t="str">
        <f t="shared" si="0"/>
        <v>89. PRODUCE THE CHEMICAL, 91. ON-SITE USE OF THE CHEMICAL, 93. AS A BYPRODUCT, 133. ANCILLARY OR OTHER USE, 142. Z399  OTHER</v>
      </c>
      <c r="N8" s="3" t="s">
        <v>63</v>
      </c>
      <c r="O8" s="3" t="s">
        <v>1406</v>
      </c>
      <c r="P8">
        <v>0</v>
      </c>
      <c r="Q8">
        <v>14</v>
      </c>
      <c r="R8">
        <v>14</v>
      </c>
      <c r="S8" s="3" t="s">
        <v>1407</v>
      </c>
      <c r="T8" s="3" t="s">
        <v>1405</v>
      </c>
      <c r="U8" s="3" t="s">
        <v>1407</v>
      </c>
      <c r="V8" s="3" t="s">
        <v>1405</v>
      </c>
      <c r="W8" s="3" t="s">
        <v>1407</v>
      </c>
      <c r="X8" s="3" t="s">
        <v>1405</v>
      </c>
      <c r="Y8" s="3" t="s">
        <v>1405</v>
      </c>
      <c r="Z8" s="3" t="s">
        <v>1405</v>
      </c>
      <c r="AA8" s="3" t="s">
        <v>1405</v>
      </c>
      <c r="AB8" s="3" t="s">
        <v>1405</v>
      </c>
      <c r="AC8" s="3" t="s">
        <v>1405</v>
      </c>
      <c r="AD8" s="3" t="s">
        <v>1405</v>
      </c>
      <c r="AE8" s="3" t="s">
        <v>1405</v>
      </c>
      <c r="AF8" s="3" t="s">
        <v>1405</v>
      </c>
      <c r="AG8" s="3" t="s">
        <v>1405</v>
      </c>
      <c r="AH8" s="3" t="s">
        <v>1405</v>
      </c>
      <c r="AI8" s="3" t="s">
        <v>1405</v>
      </c>
      <c r="AJ8" s="3" t="s">
        <v>1405</v>
      </c>
      <c r="AK8" s="3" t="s">
        <v>1405</v>
      </c>
      <c r="AL8" s="3" t="s">
        <v>1405</v>
      </c>
      <c r="AM8" s="3" t="s">
        <v>1405</v>
      </c>
      <c r="AN8" s="3" t="s">
        <v>1405</v>
      </c>
      <c r="AO8" s="3" t="s">
        <v>1405</v>
      </c>
      <c r="AP8" s="3" t="s">
        <v>1405</v>
      </c>
      <c r="AQ8" s="3" t="s">
        <v>1405</v>
      </c>
      <c r="AR8" s="3" t="s">
        <v>1405</v>
      </c>
      <c r="AS8" s="3" t="s">
        <v>1405</v>
      </c>
      <c r="AT8" s="3" t="s">
        <v>1405</v>
      </c>
      <c r="AU8" s="3" t="s">
        <v>1405</v>
      </c>
      <c r="AV8" s="3" t="s">
        <v>1405</v>
      </c>
      <c r="AW8" s="3" t="s">
        <v>1405</v>
      </c>
      <c r="AX8" s="3" t="s">
        <v>1405</v>
      </c>
      <c r="AY8" s="3" t="s">
        <v>1405</v>
      </c>
      <c r="AZ8" s="3" t="s">
        <v>1405</v>
      </c>
      <c r="BA8" s="3" t="s">
        <v>1405</v>
      </c>
      <c r="BB8" s="3" t="s">
        <v>1405</v>
      </c>
      <c r="BC8" s="3" t="s">
        <v>1405</v>
      </c>
      <c r="BD8" s="3" t="s">
        <v>1405</v>
      </c>
      <c r="BE8" s="3" t="s">
        <v>1405</v>
      </c>
      <c r="BF8" s="3" t="s">
        <v>1405</v>
      </c>
      <c r="BG8" s="3" t="s">
        <v>1405</v>
      </c>
      <c r="BH8" s="3" t="s">
        <v>1405</v>
      </c>
      <c r="BI8" s="3" t="s">
        <v>1405</v>
      </c>
      <c r="BJ8" s="3" t="s">
        <v>1405</v>
      </c>
      <c r="BK8" s="3" t="s">
        <v>1407</v>
      </c>
      <c r="BL8" s="3" t="s">
        <v>1405</v>
      </c>
      <c r="BM8" s="3" t="s">
        <v>1405</v>
      </c>
      <c r="BN8" s="3" t="s">
        <v>1405</v>
      </c>
      <c r="BO8" s="3" t="s">
        <v>1405</v>
      </c>
      <c r="BP8" s="3" t="s">
        <v>1405</v>
      </c>
      <c r="BQ8" s="3" t="s">
        <v>1405</v>
      </c>
      <c r="BR8" s="3" t="s">
        <v>1405</v>
      </c>
      <c r="BS8" s="3" t="s">
        <v>1405</v>
      </c>
      <c r="BT8" s="3" t="s">
        <v>1407</v>
      </c>
      <c r="BU8" s="3" t="str">
        <f t="shared" si="1"/>
        <v>89. PRODUCE THE CHEMICAL</v>
      </c>
      <c r="BV8" s="3" t="str">
        <f t="shared" si="1"/>
        <v/>
      </c>
      <c r="BW8" s="3" t="str">
        <f t="shared" si="1"/>
        <v>91. ON-SITE USE OF THE CHEMICAL</v>
      </c>
      <c r="BX8" s="3" t="str">
        <f t="shared" si="1"/>
        <v/>
      </c>
      <c r="BY8" s="3" t="str">
        <f t="shared" si="1"/>
        <v>93. AS A BYPRODUCT</v>
      </c>
      <c r="BZ8" s="3" t="str">
        <f t="shared" si="1"/>
        <v/>
      </c>
      <c r="CA8" s="3" t="str">
        <f t="shared" si="1"/>
        <v/>
      </c>
      <c r="CB8" s="3" t="str">
        <f t="shared" si="1"/>
        <v/>
      </c>
      <c r="CC8" s="3" t="str">
        <f t="shared" si="1"/>
        <v/>
      </c>
      <c r="CD8" s="3" t="str">
        <f t="shared" si="1"/>
        <v/>
      </c>
      <c r="CE8" s="3" t="str">
        <f t="shared" si="1"/>
        <v/>
      </c>
      <c r="CF8" s="3" t="str">
        <f t="shared" si="1"/>
        <v/>
      </c>
      <c r="CG8" s="3" t="str">
        <f t="shared" si="1"/>
        <v/>
      </c>
      <c r="CH8" s="3" t="str">
        <f t="shared" si="1"/>
        <v/>
      </c>
      <c r="CI8" s="3" t="str">
        <f t="shared" si="1"/>
        <v/>
      </c>
      <c r="CJ8" s="3" t="str">
        <f t="shared" si="1"/>
        <v/>
      </c>
      <c r="CK8" s="3" t="str">
        <f t="shared" si="2"/>
        <v/>
      </c>
      <c r="CL8" s="3" t="str">
        <f t="shared" si="2"/>
        <v/>
      </c>
      <c r="CM8" s="3" t="str">
        <f t="shared" si="2"/>
        <v/>
      </c>
      <c r="CN8" s="3" t="str">
        <f t="shared" si="2"/>
        <v/>
      </c>
      <c r="CO8" s="3" t="str">
        <f t="shared" si="2"/>
        <v/>
      </c>
      <c r="CP8" s="3" t="str">
        <f t="shared" si="2"/>
        <v/>
      </c>
      <c r="CQ8" s="3" t="str">
        <f t="shared" si="2"/>
        <v/>
      </c>
      <c r="CR8" s="3" t="str">
        <f t="shared" si="2"/>
        <v/>
      </c>
      <c r="CS8" s="3" t="str">
        <f t="shared" si="2"/>
        <v/>
      </c>
      <c r="CT8" s="3" t="str">
        <f t="shared" si="2"/>
        <v/>
      </c>
      <c r="CU8" s="3" t="str">
        <f t="shared" si="2"/>
        <v/>
      </c>
      <c r="CV8" s="3" t="str">
        <f t="shared" si="2"/>
        <v/>
      </c>
      <c r="CW8" s="3" t="str">
        <f t="shared" si="2"/>
        <v/>
      </c>
      <c r="CX8" s="3" t="str">
        <f t="shared" si="2"/>
        <v/>
      </c>
      <c r="CY8" s="3" t="str">
        <f t="shared" si="2"/>
        <v/>
      </c>
      <c r="CZ8" s="3" t="str">
        <f t="shared" si="2"/>
        <v/>
      </c>
      <c r="DA8" s="3" t="str">
        <f t="shared" si="3"/>
        <v/>
      </c>
      <c r="DB8" s="3" t="str">
        <f t="shared" si="3"/>
        <v/>
      </c>
      <c r="DC8" s="3" t="str">
        <f t="shared" si="3"/>
        <v/>
      </c>
      <c r="DD8" s="3" t="str">
        <f t="shared" si="3"/>
        <v/>
      </c>
      <c r="DE8" s="3" t="str">
        <f t="shared" si="3"/>
        <v/>
      </c>
      <c r="DF8" s="3" t="str">
        <f t="shared" si="3"/>
        <v/>
      </c>
      <c r="DG8" s="3" t="str">
        <f t="shared" si="3"/>
        <v/>
      </c>
      <c r="DH8" s="3" t="str">
        <f t="shared" si="3"/>
        <v/>
      </c>
      <c r="DI8" s="3" t="str">
        <f t="shared" si="3"/>
        <v/>
      </c>
      <c r="DJ8" s="3" t="str">
        <f t="shared" si="3"/>
        <v/>
      </c>
      <c r="DK8" s="3" t="str">
        <f t="shared" si="3"/>
        <v/>
      </c>
      <c r="DL8" s="3" t="str">
        <f t="shared" si="3"/>
        <v/>
      </c>
      <c r="DM8" s="3" t="str">
        <f t="shared" si="3"/>
        <v>133. ANCILLARY OR OTHER USE</v>
      </c>
      <c r="DN8" s="3" t="str">
        <f t="shared" si="3"/>
        <v/>
      </c>
      <c r="DO8" s="3" t="str">
        <f t="shared" si="3"/>
        <v/>
      </c>
      <c r="DP8" s="3" t="str">
        <f t="shared" si="3"/>
        <v/>
      </c>
      <c r="DQ8" s="3" t="str">
        <f t="shared" si="4"/>
        <v/>
      </c>
      <c r="DR8" s="3" t="str">
        <f t="shared" si="4"/>
        <v/>
      </c>
      <c r="DS8" s="3" t="str">
        <f t="shared" si="4"/>
        <v/>
      </c>
      <c r="DT8" s="3" t="str">
        <f t="shared" si="4"/>
        <v/>
      </c>
      <c r="DU8" s="3" t="str">
        <f t="shared" si="4"/>
        <v/>
      </c>
      <c r="DV8" s="3" t="str">
        <f t="shared" si="4"/>
        <v>142. Z399  OTHER</v>
      </c>
    </row>
    <row r="9" spans="1:126" ht="45">
      <c r="A9" t="s">
        <v>115</v>
      </c>
      <c r="B9">
        <v>2016</v>
      </c>
      <c r="C9" t="s">
        <v>114</v>
      </c>
      <c r="D9">
        <v>106990</v>
      </c>
      <c r="E9" s="31">
        <v>1316215088295</v>
      </c>
      <c r="F9" t="s">
        <v>464</v>
      </c>
      <c r="G9">
        <v>324110</v>
      </c>
      <c r="H9" t="s">
        <v>465</v>
      </c>
      <c r="I9" t="s">
        <v>466</v>
      </c>
      <c r="J9" t="s">
        <v>467</v>
      </c>
      <c r="K9" t="s">
        <v>148</v>
      </c>
      <c r="L9">
        <v>79720</v>
      </c>
      <c r="M9" s="3" t="str">
        <f t="shared" si="0"/>
        <v>116. AS A PROCESS IMPURITY</v>
      </c>
      <c r="N9" s="3" t="s">
        <v>63</v>
      </c>
      <c r="O9" s="3" t="s">
        <v>1408</v>
      </c>
      <c r="P9">
        <v>5</v>
      </c>
      <c r="Q9">
        <v>5</v>
      </c>
      <c r="R9">
        <v>10</v>
      </c>
      <c r="S9" s="3" t="s">
        <v>1405</v>
      </c>
      <c r="T9" s="3" t="s">
        <v>1405</v>
      </c>
      <c r="U9" s="3" t="s">
        <v>1405</v>
      </c>
      <c r="V9" s="3" t="s">
        <v>1405</v>
      </c>
      <c r="W9" s="3" t="s">
        <v>1405</v>
      </c>
      <c r="X9" s="3" t="s">
        <v>1405</v>
      </c>
      <c r="Y9" s="3" t="s">
        <v>1405</v>
      </c>
      <c r="AE9" s="3" t="s">
        <v>1405</v>
      </c>
      <c r="AR9" s="3" t="s">
        <v>1405</v>
      </c>
      <c r="AS9" s="3" t="s">
        <v>1405</v>
      </c>
      <c r="AT9" s="3" t="s">
        <v>1407</v>
      </c>
      <c r="AV9" s="3" t="s">
        <v>1405</v>
      </c>
      <c r="BD9" s="3" t="s">
        <v>1405</v>
      </c>
      <c r="BK9" s="3" t="s">
        <v>1405</v>
      </c>
      <c r="BU9" s="3" t="str">
        <f t="shared" si="1"/>
        <v/>
      </c>
      <c r="BV9" s="3" t="str">
        <f t="shared" si="1"/>
        <v/>
      </c>
      <c r="BW9" s="3" t="str">
        <f t="shared" si="1"/>
        <v/>
      </c>
      <c r="BX9" s="3" t="str">
        <f t="shared" si="1"/>
        <v/>
      </c>
      <c r="BY9" s="3" t="str">
        <f t="shared" si="1"/>
        <v/>
      </c>
      <c r="BZ9" s="3" t="str">
        <f t="shared" si="1"/>
        <v/>
      </c>
      <c r="CA9" s="3" t="str">
        <f t="shared" si="1"/>
        <v/>
      </c>
      <c r="CB9" s="3" t="str">
        <f t="shared" si="1"/>
        <v/>
      </c>
      <c r="CC9" s="3" t="str">
        <f t="shared" si="1"/>
        <v/>
      </c>
      <c r="CD9" s="3" t="str">
        <f t="shared" si="1"/>
        <v/>
      </c>
      <c r="CE9" s="3" t="str">
        <f t="shared" si="1"/>
        <v/>
      </c>
      <c r="CF9" s="3" t="str">
        <f t="shared" si="1"/>
        <v/>
      </c>
      <c r="CG9" s="3" t="str">
        <f t="shared" si="1"/>
        <v/>
      </c>
      <c r="CH9" s="3" t="str">
        <f t="shared" si="1"/>
        <v/>
      </c>
      <c r="CI9" s="3" t="str">
        <f t="shared" si="1"/>
        <v/>
      </c>
      <c r="CJ9" s="3" t="str">
        <f t="shared" si="1"/>
        <v/>
      </c>
      <c r="CK9" s="3" t="str">
        <f t="shared" si="2"/>
        <v/>
      </c>
      <c r="CL9" s="3" t="str">
        <f t="shared" si="2"/>
        <v/>
      </c>
      <c r="CM9" s="3" t="str">
        <f t="shared" si="2"/>
        <v/>
      </c>
      <c r="CN9" s="3" t="str">
        <f t="shared" si="2"/>
        <v/>
      </c>
      <c r="CO9" s="3" t="str">
        <f t="shared" si="2"/>
        <v/>
      </c>
      <c r="CP9" s="3" t="str">
        <f t="shared" si="2"/>
        <v/>
      </c>
      <c r="CQ9" s="3" t="str">
        <f t="shared" si="2"/>
        <v/>
      </c>
      <c r="CR9" s="3" t="str">
        <f t="shared" si="2"/>
        <v/>
      </c>
      <c r="CS9" s="3" t="str">
        <f t="shared" si="2"/>
        <v/>
      </c>
      <c r="CT9" s="3" t="str">
        <f t="shared" si="2"/>
        <v/>
      </c>
      <c r="CU9" s="3" t="str">
        <f t="shared" si="2"/>
        <v/>
      </c>
      <c r="CV9" s="3" t="str">
        <f t="shared" si="2"/>
        <v>116. AS A PROCESS IMPURITY</v>
      </c>
      <c r="CW9" s="3" t="str">
        <f t="shared" si="2"/>
        <v/>
      </c>
      <c r="CX9" s="3" t="str">
        <f t="shared" si="2"/>
        <v/>
      </c>
      <c r="CY9" s="3" t="str">
        <f t="shared" si="2"/>
        <v/>
      </c>
      <c r="CZ9" s="3" t="str">
        <f t="shared" si="2"/>
        <v/>
      </c>
      <c r="DA9" s="3" t="str">
        <f t="shared" si="3"/>
        <v/>
      </c>
      <c r="DB9" s="3" t="str">
        <f t="shared" si="3"/>
        <v/>
      </c>
      <c r="DC9" s="3" t="str">
        <f t="shared" si="3"/>
        <v/>
      </c>
      <c r="DD9" s="3" t="str">
        <f t="shared" si="3"/>
        <v/>
      </c>
      <c r="DE9" s="3" t="str">
        <f t="shared" si="3"/>
        <v/>
      </c>
      <c r="DF9" s="3" t="str">
        <f t="shared" si="3"/>
        <v/>
      </c>
      <c r="DG9" s="3" t="str">
        <f t="shared" si="3"/>
        <v/>
      </c>
      <c r="DH9" s="3" t="str">
        <f t="shared" si="3"/>
        <v/>
      </c>
      <c r="DI9" s="3" t="str">
        <f t="shared" si="3"/>
        <v/>
      </c>
      <c r="DJ9" s="3" t="str">
        <f t="shared" si="3"/>
        <v/>
      </c>
      <c r="DK9" s="3" t="str">
        <f t="shared" si="3"/>
        <v/>
      </c>
      <c r="DL9" s="3" t="str">
        <f t="shared" si="3"/>
        <v/>
      </c>
      <c r="DM9" s="3" t="str">
        <f t="shared" si="3"/>
        <v/>
      </c>
      <c r="DN9" s="3" t="str">
        <f t="shared" si="3"/>
        <v/>
      </c>
      <c r="DO9" s="3" t="str">
        <f t="shared" si="3"/>
        <v/>
      </c>
      <c r="DP9" s="3" t="str">
        <f t="shared" si="3"/>
        <v/>
      </c>
      <c r="DQ9" s="3" t="str">
        <f t="shared" si="4"/>
        <v/>
      </c>
      <c r="DR9" s="3" t="str">
        <f t="shared" si="4"/>
        <v/>
      </c>
      <c r="DS9" s="3" t="str">
        <f t="shared" si="4"/>
        <v/>
      </c>
      <c r="DT9" s="3" t="str">
        <f t="shared" si="4"/>
        <v/>
      </c>
      <c r="DU9" s="3" t="str">
        <f t="shared" si="4"/>
        <v/>
      </c>
      <c r="DV9" s="3" t="str">
        <f t="shared" si="4"/>
        <v/>
      </c>
    </row>
    <row r="10" spans="1:126" ht="45">
      <c r="A10" t="s">
        <v>115</v>
      </c>
      <c r="B10">
        <v>2017</v>
      </c>
      <c r="C10" t="s">
        <v>114</v>
      </c>
      <c r="D10">
        <v>106990</v>
      </c>
      <c r="E10" s="31">
        <v>1317216462337</v>
      </c>
      <c r="F10" t="s">
        <v>464</v>
      </c>
      <c r="G10">
        <v>324110</v>
      </c>
      <c r="H10" t="s">
        <v>465</v>
      </c>
      <c r="I10" t="s">
        <v>466</v>
      </c>
      <c r="J10" t="s">
        <v>467</v>
      </c>
      <c r="K10" t="s">
        <v>148</v>
      </c>
      <c r="L10">
        <v>79720</v>
      </c>
      <c r="M10" s="3" t="str">
        <f t="shared" si="0"/>
        <v>116. AS A PROCESS IMPURITY</v>
      </c>
      <c r="N10" s="3" t="s">
        <v>63</v>
      </c>
      <c r="O10" s="3" t="s">
        <v>1408</v>
      </c>
      <c r="P10">
        <v>0</v>
      </c>
      <c r="Q10">
        <v>2.6</v>
      </c>
      <c r="R10">
        <v>2.6</v>
      </c>
      <c r="S10" s="3" t="s">
        <v>1405</v>
      </c>
      <c r="T10" s="3" t="s">
        <v>1405</v>
      </c>
      <c r="U10" s="3" t="s">
        <v>1405</v>
      </c>
      <c r="V10" s="3" t="s">
        <v>1405</v>
      </c>
      <c r="W10" s="3" t="s">
        <v>1405</v>
      </c>
      <c r="X10" s="3" t="s">
        <v>1405</v>
      </c>
      <c r="Y10" s="3" t="s">
        <v>1405</v>
      </c>
      <c r="AE10" s="3" t="s">
        <v>1405</v>
      </c>
      <c r="AR10" s="3" t="s">
        <v>1405</v>
      </c>
      <c r="AS10" s="3" t="s">
        <v>1405</v>
      </c>
      <c r="AT10" s="3" t="s">
        <v>1407</v>
      </c>
      <c r="AV10" s="3" t="s">
        <v>1405</v>
      </c>
      <c r="BD10" s="3" t="s">
        <v>1405</v>
      </c>
      <c r="BK10" s="3" t="s">
        <v>1405</v>
      </c>
      <c r="BU10" s="3" t="str">
        <f t="shared" si="1"/>
        <v/>
      </c>
      <c r="BV10" s="3" t="str">
        <f t="shared" si="1"/>
        <v/>
      </c>
      <c r="BW10" s="3" t="str">
        <f t="shared" si="1"/>
        <v/>
      </c>
      <c r="BX10" s="3" t="str">
        <f t="shared" si="1"/>
        <v/>
      </c>
      <c r="BY10" s="3" t="str">
        <f t="shared" si="1"/>
        <v/>
      </c>
      <c r="BZ10" s="3" t="str">
        <f t="shared" si="1"/>
        <v/>
      </c>
      <c r="CA10" s="3" t="str">
        <f t="shared" si="1"/>
        <v/>
      </c>
      <c r="CB10" s="3" t="str">
        <f t="shared" si="1"/>
        <v/>
      </c>
      <c r="CC10" s="3" t="str">
        <f t="shared" si="1"/>
        <v/>
      </c>
      <c r="CD10" s="3" t="str">
        <f t="shared" si="1"/>
        <v/>
      </c>
      <c r="CE10" s="3" t="str">
        <f t="shared" si="1"/>
        <v/>
      </c>
      <c r="CF10" s="3" t="str">
        <f t="shared" si="1"/>
        <v/>
      </c>
      <c r="CG10" s="3" t="str">
        <f t="shared" si="1"/>
        <v/>
      </c>
      <c r="CH10" s="3" t="str">
        <f t="shared" si="1"/>
        <v/>
      </c>
      <c r="CI10" s="3" t="str">
        <f t="shared" si="1"/>
        <v/>
      </c>
      <c r="CJ10" s="3" t="str">
        <f t="shared" si="1"/>
        <v/>
      </c>
      <c r="CK10" s="3" t="str">
        <f t="shared" si="2"/>
        <v/>
      </c>
      <c r="CL10" s="3" t="str">
        <f t="shared" si="2"/>
        <v/>
      </c>
      <c r="CM10" s="3" t="str">
        <f t="shared" si="2"/>
        <v/>
      </c>
      <c r="CN10" s="3" t="str">
        <f t="shared" si="2"/>
        <v/>
      </c>
      <c r="CO10" s="3" t="str">
        <f t="shared" si="2"/>
        <v/>
      </c>
      <c r="CP10" s="3" t="str">
        <f t="shared" si="2"/>
        <v/>
      </c>
      <c r="CQ10" s="3" t="str">
        <f t="shared" si="2"/>
        <v/>
      </c>
      <c r="CR10" s="3" t="str">
        <f t="shared" si="2"/>
        <v/>
      </c>
      <c r="CS10" s="3" t="str">
        <f t="shared" si="2"/>
        <v/>
      </c>
      <c r="CT10" s="3" t="str">
        <f t="shared" si="2"/>
        <v/>
      </c>
      <c r="CU10" s="3" t="str">
        <f t="shared" si="2"/>
        <v/>
      </c>
      <c r="CV10" s="3" t="str">
        <f t="shared" si="2"/>
        <v>116. AS A PROCESS IMPURITY</v>
      </c>
      <c r="CW10" s="3" t="str">
        <f t="shared" si="2"/>
        <v/>
      </c>
      <c r="CX10" s="3" t="str">
        <f t="shared" si="2"/>
        <v/>
      </c>
      <c r="CY10" s="3" t="str">
        <f t="shared" si="2"/>
        <v/>
      </c>
      <c r="CZ10" s="3" t="str">
        <f t="shared" si="2"/>
        <v/>
      </c>
      <c r="DA10" s="3" t="str">
        <f t="shared" si="3"/>
        <v/>
      </c>
      <c r="DB10" s="3" t="str">
        <f t="shared" si="3"/>
        <v/>
      </c>
      <c r="DC10" s="3" t="str">
        <f t="shared" si="3"/>
        <v/>
      </c>
      <c r="DD10" s="3" t="str">
        <f t="shared" si="3"/>
        <v/>
      </c>
      <c r="DE10" s="3" t="str">
        <f t="shared" si="3"/>
        <v/>
      </c>
      <c r="DF10" s="3" t="str">
        <f t="shared" si="3"/>
        <v/>
      </c>
      <c r="DG10" s="3" t="str">
        <f t="shared" si="3"/>
        <v/>
      </c>
      <c r="DH10" s="3" t="str">
        <f t="shared" si="3"/>
        <v/>
      </c>
      <c r="DI10" s="3" t="str">
        <f t="shared" si="3"/>
        <v/>
      </c>
      <c r="DJ10" s="3" t="str">
        <f t="shared" si="3"/>
        <v/>
      </c>
      <c r="DK10" s="3" t="str">
        <f t="shared" si="3"/>
        <v/>
      </c>
      <c r="DL10" s="3" t="str">
        <f t="shared" si="3"/>
        <v/>
      </c>
      <c r="DM10" s="3" t="str">
        <f t="shared" si="3"/>
        <v/>
      </c>
      <c r="DN10" s="3" t="str">
        <f t="shared" si="3"/>
        <v/>
      </c>
      <c r="DO10" s="3" t="str">
        <f t="shared" si="3"/>
        <v/>
      </c>
      <c r="DP10" s="3" t="str">
        <f t="shared" si="3"/>
        <v/>
      </c>
      <c r="DQ10" s="3" t="str">
        <f t="shared" si="4"/>
        <v/>
      </c>
      <c r="DR10" s="3" t="str">
        <f t="shared" si="4"/>
        <v/>
      </c>
      <c r="DS10" s="3" t="str">
        <f t="shared" si="4"/>
        <v/>
      </c>
      <c r="DT10" s="3" t="str">
        <f t="shared" si="4"/>
        <v/>
      </c>
      <c r="DU10" s="3" t="str">
        <f t="shared" si="4"/>
        <v/>
      </c>
      <c r="DV10" s="3" t="str">
        <f t="shared" si="4"/>
        <v/>
      </c>
    </row>
    <row r="11" spans="1:126" ht="60">
      <c r="A11" t="s">
        <v>115</v>
      </c>
      <c r="B11">
        <v>2018</v>
      </c>
      <c r="C11" t="s">
        <v>114</v>
      </c>
      <c r="D11">
        <v>106990</v>
      </c>
      <c r="E11" s="31">
        <v>1318216984308</v>
      </c>
      <c r="F11" t="s">
        <v>464</v>
      </c>
      <c r="G11">
        <v>324110</v>
      </c>
      <c r="H11" t="s">
        <v>465</v>
      </c>
      <c r="I11" t="s">
        <v>466</v>
      </c>
      <c r="J11" t="s">
        <v>467</v>
      </c>
      <c r="K11" t="s">
        <v>148</v>
      </c>
      <c r="L11">
        <v>79720</v>
      </c>
      <c r="M11" s="3" t="str">
        <f t="shared" si="0"/>
        <v>89. PRODUCE THE CHEMICAL, 93. AS A BYPRODUCT, 116. AS A PROCESS IMPURITY</v>
      </c>
      <c r="N11" s="3" t="s">
        <v>63</v>
      </c>
      <c r="O11" s="3" t="s">
        <v>1408</v>
      </c>
      <c r="P11">
        <v>0</v>
      </c>
      <c r="Q11">
        <v>0.2</v>
      </c>
      <c r="R11">
        <v>0.2</v>
      </c>
      <c r="S11" s="3" t="s">
        <v>1407</v>
      </c>
      <c r="T11" s="3" t="s">
        <v>1405</v>
      </c>
      <c r="U11" s="3" t="s">
        <v>1405</v>
      </c>
      <c r="V11" s="3" t="s">
        <v>1405</v>
      </c>
      <c r="W11" s="3" t="s">
        <v>1407</v>
      </c>
      <c r="X11" s="3" t="s">
        <v>1405</v>
      </c>
      <c r="Y11" s="3" t="s">
        <v>1405</v>
      </c>
      <c r="Z11" s="3" t="s">
        <v>1405</v>
      </c>
      <c r="AA11" s="3" t="s">
        <v>1405</v>
      </c>
      <c r="AB11" s="3" t="s">
        <v>1405</v>
      </c>
      <c r="AC11" s="3" t="s">
        <v>1405</v>
      </c>
      <c r="AD11" s="3" t="s">
        <v>1405</v>
      </c>
      <c r="AE11" s="3" t="s">
        <v>1405</v>
      </c>
      <c r="AF11" s="3" t="s">
        <v>1405</v>
      </c>
      <c r="AG11" s="3" t="s">
        <v>1405</v>
      </c>
      <c r="AH11" s="3" t="s">
        <v>1405</v>
      </c>
      <c r="AI11" s="3" t="s">
        <v>1405</v>
      </c>
      <c r="AJ11" s="3" t="s">
        <v>1405</v>
      </c>
      <c r="AK11" s="3" t="s">
        <v>1405</v>
      </c>
      <c r="AL11" s="3" t="s">
        <v>1405</v>
      </c>
      <c r="AM11" s="3" t="s">
        <v>1405</v>
      </c>
      <c r="AN11" s="3" t="s">
        <v>1405</v>
      </c>
      <c r="AO11" s="3" t="s">
        <v>1405</v>
      </c>
      <c r="AP11" s="3" t="s">
        <v>1405</v>
      </c>
      <c r="AQ11" s="3" t="s">
        <v>1405</v>
      </c>
      <c r="AR11" s="3" t="s">
        <v>1405</v>
      </c>
      <c r="AS11" s="3" t="s">
        <v>1405</v>
      </c>
      <c r="AT11" s="3" t="s">
        <v>1407</v>
      </c>
      <c r="AU11" s="3" t="s">
        <v>1405</v>
      </c>
      <c r="AV11" s="3" t="s">
        <v>1405</v>
      </c>
      <c r="AW11" s="3" t="s">
        <v>1405</v>
      </c>
      <c r="AX11" s="3" t="s">
        <v>1405</v>
      </c>
      <c r="AY11" s="3" t="s">
        <v>1405</v>
      </c>
      <c r="AZ11" s="3" t="s">
        <v>1405</v>
      </c>
      <c r="BA11" s="3" t="s">
        <v>1405</v>
      </c>
      <c r="BB11" s="3" t="s">
        <v>1405</v>
      </c>
      <c r="BC11" s="3" t="s">
        <v>1405</v>
      </c>
      <c r="BD11" s="3" t="s">
        <v>1405</v>
      </c>
      <c r="BE11" s="3" t="s">
        <v>1405</v>
      </c>
      <c r="BF11" s="3" t="s">
        <v>1405</v>
      </c>
      <c r="BG11" s="3" t="s">
        <v>1405</v>
      </c>
      <c r="BH11" s="3" t="s">
        <v>1405</v>
      </c>
      <c r="BI11" s="3" t="s">
        <v>1405</v>
      </c>
      <c r="BJ11" s="3" t="s">
        <v>1405</v>
      </c>
      <c r="BK11" s="3" t="s">
        <v>1405</v>
      </c>
      <c r="BL11" s="3" t="s">
        <v>1405</v>
      </c>
      <c r="BM11" s="3" t="s">
        <v>1405</v>
      </c>
      <c r="BN11" s="3" t="s">
        <v>1405</v>
      </c>
      <c r="BO11" s="3" t="s">
        <v>1405</v>
      </c>
      <c r="BP11" s="3" t="s">
        <v>1405</v>
      </c>
      <c r="BQ11" s="3" t="s">
        <v>1405</v>
      </c>
      <c r="BR11" s="3" t="s">
        <v>1405</v>
      </c>
      <c r="BS11" s="3" t="s">
        <v>1405</v>
      </c>
      <c r="BT11" s="3" t="s">
        <v>1405</v>
      </c>
      <c r="BU11" s="3" t="str">
        <f t="shared" si="1"/>
        <v>89. PRODUCE THE CHEMICAL</v>
      </c>
      <c r="BV11" s="3" t="str">
        <f t="shared" si="1"/>
        <v/>
      </c>
      <c r="BW11" s="3" t="str">
        <f t="shared" si="1"/>
        <v/>
      </c>
      <c r="BX11" s="3" t="str">
        <f t="shared" si="1"/>
        <v/>
      </c>
      <c r="BY11" s="3" t="str">
        <f t="shared" si="1"/>
        <v>93. AS A BYPRODUCT</v>
      </c>
      <c r="BZ11" s="3" t="str">
        <f t="shared" si="1"/>
        <v/>
      </c>
      <c r="CA11" s="3" t="str">
        <f t="shared" si="1"/>
        <v/>
      </c>
      <c r="CB11" s="3" t="str">
        <f t="shared" si="1"/>
        <v/>
      </c>
      <c r="CC11" s="3" t="str">
        <f t="shared" si="1"/>
        <v/>
      </c>
      <c r="CD11" s="3" t="str">
        <f t="shared" si="1"/>
        <v/>
      </c>
      <c r="CE11" s="3" t="str">
        <f t="shared" si="1"/>
        <v/>
      </c>
      <c r="CF11" s="3" t="str">
        <f t="shared" si="1"/>
        <v/>
      </c>
      <c r="CG11" s="3" t="str">
        <f t="shared" si="1"/>
        <v/>
      </c>
      <c r="CH11" s="3" t="str">
        <f t="shared" si="1"/>
        <v/>
      </c>
      <c r="CI11" s="3" t="str">
        <f t="shared" si="1"/>
        <v/>
      </c>
      <c r="CJ11" s="3" t="str">
        <f t="shared" si="1"/>
        <v/>
      </c>
      <c r="CK11" s="3" t="str">
        <f t="shared" si="2"/>
        <v/>
      </c>
      <c r="CL11" s="3" t="str">
        <f t="shared" si="2"/>
        <v/>
      </c>
      <c r="CM11" s="3" t="str">
        <f t="shared" si="2"/>
        <v/>
      </c>
      <c r="CN11" s="3" t="str">
        <f t="shared" si="2"/>
        <v/>
      </c>
      <c r="CO11" s="3" t="str">
        <f t="shared" si="2"/>
        <v/>
      </c>
      <c r="CP11" s="3" t="str">
        <f t="shared" si="2"/>
        <v/>
      </c>
      <c r="CQ11" s="3" t="str">
        <f t="shared" si="2"/>
        <v/>
      </c>
      <c r="CR11" s="3" t="str">
        <f t="shared" si="2"/>
        <v/>
      </c>
      <c r="CS11" s="3" t="str">
        <f t="shared" si="2"/>
        <v/>
      </c>
      <c r="CT11" s="3" t="str">
        <f t="shared" si="2"/>
        <v/>
      </c>
      <c r="CU11" s="3" t="str">
        <f t="shared" si="2"/>
        <v/>
      </c>
      <c r="CV11" s="3" t="str">
        <f t="shared" si="2"/>
        <v>116. AS A PROCESS IMPURITY</v>
      </c>
      <c r="CW11" s="3" t="str">
        <f t="shared" si="2"/>
        <v/>
      </c>
      <c r="CX11" s="3" t="str">
        <f t="shared" si="2"/>
        <v/>
      </c>
      <c r="CY11" s="3" t="str">
        <f t="shared" si="2"/>
        <v/>
      </c>
      <c r="CZ11" s="3" t="str">
        <f t="shared" si="2"/>
        <v/>
      </c>
      <c r="DA11" s="3" t="str">
        <f t="shared" si="3"/>
        <v/>
      </c>
      <c r="DB11" s="3" t="str">
        <f t="shared" si="3"/>
        <v/>
      </c>
      <c r="DC11" s="3" t="str">
        <f t="shared" si="3"/>
        <v/>
      </c>
      <c r="DD11" s="3" t="str">
        <f t="shared" si="3"/>
        <v/>
      </c>
      <c r="DE11" s="3" t="str">
        <f t="shared" si="3"/>
        <v/>
      </c>
      <c r="DF11" s="3" t="str">
        <f t="shared" si="3"/>
        <v/>
      </c>
      <c r="DG11" s="3" t="str">
        <f t="shared" si="3"/>
        <v/>
      </c>
      <c r="DH11" s="3" t="str">
        <f t="shared" si="3"/>
        <v/>
      </c>
      <c r="DI11" s="3" t="str">
        <f t="shared" si="3"/>
        <v/>
      </c>
      <c r="DJ11" s="3" t="str">
        <f t="shared" si="3"/>
        <v/>
      </c>
      <c r="DK11" s="3" t="str">
        <f t="shared" si="3"/>
        <v/>
      </c>
      <c r="DL11" s="3" t="str">
        <f t="shared" si="3"/>
        <v/>
      </c>
      <c r="DM11" s="3" t="str">
        <f t="shared" si="3"/>
        <v/>
      </c>
      <c r="DN11" s="3" t="str">
        <f t="shared" si="3"/>
        <v/>
      </c>
      <c r="DO11" s="3" t="str">
        <f t="shared" si="3"/>
        <v/>
      </c>
      <c r="DP11" s="3" t="str">
        <f t="shared" si="3"/>
        <v/>
      </c>
      <c r="DQ11" s="3" t="str">
        <f t="shared" si="4"/>
        <v/>
      </c>
      <c r="DR11" s="3" t="str">
        <f t="shared" si="4"/>
        <v/>
      </c>
      <c r="DS11" s="3" t="str">
        <f t="shared" si="4"/>
        <v/>
      </c>
      <c r="DT11" s="3" t="str">
        <f t="shared" si="4"/>
        <v/>
      </c>
      <c r="DU11" s="3" t="str">
        <f t="shared" si="4"/>
        <v/>
      </c>
      <c r="DV11" s="3" t="str">
        <f t="shared" si="4"/>
        <v/>
      </c>
    </row>
    <row r="12" spans="1:126" ht="60">
      <c r="A12" t="s">
        <v>115</v>
      </c>
      <c r="B12">
        <v>2019</v>
      </c>
      <c r="C12" t="s">
        <v>114</v>
      </c>
      <c r="D12">
        <v>106990</v>
      </c>
      <c r="E12" s="31">
        <v>1319218334074</v>
      </c>
      <c r="F12" t="s">
        <v>464</v>
      </c>
      <c r="G12">
        <v>324110</v>
      </c>
      <c r="H12" t="s">
        <v>465</v>
      </c>
      <c r="I12" t="s">
        <v>466</v>
      </c>
      <c r="J12" t="s">
        <v>467</v>
      </c>
      <c r="K12" t="s">
        <v>148</v>
      </c>
      <c r="L12">
        <v>79720</v>
      </c>
      <c r="M12" s="3" t="str">
        <f t="shared" si="0"/>
        <v>89. PRODUCE THE CHEMICAL, 93. AS A BYPRODUCT, 116. AS A PROCESS IMPURITY</v>
      </c>
      <c r="N12" s="3" t="s">
        <v>63</v>
      </c>
      <c r="O12" s="3" t="s">
        <v>1408</v>
      </c>
      <c r="P12">
        <v>0</v>
      </c>
      <c r="Q12">
        <v>65</v>
      </c>
      <c r="R12">
        <v>65</v>
      </c>
      <c r="S12" s="3" t="s">
        <v>1407</v>
      </c>
      <c r="T12" s="3" t="s">
        <v>1405</v>
      </c>
      <c r="U12" s="3" t="s">
        <v>1405</v>
      </c>
      <c r="V12" s="3" t="s">
        <v>1405</v>
      </c>
      <c r="W12" s="3" t="s">
        <v>1407</v>
      </c>
      <c r="X12" s="3" t="s">
        <v>1405</v>
      </c>
      <c r="Y12" s="3" t="s">
        <v>1405</v>
      </c>
      <c r="Z12" s="3" t="s">
        <v>1405</v>
      </c>
      <c r="AA12" s="3" t="s">
        <v>1405</v>
      </c>
      <c r="AB12" s="3" t="s">
        <v>1405</v>
      </c>
      <c r="AC12" s="3" t="s">
        <v>1405</v>
      </c>
      <c r="AD12" s="3" t="s">
        <v>1405</v>
      </c>
      <c r="AE12" s="3" t="s">
        <v>1405</v>
      </c>
      <c r="AF12" s="3" t="s">
        <v>1405</v>
      </c>
      <c r="AG12" s="3" t="s">
        <v>1405</v>
      </c>
      <c r="AH12" s="3" t="s">
        <v>1405</v>
      </c>
      <c r="AI12" s="3" t="s">
        <v>1405</v>
      </c>
      <c r="AJ12" s="3" t="s">
        <v>1405</v>
      </c>
      <c r="AK12" s="3" t="s">
        <v>1405</v>
      </c>
      <c r="AL12" s="3" t="s">
        <v>1405</v>
      </c>
      <c r="AM12" s="3" t="s">
        <v>1405</v>
      </c>
      <c r="AN12" s="3" t="s">
        <v>1405</v>
      </c>
      <c r="AO12" s="3" t="s">
        <v>1405</v>
      </c>
      <c r="AP12" s="3" t="s">
        <v>1405</v>
      </c>
      <c r="AQ12" s="3" t="s">
        <v>1405</v>
      </c>
      <c r="AR12" s="3" t="s">
        <v>1405</v>
      </c>
      <c r="AS12" s="3" t="s">
        <v>1405</v>
      </c>
      <c r="AT12" s="3" t="s">
        <v>1407</v>
      </c>
      <c r="AU12" s="3" t="s">
        <v>1405</v>
      </c>
      <c r="AV12" s="3" t="s">
        <v>1405</v>
      </c>
      <c r="AW12" s="3" t="s">
        <v>1405</v>
      </c>
      <c r="AX12" s="3" t="s">
        <v>1405</v>
      </c>
      <c r="AY12" s="3" t="s">
        <v>1405</v>
      </c>
      <c r="AZ12" s="3" t="s">
        <v>1405</v>
      </c>
      <c r="BA12" s="3" t="s">
        <v>1405</v>
      </c>
      <c r="BB12" s="3" t="s">
        <v>1405</v>
      </c>
      <c r="BC12" s="3" t="s">
        <v>1405</v>
      </c>
      <c r="BD12" s="3" t="s">
        <v>1405</v>
      </c>
      <c r="BE12" s="3" t="s">
        <v>1405</v>
      </c>
      <c r="BF12" s="3" t="s">
        <v>1405</v>
      </c>
      <c r="BG12" s="3" t="s">
        <v>1405</v>
      </c>
      <c r="BH12" s="3" t="s">
        <v>1405</v>
      </c>
      <c r="BI12" s="3" t="s">
        <v>1405</v>
      </c>
      <c r="BJ12" s="3" t="s">
        <v>1405</v>
      </c>
      <c r="BK12" s="3" t="s">
        <v>1405</v>
      </c>
      <c r="BL12" s="3" t="s">
        <v>1405</v>
      </c>
      <c r="BM12" s="3" t="s">
        <v>1405</v>
      </c>
      <c r="BN12" s="3" t="s">
        <v>1405</v>
      </c>
      <c r="BO12" s="3" t="s">
        <v>1405</v>
      </c>
      <c r="BP12" s="3" t="s">
        <v>1405</v>
      </c>
      <c r="BQ12" s="3" t="s">
        <v>1405</v>
      </c>
      <c r="BR12" s="3" t="s">
        <v>1405</v>
      </c>
      <c r="BS12" s="3" t="s">
        <v>1405</v>
      </c>
      <c r="BT12" s="3" t="s">
        <v>1405</v>
      </c>
      <c r="BU12" s="3" t="str">
        <f t="shared" si="1"/>
        <v>89. PRODUCE THE CHEMICAL</v>
      </c>
      <c r="BV12" s="3" t="str">
        <f t="shared" si="1"/>
        <v/>
      </c>
      <c r="BW12" s="3" t="str">
        <f t="shared" si="1"/>
        <v/>
      </c>
      <c r="BX12" s="3" t="str">
        <f t="shared" si="1"/>
        <v/>
      </c>
      <c r="BY12" s="3" t="str">
        <f t="shared" si="1"/>
        <v>93. AS A BYPRODUCT</v>
      </c>
      <c r="BZ12" s="3" t="str">
        <f t="shared" si="1"/>
        <v/>
      </c>
      <c r="CA12" s="3" t="str">
        <f t="shared" si="1"/>
        <v/>
      </c>
      <c r="CB12" s="3" t="str">
        <f t="shared" si="1"/>
        <v/>
      </c>
      <c r="CC12" s="3" t="str">
        <f t="shared" si="1"/>
        <v/>
      </c>
      <c r="CD12" s="3" t="str">
        <f t="shared" si="1"/>
        <v/>
      </c>
      <c r="CE12" s="3" t="str">
        <f t="shared" si="1"/>
        <v/>
      </c>
      <c r="CF12" s="3" t="str">
        <f t="shared" si="1"/>
        <v/>
      </c>
      <c r="CG12" s="3" t="str">
        <f t="shared" si="1"/>
        <v/>
      </c>
      <c r="CH12" s="3" t="str">
        <f t="shared" si="1"/>
        <v/>
      </c>
      <c r="CI12" s="3" t="str">
        <f t="shared" si="1"/>
        <v/>
      </c>
      <c r="CJ12" s="3" t="str">
        <f t="shared" si="1"/>
        <v/>
      </c>
      <c r="CK12" s="3" t="str">
        <f t="shared" si="2"/>
        <v/>
      </c>
      <c r="CL12" s="3" t="str">
        <f t="shared" si="2"/>
        <v/>
      </c>
      <c r="CM12" s="3" t="str">
        <f t="shared" si="2"/>
        <v/>
      </c>
      <c r="CN12" s="3" t="str">
        <f t="shared" si="2"/>
        <v/>
      </c>
      <c r="CO12" s="3" t="str">
        <f t="shared" si="2"/>
        <v/>
      </c>
      <c r="CP12" s="3" t="str">
        <f t="shared" si="2"/>
        <v/>
      </c>
      <c r="CQ12" s="3" t="str">
        <f t="shared" si="2"/>
        <v/>
      </c>
      <c r="CR12" s="3" t="str">
        <f t="shared" si="2"/>
        <v/>
      </c>
      <c r="CS12" s="3" t="str">
        <f t="shared" si="2"/>
        <v/>
      </c>
      <c r="CT12" s="3" t="str">
        <f t="shared" si="2"/>
        <v/>
      </c>
      <c r="CU12" s="3" t="str">
        <f t="shared" si="2"/>
        <v/>
      </c>
      <c r="CV12" s="3" t="str">
        <f t="shared" si="2"/>
        <v>116. AS A PROCESS IMPURITY</v>
      </c>
      <c r="CW12" s="3" t="str">
        <f t="shared" si="2"/>
        <v/>
      </c>
      <c r="CX12" s="3" t="str">
        <f t="shared" si="2"/>
        <v/>
      </c>
      <c r="CY12" s="3" t="str">
        <f t="shared" si="2"/>
        <v/>
      </c>
      <c r="CZ12" s="3" t="str">
        <f t="shared" si="2"/>
        <v/>
      </c>
      <c r="DA12" s="3" t="str">
        <f t="shared" si="3"/>
        <v/>
      </c>
      <c r="DB12" s="3" t="str">
        <f t="shared" si="3"/>
        <v/>
      </c>
      <c r="DC12" s="3" t="str">
        <f t="shared" si="3"/>
        <v/>
      </c>
      <c r="DD12" s="3" t="str">
        <f t="shared" si="3"/>
        <v/>
      </c>
      <c r="DE12" s="3" t="str">
        <f t="shared" si="3"/>
        <v/>
      </c>
      <c r="DF12" s="3" t="str">
        <f t="shared" si="3"/>
        <v/>
      </c>
      <c r="DG12" s="3" t="str">
        <f t="shared" si="3"/>
        <v/>
      </c>
      <c r="DH12" s="3" t="str">
        <f t="shared" si="3"/>
        <v/>
      </c>
      <c r="DI12" s="3" t="str">
        <f t="shared" si="3"/>
        <v/>
      </c>
      <c r="DJ12" s="3" t="str">
        <f t="shared" si="3"/>
        <v/>
      </c>
      <c r="DK12" s="3" t="str">
        <f t="shared" si="3"/>
        <v/>
      </c>
      <c r="DL12" s="3" t="str">
        <f t="shared" si="3"/>
        <v/>
      </c>
      <c r="DM12" s="3" t="str">
        <f t="shared" si="3"/>
        <v/>
      </c>
      <c r="DN12" s="3" t="str">
        <f t="shared" si="3"/>
        <v/>
      </c>
      <c r="DO12" s="3" t="str">
        <f t="shared" si="3"/>
        <v/>
      </c>
      <c r="DP12" s="3" t="str">
        <f t="shared" si="3"/>
        <v/>
      </c>
      <c r="DQ12" s="3" t="str">
        <f t="shared" si="4"/>
        <v/>
      </c>
      <c r="DR12" s="3" t="str">
        <f t="shared" si="4"/>
        <v/>
      </c>
      <c r="DS12" s="3" t="str">
        <f t="shared" si="4"/>
        <v/>
      </c>
      <c r="DT12" s="3" t="str">
        <f t="shared" si="4"/>
        <v/>
      </c>
      <c r="DU12" s="3" t="str">
        <f t="shared" si="4"/>
        <v/>
      </c>
      <c r="DV12" s="3" t="str">
        <f t="shared" si="4"/>
        <v/>
      </c>
    </row>
    <row r="13" spans="1:126" ht="60">
      <c r="A13" t="s">
        <v>115</v>
      </c>
      <c r="B13">
        <v>2020</v>
      </c>
      <c r="C13" t="s">
        <v>114</v>
      </c>
      <c r="D13">
        <v>106990</v>
      </c>
      <c r="E13" s="31">
        <v>1320219016286</v>
      </c>
      <c r="F13" t="s">
        <v>464</v>
      </c>
      <c r="G13">
        <v>324110</v>
      </c>
      <c r="H13" t="s">
        <v>465</v>
      </c>
      <c r="I13" t="s">
        <v>466</v>
      </c>
      <c r="J13" t="s">
        <v>467</v>
      </c>
      <c r="K13" t="s">
        <v>148</v>
      </c>
      <c r="L13">
        <v>79720</v>
      </c>
      <c r="M13" s="3" t="str">
        <f t="shared" si="0"/>
        <v>89. PRODUCE THE CHEMICAL, 93. AS A BYPRODUCT, 116. AS A PROCESS IMPURITY</v>
      </c>
      <c r="N13" s="3" t="s">
        <v>63</v>
      </c>
      <c r="O13" s="3" t="s">
        <v>1408</v>
      </c>
      <c r="P13">
        <v>0</v>
      </c>
      <c r="Q13">
        <v>0.2</v>
      </c>
      <c r="R13">
        <v>0.2</v>
      </c>
      <c r="S13" s="3" t="s">
        <v>1407</v>
      </c>
      <c r="T13" s="3" t="s">
        <v>1405</v>
      </c>
      <c r="U13" s="3" t="s">
        <v>1405</v>
      </c>
      <c r="V13" s="3" t="s">
        <v>1405</v>
      </c>
      <c r="W13" s="3" t="s">
        <v>1407</v>
      </c>
      <c r="X13" s="3" t="s">
        <v>1405</v>
      </c>
      <c r="Y13" s="3" t="s">
        <v>1405</v>
      </c>
      <c r="Z13" s="3" t="s">
        <v>1405</v>
      </c>
      <c r="AA13" s="3" t="s">
        <v>1405</v>
      </c>
      <c r="AB13" s="3" t="s">
        <v>1405</v>
      </c>
      <c r="AC13" s="3" t="s">
        <v>1405</v>
      </c>
      <c r="AD13" s="3" t="s">
        <v>1405</v>
      </c>
      <c r="AE13" s="3" t="s">
        <v>1405</v>
      </c>
      <c r="AF13" s="3" t="s">
        <v>1405</v>
      </c>
      <c r="AG13" s="3" t="s">
        <v>1405</v>
      </c>
      <c r="AH13" s="3" t="s">
        <v>1405</v>
      </c>
      <c r="AI13" s="3" t="s">
        <v>1405</v>
      </c>
      <c r="AJ13" s="3" t="s">
        <v>1405</v>
      </c>
      <c r="AK13" s="3" t="s">
        <v>1405</v>
      </c>
      <c r="AL13" s="3" t="s">
        <v>1405</v>
      </c>
      <c r="AM13" s="3" t="s">
        <v>1405</v>
      </c>
      <c r="AN13" s="3" t="s">
        <v>1405</v>
      </c>
      <c r="AO13" s="3" t="s">
        <v>1405</v>
      </c>
      <c r="AP13" s="3" t="s">
        <v>1405</v>
      </c>
      <c r="AQ13" s="3" t="s">
        <v>1405</v>
      </c>
      <c r="AR13" s="3" t="s">
        <v>1405</v>
      </c>
      <c r="AS13" s="3" t="s">
        <v>1405</v>
      </c>
      <c r="AT13" s="3" t="s">
        <v>1407</v>
      </c>
      <c r="AU13" s="3" t="s">
        <v>1405</v>
      </c>
      <c r="AV13" s="3" t="s">
        <v>1405</v>
      </c>
      <c r="AW13" s="3" t="s">
        <v>1405</v>
      </c>
      <c r="AX13" s="3" t="s">
        <v>1405</v>
      </c>
      <c r="AY13" s="3" t="s">
        <v>1405</v>
      </c>
      <c r="AZ13" s="3" t="s">
        <v>1405</v>
      </c>
      <c r="BA13" s="3" t="s">
        <v>1405</v>
      </c>
      <c r="BB13" s="3" t="s">
        <v>1405</v>
      </c>
      <c r="BC13" s="3" t="s">
        <v>1405</v>
      </c>
      <c r="BD13" s="3" t="s">
        <v>1405</v>
      </c>
      <c r="BE13" s="3" t="s">
        <v>1405</v>
      </c>
      <c r="BF13" s="3" t="s">
        <v>1405</v>
      </c>
      <c r="BG13" s="3" t="s">
        <v>1405</v>
      </c>
      <c r="BH13" s="3" t="s">
        <v>1405</v>
      </c>
      <c r="BI13" s="3" t="s">
        <v>1405</v>
      </c>
      <c r="BJ13" s="3" t="s">
        <v>1405</v>
      </c>
      <c r="BK13" s="3" t="s">
        <v>1405</v>
      </c>
      <c r="BL13" s="3" t="s">
        <v>1405</v>
      </c>
      <c r="BM13" s="3" t="s">
        <v>1405</v>
      </c>
      <c r="BN13" s="3" t="s">
        <v>1405</v>
      </c>
      <c r="BO13" s="3" t="s">
        <v>1405</v>
      </c>
      <c r="BP13" s="3" t="s">
        <v>1405</v>
      </c>
      <c r="BQ13" s="3" t="s">
        <v>1405</v>
      </c>
      <c r="BR13" s="3" t="s">
        <v>1405</v>
      </c>
      <c r="BS13" s="3" t="s">
        <v>1405</v>
      </c>
      <c r="BT13" s="3" t="s">
        <v>1405</v>
      </c>
      <c r="BU13" s="3" t="str">
        <f t="shared" si="1"/>
        <v>89. PRODUCE THE CHEMICAL</v>
      </c>
      <c r="BV13" s="3" t="str">
        <f t="shared" si="1"/>
        <v/>
      </c>
      <c r="BW13" s="3" t="str">
        <f t="shared" si="1"/>
        <v/>
      </c>
      <c r="BX13" s="3" t="str">
        <f t="shared" si="1"/>
        <v/>
      </c>
      <c r="BY13" s="3" t="str">
        <f t="shared" si="1"/>
        <v>93. AS A BYPRODUCT</v>
      </c>
      <c r="BZ13" s="3" t="str">
        <f t="shared" si="1"/>
        <v/>
      </c>
      <c r="CA13" s="3" t="str">
        <f t="shared" si="1"/>
        <v/>
      </c>
      <c r="CB13" s="3" t="str">
        <f t="shared" si="1"/>
        <v/>
      </c>
      <c r="CC13" s="3" t="str">
        <f t="shared" si="1"/>
        <v/>
      </c>
      <c r="CD13" s="3" t="str">
        <f t="shared" si="1"/>
        <v/>
      </c>
      <c r="CE13" s="3" t="str">
        <f t="shared" si="1"/>
        <v/>
      </c>
      <c r="CF13" s="3" t="str">
        <f t="shared" si="1"/>
        <v/>
      </c>
      <c r="CG13" s="3" t="str">
        <f t="shared" si="1"/>
        <v/>
      </c>
      <c r="CH13" s="3" t="str">
        <f t="shared" si="1"/>
        <v/>
      </c>
      <c r="CI13" s="3" t="str">
        <f t="shared" si="1"/>
        <v/>
      </c>
      <c r="CJ13" s="3" t="str">
        <f t="shared" si="1"/>
        <v/>
      </c>
      <c r="CK13" s="3" t="str">
        <f t="shared" si="2"/>
        <v/>
      </c>
      <c r="CL13" s="3" t="str">
        <f t="shared" si="2"/>
        <v/>
      </c>
      <c r="CM13" s="3" t="str">
        <f t="shared" si="2"/>
        <v/>
      </c>
      <c r="CN13" s="3" t="str">
        <f t="shared" si="2"/>
        <v/>
      </c>
      <c r="CO13" s="3" t="str">
        <f t="shared" si="2"/>
        <v/>
      </c>
      <c r="CP13" s="3" t="str">
        <f t="shared" si="2"/>
        <v/>
      </c>
      <c r="CQ13" s="3" t="str">
        <f t="shared" si="2"/>
        <v/>
      </c>
      <c r="CR13" s="3" t="str">
        <f t="shared" si="2"/>
        <v/>
      </c>
      <c r="CS13" s="3" t="str">
        <f t="shared" si="2"/>
        <v/>
      </c>
      <c r="CT13" s="3" t="str">
        <f t="shared" si="2"/>
        <v/>
      </c>
      <c r="CU13" s="3" t="str">
        <f t="shared" si="2"/>
        <v/>
      </c>
      <c r="CV13" s="3" t="str">
        <f t="shared" si="2"/>
        <v>116. AS A PROCESS IMPURITY</v>
      </c>
      <c r="CW13" s="3" t="str">
        <f t="shared" si="2"/>
        <v/>
      </c>
      <c r="CX13" s="3" t="str">
        <f t="shared" si="2"/>
        <v/>
      </c>
      <c r="CY13" s="3" t="str">
        <f t="shared" si="2"/>
        <v/>
      </c>
      <c r="CZ13" s="3" t="str">
        <f t="shared" si="2"/>
        <v/>
      </c>
      <c r="DA13" s="3" t="str">
        <f t="shared" si="3"/>
        <v/>
      </c>
      <c r="DB13" s="3" t="str">
        <f t="shared" si="3"/>
        <v/>
      </c>
      <c r="DC13" s="3" t="str">
        <f t="shared" si="3"/>
        <v/>
      </c>
      <c r="DD13" s="3" t="str">
        <f t="shared" si="3"/>
        <v/>
      </c>
      <c r="DE13" s="3" t="str">
        <f t="shared" si="3"/>
        <v/>
      </c>
      <c r="DF13" s="3" t="str">
        <f t="shared" si="3"/>
        <v/>
      </c>
      <c r="DG13" s="3" t="str">
        <f t="shared" si="3"/>
        <v/>
      </c>
      <c r="DH13" s="3" t="str">
        <f t="shared" si="3"/>
        <v/>
      </c>
      <c r="DI13" s="3" t="str">
        <f t="shared" si="3"/>
        <v/>
      </c>
      <c r="DJ13" s="3" t="str">
        <f t="shared" si="3"/>
        <v/>
      </c>
      <c r="DK13" s="3" t="str">
        <f t="shared" si="3"/>
        <v/>
      </c>
      <c r="DL13" s="3" t="str">
        <f t="shared" si="3"/>
        <v/>
      </c>
      <c r="DM13" s="3" t="str">
        <f t="shared" si="3"/>
        <v/>
      </c>
      <c r="DN13" s="3" t="str">
        <f t="shared" si="3"/>
        <v/>
      </c>
      <c r="DO13" s="3" t="str">
        <f t="shared" si="3"/>
        <v/>
      </c>
      <c r="DP13" s="3" t="str">
        <f t="shared" si="3"/>
        <v/>
      </c>
      <c r="DQ13" s="3" t="str">
        <f t="shared" si="4"/>
        <v/>
      </c>
      <c r="DR13" s="3" t="str">
        <f t="shared" si="4"/>
        <v/>
      </c>
      <c r="DS13" s="3" t="str">
        <f t="shared" si="4"/>
        <v/>
      </c>
      <c r="DT13" s="3" t="str">
        <f t="shared" si="4"/>
        <v/>
      </c>
      <c r="DU13" s="3" t="str">
        <f t="shared" si="4"/>
        <v/>
      </c>
      <c r="DV13" s="3" t="str">
        <f t="shared" si="4"/>
        <v/>
      </c>
    </row>
    <row r="14" spans="1:126" ht="60">
      <c r="A14" t="s">
        <v>115</v>
      </c>
      <c r="B14">
        <v>2021</v>
      </c>
      <c r="C14" t="s">
        <v>114</v>
      </c>
      <c r="D14">
        <v>106990</v>
      </c>
      <c r="E14" s="31">
        <v>1321220104032</v>
      </c>
      <c r="F14" t="s">
        <v>464</v>
      </c>
      <c r="G14">
        <v>324110</v>
      </c>
      <c r="H14" t="s">
        <v>465</v>
      </c>
      <c r="I14" t="s">
        <v>466</v>
      </c>
      <c r="J14" t="s">
        <v>467</v>
      </c>
      <c r="K14" t="s">
        <v>148</v>
      </c>
      <c r="L14">
        <v>79720</v>
      </c>
      <c r="M14" s="3" t="str">
        <f t="shared" si="0"/>
        <v>89. PRODUCE THE CHEMICAL, 93. AS A BYPRODUCT, 116. AS A PROCESS IMPURITY</v>
      </c>
      <c r="N14" s="3" t="s">
        <v>63</v>
      </c>
      <c r="O14" s="3" t="s">
        <v>1408</v>
      </c>
      <c r="P14">
        <v>0</v>
      </c>
      <c r="Q14">
        <v>0.2</v>
      </c>
      <c r="R14">
        <v>0.2</v>
      </c>
      <c r="S14" s="3" t="s">
        <v>1407</v>
      </c>
      <c r="T14" s="3" t="s">
        <v>1405</v>
      </c>
      <c r="U14" s="3" t="s">
        <v>1405</v>
      </c>
      <c r="V14" s="3" t="s">
        <v>1405</v>
      </c>
      <c r="W14" s="3" t="s">
        <v>1407</v>
      </c>
      <c r="X14" s="3" t="s">
        <v>1405</v>
      </c>
      <c r="Y14" s="3" t="s">
        <v>1405</v>
      </c>
      <c r="Z14" s="3" t="s">
        <v>1405</v>
      </c>
      <c r="AA14" s="3" t="s">
        <v>1405</v>
      </c>
      <c r="AB14" s="3" t="s">
        <v>1405</v>
      </c>
      <c r="AC14" s="3" t="s">
        <v>1405</v>
      </c>
      <c r="AD14" s="3" t="s">
        <v>1405</v>
      </c>
      <c r="AE14" s="3" t="s">
        <v>1405</v>
      </c>
      <c r="AF14" s="3" t="s">
        <v>1405</v>
      </c>
      <c r="AG14" s="3" t="s">
        <v>1405</v>
      </c>
      <c r="AH14" s="3" t="s">
        <v>1405</v>
      </c>
      <c r="AI14" s="3" t="s">
        <v>1405</v>
      </c>
      <c r="AJ14" s="3" t="s">
        <v>1405</v>
      </c>
      <c r="AK14" s="3" t="s">
        <v>1405</v>
      </c>
      <c r="AL14" s="3" t="s">
        <v>1405</v>
      </c>
      <c r="AM14" s="3" t="s">
        <v>1405</v>
      </c>
      <c r="AN14" s="3" t="s">
        <v>1405</v>
      </c>
      <c r="AO14" s="3" t="s">
        <v>1405</v>
      </c>
      <c r="AP14" s="3" t="s">
        <v>1405</v>
      </c>
      <c r="AQ14" s="3" t="s">
        <v>1405</v>
      </c>
      <c r="AR14" s="3" t="s">
        <v>1405</v>
      </c>
      <c r="AS14" s="3" t="s">
        <v>1405</v>
      </c>
      <c r="AT14" s="3" t="s">
        <v>1407</v>
      </c>
      <c r="AU14" s="3" t="s">
        <v>1405</v>
      </c>
      <c r="AV14" s="3" t="s">
        <v>1405</v>
      </c>
      <c r="AW14" s="3" t="s">
        <v>1405</v>
      </c>
      <c r="AX14" s="3" t="s">
        <v>1405</v>
      </c>
      <c r="AY14" s="3" t="s">
        <v>1405</v>
      </c>
      <c r="AZ14" s="3" t="s">
        <v>1405</v>
      </c>
      <c r="BA14" s="3" t="s">
        <v>1405</v>
      </c>
      <c r="BB14" s="3" t="s">
        <v>1405</v>
      </c>
      <c r="BC14" s="3" t="s">
        <v>1405</v>
      </c>
      <c r="BD14" s="3" t="s">
        <v>1405</v>
      </c>
      <c r="BE14" s="3" t="s">
        <v>1405</v>
      </c>
      <c r="BF14" s="3" t="s">
        <v>1405</v>
      </c>
      <c r="BG14" s="3" t="s">
        <v>1405</v>
      </c>
      <c r="BH14" s="3" t="s">
        <v>1405</v>
      </c>
      <c r="BI14" s="3" t="s">
        <v>1405</v>
      </c>
      <c r="BJ14" s="3" t="s">
        <v>1405</v>
      </c>
      <c r="BK14" s="3" t="s">
        <v>1405</v>
      </c>
      <c r="BL14" s="3" t="s">
        <v>1405</v>
      </c>
      <c r="BM14" s="3" t="s">
        <v>1405</v>
      </c>
      <c r="BN14" s="3" t="s">
        <v>1405</v>
      </c>
      <c r="BO14" s="3" t="s">
        <v>1405</v>
      </c>
      <c r="BP14" s="3" t="s">
        <v>1405</v>
      </c>
      <c r="BQ14" s="3" t="s">
        <v>1405</v>
      </c>
      <c r="BR14" s="3" t="s">
        <v>1405</v>
      </c>
      <c r="BS14" s="3" t="s">
        <v>1405</v>
      </c>
      <c r="BT14" s="3" t="s">
        <v>1405</v>
      </c>
      <c r="BU14" s="3" t="str">
        <f t="shared" si="1"/>
        <v>89. PRODUCE THE CHEMICAL</v>
      </c>
      <c r="BV14" s="3" t="str">
        <f t="shared" si="1"/>
        <v/>
      </c>
      <c r="BW14" s="3" t="str">
        <f t="shared" si="1"/>
        <v/>
      </c>
      <c r="BX14" s="3" t="str">
        <f t="shared" si="1"/>
        <v/>
      </c>
      <c r="BY14" s="3" t="str">
        <f t="shared" si="1"/>
        <v>93. AS A BYPRODUCT</v>
      </c>
      <c r="BZ14" s="3" t="str">
        <f t="shared" si="1"/>
        <v/>
      </c>
      <c r="CA14" s="3" t="str">
        <f t="shared" si="1"/>
        <v/>
      </c>
      <c r="CB14" s="3" t="str">
        <f t="shared" si="1"/>
        <v/>
      </c>
      <c r="CC14" s="3" t="str">
        <f t="shared" si="1"/>
        <v/>
      </c>
      <c r="CD14" s="3" t="str">
        <f t="shared" si="1"/>
        <v/>
      </c>
      <c r="CE14" s="3" t="str">
        <f t="shared" si="1"/>
        <v/>
      </c>
      <c r="CF14" s="3" t="str">
        <f t="shared" si="1"/>
        <v/>
      </c>
      <c r="CG14" s="3" t="str">
        <f t="shared" si="1"/>
        <v/>
      </c>
      <c r="CH14" s="3" t="str">
        <f t="shared" si="1"/>
        <v/>
      </c>
      <c r="CI14" s="3" t="str">
        <f t="shared" si="1"/>
        <v/>
      </c>
      <c r="CJ14" s="3" t="str">
        <f t="shared" si="1"/>
        <v/>
      </c>
      <c r="CK14" s="3" t="str">
        <f t="shared" si="2"/>
        <v/>
      </c>
      <c r="CL14" s="3" t="str">
        <f t="shared" si="2"/>
        <v/>
      </c>
      <c r="CM14" s="3" t="str">
        <f t="shared" si="2"/>
        <v/>
      </c>
      <c r="CN14" s="3" t="str">
        <f t="shared" si="2"/>
        <v/>
      </c>
      <c r="CO14" s="3" t="str">
        <f t="shared" si="2"/>
        <v/>
      </c>
      <c r="CP14" s="3" t="str">
        <f t="shared" si="2"/>
        <v/>
      </c>
      <c r="CQ14" s="3" t="str">
        <f t="shared" si="2"/>
        <v/>
      </c>
      <c r="CR14" s="3" t="str">
        <f t="shared" si="2"/>
        <v/>
      </c>
      <c r="CS14" s="3" t="str">
        <f t="shared" si="2"/>
        <v/>
      </c>
      <c r="CT14" s="3" t="str">
        <f t="shared" si="2"/>
        <v/>
      </c>
      <c r="CU14" s="3" t="str">
        <f t="shared" si="2"/>
        <v/>
      </c>
      <c r="CV14" s="3" t="str">
        <f t="shared" si="2"/>
        <v>116. AS A PROCESS IMPURITY</v>
      </c>
      <c r="CW14" s="3" t="str">
        <f t="shared" si="2"/>
        <v/>
      </c>
      <c r="CX14" s="3" t="str">
        <f t="shared" si="2"/>
        <v/>
      </c>
      <c r="CY14" s="3" t="str">
        <f t="shared" si="2"/>
        <v/>
      </c>
      <c r="CZ14" s="3" t="str">
        <f t="shared" si="2"/>
        <v/>
      </c>
      <c r="DA14" s="3" t="str">
        <f t="shared" si="3"/>
        <v/>
      </c>
      <c r="DB14" s="3" t="str">
        <f t="shared" si="3"/>
        <v/>
      </c>
      <c r="DC14" s="3" t="str">
        <f t="shared" si="3"/>
        <v/>
      </c>
      <c r="DD14" s="3" t="str">
        <f t="shared" si="3"/>
        <v/>
      </c>
      <c r="DE14" s="3" t="str">
        <f t="shared" si="3"/>
        <v/>
      </c>
      <c r="DF14" s="3" t="str">
        <f t="shared" si="3"/>
        <v/>
      </c>
      <c r="DG14" s="3" t="str">
        <f t="shared" si="3"/>
        <v/>
      </c>
      <c r="DH14" s="3" t="str">
        <f t="shared" si="3"/>
        <v/>
      </c>
      <c r="DI14" s="3" t="str">
        <f t="shared" si="3"/>
        <v/>
      </c>
      <c r="DJ14" s="3" t="str">
        <f t="shared" si="3"/>
        <v/>
      </c>
      <c r="DK14" s="3" t="str">
        <f t="shared" si="3"/>
        <v/>
      </c>
      <c r="DL14" s="3" t="str">
        <f t="shared" si="3"/>
        <v/>
      </c>
      <c r="DM14" s="3" t="str">
        <f t="shared" si="3"/>
        <v/>
      </c>
      <c r="DN14" s="3" t="str">
        <f t="shared" si="3"/>
        <v/>
      </c>
      <c r="DO14" s="3" t="str">
        <f t="shared" si="3"/>
        <v/>
      </c>
      <c r="DP14" s="3" t="str">
        <f t="shared" si="3"/>
        <v/>
      </c>
      <c r="DQ14" s="3" t="str">
        <f t="shared" si="4"/>
        <v/>
      </c>
      <c r="DR14" s="3" t="str">
        <f t="shared" si="4"/>
        <v/>
      </c>
      <c r="DS14" s="3" t="str">
        <f t="shared" si="4"/>
        <v/>
      </c>
      <c r="DT14" s="3" t="str">
        <f t="shared" si="4"/>
        <v/>
      </c>
      <c r="DU14" s="3" t="str">
        <f t="shared" si="4"/>
        <v/>
      </c>
      <c r="DV14" s="3" t="str">
        <f t="shared" si="4"/>
        <v/>
      </c>
    </row>
    <row r="15" spans="1:126" ht="30">
      <c r="A15" t="s">
        <v>115</v>
      </c>
      <c r="B15">
        <v>2016</v>
      </c>
      <c r="C15" t="s">
        <v>114</v>
      </c>
      <c r="D15">
        <v>106990</v>
      </c>
      <c r="E15" s="31">
        <v>1316215654106</v>
      </c>
      <c r="F15" t="s">
        <v>473</v>
      </c>
      <c r="G15">
        <v>325212</v>
      </c>
      <c r="H15" t="s">
        <v>474</v>
      </c>
      <c r="I15" t="s">
        <v>475</v>
      </c>
      <c r="J15" t="s">
        <v>390</v>
      </c>
      <c r="K15" t="s">
        <v>139</v>
      </c>
      <c r="L15">
        <v>40216</v>
      </c>
      <c r="M15" s="3" t="str">
        <f t="shared" si="0"/>
        <v>95. USED AS A REACTANT</v>
      </c>
      <c r="N15" s="38" t="s">
        <v>66</v>
      </c>
      <c r="O15" s="3" t="s">
        <v>1409</v>
      </c>
      <c r="P15">
        <v>3723.2</v>
      </c>
      <c r="Q15">
        <v>3273.1</v>
      </c>
      <c r="R15">
        <v>6996.3</v>
      </c>
      <c r="S15" s="3" t="s">
        <v>1405</v>
      </c>
      <c r="T15" s="3" t="s">
        <v>1405</v>
      </c>
      <c r="U15" s="3" t="s">
        <v>1405</v>
      </c>
      <c r="V15" s="3" t="s">
        <v>1405</v>
      </c>
      <c r="W15" s="3" t="s">
        <v>1405</v>
      </c>
      <c r="X15" s="3" t="s">
        <v>1405</v>
      </c>
      <c r="Y15" s="3" t="s">
        <v>1407</v>
      </c>
      <c r="AE15" s="3" t="s">
        <v>1405</v>
      </c>
      <c r="AR15" s="3" t="s">
        <v>1405</v>
      </c>
      <c r="AS15" s="3" t="s">
        <v>1405</v>
      </c>
      <c r="AT15" s="3" t="s">
        <v>1405</v>
      </c>
      <c r="AV15" s="3" t="s">
        <v>1405</v>
      </c>
      <c r="BD15" s="3" t="s">
        <v>1405</v>
      </c>
      <c r="BK15" s="3" t="s">
        <v>1405</v>
      </c>
      <c r="BU15" s="3" t="str">
        <f t="shared" si="1"/>
        <v/>
      </c>
      <c r="BV15" s="3" t="str">
        <f t="shared" si="1"/>
        <v/>
      </c>
      <c r="BW15" s="3" t="str">
        <f t="shared" si="1"/>
        <v/>
      </c>
      <c r="BX15" s="3" t="str">
        <f t="shared" si="1"/>
        <v/>
      </c>
      <c r="BY15" s="3" t="str">
        <f t="shared" si="1"/>
        <v/>
      </c>
      <c r="BZ15" s="3" t="str">
        <f t="shared" si="1"/>
        <v/>
      </c>
      <c r="CA15" s="3" t="str">
        <f t="shared" si="1"/>
        <v>95. USED AS A REACTANT</v>
      </c>
      <c r="CB15" s="3" t="str">
        <f t="shared" si="1"/>
        <v/>
      </c>
      <c r="CC15" s="3" t="str">
        <f t="shared" si="1"/>
        <v/>
      </c>
      <c r="CD15" s="3" t="str">
        <f t="shared" si="1"/>
        <v/>
      </c>
      <c r="CE15" s="3" t="str">
        <f t="shared" si="1"/>
        <v/>
      </c>
      <c r="CF15" s="3" t="str">
        <f t="shared" si="1"/>
        <v/>
      </c>
      <c r="CG15" s="3" t="str">
        <f t="shared" si="1"/>
        <v/>
      </c>
      <c r="CH15" s="3" t="str">
        <f t="shared" si="1"/>
        <v/>
      </c>
      <c r="CI15" s="3" t="str">
        <f t="shared" si="1"/>
        <v/>
      </c>
      <c r="CJ15" s="3" t="str">
        <f t="shared" si="1"/>
        <v/>
      </c>
      <c r="CK15" s="3" t="str">
        <f t="shared" si="2"/>
        <v/>
      </c>
      <c r="CL15" s="3" t="str">
        <f t="shared" si="2"/>
        <v/>
      </c>
      <c r="CM15" s="3" t="str">
        <f t="shared" si="2"/>
        <v/>
      </c>
      <c r="CN15" s="3" t="str">
        <f t="shared" si="2"/>
        <v/>
      </c>
      <c r="CO15" s="3" t="str">
        <f t="shared" si="2"/>
        <v/>
      </c>
      <c r="CP15" s="3" t="str">
        <f t="shared" si="2"/>
        <v/>
      </c>
      <c r="CQ15" s="3" t="str">
        <f t="shared" si="2"/>
        <v/>
      </c>
      <c r="CR15" s="3" t="str">
        <f t="shared" si="2"/>
        <v/>
      </c>
      <c r="CS15" s="3" t="str">
        <f t="shared" si="2"/>
        <v/>
      </c>
      <c r="CT15" s="3" t="str">
        <f t="shared" si="2"/>
        <v/>
      </c>
      <c r="CU15" s="3" t="str">
        <f t="shared" si="2"/>
        <v/>
      </c>
      <c r="CV15" s="3" t="str">
        <f t="shared" si="2"/>
        <v/>
      </c>
      <c r="CW15" s="3" t="str">
        <f t="shared" si="2"/>
        <v/>
      </c>
      <c r="CX15" s="3" t="str">
        <f t="shared" si="2"/>
        <v/>
      </c>
      <c r="CY15" s="3" t="str">
        <f t="shared" si="2"/>
        <v/>
      </c>
      <c r="CZ15" s="3" t="str">
        <f t="shared" si="2"/>
        <v/>
      </c>
      <c r="DA15" s="3" t="str">
        <f t="shared" si="3"/>
        <v/>
      </c>
      <c r="DB15" s="3" t="str">
        <f t="shared" si="3"/>
        <v/>
      </c>
      <c r="DC15" s="3" t="str">
        <f t="shared" si="3"/>
        <v/>
      </c>
      <c r="DD15" s="3" t="str">
        <f t="shared" si="3"/>
        <v/>
      </c>
      <c r="DE15" s="3" t="str">
        <f t="shared" si="3"/>
        <v/>
      </c>
      <c r="DF15" s="3" t="str">
        <f t="shared" si="3"/>
        <v/>
      </c>
      <c r="DG15" s="3" t="str">
        <f t="shared" si="3"/>
        <v/>
      </c>
      <c r="DH15" s="3" t="str">
        <f t="shared" si="3"/>
        <v/>
      </c>
      <c r="DI15" s="3" t="str">
        <f t="shared" si="3"/>
        <v/>
      </c>
      <c r="DJ15" s="3" t="str">
        <f t="shared" si="3"/>
        <v/>
      </c>
      <c r="DK15" s="3" t="str">
        <f t="shared" si="3"/>
        <v/>
      </c>
      <c r="DL15" s="3" t="str">
        <f t="shared" si="3"/>
        <v/>
      </c>
      <c r="DM15" s="3" t="str">
        <f t="shared" si="3"/>
        <v/>
      </c>
      <c r="DN15" s="3" t="str">
        <f t="shared" si="3"/>
        <v/>
      </c>
      <c r="DO15" s="3" t="str">
        <f t="shared" si="3"/>
        <v/>
      </c>
      <c r="DP15" s="3" t="str">
        <f t="shared" si="3"/>
        <v/>
      </c>
      <c r="DQ15" s="3" t="str">
        <f t="shared" si="4"/>
        <v/>
      </c>
      <c r="DR15" s="3" t="str">
        <f t="shared" si="4"/>
        <v/>
      </c>
      <c r="DS15" s="3" t="str">
        <f t="shared" si="4"/>
        <v/>
      </c>
      <c r="DT15" s="3" t="str">
        <f t="shared" si="4"/>
        <v/>
      </c>
      <c r="DU15" s="3" t="str">
        <f t="shared" si="4"/>
        <v/>
      </c>
      <c r="DV15" s="3" t="str">
        <f t="shared" si="4"/>
        <v/>
      </c>
    </row>
    <row r="16" spans="1:126" ht="30">
      <c r="A16" t="s">
        <v>115</v>
      </c>
      <c r="B16">
        <v>2017</v>
      </c>
      <c r="C16" t="s">
        <v>114</v>
      </c>
      <c r="D16">
        <v>106990</v>
      </c>
      <c r="E16" s="31">
        <v>1317216390637</v>
      </c>
      <c r="F16" t="s">
        <v>473</v>
      </c>
      <c r="G16">
        <v>325212</v>
      </c>
      <c r="H16" t="s">
        <v>474</v>
      </c>
      <c r="I16" t="s">
        <v>475</v>
      </c>
      <c r="J16" t="s">
        <v>390</v>
      </c>
      <c r="K16" t="s">
        <v>139</v>
      </c>
      <c r="L16">
        <v>40216</v>
      </c>
      <c r="M16" s="3" t="str">
        <f t="shared" si="0"/>
        <v>95. USED AS A REACTANT</v>
      </c>
      <c r="N16" s="38" t="s">
        <v>66</v>
      </c>
      <c r="O16" s="3" t="s">
        <v>1409</v>
      </c>
      <c r="P16">
        <v>2124</v>
      </c>
      <c r="Q16">
        <v>3627</v>
      </c>
      <c r="R16">
        <v>5751</v>
      </c>
      <c r="S16" s="3" t="s">
        <v>1405</v>
      </c>
      <c r="T16" s="3" t="s">
        <v>1405</v>
      </c>
      <c r="U16" s="3" t="s">
        <v>1405</v>
      </c>
      <c r="V16" s="3" t="s">
        <v>1405</v>
      </c>
      <c r="W16" s="3" t="s">
        <v>1405</v>
      </c>
      <c r="X16" s="3" t="s">
        <v>1405</v>
      </c>
      <c r="Y16" s="3" t="s">
        <v>1407</v>
      </c>
      <c r="AE16" s="3" t="s">
        <v>1405</v>
      </c>
      <c r="AR16" s="3" t="s">
        <v>1405</v>
      </c>
      <c r="AS16" s="3" t="s">
        <v>1405</v>
      </c>
      <c r="AT16" s="3" t="s">
        <v>1405</v>
      </c>
      <c r="AV16" s="3" t="s">
        <v>1405</v>
      </c>
      <c r="BD16" s="3" t="s">
        <v>1405</v>
      </c>
      <c r="BK16" s="3" t="s">
        <v>1405</v>
      </c>
      <c r="BU16" s="3" t="str">
        <f t="shared" si="1"/>
        <v/>
      </c>
      <c r="BV16" s="3" t="str">
        <f t="shared" si="1"/>
        <v/>
      </c>
      <c r="BW16" s="3" t="str">
        <f t="shared" si="1"/>
        <v/>
      </c>
      <c r="BX16" s="3" t="str">
        <f t="shared" si="1"/>
        <v/>
      </c>
      <c r="BY16" s="3" t="str">
        <f t="shared" si="1"/>
        <v/>
      </c>
      <c r="BZ16" s="3" t="str">
        <f t="shared" si="1"/>
        <v/>
      </c>
      <c r="CA16" s="3" t="str">
        <f t="shared" si="1"/>
        <v>95. USED AS A REACTANT</v>
      </c>
      <c r="CB16" s="3" t="str">
        <f t="shared" si="1"/>
        <v/>
      </c>
      <c r="CC16" s="3" t="str">
        <f t="shared" si="1"/>
        <v/>
      </c>
      <c r="CD16" s="3" t="str">
        <f t="shared" si="1"/>
        <v/>
      </c>
      <c r="CE16" s="3" t="str">
        <f t="shared" si="1"/>
        <v/>
      </c>
      <c r="CF16" s="3" t="str">
        <f t="shared" si="1"/>
        <v/>
      </c>
      <c r="CG16" s="3" t="str">
        <f t="shared" si="1"/>
        <v/>
      </c>
      <c r="CH16" s="3" t="str">
        <f t="shared" si="1"/>
        <v/>
      </c>
      <c r="CI16" s="3" t="str">
        <f t="shared" si="1"/>
        <v/>
      </c>
      <c r="CJ16" s="3" t="str">
        <f t="shared" si="1"/>
        <v/>
      </c>
      <c r="CK16" s="3" t="str">
        <f t="shared" si="2"/>
        <v/>
      </c>
      <c r="CL16" s="3" t="str">
        <f t="shared" si="2"/>
        <v/>
      </c>
      <c r="CM16" s="3" t="str">
        <f t="shared" si="2"/>
        <v/>
      </c>
      <c r="CN16" s="3" t="str">
        <f t="shared" si="2"/>
        <v/>
      </c>
      <c r="CO16" s="3" t="str">
        <f t="shared" si="2"/>
        <v/>
      </c>
      <c r="CP16" s="3" t="str">
        <f t="shared" si="2"/>
        <v/>
      </c>
      <c r="CQ16" s="3" t="str">
        <f t="shared" si="2"/>
        <v/>
      </c>
      <c r="CR16" s="3" t="str">
        <f t="shared" si="2"/>
        <v/>
      </c>
      <c r="CS16" s="3" t="str">
        <f t="shared" si="2"/>
        <v/>
      </c>
      <c r="CT16" s="3" t="str">
        <f t="shared" si="2"/>
        <v/>
      </c>
      <c r="CU16" s="3" t="str">
        <f t="shared" si="2"/>
        <v/>
      </c>
      <c r="CV16" s="3" t="str">
        <f t="shared" si="2"/>
        <v/>
      </c>
      <c r="CW16" s="3" t="str">
        <f t="shared" si="2"/>
        <v/>
      </c>
      <c r="CX16" s="3" t="str">
        <f t="shared" si="2"/>
        <v/>
      </c>
      <c r="CY16" s="3" t="str">
        <f t="shared" si="2"/>
        <v/>
      </c>
      <c r="CZ16" s="3" t="str">
        <f t="shared" si="2"/>
        <v/>
      </c>
      <c r="DA16" s="3" t="str">
        <f t="shared" si="3"/>
        <v/>
      </c>
      <c r="DB16" s="3" t="str">
        <f t="shared" si="3"/>
        <v/>
      </c>
      <c r="DC16" s="3" t="str">
        <f t="shared" si="3"/>
        <v/>
      </c>
      <c r="DD16" s="3" t="str">
        <f t="shared" si="3"/>
        <v/>
      </c>
      <c r="DE16" s="3" t="str">
        <f t="shared" si="3"/>
        <v/>
      </c>
      <c r="DF16" s="3" t="str">
        <f t="shared" si="3"/>
        <v/>
      </c>
      <c r="DG16" s="3" t="str">
        <f t="shared" si="3"/>
        <v/>
      </c>
      <c r="DH16" s="3" t="str">
        <f t="shared" si="3"/>
        <v/>
      </c>
      <c r="DI16" s="3" t="str">
        <f t="shared" si="3"/>
        <v/>
      </c>
      <c r="DJ16" s="3" t="str">
        <f t="shared" si="3"/>
        <v/>
      </c>
      <c r="DK16" s="3" t="str">
        <f t="shared" si="3"/>
        <v/>
      </c>
      <c r="DL16" s="3" t="str">
        <f t="shared" si="3"/>
        <v/>
      </c>
      <c r="DM16" s="3" t="str">
        <f t="shared" si="3"/>
        <v/>
      </c>
      <c r="DN16" s="3" t="str">
        <f t="shared" si="3"/>
        <v/>
      </c>
      <c r="DO16" s="3" t="str">
        <f t="shared" si="3"/>
        <v/>
      </c>
      <c r="DP16" s="3" t="str">
        <f t="shared" si="3"/>
        <v/>
      </c>
      <c r="DQ16" s="3" t="str">
        <f t="shared" si="4"/>
        <v/>
      </c>
      <c r="DR16" s="3" t="str">
        <f t="shared" si="4"/>
        <v/>
      </c>
      <c r="DS16" s="3" t="str">
        <f t="shared" si="4"/>
        <v/>
      </c>
      <c r="DT16" s="3" t="str">
        <f t="shared" si="4"/>
        <v/>
      </c>
      <c r="DU16" s="3" t="str">
        <f t="shared" si="4"/>
        <v/>
      </c>
      <c r="DV16" s="3" t="str">
        <f t="shared" si="4"/>
        <v/>
      </c>
    </row>
    <row r="17" spans="1:126" ht="60">
      <c r="A17" t="s">
        <v>115</v>
      </c>
      <c r="B17">
        <v>2018</v>
      </c>
      <c r="C17" t="s">
        <v>114</v>
      </c>
      <c r="D17">
        <v>106990</v>
      </c>
      <c r="E17" s="31">
        <v>1318217283441</v>
      </c>
      <c r="F17" t="s">
        <v>473</v>
      </c>
      <c r="G17">
        <v>325212</v>
      </c>
      <c r="H17" t="s">
        <v>474</v>
      </c>
      <c r="I17" t="s">
        <v>475</v>
      </c>
      <c r="J17" t="s">
        <v>390</v>
      </c>
      <c r="K17" t="s">
        <v>139</v>
      </c>
      <c r="L17">
        <v>40216</v>
      </c>
      <c r="M17" s="3" t="str">
        <f t="shared" si="0"/>
        <v>95. USED AS A REACTANT, 97. P102  RAW MATERIALS</v>
      </c>
      <c r="N17" s="38" t="s">
        <v>66</v>
      </c>
      <c r="O17" s="3" t="s">
        <v>1409</v>
      </c>
      <c r="P17">
        <v>1814</v>
      </c>
      <c r="Q17">
        <v>1815.3</v>
      </c>
      <c r="R17">
        <v>3629.3</v>
      </c>
      <c r="S17" s="3" t="s">
        <v>1405</v>
      </c>
      <c r="T17" s="3" t="s">
        <v>1405</v>
      </c>
      <c r="U17" s="3" t="s">
        <v>1405</v>
      </c>
      <c r="V17" s="3" t="s">
        <v>1405</v>
      </c>
      <c r="W17" s="3" t="s">
        <v>1405</v>
      </c>
      <c r="X17" s="3" t="s">
        <v>1405</v>
      </c>
      <c r="Y17" s="3" t="s">
        <v>1407</v>
      </c>
      <c r="Z17" s="3" t="s">
        <v>1405</v>
      </c>
      <c r="AA17" s="3" t="s">
        <v>1407</v>
      </c>
      <c r="AB17" s="3" t="s">
        <v>1405</v>
      </c>
      <c r="AC17" s="3" t="s">
        <v>1405</v>
      </c>
      <c r="AD17" s="3" t="s">
        <v>1405</v>
      </c>
      <c r="AE17" s="3" t="s">
        <v>1405</v>
      </c>
      <c r="AF17" s="3" t="s">
        <v>1405</v>
      </c>
      <c r="AG17" s="3" t="s">
        <v>1405</v>
      </c>
      <c r="AH17" s="3" t="s">
        <v>1405</v>
      </c>
      <c r="AI17" s="3" t="s">
        <v>1405</v>
      </c>
      <c r="AJ17" s="3" t="s">
        <v>1405</v>
      </c>
      <c r="AK17" s="3" t="s">
        <v>1405</v>
      </c>
      <c r="AL17" s="3" t="s">
        <v>1405</v>
      </c>
      <c r="AM17" s="3" t="s">
        <v>1405</v>
      </c>
      <c r="AN17" s="3" t="s">
        <v>1405</v>
      </c>
      <c r="AO17" s="3" t="s">
        <v>1405</v>
      </c>
      <c r="AP17" s="3" t="s">
        <v>1405</v>
      </c>
      <c r="AQ17" s="3" t="s">
        <v>1405</v>
      </c>
      <c r="AR17" s="3" t="s">
        <v>1405</v>
      </c>
      <c r="AS17" s="3" t="s">
        <v>1405</v>
      </c>
      <c r="AT17" s="3" t="s">
        <v>1405</v>
      </c>
      <c r="AU17" s="3" t="s">
        <v>1405</v>
      </c>
      <c r="AV17" s="3" t="s">
        <v>1405</v>
      </c>
      <c r="AW17" s="3" t="s">
        <v>1405</v>
      </c>
      <c r="AX17" s="3" t="s">
        <v>1405</v>
      </c>
      <c r="AY17" s="3" t="s">
        <v>1405</v>
      </c>
      <c r="AZ17" s="3" t="s">
        <v>1405</v>
      </c>
      <c r="BA17" s="3" t="s">
        <v>1405</v>
      </c>
      <c r="BB17" s="3" t="s">
        <v>1405</v>
      </c>
      <c r="BC17" s="3" t="s">
        <v>1405</v>
      </c>
      <c r="BD17" s="3" t="s">
        <v>1405</v>
      </c>
      <c r="BE17" s="3" t="s">
        <v>1405</v>
      </c>
      <c r="BF17" s="3" t="s">
        <v>1405</v>
      </c>
      <c r="BG17" s="3" t="s">
        <v>1405</v>
      </c>
      <c r="BH17" s="3" t="s">
        <v>1405</v>
      </c>
      <c r="BI17" s="3" t="s">
        <v>1405</v>
      </c>
      <c r="BJ17" s="3" t="s">
        <v>1405</v>
      </c>
      <c r="BK17" s="3" t="s">
        <v>1405</v>
      </c>
      <c r="BL17" s="3" t="s">
        <v>1405</v>
      </c>
      <c r="BM17" s="3" t="s">
        <v>1405</v>
      </c>
      <c r="BN17" s="3" t="s">
        <v>1405</v>
      </c>
      <c r="BO17" s="3" t="s">
        <v>1405</v>
      </c>
      <c r="BP17" s="3" t="s">
        <v>1405</v>
      </c>
      <c r="BQ17" s="3" t="s">
        <v>1405</v>
      </c>
      <c r="BR17" s="3" t="s">
        <v>1405</v>
      </c>
      <c r="BS17" s="3" t="s">
        <v>1405</v>
      </c>
      <c r="BT17" s="3" t="s">
        <v>1405</v>
      </c>
      <c r="BU17" s="3" t="str">
        <f t="shared" si="1"/>
        <v/>
      </c>
      <c r="BV17" s="3" t="str">
        <f t="shared" si="1"/>
        <v/>
      </c>
      <c r="BW17" s="3" t="str">
        <f t="shared" si="1"/>
        <v/>
      </c>
      <c r="BX17" s="3" t="str">
        <f t="shared" si="1"/>
        <v/>
      </c>
      <c r="BY17" s="3" t="str">
        <f t="shared" si="1"/>
        <v/>
      </c>
      <c r="BZ17" s="3" t="str">
        <f t="shared" si="1"/>
        <v/>
      </c>
      <c r="CA17" s="3" t="str">
        <f t="shared" si="1"/>
        <v>95. USED AS A REACTANT</v>
      </c>
      <c r="CB17" s="3" t="str">
        <f t="shared" si="1"/>
        <v/>
      </c>
      <c r="CC17" s="3" t="str">
        <f t="shared" si="1"/>
        <v>97. P102  RAW MATERIALS</v>
      </c>
      <c r="CD17" s="3" t="str">
        <f t="shared" si="1"/>
        <v/>
      </c>
      <c r="CE17" s="3" t="str">
        <f t="shared" si="1"/>
        <v/>
      </c>
      <c r="CF17" s="3" t="str">
        <f t="shared" si="1"/>
        <v/>
      </c>
      <c r="CG17" s="3" t="str">
        <f t="shared" si="1"/>
        <v/>
      </c>
      <c r="CH17" s="3" t="str">
        <f t="shared" si="1"/>
        <v/>
      </c>
      <c r="CI17" s="3" t="str">
        <f t="shared" si="1"/>
        <v/>
      </c>
      <c r="CJ17" s="3" t="str">
        <f t="shared" ref="CJ17:CY33" si="5">IF(AH17="Yes", CJ$1,"")</f>
        <v/>
      </c>
      <c r="CK17" s="3" t="str">
        <f t="shared" si="2"/>
        <v/>
      </c>
      <c r="CL17" s="3" t="str">
        <f t="shared" si="2"/>
        <v/>
      </c>
      <c r="CM17" s="3" t="str">
        <f t="shared" si="2"/>
        <v/>
      </c>
      <c r="CN17" s="3" t="str">
        <f t="shared" si="2"/>
        <v/>
      </c>
      <c r="CO17" s="3" t="str">
        <f t="shared" si="2"/>
        <v/>
      </c>
      <c r="CP17" s="3" t="str">
        <f t="shared" si="2"/>
        <v/>
      </c>
      <c r="CQ17" s="3" t="str">
        <f t="shared" si="2"/>
        <v/>
      </c>
      <c r="CR17" s="3" t="str">
        <f t="shared" si="2"/>
        <v/>
      </c>
      <c r="CS17" s="3" t="str">
        <f t="shared" si="2"/>
        <v/>
      </c>
      <c r="CT17" s="3" t="str">
        <f t="shared" si="2"/>
        <v/>
      </c>
      <c r="CU17" s="3" t="str">
        <f t="shared" si="2"/>
        <v/>
      </c>
      <c r="CV17" s="3" t="str">
        <f t="shared" si="2"/>
        <v/>
      </c>
      <c r="CW17" s="3" t="str">
        <f t="shared" si="2"/>
        <v/>
      </c>
      <c r="CX17" s="3" t="str">
        <f t="shared" si="2"/>
        <v/>
      </c>
      <c r="CY17" s="3" t="str">
        <f t="shared" si="2"/>
        <v/>
      </c>
      <c r="CZ17" s="3" t="str">
        <f t="shared" ref="CZ17:DO33" si="6">IF(AX17="Yes", CZ$1,"")</f>
        <v/>
      </c>
      <c r="DA17" s="3" t="str">
        <f t="shared" si="3"/>
        <v/>
      </c>
      <c r="DB17" s="3" t="str">
        <f t="shared" si="3"/>
        <v/>
      </c>
      <c r="DC17" s="3" t="str">
        <f t="shared" si="3"/>
        <v/>
      </c>
      <c r="DD17" s="3" t="str">
        <f t="shared" si="3"/>
        <v/>
      </c>
      <c r="DE17" s="3" t="str">
        <f t="shared" si="3"/>
        <v/>
      </c>
      <c r="DF17" s="3" t="str">
        <f t="shared" si="3"/>
        <v/>
      </c>
      <c r="DG17" s="3" t="str">
        <f t="shared" si="3"/>
        <v/>
      </c>
      <c r="DH17" s="3" t="str">
        <f t="shared" si="3"/>
        <v/>
      </c>
      <c r="DI17" s="3" t="str">
        <f t="shared" si="3"/>
        <v/>
      </c>
      <c r="DJ17" s="3" t="str">
        <f t="shared" si="3"/>
        <v/>
      </c>
      <c r="DK17" s="3" t="str">
        <f t="shared" si="3"/>
        <v/>
      </c>
      <c r="DL17" s="3" t="str">
        <f t="shared" si="3"/>
        <v/>
      </c>
      <c r="DM17" s="3" t="str">
        <f t="shared" si="3"/>
        <v/>
      </c>
      <c r="DN17" s="3" t="str">
        <f t="shared" si="3"/>
        <v/>
      </c>
      <c r="DO17" s="3" t="str">
        <f t="shared" si="3"/>
        <v/>
      </c>
      <c r="DP17" s="3" t="str">
        <f t="shared" ref="DP17:DS80" si="7">IF(BN17="Yes", DP$1,"")</f>
        <v/>
      </c>
      <c r="DQ17" s="3" t="str">
        <f t="shared" si="4"/>
        <v/>
      </c>
      <c r="DR17" s="3" t="str">
        <f t="shared" si="4"/>
        <v/>
      </c>
      <c r="DS17" s="3" t="str">
        <f t="shared" si="4"/>
        <v/>
      </c>
      <c r="DT17" s="3" t="str">
        <f t="shared" si="4"/>
        <v/>
      </c>
      <c r="DU17" s="3" t="str">
        <f t="shared" si="4"/>
        <v/>
      </c>
      <c r="DV17" s="3" t="str">
        <f t="shared" si="4"/>
        <v/>
      </c>
    </row>
    <row r="18" spans="1:126" ht="60">
      <c r="A18" t="s">
        <v>115</v>
      </c>
      <c r="B18">
        <v>2019</v>
      </c>
      <c r="C18" t="s">
        <v>114</v>
      </c>
      <c r="D18">
        <v>106990</v>
      </c>
      <c r="E18" s="31">
        <v>1319218272387</v>
      </c>
      <c r="F18" t="s">
        <v>473</v>
      </c>
      <c r="G18">
        <v>325212</v>
      </c>
      <c r="H18" t="s">
        <v>474</v>
      </c>
      <c r="I18" t="s">
        <v>475</v>
      </c>
      <c r="J18" t="s">
        <v>390</v>
      </c>
      <c r="K18" t="s">
        <v>139</v>
      </c>
      <c r="L18">
        <v>40216</v>
      </c>
      <c r="M18" s="3" t="str">
        <f t="shared" si="0"/>
        <v>95. USED AS A REACTANT, 97. P102  RAW MATERIALS</v>
      </c>
      <c r="N18" s="38" t="s">
        <v>66</v>
      </c>
      <c r="O18" s="3" t="s">
        <v>1409</v>
      </c>
      <c r="P18">
        <v>2405</v>
      </c>
      <c r="Q18">
        <v>825.5</v>
      </c>
      <c r="R18">
        <v>3230.5</v>
      </c>
      <c r="S18" s="3" t="s">
        <v>1405</v>
      </c>
      <c r="T18" s="3" t="s">
        <v>1405</v>
      </c>
      <c r="U18" s="3" t="s">
        <v>1405</v>
      </c>
      <c r="V18" s="3" t="s">
        <v>1405</v>
      </c>
      <c r="W18" s="3" t="s">
        <v>1405</v>
      </c>
      <c r="X18" s="3" t="s">
        <v>1405</v>
      </c>
      <c r="Y18" s="3" t="s">
        <v>1407</v>
      </c>
      <c r="Z18" s="3" t="s">
        <v>1405</v>
      </c>
      <c r="AA18" s="3" t="s">
        <v>1407</v>
      </c>
      <c r="AB18" s="3" t="s">
        <v>1405</v>
      </c>
      <c r="AC18" s="3" t="s">
        <v>1405</v>
      </c>
      <c r="AD18" s="3" t="s">
        <v>1405</v>
      </c>
      <c r="AE18" s="3" t="s">
        <v>1405</v>
      </c>
      <c r="AF18" s="3" t="s">
        <v>1405</v>
      </c>
      <c r="AG18" s="3" t="s">
        <v>1405</v>
      </c>
      <c r="AH18" s="3" t="s">
        <v>1405</v>
      </c>
      <c r="AI18" s="3" t="s">
        <v>1405</v>
      </c>
      <c r="AJ18" s="3" t="s">
        <v>1405</v>
      </c>
      <c r="AK18" s="3" t="s">
        <v>1405</v>
      </c>
      <c r="AL18" s="3" t="s">
        <v>1405</v>
      </c>
      <c r="AM18" s="3" t="s">
        <v>1405</v>
      </c>
      <c r="AN18" s="3" t="s">
        <v>1405</v>
      </c>
      <c r="AO18" s="3" t="s">
        <v>1405</v>
      </c>
      <c r="AP18" s="3" t="s">
        <v>1405</v>
      </c>
      <c r="AQ18" s="3" t="s">
        <v>1405</v>
      </c>
      <c r="AR18" s="3" t="s">
        <v>1405</v>
      </c>
      <c r="AS18" s="3" t="s">
        <v>1405</v>
      </c>
      <c r="AT18" s="3" t="s">
        <v>1405</v>
      </c>
      <c r="AU18" s="3" t="s">
        <v>1405</v>
      </c>
      <c r="AV18" s="3" t="s">
        <v>1405</v>
      </c>
      <c r="AW18" s="3" t="s">
        <v>1405</v>
      </c>
      <c r="AX18" s="3" t="s">
        <v>1405</v>
      </c>
      <c r="AY18" s="3" t="s">
        <v>1405</v>
      </c>
      <c r="AZ18" s="3" t="s">
        <v>1405</v>
      </c>
      <c r="BA18" s="3" t="s">
        <v>1405</v>
      </c>
      <c r="BB18" s="3" t="s">
        <v>1405</v>
      </c>
      <c r="BC18" s="3" t="s">
        <v>1405</v>
      </c>
      <c r="BD18" s="3" t="s">
        <v>1405</v>
      </c>
      <c r="BE18" s="3" t="s">
        <v>1405</v>
      </c>
      <c r="BF18" s="3" t="s">
        <v>1405</v>
      </c>
      <c r="BG18" s="3" t="s">
        <v>1405</v>
      </c>
      <c r="BH18" s="3" t="s">
        <v>1405</v>
      </c>
      <c r="BI18" s="3" t="s">
        <v>1405</v>
      </c>
      <c r="BJ18" s="3" t="s">
        <v>1405</v>
      </c>
      <c r="BK18" s="3" t="s">
        <v>1405</v>
      </c>
      <c r="BL18" s="3" t="s">
        <v>1405</v>
      </c>
      <c r="BM18" s="3" t="s">
        <v>1405</v>
      </c>
      <c r="BN18" s="3" t="s">
        <v>1405</v>
      </c>
      <c r="BO18" s="3" t="s">
        <v>1405</v>
      </c>
      <c r="BP18" s="3" t="s">
        <v>1405</v>
      </c>
      <c r="BQ18" s="3" t="s">
        <v>1405</v>
      </c>
      <c r="BR18" s="3" t="s">
        <v>1405</v>
      </c>
      <c r="BS18" s="3" t="s">
        <v>1405</v>
      </c>
      <c r="BT18" s="3" t="s">
        <v>1405</v>
      </c>
      <c r="BU18" s="3" t="str">
        <f t="shared" ref="BU18:CI34" si="8">IF(S18="Yes", BU$1,"")</f>
        <v/>
      </c>
      <c r="BV18" s="3" t="str">
        <f t="shared" si="8"/>
        <v/>
      </c>
      <c r="BW18" s="3" t="str">
        <f t="shared" si="8"/>
        <v/>
      </c>
      <c r="BX18" s="3" t="str">
        <f t="shared" si="8"/>
        <v/>
      </c>
      <c r="BY18" s="3" t="str">
        <f t="shared" si="8"/>
        <v/>
      </c>
      <c r="BZ18" s="3" t="str">
        <f t="shared" si="8"/>
        <v/>
      </c>
      <c r="CA18" s="3" t="str">
        <f t="shared" si="8"/>
        <v>95. USED AS A REACTANT</v>
      </c>
      <c r="CB18" s="3" t="str">
        <f t="shared" si="8"/>
        <v/>
      </c>
      <c r="CC18" s="3" t="str">
        <f t="shared" si="8"/>
        <v>97. P102  RAW MATERIALS</v>
      </c>
      <c r="CD18" s="3" t="str">
        <f t="shared" si="8"/>
        <v/>
      </c>
      <c r="CE18" s="3" t="str">
        <f t="shared" si="8"/>
        <v/>
      </c>
      <c r="CF18" s="3" t="str">
        <f t="shared" si="8"/>
        <v/>
      </c>
      <c r="CG18" s="3" t="str">
        <f t="shared" si="8"/>
        <v/>
      </c>
      <c r="CH18" s="3" t="str">
        <f t="shared" si="8"/>
        <v/>
      </c>
      <c r="CI18" s="3" t="str">
        <f t="shared" si="8"/>
        <v/>
      </c>
      <c r="CJ18" s="3" t="str">
        <f t="shared" si="5"/>
        <v/>
      </c>
      <c r="CK18" s="3" t="str">
        <f t="shared" si="5"/>
        <v/>
      </c>
      <c r="CL18" s="3" t="str">
        <f t="shared" si="5"/>
        <v/>
      </c>
      <c r="CM18" s="3" t="str">
        <f t="shared" si="5"/>
        <v/>
      </c>
      <c r="CN18" s="3" t="str">
        <f t="shared" si="5"/>
        <v/>
      </c>
      <c r="CO18" s="3" t="str">
        <f t="shared" si="5"/>
        <v/>
      </c>
      <c r="CP18" s="3" t="str">
        <f t="shared" si="5"/>
        <v/>
      </c>
      <c r="CQ18" s="3" t="str">
        <f t="shared" si="5"/>
        <v/>
      </c>
      <c r="CR18" s="3" t="str">
        <f t="shared" si="5"/>
        <v/>
      </c>
      <c r="CS18" s="3" t="str">
        <f t="shared" si="5"/>
        <v/>
      </c>
      <c r="CT18" s="3" t="str">
        <f t="shared" si="5"/>
        <v/>
      </c>
      <c r="CU18" s="3" t="str">
        <f t="shared" si="5"/>
        <v/>
      </c>
      <c r="CV18" s="3" t="str">
        <f t="shared" si="5"/>
        <v/>
      </c>
      <c r="CW18" s="3" t="str">
        <f t="shared" si="5"/>
        <v/>
      </c>
      <c r="CX18" s="3" t="str">
        <f t="shared" si="5"/>
        <v/>
      </c>
      <c r="CY18" s="3" t="str">
        <f t="shared" si="5"/>
        <v/>
      </c>
      <c r="CZ18" s="3" t="str">
        <f t="shared" si="6"/>
        <v/>
      </c>
      <c r="DA18" s="3" t="str">
        <f t="shared" si="6"/>
        <v/>
      </c>
      <c r="DB18" s="3" t="str">
        <f t="shared" si="6"/>
        <v/>
      </c>
      <c r="DC18" s="3" t="str">
        <f t="shared" si="6"/>
        <v/>
      </c>
      <c r="DD18" s="3" t="str">
        <f t="shared" si="6"/>
        <v/>
      </c>
      <c r="DE18" s="3" t="str">
        <f t="shared" si="6"/>
        <v/>
      </c>
      <c r="DF18" s="3" t="str">
        <f t="shared" si="6"/>
        <v/>
      </c>
      <c r="DG18" s="3" t="str">
        <f t="shared" si="6"/>
        <v/>
      </c>
      <c r="DH18" s="3" t="str">
        <f t="shared" si="6"/>
        <v/>
      </c>
      <c r="DI18" s="3" t="str">
        <f t="shared" si="6"/>
        <v/>
      </c>
      <c r="DJ18" s="3" t="str">
        <f t="shared" si="6"/>
        <v/>
      </c>
      <c r="DK18" s="3" t="str">
        <f t="shared" si="6"/>
        <v/>
      </c>
      <c r="DL18" s="3" t="str">
        <f t="shared" si="6"/>
        <v/>
      </c>
      <c r="DM18" s="3" t="str">
        <f t="shared" si="6"/>
        <v/>
      </c>
      <c r="DN18" s="3" t="str">
        <f t="shared" si="6"/>
        <v/>
      </c>
      <c r="DO18" s="3" t="str">
        <f t="shared" si="6"/>
        <v/>
      </c>
      <c r="DP18" s="3" t="str">
        <f t="shared" si="7"/>
        <v/>
      </c>
      <c r="DQ18" s="3" t="str">
        <f t="shared" si="4"/>
        <v/>
      </c>
      <c r="DR18" s="3" t="str">
        <f t="shared" si="4"/>
        <v/>
      </c>
      <c r="DS18" s="3" t="str">
        <f t="shared" si="4"/>
        <v/>
      </c>
      <c r="DT18" s="3" t="str">
        <f t="shared" si="4"/>
        <v/>
      </c>
      <c r="DU18" s="3" t="str">
        <f t="shared" si="4"/>
        <v/>
      </c>
      <c r="DV18" s="3" t="str">
        <f t="shared" si="4"/>
        <v/>
      </c>
    </row>
    <row r="19" spans="1:126" ht="60">
      <c r="A19" t="s">
        <v>115</v>
      </c>
      <c r="B19">
        <v>2020</v>
      </c>
      <c r="C19" t="s">
        <v>114</v>
      </c>
      <c r="D19">
        <v>106990</v>
      </c>
      <c r="E19" s="31">
        <v>1320219135009</v>
      </c>
      <c r="F19" t="s">
        <v>473</v>
      </c>
      <c r="G19">
        <v>325212</v>
      </c>
      <c r="H19" t="s">
        <v>474</v>
      </c>
      <c r="I19" t="s">
        <v>475</v>
      </c>
      <c r="J19" t="s">
        <v>390</v>
      </c>
      <c r="K19" t="s">
        <v>139</v>
      </c>
      <c r="L19">
        <v>40216</v>
      </c>
      <c r="M19" s="3" t="str">
        <f t="shared" si="0"/>
        <v>95. USED AS A REACTANT, 97. P102  RAW MATERIALS</v>
      </c>
      <c r="N19" s="38" t="s">
        <v>66</v>
      </c>
      <c r="O19" s="3" t="s">
        <v>1409</v>
      </c>
      <c r="P19">
        <v>1618</v>
      </c>
      <c r="Q19">
        <v>262</v>
      </c>
      <c r="R19">
        <v>1880</v>
      </c>
      <c r="S19" s="3" t="s">
        <v>1405</v>
      </c>
      <c r="T19" s="3" t="s">
        <v>1405</v>
      </c>
      <c r="U19" s="3" t="s">
        <v>1405</v>
      </c>
      <c r="V19" s="3" t="s">
        <v>1405</v>
      </c>
      <c r="W19" s="3" t="s">
        <v>1405</v>
      </c>
      <c r="X19" s="3" t="s">
        <v>1405</v>
      </c>
      <c r="Y19" s="3" t="s">
        <v>1407</v>
      </c>
      <c r="Z19" s="3" t="s">
        <v>1405</v>
      </c>
      <c r="AA19" s="3" t="s">
        <v>1407</v>
      </c>
      <c r="AB19" s="3" t="s">
        <v>1405</v>
      </c>
      <c r="AC19" s="3" t="s">
        <v>1405</v>
      </c>
      <c r="AD19" s="3" t="s">
        <v>1405</v>
      </c>
      <c r="AE19" s="3" t="s">
        <v>1405</v>
      </c>
      <c r="AF19" s="3" t="s">
        <v>1405</v>
      </c>
      <c r="AG19" s="3" t="s">
        <v>1405</v>
      </c>
      <c r="AH19" s="3" t="s">
        <v>1405</v>
      </c>
      <c r="AI19" s="3" t="s">
        <v>1405</v>
      </c>
      <c r="AJ19" s="3" t="s">
        <v>1405</v>
      </c>
      <c r="AK19" s="3" t="s">
        <v>1405</v>
      </c>
      <c r="AL19" s="3" t="s">
        <v>1405</v>
      </c>
      <c r="AM19" s="3" t="s">
        <v>1405</v>
      </c>
      <c r="AN19" s="3" t="s">
        <v>1405</v>
      </c>
      <c r="AO19" s="3" t="s">
        <v>1405</v>
      </c>
      <c r="AP19" s="3" t="s">
        <v>1405</v>
      </c>
      <c r="AQ19" s="3" t="s">
        <v>1405</v>
      </c>
      <c r="AR19" s="3" t="s">
        <v>1405</v>
      </c>
      <c r="AS19" s="3" t="s">
        <v>1405</v>
      </c>
      <c r="AT19" s="3" t="s">
        <v>1405</v>
      </c>
      <c r="AU19" s="3" t="s">
        <v>1405</v>
      </c>
      <c r="AV19" s="3" t="s">
        <v>1405</v>
      </c>
      <c r="AW19" s="3" t="s">
        <v>1405</v>
      </c>
      <c r="AX19" s="3" t="s">
        <v>1405</v>
      </c>
      <c r="AY19" s="3" t="s">
        <v>1405</v>
      </c>
      <c r="AZ19" s="3" t="s">
        <v>1405</v>
      </c>
      <c r="BA19" s="3" t="s">
        <v>1405</v>
      </c>
      <c r="BB19" s="3" t="s">
        <v>1405</v>
      </c>
      <c r="BC19" s="3" t="s">
        <v>1405</v>
      </c>
      <c r="BD19" s="3" t="s">
        <v>1405</v>
      </c>
      <c r="BE19" s="3" t="s">
        <v>1405</v>
      </c>
      <c r="BF19" s="3" t="s">
        <v>1405</v>
      </c>
      <c r="BG19" s="3" t="s">
        <v>1405</v>
      </c>
      <c r="BH19" s="3" t="s">
        <v>1405</v>
      </c>
      <c r="BI19" s="3" t="s">
        <v>1405</v>
      </c>
      <c r="BJ19" s="3" t="s">
        <v>1405</v>
      </c>
      <c r="BK19" s="3" t="s">
        <v>1405</v>
      </c>
      <c r="BL19" s="3" t="s">
        <v>1405</v>
      </c>
      <c r="BM19" s="3" t="s">
        <v>1405</v>
      </c>
      <c r="BN19" s="3" t="s">
        <v>1405</v>
      </c>
      <c r="BO19" s="3" t="s">
        <v>1405</v>
      </c>
      <c r="BP19" s="3" t="s">
        <v>1405</v>
      </c>
      <c r="BQ19" s="3" t="s">
        <v>1405</v>
      </c>
      <c r="BR19" s="3" t="s">
        <v>1405</v>
      </c>
      <c r="BS19" s="3" t="s">
        <v>1405</v>
      </c>
      <c r="BT19" s="3" t="s">
        <v>1405</v>
      </c>
      <c r="BU19" s="3" t="str">
        <f t="shared" si="8"/>
        <v/>
      </c>
      <c r="BV19" s="3" t="str">
        <f t="shared" si="8"/>
        <v/>
      </c>
      <c r="BW19" s="3" t="str">
        <f t="shared" si="8"/>
        <v/>
      </c>
      <c r="BX19" s="3" t="str">
        <f t="shared" si="8"/>
        <v/>
      </c>
      <c r="BY19" s="3" t="str">
        <f t="shared" si="8"/>
        <v/>
      </c>
      <c r="BZ19" s="3" t="str">
        <f t="shared" si="8"/>
        <v/>
      </c>
      <c r="CA19" s="3" t="str">
        <f t="shared" si="8"/>
        <v>95. USED AS A REACTANT</v>
      </c>
      <c r="CB19" s="3" t="str">
        <f t="shared" si="8"/>
        <v/>
      </c>
      <c r="CC19" s="3" t="str">
        <f t="shared" si="8"/>
        <v>97. P102  RAW MATERIALS</v>
      </c>
      <c r="CD19" s="3" t="str">
        <f t="shared" si="8"/>
        <v/>
      </c>
      <c r="CE19" s="3" t="str">
        <f t="shared" si="8"/>
        <v/>
      </c>
      <c r="CF19" s="3" t="str">
        <f t="shared" si="8"/>
        <v/>
      </c>
      <c r="CG19" s="3" t="str">
        <f t="shared" si="8"/>
        <v/>
      </c>
      <c r="CH19" s="3" t="str">
        <f t="shared" si="8"/>
        <v/>
      </c>
      <c r="CI19" s="3" t="str">
        <f t="shared" si="8"/>
        <v/>
      </c>
      <c r="CJ19" s="3" t="str">
        <f t="shared" si="5"/>
        <v/>
      </c>
      <c r="CK19" s="3" t="str">
        <f t="shared" si="5"/>
        <v/>
      </c>
      <c r="CL19" s="3" t="str">
        <f t="shared" si="5"/>
        <v/>
      </c>
      <c r="CM19" s="3" t="str">
        <f t="shared" si="5"/>
        <v/>
      </c>
      <c r="CN19" s="3" t="str">
        <f t="shared" si="5"/>
        <v/>
      </c>
      <c r="CO19" s="3" t="str">
        <f t="shared" si="5"/>
        <v/>
      </c>
      <c r="CP19" s="3" t="str">
        <f t="shared" si="5"/>
        <v/>
      </c>
      <c r="CQ19" s="3" t="str">
        <f t="shared" si="5"/>
        <v/>
      </c>
      <c r="CR19" s="3" t="str">
        <f t="shared" si="5"/>
        <v/>
      </c>
      <c r="CS19" s="3" t="str">
        <f t="shared" si="5"/>
        <v/>
      </c>
      <c r="CT19" s="3" t="str">
        <f t="shared" si="5"/>
        <v/>
      </c>
      <c r="CU19" s="3" t="str">
        <f t="shared" si="5"/>
        <v/>
      </c>
      <c r="CV19" s="3" t="str">
        <f t="shared" si="5"/>
        <v/>
      </c>
      <c r="CW19" s="3" t="str">
        <f t="shared" si="5"/>
        <v/>
      </c>
      <c r="CX19" s="3" t="str">
        <f t="shared" si="5"/>
        <v/>
      </c>
      <c r="CY19" s="3" t="str">
        <f t="shared" si="5"/>
        <v/>
      </c>
      <c r="CZ19" s="3" t="str">
        <f t="shared" si="6"/>
        <v/>
      </c>
      <c r="DA19" s="3" t="str">
        <f t="shared" si="6"/>
        <v/>
      </c>
      <c r="DB19" s="3" t="str">
        <f t="shared" si="6"/>
        <v/>
      </c>
      <c r="DC19" s="3" t="str">
        <f t="shared" si="6"/>
        <v/>
      </c>
      <c r="DD19" s="3" t="str">
        <f t="shared" si="6"/>
        <v/>
      </c>
      <c r="DE19" s="3" t="str">
        <f t="shared" si="6"/>
        <v/>
      </c>
      <c r="DF19" s="3" t="str">
        <f t="shared" si="6"/>
        <v/>
      </c>
      <c r="DG19" s="3" t="str">
        <f t="shared" si="6"/>
        <v/>
      </c>
      <c r="DH19" s="3" t="str">
        <f t="shared" si="6"/>
        <v/>
      </c>
      <c r="DI19" s="3" t="str">
        <f t="shared" si="6"/>
        <v/>
      </c>
      <c r="DJ19" s="3" t="str">
        <f t="shared" si="6"/>
        <v/>
      </c>
      <c r="DK19" s="3" t="str">
        <f t="shared" si="6"/>
        <v/>
      </c>
      <c r="DL19" s="3" t="str">
        <f t="shared" si="6"/>
        <v/>
      </c>
      <c r="DM19" s="3" t="str">
        <f t="shared" si="6"/>
        <v/>
      </c>
      <c r="DN19" s="3" t="str">
        <f t="shared" si="6"/>
        <v/>
      </c>
      <c r="DO19" s="3" t="str">
        <f t="shared" si="6"/>
        <v/>
      </c>
      <c r="DP19" s="3" t="str">
        <f t="shared" si="7"/>
        <v/>
      </c>
      <c r="DQ19" s="3" t="str">
        <f t="shared" si="4"/>
        <v/>
      </c>
      <c r="DR19" s="3" t="str">
        <f t="shared" si="4"/>
        <v/>
      </c>
      <c r="DS19" s="3" t="str">
        <f t="shared" si="4"/>
        <v/>
      </c>
      <c r="DT19" s="3" t="str">
        <f t="shared" si="4"/>
        <v/>
      </c>
      <c r="DU19" s="3" t="str">
        <f t="shared" si="4"/>
        <v/>
      </c>
      <c r="DV19" s="3" t="str">
        <f t="shared" si="4"/>
        <v/>
      </c>
    </row>
    <row r="20" spans="1:126" ht="60">
      <c r="A20" t="s">
        <v>115</v>
      </c>
      <c r="B20">
        <v>2021</v>
      </c>
      <c r="C20" t="s">
        <v>114</v>
      </c>
      <c r="D20">
        <v>106990</v>
      </c>
      <c r="E20" s="31">
        <v>1321220337620</v>
      </c>
      <c r="F20" t="s">
        <v>473</v>
      </c>
      <c r="G20">
        <v>325212</v>
      </c>
      <c r="H20" t="s">
        <v>474</v>
      </c>
      <c r="I20" t="s">
        <v>475</v>
      </c>
      <c r="J20" t="s">
        <v>390</v>
      </c>
      <c r="K20" t="s">
        <v>139</v>
      </c>
      <c r="L20">
        <v>40216</v>
      </c>
      <c r="M20" s="3" t="str">
        <f t="shared" si="0"/>
        <v>95. USED AS A REACTANT, 97. P102  RAW MATERIALS</v>
      </c>
      <c r="N20" s="38" t="s">
        <v>66</v>
      </c>
      <c r="O20" s="3" t="s">
        <v>1409</v>
      </c>
      <c r="P20">
        <v>3596</v>
      </c>
      <c r="Q20">
        <v>1190</v>
      </c>
      <c r="R20">
        <v>4786</v>
      </c>
      <c r="S20" s="3" t="s">
        <v>1405</v>
      </c>
      <c r="T20" s="3" t="s">
        <v>1405</v>
      </c>
      <c r="U20" s="3" t="s">
        <v>1405</v>
      </c>
      <c r="V20" s="3" t="s">
        <v>1405</v>
      </c>
      <c r="W20" s="3" t="s">
        <v>1405</v>
      </c>
      <c r="X20" s="3" t="s">
        <v>1405</v>
      </c>
      <c r="Y20" s="3" t="s">
        <v>1407</v>
      </c>
      <c r="Z20" s="3" t="s">
        <v>1405</v>
      </c>
      <c r="AA20" s="3" t="s">
        <v>1407</v>
      </c>
      <c r="AB20" s="3" t="s">
        <v>1405</v>
      </c>
      <c r="AC20" s="3" t="s">
        <v>1405</v>
      </c>
      <c r="AD20" s="3" t="s">
        <v>1405</v>
      </c>
      <c r="AE20" s="3" t="s">
        <v>1405</v>
      </c>
      <c r="AF20" s="3" t="s">
        <v>1405</v>
      </c>
      <c r="AG20" s="3" t="s">
        <v>1405</v>
      </c>
      <c r="AH20" s="3" t="s">
        <v>1405</v>
      </c>
      <c r="AI20" s="3" t="s">
        <v>1405</v>
      </c>
      <c r="AJ20" s="3" t="s">
        <v>1405</v>
      </c>
      <c r="AK20" s="3" t="s">
        <v>1405</v>
      </c>
      <c r="AL20" s="3" t="s">
        <v>1405</v>
      </c>
      <c r="AM20" s="3" t="s">
        <v>1405</v>
      </c>
      <c r="AN20" s="3" t="s">
        <v>1405</v>
      </c>
      <c r="AO20" s="3" t="s">
        <v>1405</v>
      </c>
      <c r="AP20" s="3" t="s">
        <v>1405</v>
      </c>
      <c r="AQ20" s="3" t="s">
        <v>1405</v>
      </c>
      <c r="AR20" s="3" t="s">
        <v>1405</v>
      </c>
      <c r="AS20" s="3" t="s">
        <v>1405</v>
      </c>
      <c r="AT20" s="3" t="s">
        <v>1405</v>
      </c>
      <c r="AU20" s="3" t="s">
        <v>1405</v>
      </c>
      <c r="AV20" s="3" t="s">
        <v>1405</v>
      </c>
      <c r="AW20" s="3" t="s">
        <v>1405</v>
      </c>
      <c r="AX20" s="3" t="s">
        <v>1405</v>
      </c>
      <c r="AY20" s="3" t="s">
        <v>1405</v>
      </c>
      <c r="AZ20" s="3" t="s">
        <v>1405</v>
      </c>
      <c r="BA20" s="3" t="s">
        <v>1405</v>
      </c>
      <c r="BB20" s="3" t="s">
        <v>1405</v>
      </c>
      <c r="BC20" s="3" t="s">
        <v>1405</v>
      </c>
      <c r="BD20" s="3" t="s">
        <v>1405</v>
      </c>
      <c r="BE20" s="3" t="s">
        <v>1405</v>
      </c>
      <c r="BF20" s="3" t="s">
        <v>1405</v>
      </c>
      <c r="BG20" s="3" t="s">
        <v>1405</v>
      </c>
      <c r="BH20" s="3" t="s">
        <v>1405</v>
      </c>
      <c r="BI20" s="3" t="s">
        <v>1405</v>
      </c>
      <c r="BJ20" s="3" t="s">
        <v>1405</v>
      </c>
      <c r="BK20" s="3" t="s">
        <v>1405</v>
      </c>
      <c r="BL20" s="3" t="s">
        <v>1405</v>
      </c>
      <c r="BM20" s="3" t="s">
        <v>1405</v>
      </c>
      <c r="BN20" s="3" t="s">
        <v>1405</v>
      </c>
      <c r="BO20" s="3" t="s">
        <v>1405</v>
      </c>
      <c r="BP20" s="3" t="s">
        <v>1405</v>
      </c>
      <c r="BQ20" s="3" t="s">
        <v>1405</v>
      </c>
      <c r="BR20" s="3" t="s">
        <v>1405</v>
      </c>
      <c r="BS20" s="3" t="s">
        <v>1405</v>
      </c>
      <c r="BT20" s="3" t="s">
        <v>1405</v>
      </c>
      <c r="BU20" s="3" t="str">
        <f t="shared" si="8"/>
        <v/>
      </c>
      <c r="BV20" s="3" t="str">
        <f t="shared" si="8"/>
        <v/>
      </c>
      <c r="BW20" s="3" t="str">
        <f t="shared" si="8"/>
        <v/>
      </c>
      <c r="BX20" s="3" t="str">
        <f t="shared" si="8"/>
        <v/>
      </c>
      <c r="BY20" s="3" t="str">
        <f t="shared" si="8"/>
        <v/>
      </c>
      <c r="BZ20" s="3" t="str">
        <f t="shared" si="8"/>
        <v/>
      </c>
      <c r="CA20" s="3" t="str">
        <f t="shared" si="8"/>
        <v>95. USED AS A REACTANT</v>
      </c>
      <c r="CB20" s="3" t="str">
        <f t="shared" si="8"/>
        <v/>
      </c>
      <c r="CC20" s="3" t="str">
        <f t="shared" si="8"/>
        <v>97. P102  RAW MATERIALS</v>
      </c>
      <c r="CD20" s="3" t="str">
        <f t="shared" si="8"/>
        <v/>
      </c>
      <c r="CE20" s="3" t="str">
        <f t="shared" si="8"/>
        <v/>
      </c>
      <c r="CF20" s="3" t="str">
        <f t="shared" si="8"/>
        <v/>
      </c>
      <c r="CG20" s="3" t="str">
        <f t="shared" si="8"/>
        <v/>
      </c>
      <c r="CH20" s="3" t="str">
        <f t="shared" si="8"/>
        <v/>
      </c>
      <c r="CI20" s="3" t="str">
        <f t="shared" si="8"/>
        <v/>
      </c>
      <c r="CJ20" s="3" t="str">
        <f t="shared" si="5"/>
        <v/>
      </c>
      <c r="CK20" s="3" t="str">
        <f t="shared" si="5"/>
        <v/>
      </c>
      <c r="CL20" s="3" t="str">
        <f t="shared" si="5"/>
        <v/>
      </c>
      <c r="CM20" s="3" t="str">
        <f t="shared" si="5"/>
        <v/>
      </c>
      <c r="CN20" s="3" t="str">
        <f t="shared" si="5"/>
        <v/>
      </c>
      <c r="CO20" s="3" t="str">
        <f t="shared" si="5"/>
        <v/>
      </c>
      <c r="CP20" s="3" t="str">
        <f t="shared" si="5"/>
        <v/>
      </c>
      <c r="CQ20" s="3" t="str">
        <f t="shared" si="5"/>
        <v/>
      </c>
      <c r="CR20" s="3" t="str">
        <f t="shared" si="5"/>
        <v/>
      </c>
      <c r="CS20" s="3" t="str">
        <f t="shared" si="5"/>
        <v/>
      </c>
      <c r="CT20" s="3" t="str">
        <f t="shared" si="5"/>
        <v/>
      </c>
      <c r="CU20" s="3" t="str">
        <f t="shared" si="5"/>
        <v/>
      </c>
      <c r="CV20" s="3" t="str">
        <f t="shared" si="5"/>
        <v/>
      </c>
      <c r="CW20" s="3" t="str">
        <f t="shared" si="5"/>
        <v/>
      </c>
      <c r="CX20" s="3" t="str">
        <f t="shared" si="5"/>
        <v/>
      </c>
      <c r="CY20" s="3" t="str">
        <f t="shared" si="5"/>
        <v/>
      </c>
      <c r="CZ20" s="3" t="str">
        <f t="shared" si="6"/>
        <v/>
      </c>
      <c r="DA20" s="3" t="str">
        <f t="shared" si="6"/>
        <v/>
      </c>
      <c r="DB20" s="3" t="str">
        <f t="shared" si="6"/>
        <v/>
      </c>
      <c r="DC20" s="3" t="str">
        <f t="shared" si="6"/>
        <v/>
      </c>
      <c r="DD20" s="3" t="str">
        <f t="shared" si="6"/>
        <v/>
      </c>
      <c r="DE20" s="3" t="str">
        <f t="shared" si="6"/>
        <v/>
      </c>
      <c r="DF20" s="3" t="str">
        <f t="shared" si="6"/>
        <v/>
      </c>
      <c r="DG20" s="3" t="str">
        <f t="shared" si="6"/>
        <v/>
      </c>
      <c r="DH20" s="3" t="str">
        <f t="shared" si="6"/>
        <v/>
      </c>
      <c r="DI20" s="3" t="str">
        <f t="shared" si="6"/>
        <v/>
      </c>
      <c r="DJ20" s="3" t="str">
        <f t="shared" si="6"/>
        <v/>
      </c>
      <c r="DK20" s="3" t="str">
        <f t="shared" si="6"/>
        <v/>
      </c>
      <c r="DL20" s="3" t="str">
        <f t="shared" si="6"/>
        <v/>
      </c>
      <c r="DM20" s="3" t="str">
        <f t="shared" si="6"/>
        <v/>
      </c>
      <c r="DN20" s="3" t="str">
        <f t="shared" si="6"/>
        <v/>
      </c>
      <c r="DO20" s="3" t="str">
        <f t="shared" si="6"/>
        <v/>
      </c>
      <c r="DP20" s="3" t="str">
        <f t="shared" si="7"/>
        <v/>
      </c>
      <c r="DQ20" s="3" t="str">
        <f t="shared" si="4"/>
        <v/>
      </c>
      <c r="DR20" s="3" t="str">
        <f t="shared" si="4"/>
        <v/>
      </c>
      <c r="DS20" s="3" t="str">
        <f t="shared" si="4"/>
        <v/>
      </c>
      <c r="DT20" s="3" t="str">
        <f t="shared" si="4"/>
        <v/>
      </c>
      <c r="DU20" s="3" t="str">
        <f t="shared" si="4"/>
        <v/>
      </c>
      <c r="DV20" s="3" t="str">
        <f t="shared" si="4"/>
        <v/>
      </c>
    </row>
    <row r="21" spans="1:126" ht="30">
      <c r="A21" t="s">
        <v>115</v>
      </c>
      <c r="B21">
        <v>2016</v>
      </c>
      <c r="C21" t="s">
        <v>114</v>
      </c>
      <c r="D21">
        <v>106990</v>
      </c>
      <c r="E21" s="31">
        <v>1316215467578</v>
      </c>
      <c r="F21" t="s">
        <v>116</v>
      </c>
      <c r="G21">
        <v>325211</v>
      </c>
      <c r="H21" t="s">
        <v>118</v>
      </c>
      <c r="I21" t="s">
        <v>119</v>
      </c>
      <c r="J21" t="s">
        <v>120</v>
      </c>
      <c r="K21" t="s">
        <v>122</v>
      </c>
      <c r="L21">
        <v>36505</v>
      </c>
      <c r="M21" s="3" t="str">
        <f t="shared" si="0"/>
        <v>95. USED AS A REACTANT</v>
      </c>
      <c r="N21" s="38" t="s">
        <v>66</v>
      </c>
      <c r="O21" s="3" t="s">
        <v>1410</v>
      </c>
      <c r="P21">
        <v>1500</v>
      </c>
      <c r="Q21">
        <v>250</v>
      </c>
      <c r="R21">
        <v>1750</v>
      </c>
      <c r="S21" s="3" t="s">
        <v>1405</v>
      </c>
      <c r="T21" s="3" t="s">
        <v>1405</v>
      </c>
      <c r="U21" s="3" t="s">
        <v>1405</v>
      </c>
      <c r="V21" s="3" t="s">
        <v>1405</v>
      </c>
      <c r="W21" s="3" t="s">
        <v>1405</v>
      </c>
      <c r="X21" s="3" t="s">
        <v>1405</v>
      </c>
      <c r="Y21" s="3" t="s">
        <v>1407</v>
      </c>
      <c r="AE21" s="3" t="s">
        <v>1405</v>
      </c>
      <c r="AR21" s="3" t="s">
        <v>1405</v>
      </c>
      <c r="AS21" s="3" t="s">
        <v>1405</v>
      </c>
      <c r="AT21" s="3" t="s">
        <v>1405</v>
      </c>
      <c r="AV21" s="3" t="s">
        <v>1405</v>
      </c>
      <c r="BD21" s="3" t="s">
        <v>1405</v>
      </c>
      <c r="BK21" s="3" t="s">
        <v>1405</v>
      </c>
      <c r="BU21" s="3" t="str">
        <f t="shared" si="8"/>
        <v/>
      </c>
      <c r="BV21" s="3" t="str">
        <f t="shared" si="8"/>
        <v/>
      </c>
      <c r="BW21" s="3" t="str">
        <f t="shared" si="8"/>
        <v/>
      </c>
      <c r="BX21" s="3" t="str">
        <f t="shared" si="8"/>
        <v/>
      </c>
      <c r="BY21" s="3" t="str">
        <f t="shared" si="8"/>
        <v/>
      </c>
      <c r="BZ21" s="3" t="str">
        <f t="shared" si="8"/>
        <v/>
      </c>
      <c r="CA21" s="3" t="str">
        <f t="shared" si="8"/>
        <v>95. USED AS A REACTANT</v>
      </c>
      <c r="CB21" s="3" t="str">
        <f t="shared" si="8"/>
        <v/>
      </c>
      <c r="CC21" s="3" t="str">
        <f t="shared" si="8"/>
        <v/>
      </c>
      <c r="CD21" s="3" t="str">
        <f t="shared" si="8"/>
        <v/>
      </c>
      <c r="CE21" s="3" t="str">
        <f t="shared" si="8"/>
        <v/>
      </c>
      <c r="CF21" s="3" t="str">
        <f t="shared" si="8"/>
        <v/>
      </c>
      <c r="CG21" s="3" t="str">
        <f t="shared" si="8"/>
        <v/>
      </c>
      <c r="CH21" s="3" t="str">
        <f t="shared" si="8"/>
        <v/>
      </c>
      <c r="CI21" s="3" t="str">
        <f t="shared" si="8"/>
        <v/>
      </c>
      <c r="CJ21" s="3" t="str">
        <f t="shared" si="5"/>
        <v/>
      </c>
      <c r="CK21" s="3" t="str">
        <f t="shared" si="5"/>
        <v/>
      </c>
      <c r="CL21" s="3" t="str">
        <f t="shared" si="5"/>
        <v/>
      </c>
      <c r="CM21" s="3" t="str">
        <f t="shared" si="5"/>
        <v/>
      </c>
      <c r="CN21" s="3" t="str">
        <f t="shared" si="5"/>
        <v/>
      </c>
      <c r="CO21" s="3" t="str">
        <f t="shared" si="5"/>
        <v/>
      </c>
      <c r="CP21" s="3" t="str">
        <f t="shared" si="5"/>
        <v/>
      </c>
      <c r="CQ21" s="3" t="str">
        <f t="shared" si="5"/>
        <v/>
      </c>
      <c r="CR21" s="3" t="str">
        <f t="shared" si="5"/>
        <v/>
      </c>
      <c r="CS21" s="3" t="str">
        <f t="shared" si="5"/>
        <v/>
      </c>
      <c r="CT21" s="3" t="str">
        <f t="shared" si="5"/>
        <v/>
      </c>
      <c r="CU21" s="3" t="str">
        <f t="shared" si="5"/>
        <v/>
      </c>
      <c r="CV21" s="3" t="str">
        <f t="shared" si="5"/>
        <v/>
      </c>
      <c r="CW21" s="3" t="str">
        <f t="shared" si="5"/>
        <v/>
      </c>
      <c r="CX21" s="3" t="str">
        <f t="shared" si="5"/>
        <v/>
      </c>
      <c r="CY21" s="3" t="str">
        <f t="shared" si="5"/>
        <v/>
      </c>
      <c r="CZ21" s="3" t="str">
        <f t="shared" si="6"/>
        <v/>
      </c>
      <c r="DA21" s="3" t="str">
        <f t="shared" si="6"/>
        <v/>
      </c>
      <c r="DB21" s="3" t="str">
        <f t="shared" si="6"/>
        <v/>
      </c>
      <c r="DC21" s="3" t="str">
        <f t="shared" si="6"/>
        <v/>
      </c>
      <c r="DD21" s="3" t="str">
        <f t="shared" si="6"/>
        <v/>
      </c>
      <c r="DE21" s="3" t="str">
        <f t="shared" si="6"/>
        <v/>
      </c>
      <c r="DF21" s="3" t="str">
        <f t="shared" si="6"/>
        <v/>
      </c>
      <c r="DG21" s="3" t="str">
        <f t="shared" si="6"/>
        <v/>
      </c>
      <c r="DH21" s="3" t="str">
        <f t="shared" si="6"/>
        <v/>
      </c>
      <c r="DI21" s="3" t="str">
        <f t="shared" si="6"/>
        <v/>
      </c>
      <c r="DJ21" s="3" t="str">
        <f t="shared" si="6"/>
        <v/>
      </c>
      <c r="DK21" s="3" t="str">
        <f t="shared" si="6"/>
        <v/>
      </c>
      <c r="DL21" s="3" t="str">
        <f t="shared" si="6"/>
        <v/>
      </c>
      <c r="DM21" s="3" t="str">
        <f t="shared" si="6"/>
        <v/>
      </c>
      <c r="DN21" s="3" t="str">
        <f t="shared" si="6"/>
        <v/>
      </c>
      <c r="DO21" s="3" t="str">
        <f t="shared" si="6"/>
        <v/>
      </c>
      <c r="DP21" s="3" t="str">
        <f t="shared" si="7"/>
        <v/>
      </c>
      <c r="DQ21" s="3" t="str">
        <f t="shared" si="4"/>
        <v/>
      </c>
      <c r="DR21" s="3" t="str">
        <f t="shared" si="4"/>
        <v/>
      </c>
      <c r="DS21" s="3" t="str">
        <f t="shared" si="4"/>
        <v/>
      </c>
      <c r="DT21" s="3" t="str">
        <f t="shared" si="4"/>
        <v/>
      </c>
      <c r="DU21" s="3" t="str">
        <f t="shared" si="4"/>
        <v/>
      </c>
      <c r="DV21" s="3" t="str">
        <f t="shared" si="4"/>
        <v/>
      </c>
    </row>
    <row r="22" spans="1:126" ht="30">
      <c r="A22" t="s">
        <v>115</v>
      </c>
      <c r="B22">
        <v>2017</v>
      </c>
      <c r="C22" t="s">
        <v>114</v>
      </c>
      <c r="D22">
        <v>106990</v>
      </c>
      <c r="E22" s="31">
        <v>1317216176762</v>
      </c>
      <c r="F22" t="s">
        <v>116</v>
      </c>
      <c r="G22">
        <v>325211</v>
      </c>
      <c r="H22" t="s">
        <v>118</v>
      </c>
      <c r="I22" t="s">
        <v>119</v>
      </c>
      <c r="J22" t="s">
        <v>120</v>
      </c>
      <c r="K22" t="s">
        <v>122</v>
      </c>
      <c r="L22">
        <v>36505</v>
      </c>
      <c r="M22" s="3" t="str">
        <f t="shared" si="0"/>
        <v>95. USED AS A REACTANT</v>
      </c>
      <c r="N22" s="38" t="s">
        <v>66</v>
      </c>
      <c r="O22" s="3" t="s">
        <v>1410</v>
      </c>
      <c r="P22">
        <v>1300</v>
      </c>
      <c r="Q22">
        <v>250</v>
      </c>
      <c r="R22">
        <v>1550</v>
      </c>
      <c r="S22" s="3" t="s">
        <v>1405</v>
      </c>
      <c r="T22" s="3" t="s">
        <v>1405</v>
      </c>
      <c r="U22" s="3" t="s">
        <v>1405</v>
      </c>
      <c r="V22" s="3" t="s">
        <v>1405</v>
      </c>
      <c r="W22" s="3" t="s">
        <v>1405</v>
      </c>
      <c r="X22" s="3" t="s">
        <v>1405</v>
      </c>
      <c r="Y22" s="3" t="s">
        <v>1407</v>
      </c>
      <c r="AE22" s="3" t="s">
        <v>1405</v>
      </c>
      <c r="AR22" s="3" t="s">
        <v>1405</v>
      </c>
      <c r="AS22" s="3" t="s">
        <v>1405</v>
      </c>
      <c r="AT22" s="3" t="s">
        <v>1405</v>
      </c>
      <c r="AV22" s="3" t="s">
        <v>1405</v>
      </c>
      <c r="BD22" s="3" t="s">
        <v>1405</v>
      </c>
      <c r="BK22" s="3" t="s">
        <v>1405</v>
      </c>
      <c r="BU22" s="3" t="str">
        <f t="shared" si="8"/>
        <v/>
      </c>
      <c r="BV22" s="3" t="str">
        <f t="shared" si="8"/>
        <v/>
      </c>
      <c r="BW22" s="3" t="str">
        <f t="shared" si="8"/>
        <v/>
      </c>
      <c r="BX22" s="3" t="str">
        <f t="shared" si="8"/>
        <v/>
      </c>
      <c r="BY22" s="3" t="str">
        <f t="shared" si="8"/>
        <v/>
      </c>
      <c r="BZ22" s="3" t="str">
        <f t="shared" si="8"/>
        <v/>
      </c>
      <c r="CA22" s="3" t="str">
        <f t="shared" si="8"/>
        <v>95. USED AS A REACTANT</v>
      </c>
      <c r="CB22" s="3" t="str">
        <f t="shared" si="8"/>
        <v/>
      </c>
      <c r="CC22" s="3" t="str">
        <f t="shared" si="8"/>
        <v/>
      </c>
      <c r="CD22" s="3" t="str">
        <f t="shared" si="8"/>
        <v/>
      </c>
      <c r="CE22" s="3" t="str">
        <f t="shared" si="8"/>
        <v/>
      </c>
      <c r="CF22" s="3" t="str">
        <f t="shared" si="8"/>
        <v/>
      </c>
      <c r="CG22" s="3" t="str">
        <f t="shared" si="8"/>
        <v/>
      </c>
      <c r="CH22" s="3" t="str">
        <f t="shared" si="8"/>
        <v/>
      </c>
      <c r="CI22" s="3" t="str">
        <f t="shared" si="8"/>
        <v/>
      </c>
      <c r="CJ22" s="3" t="str">
        <f t="shared" si="5"/>
        <v/>
      </c>
      <c r="CK22" s="3" t="str">
        <f t="shared" si="5"/>
        <v/>
      </c>
      <c r="CL22" s="3" t="str">
        <f t="shared" si="5"/>
        <v/>
      </c>
      <c r="CM22" s="3" t="str">
        <f t="shared" si="5"/>
        <v/>
      </c>
      <c r="CN22" s="3" t="str">
        <f t="shared" si="5"/>
        <v/>
      </c>
      <c r="CO22" s="3" t="str">
        <f t="shared" si="5"/>
        <v/>
      </c>
      <c r="CP22" s="3" t="str">
        <f t="shared" si="5"/>
        <v/>
      </c>
      <c r="CQ22" s="3" t="str">
        <f t="shared" si="5"/>
        <v/>
      </c>
      <c r="CR22" s="3" t="str">
        <f t="shared" si="5"/>
        <v/>
      </c>
      <c r="CS22" s="3" t="str">
        <f t="shared" si="5"/>
        <v/>
      </c>
      <c r="CT22" s="3" t="str">
        <f t="shared" si="5"/>
        <v/>
      </c>
      <c r="CU22" s="3" t="str">
        <f t="shared" si="5"/>
        <v/>
      </c>
      <c r="CV22" s="3" t="str">
        <f t="shared" si="5"/>
        <v/>
      </c>
      <c r="CW22" s="3" t="str">
        <f t="shared" si="5"/>
        <v/>
      </c>
      <c r="CX22" s="3" t="str">
        <f t="shared" si="5"/>
        <v/>
      </c>
      <c r="CY22" s="3" t="str">
        <f t="shared" si="5"/>
        <v/>
      </c>
      <c r="CZ22" s="3" t="str">
        <f t="shared" si="6"/>
        <v/>
      </c>
      <c r="DA22" s="3" t="str">
        <f t="shared" si="6"/>
        <v/>
      </c>
      <c r="DB22" s="3" t="str">
        <f t="shared" si="6"/>
        <v/>
      </c>
      <c r="DC22" s="3" t="str">
        <f t="shared" si="6"/>
        <v/>
      </c>
      <c r="DD22" s="3" t="str">
        <f t="shared" si="6"/>
        <v/>
      </c>
      <c r="DE22" s="3" t="str">
        <f t="shared" si="6"/>
        <v/>
      </c>
      <c r="DF22" s="3" t="str">
        <f t="shared" si="6"/>
        <v/>
      </c>
      <c r="DG22" s="3" t="str">
        <f t="shared" si="6"/>
        <v/>
      </c>
      <c r="DH22" s="3" t="str">
        <f t="shared" si="6"/>
        <v/>
      </c>
      <c r="DI22" s="3" t="str">
        <f t="shared" si="6"/>
        <v/>
      </c>
      <c r="DJ22" s="3" t="str">
        <f t="shared" si="6"/>
        <v/>
      </c>
      <c r="DK22" s="3" t="str">
        <f t="shared" si="6"/>
        <v/>
      </c>
      <c r="DL22" s="3" t="str">
        <f t="shared" si="6"/>
        <v/>
      </c>
      <c r="DM22" s="3" t="str">
        <f t="shared" si="6"/>
        <v/>
      </c>
      <c r="DN22" s="3" t="str">
        <f t="shared" si="6"/>
        <v/>
      </c>
      <c r="DO22" s="3" t="str">
        <f t="shared" si="6"/>
        <v/>
      </c>
      <c r="DP22" s="3" t="str">
        <f t="shared" si="7"/>
        <v/>
      </c>
      <c r="DQ22" s="3" t="str">
        <f t="shared" si="4"/>
        <v/>
      </c>
      <c r="DR22" s="3" t="str">
        <f t="shared" si="4"/>
        <v/>
      </c>
      <c r="DS22" s="3" t="str">
        <f t="shared" si="4"/>
        <v/>
      </c>
      <c r="DT22" s="3" t="str">
        <f t="shared" si="4"/>
        <v/>
      </c>
      <c r="DU22" s="3" t="str">
        <f t="shared" si="4"/>
        <v/>
      </c>
      <c r="DV22" s="3" t="str">
        <f t="shared" si="4"/>
        <v/>
      </c>
    </row>
    <row r="23" spans="1:126" ht="60">
      <c r="A23" t="s">
        <v>115</v>
      </c>
      <c r="B23">
        <v>2018</v>
      </c>
      <c r="C23" t="s">
        <v>114</v>
      </c>
      <c r="D23">
        <v>106990</v>
      </c>
      <c r="E23" s="31">
        <v>1318216857336</v>
      </c>
      <c r="F23" t="s">
        <v>116</v>
      </c>
      <c r="G23">
        <v>325211</v>
      </c>
      <c r="H23" t="s">
        <v>118</v>
      </c>
      <c r="I23" t="s">
        <v>119</v>
      </c>
      <c r="J23" t="s">
        <v>120</v>
      </c>
      <c r="K23" t="s">
        <v>122</v>
      </c>
      <c r="L23">
        <v>36505</v>
      </c>
      <c r="M23" s="3" t="str">
        <f t="shared" si="0"/>
        <v>95. USED AS A REACTANT, 97. P102  RAW MATERIALS</v>
      </c>
      <c r="N23" s="38" t="s">
        <v>66</v>
      </c>
      <c r="O23" s="3" t="s">
        <v>1411</v>
      </c>
      <c r="P23">
        <v>1300</v>
      </c>
      <c r="Q23">
        <v>250</v>
      </c>
      <c r="R23">
        <v>1550</v>
      </c>
      <c r="S23" s="3" t="s">
        <v>1405</v>
      </c>
      <c r="T23" s="3" t="s">
        <v>1405</v>
      </c>
      <c r="U23" s="3" t="s">
        <v>1405</v>
      </c>
      <c r="V23" s="3" t="s">
        <v>1405</v>
      </c>
      <c r="W23" s="3" t="s">
        <v>1405</v>
      </c>
      <c r="X23" s="3" t="s">
        <v>1405</v>
      </c>
      <c r="Y23" s="3" t="s">
        <v>1407</v>
      </c>
      <c r="Z23" s="3" t="s">
        <v>1405</v>
      </c>
      <c r="AA23" s="3" t="s">
        <v>1407</v>
      </c>
      <c r="AB23" s="3" t="s">
        <v>1405</v>
      </c>
      <c r="AC23" s="3" t="s">
        <v>1405</v>
      </c>
      <c r="AD23" s="3" t="s">
        <v>1405</v>
      </c>
      <c r="AE23" s="3" t="s">
        <v>1405</v>
      </c>
      <c r="AF23" s="3" t="s">
        <v>1405</v>
      </c>
      <c r="AG23" s="3" t="s">
        <v>1405</v>
      </c>
      <c r="AH23" s="3" t="s">
        <v>1405</v>
      </c>
      <c r="AI23" s="3" t="s">
        <v>1405</v>
      </c>
      <c r="AJ23" s="3" t="s">
        <v>1405</v>
      </c>
      <c r="AK23" s="3" t="s">
        <v>1405</v>
      </c>
      <c r="AL23" s="3" t="s">
        <v>1405</v>
      </c>
      <c r="AM23" s="3" t="s">
        <v>1405</v>
      </c>
      <c r="AN23" s="3" t="s">
        <v>1405</v>
      </c>
      <c r="AO23" s="3" t="s">
        <v>1405</v>
      </c>
      <c r="AP23" s="3" t="s">
        <v>1405</v>
      </c>
      <c r="AQ23" s="3" t="s">
        <v>1405</v>
      </c>
      <c r="AR23" s="3" t="s">
        <v>1405</v>
      </c>
      <c r="AS23" s="3" t="s">
        <v>1405</v>
      </c>
      <c r="AT23" s="3" t="s">
        <v>1405</v>
      </c>
      <c r="AU23" s="3" t="s">
        <v>1405</v>
      </c>
      <c r="AV23" s="3" t="s">
        <v>1405</v>
      </c>
      <c r="AW23" s="3" t="s">
        <v>1405</v>
      </c>
      <c r="AX23" s="3" t="s">
        <v>1405</v>
      </c>
      <c r="AY23" s="3" t="s">
        <v>1405</v>
      </c>
      <c r="AZ23" s="3" t="s">
        <v>1405</v>
      </c>
      <c r="BA23" s="3" t="s">
        <v>1405</v>
      </c>
      <c r="BB23" s="3" t="s">
        <v>1405</v>
      </c>
      <c r="BC23" s="3" t="s">
        <v>1405</v>
      </c>
      <c r="BD23" s="3" t="s">
        <v>1405</v>
      </c>
      <c r="BE23" s="3" t="s">
        <v>1405</v>
      </c>
      <c r="BF23" s="3" t="s">
        <v>1405</v>
      </c>
      <c r="BG23" s="3" t="s">
        <v>1405</v>
      </c>
      <c r="BH23" s="3" t="s">
        <v>1405</v>
      </c>
      <c r="BI23" s="3" t="s">
        <v>1405</v>
      </c>
      <c r="BJ23" s="3" t="s">
        <v>1405</v>
      </c>
      <c r="BK23" s="3" t="s">
        <v>1405</v>
      </c>
      <c r="BL23" s="3" t="s">
        <v>1405</v>
      </c>
      <c r="BM23" s="3" t="s">
        <v>1405</v>
      </c>
      <c r="BN23" s="3" t="s">
        <v>1405</v>
      </c>
      <c r="BO23" s="3" t="s">
        <v>1405</v>
      </c>
      <c r="BP23" s="3" t="s">
        <v>1405</v>
      </c>
      <c r="BQ23" s="3" t="s">
        <v>1405</v>
      </c>
      <c r="BR23" s="3" t="s">
        <v>1405</v>
      </c>
      <c r="BS23" s="3" t="s">
        <v>1405</v>
      </c>
      <c r="BT23" s="3" t="s">
        <v>1405</v>
      </c>
      <c r="BU23" s="3" t="str">
        <f t="shared" si="8"/>
        <v/>
      </c>
      <c r="BV23" s="3" t="str">
        <f t="shared" si="8"/>
        <v/>
      </c>
      <c r="BW23" s="3" t="str">
        <f t="shared" si="8"/>
        <v/>
      </c>
      <c r="BX23" s="3" t="str">
        <f t="shared" si="8"/>
        <v/>
      </c>
      <c r="BY23" s="3" t="str">
        <f t="shared" si="8"/>
        <v/>
      </c>
      <c r="BZ23" s="3" t="str">
        <f t="shared" si="8"/>
        <v/>
      </c>
      <c r="CA23" s="3" t="str">
        <f t="shared" si="8"/>
        <v>95. USED AS A REACTANT</v>
      </c>
      <c r="CB23" s="3" t="str">
        <f t="shared" si="8"/>
        <v/>
      </c>
      <c r="CC23" s="3" t="str">
        <f t="shared" si="8"/>
        <v>97. P102  RAW MATERIALS</v>
      </c>
      <c r="CD23" s="3" t="str">
        <f t="shared" si="8"/>
        <v/>
      </c>
      <c r="CE23" s="3" t="str">
        <f t="shared" si="8"/>
        <v/>
      </c>
      <c r="CF23" s="3" t="str">
        <f t="shared" si="8"/>
        <v/>
      </c>
      <c r="CG23" s="3" t="str">
        <f t="shared" si="8"/>
        <v/>
      </c>
      <c r="CH23" s="3" t="str">
        <f t="shared" si="8"/>
        <v/>
      </c>
      <c r="CI23" s="3" t="str">
        <f t="shared" si="8"/>
        <v/>
      </c>
      <c r="CJ23" s="3" t="str">
        <f t="shared" si="5"/>
        <v/>
      </c>
      <c r="CK23" s="3" t="str">
        <f t="shared" si="5"/>
        <v/>
      </c>
      <c r="CL23" s="3" t="str">
        <f t="shared" si="5"/>
        <v/>
      </c>
      <c r="CM23" s="3" t="str">
        <f t="shared" si="5"/>
        <v/>
      </c>
      <c r="CN23" s="3" t="str">
        <f t="shared" si="5"/>
        <v/>
      </c>
      <c r="CO23" s="3" t="str">
        <f t="shared" si="5"/>
        <v/>
      </c>
      <c r="CP23" s="3" t="str">
        <f t="shared" si="5"/>
        <v/>
      </c>
      <c r="CQ23" s="3" t="str">
        <f t="shared" si="5"/>
        <v/>
      </c>
      <c r="CR23" s="3" t="str">
        <f t="shared" si="5"/>
        <v/>
      </c>
      <c r="CS23" s="3" t="str">
        <f t="shared" si="5"/>
        <v/>
      </c>
      <c r="CT23" s="3" t="str">
        <f t="shared" si="5"/>
        <v/>
      </c>
      <c r="CU23" s="3" t="str">
        <f t="shared" si="5"/>
        <v/>
      </c>
      <c r="CV23" s="3" t="str">
        <f t="shared" si="5"/>
        <v/>
      </c>
      <c r="CW23" s="3" t="str">
        <f t="shared" si="5"/>
        <v/>
      </c>
      <c r="CX23" s="3" t="str">
        <f t="shared" si="5"/>
        <v/>
      </c>
      <c r="CY23" s="3" t="str">
        <f t="shared" si="5"/>
        <v/>
      </c>
      <c r="CZ23" s="3" t="str">
        <f t="shared" si="6"/>
        <v/>
      </c>
      <c r="DA23" s="3" t="str">
        <f t="shared" si="6"/>
        <v/>
      </c>
      <c r="DB23" s="3" t="str">
        <f t="shared" si="6"/>
        <v/>
      </c>
      <c r="DC23" s="3" t="str">
        <f t="shared" si="6"/>
        <v/>
      </c>
      <c r="DD23" s="3" t="str">
        <f t="shared" si="6"/>
        <v/>
      </c>
      <c r="DE23" s="3" t="str">
        <f t="shared" si="6"/>
        <v/>
      </c>
      <c r="DF23" s="3" t="str">
        <f t="shared" si="6"/>
        <v/>
      </c>
      <c r="DG23" s="3" t="str">
        <f t="shared" si="6"/>
        <v/>
      </c>
      <c r="DH23" s="3" t="str">
        <f t="shared" si="6"/>
        <v/>
      </c>
      <c r="DI23" s="3" t="str">
        <f t="shared" si="6"/>
        <v/>
      </c>
      <c r="DJ23" s="3" t="str">
        <f t="shared" si="6"/>
        <v/>
      </c>
      <c r="DK23" s="3" t="str">
        <f t="shared" si="6"/>
        <v/>
      </c>
      <c r="DL23" s="3" t="str">
        <f t="shared" si="6"/>
        <v/>
      </c>
      <c r="DM23" s="3" t="str">
        <f t="shared" si="6"/>
        <v/>
      </c>
      <c r="DN23" s="3" t="str">
        <f t="shared" si="6"/>
        <v/>
      </c>
      <c r="DO23" s="3" t="str">
        <f t="shared" si="6"/>
        <v/>
      </c>
      <c r="DP23" s="3" t="str">
        <f t="shared" si="7"/>
        <v/>
      </c>
      <c r="DQ23" s="3" t="str">
        <f t="shared" si="4"/>
        <v/>
      </c>
      <c r="DR23" s="3" t="str">
        <f t="shared" si="4"/>
        <v/>
      </c>
      <c r="DS23" s="3" t="str">
        <f t="shared" si="4"/>
        <v/>
      </c>
      <c r="DT23" s="3" t="str">
        <f t="shared" si="4"/>
        <v/>
      </c>
      <c r="DU23" s="3" t="str">
        <f t="shared" si="4"/>
        <v/>
      </c>
      <c r="DV23" s="3" t="str">
        <f t="shared" si="4"/>
        <v/>
      </c>
    </row>
    <row r="24" spans="1:126" ht="60">
      <c r="A24" t="s">
        <v>115</v>
      </c>
      <c r="B24">
        <v>2019</v>
      </c>
      <c r="C24" t="s">
        <v>114</v>
      </c>
      <c r="D24">
        <v>106990</v>
      </c>
      <c r="E24" s="31">
        <v>1319218178628</v>
      </c>
      <c r="F24" t="s">
        <v>116</v>
      </c>
      <c r="G24">
        <v>325211</v>
      </c>
      <c r="H24" t="s">
        <v>118</v>
      </c>
      <c r="I24" t="s">
        <v>119</v>
      </c>
      <c r="J24" t="s">
        <v>120</v>
      </c>
      <c r="K24" t="s">
        <v>122</v>
      </c>
      <c r="L24">
        <v>36505</v>
      </c>
      <c r="M24" s="3" t="str">
        <f t="shared" si="0"/>
        <v>95. USED AS A REACTANT, 97. P102  RAW MATERIALS</v>
      </c>
      <c r="N24" s="38" t="s">
        <v>66</v>
      </c>
      <c r="O24" s="3" t="s">
        <v>1411</v>
      </c>
      <c r="P24">
        <v>1100</v>
      </c>
      <c r="Q24">
        <v>250</v>
      </c>
      <c r="R24">
        <v>1350</v>
      </c>
      <c r="S24" s="3" t="s">
        <v>1405</v>
      </c>
      <c r="T24" s="3" t="s">
        <v>1405</v>
      </c>
      <c r="U24" s="3" t="s">
        <v>1405</v>
      </c>
      <c r="V24" s="3" t="s">
        <v>1405</v>
      </c>
      <c r="W24" s="3" t="s">
        <v>1405</v>
      </c>
      <c r="X24" s="3" t="s">
        <v>1405</v>
      </c>
      <c r="Y24" s="3" t="s">
        <v>1407</v>
      </c>
      <c r="Z24" s="3" t="s">
        <v>1405</v>
      </c>
      <c r="AA24" s="3" t="s">
        <v>1407</v>
      </c>
      <c r="AB24" s="3" t="s">
        <v>1405</v>
      </c>
      <c r="AC24" s="3" t="s">
        <v>1405</v>
      </c>
      <c r="AD24" s="3" t="s">
        <v>1405</v>
      </c>
      <c r="AE24" s="3" t="s">
        <v>1405</v>
      </c>
      <c r="AF24" s="3" t="s">
        <v>1405</v>
      </c>
      <c r="AG24" s="3" t="s">
        <v>1405</v>
      </c>
      <c r="AH24" s="3" t="s">
        <v>1405</v>
      </c>
      <c r="AI24" s="3" t="s">
        <v>1405</v>
      </c>
      <c r="AJ24" s="3" t="s">
        <v>1405</v>
      </c>
      <c r="AK24" s="3" t="s">
        <v>1405</v>
      </c>
      <c r="AL24" s="3" t="s">
        <v>1405</v>
      </c>
      <c r="AM24" s="3" t="s">
        <v>1405</v>
      </c>
      <c r="AN24" s="3" t="s">
        <v>1405</v>
      </c>
      <c r="AO24" s="3" t="s">
        <v>1405</v>
      </c>
      <c r="AP24" s="3" t="s">
        <v>1405</v>
      </c>
      <c r="AQ24" s="3" t="s">
        <v>1405</v>
      </c>
      <c r="AR24" s="3" t="s">
        <v>1405</v>
      </c>
      <c r="AS24" s="3" t="s">
        <v>1405</v>
      </c>
      <c r="AT24" s="3" t="s">
        <v>1405</v>
      </c>
      <c r="AU24" s="3" t="s">
        <v>1405</v>
      </c>
      <c r="AV24" s="3" t="s">
        <v>1405</v>
      </c>
      <c r="AW24" s="3" t="s">
        <v>1405</v>
      </c>
      <c r="AX24" s="3" t="s">
        <v>1405</v>
      </c>
      <c r="AY24" s="3" t="s">
        <v>1405</v>
      </c>
      <c r="AZ24" s="3" t="s">
        <v>1405</v>
      </c>
      <c r="BA24" s="3" t="s">
        <v>1405</v>
      </c>
      <c r="BB24" s="3" t="s">
        <v>1405</v>
      </c>
      <c r="BC24" s="3" t="s">
        <v>1405</v>
      </c>
      <c r="BD24" s="3" t="s">
        <v>1405</v>
      </c>
      <c r="BE24" s="3" t="s">
        <v>1405</v>
      </c>
      <c r="BF24" s="3" t="s">
        <v>1405</v>
      </c>
      <c r="BG24" s="3" t="s">
        <v>1405</v>
      </c>
      <c r="BH24" s="3" t="s">
        <v>1405</v>
      </c>
      <c r="BI24" s="3" t="s">
        <v>1405</v>
      </c>
      <c r="BJ24" s="3" t="s">
        <v>1405</v>
      </c>
      <c r="BK24" s="3" t="s">
        <v>1405</v>
      </c>
      <c r="BL24" s="3" t="s">
        <v>1405</v>
      </c>
      <c r="BM24" s="3" t="s">
        <v>1405</v>
      </c>
      <c r="BN24" s="3" t="s">
        <v>1405</v>
      </c>
      <c r="BO24" s="3" t="s">
        <v>1405</v>
      </c>
      <c r="BP24" s="3" t="s">
        <v>1405</v>
      </c>
      <c r="BQ24" s="3" t="s">
        <v>1405</v>
      </c>
      <c r="BR24" s="3" t="s">
        <v>1405</v>
      </c>
      <c r="BS24" s="3" t="s">
        <v>1405</v>
      </c>
      <c r="BT24" s="3" t="s">
        <v>1405</v>
      </c>
      <c r="BU24" s="3" t="str">
        <f t="shared" si="8"/>
        <v/>
      </c>
      <c r="BV24" s="3" t="str">
        <f t="shared" si="8"/>
        <v/>
      </c>
      <c r="BW24" s="3" t="str">
        <f t="shared" si="8"/>
        <v/>
      </c>
      <c r="BX24" s="3" t="str">
        <f t="shared" si="8"/>
        <v/>
      </c>
      <c r="BY24" s="3" t="str">
        <f t="shared" si="8"/>
        <v/>
      </c>
      <c r="BZ24" s="3" t="str">
        <f t="shared" si="8"/>
        <v/>
      </c>
      <c r="CA24" s="3" t="str">
        <f t="shared" si="8"/>
        <v>95. USED AS A REACTANT</v>
      </c>
      <c r="CB24" s="3" t="str">
        <f t="shared" si="8"/>
        <v/>
      </c>
      <c r="CC24" s="3" t="str">
        <f t="shared" si="8"/>
        <v>97. P102  RAW MATERIALS</v>
      </c>
      <c r="CD24" s="3" t="str">
        <f t="shared" si="8"/>
        <v/>
      </c>
      <c r="CE24" s="3" t="str">
        <f t="shared" si="8"/>
        <v/>
      </c>
      <c r="CF24" s="3" t="str">
        <f t="shared" si="8"/>
        <v/>
      </c>
      <c r="CG24" s="3" t="str">
        <f t="shared" si="8"/>
        <v/>
      </c>
      <c r="CH24" s="3" t="str">
        <f t="shared" si="8"/>
        <v/>
      </c>
      <c r="CI24" s="3" t="str">
        <f t="shared" si="8"/>
        <v/>
      </c>
      <c r="CJ24" s="3" t="str">
        <f t="shared" si="5"/>
        <v/>
      </c>
      <c r="CK24" s="3" t="str">
        <f t="shared" si="5"/>
        <v/>
      </c>
      <c r="CL24" s="3" t="str">
        <f t="shared" si="5"/>
        <v/>
      </c>
      <c r="CM24" s="3" t="str">
        <f t="shared" si="5"/>
        <v/>
      </c>
      <c r="CN24" s="3" t="str">
        <f t="shared" si="5"/>
        <v/>
      </c>
      <c r="CO24" s="3" t="str">
        <f t="shared" si="5"/>
        <v/>
      </c>
      <c r="CP24" s="3" t="str">
        <f t="shared" si="5"/>
        <v/>
      </c>
      <c r="CQ24" s="3" t="str">
        <f t="shared" si="5"/>
        <v/>
      </c>
      <c r="CR24" s="3" t="str">
        <f t="shared" si="5"/>
        <v/>
      </c>
      <c r="CS24" s="3" t="str">
        <f t="shared" si="5"/>
        <v/>
      </c>
      <c r="CT24" s="3" t="str">
        <f t="shared" si="5"/>
        <v/>
      </c>
      <c r="CU24" s="3" t="str">
        <f t="shared" si="5"/>
        <v/>
      </c>
      <c r="CV24" s="3" t="str">
        <f t="shared" si="5"/>
        <v/>
      </c>
      <c r="CW24" s="3" t="str">
        <f t="shared" si="5"/>
        <v/>
      </c>
      <c r="CX24" s="3" t="str">
        <f t="shared" si="5"/>
        <v/>
      </c>
      <c r="CY24" s="3" t="str">
        <f t="shared" si="5"/>
        <v/>
      </c>
      <c r="CZ24" s="3" t="str">
        <f t="shared" si="6"/>
        <v/>
      </c>
      <c r="DA24" s="3" t="str">
        <f t="shared" si="6"/>
        <v/>
      </c>
      <c r="DB24" s="3" t="str">
        <f t="shared" si="6"/>
        <v/>
      </c>
      <c r="DC24" s="3" t="str">
        <f t="shared" si="6"/>
        <v/>
      </c>
      <c r="DD24" s="3" t="str">
        <f t="shared" si="6"/>
        <v/>
      </c>
      <c r="DE24" s="3" t="str">
        <f t="shared" si="6"/>
        <v/>
      </c>
      <c r="DF24" s="3" t="str">
        <f t="shared" si="6"/>
        <v/>
      </c>
      <c r="DG24" s="3" t="str">
        <f t="shared" si="6"/>
        <v/>
      </c>
      <c r="DH24" s="3" t="str">
        <f t="shared" si="6"/>
        <v/>
      </c>
      <c r="DI24" s="3" t="str">
        <f t="shared" si="6"/>
        <v/>
      </c>
      <c r="DJ24" s="3" t="str">
        <f t="shared" si="6"/>
        <v/>
      </c>
      <c r="DK24" s="3" t="str">
        <f t="shared" si="6"/>
        <v/>
      </c>
      <c r="DL24" s="3" t="str">
        <f t="shared" si="6"/>
        <v/>
      </c>
      <c r="DM24" s="3" t="str">
        <f t="shared" si="6"/>
        <v/>
      </c>
      <c r="DN24" s="3" t="str">
        <f t="shared" si="6"/>
        <v/>
      </c>
      <c r="DO24" s="3" t="str">
        <f t="shared" si="6"/>
        <v/>
      </c>
      <c r="DP24" s="3" t="str">
        <f t="shared" si="7"/>
        <v/>
      </c>
      <c r="DQ24" s="3" t="str">
        <f t="shared" si="4"/>
        <v/>
      </c>
      <c r="DR24" s="3" t="str">
        <f t="shared" si="4"/>
        <v/>
      </c>
      <c r="DS24" s="3" t="str">
        <f t="shared" si="4"/>
        <v/>
      </c>
      <c r="DT24" s="3" t="str">
        <f t="shared" si="4"/>
        <v/>
      </c>
      <c r="DU24" s="3" t="str">
        <f t="shared" si="4"/>
        <v/>
      </c>
      <c r="DV24" s="3" t="str">
        <f t="shared" si="4"/>
        <v/>
      </c>
    </row>
    <row r="25" spans="1:126" ht="60">
      <c r="A25" t="s">
        <v>115</v>
      </c>
      <c r="B25">
        <v>2020</v>
      </c>
      <c r="C25" t="s">
        <v>114</v>
      </c>
      <c r="D25">
        <v>106990</v>
      </c>
      <c r="E25" s="31">
        <v>1320218741700</v>
      </c>
      <c r="F25" t="s">
        <v>116</v>
      </c>
      <c r="G25">
        <v>325211</v>
      </c>
      <c r="H25" t="s">
        <v>118</v>
      </c>
      <c r="I25" t="s">
        <v>119</v>
      </c>
      <c r="J25" t="s">
        <v>120</v>
      </c>
      <c r="K25" t="s">
        <v>122</v>
      </c>
      <c r="L25">
        <v>36505</v>
      </c>
      <c r="M25" s="3" t="str">
        <f t="shared" si="0"/>
        <v>95. USED AS A REACTANT, 97. P102  RAW MATERIALS</v>
      </c>
      <c r="N25" s="38" t="s">
        <v>66</v>
      </c>
      <c r="O25" s="3" t="s">
        <v>1411</v>
      </c>
      <c r="P25">
        <v>1100</v>
      </c>
      <c r="Q25">
        <v>250</v>
      </c>
      <c r="R25">
        <v>1350</v>
      </c>
      <c r="S25" s="3" t="s">
        <v>1405</v>
      </c>
      <c r="T25" s="3" t="s">
        <v>1405</v>
      </c>
      <c r="U25" s="3" t="s">
        <v>1405</v>
      </c>
      <c r="V25" s="3" t="s">
        <v>1405</v>
      </c>
      <c r="W25" s="3" t="s">
        <v>1405</v>
      </c>
      <c r="X25" s="3" t="s">
        <v>1405</v>
      </c>
      <c r="Y25" s="3" t="s">
        <v>1407</v>
      </c>
      <c r="Z25" s="3" t="s">
        <v>1405</v>
      </c>
      <c r="AA25" s="3" t="s">
        <v>1407</v>
      </c>
      <c r="AB25" s="3" t="s">
        <v>1405</v>
      </c>
      <c r="AC25" s="3" t="s">
        <v>1405</v>
      </c>
      <c r="AD25" s="3" t="s">
        <v>1405</v>
      </c>
      <c r="AE25" s="3" t="s">
        <v>1405</v>
      </c>
      <c r="AF25" s="3" t="s">
        <v>1405</v>
      </c>
      <c r="AG25" s="3" t="s">
        <v>1405</v>
      </c>
      <c r="AH25" s="3" t="s">
        <v>1405</v>
      </c>
      <c r="AI25" s="3" t="s">
        <v>1405</v>
      </c>
      <c r="AJ25" s="3" t="s">
        <v>1405</v>
      </c>
      <c r="AK25" s="3" t="s">
        <v>1405</v>
      </c>
      <c r="AL25" s="3" t="s">
        <v>1405</v>
      </c>
      <c r="AM25" s="3" t="s">
        <v>1405</v>
      </c>
      <c r="AN25" s="3" t="s">
        <v>1405</v>
      </c>
      <c r="AO25" s="3" t="s">
        <v>1405</v>
      </c>
      <c r="AP25" s="3" t="s">
        <v>1405</v>
      </c>
      <c r="AQ25" s="3" t="s">
        <v>1405</v>
      </c>
      <c r="AR25" s="3" t="s">
        <v>1405</v>
      </c>
      <c r="AS25" s="3" t="s">
        <v>1405</v>
      </c>
      <c r="AT25" s="3" t="s">
        <v>1405</v>
      </c>
      <c r="AU25" s="3" t="s">
        <v>1405</v>
      </c>
      <c r="AV25" s="3" t="s">
        <v>1405</v>
      </c>
      <c r="AW25" s="3" t="s">
        <v>1405</v>
      </c>
      <c r="AX25" s="3" t="s">
        <v>1405</v>
      </c>
      <c r="AY25" s="3" t="s">
        <v>1405</v>
      </c>
      <c r="AZ25" s="3" t="s">
        <v>1405</v>
      </c>
      <c r="BA25" s="3" t="s">
        <v>1405</v>
      </c>
      <c r="BB25" s="3" t="s">
        <v>1405</v>
      </c>
      <c r="BC25" s="3" t="s">
        <v>1405</v>
      </c>
      <c r="BD25" s="3" t="s">
        <v>1405</v>
      </c>
      <c r="BE25" s="3" t="s">
        <v>1405</v>
      </c>
      <c r="BF25" s="3" t="s">
        <v>1405</v>
      </c>
      <c r="BG25" s="3" t="s">
        <v>1405</v>
      </c>
      <c r="BH25" s="3" t="s">
        <v>1405</v>
      </c>
      <c r="BI25" s="3" t="s">
        <v>1405</v>
      </c>
      <c r="BJ25" s="3" t="s">
        <v>1405</v>
      </c>
      <c r="BK25" s="3" t="s">
        <v>1405</v>
      </c>
      <c r="BL25" s="3" t="s">
        <v>1405</v>
      </c>
      <c r="BM25" s="3" t="s">
        <v>1405</v>
      </c>
      <c r="BN25" s="3" t="s">
        <v>1405</v>
      </c>
      <c r="BO25" s="3" t="s">
        <v>1405</v>
      </c>
      <c r="BP25" s="3" t="s">
        <v>1405</v>
      </c>
      <c r="BQ25" s="3" t="s">
        <v>1405</v>
      </c>
      <c r="BR25" s="3" t="s">
        <v>1405</v>
      </c>
      <c r="BS25" s="3" t="s">
        <v>1405</v>
      </c>
      <c r="BT25" s="3" t="s">
        <v>1405</v>
      </c>
      <c r="BU25" s="3" t="str">
        <f t="shared" si="8"/>
        <v/>
      </c>
      <c r="BV25" s="3" t="str">
        <f t="shared" si="8"/>
        <v/>
      </c>
      <c r="BW25" s="3" t="str">
        <f t="shared" si="8"/>
        <v/>
      </c>
      <c r="BX25" s="3" t="str">
        <f t="shared" si="8"/>
        <v/>
      </c>
      <c r="BY25" s="3" t="str">
        <f t="shared" si="8"/>
        <v/>
      </c>
      <c r="BZ25" s="3" t="str">
        <f t="shared" si="8"/>
        <v/>
      </c>
      <c r="CA25" s="3" t="str">
        <f t="shared" si="8"/>
        <v>95. USED AS A REACTANT</v>
      </c>
      <c r="CB25" s="3" t="str">
        <f t="shared" si="8"/>
        <v/>
      </c>
      <c r="CC25" s="3" t="str">
        <f t="shared" si="8"/>
        <v>97. P102  RAW MATERIALS</v>
      </c>
      <c r="CD25" s="3" t="str">
        <f t="shared" si="8"/>
        <v/>
      </c>
      <c r="CE25" s="3" t="str">
        <f t="shared" si="8"/>
        <v/>
      </c>
      <c r="CF25" s="3" t="str">
        <f t="shared" si="8"/>
        <v/>
      </c>
      <c r="CG25" s="3" t="str">
        <f t="shared" si="8"/>
        <v/>
      </c>
      <c r="CH25" s="3" t="str">
        <f t="shared" si="8"/>
        <v/>
      </c>
      <c r="CI25" s="3" t="str">
        <f t="shared" si="8"/>
        <v/>
      </c>
      <c r="CJ25" s="3" t="str">
        <f t="shared" si="5"/>
        <v/>
      </c>
      <c r="CK25" s="3" t="str">
        <f t="shared" si="5"/>
        <v/>
      </c>
      <c r="CL25" s="3" t="str">
        <f t="shared" si="5"/>
        <v/>
      </c>
      <c r="CM25" s="3" t="str">
        <f t="shared" si="5"/>
        <v/>
      </c>
      <c r="CN25" s="3" t="str">
        <f t="shared" si="5"/>
        <v/>
      </c>
      <c r="CO25" s="3" t="str">
        <f t="shared" si="5"/>
        <v/>
      </c>
      <c r="CP25" s="3" t="str">
        <f t="shared" si="5"/>
        <v/>
      </c>
      <c r="CQ25" s="3" t="str">
        <f t="shared" si="5"/>
        <v/>
      </c>
      <c r="CR25" s="3" t="str">
        <f t="shared" si="5"/>
        <v/>
      </c>
      <c r="CS25" s="3" t="str">
        <f t="shared" si="5"/>
        <v/>
      </c>
      <c r="CT25" s="3" t="str">
        <f t="shared" si="5"/>
        <v/>
      </c>
      <c r="CU25" s="3" t="str">
        <f t="shared" si="5"/>
        <v/>
      </c>
      <c r="CV25" s="3" t="str">
        <f t="shared" si="5"/>
        <v/>
      </c>
      <c r="CW25" s="3" t="str">
        <f t="shared" si="5"/>
        <v/>
      </c>
      <c r="CX25" s="3" t="str">
        <f t="shared" si="5"/>
        <v/>
      </c>
      <c r="CY25" s="3" t="str">
        <f t="shared" si="5"/>
        <v/>
      </c>
      <c r="CZ25" s="3" t="str">
        <f t="shared" si="6"/>
        <v/>
      </c>
      <c r="DA25" s="3" t="str">
        <f t="shared" si="6"/>
        <v/>
      </c>
      <c r="DB25" s="3" t="str">
        <f t="shared" si="6"/>
        <v/>
      </c>
      <c r="DC25" s="3" t="str">
        <f t="shared" si="6"/>
        <v/>
      </c>
      <c r="DD25" s="3" t="str">
        <f t="shared" si="6"/>
        <v/>
      </c>
      <c r="DE25" s="3" t="str">
        <f t="shared" si="6"/>
        <v/>
      </c>
      <c r="DF25" s="3" t="str">
        <f t="shared" si="6"/>
        <v/>
      </c>
      <c r="DG25" s="3" t="str">
        <f t="shared" si="6"/>
        <v/>
      </c>
      <c r="DH25" s="3" t="str">
        <f t="shared" si="6"/>
        <v/>
      </c>
      <c r="DI25" s="3" t="str">
        <f t="shared" si="6"/>
        <v/>
      </c>
      <c r="DJ25" s="3" t="str">
        <f t="shared" si="6"/>
        <v/>
      </c>
      <c r="DK25" s="3" t="str">
        <f t="shared" si="6"/>
        <v/>
      </c>
      <c r="DL25" s="3" t="str">
        <f t="shared" si="6"/>
        <v/>
      </c>
      <c r="DM25" s="3" t="str">
        <f t="shared" si="6"/>
        <v/>
      </c>
      <c r="DN25" s="3" t="str">
        <f t="shared" si="6"/>
        <v/>
      </c>
      <c r="DO25" s="3" t="str">
        <f t="shared" si="6"/>
        <v/>
      </c>
      <c r="DP25" s="3" t="str">
        <f t="shared" si="7"/>
        <v/>
      </c>
      <c r="DQ25" s="3" t="str">
        <f t="shared" si="4"/>
        <v/>
      </c>
      <c r="DR25" s="3" t="str">
        <f t="shared" si="4"/>
        <v/>
      </c>
      <c r="DS25" s="3" t="str">
        <f t="shared" si="4"/>
        <v/>
      </c>
      <c r="DT25" s="3" t="str">
        <f t="shared" si="4"/>
        <v/>
      </c>
      <c r="DU25" s="3" t="str">
        <f t="shared" si="4"/>
        <v/>
      </c>
      <c r="DV25" s="3" t="str">
        <f t="shared" si="4"/>
        <v/>
      </c>
    </row>
    <row r="26" spans="1:126" ht="60">
      <c r="A26" t="s">
        <v>115</v>
      </c>
      <c r="B26">
        <v>2021</v>
      </c>
      <c r="C26" t="s">
        <v>114</v>
      </c>
      <c r="D26">
        <v>106990</v>
      </c>
      <c r="E26" s="31">
        <v>1321220002582</v>
      </c>
      <c r="F26" t="s">
        <v>116</v>
      </c>
      <c r="G26">
        <v>325211</v>
      </c>
      <c r="H26" t="s">
        <v>118</v>
      </c>
      <c r="I26" t="s">
        <v>119</v>
      </c>
      <c r="J26" t="s">
        <v>120</v>
      </c>
      <c r="K26" t="s">
        <v>122</v>
      </c>
      <c r="L26">
        <v>36505</v>
      </c>
      <c r="M26" s="3" t="str">
        <f t="shared" si="0"/>
        <v>95. USED AS A REACTANT, 97. P102  RAW MATERIALS</v>
      </c>
      <c r="N26" s="38" t="s">
        <v>66</v>
      </c>
      <c r="O26" s="3" t="s">
        <v>1411</v>
      </c>
      <c r="P26">
        <v>1118</v>
      </c>
      <c r="Q26">
        <v>250</v>
      </c>
      <c r="R26">
        <v>1368</v>
      </c>
      <c r="S26" s="3" t="s">
        <v>1405</v>
      </c>
      <c r="T26" s="3" t="s">
        <v>1405</v>
      </c>
      <c r="U26" s="3" t="s">
        <v>1405</v>
      </c>
      <c r="V26" s="3" t="s">
        <v>1405</v>
      </c>
      <c r="W26" s="3" t="s">
        <v>1405</v>
      </c>
      <c r="X26" s="3" t="s">
        <v>1405</v>
      </c>
      <c r="Y26" s="3" t="s">
        <v>1407</v>
      </c>
      <c r="Z26" s="3" t="s">
        <v>1405</v>
      </c>
      <c r="AA26" s="3" t="s">
        <v>1407</v>
      </c>
      <c r="AB26" s="3" t="s">
        <v>1405</v>
      </c>
      <c r="AC26" s="3" t="s">
        <v>1405</v>
      </c>
      <c r="AD26" s="3" t="s">
        <v>1405</v>
      </c>
      <c r="AE26" s="3" t="s">
        <v>1405</v>
      </c>
      <c r="AF26" s="3" t="s">
        <v>1405</v>
      </c>
      <c r="AG26" s="3" t="s">
        <v>1405</v>
      </c>
      <c r="AH26" s="3" t="s">
        <v>1405</v>
      </c>
      <c r="AI26" s="3" t="s">
        <v>1405</v>
      </c>
      <c r="AJ26" s="3" t="s">
        <v>1405</v>
      </c>
      <c r="AK26" s="3" t="s">
        <v>1405</v>
      </c>
      <c r="AL26" s="3" t="s">
        <v>1405</v>
      </c>
      <c r="AM26" s="3" t="s">
        <v>1405</v>
      </c>
      <c r="AN26" s="3" t="s">
        <v>1405</v>
      </c>
      <c r="AO26" s="3" t="s">
        <v>1405</v>
      </c>
      <c r="AP26" s="3" t="s">
        <v>1405</v>
      </c>
      <c r="AQ26" s="3" t="s">
        <v>1405</v>
      </c>
      <c r="AR26" s="3" t="s">
        <v>1405</v>
      </c>
      <c r="AS26" s="3" t="s">
        <v>1405</v>
      </c>
      <c r="AT26" s="3" t="s">
        <v>1405</v>
      </c>
      <c r="AU26" s="3" t="s">
        <v>1405</v>
      </c>
      <c r="AV26" s="3" t="s">
        <v>1405</v>
      </c>
      <c r="AW26" s="3" t="s">
        <v>1405</v>
      </c>
      <c r="AX26" s="3" t="s">
        <v>1405</v>
      </c>
      <c r="AY26" s="3" t="s">
        <v>1405</v>
      </c>
      <c r="AZ26" s="3" t="s">
        <v>1405</v>
      </c>
      <c r="BA26" s="3" t="s">
        <v>1405</v>
      </c>
      <c r="BB26" s="3" t="s">
        <v>1405</v>
      </c>
      <c r="BC26" s="3" t="s">
        <v>1405</v>
      </c>
      <c r="BD26" s="3" t="s">
        <v>1405</v>
      </c>
      <c r="BE26" s="3" t="s">
        <v>1405</v>
      </c>
      <c r="BF26" s="3" t="s">
        <v>1405</v>
      </c>
      <c r="BG26" s="3" t="s">
        <v>1405</v>
      </c>
      <c r="BH26" s="3" t="s">
        <v>1405</v>
      </c>
      <c r="BI26" s="3" t="s">
        <v>1405</v>
      </c>
      <c r="BJ26" s="3" t="s">
        <v>1405</v>
      </c>
      <c r="BK26" s="3" t="s">
        <v>1405</v>
      </c>
      <c r="BL26" s="3" t="s">
        <v>1405</v>
      </c>
      <c r="BM26" s="3" t="s">
        <v>1405</v>
      </c>
      <c r="BN26" s="3" t="s">
        <v>1405</v>
      </c>
      <c r="BO26" s="3" t="s">
        <v>1405</v>
      </c>
      <c r="BP26" s="3" t="s">
        <v>1405</v>
      </c>
      <c r="BQ26" s="3" t="s">
        <v>1405</v>
      </c>
      <c r="BR26" s="3" t="s">
        <v>1405</v>
      </c>
      <c r="BS26" s="3" t="s">
        <v>1405</v>
      </c>
      <c r="BT26" s="3" t="s">
        <v>1405</v>
      </c>
      <c r="BU26" s="3" t="str">
        <f t="shared" si="8"/>
        <v/>
      </c>
      <c r="BV26" s="3" t="str">
        <f t="shared" si="8"/>
        <v/>
      </c>
      <c r="BW26" s="3" t="str">
        <f t="shared" si="8"/>
        <v/>
      </c>
      <c r="BX26" s="3" t="str">
        <f t="shared" si="8"/>
        <v/>
      </c>
      <c r="BY26" s="3" t="str">
        <f t="shared" si="8"/>
        <v/>
      </c>
      <c r="BZ26" s="3" t="str">
        <f t="shared" si="8"/>
        <v/>
      </c>
      <c r="CA26" s="3" t="str">
        <f t="shared" si="8"/>
        <v>95. USED AS A REACTANT</v>
      </c>
      <c r="CB26" s="3" t="str">
        <f t="shared" si="8"/>
        <v/>
      </c>
      <c r="CC26" s="3" t="str">
        <f t="shared" si="8"/>
        <v>97. P102  RAW MATERIALS</v>
      </c>
      <c r="CD26" s="3" t="str">
        <f t="shared" si="8"/>
        <v/>
      </c>
      <c r="CE26" s="3" t="str">
        <f t="shared" si="8"/>
        <v/>
      </c>
      <c r="CF26" s="3" t="str">
        <f t="shared" si="8"/>
        <v/>
      </c>
      <c r="CG26" s="3" t="str">
        <f t="shared" si="8"/>
        <v/>
      </c>
      <c r="CH26" s="3" t="str">
        <f t="shared" si="8"/>
        <v/>
      </c>
      <c r="CI26" s="3" t="str">
        <f t="shared" si="8"/>
        <v/>
      </c>
      <c r="CJ26" s="3" t="str">
        <f t="shared" si="5"/>
        <v/>
      </c>
      <c r="CK26" s="3" t="str">
        <f t="shared" si="5"/>
        <v/>
      </c>
      <c r="CL26" s="3" t="str">
        <f t="shared" si="5"/>
        <v/>
      </c>
      <c r="CM26" s="3" t="str">
        <f t="shared" si="5"/>
        <v/>
      </c>
      <c r="CN26" s="3" t="str">
        <f t="shared" si="5"/>
        <v/>
      </c>
      <c r="CO26" s="3" t="str">
        <f t="shared" si="5"/>
        <v/>
      </c>
      <c r="CP26" s="3" t="str">
        <f t="shared" si="5"/>
        <v/>
      </c>
      <c r="CQ26" s="3" t="str">
        <f t="shared" si="5"/>
        <v/>
      </c>
      <c r="CR26" s="3" t="str">
        <f t="shared" si="5"/>
        <v/>
      </c>
      <c r="CS26" s="3" t="str">
        <f t="shared" si="5"/>
        <v/>
      </c>
      <c r="CT26" s="3" t="str">
        <f t="shared" si="5"/>
        <v/>
      </c>
      <c r="CU26" s="3" t="str">
        <f t="shared" si="5"/>
        <v/>
      </c>
      <c r="CV26" s="3" t="str">
        <f t="shared" si="5"/>
        <v/>
      </c>
      <c r="CW26" s="3" t="str">
        <f t="shared" si="5"/>
        <v/>
      </c>
      <c r="CX26" s="3" t="str">
        <f t="shared" si="5"/>
        <v/>
      </c>
      <c r="CY26" s="3" t="str">
        <f t="shared" si="5"/>
        <v/>
      </c>
      <c r="CZ26" s="3" t="str">
        <f t="shared" si="6"/>
        <v/>
      </c>
      <c r="DA26" s="3" t="str">
        <f t="shared" si="6"/>
        <v/>
      </c>
      <c r="DB26" s="3" t="str">
        <f t="shared" si="6"/>
        <v/>
      </c>
      <c r="DC26" s="3" t="str">
        <f t="shared" si="6"/>
        <v/>
      </c>
      <c r="DD26" s="3" t="str">
        <f t="shared" si="6"/>
        <v/>
      </c>
      <c r="DE26" s="3" t="str">
        <f t="shared" si="6"/>
        <v/>
      </c>
      <c r="DF26" s="3" t="str">
        <f t="shared" si="6"/>
        <v/>
      </c>
      <c r="DG26" s="3" t="str">
        <f t="shared" si="6"/>
        <v/>
      </c>
      <c r="DH26" s="3" t="str">
        <f t="shared" si="6"/>
        <v/>
      </c>
      <c r="DI26" s="3" t="str">
        <f t="shared" si="6"/>
        <v/>
      </c>
      <c r="DJ26" s="3" t="str">
        <f t="shared" si="6"/>
        <v/>
      </c>
      <c r="DK26" s="3" t="str">
        <f t="shared" si="6"/>
        <v/>
      </c>
      <c r="DL26" s="3" t="str">
        <f t="shared" si="6"/>
        <v/>
      </c>
      <c r="DM26" s="3" t="str">
        <f t="shared" si="6"/>
        <v/>
      </c>
      <c r="DN26" s="3" t="str">
        <f t="shared" si="6"/>
        <v/>
      </c>
      <c r="DO26" s="3" t="str">
        <f t="shared" si="6"/>
        <v/>
      </c>
      <c r="DP26" s="3" t="str">
        <f t="shared" si="7"/>
        <v/>
      </c>
      <c r="DQ26" s="3" t="str">
        <f t="shared" si="4"/>
        <v/>
      </c>
      <c r="DR26" s="3" t="str">
        <f t="shared" si="4"/>
        <v/>
      </c>
      <c r="DS26" s="3" t="str">
        <f t="shared" si="4"/>
        <v/>
      </c>
      <c r="DT26" s="3" t="str">
        <f t="shared" si="4"/>
        <v/>
      </c>
      <c r="DU26" s="3" t="str">
        <f t="shared" si="4"/>
        <v/>
      </c>
      <c r="DV26" s="3" t="str">
        <f t="shared" si="4"/>
        <v/>
      </c>
    </row>
    <row r="27" spans="1:126" ht="30">
      <c r="A27" t="s">
        <v>115</v>
      </c>
      <c r="B27">
        <v>2016</v>
      </c>
      <c r="C27" t="s">
        <v>114</v>
      </c>
      <c r="D27">
        <v>106990</v>
      </c>
      <c r="E27" s="31">
        <v>1316215697982</v>
      </c>
      <c r="F27" t="s">
        <v>481</v>
      </c>
      <c r="G27">
        <v>325212</v>
      </c>
      <c r="H27" t="s">
        <v>482</v>
      </c>
      <c r="I27" t="s">
        <v>483</v>
      </c>
      <c r="J27" t="s">
        <v>242</v>
      </c>
      <c r="K27" t="s">
        <v>148</v>
      </c>
      <c r="L27">
        <v>77630</v>
      </c>
      <c r="M27" s="3" t="str">
        <f t="shared" si="0"/>
        <v>95. USED AS A REACTANT</v>
      </c>
      <c r="N27" s="38" t="s">
        <v>66</v>
      </c>
      <c r="O27" s="3" t="s">
        <v>1412</v>
      </c>
      <c r="P27">
        <v>20944</v>
      </c>
      <c r="Q27">
        <v>35789</v>
      </c>
      <c r="R27">
        <v>56733</v>
      </c>
      <c r="S27" s="3" t="s">
        <v>1405</v>
      </c>
      <c r="T27" s="3" t="s">
        <v>1405</v>
      </c>
      <c r="U27" s="3" t="s">
        <v>1405</v>
      </c>
      <c r="V27" s="3" t="s">
        <v>1405</v>
      </c>
      <c r="W27" s="3" t="s">
        <v>1405</v>
      </c>
      <c r="X27" s="3" t="s">
        <v>1405</v>
      </c>
      <c r="Y27" s="3" t="s">
        <v>1407</v>
      </c>
      <c r="AE27" s="3" t="s">
        <v>1405</v>
      </c>
      <c r="AR27" s="3" t="s">
        <v>1405</v>
      </c>
      <c r="AS27" s="3" t="s">
        <v>1405</v>
      </c>
      <c r="AT27" s="3" t="s">
        <v>1405</v>
      </c>
      <c r="AV27" s="3" t="s">
        <v>1405</v>
      </c>
      <c r="BD27" s="3" t="s">
        <v>1405</v>
      </c>
      <c r="BK27" s="3" t="s">
        <v>1405</v>
      </c>
      <c r="BU27" s="3" t="str">
        <f t="shared" si="8"/>
        <v/>
      </c>
      <c r="BV27" s="3" t="str">
        <f t="shared" si="8"/>
        <v/>
      </c>
      <c r="BW27" s="3" t="str">
        <f t="shared" si="8"/>
        <v/>
      </c>
      <c r="BX27" s="3" t="str">
        <f t="shared" si="8"/>
        <v/>
      </c>
      <c r="BY27" s="3" t="str">
        <f t="shared" si="8"/>
        <v/>
      </c>
      <c r="BZ27" s="3" t="str">
        <f t="shared" si="8"/>
        <v/>
      </c>
      <c r="CA27" s="3" t="str">
        <f t="shared" si="8"/>
        <v>95. USED AS A REACTANT</v>
      </c>
      <c r="CB27" s="3" t="str">
        <f t="shared" si="8"/>
        <v/>
      </c>
      <c r="CC27" s="3" t="str">
        <f t="shared" si="8"/>
        <v/>
      </c>
      <c r="CD27" s="3" t="str">
        <f t="shared" si="8"/>
        <v/>
      </c>
      <c r="CE27" s="3" t="str">
        <f t="shared" si="8"/>
        <v/>
      </c>
      <c r="CF27" s="3" t="str">
        <f t="shared" si="8"/>
        <v/>
      </c>
      <c r="CG27" s="3" t="str">
        <f t="shared" si="8"/>
        <v/>
      </c>
      <c r="CH27" s="3" t="str">
        <f t="shared" si="8"/>
        <v/>
      </c>
      <c r="CI27" s="3" t="str">
        <f t="shared" si="8"/>
        <v/>
      </c>
      <c r="CJ27" s="3" t="str">
        <f t="shared" si="5"/>
        <v/>
      </c>
      <c r="CK27" s="3" t="str">
        <f t="shared" si="5"/>
        <v/>
      </c>
      <c r="CL27" s="3" t="str">
        <f t="shared" si="5"/>
        <v/>
      </c>
      <c r="CM27" s="3" t="str">
        <f t="shared" si="5"/>
        <v/>
      </c>
      <c r="CN27" s="3" t="str">
        <f t="shared" si="5"/>
        <v/>
      </c>
      <c r="CO27" s="3" t="str">
        <f t="shared" si="5"/>
        <v/>
      </c>
      <c r="CP27" s="3" t="str">
        <f t="shared" si="5"/>
        <v/>
      </c>
      <c r="CQ27" s="3" t="str">
        <f t="shared" si="5"/>
        <v/>
      </c>
      <c r="CR27" s="3" t="str">
        <f t="shared" si="5"/>
        <v/>
      </c>
      <c r="CS27" s="3" t="str">
        <f t="shared" si="5"/>
        <v/>
      </c>
      <c r="CT27" s="3" t="str">
        <f t="shared" si="5"/>
        <v/>
      </c>
      <c r="CU27" s="3" t="str">
        <f t="shared" si="5"/>
        <v/>
      </c>
      <c r="CV27" s="3" t="str">
        <f t="shared" si="5"/>
        <v/>
      </c>
      <c r="CW27" s="3" t="str">
        <f t="shared" si="5"/>
        <v/>
      </c>
      <c r="CX27" s="3" t="str">
        <f t="shared" si="5"/>
        <v/>
      </c>
      <c r="CY27" s="3" t="str">
        <f t="shared" si="5"/>
        <v/>
      </c>
      <c r="CZ27" s="3" t="str">
        <f t="shared" si="6"/>
        <v/>
      </c>
      <c r="DA27" s="3" t="str">
        <f t="shared" si="6"/>
        <v/>
      </c>
      <c r="DB27" s="3" t="str">
        <f t="shared" si="6"/>
        <v/>
      </c>
      <c r="DC27" s="3" t="str">
        <f t="shared" si="6"/>
        <v/>
      </c>
      <c r="DD27" s="3" t="str">
        <f t="shared" si="6"/>
        <v/>
      </c>
      <c r="DE27" s="3" t="str">
        <f t="shared" si="6"/>
        <v/>
      </c>
      <c r="DF27" s="3" t="str">
        <f t="shared" si="6"/>
        <v/>
      </c>
      <c r="DG27" s="3" t="str">
        <f t="shared" si="6"/>
        <v/>
      </c>
      <c r="DH27" s="3" t="str">
        <f t="shared" si="6"/>
        <v/>
      </c>
      <c r="DI27" s="3" t="str">
        <f t="shared" si="6"/>
        <v/>
      </c>
      <c r="DJ27" s="3" t="str">
        <f t="shared" si="6"/>
        <v/>
      </c>
      <c r="DK27" s="3" t="str">
        <f t="shared" si="6"/>
        <v/>
      </c>
      <c r="DL27" s="3" t="str">
        <f t="shared" si="6"/>
        <v/>
      </c>
      <c r="DM27" s="3" t="str">
        <f t="shared" si="6"/>
        <v/>
      </c>
      <c r="DN27" s="3" t="str">
        <f t="shared" si="6"/>
        <v/>
      </c>
      <c r="DO27" s="3" t="str">
        <f t="shared" si="6"/>
        <v/>
      </c>
      <c r="DP27" s="3" t="str">
        <f t="shared" si="7"/>
        <v/>
      </c>
      <c r="DQ27" s="3" t="str">
        <f t="shared" si="4"/>
        <v/>
      </c>
      <c r="DR27" s="3" t="str">
        <f t="shared" si="4"/>
        <v/>
      </c>
      <c r="DS27" s="3" t="str">
        <f t="shared" si="4"/>
        <v/>
      </c>
      <c r="DT27" s="3" t="str">
        <f t="shared" si="4"/>
        <v/>
      </c>
      <c r="DU27" s="3" t="str">
        <f t="shared" si="4"/>
        <v/>
      </c>
      <c r="DV27" s="3" t="str">
        <f t="shared" si="4"/>
        <v/>
      </c>
    </row>
    <row r="28" spans="1:126" ht="30">
      <c r="A28" t="s">
        <v>115</v>
      </c>
      <c r="B28">
        <v>2017</v>
      </c>
      <c r="C28" t="s">
        <v>114</v>
      </c>
      <c r="D28">
        <v>106990</v>
      </c>
      <c r="E28" s="31">
        <v>1317216432272</v>
      </c>
      <c r="F28" t="s">
        <v>481</v>
      </c>
      <c r="G28">
        <v>325212</v>
      </c>
      <c r="H28" t="s">
        <v>482</v>
      </c>
      <c r="I28" t="s">
        <v>483</v>
      </c>
      <c r="J28" t="s">
        <v>242</v>
      </c>
      <c r="K28" t="s">
        <v>148</v>
      </c>
      <c r="L28">
        <v>77630</v>
      </c>
      <c r="M28" s="3" t="str">
        <f t="shared" si="0"/>
        <v>95. USED AS A REACTANT</v>
      </c>
      <c r="N28" s="38" t="s">
        <v>66</v>
      </c>
      <c r="O28" s="3" t="s">
        <v>1412</v>
      </c>
      <c r="P28">
        <v>23535.8</v>
      </c>
      <c r="Q28">
        <v>28672.799999999999</v>
      </c>
      <c r="R28">
        <v>52208.6</v>
      </c>
      <c r="S28" s="3" t="s">
        <v>1405</v>
      </c>
      <c r="T28" s="3" t="s">
        <v>1405</v>
      </c>
      <c r="U28" s="3" t="s">
        <v>1405</v>
      </c>
      <c r="V28" s="3" t="s">
        <v>1405</v>
      </c>
      <c r="W28" s="3" t="s">
        <v>1405</v>
      </c>
      <c r="X28" s="3" t="s">
        <v>1405</v>
      </c>
      <c r="Y28" s="3" t="s">
        <v>1407</v>
      </c>
      <c r="AE28" s="3" t="s">
        <v>1405</v>
      </c>
      <c r="AR28" s="3" t="s">
        <v>1405</v>
      </c>
      <c r="AS28" s="3" t="s">
        <v>1405</v>
      </c>
      <c r="AT28" s="3" t="s">
        <v>1405</v>
      </c>
      <c r="AV28" s="3" t="s">
        <v>1405</v>
      </c>
      <c r="BD28" s="3" t="s">
        <v>1405</v>
      </c>
      <c r="BK28" s="3" t="s">
        <v>1405</v>
      </c>
      <c r="BU28" s="3" t="str">
        <f t="shared" si="8"/>
        <v/>
      </c>
      <c r="BV28" s="3" t="str">
        <f t="shared" si="8"/>
        <v/>
      </c>
      <c r="BW28" s="3" t="str">
        <f t="shared" si="8"/>
        <v/>
      </c>
      <c r="BX28" s="3" t="str">
        <f t="shared" si="8"/>
        <v/>
      </c>
      <c r="BY28" s="3" t="str">
        <f t="shared" si="8"/>
        <v/>
      </c>
      <c r="BZ28" s="3" t="str">
        <f t="shared" si="8"/>
        <v/>
      </c>
      <c r="CA28" s="3" t="str">
        <f t="shared" si="8"/>
        <v>95. USED AS A REACTANT</v>
      </c>
      <c r="CB28" s="3" t="str">
        <f t="shared" si="8"/>
        <v/>
      </c>
      <c r="CC28" s="3" t="str">
        <f t="shared" si="8"/>
        <v/>
      </c>
      <c r="CD28" s="3" t="str">
        <f t="shared" si="8"/>
        <v/>
      </c>
      <c r="CE28" s="3" t="str">
        <f t="shared" si="8"/>
        <v/>
      </c>
      <c r="CF28" s="3" t="str">
        <f t="shared" si="8"/>
        <v/>
      </c>
      <c r="CG28" s="3" t="str">
        <f t="shared" si="8"/>
        <v/>
      </c>
      <c r="CH28" s="3" t="str">
        <f t="shared" si="8"/>
        <v/>
      </c>
      <c r="CI28" s="3" t="str">
        <f t="shared" si="8"/>
        <v/>
      </c>
      <c r="CJ28" s="3" t="str">
        <f t="shared" si="5"/>
        <v/>
      </c>
      <c r="CK28" s="3" t="str">
        <f t="shared" si="5"/>
        <v/>
      </c>
      <c r="CL28" s="3" t="str">
        <f t="shared" si="5"/>
        <v/>
      </c>
      <c r="CM28" s="3" t="str">
        <f t="shared" si="5"/>
        <v/>
      </c>
      <c r="CN28" s="3" t="str">
        <f t="shared" si="5"/>
        <v/>
      </c>
      <c r="CO28" s="3" t="str">
        <f t="shared" si="5"/>
        <v/>
      </c>
      <c r="CP28" s="3" t="str">
        <f t="shared" si="5"/>
        <v/>
      </c>
      <c r="CQ28" s="3" t="str">
        <f t="shared" si="5"/>
        <v/>
      </c>
      <c r="CR28" s="3" t="str">
        <f t="shared" si="5"/>
        <v/>
      </c>
      <c r="CS28" s="3" t="str">
        <f t="shared" si="5"/>
        <v/>
      </c>
      <c r="CT28" s="3" t="str">
        <f t="shared" si="5"/>
        <v/>
      </c>
      <c r="CU28" s="3" t="str">
        <f t="shared" si="5"/>
        <v/>
      </c>
      <c r="CV28" s="3" t="str">
        <f t="shared" si="5"/>
        <v/>
      </c>
      <c r="CW28" s="3" t="str">
        <f t="shared" si="5"/>
        <v/>
      </c>
      <c r="CX28" s="3" t="str">
        <f t="shared" si="5"/>
        <v/>
      </c>
      <c r="CY28" s="3" t="str">
        <f t="shared" si="5"/>
        <v/>
      </c>
      <c r="CZ28" s="3" t="str">
        <f t="shared" si="6"/>
        <v/>
      </c>
      <c r="DA28" s="3" t="str">
        <f t="shared" si="6"/>
        <v/>
      </c>
      <c r="DB28" s="3" t="str">
        <f t="shared" si="6"/>
        <v/>
      </c>
      <c r="DC28" s="3" t="str">
        <f t="shared" si="6"/>
        <v/>
      </c>
      <c r="DD28" s="3" t="str">
        <f t="shared" si="6"/>
        <v/>
      </c>
      <c r="DE28" s="3" t="str">
        <f t="shared" si="6"/>
        <v/>
      </c>
      <c r="DF28" s="3" t="str">
        <f t="shared" si="6"/>
        <v/>
      </c>
      <c r="DG28" s="3" t="str">
        <f t="shared" si="6"/>
        <v/>
      </c>
      <c r="DH28" s="3" t="str">
        <f t="shared" si="6"/>
        <v/>
      </c>
      <c r="DI28" s="3" t="str">
        <f t="shared" si="6"/>
        <v/>
      </c>
      <c r="DJ28" s="3" t="str">
        <f t="shared" si="6"/>
        <v/>
      </c>
      <c r="DK28" s="3" t="str">
        <f t="shared" si="6"/>
        <v/>
      </c>
      <c r="DL28" s="3" t="str">
        <f t="shared" si="6"/>
        <v/>
      </c>
      <c r="DM28" s="3" t="str">
        <f t="shared" si="6"/>
        <v/>
      </c>
      <c r="DN28" s="3" t="str">
        <f t="shared" si="6"/>
        <v/>
      </c>
      <c r="DO28" s="3" t="str">
        <f t="shared" si="6"/>
        <v/>
      </c>
      <c r="DP28" s="3" t="str">
        <f t="shared" si="7"/>
        <v/>
      </c>
      <c r="DQ28" s="3" t="str">
        <f t="shared" si="4"/>
        <v/>
      </c>
      <c r="DR28" s="3" t="str">
        <f t="shared" si="4"/>
        <v/>
      </c>
      <c r="DS28" s="3" t="str">
        <f t="shared" si="4"/>
        <v/>
      </c>
      <c r="DT28" s="3" t="str">
        <f t="shared" si="4"/>
        <v/>
      </c>
      <c r="DU28" s="3" t="str">
        <f t="shared" si="4"/>
        <v/>
      </c>
      <c r="DV28" s="3" t="str">
        <f t="shared" si="4"/>
        <v/>
      </c>
    </row>
    <row r="29" spans="1:126" ht="60">
      <c r="A29" t="s">
        <v>115</v>
      </c>
      <c r="B29">
        <v>2018</v>
      </c>
      <c r="C29" t="s">
        <v>114</v>
      </c>
      <c r="D29">
        <v>106990</v>
      </c>
      <c r="E29" s="31">
        <v>1318216819553</v>
      </c>
      <c r="F29" t="s">
        <v>481</v>
      </c>
      <c r="G29">
        <v>325212</v>
      </c>
      <c r="H29" t="s">
        <v>482</v>
      </c>
      <c r="I29" t="s">
        <v>483</v>
      </c>
      <c r="J29" t="s">
        <v>242</v>
      </c>
      <c r="K29" t="s">
        <v>148</v>
      </c>
      <c r="L29">
        <v>77630</v>
      </c>
      <c r="M29" s="3" t="str">
        <f t="shared" si="0"/>
        <v>95. USED AS A REACTANT, 96. P101  FEEDSTOCKS, 97. P102  RAW MATERIALS</v>
      </c>
      <c r="N29" s="38" t="s">
        <v>66</v>
      </c>
      <c r="O29" s="3" t="s">
        <v>1412</v>
      </c>
      <c r="P29">
        <v>26572</v>
      </c>
      <c r="Q29">
        <v>18676</v>
      </c>
      <c r="R29">
        <v>45248</v>
      </c>
      <c r="S29" s="3" t="s">
        <v>1405</v>
      </c>
      <c r="T29" s="3" t="s">
        <v>1405</v>
      </c>
      <c r="U29" s="3" t="s">
        <v>1405</v>
      </c>
      <c r="V29" s="3" t="s">
        <v>1405</v>
      </c>
      <c r="W29" s="3" t="s">
        <v>1405</v>
      </c>
      <c r="X29" s="3" t="s">
        <v>1405</v>
      </c>
      <c r="Y29" s="3" t="s">
        <v>1407</v>
      </c>
      <c r="Z29" s="3" t="s">
        <v>1407</v>
      </c>
      <c r="AA29" s="3" t="s">
        <v>1407</v>
      </c>
      <c r="AB29" s="3" t="s">
        <v>1405</v>
      </c>
      <c r="AC29" s="3" t="s">
        <v>1405</v>
      </c>
      <c r="AD29" s="3" t="s">
        <v>1405</v>
      </c>
      <c r="AE29" s="3" t="s">
        <v>1405</v>
      </c>
      <c r="AF29" s="3" t="s">
        <v>1405</v>
      </c>
      <c r="AG29" s="3" t="s">
        <v>1405</v>
      </c>
      <c r="AH29" s="3" t="s">
        <v>1405</v>
      </c>
      <c r="AI29" s="3" t="s">
        <v>1405</v>
      </c>
      <c r="AJ29" s="3" t="s">
        <v>1405</v>
      </c>
      <c r="AK29" s="3" t="s">
        <v>1405</v>
      </c>
      <c r="AL29" s="3" t="s">
        <v>1405</v>
      </c>
      <c r="AM29" s="3" t="s">
        <v>1405</v>
      </c>
      <c r="AN29" s="3" t="s">
        <v>1405</v>
      </c>
      <c r="AO29" s="3" t="s">
        <v>1405</v>
      </c>
      <c r="AP29" s="3" t="s">
        <v>1405</v>
      </c>
      <c r="AQ29" s="3" t="s">
        <v>1405</v>
      </c>
      <c r="AR29" s="3" t="s">
        <v>1405</v>
      </c>
      <c r="AS29" s="3" t="s">
        <v>1405</v>
      </c>
      <c r="AT29" s="3" t="s">
        <v>1405</v>
      </c>
      <c r="AU29" s="3" t="s">
        <v>1405</v>
      </c>
      <c r="AV29" s="3" t="s">
        <v>1405</v>
      </c>
      <c r="AW29" s="3" t="s">
        <v>1405</v>
      </c>
      <c r="AX29" s="3" t="s">
        <v>1405</v>
      </c>
      <c r="AY29" s="3" t="s">
        <v>1405</v>
      </c>
      <c r="AZ29" s="3" t="s">
        <v>1405</v>
      </c>
      <c r="BA29" s="3" t="s">
        <v>1405</v>
      </c>
      <c r="BB29" s="3" t="s">
        <v>1405</v>
      </c>
      <c r="BC29" s="3" t="s">
        <v>1405</v>
      </c>
      <c r="BD29" s="3" t="s">
        <v>1405</v>
      </c>
      <c r="BE29" s="3" t="s">
        <v>1405</v>
      </c>
      <c r="BF29" s="3" t="s">
        <v>1405</v>
      </c>
      <c r="BG29" s="3" t="s">
        <v>1405</v>
      </c>
      <c r="BH29" s="3" t="s">
        <v>1405</v>
      </c>
      <c r="BI29" s="3" t="s">
        <v>1405</v>
      </c>
      <c r="BJ29" s="3" t="s">
        <v>1405</v>
      </c>
      <c r="BK29" s="3" t="s">
        <v>1405</v>
      </c>
      <c r="BL29" s="3" t="s">
        <v>1405</v>
      </c>
      <c r="BM29" s="3" t="s">
        <v>1405</v>
      </c>
      <c r="BN29" s="3" t="s">
        <v>1405</v>
      </c>
      <c r="BO29" s="3" t="s">
        <v>1405</v>
      </c>
      <c r="BP29" s="3" t="s">
        <v>1405</v>
      </c>
      <c r="BQ29" s="3" t="s">
        <v>1405</v>
      </c>
      <c r="BR29" s="3" t="s">
        <v>1405</v>
      </c>
      <c r="BS29" s="3" t="s">
        <v>1405</v>
      </c>
      <c r="BT29" s="3" t="s">
        <v>1405</v>
      </c>
      <c r="BU29" s="3" t="str">
        <f t="shared" si="8"/>
        <v/>
      </c>
      <c r="BV29" s="3" t="str">
        <f t="shared" si="8"/>
        <v/>
      </c>
      <c r="BW29" s="3" t="str">
        <f t="shared" si="8"/>
        <v/>
      </c>
      <c r="BX29" s="3" t="str">
        <f t="shared" si="8"/>
        <v/>
      </c>
      <c r="BY29" s="3" t="str">
        <f t="shared" si="8"/>
        <v/>
      </c>
      <c r="BZ29" s="3" t="str">
        <f t="shared" si="8"/>
        <v/>
      </c>
      <c r="CA29" s="3" t="str">
        <f t="shared" si="8"/>
        <v>95. USED AS A REACTANT</v>
      </c>
      <c r="CB29" s="3" t="str">
        <f t="shared" si="8"/>
        <v>96. P101  FEEDSTOCKS</v>
      </c>
      <c r="CC29" s="3" t="str">
        <f t="shared" si="8"/>
        <v>97. P102  RAW MATERIALS</v>
      </c>
      <c r="CD29" s="3" t="str">
        <f t="shared" si="8"/>
        <v/>
      </c>
      <c r="CE29" s="3" t="str">
        <f t="shared" si="8"/>
        <v/>
      </c>
      <c r="CF29" s="3" t="str">
        <f t="shared" si="8"/>
        <v/>
      </c>
      <c r="CG29" s="3" t="str">
        <f t="shared" si="8"/>
        <v/>
      </c>
      <c r="CH29" s="3" t="str">
        <f t="shared" si="8"/>
        <v/>
      </c>
      <c r="CI29" s="3" t="str">
        <f t="shared" si="8"/>
        <v/>
      </c>
      <c r="CJ29" s="3" t="str">
        <f t="shared" si="5"/>
        <v/>
      </c>
      <c r="CK29" s="3" t="str">
        <f t="shared" si="5"/>
        <v/>
      </c>
      <c r="CL29" s="3" t="str">
        <f t="shared" si="5"/>
        <v/>
      </c>
      <c r="CM29" s="3" t="str">
        <f t="shared" si="5"/>
        <v/>
      </c>
      <c r="CN29" s="3" t="str">
        <f t="shared" si="5"/>
        <v/>
      </c>
      <c r="CO29" s="3" t="str">
        <f t="shared" si="5"/>
        <v/>
      </c>
      <c r="CP29" s="3" t="str">
        <f t="shared" si="5"/>
        <v/>
      </c>
      <c r="CQ29" s="3" t="str">
        <f t="shared" si="5"/>
        <v/>
      </c>
      <c r="CR29" s="3" t="str">
        <f t="shared" si="5"/>
        <v/>
      </c>
      <c r="CS29" s="3" t="str">
        <f t="shared" si="5"/>
        <v/>
      </c>
      <c r="CT29" s="3" t="str">
        <f t="shared" si="5"/>
        <v/>
      </c>
      <c r="CU29" s="3" t="str">
        <f t="shared" si="5"/>
        <v/>
      </c>
      <c r="CV29" s="3" t="str">
        <f t="shared" si="5"/>
        <v/>
      </c>
      <c r="CW29" s="3" t="str">
        <f t="shared" si="5"/>
        <v/>
      </c>
      <c r="CX29" s="3" t="str">
        <f t="shared" si="5"/>
        <v/>
      </c>
      <c r="CY29" s="3" t="str">
        <f t="shared" si="5"/>
        <v/>
      </c>
      <c r="CZ29" s="3" t="str">
        <f t="shared" si="6"/>
        <v/>
      </c>
      <c r="DA29" s="3" t="str">
        <f t="shared" si="6"/>
        <v/>
      </c>
      <c r="DB29" s="3" t="str">
        <f t="shared" si="6"/>
        <v/>
      </c>
      <c r="DC29" s="3" t="str">
        <f t="shared" si="6"/>
        <v/>
      </c>
      <c r="DD29" s="3" t="str">
        <f t="shared" si="6"/>
        <v/>
      </c>
      <c r="DE29" s="3" t="str">
        <f t="shared" si="6"/>
        <v/>
      </c>
      <c r="DF29" s="3" t="str">
        <f t="shared" si="6"/>
        <v/>
      </c>
      <c r="DG29" s="3" t="str">
        <f t="shared" si="6"/>
        <v/>
      </c>
      <c r="DH29" s="3" t="str">
        <f t="shared" si="6"/>
        <v/>
      </c>
      <c r="DI29" s="3" t="str">
        <f t="shared" si="6"/>
        <v/>
      </c>
      <c r="DJ29" s="3" t="str">
        <f t="shared" si="6"/>
        <v/>
      </c>
      <c r="DK29" s="3" t="str">
        <f t="shared" si="6"/>
        <v/>
      </c>
      <c r="DL29" s="3" t="str">
        <f t="shared" si="6"/>
        <v/>
      </c>
      <c r="DM29" s="3" t="str">
        <f t="shared" si="6"/>
        <v/>
      </c>
      <c r="DN29" s="3" t="str">
        <f t="shared" si="6"/>
        <v/>
      </c>
      <c r="DO29" s="3" t="str">
        <f t="shared" si="6"/>
        <v/>
      </c>
      <c r="DP29" s="3" t="str">
        <f t="shared" si="7"/>
        <v/>
      </c>
      <c r="DQ29" s="3" t="str">
        <f t="shared" si="4"/>
        <v/>
      </c>
      <c r="DR29" s="3" t="str">
        <f t="shared" si="4"/>
        <v/>
      </c>
      <c r="DS29" s="3" t="str">
        <f t="shared" si="4"/>
        <v/>
      </c>
      <c r="DT29" s="3" t="str">
        <f t="shared" si="4"/>
        <v/>
      </c>
      <c r="DU29" s="3" t="str">
        <f t="shared" si="4"/>
        <v/>
      </c>
      <c r="DV29" s="3" t="str">
        <f t="shared" si="4"/>
        <v/>
      </c>
    </row>
    <row r="30" spans="1:126" ht="60">
      <c r="A30" t="s">
        <v>115</v>
      </c>
      <c r="B30">
        <v>2019</v>
      </c>
      <c r="C30" t="s">
        <v>114</v>
      </c>
      <c r="D30">
        <v>106990</v>
      </c>
      <c r="E30" s="31">
        <v>1319218034926</v>
      </c>
      <c r="F30" t="s">
        <v>481</v>
      </c>
      <c r="G30">
        <v>325212</v>
      </c>
      <c r="H30" t="s">
        <v>482</v>
      </c>
      <c r="I30" t="s">
        <v>483</v>
      </c>
      <c r="J30" t="s">
        <v>242</v>
      </c>
      <c r="K30" t="s">
        <v>148</v>
      </c>
      <c r="L30">
        <v>77630</v>
      </c>
      <c r="M30" s="3" t="str">
        <f t="shared" si="0"/>
        <v>95. USED AS A REACTANT, 96. P101  FEEDSTOCKS, 97. P102  RAW MATERIALS</v>
      </c>
      <c r="N30" s="38" t="s">
        <v>66</v>
      </c>
      <c r="O30" s="3" t="s">
        <v>1412</v>
      </c>
      <c r="P30">
        <v>15883</v>
      </c>
      <c r="Q30">
        <v>18470</v>
      </c>
      <c r="R30">
        <v>34353</v>
      </c>
      <c r="S30" s="3" t="s">
        <v>1405</v>
      </c>
      <c r="T30" s="3" t="s">
        <v>1405</v>
      </c>
      <c r="U30" s="3" t="s">
        <v>1405</v>
      </c>
      <c r="V30" s="3" t="s">
        <v>1405</v>
      </c>
      <c r="W30" s="3" t="s">
        <v>1405</v>
      </c>
      <c r="X30" s="3" t="s">
        <v>1405</v>
      </c>
      <c r="Y30" s="3" t="s">
        <v>1407</v>
      </c>
      <c r="Z30" s="3" t="s">
        <v>1407</v>
      </c>
      <c r="AA30" s="3" t="s">
        <v>1407</v>
      </c>
      <c r="AB30" s="3" t="s">
        <v>1405</v>
      </c>
      <c r="AC30" s="3" t="s">
        <v>1405</v>
      </c>
      <c r="AD30" s="3" t="s">
        <v>1405</v>
      </c>
      <c r="AE30" s="3" t="s">
        <v>1405</v>
      </c>
      <c r="AF30" s="3" t="s">
        <v>1405</v>
      </c>
      <c r="AG30" s="3" t="s">
        <v>1405</v>
      </c>
      <c r="AH30" s="3" t="s">
        <v>1405</v>
      </c>
      <c r="AI30" s="3" t="s">
        <v>1405</v>
      </c>
      <c r="AJ30" s="3" t="s">
        <v>1405</v>
      </c>
      <c r="AK30" s="3" t="s">
        <v>1405</v>
      </c>
      <c r="AL30" s="3" t="s">
        <v>1405</v>
      </c>
      <c r="AM30" s="3" t="s">
        <v>1405</v>
      </c>
      <c r="AN30" s="3" t="s">
        <v>1405</v>
      </c>
      <c r="AO30" s="3" t="s">
        <v>1405</v>
      </c>
      <c r="AP30" s="3" t="s">
        <v>1405</v>
      </c>
      <c r="AQ30" s="3" t="s">
        <v>1405</v>
      </c>
      <c r="AR30" s="3" t="s">
        <v>1405</v>
      </c>
      <c r="AS30" s="3" t="s">
        <v>1405</v>
      </c>
      <c r="AT30" s="3" t="s">
        <v>1405</v>
      </c>
      <c r="AU30" s="3" t="s">
        <v>1405</v>
      </c>
      <c r="AV30" s="3" t="s">
        <v>1405</v>
      </c>
      <c r="AW30" s="3" t="s">
        <v>1405</v>
      </c>
      <c r="AX30" s="3" t="s">
        <v>1405</v>
      </c>
      <c r="AY30" s="3" t="s">
        <v>1405</v>
      </c>
      <c r="AZ30" s="3" t="s">
        <v>1405</v>
      </c>
      <c r="BA30" s="3" t="s">
        <v>1405</v>
      </c>
      <c r="BB30" s="3" t="s">
        <v>1405</v>
      </c>
      <c r="BC30" s="3" t="s">
        <v>1405</v>
      </c>
      <c r="BD30" s="3" t="s">
        <v>1405</v>
      </c>
      <c r="BE30" s="3" t="s">
        <v>1405</v>
      </c>
      <c r="BF30" s="3" t="s">
        <v>1405</v>
      </c>
      <c r="BG30" s="3" t="s">
        <v>1405</v>
      </c>
      <c r="BH30" s="3" t="s">
        <v>1405</v>
      </c>
      <c r="BI30" s="3" t="s">
        <v>1405</v>
      </c>
      <c r="BJ30" s="3" t="s">
        <v>1405</v>
      </c>
      <c r="BK30" s="3" t="s">
        <v>1405</v>
      </c>
      <c r="BL30" s="3" t="s">
        <v>1405</v>
      </c>
      <c r="BM30" s="3" t="s">
        <v>1405</v>
      </c>
      <c r="BN30" s="3" t="s">
        <v>1405</v>
      </c>
      <c r="BO30" s="3" t="s">
        <v>1405</v>
      </c>
      <c r="BP30" s="3" t="s">
        <v>1405</v>
      </c>
      <c r="BQ30" s="3" t="s">
        <v>1405</v>
      </c>
      <c r="BR30" s="3" t="s">
        <v>1405</v>
      </c>
      <c r="BS30" s="3" t="s">
        <v>1405</v>
      </c>
      <c r="BT30" s="3" t="s">
        <v>1405</v>
      </c>
      <c r="BU30" s="3" t="str">
        <f t="shared" si="8"/>
        <v/>
      </c>
      <c r="BV30" s="3" t="str">
        <f t="shared" si="8"/>
        <v/>
      </c>
      <c r="BW30" s="3" t="str">
        <f t="shared" si="8"/>
        <v/>
      </c>
      <c r="BX30" s="3" t="str">
        <f t="shared" si="8"/>
        <v/>
      </c>
      <c r="BY30" s="3" t="str">
        <f t="shared" si="8"/>
        <v/>
      </c>
      <c r="BZ30" s="3" t="str">
        <f t="shared" si="8"/>
        <v/>
      </c>
      <c r="CA30" s="3" t="str">
        <f t="shared" si="8"/>
        <v>95. USED AS A REACTANT</v>
      </c>
      <c r="CB30" s="3" t="str">
        <f t="shared" si="8"/>
        <v>96. P101  FEEDSTOCKS</v>
      </c>
      <c r="CC30" s="3" t="str">
        <f t="shared" si="8"/>
        <v>97. P102  RAW MATERIALS</v>
      </c>
      <c r="CD30" s="3" t="str">
        <f t="shared" si="8"/>
        <v/>
      </c>
      <c r="CE30" s="3" t="str">
        <f t="shared" si="8"/>
        <v/>
      </c>
      <c r="CF30" s="3" t="str">
        <f t="shared" si="8"/>
        <v/>
      </c>
      <c r="CG30" s="3" t="str">
        <f t="shared" si="8"/>
        <v/>
      </c>
      <c r="CH30" s="3" t="str">
        <f t="shared" si="8"/>
        <v/>
      </c>
      <c r="CI30" s="3" t="str">
        <f t="shared" si="8"/>
        <v/>
      </c>
      <c r="CJ30" s="3" t="str">
        <f t="shared" si="5"/>
        <v/>
      </c>
      <c r="CK30" s="3" t="str">
        <f t="shared" si="5"/>
        <v/>
      </c>
      <c r="CL30" s="3" t="str">
        <f t="shared" si="5"/>
        <v/>
      </c>
      <c r="CM30" s="3" t="str">
        <f t="shared" si="5"/>
        <v/>
      </c>
      <c r="CN30" s="3" t="str">
        <f t="shared" si="5"/>
        <v/>
      </c>
      <c r="CO30" s="3" t="str">
        <f t="shared" si="5"/>
        <v/>
      </c>
      <c r="CP30" s="3" t="str">
        <f t="shared" si="5"/>
        <v/>
      </c>
      <c r="CQ30" s="3" t="str">
        <f t="shared" si="5"/>
        <v/>
      </c>
      <c r="CR30" s="3" t="str">
        <f t="shared" si="5"/>
        <v/>
      </c>
      <c r="CS30" s="3" t="str">
        <f t="shared" si="5"/>
        <v/>
      </c>
      <c r="CT30" s="3" t="str">
        <f t="shared" si="5"/>
        <v/>
      </c>
      <c r="CU30" s="3" t="str">
        <f t="shared" si="5"/>
        <v/>
      </c>
      <c r="CV30" s="3" t="str">
        <f t="shared" si="5"/>
        <v/>
      </c>
      <c r="CW30" s="3" t="str">
        <f t="shared" si="5"/>
        <v/>
      </c>
      <c r="CX30" s="3" t="str">
        <f t="shared" si="5"/>
        <v/>
      </c>
      <c r="CY30" s="3" t="str">
        <f t="shared" si="5"/>
        <v/>
      </c>
      <c r="CZ30" s="3" t="str">
        <f t="shared" si="6"/>
        <v/>
      </c>
      <c r="DA30" s="3" t="str">
        <f t="shared" si="6"/>
        <v/>
      </c>
      <c r="DB30" s="3" t="str">
        <f t="shared" si="6"/>
        <v/>
      </c>
      <c r="DC30" s="3" t="str">
        <f t="shared" si="6"/>
        <v/>
      </c>
      <c r="DD30" s="3" t="str">
        <f t="shared" si="6"/>
        <v/>
      </c>
      <c r="DE30" s="3" t="str">
        <f t="shared" si="6"/>
        <v/>
      </c>
      <c r="DF30" s="3" t="str">
        <f t="shared" si="6"/>
        <v/>
      </c>
      <c r="DG30" s="3" t="str">
        <f t="shared" si="6"/>
        <v/>
      </c>
      <c r="DH30" s="3" t="str">
        <f t="shared" si="6"/>
        <v/>
      </c>
      <c r="DI30" s="3" t="str">
        <f t="shared" si="6"/>
        <v/>
      </c>
      <c r="DJ30" s="3" t="str">
        <f t="shared" si="6"/>
        <v/>
      </c>
      <c r="DK30" s="3" t="str">
        <f t="shared" si="6"/>
        <v/>
      </c>
      <c r="DL30" s="3" t="str">
        <f t="shared" si="6"/>
        <v/>
      </c>
      <c r="DM30" s="3" t="str">
        <f t="shared" si="6"/>
        <v/>
      </c>
      <c r="DN30" s="3" t="str">
        <f t="shared" si="6"/>
        <v/>
      </c>
      <c r="DO30" s="3" t="str">
        <f t="shared" si="6"/>
        <v/>
      </c>
      <c r="DP30" s="3" t="str">
        <f t="shared" si="7"/>
        <v/>
      </c>
      <c r="DQ30" s="3" t="str">
        <f t="shared" si="4"/>
        <v/>
      </c>
      <c r="DR30" s="3" t="str">
        <f t="shared" si="4"/>
        <v/>
      </c>
      <c r="DS30" s="3" t="str">
        <f t="shared" si="4"/>
        <v/>
      </c>
      <c r="DT30" s="3" t="str">
        <f t="shared" si="4"/>
        <v/>
      </c>
      <c r="DU30" s="3" t="str">
        <f t="shared" si="4"/>
        <v/>
      </c>
      <c r="DV30" s="3" t="str">
        <f t="shared" si="4"/>
        <v/>
      </c>
    </row>
    <row r="31" spans="1:126" ht="60">
      <c r="A31" t="s">
        <v>115</v>
      </c>
      <c r="B31">
        <v>2020</v>
      </c>
      <c r="C31" t="s">
        <v>114</v>
      </c>
      <c r="D31">
        <v>106990</v>
      </c>
      <c r="E31" s="31">
        <v>1320219264140</v>
      </c>
      <c r="F31" t="s">
        <v>481</v>
      </c>
      <c r="G31">
        <v>325212</v>
      </c>
      <c r="H31" t="s">
        <v>482</v>
      </c>
      <c r="I31" t="s">
        <v>483</v>
      </c>
      <c r="J31" t="s">
        <v>242</v>
      </c>
      <c r="K31" t="s">
        <v>148</v>
      </c>
      <c r="L31">
        <v>77630</v>
      </c>
      <c r="M31" s="3" t="str">
        <f t="shared" si="0"/>
        <v>95. USED AS A REACTANT, 96. P101  FEEDSTOCKS, 97. P102  RAW MATERIALS</v>
      </c>
      <c r="N31" s="38" t="s">
        <v>66</v>
      </c>
      <c r="O31" s="3" t="s">
        <v>1412</v>
      </c>
      <c r="P31">
        <v>30409.09</v>
      </c>
      <c r="Q31">
        <v>38463.599999999999</v>
      </c>
      <c r="R31">
        <v>68872.69</v>
      </c>
      <c r="S31" s="3" t="s">
        <v>1405</v>
      </c>
      <c r="T31" s="3" t="s">
        <v>1405</v>
      </c>
      <c r="U31" s="3" t="s">
        <v>1405</v>
      </c>
      <c r="V31" s="3" t="s">
        <v>1405</v>
      </c>
      <c r="W31" s="3" t="s">
        <v>1405</v>
      </c>
      <c r="X31" s="3" t="s">
        <v>1405</v>
      </c>
      <c r="Y31" s="3" t="s">
        <v>1407</v>
      </c>
      <c r="Z31" s="3" t="s">
        <v>1407</v>
      </c>
      <c r="AA31" s="3" t="s">
        <v>1407</v>
      </c>
      <c r="AB31" s="3" t="s">
        <v>1405</v>
      </c>
      <c r="AC31" s="3" t="s">
        <v>1405</v>
      </c>
      <c r="AD31" s="3" t="s">
        <v>1405</v>
      </c>
      <c r="AE31" s="3" t="s">
        <v>1405</v>
      </c>
      <c r="AF31" s="3" t="s">
        <v>1405</v>
      </c>
      <c r="AG31" s="3" t="s">
        <v>1405</v>
      </c>
      <c r="AH31" s="3" t="s">
        <v>1405</v>
      </c>
      <c r="AI31" s="3" t="s">
        <v>1405</v>
      </c>
      <c r="AJ31" s="3" t="s">
        <v>1405</v>
      </c>
      <c r="AK31" s="3" t="s">
        <v>1405</v>
      </c>
      <c r="AL31" s="3" t="s">
        <v>1405</v>
      </c>
      <c r="AM31" s="3" t="s">
        <v>1405</v>
      </c>
      <c r="AN31" s="3" t="s">
        <v>1405</v>
      </c>
      <c r="AO31" s="3" t="s">
        <v>1405</v>
      </c>
      <c r="AP31" s="3" t="s">
        <v>1405</v>
      </c>
      <c r="AQ31" s="3" t="s">
        <v>1405</v>
      </c>
      <c r="AR31" s="3" t="s">
        <v>1405</v>
      </c>
      <c r="AS31" s="3" t="s">
        <v>1405</v>
      </c>
      <c r="AT31" s="3" t="s">
        <v>1405</v>
      </c>
      <c r="AU31" s="3" t="s">
        <v>1405</v>
      </c>
      <c r="AV31" s="3" t="s">
        <v>1405</v>
      </c>
      <c r="AW31" s="3" t="s">
        <v>1405</v>
      </c>
      <c r="AX31" s="3" t="s">
        <v>1405</v>
      </c>
      <c r="AY31" s="3" t="s">
        <v>1405</v>
      </c>
      <c r="AZ31" s="3" t="s">
        <v>1405</v>
      </c>
      <c r="BA31" s="3" t="s">
        <v>1405</v>
      </c>
      <c r="BB31" s="3" t="s">
        <v>1405</v>
      </c>
      <c r="BC31" s="3" t="s">
        <v>1405</v>
      </c>
      <c r="BD31" s="3" t="s">
        <v>1405</v>
      </c>
      <c r="BE31" s="3" t="s">
        <v>1405</v>
      </c>
      <c r="BF31" s="3" t="s">
        <v>1405</v>
      </c>
      <c r="BG31" s="3" t="s">
        <v>1405</v>
      </c>
      <c r="BH31" s="3" t="s">
        <v>1405</v>
      </c>
      <c r="BI31" s="3" t="s">
        <v>1405</v>
      </c>
      <c r="BJ31" s="3" t="s">
        <v>1405</v>
      </c>
      <c r="BK31" s="3" t="s">
        <v>1405</v>
      </c>
      <c r="BL31" s="3" t="s">
        <v>1405</v>
      </c>
      <c r="BM31" s="3" t="s">
        <v>1405</v>
      </c>
      <c r="BN31" s="3" t="s">
        <v>1405</v>
      </c>
      <c r="BO31" s="3" t="s">
        <v>1405</v>
      </c>
      <c r="BP31" s="3" t="s">
        <v>1405</v>
      </c>
      <c r="BQ31" s="3" t="s">
        <v>1405</v>
      </c>
      <c r="BR31" s="3" t="s">
        <v>1405</v>
      </c>
      <c r="BS31" s="3" t="s">
        <v>1405</v>
      </c>
      <c r="BT31" s="3" t="s">
        <v>1405</v>
      </c>
      <c r="BU31" s="3" t="str">
        <f t="shared" si="8"/>
        <v/>
      </c>
      <c r="BV31" s="3" t="str">
        <f t="shared" si="8"/>
        <v/>
      </c>
      <c r="BW31" s="3" t="str">
        <f t="shared" si="8"/>
        <v/>
      </c>
      <c r="BX31" s="3" t="str">
        <f t="shared" si="8"/>
        <v/>
      </c>
      <c r="BY31" s="3" t="str">
        <f t="shared" si="8"/>
        <v/>
      </c>
      <c r="BZ31" s="3" t="str">
        <f t="shared" si="8"/>
        <v/>
      </c>
      <c r="CA31" s="3" t="str">
        <f t="shared" si="8"/>
        <v>95. USED AS A REACTANT</v>
      </c>
      <c r="CB31" s="3" t="str">
        <f t="shared" si="8"/>
        <v>96. P101  FEEDSTOCKS</v>
      </c>
      <c r="CC31" s="3" t="str">
        <f t="shared" si="8"/>
        <v>97. P102  RAW MATERIALS</v>
      </c>
      <c r="CD31" s="3" t="str">
        <f t="shared" si="8"/>
        <v/>
      </c>
      <c r="CE31" s="3" t="str">
        <f t="shared" si="8"/>
        <v/>
      </c>
      <c r="CF31" s="3" t="str">
        <f t="shared" si="8"/>
        <v/>
      </c>
      <c r="CG31" s="3" t="str">
        <f t="shared" si="8"/>
        <v/>
      </c>
      <c r="CH31" s="3" t="str">
        <f t="shared" si="8"/>
        <v/>
      </c>
      <c r="CI31" s="3" t="str">
        <f t="shared" si="8"/>
        <v/>
      </c>
      <c r="CJ31" s="3" t="str">
        <f t="shared" si="5"/>
        <v/>
      </c>
      <c r="CK31" s="3" t="str">
        <f t="shared" si="5"/>
        <v/>
      </c>
      <c r="CL31" s="3" t="str">
        <f t="shared" si="5"/>
        <v/>
      </c>
      <c r="CM31" s="3" t="str">
        <f t="shared" si="5"/>
        <v/>
      </c>
      <c r="CN31" s="3" t="str">
        <f t="shared" si="5"/>
        <v/>
      </c>
      <c r="CO31" s="3" t="str">
        <f t="shared" si="5"/>
        <v/>
      </c>
      <c r="CP31" s="3" t="str">
        <f t="shared" si="5"/>
        <v/>
      </c>
      <c r="CQ31" s="3" t="str">
        <f t="shared" si="5"/>
        <v/>
      </c>
      <c r="CR31" s="3" t="str">
        <f t="shared" si="5"/>
        <v/>
      </c>
      <c r="CS31" s="3" t="str">
        <f t="shared" si="5"/>
        <v/>
      </c>
      <c r="CT31" s="3" t="str">
        <f t="shared" si="5"/>
        <v/>
      </c>
      <c r="CU31" s="3" t="str">
        <f t="shared" si="5"/>
        <v/>
      </c>
      <c r="CV31" s="3" t="str">
        <f t="shared" si="5"/>
        <v/>
      </c>
      <c r="CW31" s="3" t="str">
        <f t="shared" si="5"/>
        <v/>
      </c>
      <c r="CX31" s="3" t="str">
        <f t="shared" si="5"/>
        <v/>
      </c>
      <c r="CY31" s="3" t="str">
        <f t="shared" si="5"/>
        <v/>
      </c>
      <c r="CZ31" s="3" t="str">
        <f t="shared" si="6"/>
        <v/>
      </c>
      <c r="DA31" s="3" t="str">
        <f t="shared" si="6"/>
        <v/>
      </c>
      <c r="DB31" s="3" t="str">
        <f t="shared" si="6"/>
        <v/>
      </c>
      <c r="DC31" s="3" t="str">
        <f t="shared" si="6"/>
        <v/>
      </c>
      <c r="DD31" s="3" t="str">
        <f t="shared" si="6"/>
        <v/>
      </c>
      <c r="DE31" s="3" t="str">
        <f t="shared" si="6"/>
        <v/>
      </c>
      <c r="DF31" s="3" t="str">
        <f t="shared" si="6"/>
        <v/>
      </c>
      <c r="DG31" s="3" t="str">
        <f t="shared" si="6"/>
        <v/>
      </c>
      <c r="DH31" s="3" t="str">
        <f t="shared" si="6"/>
        <v/>
      </c>
      <c r="DI31" s="3" t="str">
        <f t="shared" si="6"/>
        <v/>
      </c>
      <c r="DJ31" s="3" t="str">
        <f t="shared" si="6"/>
        <v/>
      </c>
      <c r="DK31" s="3" t="str">
        <f t="shared" si="6"/>
        <v/>
      </c>
      <c r="DL31" s="3" t="str">
        <f t="shared" si="6"/>
        <v/>
      </c>
      <c r="DM31" s="3" t="str">
        <f t="shared" si="6"/>
        <v/>
      </c>
      <c r="DN31" s="3" t="str">
        <f t="shared" si="6"/>
        <v/>
      </c>
      <c r="DO31" s="3" t="str">
        <f t="shared" si="6"/>
        <v/>
      </c>
      <c r="DP31" s="3" t="str">
        <f t="shared" si="7"/>
        <v/>
      </c>
      <c r="DQ31" s="3" t="str">
        <f t="shared" si="4"/>
        <v/>
      </c>
      <c r="DR31" s="3" t="str">
        <f t="shared" si="4"/>
        <v/>
      </c>
      <c r="DS31" s="3" t="str">
        <f t="shared" si="4"/>
        <v/>
      </c>
      <c r="DT31" s="3" t="str">
        <f t="shared" si="4"/>
        <v/>
      </c>
      <c r="DU31" s="3" t="str">
        <f t="shared" si="4"/>
        <v/>
      </c>
      <c r="DV31" s="3" t="str">
        <f t="shared" si="4"/>
        <v/>
      </c>
    </row>
    <row r="32" spans="1:126" ht="60">
      <c r="A32" t="s">
        <v>115</v>
      </c>
      <c r="B32">
        <v>2021</v>
      </c>
      <c r="C32" t="s">
        <v>114</v>
      </c>
      <c r="D32">
        <v>106990</v>
      </c>
      <c r="E32" s="31">
        <v>1321219735180</v>
      </c>
      <c r="F32" t="s">
        <v>481</v>
      </c>
      <c r="G32">
        <v>325212</v>
      </c>
      <c r="H32" t="s">
        <v>482</v>
      </c>
      <c r="I32" t="s">
        <v>483</v>
      </c>
      <c r="J32" t="s">
        <v>242</v>
      </c>
      <c r="K32" t="s">
        <v>148</v>
      </c>
      <c r="L32">
        <v>77630</v>
      </c>
      <c r="M32" s="3" t="str">
        <f t="shared" si="0"/>
        <v>95. USED AS A REACTANT, 96. P101  FEEDSTOCKS, 97. P102  RAW MATERIALS</v>
      </c>
      <c r="N32" s="38" t="s">
        <v>66</v>
      </c>
      <c r="O32" s="3" t="s">
        <v>1412</v>
      </c>
      <c r="P32">
        <v>17944</v>
      </c>
      <c r="Q32">
        <v>35052.199999999997</v>
      </c>
      <c r="R32">
        <v>52996.2</v>
      </c>
      <c r="S32" s="3" t="s">
        <v>1405</v>
      </c>
      <c r="T32" s="3" t="s">
        <v>1405</v>
      </c>
      <c r="U32" s="3" t="s">
        <v>1405</v>
      </c>
      <c r="V32" s="3" t="s">
        <v>1405</v>
      </c>
      <c r="W32" s="3" t="s">
        <v>1405</v>
      </c>
      <c r="X32" s="3" t="s">
        <v>1405</v>
      </c>
      <c r="Y32" s="3" t="s">
        <v>1407</v>
      </c>
      <c r="Z32" s="3" t="s">
        <v>1407</v>
      </c>
      <c r="AA32" s="3" t="s">
        <v>1407</v>
      </c>
      <c r="AB32" s="3" t="s">
        <v>1405</v>
      </c>
      <c r="AC32" s="3" t="s">
        <v>1405</v>
      </c>
      <c r="AD32" s="3" t="s">
        <v>1405</v>
      </c>
      <c r="AE32" s="3" t="s">
        <v>1405</v>
      </c>
      <c r="AF32" s="3" t="s">
        <v>1405</v>
      </c>
      <c r="AG32" s="3" t="s">
        <v>1405</v>
      </c>
      <c r="AH32" s="3" t="s">
        <v>1405</v>
      </c>
      <c r="AI32" s="3" t="s">
        <v>1405</v>
      </c>
      <c r="AJ32" s="3" t="s">
        <v>1405</v>
      </c>
      <c r="AK32" s="3" t="s">
        <v>1405</v>
      </c>
      <c r="AL32" s="3" t="s">
        <v>1405</v>
      </c>
      <c r="AM32" s="3" t="s">
        <v>1405</v>
      </c>
      <c r="AN32" s="3" t="s">
        <v>1405</v>
      </c>
      <c r="AO32" s="3" t="s">
        <v>1405</v>
      </c>
      <c r="AP32" s="3" t="s">
        <v>1405</v>
      </c>
      <c r="AQ32" s="3" t="s">
        <v>1405</v>
      </c>
      <c r="AR32" s="3" t="s">
        <v>1405</v>
      </c>
      <c r="AS32" s="3" t="s">
        <v>1405</v>
      </c>
      <c r="AT32" s="3" t="s">
        <v>1405</v>
      </c>
      <c r="AU32" s="3" t="s">
        <v>1405</v>
      </c>
      <c r="AV32" s="3" t="s">
        <v>1405</v>
      </c>
      <c r="AW32" s="3" t="s">
        <v>1405</v>
      </c>
      <c r="AX32" s="3" t="s">
        <v>1405</v>
      </c>
      <c r="AY32" s="3" t="s">
        <v>1405</v>
      </c>
      <c r="AZ32" s="3" t="s">
        <v>1405</v>
      </c>
      <c r="BA32" s="3" t="s">
        <v>1405</v>
      </c>
      <c r="BB32" s="3" t="s">
        <v>1405</v>
      </c>
      <c r="BC32" s="3" t="s">
        <v>1405</v>
      </c>
      <c r="BD32" s="3" t="s">
        <v>1405</v>
      </c>
      <c r="BE32" s="3" t="s">
        <v>1405</v>
      </c>
      <c r="BF32" s="3" t="s">
        <v>1405</v>
      </c>
      <c r="BG32" s="3" t="s">
        <v>1405</v>
      </c>
      <c r="BH32" s="3" t="s">
        <v>1405</v>
      </c>
      <c r="BI32" s="3" t="s">
        <v>1405</v>
      </c>
      <c r="BJ32" s="3" t="s">
        <v>1405</v>
      </c>
      <c r="BK32" s="3" t="s">
        <v>1405</v>
      </c>
      <c r="BL32" s="3" t="s">
        <v>1405</v>
      </c>
      <c r="BM32" s="3" t="s">
        <v>1405</v>
      </c>
      <c r="BN32" s="3" t="s">
        <v>1405</v>
      </c>
      <c r="BO32" s="3" t="s">
        <v>1405</v>
      </c>
      <c r="BP32" s="3" t="s">
        <v>1405</v>
      </c>
      <c r="BQ32" s="3" t="s">
        <v>1405</v>
      </c>
      <c r="BR32" s="3" t="s">
        <v>1405</v>
      </c>
      <c r="BS32" s="3" t="s">
        <v>1405</v>
      </c>
      <c r="BT32" s="3" t="s">
        <v>1405</v>
      </c>
      <c r="BU32" s="3" t="str">
        <f t="shared" si="8"/>
        <v/>
      </c>
      <c r="BV32" s="3" t="str">
        <f t="shared" si="8"/>
        <v/>
      </c>
      <c r="BW32" s="3" t="str">
        <f t="shared" si="8"/>
        <v/>
      </c>
      <c r="BX32" s="3" t="str">
        <f t="shared" si="8"/>
        <v/>
      </c>
      <c r="BY32" s="3" t="str">
        <f t="shared" si="8"/>
        <v/>
      </c>
      <c r="BZ32" s="3" t="str">
        <f t="shared" si="8"/>
        <v/>
      </c>
      <c r="CA32" s="3" t="str">
        <f t="shared" si="8"/>
        <v>95. USED AS A REACTANT</v>
      </c>
      <c r="CB32" s="3" t="str">
        <f t="shared" si="8"/>
        <v>96. P101  FEEDSTOCKS</v>
      </c>
      <c r="CC32" s="3" t="str">
        <f t="shared" si="8"/>
        <v>97. P102  RAW MATERIALS</v>
      </c>
      <c r="CD32" s="3" t="str">
        <f t="shared" si="8"/>
        <v/>
      </c>
      <c r="CE32" s="3" t="str">
        <f t="shared" si="8"/>
        <v/>
      </c>
      <c r="CF32" s="3" t="str">
        <f t="shared" si="8"/>
        <v/>
      </c>
      <c r="CG32" s="3" t="str">
        <f t="shared" si="8"/>
        <v/>
      </c>
      <c r="CH32" s="3" t="str">
        <f t="shared" si="8"/>
        <v/>
      </c>
      <c r="CI32" s="3" t="str">
        <f t="shared" si="8"/>
        <v/>
      </c>
      <c r="CJ32" s="3" t="str">
        <f t="shared" si="5"/>
        <v/>
      </c>
      <c r="CK32" s="3" t="str">
        <f t="shared" si="5"/>
        <v/>
      </c>
      <c r="CL32" s="3" t="str">
        <f t="shared" si="5"/>
        <v/>
      </c>
      <c r="CM32" s="3" t="str">
        <f t="shared" si="5"/>
        <v/>
      </c>
      <c r="CN32" s="3" t="str">
        <f t="shared" si="5"/>
        <v/>
      </c>
      <c r="CO32" s="3" t="str">
        <f t="shared" si="5"/>
        <v/>
      </c>
      <c r="CP32" s="3" t="str">
        <f t="shared" si="5"/>
        <v/>
      </c>
      <c r="CQ32" s="3" t="str">
        <f t="shared" si="5"/>
        <v/>
      </c>
      <c r="CR32" s="3" t="str">
        <f t="shared" si="5"/>
        <v/>
      </c>
      <c r="CS32" s="3" t="str">
        <f t="shared" si="5"/>
        <v/>
      </c>
      <c r="CT32" s="3" t="str">
        <f t="shared" si="5"/>
        <v/>
      </c>
      <c r="CU32" s="3" t="str">
        <f t="shared" si="5"/>
        <v/>
      </c>
      <c r="CV32" s="3" t="str">
        <f t="shared" si="5"/>
        <v/>
      </c>
      <c r="CW32" s="3" t="str">
        <f t="shared" si="5"/>
        <v/>
      </c>
      <c r="CX32" s="3" t="str">
        <f t="shared" si="5"/>
        <v/>
      </c>
      <c r="CY32" s="3" t="str">
        <f t="shared" si="5"/>
        <v/>
      </c>
      <c r="CZ32" s="3" t="str">
        <f t="shared" si="6"/>
        <v/>
      </c>
      <c r="DA32" s="3" t="str">
        <f t="shared" si="6"/>
        <v/>
      </c>
      <c r="DB32" s="3" t="str">
        <f t="shared" si="6"/>
        <v/>
      </c>
      <c r="DC32" s="3" t="str">
        <f t="shared" si="6"/>
        <v/>
      </c>
      <c r="DD32" s="3" t="str">
        <f t="shared" si="6"/>
        <v/>
      </c>
      <c r="DE32" s="3" t="str">
        <f t="shared" si="6"/>
        <v/>
      </c>
      <c r="DF32" s="3" t="str">
        <f t="shared" si="6"/>
        <v/>
      </c>
      <c r="DG32" s="3" t="str">
        <f t="shared" si="6"/>
        <v/>
      </c>
      <c r="DH32" s="3" t="str">
        <f t="shared" si="6"/>
        <v/>
      </c>
      <c r="DI32" s="3" t="str">
        <f t="shared" si="6"/>
        <v/>
      </c>
      <c r="DJ32" s="3" t="str">
        <f t="shared" si="6"/>
        <v/>
      </c>
      <c r="DK32" s="3" t="str">
        <f t="shared" si="6"/>
        <v/>
      </c>
      <c r="DL32" s="3" t="str">
        <f t="shared" si="6"/>
        <v/>
      </c>
      <c r="DM32" s="3" t="str">
        <f t="shared" si="6"/>
        <v/>
      </c>
      <c r="DN32" s="3" t="str">
        <f t="shared" si="6"/>
        <v/>
      </c>
      <c r="DO32" s="3" t="str">
        <f t="shared" si="6"/>
        <v/>
      </c>
      <c r="DP32" s="3" t="str">
        <f t="shared" si="7"/>
        <v/>
      </c>
      <c r="DQ32" s="3" t="str">
        <f t="shared" si="4"/>
        <v/>
      </c>
      <c r="DR32" s="3" t="str">
        <f t="shared" si="4"/>
        <v/>
      </c>
      <c r="DS32" s="3" t="str">
        <f t="shared" si="4"/>
        <v/>
      </c>
      <c r="DT32" s="3" t="str">
        <f t="shared" si="4"/>
        <v/>
      </c>
      <c r="DU32" s="3" t="str">
        <f t="shared" si="4"/>
        <v/>
      </c>
      <c r="DV32" s="3" t="str">
        <f t="shared" si="4"/>
        <v/>
      </c>
    </row>
    <row r="33" spans="1:126">
      <c r="A33" t="s">
        <v>115</v>
      </c>
      <c r="B33">
        <v>2016</v>
      </c>
      <c r="C33" t="s">
        <v>114</v>
      </c>
      <c r="D33">
        <v>106990</v>
      </c>
      <c r="E33" s="31">
        <v>1316215044569</v>
      </c>
      <c r="F33" t="s">
        <v>492</v>
      </c>
      <c r="G33">
        <v>325212</v>
      </c>
      <c r="H33" t="s">
        <v>493</v>
      </c>
      <c r="I33" t="s">
        <v>494</v>
      </c>
      <c r="J33" t="s">
        <v>495</v>
      </c>
      <c r="K33" t="s">
        <v>496</v>
      </c>
      <c r="L33">
        <v>37406</v>
      </c>
      <c r="M33" s="3" t="str">
        <f t="shared" si="0"/>
        <v>95. USED AS A REACTANT</v>
      </c>
      <c r="N33" s="3" t="s">
        <v>61</v>
      </c>
      <c r="O33" s="3" t="s">
        <v>1410</v>
      </c>
      <c r="P33">
        <v>362</v>
      </c>
      <c r="Q33">
        <v>19</v>
      </c>
      <c r="R33">
        <v>381</v>
      </c>
      <c r="S33" s="3" t="s">
        <v>1405</v>
      </c>
      <c r="T33" s="3" t="s">
        <v>1405</v>
      </c>
      <c r="U33" s="3" t="s">
        <v>1405</v>
      </c>
      <c r="V33" s="3" t="s">
        <v>1405</v>
      </c>
      <c r="W33" s="3" t="s">
        <v>1405</v>
      </c>
      <c r="X33" s="3" t="s">
        <v>1405</v>
      </c>
      <c r="Y33" s="3" t="s">
        <v>1407</v>
      </c>
      <c r="AE33" s="3" t="s">
        <v>1405</v>
      </c>
      <c r="AR33" s="3" t="s">
        <v>1405</v>
      </c>
      <c r="AS33" s="3" t="s">
        <v>1405</v>
      </c>
      <c r="AT33" s="3" t="s">
        <v>1405</v>
      </c>
      <c r="AV33" s="3" t="s">
        <v>1405</v>
      </c>
      <c r="BD33" s="3" t="s">
        <v>1405</v>
      </c>
      <c r="BK33" s="3" t="s">
        <v>1405</v>
      </c>
      <c r="BU33" s="3" t="str">
        <f t="shared" si="8"/>
        <v/>
      </c>
      <c r="BV33" s="3" t="str">
        <f t="shared" si="8"/>
        <v/>
      </c>
      <c r="BW33" s="3" t="str">
        <f t="shared" si="8"/>
        <v/>
      </c>
      <c r="BX33" s="3" t="str">
        <f t="shared" si="8"/>
        <v/>
      </c>
      <c r="BY33" s="3" t="str">
        <f t="shared" si="8"/>
        <v/>
      </c>
      <c r="BZ33" s="3" t="str">
        <f t="shared" si="8"/>
        <v/>
      </c>
      <c r="CA33" s="3" t="str">
        <f t="shared" si="8"/>
        <v>95. USED AS A REACTANT</v>
      </c>
      <c r="CB33" s="3" t="str">
        <f t="shared" si="8"/>
        <v/>
      </c>
      <c r="CC33" s="3" t="str">
        <f t="shared" si="8"/>
        <v/>
      </c>
      <c r="CD33" s="3" t="str">
        <f t="shared" si="8"/>
        <v/>
      </c>
      <c r="CE33" s="3" t="str">
        <f t="shared" si="8"/>
        <v/>
      </c>
      <c r="CF33" s="3" t="str">
        <f t="shared" si="8"/>
        <v/>
      </c>
      <c r="CG33" s="3" t="str">
        <f t="shared" si="8"/>
        <v/>
      </c>
      <c r="CH33" s="3" t="str">
        <f t="shared" si="8"/>
        <v/>
      </c>
      <c r="CI33" s="3" t="str">
        <f t="shared" si="8"/>
        <v/>
      </c>
      <c r="CJ33" s="3" t="str">
        <f t="shared" si="5"/>
        <v/>
      </c>
      <c r="CK33" s="3" t="str">
        <f t="shared" si="5"/>
        <v/>
      </c>
      <c r="CL33" s="3" t="str">
        <f t="shared" si="5"/>
        <v/>
      </c>
      <c r="CM33" s="3" t="str">
        <f t="shared" si="5"/>
        <v/>
      </c>
      <c r="CN33" s="3" t="str">
        <f t="shared" si="5"/>
        <v/>
      </c>
      <c r="CO33" s="3" t="str">
        <f t="shared" si="5"/>
        <v/>
      </c>
      <c r="CP33" s="3" t="str">
        <f t="shared" si="5"/>
        <v/>
      </c>
      <c r="CQ33" s="3" t="str">
        <f t="shared" si="5"/>
        <v/>
      </c>
      <c r="CR33" s="3" t="str">
        <f t="shared" si="5"/>
        <v/>
      </c>
      <c r="CS33" s="3" t="str">
        <f t="shared" si="5"/>
        <v/>
      </c>
      <c r="CT33" s="3" t="str">
        <f t="shared" si="5"/>
        <v/>
      </c>
      <c r="CU33" s="3" t="str">
        <f t="shared" si="5"/>
        <v/>
      </c>
      <c r="CV33" s="3" t="str">
        <f t="shared" si="5"/>
        <v/>
      </c>
      <c r="CW33" s="3" t="str">
        <f t="shared" si="5"/>
        <v/>
      </c>
      <c r="CX33" s="3" t="str">
        <f t="shared" ref="CX33:DM49" si="9">IF(AV33="Yes", CX$1,"")</f>
        <v/>
      </c>
      <c r="CY33" s="3" t="str">
        <f t="shared" si="9"/>
        <v/>
      </c>
      <c r="CZ33" s="3" t="str">
        <f t="shared" si="6"/>
        <v/>
      </c>
      <c r="DA33" s="3" t="str">
        <f t="shared" si="6"/>
        <v/>
      </c>
      <c r="DB33" s="3" t="str">
        <f t="shared" si="6"/>
        <v/>
      </c>
      <c r="DC33" s="3" t="str">
        <f t="shared" si="6"/>
        <v/>
      </c>
      <c r="DD33" s="3" t="str">
        <f t="shared" si="6"/>
        <v/>
      </c>
      <c r="DE33" s="3" t="str">
        <f t="shared" si="6"/>
        <v/>
      </c>
      <c r="DF33" s="3" t="str">
        <f t="shared" si="6"/>
        <v/>
      </c>
      <c r="DG33" s="3" t="str">
        <f t="shared" si="6"/>
        <v/>
      </c>
      <c r="DH33" s="3" t="str">
        <f t="shared" si="6"/>
        <v/>
      </c>
      <c r="DI33" s="3" t="str">
        <f t="shared" si="6"/>
        <v/>
      </c>
      <c r="DJ33" s="3" t="str">
        <f t="shared" si="6"/>
        <v/>
      </c>
      <c r="DK33" s="3" t="str">
        <f t="shared" si="6"/>
        <v/>
      </c>
      <c r="DL33" s="3" t="str">
        <f t="shared" si="6"/>
        <v/>
      </c>
      <c r="DM33" s="3" t="str">
        <f t="shared" si="6"/>
        <v/>
      </c>
      <c r="DN33" s="3" t="str">
        <f t="shared" ref="DN33:DS96" si="10">IF(BL33="Yes", DN$1,"")</f>
        <v/>
      </c>
      <c r="DO33" s="3" t="str">
        <f t="shared" si="10"/>
        <v/>
      </c>
      <c r="DP33" s="3" t="str">
        <f t="shared" si="7"/>
        <v/>
      </c>
      <c r="DQ33" s="3" t="str">
        <f t="shared" si="4"/>
        <v/>
      </c>
      <c r="DR33" s="3" t="str">
        <f t="shared" si="4"/>
        <v/>
      </c>
      <c r="DS33" s="3" t="str">
        <f t="shared" si="4"/>
        <v/>
      </c>
      <c r="DT33" s="3" t="str">
        <f t="shared" si="4"/>
        <v/>
      </c>
      <c r="DU33" s="3" t="str">
        <f t="shared" si="4"/>
        <v/>
      </c>
      <c r="DV33" s="3" t="str">
        <f t="shared" si="4"/>
        <v/>
      </c>
    </row>
    <row r="34" spans="1:126">
      <c r="A34" t="s">
        <v>115</v>
      </c>
      <c r="B34">
        <v>2016</v>
      </c>
      <c r="C34" t="s">
        <v>114</v>
      </c>
      <c r="D34">
        <v>106990</v>
      </c>
      <c r="E34" s="31">
        <v>1316215044557</v>
      </c>
      <c r="F34" t="s">
        <v>497</v>
      </c>
      <c r="G34">
        <v>325211</v>
      </c>
      <c r="H34" t="s">
        <v>493</v>
      </c>
      <c r="I34" t="s">
        <v>498</v>
      </c>
      <c r="J34" t="s">
        <v>495</v>
      </c>
      <c r="K34" t="s">
        <v>496</v>
      </c>
      <c r="L34">
        <v>37421</v>
      </c>
      <c r="M34" s="3" t="str">
        <f t="shared" si="0"/>
        <v>95. USED AS A REACTANT</v>
      </c>
      <c r="N34" s="3" t="s">
        <v>61</v>
      </c>
      <c r="O34" s="3" t="s">
        <v>1410</v>
      </c>
      <c r="P34">
        <v>159</v>
      </c>
      <c r="Q34">
        <v>87.6</v>
      </c>
      <c r="R34">
        <v>246.6</v>
      </c>
      <c r="S34" s="3" t="s">
        <v>1405</v>
      </c>
      <c r="T34" s="3" t="s">
        <v>1405</v>
      </c>
      <c r="U34" s="3" t="s">
        <v>1405</v>
      </c>
      <c r="V34" s="3" t="s">
        <v>1405</v>
      </c>
      <c r="W34" s="3" t="s">
        <v>1405</v>
      </c>
      <c r="X34" s="3" t="s">
        <v>1405</v>
      </c>
      <c r="Y34" s="3" t="s">
        <v>1407</v>
      </c>
      <c r="AE34" s="3" t="s">
        <v>1405</v>
      </c>
      <c r="AR34" s="3" t="s">
        <v>1405</v>
      </c>
      <c r="AS34" s="3" t="s">
        <v>1405</v>
      </c>
      <c r="AT34" s="3" t="s">
        <v>1405</v>
      </c>
      <c r="AV34" s="3" t="s">
        <v>1405</v>
      </c>
      <c r="BD34" s="3" t="s">
        <v>1405</v>
      </c>
      <c r="BK34" s="3" t="s">
        <v>1405</v>
      </c>
      <c r="BU34" s="3" t="str">
        <f t="shared" si="8"/>
        <v/>
      </c>
      <c r="BV34" s="3" t="str">
        <f t="shared" si="8"/>
        <v/>
      </c>
      <c r="BW34" s="3" t="str">
        <f t="shared" si="8"/>
        <v/>
      </c>
      <c r="BX34" s="3" t="str">
        <f t="shared" si="8"/>
        <v/>
      </c>
      <c r="BY34" s="3" t="str">
        <f t="shared" si="8"/>
        <v/>
      </c>
      <c r="BZ34" s="3" t="str">
        <f t="shared" si="8"/>
        <v/>
      </c>
      <c r="CA34" s="3" t="str">
        <f t="shared" si="8"/>
        <v>95. USED AS A REACTANT</v>
      </c>
      <c r="CB34" s="3" t="str">
        <f t="shared" si="8"/>
        <v/>
      </c>
      <c r="CC34" s="3" t="str">
        <f t="shared" si="8"/>
        <v/>
      </c>
      <c r="CD34" s="3" t="str">
        <f t="shared" si="8"/>
        <v/>
      </c>
      <c r="CE34" s="3" t="str">
        <f t="shared" si="8"/>
        <v/>
      </c>
      <c r="CF34" s="3" t="str">
        <f t="shared" si="8"/>
        <v/>
      </c>
      <c r="CG34" s="3" t="str">
        <f t="shared" si="8"/>
        <v/>
      </c>
      <c r="CH34" s="3" t="str">
        <f t="shared" si="8"/>
        <v/>
      </c>
      <c r="CI34" s="3" t="str">
        <f t="shared" si="8"/>
        <v/>
      </c>
      <c r="CJ34" s="3" t="str">
        <f t="shared" ref="CJ34:CY51" si="11">IF(AH34="Yes", CJ$1,"")</f>
        <v/>
      </c>
      <c r="CK34" s="3" t="str">
        <f t="shared" si="11"/>
        <v/>
      </c>
      <c r="CL34" s="3" t="str">
        <f t="shared" si="11"/>
        <v/>
      </c>
      <c r="CM34" s="3" t="str">
        <f t="shared" si="11"/>
        <v/>
      </c>
      <c r="CN34" s="3" t="str">
        <f t="shared" si="11"/>
        <v/>
      </c>
      <c r="CO34" s="3" t="str">
        <f t="shared" si="11"/>
        <v/>
      </c>
      <c r="CP34" s="3" t="str">
        <f t="shared" si="11"/>
        <v/>
      </c>
      <c r="CQ34" s="3" t="str">
        <f t="shared" si="11"/>
        <v/>
      </c>
      <c r="CR34" s="3" t="str">
        <f t="shared" si="11"/>
        <v/>
      </c>
      <c r="CS34" s="3" t="str">
        <f t="shared" si="11"/>
        <v/>
      </c>
      <c r="CT34" s="3" t="str">
        <f t="shared" si="11"/>
        <v/>
      </c>
      <c r="CU34" s="3" t="str">
        <f t="shared" si="11"/>
        <v/>
      </c>
      <c r="CV34" s="3" t="str">
        <f t="shared" si="11"/>
        <v/>
      </c>
      <c r="CW34" s="3" t="str">
        <f t="shared" si="11"/>
        <v/>
      </c>
      <c r="CX34" s="3" t="str">
        <f t="shared" si="9"/>
        <v/>
      </c>
      <c r="CY34" s="3" t="str">
        <f t="shared" si="9"/>
        <v/>
      </c>
      <c r="CZ34" s="3" t="str">
        <f t="shared" si="9"/>
        <v/>
      </c>
      <c r="DA34" s="3" t="str">
        <f t="shared" si="9"/>
        <v/>
      </c>
      <c r="DB34" s="3" t="str">
        <f t="shared" si="9"/>
        <v/>
      </c>
      <c r="DC34" s="3" t="str">
        <f t="shared" si="9"/>
        <v/>
      </c>
      <c r="DD34" s="3" t="str">
        <f t="shared" si="9"/>
        <v/>
      </c>
      <c r="DE34" s="3" t="str">
        <f t="shared" si="9"/>
        <v/>
      </c>
      <c r="DF34" s="3" t="str">
        <f t="shared" si="9"/>
        <v/>
      </c>
      <c r="DG34" s="3" t="str">
        <f t="shared" si="9"/>
        <v/>
      </c>
      <c r="DH34" s="3" t="str">
        <f t="shared" si="9"/>
        <v/>
      </c>
      <c r="DI34" s="3" t="str">
        <f t="shared" si="9"/>
        <v/>
      </c>
      <c r="DJ34" s="3" t="str">
        <f t="shared" si="9"/>
        <v/>
      </c>
      <c r="DK34" s="3" t="str">
        <f t="shared" si="9"/>
        <v/>
      </c>
      <c r="DL34" s="3" t="str">
        <f t="shared" si="9"/>
        <v/>
      </c>
      <c r="DM34" s="3" t="str">
        <f t="shared" si="9"/>
        <v/>
      </c>
      <c r="DN34" s="3" t="str">
        <f t="shared" si="10"/>
        <v/>
      </c>
      <c r="DO34" s="3" t="str">
        <f t="shared" si="10"/>
        <v/>
      </c>
      <c r="DP34" s="3" t="str">
        <f t="shared" si="7"/>
        <v/>
      </c>
      <c r="DQ34" s="3" t="str">
        <f t="shared" si="4"/>
        <v/>
      </c>
      <c r="DR34" s="3" t="str">
        <f t="shared" si="4"/>
        <v/>
      </c>
      <c r="DS34" s="3" t="str">
        <f t="shared" si="4"/>
        <v/>
      </c>
      <c r="DT34" s="3" t="str">
        <f t="shared" si="4"/>
        <v/>
      </c>
      <c r="DU34" s="3" t="str">
        <f t="shared" si="4"/>
        <v/>
      </c>
      <c r="DV34" s="3" t="str">
        <f t="shared" si="4"/>
        <v/>
      </c>
    </row>
    <row r="35" spans="1:126">
      <c r="A35" t="s">
        <v>115</v>
      </c>
      <c r="B35">
        <v>2016</v>
      </c>
      <c r="C35" t="s">
        <v>114</v>
      </c>
      <c r="D35">
        <v>106990</v>
      </c>
      <c r="E35" s="31">
        <v>1316215505280</v>
      </c>
      <c r="F35" t="s">
        <v>507</v>
      </c>
      <c r="G35">
        <v>325211</v>
      </c>
      <c r="H35" t="s">
        <v>493</v>
      </c>
      <c r="I35" t="s">
        <v>508</v>
      </c>
      <c r="J35" t="s">
        <v>509</v>
      </c>
      <c r="K35" t="s">
        <v>510</v>
      </c>
      <c r="L35">
        <v>15061</v>
      </c>
      <c r="M35" s="3" t="str">
        <f t="shared" si="0"/>
        <v>95. USED AS A REACTANT</v>
      </c>
      <c r="N35" s="3" t="s">
        <v>61</v>
      </c>
      <c r="O35" s="3" t="s">
        <v>1410</v>
      </c>
      <c r="P35">
        <v>3920</v>
      </c>
      <c r="Q35">
        <v>169</v>
      </c>
      <c r="R35">
        <v>4089</v>
      </c>
      <c r="S35" s="3" t="s">
        <v>1405</v>
      </c>
      <c r="T35" s="3" t="s">
        <v>1405</v>
      </c>
      <c r="U35" s="3" t="s">
        <v>1405</v>
      </c>
      <c r="V35" s="3" t="s">
        <v>1405</v>
      </c>
      <c r="W35" s="3" t="s">
        <v>1405</v>
      </c>
      <c r="X35" s="3" t="s">
        <v>1405</v>
      </c>
      <c r="Y35" s="3" t="s">
        <v>1407</v>
      </c>
      <c r="AE35" s="3" t="s">
        <v>1405</v>
      </c>
      <c r="AR35" s="3" t="s">
        <v>1405</v>
      </c>
      <c r="AS35" s="3" t="s">
        <v>1405</v>
      </c>
      <c r="AT35" s="3" t="s">
        <v>1405</v>
      </c>
      <c r="AV35" s="3" t="s">
        <v>1405</v>
      </c>
      <c r="BD35" s="3" t="s">
        <v>1405</v>
      </c>
      <c r="BK35" s="3" t="s">
        <v>1405</v>
      </c>
      <c r="BU35" s="3" t="str">
        <f t="shared" ref="BU35:CI51" si="12">IF(S35="Yes", BU$1,"")</f>
        <v/>
      </c>
      <c r="BV35" s="3" t="str">
        <f t="shared" si="12"/>
        <v/>
      </c>
      <c r="BW35" s="3" t="str">
        <f t="shared" si="12"/>
        <v/>
      </c>
      <c r="BX35" s="3" t="str">
        <f t="shared" si="12"/>
        <v/>
      </c>
      <c r="BY35" s="3" t="str">
        <f t="shared" si="12"/>
        <v/>
      </c>
      <c r="BZ35" s="3" t="str">
        <f t="shared" si="12"/>
        <v/>
      </c>
      <c r="CA35" s="3" t="str">
        <f t="shared" si="12"/>
        <v>95. USED AS A REACTANT</v>
      </c>
      <c r="CB35" s="3" t="str">
        <f t="shared" si="12"/>
        <v/>
      </c>
      <c r="CC35" s="3" t="str">
        <f t="shared" si="12"/>
        <v/>
      </c>
      <c r="CD35" s="3" t="str">
        <f t="shared" si="12"/>
        <v/>
      </c>
      <c r="CE35" s="3" t="str">
        <f t="shared" si="12"/>
        <v/>
      </c>
      <c r="CF35" s="3" t="str">
        <f t="shared" si="12"/>
        <v/>
      </c>
      <c r="CG35" s="3" t="str">
        <f t="shared" si="12"/>
        <v/>
      </c>
      <c r="CH35" s="3" t="str">
        <f t="shared" si="12"/>
        <v/>
      </c>
      <c r="CI35" s="3" t="str">
        <f t="shared" si="12"/>
        <v/>
      </c>
      <c r="CJ35" s="3" t="str">
        <f t="shared" si="11"/>
        <v/>
      </c>
      <c r="CK35" s="3" t="str">
        <f t="shared" si="11"/>
        <v/>
      </c>
      <c r="CL35" s="3" t="str">
        <f t="shared" si="11"/>
        <v/>
      </c>
      <c r="CM35" s="3" t="str">
        <f t="shared" si="11"/>
        <v/>
      </c>
      <c r="CN35" s="3" t="str">
        <f t="shared" si="11"/>
        <v/>
      </c>
      <c r="CO35" s="3" t="str">
        <f t="shared" si="11"/>
        <v/>
      </c>
      <c r="CP35" s="3" t="str">
        <f t="shared" si="11"/>
        <v/>
      </c>
      <c r="CQ35" s="3" t="str">
        <f t="shared" si="11"/>
        <v/>
      </c>
      <c r="CR35" s="3" t="str">
        <f t="shared" si="11"/>
        <v/>
      </c>
      <c r="CS35" s="3" t="str">
        <f t="shared" si="11"/>
        <v/>
      </c>
      <c r="CT35" s="3" t="str">
        <f t="shared" si="11"/>
        <v/>
      </c>
      <c r="CU35" s="3" t="str">
        <f t="shared" si="11"/>
        <v/>
      </c>
      <c r="CV35" s="3" t="str">
        <f t="shared" si="11"/>
        <v/>
      </c>
      <c r="CW35" s="3" t="str">
        <f t="shared" si="11"/>
        <v/>
      </c>
      <c r="CX35" s="3" t="str">
        <f t="shared" si="9"/>
        <v/>
      </c>
      <c r="CY35" s="3" t="str">
        <f t="shared" si="9"/>
        <v/>
      </c>
      <c r="CZ35" s="3" t="str">
        <f t="shared" si="9"/>
        <v/>
      </c>
      <c r="DA35" s="3" t="str">
        <f t="shared" si="9"/>
        <v/>
      </c>
      <c r="DB35" s="3" t="str">
        <f t="shared" si="9"/>
        <v/>
      </c>
      <c r="DC35" s="3" t="str">
        <f t="shared" si="9"/>
        <v/>
      </c>
      <c r="DD35" s="3" t="str">
        <f t="shared" si="9"/>
        <v/>
      </c>
      <c r="DE35" s="3" t="str">
        <f t="shared" si="9"/>
        <v/>
      </c>
      <c r="DF35" s="3" t="str">
        <f t="shared" si="9"/>
        <v/>
      </c>
      <c r="DG35" s="3" t="str">
        <f t="shared" si="9"/>
        <v/>
      </c>
      <c r="DH35" s="3" t="str">
        <f t="shared" si="9"/>
        <v/>
      </c>
      <c r="DI35" s="3" t="str">
        <f t="shared" si="9"/>
        <v/>
      </c>
      <c r="DJ35" s="3" t="str">
        <f t="shared" si="9"/>
        <v/>
      </c>
      <c r="DK35" s="3" t="str">
        <f t="shared" si="9"/>
        <v/>
      </c>
      <c r="DL35" s="3" t="str">
        <f t="shared" si="9"/>
        <v/>
      </c>
      <c r="DM35" s="3" t="str">
        <f t="shared" si="9"/>
        <v/>
      </c>
      <c r="DN35" s="3" t="str">
        <f t="shared" si="10"/>
        <v/>
      </c>
      <c r="DO35" s="3" t="str">
        <f t="shared" si="10"/>
        <v/>
      </c>
      <c r="DP35" s="3" t="str">
        <f t="shared" si="7"/>
        <v/>
      </c>
      <c r="DQ35" s="3" t="str">
        <f t="shared" si="4"/>
        <v/>
      </c>
      <c r="DR35" s="3" t="str">
        <f t="shared" si="4"/>
        <v/>
      </c>
      <c r="DS35" s="3" t="str">
        <f t="shared" si="4"/>
        <v/>
      </c>
      <c r="DT35" s="3" t="str">
        <f t="shared" si="4"/>
        <v/>
      </c>
      <c r="DU35" s="3" t="str">
        <f t="shared" si="4"/>
        <v/>
      </c>
      <c r="DV35" s="3" t="str">
        <f t="shared" si="4"/>
        <v/>
      </c>
    </row>
    <row r="36" spans="1:126">
      <c r="A36" t="s">
        <v>115</v>
      </c>
      <c r="B36">
        <v>2017</v>
      </c>
      <c r="C36" t="s">
        <v>114</v>
      </c>
      <c r="D36">
        <v>106990</v>
      </c>
      <c r="E36" s="31">
        <v>1317216252080</v>
      </c>
      <c r="F36" t="s">
        <v>497</v>
      </c>
      <c r="G36">
        <v>325211</v>
      </c>
      <c r="H36" t="s">
        <v>493</v>
      </c>
      <c r="I36" t="s">
        <v>498</v>
      </c>
      <c r="J36" t="s">
        <v>495</v>
      </c>
      <c r="K36" t="s">
        <v>496</v>
      </c>
      <c r="L36">
        <v>37421</v>
      </c>
      <c r="M36" s="3" t="str">
        <f t="shared" si="0"/>
        <v>95. USED AS A REACTANT</v>
      </c>
      <c r="N36" s="3" t="s">
        <v>61</v>
      </c>
      <c r="O36" s="3" t="s">
        <v>1410</v>
      </c>
      <c r="P36">
        <v>238</v>
      </c>
      <c r="Q36">
        <v>59.3</v>
      </c>
      <c r="R36">
        <v>297.3</v>
      </c>
      <c r="S36" s="3" t="s">
        <v>1405</v>
      </c>
      <c r="T36" s="3" t="s">
        <v>1405</v>
      </c>
      <c r="U36" s="3" t="s">
        <v>1405</v>
      </c>
      <c r="V36" s="3" t="s">
        <v>1405</v>
      </c>
      <c r="W36" s="3" t="s">
        <v>1405</v>
      </c>
      <c r="X36" s="3" t="s">
        <v>1405</v>
      </c>
      <c r="Y36" s="3" t="s">
        <v>1407</v>
      </c>
      <c r="AE36" s="3" t="s">
        <v>1405</v>
      </c>
      <c r="AR36" s="3" t="s">
        <v>1405</v>
      </c>
      <c r="AS36" s="3" t="s">
        <v>1405</v>
      </c>
      <c r="AT36" s="3" t="s">
        <v>1405</v>
      </c>
      <c r="AV36" s="3" t="s">
        <v>1405</v>
      </c>
      <c r="BD36" s="3" t="s">
        <v>1405</v>
      </c>
      <c r="BK36" s="3" t="s">
        <v>1405</v>
      </c>
      <c r="BU36" s="3" t="str">
        <f t="shared" si="12"/>
        <v/>
      </c>
      <c r="BV36" s="3" t="str">
        <f t="shared" si="12"/>
        <v/>
      </c>
      <c r="BW36" s="3" t="str">
        <f t="shared" si="12"/>
        <v/>
      </c>
      <c r="BX36" s="3" t="str">
        <f t="shared" si="12"/>
        <v/>
      </c>
      <c r="BY36" s="3" t="str">
        <f t="shared" si="12"/>
        <v/>
      </c>
      <c r="BZ36" s="3" t="str">
        <f t="shared" si="12"/>
        <v/>
      </c>
      <c r="CA36" s="3" t="str">
        <f t="shared" si="12"/>
        <v>95. USED AS A REACTANT</v>
      </c>
      <c r="CB36" s="3" t="str">
        <f t="shared" si="12"/>
        <v/>
      </c>
      <c r="CC36" s="3" t="str">
        <f t="shared" si="12"/>
        <v/>
      </c>
      <c r="CD36" s="3" t="str">
        <f t="shared" si="12"/>
        <v/>
      </c>
      <c r="CE36" s="3" t="str">
        <f t="shared" si="12"/>
        <v/>
      </c>
      <c r="CF36" s="3" t="str">
        <f t="shared" si="12"/>
        <v/>
      </c>
      <c r="CG36" s="3" t="str">
        <f t="shared" si="12"/>
        <v/>
      </c>
      <c r="CH36" s="3" t="str">
        <f t="shared" si="12"/>
        <v/>
      </c>
      <c r="CI36" s="3" t="str">
        <f t="shared" si="12"/>
        <v/>
      </c>
      <c r="CJ36" s="3" t="str">
        <f t="shared" si="11"/>
        <v/>
      </c>
      <c r="CK36" s="3" t="str">
        <f t="shared" si="11"/>
        <v/>
      </c>
      <c r="CL36" s="3" t="str">
        <f t="shared" si="11"/>
        <v/>
      </c>
      <c r="CM36" s="3" t="str">
        <f t="shared" si="11"/>
        <v/>
      </c>
      <c r="CN36" s="3" t="str">
        <f t="shared" si="11"/>
        <v/>
      </c>
      <c r="CO36" s="3" t="str">
        <f t="shared" si="11"/>
        <v/>
      </c>
      <c r="CP36" s="3" t="str">
        <f t="shared" si="11"/>
        <v/>
      </c>
      <c r="CQ36" s="3" t="str">
        <f t="shared" si="11"/>
        <v/>
      </c>
      <c r="CR36" s="3" t="str">
        <f t="shared" si="11"/>
        <v/>
      </c>
      <c r="CS36" s="3" t="str">
        <f t="shared" si="11"/>
        <v/>
      </c>
      <c r="CT36" s="3" t="str">
        <f t="shared" si="11"/>
        <v/>
      </c>
      <c r="CU36" s="3" t="str">
        <f t="shared" si="11"/>
        <v/>
      </c>
      <c r="CV36" s="3" t="str">
        <f t="shared" si="11"/>
        <v/>
      </c>
      <c r="CW36" s="3" t="str">
        <f t="shared" si="11"/>
        <v/>
      </c>
      <c r="CX36" s="3" t="str">
        <f t="shared" si="9"/>
        <v/>
      </c>
      <c r="CY36" s="3" t="str">
        <f t="shared" si="9"/>
        <v/>
      </c>
      <c r="CZ36" s="3" t="str">
        <f t="shared" si="9"/>
        <v/>
      </c>
      <c r="DA36" s="3" t="str">
        <f t="shared" si="9"/>
        <v/>
      </c>
      <c r="DB36" s="3" t="str">
        <f t="shared" si="9"/>
        <v/>
      </c>
      <c r="DC36" s="3" t="str">
        <f t="shared" si="9"/>
        <v/>
      </c>
      <c r="DD36" s="3" t="str">
        <f t="shared" si="9"/>
        <v/>
      </c>
      <c r="DE36" s="3" t="str">
        <f t="shared" si="9"/>
        <v/>
      </c>
      <c r="DF36" s="3" t="str">
        <f t="shared" si="9"/>
        <v/>
      </c>
      <c r="DG36" s="3" t="str">
        <f t="shared" si="9"/>
        <v/>
      </c>
      <c r="DH36" s="3" t="str">
        <f t="shared" si="9"/>
        <v/>
      </c>
      <c r="DI36" s="3" t="str">
        <f t="shared" si="9"/>
        <v/>
      </c>
      <c r="DJ36" s="3" t="str">
        <f t="shared" si="9"/>
        <v/>
      </c>
      <c r="DK36" s="3" t="str">
        <f t="shared" si="9"/>
        <v/>
      </c>
      <c r="DL36" s="3" t="str">
        <f t="shared" si="9"/>
        <v/>
      </c>
      <c r="DM36" s="3" t="str">
        <f t="shared" si="9"/>
        <v/>
      </c>
      <c r="DN36" s="3" t="str">
        <f t="shared" si="10"/>
        <v/>
      </c>
      <c r="DO36" s="3" t="str">
        <f t="shared" si="10"/>
        <v/>
      </c>
      <c r="DP36" s="3" t="str">
        <f t="shared" si="7"/>
        <v/>
      </c>
      <c r="DQ36" s="3" t="str">
        <f t="shared" si="4"/>
        <v/>
      </c>
      <c r="DR36" s="3" t="str">
        <f t="shared" si="4"/>
        <v/>
      </c>
      <c r="DS36" s="3" t="str">
        <f t="shared" si="4"/>
        <v/>
      </c>
      <c r="DT36" s="3" t="str">
        <f t="shared" si="4"/>
        <v/>
      </c>
      <c r="DU36" s="3" t="str">
        <f t="shared" si="4"/>
        <v/>
      </c>
      <c r="DV36" s="3" t="str">
        <f t="shared" si="4"/>
        <v/>
      </c>
    </row>
    <row r="37" spans="1:126">
      <c r="A37" t="s">
        <v>115</v>
      </c>
      <c r="B37">
        <v>2017</v>
      </c>
      <c r="C37" t="s">
        <v>114</v>
      </c>
      <c r="D37">
        <v>106990</v>
      </c>
      <c r="E37" s="31">
        <v>1317216266938</v>
      </c>
      <c r="F37" t="s">
        <v>492</v>
      </c>
      <c r="G37">
        <v>325212</v>
      </c>
      <c r="H37" t="s">
        <v>493</v>
      </c>
      <c r="I37" t="s">
        <v>494</v>
      </c>
      <c r="J37" t="s">
        <v>495</v>
      </c>
      <c r="K37" t="s">
        <v>496</v>
      </c>
      <c r="L37">
        <v>37406</v>
      </c>
      <c r="M37" s="3" t="str">
        <f t="shared" si="0"/>
        <v>95. USED AS A REACTANT</v>
      </c>
      <c r="N37" s="3" t="s">
        <v>61</v>
      </c>
      <c r="O37" s="3" t="s">
        <v>1410</v>
      </c>
      <c r="P37">
        <v>441</v>
      </c>
      <c r="Q37">
        <v>24</v>
      </c>
      <c r="R37">
        <v>465</v>
      </c>
      <c r="S37" s="3" t="s">
        <v>1405</v>
      </c>
      <c r="T37" s="3" t="s">
        <v>1405</v>
      </c>
      <c r="U37" s="3" t="s">
        <v>1405</v>
      </c>
      <c r="V37" s="3" t="s">
        <v>1405</v>
      </c>
      <c r="W37" s="3" t="s">
        <v>1405</v>
      </c>
      <c r="X37" s="3" t="s">
        <v>1405</v>
      </c>
      <c r="Y37" s="3" t="s">
        <v>1407</v>
      </c>
      <c r="AE37" s="3" t="s">
        <v>1405</v>
      </c>
      <c r="AR37" s="3" t="s">
        <v>1405</v>
      </c>
      <c r="AS37" s="3" t="s">
        <v>1405</v>
      </c>
      <c r="AT37" s="3" t="s">
        <v>1405</v>
      </c>
      <c r="AV37" s="3" t="s">
        <v>1405</v>
      </c>
      <c r="BD37" s="3" t="s">
        <v>1405</v>
      </c>
      <c r="BK37" s="3" t="s">
        <v>1405</v>
      </c>
      <c r="BU37" s="3" t="str">
        <f t="shared" si="12"/>
        <v/>
      </c>
      <c r="BV37" s="3" t="str">
        <f t="shared" si="12"/>
        <v/>
      </c>
      <c r="BW37" s="3" t="str">
        <f t="shared" si="12"/>
        <v/>
      </c>
      <c r="BX37" s="3" t="str">
        <f t="shared" si="12"/>
        <v/>
      </c>
      <c r="BY37" s="3" t="str">
        <f t="shared" si="12"/>
        <v/>
      </c>
      <c r="BZ37" s="3" t="str">
        <f t="shared" si="12"/>
        <v/>
      </c>
      <c r="CA37" s="3" t="str">
        <f t="shared" si="12"/>
        <v>95. USED AS A REACTANT</v>
      </c>
      <c r="CB37" s="3" t="str">
        <f t="shared" si="12"/>
        <v/>
      </c>
      <c r="CC37" s="3" t="str">
        <f t="shared" si="12"/>
        <v/>
      </c>
      <c r="CD37" s="3" t="str">
        <f t="shared" si="12"/>
        <v/>
      </c>
      <c r="CE37" s="3" t="str">
        <f t="shared" si="12"/>
        <v/>
      </c>
      <c r="CF37" s="3" t="str">
        <f t="shared" si="12"/>
        <v/>
      </c>
      <c r="CG37" s="3" t="str">
        <f t="shared" si="12"/>
        <v/>
      </c>
      <c r="CH37" s="3" t="str">
        <f t="shared" si="12"/>
        <v/>
      </c>
      <c r="CI37" s="3" t="str">
        <f t="shared" si="12"/>
        <v/>
      </c>
      <c r="CJ37" s="3" t="str">
        <f t="shared" si="11"/>
        <v/>
      </c>
      <c r="CK37" s="3" t="str">
        <f t="shared" si="11"/>
        <v/>
      </c>
      <c r="CL37" s="3" t="str">
        <f t="shared" si="11"/>
        <v/>
      </c>
      <c r="CM37" s="3" t="str">
        <f t="shared" si="11"/>
        <v/>
      </c>
      <c r="CN37" s="3" t="str">
        <f t="shared" si="11"/>
        <v/>
      </c>
      <c r="CO37" s="3" t="str">
        <f t="shared" si="11"/>
        <v/>
      </c>
      <c r="CP37" s="3" t="str">
        <f t="shared" si="11"/>
        <v/>
      </c>
      <c r="CQ37" s="3" t="str">
        <f t="shared" si="11"/>
        <v/>
      </c>
      <c r="CR37" s="3" t="str">
        <f t="shared" si="11"/>
        <v/>
      </c>
      <c r="CS37" s="3" t="str">
        <f t="shared" si="11"/>
        <v/>
      </c>
      <c r="CT37" s="3" t="str">
        <f t="shared" si="11"/>
        <v/>
      </c>
      <c r="CU37" s="3" t="str">
        <f t="shared" si="11"/>
        <v/>
      </c>
      <c r="CV37" s="3" t="str">
        <f t="shared" si="11"/>
        <v/>
      </c>
      <c r="CW37" s="3" t="str">
        <f t="shared" si="11"/>
        <v/>
      </c>
      <c r="CX37" s="3" t="str">
        <f t="shared" si="9"/>
        <v/>
      </c>
      <c r="CY37" s="3" t="str">
        <f t="shared" si="9"/>
        <v/>
      </c>
      <c r="CZ37" s="3" t="str">
        <f t="shared" si="9"/>
        <v/>
      </c>
      <c r="DA37" s="3" t="str">
        <f t="shared" si="9"/>
        <v/>
      </c>
      <c r="DB37" s="3" t="str">
        <f t="shared" si="9"/>
        <v/>
      </c>
      <c r="DC37" s="3" t="str">
        <f t="shared" si="9"/>
        <v/>
      </c>
      <c r="DD37" s="3" t="str">
        <f t="shared" si="9"/>
        <v/>
      </c>
      <c r="DE37" s="3" t="str">
        <f t="shared" si="9"/>
        <v/>
      </c>
      <c r="DF37" s="3" t="str">
        <f t="shared" si="9"/>
        <v/>
      </c>
      <c r="DG37" s="3" t="str">
        <f t="shared" si="9"/>
        <v/>
      </c>
      <c r="DH37" s="3" t="str">
        <f t="shared" si="9"/>
        <v/>
      </c>
      <c r="DI37" s="3" t="str">
        <f t="shared" si="9"/>
        <v/>
      </c>
      <c r="DJ37" s="3" t="str">
        <f t="shared" si="9"/>
        <v/>
      </c>
      <c r="DK37" s="3" t="str">
        <f t="shared" si="9"/>
        <v/>
      </c>
      <c r="DL37" s="3" t="str">
        <f t="shared" si="9"/>
        <v/>
      </c>
      <c r="DM37" s="3" t="str">
        <f t="shared" si="9"/>
        <v/>
      </c>
      <c r="DN37" s="3" t="str">
        <f t="shared" si="10"/>
        <v/>
      </c>
      <c r="DO37" s="3" t="str">
        <f t="shared" si="10"/>
        <v/>
      </c>
      <c r="DP37" s="3" t="str">
        <f t="shared" si="7"/>
        <v/>
      </c>
      <c r="DQ37" s="3" t="str">
        <f t="shared" si="4"/>
        <v/>
      </c>
      <c r="DR37" s="3" t="str">
        <f t="shared" si="4"/>
        <v/>
      </c>
      <c r="DS37" s="3" t="str">
        <f t="shared" si="4"/>
        <v/>
      </c>
      <c r="DT37" s="3" t="str">
        <f t="shared" si="4"/>
        <v/>
      </c>
      <c r="DU37" s="3" t="str">
        <f t="shared" si="4"/>
        <v/>
      </c>
      <c r="DV37" s="3" t="str">
        <f t="shared" si="4"/>
        <v/>
      </c>
    </row>
    <row r="38" spans="1:126">
      <c r="A38" t="s">
        <v>115</v>
      </c>
      <c r="B38">
        <v>2017</v>
      </c>
      <c r="C38" t="s">
        <v>114</v>
      </c>
      <c r="D38">
        <v>106990</v>
      </c>
      <c r="E38" s="31">
        <v>1317216127656</v>
      </c>
      <c r="F38" t="s">
        <v>507</v>
      </c>
      <c r="G38">
        <v>325211</v>
      </c>
      <c r="H38" t="s">
        <v>493</v>
      </c>
      <c r="I38" t="s">
        <v>508</v>
      </c>
      <c r="J38" t="s">
        <v>509</v>
      </c>
      <c r="K38" t="s">
        <v>510</v>
      </c>
      <c r="L38">
        <v>15061</v>
      </c>
      <c r="M38" s="3" t="str">
        <f t="shared" si="0"/>
        <v>95. USED AS A REACTANT</v>
      </c>
      <c r="N38" s="3" t="s">
        <v>61</v>
      </c>
      <c r="O38" s="3" t="s">
        <v>1410</v>
      </c>
      <c r="P38">
        <v>3920</v>
      </c>
      <c r="Q38">
        <v>183</v>
      </c>
      <c r="R38">
        <v>4103</v>
      </c>
      <c r="S38" s="3" t="s">
        <v>1405</v>
      </c>
      <c r="T38" s="3" t="s">
        <v>1405</v>
      </c>
      <c r="U38" s="3" t="s">
        <v>1405</v>
      </c>
      <c r="V38" s="3" t="s">
        <v>1405</v>
      </c>
      <c r="W38" s="3" t="s">
        <v>1405</v>
      </c>
      <c r="X38" s="3" t="s">
        <v>1405</v>
      </c>
      <c r="Y38" s="3" t="s">
        <v>1407</v>
      </c>
      <c r="AE38" s="3" t="s">
        <v>1405</v>
      </c>
      <c r="AR38" s="3" t="s">
        <v>1405</v>
      </c>
      <c r="AS38" s="3" t="s">
        <v>1405</v>
      </c>
      <c r="AT38" s="3" t="s">
        <v>1405</v>
      </c>
      <c r="AV38" s="3" t="s">
        <v>1405</v>
      </c>
      <c r="BD38" s="3" t="s">
        <v>1405</v>
      </c>
      <c r="BK38" s="3" t="s">
        <v>1405</v>
      </c>
      <c r="BU38" s="3" t="str">
        <f t="shared" si="12"/>
        <v/>
      </c>
      <c r="BV38" s="3" t="str">
        <f t="shared" si="12"/>
        <v/>
      </c>
      <c r="BW38" s="3" t="str">
        <f t="shared" si="12"/>
        <v/>
      </c>
      <c r="BX38" s="3" t="str">
        <f t="shared" si="12"/>
        <v/>
      </c>
      <c r="BY38" s="3" t="str">
        <f t="shared" si="12"/>
        <v/>
      </c>
      <c r="BZ38" s="3" t="str">
        <f t="shared" si="12"/>
        <v/>
      </c>
      <c r="CA38" s="3" t="str">
        <f t="shared" si="12"/>
        <v>95. USED AS A REACTANT</v>
      </c>
      <c r="CB38" s="3" t="str">
        <f t="shared" si="12"/>
        <v/>
      </c>
      <c r="CC38" s="3" t="str">
        <f t="shared" si="12"/>
        <v/>
      </c>
      <c r="CD38" s="3" t="str">
        <f t="shared" si="12"/>
        <v/>
      </c>
      <c r="CE38" s="3" t="str">
        <f t="shared" si="12"/>
        <v/>
      </c>
      <c r="CF38" s="3" t="str">
        <f t="shared" si="12"/>
        <v/>
      </c>
      <c r="CG38" s="3" t="str">
        <f t="shared" si="12"/>
        <v/>
      </c>
      <c r="CH38" s="3" t="str">
        <f t="shared" si="12"/>
        <v/>
      </c>
      <c r="CI38" s="3" t="str">
        <f t="shared" si="12"/>
        <v/>
      </c>
      <c r="CJ38" s="3" t="str">
        <f t="shared" si="11"/>
        <v/>
      </c>
      <c r="CK38" s="3" t="str">
        <f t="shared" si="11"/>
        <v/>
      </c>
      <c r="CL38" s="3" t="str">
        <f t="shared" si="11"/>
        <v/>
      </c>
      <c r="CM38" s="3" t="str">
        <f t="shared" si="11"/>
        <v/>
      </c>
      <c r="CN38" s="3" t="str">
        <f t="shared" si="11"/>
        <v/>
      </c>
      <c r="CO38" s="3" t="str">
        <f t="shared" si="11"/>
        <v/>
      </c>
      <c r="CP38" s="3" t="str">
        <f t="shared" si="11"/>
        <v/>
      </c>
      <c r="CQ38" s="3" t="str">
        <f t="shared" si="11"/>
        <v/>
      </c>
      <c r="CR38" s="3" t="str">
        <f t="shared" si="11"/>
        <v/>
      </c>
      <c r="CS38" s="3" t="str">
        <f t="shared" si="11"/>
        <v/>
      </c>
      <c r="CT38" s="3" t="str">
        <f t="shared" si="11"/>
        <v/>
      </c>
      <c r="CU38" s="3" t="str">
        <f t="shared" si="11"/>
        <v/>
      </c>
      <c r="CV38" s="3" t="str">
        <f t="shared" si="11"/>
        <v/>
      </c>
      <c r="CW38" s="3" t="str">
        <f t="shared" si="11"/>
        <v/>
      </c>
      <c r="CX38" s="3" t="str">
        <f t="shared" si="9"/>
        <v/>
      </c>
      <c r="CY38" s="3" t="str">
        <f t="shared" si="9"/>
        <v/>
      </c>
      <c r="CZ38" s="3" t="str">
        <f t="shared" si="9"/>
        <v/>
      </c>
      <c r="DA38" s="3" t="str">
        <f t="shared" si="9"/>
        <v/>
      </c>
      <c r="DB38" s="3" t="str">
        <f t="shared" si="9"/>
        <v/>
      </c>
      <c r="DC38" s="3" t="str">
        <f t="shared" si="9"/>
        <v/>
      </c>
      <c r="DD38" s="3" t="str">
        <f t="shared" si="9"/>
        <v/>
      </c>
      <c r="DE38" s="3" t="str">
        <f t="shared" si="9"/>
        <v/>
      </c>
      <c r="DF38" s="3" t="str">
        <f t="shared" si="9"/>
        <v/>
      </c>
      <c r="DG38" s="3" t="str">
        <f t="shared" si="9"/>
        <v/>
      </c>
      <c r="DH38" s="3" t="str">
        <f t="shared" si="9"/>
        <v/>
      </c>
      <c r="DI38" s="3" t="str">
        <f t="shared" si="9"/>
        <v/>
      </c>
      <c r="DJ38" s="3" t="str">
        <f t="shared" si="9"/>
        <v/>
      </c>
      <c r="DK38" s="3" t="str">
        <f t="shared" si="9"/>
        <v/>
      </c>
      <c r="DL38" s="3" t="str">
        <f t="shared" si="9"/>
        <v/>
      </c>
      <c r="DM38" s="3" t="str">
        <f t="shared" si="9"/>
        <v/>
      </c>
      <c r="DN38" s="3" t="str">
        <f t="shared" si="10"/>
        <v/>
      </c>
      <c r="DO38" s="3" t="str">
        <f t="shared" si="10"/>
        <v/>
      </c>
      <c r="DP38" s="3" t="str">
        <f t="shared" si="7"/>
        <v/>
      </c>
      <c r="DQ38" s="3" t="str">
        <f t="shared" si="4"/>
        <v/>
      </c>
      <c r="DR38" s="3" t="str">
        <f t="shared" si="4"/>
        <v/>
      </c>
      <c r="DS38" s="3" t="str">
        <f t="shared" si="4"/>
        <v/>
      </c>
      <c r="DT38" s="3" t="str">
        <f t="shared" si="4"/>
        <v/>
      </c>
      <c r="DU38" s="3" t="str">
        <f t="shared" si="4"/>
        <v/>
      </c>
      <c r="DV38" s="3" t="str">
        <f t="shared" si="4"/>
        <v/>
      </c>
    </row>
    <row r="39" spans="1:126" ht="60">
      <c r="A39" t="s">
        <v>115</v>
      </c>
      <c r="B39">
        <v>2018</v>
      </c>
      <c r="C39" t="s">
        <v>114</v>
      </c>
      <c r="D39">
        <v>106990</v>
      </c>
      <c r="E39" s="31">
        <v>1318217246711</v>
      </c>
      <c r="F39" t="s">
        <v>507</v>
      </c>
      <c r="G39">
        <v>325211</v>
      </c>
      <c r="H39" t="s">
        <v>493</v>
      </c>
      <c r="I39" t="s">
        <v>508</v>
      </c>
      <c r="J39" t="s">
        <v>509</v>
      </c>
      <c r="K39" t="s">
        <v>510</v>
      </c>
      <c r="L39">
        <v>15061</v>
      </c>
      <c r="M39" s="3" t="str">
        <f t="shared" si="0"/>
        <v>95. USED AS A REACTANT, 97. P102  RAW MATERIALS</v>
      </c>
      <c r="N39" s="3" t="s">
        <v>61</v>
      </c>
      <c r="O39" s="3" t="s">
        <v>1410</v>
      </c>
      <c r="P39">
        <v>3920</v>
      </c>
      <c r="Q39">
        <v>188</v>
      </c>
      <c r="R39">
        <v>4108</v>
      </c>
      <c r="S39" s="3" t="s">
        <v>1405</v>
      </c>
      <c r="T39" s="3" t="s">
        <v>1405</v>
      </c>
      <c r="U39" s="3" t="s">
        <v>1405</v>
      </c>
      <c r="V39" s="3" t="s">
        <v>1405</v>
      </c>
      <c r="W39" s="3" t="s">
        <v>1405</v>
      </c>
      <c r="X39" s="3" t="s">
        <v>1405</v>
      </c>
      <c r="Y39" s="3" t="s">
        <v>1407</v>
      </c>
      <c r="Z39" s="3" t="s">
        <v>1405</v>
      </c>
      <c r="AA39" s="3" t="s">
        <v>1407</v>
      </c>
      <c r="AB39" s="3" t="s">
        <v>1405</v>
      </c>
      <c r="AC39" s="3" t="s">
        <v>1405</v>
      </c>
      <c r="AD39" s="3" t="s">
        <v>1405</v>
      </c>
      <c r="AE39" s="3" t="s">
        <v>1405</v>
      </c>
      <c r="AF39" s="3" t="s">
        <v>1405</v>
      </c>
      <c r="AG39" s="3" t="s">
        <v>1405</v>
      </c>
      <c r="AH39" s="3" t="s">
        <v>1405</v>
      </c>
      <c r="AI39" s="3" t="s">
        <v>1405</v>
      </c>
      <c r="AJ39" s="3" t="s">
        <v>1405</v>
      </c>
      <c r="AK39" s="3" t="s">
        <v>1405</v>
      </c>
      <c r="AL39" s="3" t="s">
        <v>1405</v>
      </c>
      <c r="AM39" s="3" t="s">
        <v>1405</v>
      </c>
      <c r="AN39" s="3" t="s">
        <v>1405</v>
      </c>
      <c r="AO39" s="3" t="s">
        <v>1405</v>
      </c>
      <c r="AP39" s="3" t="s">
        <v>1405</v>
      </c>
      <c r="AQ39" s="3" t="s">
        <v>1405</v>
      </c>
      <c r="AR39" s="3" t="s">
        <v>1405</v>
      </c>
      <c r="AS39" s="3" t="s">
        <v>1405</v>
      </c>
      <c r="AT39" s="3" t="s">
        <v>1405</v>
      </c>
      <c r="AU39" s="3" t="s">
        <v>1405</v>
      </c>
      <c r="AV39" s="3" t="s">
        <v>1405</v>
      </c>
      <c r="AW39" s="3" t="s">
        <v>1405</v>
      </c>
      <c r="AX39" s="3" t="s">
        <v>1405</v>
      </c>
      <c r="AY39" s="3" t="s">
        <v>1405</v>
      </c>
      <c r="AZ39" s="3" t="s">
        <v>1405</v>
      </c>
      <c r="BA39" s="3" t="s">
        <v>1405</v>
      </c>
      <c r="BB39" s="3" t="s">
        <v>1405</v>
      </c>
      <c r="BC39" s="3" t="s">
        <v>1405</v>
      </c>
      <c r="BD39" s="3" t="s">
        <v>1405</v>
      </c>
      <c r="BE39" s="3" t="s">
        <v>1405</v>
      </c>
      <c r="BF39" s="3" t="s">
        <v>1405</v>
      </c>
      <c r="BG39" s="3" t="s">
        <v>1405</v>
      </c>
      <c r="BH39" s="3" t="s">
        <v>1405</v>
      </c>
      <c r="BI39" s="3" t="s">
        <v>1405</v>
      </c>
      <c r="BJ39" s="3" t="s">
        <v>1405</v>
      </c>
      <c r="BK39" s="3" t="s">
        <v>1405</v>
      </c>
      <c r="BL39" s="3" t="s">
        <v>1405</v>
      </c>
      <c r="BM39" s="3" t="s">
        <v>1405</v>
      </c>
      <c r="BN39" s="3" t="s">
        <v>1405</v>
      </c>
      <c r="BO39" s="3" t="s">
        <v>1405</v>
      </c>
      <c r="BP39" s="3" t="s">
        <v>1405</v>
      </c>
      <c r="BQ39" s="3" t="s">
        <v>1405</v>
      </c>
      <c r="BR39" s="3" t="s">
        <v>1405</v>
      </c>
      <c r="BS39" s="3" t="s">
        <v>1405</v>
      </c>
      <c r="BT39" s="3" t="s">
        <v>1405</v>
      </c>
      <c r="BU39" s="3" t="str">
        <f t="shared" si="12"/>
        <v/>
      </c>
      <c r="BV39" s="3" t="str">
        <f t="shared" si="12"/>
        <v/>
      </c>
      <c r="BW39" s="3" t="str">
        <f t="shared" si="12"/>
        <v/>
      </c>
      <c r="BX39" s="3" t="str">
        <f t="shared" si="12"/>
        <v/>
      </c>
      <c r="BY39" s="3" t="str">
        <f t="shared" si="12"/>
        <v/>
      </c>
      <c r="BZ39" s="3" t="str">
        <f t="shared" si="12"/>
        <v/>
      </c>
      <c r="CA39" s="3" t="str">
        <f t="shared" si="12"/>
        <v>95. USED AS A REACTANT</v>
      </c>
      <c r="CB39" s="3" t="str">
        <f t="shared" si="12"/>
        <v/>
      </c>
      <c r="CC39" s="3" t="str">
        <f t="shared" si="12"/>
        <v>97. P102  RAW MATERIALS</v>
      </c>
      <c r="CD39" s="3" t="str">
        <f t="shared" si="12"/>
        <v/>
      </c>
      <c r="CE39" s="3" t="str">
        <f t="shared" si="12"/>
        <v/>
      </c>
      <c r="CF39" s="3" t="str">
        <f t="shared" si="12"/>
        <v/>
      </c>
      <c r="CG39" s="3" t="str">
        <f t="shared" si="12"/>
        <v/>
      </c>
      <c r="CH39" s="3" t="str">
        <f t="shared" si="12"/>
        <v/>
      </c>
      <c r="CI39" s="3" t="str">
        <f t="shared" si="12"/>
        <v/>
      </c>
      <c r="CJ39" s="3" t="str">
        <f t="shared" si="11"/>
        <v/>
      </c>
      <c r="CK39" s="3" t="str">
        <f t="shared" si="11"/>
        <v/>
      </c>
      <c r="CL39" s="3" t="str">
        <f t="shared" si="11"/>
        <v/>
      </c>
      <c r="CM39" s="3" t="str">
        <f t="shared" si="11"/>
        <v/>
      </c>
      <c r="CN39" s="3" t="str">
        <f t="shared" si="11"/>
        <v/>
      </c>
      <c r="CO39" s="3" t="str">
        <f t="shared" si="11"/>
        <v/>
      </c>
      <c r="CP39" s="3" t="str">
        <f t="shared" si="11"/>
        <v/>
      </c>
      <c r="CQ39" s="3" t="str">
        <f t="shared" si="11"/>
        <v/>
      </c>
      <c r="CR39" s="3" t="str">
        <f t="shared" si="11"/>
        <v/>
      </c>
      <c r="CS39" s="3" t="str">
        <f t="shared" si="11"/>
        <v/>
      </c>
      <c r="CT39" s="3" t="str">
        <f t="shared" si="11"/>
        <v/>
      </c>
      <c r="CU39" s="3" t="str">
        <f t="shared" si="11"/>
        <v/>
      </c>
      <c r="CV39" s="3" t="str">
        <f t="shared" si="11"/>
        <v/>
      </c>
      <c r="CW39" s="3" t="str">
        <f t="shared" si="11"/>
        <v/>
      </c>
      <c r="CX39" s="3" t="str">
        <f t="shared" si="9"/>
        <v/>
      </c>
      <c r="CY39" s="3" t="str">
        <f t="shared" si="9"/>
        <v/>
      </c>
      <c r="CZ39" s="3" t="str">
        <f t="shared" si="9"/>
        <v/>
      </c>
      <c r="DA39" s="3" t="str">
        <f t="shared" si="9"/>
        <v/>
      </c>
      <c r="DB39" s="3" t="str">
        <f t="shared" si="9"/>
        <v/>
      </c>
      <c r="DC39" s="3" t="str">
        <f t="shared" si="9"/>
        <v/>
      </c>
      <c r="DD39" s="3" t="str">
        <f t="shared" si="9"/>
        <v/>
      </c>
      <c r="DE39" s="3" t="str">
        <f t="shared" si="9"/>
        <v/>
      </c>
      <c r="DF39" s="3" t="str">
        <f t="shared" si="9"/>
        <v/>
      </c>
      <c r="DG39" s="3" t="str">
        <f t="shared" si="9"/>
        <v/>
      </c>
      <c r="DH39" s="3" t="str">
        <f t="shared" si="9"/>
        <v/>
      </c>
      <c r="DI39" s="3" t="str">
        <f t="shared" si="9"/>
        <v/>
      </c>
      <c r="DJ39" s="3" t="str">
        <f t="shared" si="9"/>
        <v/>
      </c>
      <c r="DK39" s="3" t="str">
        <f t="shared" si="9"/>
        <v/>
      </c>
      <c r="DL39" s="3" t="str">
        <f t="shared" si="9"/>
        <v/>
      </c>
      <c r="DM39" s="3" t="str">
        <f t="shared" si="9"/>
        <v/>
      </c>
      <c r="DN39" s="3" t="str">
        <f t="shared" si="10"/>
        <v/>
      </c>
      <c r="DO39" s="3" t="str">
        <f t="shared" si="10"/>
        <v/>
      </c>
      <c r="DP39" s="3" t="str">
        <f t="shared" si="7"/>
        <v/>
      </c>
      <c r="DQ39" s="3" t="str">
        <f t="shared" si="4"/>
        <v/>
      </c>
      <c r="DR39" s="3" t="str">
        <f t="shared" si="4"/>
        <v/>
      </c>
      <c r="DS39" s="3" t="str">
        <f t="shared" si="4"/>
        <v/>
      </c>
      <c r="DT39" s="3" t="str">
        <f t="shared" si="4"/>
        <v/>
      </c>
      <c r="DU39" s="3" t="str">
        <f t="shared" si="4"/>
        <v/>
      </c>
      <c r="DV39" s="3" t="str">
        <f t="shared" si="4"/>
        <v/>
      </c>
    </row>
    <row r="40" spans="1:126" ht="60">
      <c r="A40" t="s">
        <v>115</v>
      </c>
      <c r="B40">
        <v>2018</v>
      </c>
      <c r="C40" t="s">
        <v>114</v>
      </c>
      <c r="D40">
        <v>106990</v>
      </c>
      <c r="E40" s="31">
        <v>1318216796185</v>
      </c>
      <c r="F40" t="s">
        <v>492</v>
      </c>
      <c r="G40">
        <v>325212</v>
      </c>
      <c r="H40" t="s">
        <v>493</v>
      </c>
      <c r="I40" t="s">
        <v>494</v>
      </c>
      <c r="J40" t="s">
        <v>495</v>
      </c>
      <c r="K40" t="s">
        <v>496</v>
      </c>
      <c r="L40">
        <v>37406</v>
      </c>
      <c r="M40" s="3" t="str">
        <f t="shared" si="0"/>
        <v>95. USED AS A REACTANT, 97. P102  RAW MATERIALS</v>
      </c>
      <c r="N40" s="3" t="s">
        <v>61</v>
      </c>
      <c r="O40" s="3" t="s">
        <v>1410</v>
      </c>
      <c r="P40">
        <v>169</v>
      </c>
      <c r="Q40">
        <v>29</v>
      </c>
      <c r="R40">
        <v>198</v>
      </c>
      <c r="S40" s="3" t="s">
        <v>1405</v>
      </c>
      <c r="T40" s="3" t="s">
        <v>1405</v>
      </c>
      <c r="U40" s="3" t="s">
        <v>1405</v>
      </c>
      <c r="V40" s="3" t="s">
        <v>1405</v>
      </c>
      <c r="W40" s="3" t="s">
        <v>1405</v>
      </c>
      <c r="X40" s="3" t="s">
        <v>1405</v>
      </c>
      <c r="Y40" s="3" t="s">
        <v>1407</v>
      </c>
      <c r="Z40" s="3" t="s">
        <v>1405</v>
      </c>
      <c r="AA40" s="3" t="s">
        <v>1407</v>
      </c>
      <c r="AB40" s="3" t="s">
        <v>1405</v>
      </c>
      <c r="AC40" s="3" t="s">
        <v>1405</v>
      </c>
      <c r="AD40" s="3" t="s">
        <v>1405</v>
      </c>
      <c r="AE40" s="3" t="s">
        <v>1405</v>
      </c>
      <c r="AF40" s="3" t="s">
        <v>1405</v>
      </c>
      <c r="AG40" s="3" t="s">
        <v>1405</v>
      </c>
      <c r="AH40" s="3" t="s">
        <v>1405</v>
      </c>
      <c r="AI40" s="3" t="s">
        <v>1405</v>
      </c>
      <c r="AJ40" s="3" t="s">
        <v>1405</v>
      </c>
      <c r="AK40" s="3" t="s">
        <v>1405</v>
      </c>
      <c r="AL40" s="3" t="s">
        <v>1405</v>
      </c>
      <c r="AM40" s="3" t="s">
        <v>1405</v>
      </c>
      <c r="AN40" s="3" t="s">
        <v>1405</v>
      </c>
      <c r="AO40" s="3" t="s">
        <v>1405</v>
      </c>
      <c r="AP40" s="3" t="s">
        <v>1405</v>
      </c>
      <c r="AQ40" s="3" t="s">
        <v>1405</v>
      </c>
      <c r="AR40" s="3" t="s">
        <v>1405</v>
      </c>
      <c r="AS40" s="3" t="s">
        <v>1405</v>
      </c>
      <c r="AT40" s="3" t="s">
        <v>1405</v>
      </c>
      <c r="AU40" s="3" t="s">
        <v>1405</v>
      </c>
      <c r="AV40" s="3" t="s">
        <v>1405</v>
      </c>
      <c r="AW40" s="3" t="s">
        <v>1405</v>
      </c>
      <c r="AX40" s="3" t="s">
        <v>1405</v>
      </c>
      <c r="AY40" s="3" t="s">
        <v>1405</v>
      </c>
      <c r="AZ40" s="3" t="s">
        <v>1405</v>
      </c>
      <c r="BA40" s="3" t="s">
        <v>1405</v>
      </c>
      <c r="BB40" s="3" t="s">
        <v>1405</v>
      </c>
      <c r="BC40" s="3" t="s">
        <v>1405</v>
      </c>
      <c r="BD40" s="3" t="s">
        <v>1405</v>
      </c>
      <c r="BE40" s="3" t="s">
        <v>1405</v>
      </c>
      <c r="BF40" s="3" t="s">
        <v>1405</v>
      </c>
      <c r="BG40" s="3" t="s">
        <v>1405</v>
      </c>
      <c r="BH40" s="3" t="s">
        <v>1405</v>
      </c>
      <c r="BI40" s="3" t="s">
        <v>1405</v>
      </c>
      <c r="BJ40" s="3" t="s">
        <v>1405</v>
      </c>
      <c r="BK40" s="3" t="s">
        <v>1405</v>
      </c>
      <c r="BL40" s="3" t="s">
        <v>1405</v>
      </c>
      <c r="BM40" s="3" t="s">
        <v>1405</v>
      </c>
      <c r="BN40" s="3" t="s">
        <v>1405</v>
      </c>
      <c r="BO40" s="3" t="s">
        <v>1405</v>
      </c>
      <c r="BP40" s="3" t="s">
        <v>1405</v>
      </c>
      <c r="BQ40" s="3" t="s">
        <v>1405</v>
      </c>
      <c r="BR40" s="3" t="s">
        <v>1405</v>
      </c>
      <c r="BS40" s="3" t="s">
        <v>1405</v>
      </c>
      <c r="BT40" s="3" t="s">
        <v>1405</v>
      </c>
      <c r="BU40" s="3" t="str">
        <f t="shared" si="12"/>
        <v/>
      </c>
      <c r="BV40" s="3" t="str">
        <f t="shared" si="12"/>
        <v/>
      </c>
      <c r="BW40" s="3" t="str">
        <f t="shared" si="12"/>
        <v/>
      </c>
      <c r="BX40" s="3" t="str">
        <f t="shared" si="12"/>
        <v/>
      </c>
      <c r="BY40" s="3" t="str">
        <f t="shared" si="12"/>
        <v/>
      </c>
      <c r="BZ40" s="3" t="str">
        <f t="shared" si="12"/>
        <v/>
      </c>
      <c r="CA40" s="3" t="str">
        <f t="shared" si="12"/>
        <v>95. USED AS A REACTANT</v>
      </c>
      <c r="CB40" s="3" t="str">
        <f t="shared" si="12"/>
        <v/>
      </c>
      <c r="CC40" s="3" t="str">
        <f t="shared" si="12"/>
        <v>97. P102  RAW MATERIALS</v>
      </c>
      <c r="CD40" s="3" t="str">
        <f t="shared" si="12"/>
        <v/>
      </c>
      <c r="CE40" s="3" t="str">
        <f t="shared" si="12"/>
        <v/>
      </c>
      <c r="CF40" s="3" t="str">
        <f t="shared" si="12"/>
        <v/>
      </c>
      <c r="CG40" s="3" t="str">
        <f t="shared" si="12"/>
        <v/>
      </c>
      <c r="CH40" s="3" t="str">
        <f t="shared" si="12"/>
        <v/>
      </c>
      <c r="CI40" s="3" t="str">
        <f t="shared" si="12"/>
        <v/>
      </c>
      <c r="CJ40" s="3" t="str">
        <f t="shared" si="11"/>
        <v/>
      </c>
      <c r="CK40" s="3" t="str">
        <f t="shared" si="11"/>
        <v/>
      </c>
      <c r="CL40" s="3" t="str">
        <f t="shared" si="11"/>
        <v/>
      </c>
      <c r="CM40" s="3" t="str">
        <f t="shared" si="11"/>
        <v/>
      </c>
      <c r="CN40" s="3" t="str">
        <f t="shared" si="11"/>
        <v/>
      </c>
      <c r="CO40" s="3" t="str">
        <f t="shared" si="11"/>
        <v/>
      </c>
      <c r="CP40" s="3" t="str">
        <f t="shared" si="11"/>
        <v/>
      </c>
      <c r="CQ40" s="3" t="str">
        <f t="shared" si="11"/>
        <v/>
      </c>
      <c r="CR40" s="3" t="str">
        <f t="shared" si="11"/>
        <v/>
      </c>
      <c r="CS40" s="3" t="str">
        <f t="shared" si="11"/>
        <v/>
      </c>
      <c r="CT40" s="3" t="str">
        <f t="shared" si="11"/>
        <v/>
      </c>
      <c r="CU40" s="3" t="str">
        <f t="shared" si="11"/>
        <v/>
      </c>
      <c r="CV40" s="3" t="str">
        <f t="shared" si="11"/>
        <v/>
      </c>
      <c r="CW40" s="3" t="str">
        <f t="shared" si="11"/>
        <v/>
      </c>
      <c r="CX40" s="3" t="str">
        <f t="shared" si="9"/>
        <v/>
      </c>
      <c r="CY40" s="3" t="str">
        <f t="shared" si="9"/>
        <v/>
      </c>
      <c r="CZ40" s="3" t="str">
        <f t="shared" si="9"/>
        <v/>
      </c>
      <c r="DA40" s="3" t="str">
        <f t="shared" si="9"/>
        <v/>
      </c>
      <c r="DB40" s="3" t="str">
        <f t="shared" si="9"/>
        <v/>
      </c>
      <c r="DC40" s="3" t="str">
        <f t="shared" si="9"/>
        <v/>
      </c>
      <c r="DD40" s="3" t="str">
        <f t="shared" si="9"/>
        <v/>
      </c>
      <c r="DE40" s="3" t="str">
        <f t="shared" si="9"/>
        <v/>
      </c>
      <c r="DF40" s="3" t="str">
        <f t="shared" si="9"/>
        <v/>
      </c>
      <c r="DG40" s="3" t="str">
        <f t="shared" si="9"/>
        <v/>
      </c>
      <c r="DH40" s="3" t="str">
        <f t="shared" si="9"/>
        <v/>
      </c>
      <c r="DI40" s="3" t="str">
        <f t="shared" si="9"/>
        <v/>
      </c>
      <c r="DJ40" s="3" t="str">
        <f t="shared" si="9"/>
        <v/>
      </c>
      <c r="DK40" s="3" t="str">
        <f t="shared" si="9"/>
        <v/>
      </c>
      <c r="DL40" s="3" t="str">
        <f t="shared" si="9"/>
        <v/>
      </c>
      <c r="DM40" s="3" t="str">
        <f t="shared" si="9"/>
        <v/>
      </c>
      <c r="DN40" s="3" t="str">
        <f t="shared" si="10"/>
        <v/>
      </c>
      <c r="DO40" s="3" t="str">
        <f t="shared" si="10"/>
        <v/>
      </c>
      <c r="DP40" s="3" t="str">
        <f t="shared" si="7"/>
        <v/>
      </c>
      <c r="DQ40" s="3" t="str">
        <f t="shared" si="4"/>
        <v/>
      </c>
      <c r="DR40" s="3" t="str">
        <f t="shared" si="4"/>
        <v/>
      </c>
      <c r="DS40" s="3" t="str">
        <f t="shared" si="4"/>
        <v/>
      </c>
      <c r="DT40" s="3" t="str">
        <f t="shared" si="4"/>
        <v/>
      </c>
      <c r="DU40" s="3" t="str">
        <f t="shared" si="4"/>
        <v/>
      </c>
      <c r="DV40" s="3" t="str">
        <f t="shared" si="4"/>
        <v/>
      </c>
    </row>
    <row r="41" spans="1:126" ht="60">
      <c r="A41" t="s">
        <v>115</v>
      </c>
      <c r="B41">
        <v>2018</v>
      </c>
      <c r="C41" t="s">
        <v>114</v>
      </c>
      <c r="D41">
        <v>106990</v>
      </c>
      <c r="E41" s="31">
        <v>1318216796274</v>
      </c>
      <c r="F41" t="s">
        <v>497</v>
      </c>
      <c r="G41">
        <v>325211</v>
      </c>
      <c r="H41" t="s">
        <v>493</v>
      </c>
      <c r="I41" t="s">
        <v>498</v>
      </c>
      <c r="J41" t="s">
        <v>495</v>
      </c>
      <c r="K41" t="s">
        <v>496</v>
      </c>
      <c r="L41">
        <v>37421</v>
      </c>
      <c r="M41" s="3" t="str">
        <f t="shared" si="0"/>
        <v>95. USED AS A REACTANT, 97. P102  RAW MATERIALS</v>
      </c>
      <c r="N41" s="3" t="s">
        <v>61</v>
      </c>
      <c r="O41" s="3" t="s">
        <v>1410</v>
      </c>
      <c r="P41">
        <v>214</v>
      </c>
      <c r="Q41">
        <v>291</v>
      </c>
      <c r="R41">
        <v>505</v>
      </c>
      <c r="S41" s="3" t="s">
        <v>1405</v>
      </c>
      <c r="T41" s="3" t="s">
        <v>1405</v>
      </c>
      <c r="U41" s="3" t="s">
        <v>1405</v>
      </c>
      <c r="V41" s="3" t="s">
        <v>1405</v>
      </c>
      <c r="W41" s="3" t="s">
        <v>1405</v>
      </c>
      <c r="X41" s="3" t="s">
        <v>1405</v>
      </c>
      <c r="Y41" s="3" t="s">
        <v>1407</v>
      </c>
      <c r="Z41" s="3" t="s">
        <v>1405</v>
      </c>
      <c r="AA41" s="3" t="s">
        <v>1407</v>
      </c>
      <c r="AB41" s="3" t="s">
        <v>1405</v>
      </c>
      <c r="AC41" s="3" t="s">
        <v>1405</v>
      </c>
      <c r="AD41" s="3" t="s">
        <v>1405</v>
      </c>
      <c r="AE41" s="3" t="s">
        <v>1405</v>
      </c>
      <c r="AF41" s="3" t="s">
        <v>1405</v>
      </c>
      <c r="AG41" s="3" t="s">
        <v>1405</v>
      </c>
      <c r="AH41" s="3" t="s">
        <v>1405</v>
      </c>
      <c r="AI41" s="3" t="s">
        <v>1405</v>
      </c>
      <c r="AJ41" s="3" t="s">
        <v>1405</v>
      </c>
      <c r="AK41" s="3" t="s">
        <v>1405</v>
      </c>
      <c r="AL41" s="3" t="s">
        <v>1405</v>
      </c>
      <c r="AM41" s="3" t="s">
        <v>1405</v>
      </c>
      <c r="AN41" s="3" t="s">
        <v>1405</v>
      </c>
      <c r="AO41" s="3" t="s">
        <v>1405</v>
      </c>
      <c r="AP41" s="3" t="s">
        <v>1405</v>
      </c>
      <c r="AQ41" s="3" t="s">
        <v>1405</v>
      </c>
      <c r="AR41" s="3" t="s">
        <v>1405</v>
      </c>
      <c r="AS41" s="3" t="s">
        <v>1405</v>
      </c>
      <c r="AT41" s="3" t="s">
        <v>1405</v>
      </c>
      <c r="AU41" s="3" t="s">
        <v>1405</v>
      </c>
      <c r="AV41" s="3" t="s">
        <v>1405</v>
      </c>
      <c r="AW41" s="3" t="s">
        <v>1405</v>
      </c>
      <c r="AX41" s="3" t="s">
        <v>1405</v>
      </c>
      <c r="AY41" s="3" t="s">
        <v>1405</v>
      </c>
      <c r="AZ41" s="3" t="s">
        <v>1405</v>
      </c>
      <c r="BA41" s="3" t="s">
        <v>1405</v>
      </c>
      <c r="BB41" s="3" t="s">
        <v>1405</v>
      </c>
      <c r="BC41" s="3" t="s">
        <v>1405</v>
      </c>
      <c r="BD41" s="3" t="s">
        <v>1405</v>
      </c>
      <c r="BE41" s="3" t="s">
        <v>1405</v>
      </c>
      <c r="BF41" s="3" t="s">
        <v>1405</v>
      </c>
      <c r="BG41" s="3" t="s">
        <v>1405</v>
      </c>
      <c r="BH41" s="3" t="s">
        <v>1405</v>
      </c>
      <c r="BI41" s="3" t="s">
        <v>1405</v>
      </c>
      <c r="BJ41" s="3" t="s">
        <v>1405</v>
      </c>
      <c r="BK41" s="3" t="s">
        <v>1405</v>
      </c>
      <c r="BL41" s="3" t="s">
        <v>1405</v>
      </c>
      <c r="BM41" s="3" t="s">
        <v>1405</v>
      </c>
      <c r="BN41" s="3" t="s">
        <v>1405</v>
      </c>
      <c r="BO41" s="3" t="s">
        <v>1405</v>
      </c>
      <c r="BP41" s="3" t="s">
        <v>1405</v>
      </c>
      <c r="BQ41" s="3" t="s">
        <v>1405</v>
      </c>
      <c r="BR41" s="3" t="s">
        <v>1405</v>
      </c>
      <c r="BS41" s="3" t="s">
        <v>1405</v>
      </c>
      <c r="BT41" s="3" t="s">
        <v>1405</v>
      </c>
      <c r="BU41" s="3" t="str">
        <f t="shared" si="12"/>
        <v/>
      </c>
      <c r="BV41" s="3" t="str">
        <f t="shared" si="12"/>
        <v/>
      </c>
      <c r="BW41" s="3" t="str">
        <f t="shared" si="12"/>
        <v/>
      </c>
      <c r="BX41" s="3" t="str">
        <f t="shared" si="12"/>
        <v/>
      </c>
      <c r="BY41" s="3" t="str">
        <f t="shared" si="12"/>
        <v/>
      </c>
      <c r="BZ41" s="3" t="str">
        <f t="shared" si="12"/>
        <v/>
      </c>
      <c r="CA41" s="3" t="str">
        <f t="shared" si="12"/>
        <v>95. USED AS A REACTANT</v>
      </c>
      <c r="CB41" s="3" t="str">
        <f t="shared" si="12"/>
        <v/>
      </c>
      <c r="CC41" s="3" t="str">
        <f t="shared" si="12"/>
        <v>97. P102  RAW MATERIALS</v>
      </c>
      <c r="CD41" s="3" t="str">
        <f t="shared" si="12"/>
        <v/>
      </c>
      <c r="CE41" s="3" t="str">
        <f t="shared" si="12"/>
        <v/>
      </c>
      <c r="CF41" s="3" t="str">
        <f t="shared" si="12"/>
        <v/>
      </c>
      <c r="CG41" s="3" t="str">
        <f t="shared" si="12"/>
        <v/>
      </c>
      <c r="CH41" s="3" t="str">
        <f t="shared" si="12"/>
        <v/>
      </c>
      <c r="CI41" s="3" t="str">
        <f t="shared" si="12"/>
        <v/>
      </c>
      <c r="CJ41" s="3" t="str">
        <f t="shared" si="11"/>
        <v/>
      </c>
      <c r="CK41" s="3" t="str">
        <f t="shared" si="11"/>
        <v/>
      </c>
      <c r="CL41" s="3" t="str">
        <f t="shared" si="11"/>
        <v/>
      </c>
      <c r="CM41" s="3" t="str">
        <f t="shared" si="11"/>
        <v/>
      </c>
      <c r="CN41" s="3" t="str">
        <f t="shared" si="11"/>
        <v/>
      </c>
      <c r="CO41" s="3" t="str">
        <f t="shared" si="11"/>
        <v/>
      </c>
      <c r="CP41" s="3" t="str">
        <f t="shared" si="11"/>
        <v/>
      </c>
      <c r="CQ41" s="3" t="str">
        <f t="shared" si="11"/>
        <v/>
      </c>
      <c r="CR41" s="3" t="str">
        <f t="shared" si="11"/>
        <v/>
      </c>
      <c r="CS41" s="3" t="str">
        <f t="shared" si="11"/>
        <v/>
      </c>
      <c r="CT41" s="3" t="str">
        <f t="shared" si="11"/>
        <v/>
      </c>
      <c r="CU41" s="3" t="str">
        <f t="shared" si="11"/>
        <v/>
      </c>
      <c r="CV41" s="3" t="str">
        <f t="shared" si="11"/>
        <v/>
      </c>
      <c r="CW41" s="3" t="str">
        <f t="shared" si="11"/>
        <v/>
      </c>
      <c r="CX41" s="3" t="str">
        <f t="shared" si="9"/>
        <v/>
      </c>
      <c r="CY41" s="3" t="str">
        <f t="shared" si="9"/>
        <v/>
      </c>
      <c r="CZ41" s="3" t="str">
        <f t="shared" si="9"/>
        <v/>
      </c>
      <c r="DA41" s="3" t="str">
        <f t="shared" si="9"/>
        <v/>
      </c>
      <c r="DB41" s="3" t="str">
        <f t="shared" si="9"/>
        <v/>
      </c>
      <c r="DC41" s="3" t="str">
        <f t="shared" si="9"/>
        <v/>
      </c>
      <c r="DD41" s="3" t="str">
        <f t="shared" si="9"/>
        <v/>
      </c>
      <c r="DE41" s="3" t="str">
        <f t="shared" si="9"/>
        <v/>
      </c>
      <c r="DF41" s="3" t="str">
        <f t="shared" si="9"/>
        <v/>
      </c>
      <c r="DG41" s="3" t="str">
        <f t="shared" si="9"/>
        <v/>
      </c>
      <c r="DH41" s="3" t="str">
        <f t="shared" si="9"/>
        <v/>
      </c>
      <c r="DI41" s="3" t="str">
        <f t="shared" si="9"/>
        <v/>
      </c>
      <c r="DJ41" s="3" t="str">
        <f t="shared" si="9"/>
        <v/>
      </c>
      <c r="DK41" s="3" t="str">
        <f t="shared" si="9"/>
        <v/>
      </c>
      <c r="DL41" s="3" t="str">
        <f t="shared" si="9"/>
        <v/>
      </c>
      <c r="DM41" s="3" t="str">
        <f t="shared" si="9"/>
        <v/>
      </c>
      <c r="DN41" s="3" t="str">
        <f t="shared" si="10"/>
        <v/>
      </c>
      <c r="DO41" s="3" t="str">
        <f t="shared" si="10"/>
        <v/>
      </c>
      <c r="DP41" s="3" t="str">
        <f t="shared" si="7"/>
        <v/>
      </c>
      <c r="DQ41" s="3" t="str">
        <f t="shared" si="4"/>
        <v/>
      </c>
      <c r="DR41" s="3" t="str">
        <f t="shared" si="4"/>
        <v/>
      </c>
      <c r="DS41" s="3" t="str">
        <f t="shared" si="4"/>
        <v/>
      </c>
      <c r="DT41" s="3" t="str">
        <f t="shared" si="4"/>
        <v/>
      </c>
      <c r="DU41" s="3" t="str">
        <f t="shared" si="4"/>
        <v/>
      </c>
      <c r="DV41" s="3" t="str">
        <f t="shared" si="4"/>
        <v/>
      </c>
    </row>
    <row r="42" spans="1:126" ht="60">
      <c r="A42" t="s">
        <v>115</v>
      </c>
      <c r="B42">
        <v>2019</v>
      </c>
      <c r="C42" t="s">
        <v>114</v>
      </c>
      <c r="D42">
        <v>106990</v>
      </c>
      <c r="E42" s="31">
        <v>1319219406269</v>
      </c>
      <c r="F42" t="s">
        <v>507</v>
      </c>
      <c r="G42">
        <v>325211</v>
      </c>
      <c r="H42" t="s">
        <v>493</v>
      </c>
      <c r="I42" t="s">
        <v>508</v>
      </c>
      <c r="J42" t="s">
        <v>509</v>
      </c>
      <c r="K42" t="s">
        <v>510</v>
      </c>
      <c r="L42">
        <v>15061</v>
      </c>
      <c r="M42" s="3" t="str">
        <f t="shared" si="0"/>
        <v>95. USED AS A REACTANT, 97. P102  RAW MATERIALS</v>
      </c>
      <c r="N42" s="3" t="s">
        <v>61</v>
      </c>
      <c r="O42" s="3" t="s">
        <v>1410</v>
      </c>
      <c r="P42">
        <v>3955</v>
      </c>
      <c r="Q42">
        <v>199</v>
      </c>
      <c r="R42">
        <v>4154</v>
      </c>
      <c r="S42" s="3" t="s">
        <v>1405</v>
      </c>
      <c r="T42" s="3" t="s">
        <v>1405</v>
      </c>
      <c r="U42" s="3" t="s">
        <v>1405</v>
      </c>
      <c r="V42" s="3" t="s">
        <v>1405</v>
      </c>
      <c r="W42" s="3" t="s">
        <v>1405</v>
      </c>
      <c r="X42" s="3" t="s">
        <v>1405</v>
      </c>
      <c r="Y42" s="3" t="s">
        <v>1407</v>
      </c>
      <c r="Z42" s="3" t="s">
        <v>1405</v>
      </c>
      <c r="AA42" s="3" t="s">
        <v>1407</v>
      </c>
      <c r="AB42" s="3" t="s">
        <v>1405</v>
      </c>
      <c r="AC42" s="3" t="s">
        <v>1405</v>
      </c>
      <c r="AD42" s="3" t="s">
        <v>1405</v>
      </c>
      <c r="AE42" s="3" t="s">
        <v>1405</v>
      </c>
      <c r="AF42" s="3" t="s">
        <v>1405</v>
      </c>
      <c r="AG42" s="3" t="s">
        <v>1405</v>
      </c>
      <c r="AH42" s="3" t="s">
        <v>1405</v>
      </c>
      <c r="AI42" s="3" t="s">
        <v>1405</v>
      </c>
      <c r="AJ42" s="3" t="s">
        <v>1405</v>
      </c>
      <c r="AK42" s="3" t="s">
        <v>1405</v>
      </c>
      <c r="AL42" s="3" t="s">
        <v>1405</v>
      </c>
      <c r="AM42" s="3" t="s">
        <v>1405</v>
      </c>
      <c r="AN42" s="3" t="s">
        <v>1405</v>
      </c>
      <c r="AO42" s="3" t="s">
        <v>1405</v>
      </c>
      <c r="AP42" s="3" t="s">
        <v>1405</v>
      </c>
      <c r="AQ42" s="3" t="s">
        <v>1405</v>
      </c>
      <c r="AR42" s="3" t="s">
        <v>1405</v>
      </c>
      <c r="AS42" s="3" t="s">
        <v>1405</v>
      </c>
      <c r="AT42" s="3" t="s">
        <v>1405</v>
      </c>
      <c r="AU42" s="3" t="s">
        <v>1405</v>
      </c>
      <c r="AV42" s="3" t="s">
        <v>1405</v>
      </c>
      <c r="AW42" s="3" t="s">
        <v>1405</v>
      </c>
      <c r="AX42" s="3" t="s">
        <v>1405</v>
      </c>
      <c r="AY42" s="3" t="s">
        <v>1405</v>
      </c>
      <c r="AZ42" s="3" t="s">
        <v>1405</v>
      </c>
      <c r="BA42" s="3" t="s">
        <v>1405</v>
      </c>
      <c r="BB42" s="3" t="s">
        <v>1405</v>
      </c>
      <c r="BC42" s="3" t="s">
        <v>1405</v>
      </c>
      <c r="BD42" s="3" t="s">
        <v>1405</v>
      </c>
      <c r="BE42" s="3" t="s">
        <v>1405</v>
      </c>
      <c r="BF42" s="3" t="s">
        <v>1405</v>
      </c>
      <c r="BG42" s="3" t="s">
        <v>1405</v>
      </c>
      <c r="BH42" s="3" t="s">
        <v>1405</v>
      </c>
      <c r="BI42" s="3" t="s">
        <v>1405</v>
      </c>
      <c r="BJ42" s="3" t="s">
        <v>1405</v>
      </c>
      <c r="BK42" s="3" t="s">
        <v>1405</v>
      </c>
      <c r="BL42" s="3" t="s">
        <v>1405</v>
      </c>
      <c r="BM42" s="3" t="s">
        <v>1405</v>
      </c>
      <c r="BN42" s="3" t="s">
        <v>1405</v>
      </c>
      <c r="BO42" s="3" t="s">
        <v>1405</v>
      </c>
      <c r="BP42" s="3" t="s">
        <v>1405</v>
      </c>
      <c r="BQ42" s="3" t="s">
        <v>1405</v>
      </c>
      <c r="BR42" s="3" t="s">
        <v>1405</v>
      </c>
      <c r="BS42" s="3" t="s">
        <v>1405</v>
      </c>
      <c r="BT42" s="3" t="s">
        <v>1405</v>
      </c>
      <c r="BU42" s="3" t="str">
        <f t="shared" si="12"/>
        <v/>
      </c>
      <c r="BV42" s="3" t="str">
        <f t="shared" si="12"/>
        <v/>
      </c>
      <c r="BW42" s="3" t="str">
        <f t="shared" si="12"/>
        <v/>
      </c>
      <c r="BX42" s="3" t="str">
        <f t="shared" si="12"/>
        <v/>
      </c>
      <c r="BY42" s="3" t="str">
        <f t="shared" si="12"/>
        <v/>
      </c>
      <c r="BZ42" s="3" t="str">
        <f t="shared" si="12"/>
        <v/>
      </c>
      <c r="CA42" s="3" t="str">
        <f t="shared" si="12"/>
        <v>95. USED AS A REACTANT</v>
      </c>
      <c r="CB42" s="3" t="str">
        <f t="shared" si="12"/>
        <v/>
      </c>
      <c r="CC42" s="3" t="str">
        <f t="shared" si="12"/>
        <v>97. P102  RAW MATERIALS</v>
      </c>
      <c r="CD42" s="3" t="str">
        <f t="shared" si="12"/>
        <v/>
      </c>
      <c r="CE42" s="3" t="str">
        <f t="shared" si="12"/>
        <v/>
      </c>
      <c r="CF42" s="3" t="str">
        <f t="shared" si="12"/>
        <v/>
      </c>
      <c r="CG42" s="3" t="str">
        <f t="shared" si="12"/>
        <v/>
      </c>
      <c r="CH42" s="3" t="str">
        <f t="shared" si="12"/>
        <v/>
      </c>
      <c r="CI42" s="3" t="str">
        <f t="shared" si="12"/>
        <v/>
      </c>
      <c r="CJ42" s="3" t="str">
        <f t="shared" si="11"/>
        <v/>
      </c>
      <c r="CK42" s="3" t="str">
        <f t="shared" si="11"/>
        <v/>
      </c>
      <c r="CL42" s="3" t="str">
        <f t="shared" si="11"/>
        <v/>
      </c>
      <c r="CM42" s="3" t="str">
        <f t="shared" si="11"/>
        <v/>
      </c>
      <c r="CN42" s="3" t="str">
        <f t="shared" si="11"/>
        <v/>
      </c>
      <c r="CO42" s="3" t="str">
        <f t="shared" si="11"/>
        <v/>
      </c>
      <c r="CP42" s="3" t="str">
        <f t="shared" si="11"/>
        <v/>
      </c>
      <c r="CQ42" s="3" t="str">
        <f t="shared" si="11"/>
        <v/>
      </c>
      <c r="CR42" s="3" t="str">
        <f t="shared" si="11"/>
        <v/>
      </c>
      <c r="CS42" s="3" t="str">
        <f t="shared" si="11"/>
        <v/>
      </c>
      <c r="CT42" s="3" t="str">
        <f t="shared" si="11"/>
        <v/>
      </c>
      <c r="CU42" s="3" t="str">
        <f t="shared" si="11"/>
        <v/>
      </c>
      <c r="CV42" s="3" t="str">
        <f t="shared" si="11"/>
        <v/>
      </c>
      <c r="CW42" s="3" t="str">
        <f t="shared" si="11"/>
        <v/>
      </c>
      <c r="CX42" s="3" t="str">
        <f t="shared" si="9"/>
        <v/>
      </c>
      <c r="CY42" s="3" t="str">
        <f t="shared" si="9"/>
        <v/>
      </c>
      <c r="CZ42" s="3" t="str">
        <f t="shared" si="9"/>
        <v/>
      </c>
      <c r="DA42" s="3" t="str">
        <f t="shared" si="9"/>
        <v/>
      </c>
      <c r="DB42" s="3" t="str">
        <f t="shared" si="9"/>
        <v/>
      </c>
      <c r="DC42" s="3" t="str">
        <f t="shared" si="9"/>
        <v/>
      </c>
      <c r="DD42" s="3" t="str">
        <f t="shared" si="9"/>
        <v/>
      </c>
      <c r="DE42" s="3" t="str">
        <f t="shared" si="9"/>
        <v/>
      </c>
      <c r="DF42" s="3" t="str">
        <f t="shared" si="9"/>
        <v/>
      </c>
      <c r="DG42" s="3" t="str">
        <f t="shared" si="9"/>
        <v/>
      </c>
      <c r="DH42" s="3" t="str">
        <f t="shared" si="9"/>
        <v/>
      </c>
      <c r="DI42" s="3" t="str">
        <f t="shared" si="9"/>
        <v/>
      </c>
      <c r="DJ42" s="3" t="str">
        <f t="shared" si="9"/>
        <v/>
      </c>
      <c r="DK42" s="3" t="str">
        <f t="shared" si="9"/>
        <v/>
      </c>
      <c r="DL42" s="3" t="str">
        <f t="shared" si="9"/>
        <v/>
      </c>
      <c r="DM42" s="3" t="str">
        <f t="shared" si="9"/>
        <v/>
      </c>
      <c r="DN42" s="3" t="str">
        <f t="shared" si="10"/>
        <v/>
      </c>
      <c r="DO42" s="3" t="str">
        <f t="shared" si="10"/>
        <v/>
      </c>
      <c r="DP42" s="3" t="str">
        <f t="shared" si="7"/>
        <v/>
      </c>
      <c r="DQ42" s="3" t="str">
        <f t="shared" si="4"/>
        <v/>
      </c>
      <c r="DR42" s="3" t="str">
        <f t="shared" si="4"/>
        <v/>
      </c>
      <c r="DS42" s="3" t="str">
        <f t="shared" si="4"/>
        <v/>
      </c>
      <c r="DT42" s="3" t="str">
        <f t="shared" si="4"/>
        <v/>
      </c>
      <c r="DU42" s="3" t="str">
        <f t="shared" si="4"/>
        <v/>
      </c>
      <c r="DV42" s="3" t="str">
        <f t="shared" si="4"/>
        <v/>
      </c>
    </row>
    <row r="43" spans="1:126" ht="60">
      <c r="A43" t="s">
        <v>115</v>
      </c>
      <c r="B43">
        <v>2019</v>
      </c>
      <c r="C43" t="s">
        <v>114</v>
      </c>
      <c r="D43">
        <v>106990</v>
      </c>
      <c r="E43" s="31">
        <v>1319217876806</v>
      </c>
      <c r="F43" t="s">
        <v>492</v>
      </c>
      <c r="G43">
        <v>325212</v>
      </c>
      <c r="H43" t="s">
        <v>493</v>
      </c>
      <c r="I43" t="s">
        <v>494</v>
      </c>
      <c r="J43" t="s">
        <v>495</v>
      </c>
      <c r="K43" t="s">
        <v>496</v>
      </c>
      <c r="L43">
        <v>37406</v>
      </c>
      <c r="M43" s="3" t="str">
        <f t="shared" si="0"/>
        <v>95. USED AS A REACTANT, 97. P102  RAW MATERIALS</v>
      </c>
      <c r="N43" s="3" t="s">
        <v>61</v>
      </c>
      <c r="O43" s="3" t="s">
        <v>1410</v>
      </c>
      <c r="P43">
        <v>213</v>
      </c>
      <c r="Q43">
        <v>22</v>
      </c>
      <c r="R43">
        <v>235</v>
      </c>
      <c r="S43" s="3" t="s">
        <v>1405</v>
      </c>
      <c r="T43" s="3" t="s">
        <v>1405</v>
      </c>
      <c r="U43" s="3" t="s">
        <v>1405</v>
      </c>
      <c r="V43" s="3" t="s">
        <v>1405</v>
      </c>
      <c r="W43" s="3" t="s">
        <v>1405</v>
      </c>
      <c r="X43" s="3" t="s">
        <v>1405</v>
      </c>
      <c r="Y43" s="3" t="s">
        <v>1407</v>
      </c>
      <c r="Z43" s="3" t="s">
        <v>1405</v>
      </c>
      <c r="AA43" s="3" t="s">
        <v>1407</v>
      </c>
      <c r="AB43" s="3" t="s">
        <v>1405</v>
      </c>
      <c r="AC43" s="3" t="s">
        <v>1405</v>
      </c>
      <c r="AD43" s="3" t="s">
        <v>1405</v>
      </c>
      <c r="AE43" s="3" t="s">
        <v>1405</v>
      </c>
      <c r="AF43" s="3" t="s">
        <v>1405</v>
      </c>
      <c r="AG43" s="3" t="s">
        <v>1405</v>
      </c>
      <c r="AH43" s="3" t="s">
        <v>1405</v>
      </c>
      <c r="AI43" s="3" t="s">
        <v>1405</v>
      </c>
      <c r="AJ43" s="3" t="s">
        <v>1405</v>
      </c>
      <c r="AK43" s="3" t="s">
        <v>1405</v>
      </c>
      <c r="AL43" s="3" t="s">
        <v>1405</v>
      </c>
      <c r="AM43" s="3" t="s">
        <v>1405</v>
      </c>
      <c r="AN43" s="3" t="s">
        <v>1405</v>
      </c>
      <c r="AO43" s="3" t="s">
        <v>1405</v>
      </c>
      <c r="AP43" s="3" t="s">
        <v>1405</v>
      </c>
      <c r="AQ43" s="3" t="s">
        <v>1405</v>
      </c>
      <c r="AR43" s="3" t="s">
        <v>1405</v>
      </c>
      <c r="AS43" s="3" t="s">
        <v>1405</v>
      </c>
      <c r="AT43" s="3" t="s">
        <v>1405</v>
      </c>
      <c r="AU43" s="3" t="s">
        <v>1405</v>
      </c>
      <c r="AV43" s="3" t="s">
        <v>1405</v>
      </c>
      <c r="AW43" s="3" t="s">
        <v>1405</v>
      </c>
      <c r="AX43" s="3" t="s">
        <v>1405</v>
      </c>
      <c r="AY43" s="3" t="s">
        <v>1405</v>
      </c>
      <c r="AZ43" s="3" t="s">
        <v>1405</v>
      </c>
      <c r="BA43" s="3" t="s">
        <v>1405</v>
      </c>
      <c r="BB43" s="3" t="s">
        <v>1405</v>
      </c>
      <c r="BC43" s="3" t="s">
        <v>1405</v>
      </c>
      <c r="BD43" s="3" t="s">
        <v>1405</v>
      </c>
      <c r="BE43" s="3" t="s">
        <v>1405</v>
      </c>
      <c r="BF43" s="3" t="s">
        <v>1405</v>
      </c>
      <c r="BG43" s="3" t="s">
        <v>1405</v>
      </c>
      <c r="BH43" s="3" t="s">
        <v>1405</v>
      </c>
      <c r="BI43" s="3" t="s">
        <v>1405</v>
      </c>
      <c r="BJ43" s="3" t="s">
        <v>1405</v>
      </c>
      <c r="BK43" s="3" t="s">
        <v>1405</v>
      </c>
      <c r="BL43" s="3" t="s">
        <v>1405</v>
      </c>
      <c r="BM43" s="3" t="s">
        <v>1405</v>
      </c>
      <c r="BN43" s="3" t="s">
        <v>1405</v>
      </c>
      <c r="BO43" s="3" t="s">
        <v>1405</v>
      </c>
      <c r="BP43" s="3" t="s">
        <v>1405</v>
      </c>
      <c r="BQ43" s="3" t="s">
        <v>1405</v>
      </c>
      <c r="BR43" s="3" t="s">
        <v>1405</v>
      </c>
      <c r="BS43" s="3" t="s">
        <v>1405</v>
      </c>
      <c r="BT43" s="3" t="s">
        <v>1405</v>
      </c>
      <c r="BU43" s="3" t="str">
        <f t="shared" si="12"/>
        <v/>
      </c>
      <c r="BV43" s="3" t="str">
        <f t="shared" si="12"/>
        <v/>
      </c>
      <c r="BW43" s="3" t="str">
        <f t="shared" si="12"/>
        <v/>
      </c>
      <c r="BX43" s="3" t="str">
        <f t="shared" si="12"/>
        <v/>
      </c>
      <c r="BY43" s="3" t="str">
        <f t="shared" si="12"/>
        <v/>
      </c>
      <c r="BZ43" s="3" t="str">
        <f t="shared" si="12"/>
        <v/>
      </c>
      <c r="CA43" s="3" t="str">
        <f t="shared" si="12"/>
        <v>95. USED AS A REACTANT</v>
      </c>
      <c r="CB43" s="3" t="str">
        <f t="shared" si="12"/>
        <v/>
      </c>
      <c r="CC43" s="3" t="str">
        <f t="shared" si="12"/>
        <v>97. P102  RAW MATERIALS</v>
      </c>
      <c r="CD43" s="3" t="str">
        <f t="shared" si="12"/>
        <v/>
      </c>
      <c r="CE43" s="3" t="str">
        <f t="shared" si="12"/>
        <v/>
      </c>
      <c r="CF43" s="3" t="str">
        <f t="shared" si="12"/>
        <v/>
      </c>
      <c r="CG43" s="3" t="str">
        <f t="shared" si="12"/>
        <v/>
      </c>
      <c r="CH43" s="3" t="str">
        <f t="shared" si="12"/>
        <v/>
      </c>
      <c r="CI43" s="3" t="str">
        <f t="shared" si="12"/>
        <v/>
      </c>
      <c r="CJ43" s="3" t="str">
        <f t="shared" si="11"/>
        <v/>
      </c>
      <c r="CK43" s="3" t="str">
        <f t="shared" si="11"/>
        <v/>
      </c>
      <c r="CL43" s="3" t="str">
        <f t="shared" si="11"/>
        <v/>
      </c>
      <c r="CM43" s="3" t="str">
        <f t="shared" si="11"/>
        <v/>
      </c>
      <c r="CN43" s="3" t="str">
        <f t="shared" si="11"/>
        <v/>
      </c>
      <c r="CO43" s="3" t="str">
        <f t="shared" si="11"/>
        <v/>
      </c>
      <c r="CP43" s="3" t="str">
        <f t="shared" si="11"/>
        <v/>
      </c>
      <c r="CQ43" s="3" t="str">
        <f t="shared" si="11"/>
        <v/>
      </c>
      <c r="CR43" s="3" t="str">
        <f t="shared" si="11"/>
        <v/>
      </c>
      <c r="CS43" s="3" t="str">
        <f t="shared" si="11"/>
        <v/>
      </c>
      <c r="CT43" s="3" t="str">
        <f t="shared" si="11"/>
        <v/>
      </c>
      <c r="CU43" s="3" t="str">
        <f t="shared" si="11"/>
        <v/>
      </c>
      <c r="CV43" s="3" t="str">
        <f t="shared" si="11"/>
        <v/>
      </c>
      <c r="CW43" s="3" t="str">
        <f t="shared" si="11"/>
        <v/>
      </c>
      <c r="CX43" s="3" t="str">
        <f t="shared" si="9"/>
        <v/>
      </c>
      <c r="CY43" s="3" t="str">
        <f t="shared" si="9"/>
        <v/>
      </c>
      <c r="CZ43" s="3" t="str">
        <f t="shared" si="9"/>
        <v/>
      </c>
      <c r="DA43" s="3" t="str">
        <f t="shared" si="9"/>
        <v/>
      </c>
      <c r="DB43" s="3" t="str">
        <f t="shared" si="9"/>
        <v/>
      </c>
      <c r="DC43" s="3" t="str">
        <f t="shared" si="9"/>
        <v/>
      </c>
      <c r="DD43" s="3" t="str">
        <f t="shared" si="9"/>
        <v/>
      </c>
      <c r="DE43" s="3" t="str">
        <f t="shared" si="9"/>
        <v/>
      </c>
      <c r="DF43" s="3" t="str">
        <f t="shared" si="9"/>
        <v/>
      </c>
      <c r="DG43" s="3" t="str">
        <f t="shared" si="9"/>
        <v/>
      </c>
      <c r="DH43" s="3" t="str">
        <f t="shared" si="9"/>
        <v/>
      </c>
      <c r="DI43" s="3" t="str">
        <f t="shared" si="9"/>
        <v/>
      </c>
      <c r="DJ43" s="3" t="str">
        <f t="shared" si="9"/>
        <v/>
      </c>
      <c r="DK43" s="3" t="str">
        <f t="shared" si="9"/>
        <v/>
      </c>
      <c r="DL43" s="3" t="str">
        <f t="shared" si="9"/>
        <v/>
      </c>
      <c r="DM43" s="3" t="str">
        <f t="shared" si="9"/>
        <v/>
      </c>
      <c r="DN43" s="3" t="str">
        <f t="shared" si="10"/>
        <v/>
      </c>
      <c r="DO43" s="3" t="str">
        <f t="shared" si="10"/>
        <v/>
      </c>
      <c r="DP43" s="3" t="str">
        <f t="shared" si="7"/>
        <v/>
      </c>
      <c r="DQ43" s="3" t="str">
        <f t="shared" si="4"/>
        <v/>
      </c>
      <c r="DR43" s="3" t="str">
        <f t="shared" si="4"/>
        <v/>
      </c>
      <c r="DS43" s="3" t="str">
        <f t="shared" si="4"/>
        <v/>
      </c>
      <c r="DT43" s="3" t="str">
        <f t="shared" si="4"/>
        <v/>
      </c>
      <c r="DU43" s="3" t="str">
        <f t="shared" si="4"/>
        <v/>
      </c>
      <c r="DV43" s="3" t="str">
        <f t="shared" si="4"/>
        <v/>
      </c>
    </row>
    <row r="44" spans="1:126" ht="60">
      <c r="A44" t="s">
        <v>115</v>
      </c>
      <c r="B44">
        <v>2019</v>
      </c>
      <c r="C44" t="s">
        <v>114</v>
      </c>
      <c r="D44">
        <v>106990</v>
      </c>
      <c r="E44" s="31">
        <v>1319217947480</v>
      </c>
      <c r="F44" t="s">
        <v>497</v>
      </c>
      <c r="G44">
        <v>325211</v>
      </c>
      <c r="H44" t="s">
        <v>493</v>
      </c>
      <c r="I44" t="s">
        <v>498</v>
      </c>
      <c r="J44" t="s">
        <v>495</v>
      </c>
      <c r="K44" t="s">
        <v>496</v>
      </c>
      <c r="L44">
        <v>37421</v>
      </c>
      <c r="M44" s="3" t="str">
        <f t="shared" si="0"/>
        <v>95. USED AS A REACTANT, 97. P102  RAW MATERIALS</v>
      </c>
      <c r="N44" s="3" t="s">
        <v>61</v>
      </c>
      <c r="O44" s="3" t="s">
        <v>1410</v>
      </c>
      <c r="P44">
        <v>241</v>
      </c>
      <c r="Q44">
        <v>101</v>
      </c>
      <c r="R44">
        <v>342</v>
      </c>
      <c r="S44" s="3" t="s">
        <v>1405</v>
      </c>
      <c r="T44" s="3" t="s">
        <v>1405</v>
      </c>
      <c r="U44" s="3" t="s">
        <v>1405</v>
      </c>
      <c r="V44" s="3" t="s">
        <v>1405</v>
      </c>
      <c r="W44" s="3" t="s">
        <v>1405</v>
      </c>
      <c r="X44" s="3" t="s">
        <v>1405</v>
      </c>
      <c r="Y44" s="3" t="s">
        <v>1407</v>
      </c>
      <c r="Z44" s="3" t="s">
        <v>1405</v>
      </c>
      <c r="AA44" s="3" t="s">
        <v>1407</v>
      </c>
      <c r="AB44" s="3" t="s">
        <v>1405</v>
      </c>
      <c r="AC44" s="3" t="s">
        <v>1405</v>
      </c>
      <c r="AD44" s="3" t="s">
        <v>1405</v>
      </c>
      <c r="AE44" s="3" t="s">
        <v>1405</v>
      </c>
      <c r="AF44" s="3" t="s">
        <v>1405</v>
      </c>
      <c r="AG44" s="3" t="s">
        <v>1405</v>
      </c>
      <c r="AH44" s="3" t="s">
        <v>1405</v>
      </c>
      <c r="AI44" s="3" t="s">
        <v>1405</v>
      </c>
      <c r="AJ44" s="3" t="s">
        <v>1405</v>
      </c>
      <c r="AK44" s="3" t="s">
        <v>1405</v>
      </c>
      <c r="AL44" s="3" t="s">
        <v>1405</v>
      </c>
      <c r="AM44" s="3" t="s">
        <v>1405</v>
      </c>
      <c r="AN44" s="3" t="s">
        <v>1405</v>
      </c>
      <c r="AO44" s="3" t="s">
        <v>1405</v>
      </c>
      <c r="AP44" s="3" t="s">
        <v>1405</v>
      </c>
      <c r="AQ44" s="3" t="s">
        <v>1405</v>
      </c>
      <c r="AR44" s="3" t="s">
        <v>1405</v>
      </c>
      <c r="AS44" s="3" t="s">
        <v>1405</v>
      </c>
      <c r="AT44" s="3" t="s">
        <v>1405</v>
      </c>
      <c r="AU44" s="3" t="s">
        <v>1405</v>
      </c>
      <c r="AV44" s="3" t="s">
        <v>1405</v>
      </c>
      <c r="AW44" s="3" t="s">
        <v>1405</v>
      </c>
      <c r="AX44" s="3" t="s">
        <v>1405</v>
      </c>
      <c r="AY44" s="3" t="s">
        <v>1405</v>
      </c>
      <c r="AZ44" s="3" t="s">
        <v>1405</v>
      </c>
      <c r="BA44" s="3" t="s">
        <v>1405</v>
      </c>
      <c r="BB44" s="3" t="s">
        <v>1405</v>
      </c>
      <c r="BC44" s="3" t="s">
        <v>1405</v>
      </c>
      <c r="BD44" s="3" t="s">
        <v>1405</v>
      </c>
      <c r="BE44" s="3" t="s">
        <v>1405</v>
      </c>
      <c r="BF44" s="3" t="s">
        <v>1405</v>
      </c>
      <c r="BG44" s="3" t="s">
        <v>1405</v>
      </c>
      <c r="BH44" s="3" t="s">
        <v>1405</v>
      </c>
      <c r="BI44" s="3" t="s">
        <v>1405</v>
      </c>
      <c r="BJ44" s="3" t="s">
        <v>1405</v>
      </c>
      <c r="BK44" s="3" t="s">
        <v>1405</v>
      </c>
      <c r="BL44" s="3" t="s">
        <v>1405</v>
      </c>
      <c r="BM44" s="3" t="s">
        <v>1405</v>
      </c>
      <c r="BN44" s="3" t="s">
        <v>1405</v>
      </c>
      <c r="BO44" s="3" t="s">
        <v>1405</v>
      </c>
      <c r="BP44" s="3" t="s">
        <v>1405</v>
      </c>
      <c r="BQ44" s="3" t="s">
        <v>1405</v>
      </c>
      <c r="BR44" s="3" t="s">
        <v>1405</v>
      </c>
      <c r="BS44" s="3" t="s">
        <v>1405</v>
      </c>
      <c r="BT44" s="3" t="s">
        <v>1405</v>
      </c>
      <c r="BU44" s="3" t="str">
        <f t="shared" si="12"/>
        <v/>
      </c>
      <c r="BV44" s="3" t="str">
        <f t="shared" si="12"/>
        <v/>
      </c>
      <c r="BW44" s="3" t="str">
        <f t="shared" si="12"/>
        <v/>
      </c>
      <c r="BX44" s="3" t="str">
        <f t="shared" si="12"/>
        <v/>
      </c>
      <c r="BY44" s="3" t="str">
        <f t="shared" si="12"/>
        <v/>
      </c>
      <c r="BZ44" s="3" t="str">
        <f t="shared" si="12"/>
        <v/>
      </c>
      <c r="CA44" s="3" t="str">
        <f t="shared" si="12"/>
        <v>95. USED AS A REACTANT</v>
      </c>
      <c r="CB44" s="3" t="str">
        <f t="shared" si="12"/>
        <v/>
      </c>
      <c r="CC44" s="3" t="str">
        <f t="shared" si="12"/>
        <v>97. P102  RAW MATERIALS</v>
      </c>
      <c r="CD44" s="3" t="str">
        <f t="shared" si="12"/>
        <v/>
      </c>
      <c r="CE44" s="3" t="str">
        <f t="shared" si="12"/>
        <v/>
      </c>
      <c r="CF44" s="3" t="str">
        <f t="shared" si="12"/>
        <v/>
      </c>
      <c r="CG44" s="3" t="str">
        <f t="shared" si="12"/>
        <v/>
      </c>
      <c r="CH44" s="3" t="str">
        <f t="shared" si="12"/>
        <v/>
      </c>
      <c r="CI44" s="3" t="str">
        <f t="shared" si="12"/>
        <v/>
      </c>
      <c r="CJ44" s="3" t="str">
        <f t="shared" si="11"/>
        <v/>
      </c>
      <c r="CK44" s="3" t="str">
        <f t="shared" si="11"/>
        <v/>
      </c>
      <c r="CL44" s="3" t="str">
        <f t="shared" si="11"/>
        <v/>
      </c>
      <c r="CM44" s="3" t="str">
        <f t="shared" si="11"/>
        <v/>
      </c>
      <c r="CN44" s="3" t="str">
        <f t="shared" si="11"/>
        <v/>
      </c>
      <c r="CO44" s="3" t="str">
        <f t="shared" si="11"/>
        <v/>
      </c>
      <c r="CP44" s="3" t="str">
        <f t="shared" si="11"/>
        <v/>
      </c>
      <c r="CQ44" s="3" t="str">
        <f t="shared" si="11"/>
        <v/>
      </c>
      <c r="CR44" s="3" t="str">
        <f t="shared" si="11"/>
        <v/>
      </c>
      <c r="CS44" s="3" t="str">
        <f t="shared" si="11"/>
        <v/>
      </c>
      <c r="CT44" s="3" t="str">
        <f t="shared" si="11"/>
        <v/>
      </c>
      <c r="CU44" s="3" t="str">
        <f t="shared" si="11"/>
        <v/>
      </c>
      <c r="CV44" s="3" t="str">
        <f t="shared" si="11"/>
        <v/>
      </c>
      <c r="CW44" s="3" t="str">
        <f t="shared" si="11"/>
        <v/>
      </c>
      <c r="CX44" s="3" t="str">
        <f t="shared" si="9"/>
        <v/>
      </c>
      <c r="CY44" s="3" t="str">
        <f t="shared" si="9"/>
        <v/>
      </c>
      <c r="CZ44" s="3" t="str">
        <f t="shared" si="9"/>
        <v/>
      </c>
      <c r="DA44" s="3" t="str">
        <f t="shared" si="9"/>
        <v/>
      </c>
      <c r="DB44" s="3" t="str">
        <f t="shared" si="9"/>
        <v/>
      </c>
      <c r="DC44" s="3" t="str">
        <f t="shared" si="9"/>
        <v/>
      </c>
      <c r="DD44" s="3" t="str">
        <f t="shared" si="9"/>
        <v/>
      </c>
      <c r="DE44" s="3" t="str">
        <f t="shared" si="9"/>
        <v/>
      </c>
      <c r="DF44" s="3" t="str">
        <f t="shared" si="9"/>
        <v/>
      </c>
      <c r="DG44" s="3" t="str">
        <f t="shared" si="9"/>
        <v/>
      </c>
      <c r="DH44" s="3" t="str">
        <f t="shared" si="9"/>
        <v/>
      </c>
      <c r="DI44" s="3" t="str">
        <f t="shared" si="9"/>
        <v/>
      </c>
      <c r="DJ44" s="3" t="str">
        <f t="shared" si="9"/>
        <v/>
      </c>
      <c r="DK44" s="3" t="str">
        <f t="shared" si="9"/>
        <v/>
      </c>
      <c r="DL44" s="3" t="str">
        <f t="shared" si="9"/>
        <v/>
      </c>
      <c r="DM44" s="3" t="str">
        <f t="shared" si="9"/>
        <v/>
      </c>
      <c r="DN44" s="3" t="str">
        <f t="shared" si="10"/>
        <v/>
      </c>
      <c r="DO44" s="3" t="str">
        <f t="shared" si="10"/>
        <v/>
      </c>
      <c r="DP44" s="3" t="str">
        <f t="shared" si="7"/>
        <v/>
      </c>
      <c r="DQ44" s="3" t="str">
        <f t="shared" si="4"/>
        <v/>
      </c>
      <c r="DR44" s="3" t="str">
        <f t="shared" si="4"/>
        <v/>
      </c>
      <c r="DS44" s="3" t="str">
        <f t="shared" si="4"/>
        <v/>
      </c>
      <c r="DT44" s="3" t="str">
        <f t="shared" ref="DT44:DV107" si="13">IF(BR44="Yes", DT$1,"")</f>
        <v/>
      </c>
      <c r="DU44" s="3" t="str">
        <f t="shared" si="13"/>
        <v/>
      </c>
      <c r="DV44" s="3" t="str">
        <f t="shared" si="13"/>
        <v/>
      </c>
    </row>
    <row r="45" spans="1:126" ht="90">
      <c r="A45" t="s">
        <v>115</v>
      </c>
      <c r="B45">
        <v>2020</v>
      </c>
      <c r="C45" t="s">
        <v>114</v>
      </c>
      <c r="D45">
        <v>106990</v>
      </c>
      <c r="E45" s="31">
        <v>1320218687123</v>
      </c>
      <c r="F45" t="s">
        <v>497</v>
      </c>
      <c r="G45">
        <v>325211</v>
      </c>
      <c r="H45" t="s">
        <v>493</v>
      </c>
      <c r="I45" t="s">
        <v>498</v>
      </c>
      <c r="J45" t="s">
        <v>495</v>
      </c>
      <c r="K45" t="s">
        <v>496</v>
      </c>
      <c r="L45">
        <v>37421</v>
      </c>
      <c r="M45" s="3" t="str">
        <f t="shared" si="0"/>
        <v>95. USED AS A REACTANT, 97. P102  RAW MATERIALS, 114. USED AS AN ARTICLE COMPONENT</v>
      </c>
      <c r="N45" s="3" t="s">
        <v>61</v>
      </c>
      <c r="O45" s="3" t="s">
        <v>1410</v>
      </c>
      <c r="P45">
        <v>250</v>
      </c>
      <c r="Q45">
        <v>250</v>
      </c>
      <c r="R45">
        <v>500</v>
      </c>
      <c r="S45" s="3" t="s">
        <v>1405</v>
      </c>
      <c r="T45" s="3" t="s">
        <v>1405</v>
      </c>
      <c r="U45" s="3" t="s">
        <v>1405</v>
      </c>
      <c r="V45" s="3" t="s">
        <v>1405</v>
      </c>
      <c r="W45" s="3" t="s">
        <v>1405</v>
      </c>
      <c r="X45" s="3" t="s">
        <v>1405</v>
      </c>
      <c r="Y45" s="3" t="s">
        <v>1407</v>
      </c>
      <c r="Z45" s="3" t="s">
        <v>1405</v>
      </c>
      <c r="AA45" s="3" t="s">
        <v>1407</v>
      </c>
      <c r="AB45" s="3" t="s">
        <v>1405</v>
      </c>
      <c r="AC45" s="3" t="s">
        <v>1405</v>
      </c>
      <c r="AD45" s="3" t="s">
        <v>1405</v>
      </c>
      <c r="AE45" s="3" t="s">
        <v>1405</v>
      </c>
      <c r="AF45" s="3" t="s">
        <v>1405</v>
      </c>
      <c r="AG45" s="3" t="s">
        <v>1405</v>
      </c>
      <c r="AH45" s="3" t="s">
        <v>1405</v>
      </c>
      <c r="AI45" s="3" t="s">
        <v>1405</v>
      </c>
      <c r="AJ45" s="3" t="s">
        <v>1405</v>
      </c>
      <c r="AK45" s="3" t="s">
        <v>1405</v>
      </c>
      <c r="AL45" s="3" t="s">
        <v>1405</v>
      </c>
      <c r="AM45" s="3" t="s">
        <v>1405</v>
      </c>
      <c r="AN45" s="3" t="s">
        <v>1405</v>
      </c>
      <c r="AO45" s="3" t="s">
        <v>1405</v>
      </c>
      <c r="AP45" s="3" t="s">
        <v>1405</v>
      </c>
      <c r="AQ45" s="3" t="s">
        <v>1405</v>
      </c>
      <c r="AR45" s="3" t="s">
        <v>1407</v>
      </c>
      <c r="AS45" s="3" t="s">
        <v>1405</v>
      </c>
      <c r="AT45" s="3" t="s">
        <v>1405</v>
      </c>
      <c r="AU45" s="3" t="s">
        <v>1405</v>
      </c>
      <c r="AV45" s="3" t="s">
        <v>1405</v>
      </c>
      <c r="AW45" s="3" t="s">
        <v>1405</v>
      </c>
      <c r="AX45" s="3" t="s">
        <v>1405</v>
      </c>
      <c r="AY45" s="3" t="s">
        <v>1405</v>
      </c>
      <c r="AZ45" s="3" t="s">
        <v>1405</v>
      </c>
      <c r="BA45" s="3" t="s">
        <v>1405</v>
      </c>
      <c r="BB45" s="3" t="s">
        <v>1405</v>
      </c>
      <c r="BC45" s="3" t="s">
        <v>1405</v>
      </c>
      <c r="BD45" s="3" t="s">
        <v>1405</v>
      </c>
      <c r="BE45" s="3" t="s">
        <v>1405</v>
      </c>
      <c r="BF45" s="3" t="s">
        <v>1405</v>
      </c>
      <c r="BG45" s="3" t="s">
        <v>1405</v>
      </c>
      <c r="BH45" s="3" t="s">
        <v>1405</v>
      </c>
      <c r="BI45" s="3" t="s">
        <v>1405</v>
      </c>
      <c r="BJ45" s="3" t="s">
        <v>1405</v>
      </c>
      <c r="BK45" s="3" t="s">
        <v>1405</v>
      </c>
      <c r="BL45" s="3" t="s">
        <v>1405</v>
      </c>
      <c r="BM45" s="3" t="s">
        <v>1405</v>
      </c>
      <c r="BN45" s="3" t="s">
        <v>1405</v>
      </c>
      <c r="BO45" s="3" t="s">
        <v>1405</v>
      </c>
      <c r="BP45" s="3" t="s">
        <v>1405</v>
      </c>
      <c r="BQ45" s="3" t="s">
        <v>1405</v>
      </c>
      <c r="BR45" s="3" t="s">
        <v>1405</v>
      </c>
      <c r="BS45" s="3" t="s">
        <v>1405</v>
      </c>
      <c r="BT45" s="3" t="s">
        <v>1405</v>
      </c>
      <c r="BU45" s="3" t="str">
        <f t="shared" si="12"/>
        <v/>
      </c>
      <c r="BV45" s="3" t="str">
        <f t="shared" si="12"/>
        <v/>
      </c>
      <c r="BW45" s="3" t="str">
        <f t="shared" si="12"/>
        <v/>
      </c>
      <c r="BX45" s="3" t="str">
        <f t="shared" si="12"/>
        <v/>
      </c>
      <c r="BY45" s="3" t="str">
        <f t="shared" si="12"/>
        <v/>
      </c>
      <c r="BZ45" s="3" t="str">
        <f t="shared" si="12"/>
        <v/>
      </c>
      <c r="CA45" s="3" t="str">
        <f t="shared" si="12"/>
        <v>95. USED AS A REACTANT</v>
      </c>
      <c r="CB45" s="3" t="str">
        <f t="shared" si="12"/>
        <v/>
      </c>
      <c r="CC45" s="3" t="str">
        <f t="shared" si="12"/>
        <v>97. P102  RAW MATERIALS</v>
      </c>
      <c r="CD45" s="3" t="str">
        <f t="shared" si="12"/>
        <v/>
      </c>
      <c r="CE45" s="3" t="str">
        <f t="shared" si="12"/>
        <v/>
      </c>
      <c r="CF45" s="3" t="str">
        <f t="shared" si="12"/>
        <v/>
      </c>
      <c r="CG45" s="3" t="str">
        <f t="shared" si="12"/>
        <v/>
      </c>
      <c r="CH45" s="3" t="str">
        <f t="shared" si="12"/>
        <v/>
      </c>
      <c r="CI45" s="3" t="str">
        <f t="shared" si="12"/>
        <v/>
      </c>
      <c r="CJ45" s="3" t="str">
        <f t="shared" si="11"/>
        <v/>
      </c>
      <c r="CK45" s="3" t="str">
        <f t="shared" si="11"/>
        <v/>
      </c>
      <c r="CL45" s="3" t="str">
        <f t="shared" si="11"/>
        <v/>
      </c>
      <c r="CM45" s="3" t="str">
        <f t="shared" si="11"/>
        <v/>
      </c>
      <c r="CN45" s="3" t="str">
        <f t="shared" si="11"/>
        <v/>
      </c>
      <c r="CO45" s="3" t="str">
        <f t="shared" si="11"/>
        <v/>
      </c>
      <c r="CP45" s="3" t="str">
        <f t="shared" si="11"/>
        <v/>
      </c>
      <c r="CQ45" s="3" t="str">
        <f t="shared" si="11"/>
        <v/>
      </c>
      <c r="CR45" s="3" t="str">
        <f t="shared" si="11"/>
        <v/>
      </c>
      <c r="CS45" s="3" t="str">
        <f t="shared" si="11"/>
        <v/>
      </c>
      <c r="CT45" s="3" t="str">
        <f t="shared" si="11"/>
        <v>114. USED AS AN ARTICLE COMPONENT</v>
      </c>
      <c r="CU45" s="3" t="str">
        <f t="shared" si="11"/>
        <v/>
      </c>
      <c r="CV45" s="3" t="str">
        <f t="shared" si="11"/>
        <v/>
      </c>
      <c r="CW45" s="3" t="str">
        <f t="shared" si="11"/>
        <v/>
      </c>
      <c r="CX45" s="3" t="str">
        <f t="shared" si="9"/>
        <v/>
      </c>
      <c r="CY45" s="3" t="str">
        <f t="shared" si="9"/>
        <v/>
      </c>
      <c r="CZ45" s="3" t="str">
        <f t="shared" si="9"/>
        <v/>
      </c>
      <c r="DA45" s="3" t="str">
        <f t="shared" si="9"/>
        <v/>
      </c>
      <c r="DB45" s="3" t="str">
        <f t="shared" si="9"/>
        <v/>
      </c>
      <c r="DC45" s="3" t="str">
        <f t="shared" si="9"/>
        <v/>
      </c>
      <c r="DD45" s="3" t="str">
        <f t="shared" si="9"/>
        <v/>
      </c>
      <c r="DE45" s="3" t="str">
        <f t="shared" si="9"/>
        <v/>
      </c>
      <c r="DF45" s="3" t="str">
        <f t="shared" si="9"/>
        <v/>
      </c>
      <c r="DG45" s="3" t="str">
        <f t="shared" si="9"/>
        <v/>
      </c>
      <c r="DH45" s="3" t="str">
        <f t="shared" si="9"/>
        <v/>
      </c>
      <c r="DI45" s="3" t="str">
        <f t="shared" si="9"/>
        <v/>
      </c>
      <c r="DJ45" s="3" t="str">
        <f t="shared" si="9"/>
        <v/>
      </c>
      <c r="DK45" s="3" t="str">
        <f t="shared" si="9"/>
        <v/>
      </c>
      <c r="DL45" s="3" t="str">
        <f t="shared" si="9"/>
        <v/>
      </c>
      <c r="DM45" s="3" t="str">
        <f t="shared" si="9"/>
        <v/>
      </c>
      <c r="DN45" s="3" t="str">
        <f t="shared" si="10"/>
        <v/>
      </c>
      <c r="DO45" s="3" t="str">
        <f t="shared" si="10"/>
        <v/>
      </c>
      <c r="DP45" s="3" t="str">
        <f t="shared" si="7"/>
        <v/>
      </c>
      <c r="DQ45" s="3" t="str">
        <f t="shared" si="7"/>
        <v/>
      </c>
      <c r="DR45" s="3" t="str">
        <f t="shared" si="7"/>
        <v/>
      </c>
      <c r="DS45" s="3" t="str">
        <f t="shared" si="7"/>
        <v/>
      </c>
      <c r="DT45" s="3" t="str">
        <f t="shared" si="13"/>
        <v/>
      </c>
      <c r="DU45" s="3" t="str">
        <f t="shared" si="13"/>
        <v/>
      </c>
      <c r="DV45" s="3" t="str">
        <f t="shared" si="13"/>
        <v/>
      </c>
    </row>
    <row r="46" spans="1:126" ht="90">
      <c r="A46" t="s">
        <v>115</v>
      </c>
      <c r="B46">
        <v>2020</v>
      </c>
      <c r="C46" t="s">
        <v>114</v>
      </c>
      <c r="D46">
        <v>106990</v>
      </c>
      <c r="E46" s="31">
        <v>1320218687198</v>
      </c>
      <c r="F46" t="s">
        <v>492</v>
      </c>
      <c r="G46">
        <v>325212</v>
      </c>
      <c r="H46" t="s">
        <v>493</v>
      </c>
      <c r="I46" t="s">
        <v>494</v>
      </c>
      <c r="J46" t="s">
        <v>495</v>
      </c>
      <c r="K46" t="s">
        <v>496</v>
      </c>
      <c r="L46">
        <v>37406</v>
      </c>
      <c r="M46" s="3" t="str">
        <f t="shared" si="0"/>
        <v>95. USED AS A REACTANT, 97. P102  RAW MATERIALS, 114. USED AS AN ARTICLE COMPONENT, 117. PROCESSED / RECYCLING</v>
      </c>
      <c r="N46" s="3" t="s">
        <v>61</v>
      </c>
      <c r="O46" s="3" t="s">
        <v>1410</v>
      </c>
      <c r="P46">
        <v>250</v>
      </c>
      <c r="Q46">
        <v>250</v>
      </c>
      <c r="R46">
        <v>500</v>
      </c>
      <c r="S46" s="3" t="s">
        <v>1405</v>
      </c>
      <c r="T46" s="3" t="s">
        <v>1405</v>
      </c>
      <c r="U46" s="3" t="s">
        <v>1405</v>
      </c>
      <c r="V46" s="3" t="s">
        <v>1405</v>
      </c>
      <c r="W46" s="3" t="s">
        <v>1405</v>
      </c>
      <c r="X46" s="3" t="s">
        <v>1405</v>
      </c>
      <c r="Y46" s="3" t="s">
        <v>1407</v>
      </c>
      <c r="Z46" s="3" t="s">
        <v>1405</v>
      </c>
      <c r="AA46" s="3" t="s">
        <v>1407</v>
      </c>
      <c r="AB46" s="3" t="s">
        <v>1405</v>
      </c>
      <c r="AC46" s="3" t="s">
        <v>1405</v>
      </c>
      <c r="AD46" s="3" t="s">
        <v>1405</v>
      </c>
      <c r="AE46" s="3" t="s">
        <v>1405</v>
      </c>
      <c r="AF46" s="3" t="s">
        <v>1405</v>
      </c>
      <c r="AG46" s="3" t="s">
        <v>1405</v>
      </c>
      <c r="AH46" s="3" t="s">
        <v>1405</v>
      </c>
      <c r="AI46" s="3" t="s">
        <v>1405</v>
      </c>
      <c r="AJ46" s="3" t="s">
        <v>1405</v>
      </c>
      <c r="AK46" s="3" t="s">
        <v>1405</v>
      </c>
      <c r="AL46" s="3" t="s">
        <v>1405</v>
      </c>
      <c r="AM46" s="3" t="s">
        <v>1405</v>
      </c>
      <c r="AN46" s="3" t="s">
        <v>1405</v>
      </c>
      <c r="AO46" s="3" t="s">
        <v>1405</v>
      </c>
      <c r="AP46" s="3" t="s">
        <v>1405</v>
      </c>
      <c r="AQ46" s="3" t="s">
        <v>1405</v>
      </c>
      <c r="AR46" s="3" t="s">
        <v>1407</v>
      </c>
      <c r="AS46" s="3" t="s">
        <v>1405</v>
      </c>
      <c r="AT46" s="3" t="s">
        <v>1405</v>
      </c>
      <c r="AU46" s="3" t="s">
        <v>1407</v>
      </c>
      <c r="AV46" s="3" t="s">
        <v>1405</v>
      </c>
      <c r="AW46" s="3" t="s">
        <v>1405</v>
      </c>
      <c r="AX46" s="3" t="s">
        <v>1405</v>
      </c>
      <c r="AY46" s="3" t="s">
        <v>1405</v>
      </c>
      <c r="AZ46" s="3" t="s">
        <v>1405</v>
      </c>
      <c r="BA46" s="3" t="s">
        <v>1405</v>
      </c>
      <c r="BB46" s="3" t="s">
        <v>1405</v>
      </c>
      <c r="BC46" s="3" t="s">
        <v>1405</v>
      </c>
      <c r="BD46" s="3" t="s">
        <v>1405</v>
      </c>
      <c r="BE46" s="3" t="s">
        <v>1405</v>
      </c>
      <c r="BF46" s="3" t="s">
        <v>1405</v>
      </c>
      <c r="BG46" s="3" t="s">
        <v>1405</v>
      </c>
      <c r="BH46" s="3" t="s">
        <v>1405</v>
      </c>
      <c r="BI46" s="3" t="s">
        <v>1405</v>
      </c>
      <c r="BJ46" s="3" t="s">
        <v>1405</v>
      </c>
      <c r="BK46" s="3" t="s">
        <v>1405</v>
      </c>
      <c r="BL46" s="3" t="s">
        <v>1405</v>
      </c>
      <c r="BM46" s="3" t="s">
        <v>1405</v>
      </c>
      <c r="BN46" s="3" t="s">
        <v>1405</v>
      </c>
      <c r="BO46" s="3" t="s">
        <v>1405</v>
      </c>
      <c r="BP46" s="3" t="s">
        <v>1405</v>
      </c>
      <c r="BQ46" s="3" t="s">
        <v>1405</v>
      </c>
      <c r="BR46" s="3" t="s">
        <v>1405</v>
      </c>
      <c r="BS46" s="3" t="s">
        <v>1405</v>
      </c>
      <c r="BT46" s="3" t="s">
        <v>1405</v>
      </c>
      <c r="BU46" s="3" t="str">
        <f t="shared" si="12"/>
        <v/>
      </c>
      <c r="BV46" s="3" t="str">
        <f t="shared" si="12"/>
        <v/>
      </c>
      <c r="BW46" s="3" t="str">
        <f t="shared" si="12"/>
        <v/>
      </c>
      <c r="BX46" s="3" t="str">
        <f t="shared" si="12"/>
        <v/>
      </c>
      <c r="BY46" s="3" t="str">
        <f t="shared" si="12"/>
        <v/>
      </c>
      <c r="BZ46" s="3" t="str">
        <f t="shared" si="12"/>
        <v/>
      </c>
      <c r="CA46" s="3" t="str">
        <f t="shared" si="12"/>
        <v>95. USED AS A REACTANT</v>
      </c>
      <c r="CB46" s="3" t="str">
        <f t="shared" si="12"/>
        <v/>
      </c>
      <c r="CC46" s="3" t="str">
        <f t="shared" si="12"/>
        <v>97. P102  RAW MATERIALS</v>
      </c>
      <c r="CD46" s="3" t="str">
        <f t="shared" si="12"/>
        <v/>
      </c>
      <c r="CE46" s="3" t="str">
        <f t="shared" si="12"/>
        <v/>
      </c>
      <c r="CF46" s="3" t="str">
        <f t="shared" si="12"/>
        <v/>
      </c>
      <c r="CG46" s="3" t="str">
        <f t="shared" si="12"/>
        <v/>
      </c>
      <c r="CH46" s="3" t="str">
        <f t="shared" si="12"/>
        <v/>
      </c>
      <c r="CI46" s="3" t="str">
        <f t="shared" si="12"/>
        <v/>
      </c>
      <c r="CJ46" s="3" t="str">
        <f t="shared" si="11"/>
        <v/>
      </c>
      <c r="CK46" s="3" t="str">
        <f t="shared" si="11"/>
        <v/>
      </c>
      <c r="CL46" s="3" t="str">
        <f t="shared" si="11"/>
        <v/>
      </c>
      <c r="CM46" s="3" t="str">
        <f t="shared" si="11"/>
        <v/>
      </c>
      <c r="CN46" s="3" t="str">
        <f t="shared" si="11"/>
        <v/>
      </c>
      <c r="CO46" s="3" t="str">
        <f t="shared" si="11"/>
        <v/>
      </c>
      <c r="CP46" s="3" t="str">
        <f t="shared" si="11"/>
        <v/>
      </c>
      <c r="CQ46" s="3" t="str">
        <f t="shared" si="11"/>
        <v/>
      </c>
      <c r="CR46" s="3" t="str">
        <f t="shared" si="11"/>
        <v/>
      </c>
      <c r="CS46" s="3" t="str">
        <f t="shared" si="11"/>
        <v/>
      </c>
      <c r="CT46" s="3" t="str">
        <f t="shared" si="11"/>
        <v>114. USED AS AN ARTICLE COMPONENT</v>
      </c>
      <c r="CU46" s="3" t="str">
        <f t="shared" si="11"/>
        <v/>
      </c>
      <c r="CV46" s="3" t="str">
        <f t="shared" si="11"/>
        <v/>
      </c>
      <c r="CW46" s="3" t="str">
        <f t="shared" si="11"/>
        <v>117. PROCESSED / RECYCLING</v>
      </c>
      <c r="CX46" s="3" t="str">
        <f t="shared" si="9"/>
        <v/>
      </c>
      <c r="CY46" s="3" t="str">
        <f t="shared" si="9"/>
        <v/>
      </c>
      <c r="CZ46" s="3" t="str">
        <f t="shared" si="9"/>
        <v/>
      </c>
      <c r="DA46" s="3" t="str">
        <f t="shared" si="9"/>
        <v/>
      </c>
      <c r="DB46" s="3" t="str">
        <f t="shared" si="9"/>
        <v/>
      </c>
      <c r="DC46" s="3" t="str">
        <f t="shared" si="9"/>
        <v/>
      </c>
      <c r="DD46" s="3" t="str">
        <f t="shared" si="9"/>
        <v/>
      </c>
      <c r="DE46" s="3" t="str">
        <f t="shared" si="9"/>
        <v/>
      </c>
      <c r="DF46" s="3" t="str">
        <f t="shared" si="9"/>
        <v/>
      </c>
      <c r="DG46" s="3" t="str">
        <f t="shared" si="9"/>
        <v/>
      </c>
      <c r="DH46" s="3" t="str">
        <f t="shared" si="9"/>
        <v/>
      </c>
      <c r="DI46" s="3" t="str">
        <f t="shared" si="9"/>
        <v/>
      </c>
      <c r="DJ46" s="3" t="str">
        <f t="shared" si="9"/>
        <v/>
      </c>
      <c r="DK46" s="3" t="str">
        <f t="shared" si="9"/>
        <v/>
      </c>
      <c r="DL46" s="3" t="str">
        <f t="shared" si="9"/>
        <v/>
      </c>
      <c r="DM46" s="3" t="str">
        <f t="shared" si="9"/>
        <v/>
      </c>
      <c r="DN46" s="3" t="str">
        <f t="shared" si="10"/>
        <v/>
      </c>
      <c r="DO46" s="3" t="str">
        <f t="shared" si="10"/>
        <v/>
      </c>
      <c r="DP46" s="3" t="str">
        <f t="shared" si="7"/>
        <v/>
      </c>
      <c r="DQ46" s="3" t="str">
        <f t="shared" si="7"/>
        <v/>
      </c>
      <c r="DR46" s="3" t="str">
        <f t="shared" si="7"/>
        <v/>
      </c>
      <c r="DS46" s="3" t="str">
        <f t="shared" si="7"/>
        <v/>
      </c>
      <c r="DT46" s="3" t="str">
        <f t="shared" si="13"/>
        <v/>
      </c>
      <c r="DU46" s="3" t="str">
        <f t="shared" si="13"/>
        <v/>
      </c>
      <c r="DV46" s="3" t="str">
        <f t="shared" si="13"/>
        <v/>
      </c>
    </row>
    <row r="47" spans="1:126" ht="60">
      <c r="A47" t="s">
        <v>115</v>
      </c>
      <c r="B47">
        <v>2020</v>
      </c>
      <c r="C47" t="s">
        <v>114</v>
      </c>
      <c r="D47">
        <v>106990</v>
      </c>
      <c r="E47" s="31">
        <v>1320219047368</v>
      </c>
      <c r="F47" t="s">
        <v>507</v>
      </c>
      <c r="G47">
        <v>325211</v>
      </c>
      <c r="H47" t="s">
        <v>493</v>
      </c>
      <c r="I47" t="s">
        <v>508</v>
      </c>
      <c r="J47" t="s">
        <v>509</v>
      </c>
      <c r="K47" t="s">
        <v>510</v>
      </c>
      <c r="L47">
        <v>15061</v>
      </c>
      <c r="M47" s="3" t="str">
        <f t="shared" si="0"/>
        <v>95. USED AS A REACTANT, 97. P102  RAW MATERIALS</v>
      </c>
      <c r="N47" s="3" t="s">
        <v>61</v>
      </c>
      <c r="O47" s="3" t="s">
        <v>1410</v>
      </c>
      <c r="P47">
        <v>3920</v>
      </c>
      <c r="Q47">
        <v>171</v>
      </c>
      <c r="R47">
        <v>4091</v>
      </c>
      <c r="S47" s="3" t="s">
        <v>1405</v>
      </c>
      <c r="T47" s="3" t="s">
        <v>1405</v>
      </c>
      <c r="U47" s="3" t="s">
        <v>1405</v>
      </c>
      <c r="V47" s="3" t="s">
        <v>1405</v>
      </c>
      <c r="W47" s="3" t="s">
        <v>1405</v>
      </c>
      <c r="X47" s="3" t="s">
        <v>1405</v>
      </c>
      <c r="Y47" s="3" t="s">
        <v>1407</v>
      </c>
      <c r="Z47" s="3" t="s">
        <v>1405</v>
      </c>
      <c r="AA47" s="3" t="s">
        <v>1407</v>
      </c>
      <c r="AB47" s="3" t="s">
        <v>1405</v>
      </c>
      <c r="AC47" s="3" t="s">
        <v>1405</v>
      </c>
      <c r="AD47" s="3" t="s">
        <v>1405</v>
      </c>
      <c r="AE47" s="3" t="s">
        <v>1405</v>
      </c>
      <c r="AF47" s="3" t="s">
        <v>1405</v>
      </c>
      <c r="AG47" s="3" t="s">
        <v>1405</v>
      </c>
      <c r="AH47" s="3" t="s">
        <v>1405</v>
      </c>
      <c r="AI47" s="3" t="s">
        <v>1405</v>
      </c>
      <c r="AJ47" s="3" t="s">
        <v>1405</v>
      </c>
      <c r="AK47" s="3" t="s">
        <v>1405</v>
      </c>
      <c r="AL47" s="3" t="s">
        <v>1405</v>
      </c>
      <c r="AM47" s="3" t="s">
        <v>1405</v>
      </c>
      <c r="AN47" s="3" t="s">
        <v>1405</v>
      </c>
      <c r="AO47" s="3" t="s">
        <v>1405</v>
      </c>
      <c r="AP47" s="3" t="s">
        <v>1405</v>
      </c>
      <c r="AQ47" s="3" t="s">
        <v>1405</v>
      </c>
      <c r="AR47" s="3" t="s">
        <v>1405</v>
      </c>
      <c r="AS47" s="3" t="s">
        <v>1405</v>
      </c>
      <c r="AT47" s="3" t="s">
        <v>1405</v>
      </c>
      <c r="AU47" s="3" t="s">
        <v>1405</v>
      </c>
      <c r="AV47" s="3" t="s">
        <v>1405</v>
      </c>
      <c r="AW47" s="3" t="s">
        <v>1405</v>
      </c>
      <c r="AX47" s="3" t="s">
        <v>1405</v>
      </c>
      <c r="AY47" s="3" t="s">
        <v>1405</v>
      </c>
      <c r="AZ47" s="3" t="s">
        <v>1405</v>
      </c>
      <c r="BA47" s="3" t="s">
        <v>1405</v>
      </c>
      <c r="BB47" s="3" t="s">
        <v>1405</v>
      </c>
      <c r="BC47" s="3" t="s">
        <v>1405</v>
      </c>
      <c r="BD47" s="3" t="s">
        <v>1405</v>
      </c>
      <c r="BE47" s="3" t="s">
        <v>1405</v>
      </c>
      <c r="BF47" s="3" t="s">
        <v>1405</v>
      </c>
      <c r="BG47" s="3" t="s">
        <v>1405</v>
      </c>
      <c r="BH47" s="3" t="s">
        <v>1405</v>
      </c>
      <c r="BI47" s="3" t="s">
        <v>1405</v>
      </c>
      <c r="BJ47" s="3" t="s">
        <v>1405</v>
      </c>
      <c r="BK47" s="3" t="s">
        <v>1405</v>
      </c>
      <c r="BL47" s="3" t="s">
        <v>1405</v>
      </c>
      <c r="BM47" s="3" t="s">
        <v>1405</v>
      </c>
      <c r="BN47" s="3" t="s">
        <v>1405</v>
      </c>
      <c r="BO47" s="3" t="s">
        <v>1405</v>
      </c>
      <c r="BP47" s="3" t="s">
        <v>1405</v>
      </c>
      <c r="BQ47" s="3" t="s">
        <v>1405</v>
      </c>
      <c r="BR47" s="3" t="s">
        <v>1405</v>
      </c>
      <c r="BS47" s="3" t="s">
        <v>1405</v>
      </c>
      <c r="BT47" s="3" t="s">
        <v>1405</v>
      </c>
      <c r="BU47" s="3" t="str">
        <f t="shared" si="12"/>
        <v/>
      </c>
      <c r="BV47" s="3" t="str">
        <f t="shared" si="12"/>
        <v/>
      </c>
      <c r="BW47" s="3" t="str">
        <f t="shared" si="12"/>
        <v/>
      </c>
      <c r="BX47" s="3" t="str">
        <f t="shared" si="12"/>
        <v/>
      </c>
      <c r="BY47" s="3" t="str">
        <f t="shared" si="12"/>
        <v/>
      </c>
      <c r="BZ47" s="3" t="str">
        <f t="shared" si="12"/>
        <v/>
      </c>
      <c r="CA47" s="3" t="str">
        <f t="shared" si="12"/>
        <v>95. USED AS A REACTANT</v>
      </c>
      <c r="CB47" s="3" t="str">
        <f t="shared" si="12"/>
        <v/>
      </c>
      <c r="CC47" s="3" t="str">
        <f t="shared" si="12"/>
        <v>97. P102  RAW MATERIALS</v>
      </c>
      <c r="CD47" s="3" t="str">
        <f t="shared" si="12"/>
        <v/>
      </c>
      <c r="CE47" s="3" t="str">
        <f t="shared" si="12"/>
        <v/>
      </c>
      <c r="CF47" s="3" t="str">
        <f t="shared" si="12"/>
        <v/>
      </c>
      <c r="CG47" s="3" t="str">
        <f t="shared" si="12"/>
        <v/>
      </c>
      <c r="CH47" s="3" t="str">
        <f t="shared" si="12"/>
        <v/>
      </c>
      <c r="CI47" s="3" t="str">
        <f t="shared" si="12"/>
        <v/>
      </c>
      <c r="CJ47" s="3" t="str">
        <f t="shared" si="11"/>
        <v/>
      </c>
      <c r="CK47" s="3" t="str">
        <f t="shared" si="11"/>
        <v/>
      </c>
      <c r="CL47" s="3" t="str">
        <f t="shared" si="11"/>
        <v/>
      </c>
      <c r="CM47" s="3" t="str">
        <f t="shared" si="11"/>
        <v/>
      </c>
      <c r="CN47" s="3" t="str">
        <f t="shared" si="11"/>
        <v/>
      </c>
      <c r="CO47" s="3" t="str">
        <f t="shared" si="11"/>
        <v/>
      </c>
      <c r="CP47" s="3" t="str">
        <f t="shared" si="11"/>
        <v/>
      </c>
      <c r="CQ47" s="3" t="str">
        <f t="shared" si="11"/>
        <v/>
      </c>
      <c r="CR47" s="3" t="str">
        <f t="shared" si="11"/>
        <v/>
      </c>
      <c r="CS47" s="3" t="str">
        <f t="shared" si="11"/>
        <v/>
      </c>
      <c r="CT47" s="3" t="str">
        <f t="shared" si="11"/>
        <v/>
      </c>
      <c r="CU47" s="3" t="str">
        <f t="shared" si="11"/>
        <v/>
      </c>
      <c r="CV47" s="3" t="str">
        <f t="shared" si="11"/>
        <v/>
      </c>
      <c r="CW47" s="3" t="str">
        <f t="shared" si="11"/>
        <v/>
      </c>
      <c r="CX47" s="3" t="str">
        <f t="shared" si="9"/>
        <v/>
      </c>
      <c r="CY47" s="3" t="str">
        <f t="shared" si="9"/>
        <v/>
      </c>
      <c r="CZ47" s="3" t="str">
        <f t="shared" si="9"/>
        <v/>
      </c>
      <c r="DA47" s="3" t="str">
        <f t="shared" si="9"/>
        <v/>
      </c>
      <c r="DB47" s="3" t="str">
        <f t="shared" si="9"/>
        <v/>
      </c>
      <c r="DC47" s="3" t="str">
        <f t="shared" si="9"/>
        <v/>
      </c>
      <c r="DD47" s="3" t="str">
        <f t="shared" si="9"/>
        <v/>
      </c>
      <c r="DE47" s="3" t="str">
        <f t="shared" si="9"/>
        <v/>
      </c>
      <c r="DF47" s="3" t="str">
        <f t="shared" si="9"/>
        <v/>
      </c>
      <c r="DG47" s="3" t="str">
        <f t="shared" si="9"/>
        <v/>
      </c>
      <c r="DH47" s="3" t="str">
        <f t="shared" si="9"/>
        <v/>
      </c>
      <c r="DI47" s="3" t="str">
        <f t="shared" si="9"/>
        <v/>
      </c>
      <c r="DJ47" s="3" t="str">
        <f t="shared" si="9"/>
        <v/>
      </c>
      <c r="DK47" s="3" t="str">
        <f t="shared" si="9"/>
        <v/>
      </c>
      <c r="DL47" s="3" t="str">
        <f t="shared" si="9"/>
        <v/>
      </c>
      <c r="DM47" s="3" t="str">
        <f t="shared" si="9"/>
        <v/>
      </c>
      <c r="DN47" s="3" t="str">
        <f t="shared" si="10"/>
        <v/>
      </c>
      <c r="DO47" s="3" t="str">
        <f t="shared" si="10"/>
        <v/>
      </c>
      <c r="DP47" s="3" t="str">
        <f t="shared" si="7"/>
        <v/>
      </c>
      <c r="DQ47" s="3" t="str">
        <f t="shared" si="7"/>
        <v/>
      </c>
      <c r="DR47" s="3" t="str">
        <f t="shared" si="7"/>
        <v/>
      </c>
      <c r="DS47" s="3" t="str">
        <f t="shared" si="7"/>
        <v/>
      </c>
      <c r="DT47" s="3" t="str">
        <f t="shared" si="13"/>
        <v/>
      </c>
      <c r="DU47" s="3" t="str">
        <f t="shared" si="13"/>
        <v/>
      </c>
      <c r="DV47" s="3" t="str">
        <f t="shared" si="13"/>
        <v/>
      </c>
    </row>
    <row r="48" spans="1:126" ht="90">
      <c r="A48" t="s">
        <v>115</v>
      </c>
      <c r="B48">
        <v>2021</v>
      </c>
      <c r="C48" t="s">
        <v>114</v>
      </c>
      <c r="D48">
        <v>106990</v>
      </c>
      <c r="E48" s="31">
        <v>1321220251464</v>
      </c>
      <c r="F48" t="s">
        <v>507</v>
      </c>
      <c r="G48">
        <v>325211</v>
      </c>
      <c r="H48" t="s">
        <v>493</v>
      </c>
      <c r="I48" t="s">
        <v>508</v>
      </c>
      <c r="J48" t="s">
        <v>509</v>
      </c>
      <c r="K48" t="s">
        <v>510</v>
      </c>
      <c r="L48">
        <v>15061</v>
      </c>
      <c r="M48" s="3" t="str">
        <f t="shared" si="0"/>
        <v>95. USED AS A REACTANT, 97. P102  RAW MATERIALS, 114. USED AS AN ARTICLE COMPONENT</v>
      </c>
      <c r="N48" s="3" t="s">
        <v>61</v>
      </c>
      <c r="O48" s="3" t="s">
        <v>1410</v>
      </c>
      <c r="P48">
        <v>3920</v>
      </c>
      <c r="Q48">
        <v>123</v>
      </c>
      <c r="R48">
        <v>4043</v>
      </c>
      <c r="S48" s="3" t="s">
        <v>1405</v>
      </c>
      <c r="T48" s="3" t="s">
        <v>1405</v>
      </c>
      <c r="U48" s="3" t="s">
        <v>1405</v>
      </c>
      <c r="V48" s="3" t="s">
        <v>1405</v>
      </c>
      <c r="W48" s="3" t="s">
        <v>1405</v>
      </c>
      <c r="X48" s="3" t="s">
        <v>1405</v>
      </c>
      <c r="Y48" s="3" t="s">
        <v>1407</v>
      </c>
      <c r="Z48" s="3" t="s">
        <v>1405</v>
      </c>
      <c r="AA48" s="3" t="s">
        <v>1407</v>
      </c>
      <c r="AB48" s="3" t="s">
        <v>1405</v>
      </c>
      <c r="AC48" s="3" t="s">
        <v>1405</v>
      </c>
      <c r="AD48" s="3" t="s">
        <v>1405</v>
      </c>
      <c r="AE48" s="3" t="s">
        <v>1405</v>
      </c>
      <c r="AF48" s="3" t="s">
        <v>1405</v>
      </c>
      <c r="AG48" s="3" t="s">
        <v>1405</v>
      </c>
      <c r="AH48" s="3" t="s">
        <v>1405</v>
      </c>
      <c r="AI48" s="3" t="s">
        <v>1405</v>
      </c>
      <c r="AJ48" s="3" t="s">
        <v>1405</v>
      </c>
      <c r="AK48" s="3" t="s">
        <v>1405</v>
      </c>
      <c r="AL48" s="3" t="s">
        <v>1405</v>
      </c>
      <c r="AM48" s="3" t="s">
        <v>1405</v>
      </c>
      <c r="AN48" s="3" t="s">
        <v>1405</v>
      </c>
      <c r="AO48" s="3" t="s">
        <v>1405</v>
      </c>
      <c r="AP48" s="3" t="s">
        <v>1405</v>
      </c>
      <c r="AQ48" s="3" t="s">
        <v>1405</v>
      </c>
      <c r="AR48" s="3" t="s">
        <v>1407</v>
      </c>
      <c r="AS48" s="3" t="s">
        <v>1405</v>
      </c>
      <c r="AT48" s="3" t="s">
        <v>1405</v>
      </c>
      <c r="AU48" s="3" t="s">
        <v>1405</v>
      </c>
      <c r="AV48" s="3" t="s">
        <v>1405</v>
      </c>
      <c r="AW48" s="3" t="s">
        <v>1405</v>
      </c>
      <c r="AX48" s="3" t="s">
        <v>1405</v>
      </c>
      <c r="AY48" s="3" t="s">
        <v>1405</v>
      </c>
      <c r="AZ48" s="3" t="s">
        <v>1405</v>
      </c>
      <c r="BA48" s="3" t="s">
        <v>1405</v>
      </c>
      <c r="BB48" s="3" t="s">
        <v>1405</v>
      </c>
      <c r="BC48" s="3" t="s">
        <v>1405</v>
      </c>
      <c r="BD48" s="3" t="s">
        <v>1405</v>
      </c>
      <c r="BE48" s="3" t="s">
        <v>1405</v>
      </c>
      <c r="BF48" s="3" t="s">
        <v>1405</v>
      </c>
      <c r="BG48" s="3" t="s">
        <v>1405</v>
      </c>
      <c r="BH48" s="3" t="s">
        <v>1405</v>
      </c>
      <c r="BI48" s="3" t="s">
        <v>1405</v>
      </c>
      <c r="BJ48" s="3" t="s">
        <v>1405</v>
      </c>
      <c r="BK48" s="3" t="s">
        <v>1405</v>
      </c>
      <c r="BL48" s="3" t="s">
        <v>1405</v>
      </c>
      <c r="BM48" s="3" t="s">
        <v>1405</v>
      </c>
      <c r="BN48" s="3" t="s">
        <v>1405</v>
      </c>
      <c r="BO48" s="3" t="s">
        <v>1405</v>
      </c>
      <c r="BP48" s="3" t="s">
        <v>1405</v>
      </c>
      <c r="BQ48" s="3" t="s">
        <v>1405</v>
      </c>
      <c r="BR48" s="3" t="s">
        <v>1405</v>
      </c>
      <c r="BS48" s="3" t="s">
        <v>1405</v>
      </c>
      <c r="BT48" s="3" t="s">
        <v>1405</v>
      </c>
      <c r="BU48" s="3" t="str">
        <f t="shared" si="12"/>
        <v/>
      </c>
      <c r="BV48" s="3" t="str">
        <f t="shared" si="12"/>
        <v/>
      </c>
      <c r="BW48" s="3" t="str">
        <f t="shared" si="12"/>
        <v/>
      </c>
      <c r="BX48" s="3" t="str">
        <f t="shared" si="12"/>
        <v/>
      </c>
      <c r="BY48" s="3" t="str">
        <f t="shared" si="12"/>
        <v/>
      </c>
      <c r="BZ48" s="3" t="str">
        <f t="shared" si="12"/>
        <v/>
      </c>
      <c r="CA48" s="3" t="str">
        <f t="shared" si="12"/>
        <v>95. USED AS A REACTANT</v>
      </c>
      <c r="CB48" s="3" t="str">
        <f t="shared" si="12"/>
        <v/>
      </c>
      <c r="CC48" s="3" t="str">
        <f t="shared" si="12"/>
        <v>97. P102  RAW MATERIALS</v>
      </c>
      <c r="CD48" s="3" t="str">
        <f t="shared" si="12"/>
        <v/>
      </c>
      <c r="CE48" s="3" t="str">
        <f t="shared" si="12"/>
        <v/>
      </c>
      <c r="CF48" s="3" t="str">
        <f t="shared" si="12"/>
        <v/>
      </c>
      <c r="CG48" s="3" t="str">
        <f t="shared" si="12"/>
        <v/>
      </c>
      <c r="CH48" s="3" t="str">
        <f t="shared" si="12"/>
        <v/>
      </c>
      <c r="CI48" s="3" t="str">
        <f t="shared" si="12"/>
        <v/>
      </c>
      <c r="CJ48" s="3" t="str">
        <f t="shared" si="11"/>
        <v/>
      </c>
      <c r="CK48" s="3" t="str">
        <f t="shared" si="11"/>
        <v/>
      </c>
      <c r="CL48" s="3" t="str">
        <f t="shared" si="11"/>
        <v/>
      </c>
      <c r="CM48" s="3" t="str">
        <f t="shared" si="11"/>
        <v/>
      </c>
      <c r="CN48" s="3" t="str">
        <f t="shared" si="11"/>
        <v/>
      </c>
      <c r="CO48" s="3" t="str">
        <f t="shared" si="11"/>
        <v/>
      </c>
      <c r="CP48" s="3" t="str">
        <f t="shared" si="11"/>
        <v/>
      </c>
      <c r="CQ48" s="3" t="str">
        <f t="shared" si="11"/>
        <v/>
      </c>
      <c r="CR48" s="3" t="str">
        <f t="shared" si="11"/>
        <v/>
      </c>
      <c r="CS48" s="3" t="str">
        <f t="shared" si="11"/>
        <v/>
      </c>
      <c r="CT48" s="3" t="str">
        <f t="shared" si="11"/>
        <v>114. USED AS AN ARTICLE COMPONENT</v>
      </c>
      <c r="CU48" s="3" t="str">
        <f t="shared" si="11"/>
        <v/>
      </c>
      <c r="CV48" s="3" t="str">
        <f t="shared" si="11"/>
        <v/>
      </c>
      <c r="CW48" s="3" t="str">
        <f t="shared" si="11"/>
        <v/>
      </c>
      <c r="CX48" s="3" t="str">
        <f t="shared" si="9"/>
        <v/>
      </c>
      <c r="CY48" s="3" t="str">
        <f t="shared" si="9"/>
        <v/>
      </c>
      <c r="CZ48" s="3" t="str">
        <f t="shared" si="9"/>
        <v/>
      </c>
      <c r="DA48" s="3" t="str">
        <f t="shared" si="9"/>
        <v/>
      </c>
      <c r="DB48" s="3" t="str">
        <f t="shared" si="9"/>
        <v/>
      </c>
      <c r="DC48" s="3" t="str">
        <f t="shared" si="9"/>
        <v/>
      </c>
      <c r="DD48" s="3" t="str">
        <f t="shared" si="9"/>
        <v/>
      </c>
      <c r="DE48" s="3" t="str">
        <f t="shared" si="9"/>
        <v/>
      </c>
      <c r="DF48" s="3" t="str">
        <f t="shared" si="9"/>
        <v/>
      </c>
      <c r="DG48" s="3" t="str">
        <f t="shared" si="9"/>
        <v/>
      </c>
      <c r="DH48" s="3" t="str">
        <f t="shared" si="9"/>
        <v/>
      </c>
      <c r="DI48" s="3" t="str">
        <f t="shared" si="9"/>
        <v/>
      </c>
      <c r="DJ48" s="3" t="str">
        <f t="shared" si="9"/>
        <v/>
      </c>
      <c r="DK48" s="3" t="str">
        <f t="shared" si="9"/>
        <v/>
      </c>
      <c r="DL48" s="3" t="str">
        <f t="shared" si="9"/>
        <v/>
      </c>
      <c r="DM48" s="3" t="str">
        <f t="shared" si="9"/>
        <v/>
      </c>
      <c r="DN48" s="3" t="str">
        <f t="shared" si="10"/>
        <v/>
      </c>
      <c r="DO48" s="3" t="str">
        <f t="shared" si="10"/>
        <v/>
      </c>
      <c r="DP48" s="3" t="str">
        <f t="shared" si="7"/>
        <v/>
      </c>
      <c r="DQ48" s="3" t="str">
        <f t="shared" si="7"/>
        <v/>
      </c>
      <c r="DR48" s="3" t="str">
        <f t="shared" si="7"/>
        <v/>
      </c>
      <c r="DS48" s="3" t="str">
        <f t="shared" si="7"/>
        <v/>
      </c>
      <c r="DT48" s="3" t="str">
        <f t="shared" si="13"/>
        <v/>
      </c>
      <c r="DU48" s="3" t="str">
        <f t="shared" si="13"/>
        <v/>
      </c>
      <c r="DV48" s="3" t="str">
        <f t="shared" si="13"/>
        <v/>
      </c>
    </row>
    <row r="49" spans="1:126" ht="90">
      <c r="A49" t="s">
        <v>115</v>
      </c>
      <c r="B49">
        <v>2021</v>
      </c>
      <c r="C49" t="s">
        <v>114</v>
      </c>
      <c r="D49">
        <v>106990</v>
      </c>
      <c r="E49" s="31">
        <v>1321219722206</v>
      </c>
      <c r="F49" t="s">
        <v>497</v>
      </c>
      <c r="G49">
        <v>325211</v>
      </c>
      <c r="H49" t="s">
        <v>493</v>
      </c>
      <c r="I49" t="s">
        <v>498</v>
      </c>
      <c r="J49" t="s">
        <v>495</v>
      </c>
      <c r="K49" t="s">
        <v>496</v>
      </c>
      <c r="L49">
        <v>37421</v>
      </c>
      <c r="M49" s="3" t="str">
        <f t="shared" si="0"/>
        <v>95. USED AS A REACTANT, 97. P102  RAW MATERIALS, 114. USED AS AN ARTICLE COMPONENT, 117. PROCESSED / RECYCLING</v>
      </c>
      <c r="N49" s="3" t="s">
        <v>61</v>
      </c>
      <c r="O49" s="3" t="s">
        <v>1410</v>
      </c>
      <c r="P49">
        <v>5</v>
      </c>
      <c r="Q49">
        <v>288</v>
      </c>
      <c r="R49">
        <v>293</v>
      </c>
      <c r="S49" s="3" t="s">
        <v>1405</v>
      </c>
      <c r="T49" s="3" t="s">
        <v>1405</v>
      </c>
      <c r="U49" s="3" t="s">
        <v>1405</v>
      </c>
      <c r="V49" s="3" t="s">
        <v>1405</v>
      </c>
      <c r="W49" s="3" t="s">
        <v>1405</v>
      </c>
      <c r="X49" s="3" t="s">
        <v>1405</v>
      </c>
      <c r="Y49" s="3" t="s">
        <v>1407</v>
      </c>
      <c r="Z49" s="3" t="s">
        <v>1405</v>
      </c>
      <c r="AA49" s="3" t="s">
        <v>1407</v>
      </c>
      <c r="AB49" s="3" t="s">
        <v>1405</v>
      </c>
      <c r="AC49" s="3" t="s">
        <v>1405</v>
      </c>
      <c r="AD49" s="3" t="s">
        <v>1405</v>
      </c>
      <c r="AE49" s="3" t="s">
        <v>1405</v>
      </c>
      <c r="AF49" s="3" t="s">
        <v>1405</v>
      </c>
      <c r="AG49" s="3" t="s">
        <v>1405</v>
      </c>
      <c r="AH49" s="3" t="s">
        <v>1405</v>
      </c>
      <c r="AI49" s="3" t="s">
        <v>1405</v>
      </c>
      <c r="AJ49" s="3" t="s">
        <v>1405</v>
      </c>
      <c r="AK49" s="3" t="s">
        <v>1405</v>
      </c>
      <c r="AL49" s="3" t="s">
        <v>1405</v>
      </c>
      <c r="AM49" s="3" t="s">
        <v>1405</v>
      </c>
      <c r="AN49" s="3" t="s">
        <v>1405</v>
      </c>
      <c r="AO49" s="3" t="s">
        <v>1405</v>
      </c>
      <c r="AP49" s="3" t="s">
        <v>1405</v>
      </c>
      <c r="AQ49" s="3" t="s">
        <v>1405</v>
      </c>
      <c r="AR49" s="3" t="s">
        <v>1407</v>
      </c>
      <c r="AS49" s="3" t="s">
        <v>1405</v>
      </c>
      <c r="AT49" s="3" t="s">
        <v>1405</v>
      </c>
      <c r="AU49" s="3" t="s">
        <v>1407</v>
      </c>
      <c r="AV49" s="3" t="s">
        <v>1405</v>
      </c>
      <c r="AW49" s="3" t="s">
        <v>1405</v>
      </c>
      <c r="AX49" s="3" t="s">
        <v>1405</v>
      </c>
      <c r="AY49" s="3" t="s">
        <v>1405</v>
      </c>
      <c r="AZ49" s="3" t="s">
        <v>1405</v>
      </c>
      <c r="BA49" s="3" t="s">
        <v>1405</v>
      </c>
      <c r="BB49" s="3" t="s">
        <v>1405</v>
      </c>
      <c r="BC49" s="3" t="s">
        <v>1405</v>
      </c>
      <c r="BD49" s="3" t="s">
        <v>1405</v>
      </c>
      <c r="BE49" s="3" t="s">
        <v>1405</v>
      </c>
      <c r="BF49" s="3" t="s">
        <v>1405</v>
      </c>
      <c r="BG49" s="3" t="s">
        <v>1405</v>
      </c>
      <c r="BH49" s="3" t="s">
        <v>1405</v>
      </c>
      <c r="BI49" s="3" t="s">
        <v>1405</v>
      </c>
      <c r="BJ49" s="3" t="s">
        <v>1405</v>
      </c>
      <c r="BK49" s="3" t="s">
        <v>1405</v>
      </c>
      <c r="BL49" s="3" t="s">
        <v>1405</v>
      </c>
      <c r="BM49" s="3" t="s">
        <v>1405</v>
      </c>
      <c r="BN49" s="3" t="s">
        <v>1405</v>
      </c>
      <c r="BO49" s="3" t="s">
        <v>1405</v>
      </c>
      <c r="BP49" s="3" t="s">
        <v>1405</v>
      </c>
      <c r="BQ49" s="3" t="s">
        <v>1405</v>
      </c>
      <c r="BR49" s="3" t="s">
        <v>1405</v>
      </c>
      <c r="BS49" s="3" t="s">
        <v>1405</v>
      </c>
      <c r="BT49" s="3" t="s">
        <v>1405</v>
      </c>
      <c r="BU49" s="3" t="str">
        <f t="shared" si="12"/>
        <v/>
      </c>
      <c r="BV49" s="3" t="str">
        <f t="shared" si="12"/>
        <v/>
      </c>
      <c r="BW49" s="3" t="str">
        <f t="shared" si="12"/>
        <v/>
      </c>
      <c r="BX49" s="3" t="str">
        <f t="shared" si="12"/>
        <v/>
      </c>
      <c r="BY49" s="3" t="str">
        <f t="shared" si="12"/>
        <v/>
      </c>
      <c r="BZ49" s="3" t="str">
        <f t="shared" si="12"/>
        <v/>
      </c>
      <c r="CA49" s="3" t="str">
        <f t="shared" si="12"/>
        <v>95. USED AS A REACTANT</v>
      </c>
      <c r="CB49" s="3" t="str">
        <f t="shared" si="12"/>
        <v/>
      </c>
      <c r="CC49" s="3" t="str">
        <f t="shared" si="12"/>
        <v>97. P102  RAW MATERIALS</v>
      </c>
      <c r="CD49" s="3" t="str">
        <f t="shared" si="12"/>
        <v/>
      </c>
      <c r="CE49" s="3" t="str">
        <f t="shared" si="12"/>
        <v/>
      </c>
      <c r="CF49" s="3" t="str">
        <f t="shared" si="12"/>
        <v/>
      </c>
      <c r="CG49" s="3" t="str">
        <f t="shared" si="12"/>
        <v/>
      </c>
      <c r="CH49" s="3" t="str">
        <f t="shared" si="12"/>
        <v/>
      </c>
      <c r="CI49" s="3" t="str">
        <f t="shared" si="12"/>
        <v/>
      </c>
      <c r="CJ49" s="3" t="str">
        <f t="shared" si="11"/>
        <v/>
      </c>
      <c r="CK49" s="3" t="str">
        <f t="shared" si="11"/>
        <v/>
      </c>
      <c r="CL49" s="3" t="str">
        <f t="shared" si="11"/>
        <v/>
      </c>
      <c r="CM49" s="3" t="str">
        <f t="shared" si="11"/>
        <v/>
      </c>
      <c r="CN49" s="3" t="str">
        <f t="shared" si="11"/>
        <v/>
      </c>
      <c r="CO49" s="3" t="str">
        <f t="shared" si="11"/>
        <v/>
      </c>
      <c r="CP49" s="3" t="str">
        <f t="shared" si="11"/>
        <v/>
      </c>
      <c r="CQ49" s="3" t="str">
        <f t="shared" si="11"/>
        <v/>
      </c>
      <c r="CR49" s="3" t="str">
        <f t="shared" si="11"/>
        <v/>
      </c>
      <c r="CS49" s="3" t="str">
        <f t="shared" si="11"/>
        <v/>
      </c>
      <c r="CT49" s="3" t="str">
        <f t="shared" si="11"/>
        <v>114. USED AS AN ARTICLE COMPONENT</v>
      </c>
      <c r="CU49" s="3" t="str">
        <f t="shared" si="11"/>
        <v/>
      </c>
      <c r="CV49" s="3" t="str">
        <f t="shared" si="11"/>
        <v/>
      </c>
      <c r="CW49" s="3" t="str">
        <f t="shared" si="11"/>
        <v>117. PROCESSED / RECYCLING</v>
      </c>
      <c r="CX49" s="3" t="str">
        <f t="shared" si="9"/>
        <v/>
      </c>
      <c r="CY49" s="3" t="str">
        <f t="shared" si="9"/>
        <v/>
      </c>
      <c r="CZ49" s="3" t="str">
        <f t="shared" si="9"/>
        <v/>
      </c>
      <c r="DA49" s="3" t="str">
        <f t="shared" si="9"/>
        <v/>
      </c>
      <c r="DB49" s="3" t="str">
        <f t="shared" si="9"/>
        <v/>
      </c>
      <c r="DC49" s="3" t="str">
        <f t="shared" si="9"/>
        <v/>
      </c>
      <c r="DD49" s="3" t="str">
        <f t="shared" si="9"/>
        <v/>
      </c>
      <c r="DE49" s="3" t="str">
        <f t="shared" si="9"/>
        <v/>
      </c>
      <c r="DF49" s="3" t="str">
        <f t="shared" si="9"/>
        <v/>
      </c>
      <c r="DG49" s="3" t="str">
        <f t="shared" si="9"/>
        <v/>
      </c>
      <c r="DH49" s="3" t="str">
        <f t="shared" si="9"/>
        <v/>
      </c>
      <c r="DI49" s="3" t="str">
        <f t="shared" si="9"/>
        <v/>
      </c>
      <c r="DJ49" s="3" t="str">
        <f t="shared" si="9"/>
        <v/>
      </c>
      <c r="DK49" s="3" t="str">
        <f t="shared" ref="DK49:DV108" si="14">IF(BI49="Yes", DK$1,"")</f>
        <v/>
      </c>
      <c r="DL49" s="3" t="str">
        <f t="shared" si="14"/>
        <v/>
      </c>
      <c r="DM49" s="3" t="str">
        <f t="shared" si="14"/>
        <v/>
      </c>
      <c r="DN49" s="3" t="str">
        <f t="shared" si="10"/>
        <v/>
      </c>
      <c r="DO49" s="3" t="str">
        <f t="shared" si="10"/>
        <v/>
      </c>
      <c r="DP49" s="3" t="str">
        <f t="shared" si="7"/>
        <v/>
      </c>
      <c r="DQ49" s="3" t="str">
        <f t="shared" si="7"/>
        <v/>
      </c>
      <c r="DR49" s="3" t="str">
        <f t="shared" si="7"/>
        <v/>
      </c>
      <c r="DS49" s="3" t="str">
        <f t="shared" si="7"/>
        <v/>
      </c>
      <c r="DT49" s="3" t="str">
        <f t="shared" si="13"/>
        <v/>
      </c>
      <c r="DU49" s="3" t="str">
        <f t="shared" si="13"/>
        <v/>
      </c>
      <c r="DV49" s="3" t="str">
        <f t="shared" si="13"/>
        <v/>
      </c>
    </row>
    <row r="50" spans="1:126" ht="60">
      <c r="A50" t="s">
        <v>115</v>
      </c>
      <c r="B50">
        <v>2021</v>
      </c>
      <c r="C50" t="s">
        <v>114</v>
      </c>
      <c r="D50">
        <v>106990</v>
      </c>
      <c r="E50" s="31">
        <v>1321219723828</v>
      </c>
      <c r="F50" t="s">
        <v>492</v>
      </c>
      <c r="G50">
        <v>325212</v>
      </c>
      <c r="H50" t="s">
        <v>493</v>
      </c>
      <c r="I50" t="s">
        <v>494</v>
      </c>
      <c r="J50" t="s">
        <v>495</v>
      </c>
      <c r="K50" t="s">
        <v>496</v>
      </c>
      <c r="L50">
        <v>37406</v>
      </c>
      <c r="M50" s="3" t="str">
        <f t="shared" si="0"/>
        <v>95. USED AS A REACTANT, 97. P102  RAW MATERIALS</v>
      </c>
      <c r="N50" s="3" t="s">
        <v>61</v>
      </c>
      <c r="O50" s="3" t="s">
        <v>1410</v>
      </c>
      <c r="P50">
        <v>250</v>
      </c>
      <c r="Q50">
        <v>250</v>
      </c>
      <c r="R50">
        <v>500</v>
      </c>
      <c r="S50" s="3" t="s">
        <v>1405</v>
      </c>
      <c r="T50" s="3" t="s">
        <v>1405</v>
      </c>
      <c r="U50" s="3" t="s">
        <v>1405</v>
      </c>
      <c r="V50" s="3" t="s">
        <v>1405</v>
      </c>
      <c r="W50" s="3" t="s">
        <v>1405</v>
      </c>
      <c r="X50" s="3" t="s">
        <v>1405</v>
      </c>
      <c r="Y50" s="3" t="s">
        <v>1407</v>
      </c>
      <c r="Z50" s="3" t="s">
        <v>1405</v>
      </c>
      <c r="AA50" s="3" t="s">
        <v>1407</v>
      </c>
      <c r="AB50" s="3" t="s">
        <v>1405</v>
      </c>
      <c r="AC50" s="3" t="s">
        <v>1405</v>
      </c>
      <c r="AD50" s="3" t="s">
        <v>1405</v>
      </c>
      <c r="AE50" s="3" t="s">
        <v>1405</v>
      </c>
      <c r="AF50" s="3" t="s">
        <v>1405</v>
      </c>
      <c r="AG50" s="3" t="s">
        <v>1405</v>
      </c>
      <c r="AH50" s="3" t="s">
        <v>1405</v>
      </c>
      <c r="AI50" s="3" t="s">
        <v>1405</v>
      </c>
      <c r="AJ50" s="3" t="s">
        <v>1405</v>
      </c>
      <c r="AK50" s="3" t="s">
        <v>1405</v>
      </c>
      <c r="AL50" s="3" t="s">
        <v>1405</v>
      </c>
      <c r="AM50" s="3" t="s">
        <v>1405</v>
      </c>
      <c r="AN50" s="3" t="s">
        <v>1405</v>
      </c>
      <c r="AO50" s="3" t="s">
        <v>1405</v>
      </c>
      <c r="AP50" s="3" t="s">
        <v>1405</v>
      </c>
      <c r="AQ50" s="3" t="s">
        <v>1405</v>
      </c>
      <c r="AR50" s="3" t="s">
        <v>1405</v>
      </c>
      <c r="AS50" s="3" t="s">
        <v>1405</v>
      </c>
      <c r="AT50" s="3" t="s">
        <v>1405</v>
      </c>
      <c r="AU50" s="3" t="s">
        <v>1405</v>
      </c>
      <c r="AV50" s="3" t="s">
        <v>1405</v>
      </c>
      <c r="AW50" s="3" t="s">
        <v>1405</v>
      </c>
      <c r="AX50" s="3" t="s">
        <v>1405</v>
      </c>
      <c r="AY50" s="3" t="s">
        <v>1405</v>
      </c>
      <c r="AZ50" s="3" t="s">
        <v>1405</v>
      </c>
      <c r="BA50" s="3" t="s">
        <v>1405</v>
      </c>
      <c r="BB50" s="3" t="s">
        <v>1405</v>
      </c>
      <c r="BC50" s="3" t="s">
        <v>1405</v>
      </c>
      <c r="BD50" s="3" t="s">
        <v>1405</v>
      </c>
      <c r="BE50" s="3" t="s">
        <v>1405</v>
      </c>
      <c r="BF50" s="3" t="s">
        <v>1405</v>
      </c>
      <c r="BG50" s="3" t="s">
        <v>1405</v>
      </c>
      <c r="BH50" s="3" t="s">
        <v>1405</v>
      </c>
      <c r="BI50" s="3" t="s">
        <v>1405</v>
      </c>
      <c r="BJ50" s="3" t="s">
        <v>1405</v>
      </c>
      <c r="BK50" s="3" t="s">
        <v>1405</v>
      </c>
      <c r="BL50" s="3" t="s">
        <v>1405</v>
      </c>
      <c r="BM50" s="3" t="s">
        <v>1405</v>
      </c>
      <c r="BN50" s="3" t="s">
        <v>1405</v>
      </c>
      <c r="BO50" s="3" t="s">
        <v>1405</v>
      </c>
      <c r="BP50" s="3" t="s">
        <v>1405</v>
      </c>
      <c r="BQ50" s="3" t="s">
        <v>1405</v>
      </c>
      <c r="BR50" s="3" t="s">
        <v>1405</v>
      </c>
      <c r="BS50" s="3" t="s">
        <v>1405</v>
      </c>
      <c r="BT50" s="3" t="s">
        <v>1405</v>
      </c>
      <c r="BU50" s="3" t="str">
        <f t="shared" si="12"/>
        <v/>
      </c>
      <c r="BV50" s="3" t="str">
        <f t="shared" si="12"/>
        <v/>
      </c>
      <c r="BW50" s="3" t="str">
        <f t="shared" si="12"/>
        <v/>
      </c>
      <c r="BX50" s="3" t="str">
        <f t="shared" si="12"/>
        <v/>
      </c>
      <c r="BY50" s="3" t="str">
        <f t="shared" si="12"/>
        <v/>
      </c>
      <c r="BZ50" s="3" t="str">
        <f t="shared" si="12"/>
        <v/>
      </c>
      <c r="CA50" s="3" t="str">
        <f t="shared" si="12"/>
        <v>95. USED AS A REACTANT</v>
      </c>
      <c r="CB50" s="3" t="str">
        <f t="shared" si="12"/>
        <v/>
      </c>
      <c r="CC50" s="3" t="str">
        <f t="shared" si="12"/>
        <v>97. P102  RAW MATERIALS</v>
      </c>
      <c r="CD50" s="3" t="str">
        <f t="shared" si="12"/>
        <v/>
      </c>
      <c r="CE50" s="3" t="str">
        <f t="shared" si="12"/>
        <v/>
      </c>
      <c r="CF50" s="3" t="str">
        <f t="shared" si="12"/>
        <v/>
      </c>
      <c r="CG50" s="3" t="str">
        <f t="shared" si="12"/>
        <v/>
      </c>
      <c r="CH50" s="3" t="str">
        <f t="shared" si="12"/>
        <v/>
      </c>
      <c r="CI50" s="3" t="str">
        <f t="shared" si="12"/>
        <v/>
      </c>
      <c r="CJ50" s="3" t="str">
        <f t="shared" si="11"/>
        <v/>
      </c>
      <c r="CK50" s="3" t="str">
        <f t="shared" si="11"/>
        <v/>
      </c>
      <c r="CL50" s="3" t="str">
        <f t="shared" si="11"/>
        <v/>
      </c>
      <c r="CM50" s="3" t="str">
        <f t="shared" si="11"/>
        <v/>
      </c>
      <c r="CN50" s="3" t="str">
        <f t="shared" si="11"/>
        <v/>
      </c>
      <c r="CO50" s="3" t="str">
        <f t="shared" si="11"/>
        <v/>
      </c>
      <c r="CP50" s="3" t="str">
        <f t="shared" si="11"/>
        <v/>
      </c>
      <c r="CQ50" s="3" t="str">
        <f t="shared" si="11"/>
        <v/>
      </c>
      <c r="CR50" s="3" t="str">
        <f t="shared" si="11"/>
        <v/>
      </c>
      <c r="CS50" s="3" t="str">
        <f t="shared" si="11"/>
        <v/>
      </c>
      <c r="CT50" s="3" t="str">
        <f t="shared" si="11"/>
        <v/>
      </c>
      <c r="CU50" s="3" t="str">
        <f t="shared" si="11"/>
        <v/>
      </c>
      <c r="CV50" s="3" t="str">
        <f t="shared" si="11"/>
        <v/>
      </c>
      <c r="CW50" s="3" t="str">
        <f t="shared" si="11"/>
        <v/>
      </c>
      <c r="CX50" s="3" t="str">
        <f t="shared" si="11"/>
        <v/>
      </c>
      <c r="CY50" s="3" t="str">
        <f t="shared" si="11"/>
        <v/>
      </c>
      <c r="CZ50" s="3" t="str">
        <f t="shared" ref="CZ50:DJ73" si="15">IF(AX50="Yes", CZ$1,"")</f>
        <v/>
      </c>
      <c r="DA50" s="3" t="str">
        <f t="shared" si="15"/>
        <v/>
      </c>
      <c r="DB50" s="3" t="str">
        <f t="shared" si="15"/>
        <v/>
      </c>
      <c r="DC50" s="3" t="str">
        <f t="shared" si="15"/>
        <v/>
      </c>
      <c r="DD50" s="3" t="str">
        <f t="shared" si="15"/>
        <v/>
      </c>
      <c r="DE50" s="3" t="str">
        <f t="shared" si="15"/>
        <v/>
      </c>
      <c r="DF50" s="3" t="str">
        <f t="shared" si="15"/>
        <v/>
      </c>
      <c r="DG50" s="3" t="str">
        <f t="shared" si="15"/>
        <v/>
      </c>
      <c r="DH50" s="3" t="str">
        <f t="shared" si="15"/>
        <v/>
      </c>
      <c r="DI50" s="3" t="str">
        <f t="shared" si="15"/>
        <v/>
      </c>
      <c r="DJ50" s="3" t="str">
        <f t="shared" si="15"/>
        <v/>
      </c>
      <c r="DK50" s="3" t="str">
        <f t="shared" si="14"/>
        <v/>
      </c>
      <c r="DL50" s="3" t="str">
        <f t="shared" si="14"/>
        <v/>
      </c>
      <c r="DM50" s="3" t="str">
        <f t="shared" si="14"/>
        <v/>
      </c>
      <c r="DN50" s="3" t="str">
        <f t="shared" si="10"/>
        <v/>
      </c>
      <c r="DO50" s="3" t="str">
        <f t="shared" si="10"/>
        <v/>
      </c>
      <c r="DP50" s="3" t="str">
        <f t="shared" si="7"/>
        <v/>
      </c>
      <c r="DQ50" s="3" t="str">
        <f t="shared" si="7"/>
        <v/>
      </c>
      <c r="DR50" s="3" t="str">
        <f t="shared" si="7"/>
        <v/>
      </c>
      <c r="DS50" s="3" t="str">
        <f t="shared" si="7"/>
        <v/>
      </c>
      <c r="DT50" s="3" t="str">
        <f t="shared" si="13"/>
        <v/>
      </c>
      <c r="DU50" s="3" t="str">
        <f t="shared" si="13"/>
        <v/>
      </c>
      <c r="DV50" s="3" t="str">
        <f t="shared" si="13"/>
        <v/>
      </c>
    </row>
    <row r="51" spans="1:126" ht="60">
      <c r="A51" t="s">
        <v>115</v>
      </c>
      <c r="B51">
        <v>2016</v>
      </c>
      <c r="C51" t="s">
        <v>114</v>
      </c>
      <c r="D51">
        <v>106990</v>
      </c>
      <c r="E51" s="31">
        <v>1316215307784</v>
      </c>
      <c r="F51" t="s">
        <v>517</v>
      </c>
      <c r="G51">
        <v>325110</v>
      </c>
      <c r="H51" t="s">
        <v>518</v>
      </c>
      <c r="I51" t="s">
        <v>519</v>
      </c>
      <c r="J51" t="s">
        <v>146</v>
      </c>
      <c r="K51" t="s">
        <v>148</v>
      </c>
      <c r="L51">
        <v>77642</v>
      </c>
      <c r="M51" s="3" t="str">
        <f t="shared" si="0"/>
        <v>89. PRODUCE THE CHEMICAL, 92. SALE OR DISTRIBUTION OF THE CHEMICAL, 93. AS A BYPRODUCT, 116. AS A PROCESS IMPURITY</v>
      </c>
      <c r="N51" s="3" t="s">
        <v>53</v>
      </c>
      <c r="O51" s="3" t="s">
        <v>1413</v>
      </c>
      <c r="P51">
        <v>12000</v>
      </c>
      <c r="Q51">
        <v>24000</v>
      </c>
      <c r="R51">
        <v>36000</v>
      </c>
      <c r="S51" s="3" t="s">
        <v>1407</v>
      </c>
      <c r="T51" s="3" t="s">
        <v>1405</v>
      </c>
      <c r="U51" s="3" t="s">
        <v>1405</v>
      </c>
      <c r="V51" s="3" t="s">
        <v>1407</v>
      </c>
      <c r="W51" s="3" t="s">
        <v>1407</v>
      </c>
      <c r="X51" s="3" t="s">
        <v>1405</v>
      </c>
      <c r="Y51" s="3" t="s">
        <v>1405</v>
      </c>
      <c r="AE51" s="3" t="s">
        <v>1405</v>
      </c>
      <c r="AR51" s="3" t="s">
        <v>1405</v>
      </c>
      <c r="AS51" s="3" t="s">
        <v>1405</v>
      </c>
      <c r="AT51" s="3" t="s">
        <v>1407</v>
      </c>
      <c r="AV51" s="3" t="s">
        <v>1405</v>
      </c>
      <c r="BD51" s="3" t="s">
        <v>1405</v>
      </c>
      <c r="BK51" s="3" t="s">
        <v>1405</v>
      </c>
      <c r="BU51" s="3" t="str">
        <f t="shared" si="12"/>
        <v>89. PRODUCE THE CHEMICAL</v>
      </c>
      <c r="BV51" s="3" t="str">
        <f t="shared" si="12"/>
        <v/>
      </c>
      <c r="BW51" s="3" t="str">
        <f t="shared" si="12"/>
        <v/>
      </c>
      <c r="BX51" s="3" t="str">
        <f t="shared" si="12"/>
        <v>92. SALE OR DISTRIBUTION OF THE CHEMICAL</v>
      </c>
      <c r="BY51" s="3" t="str">
        <f t="shared" si="12"/>
        <v>93. AS A BYPRODUCT</v>
      </c>
      <c r="BZ51" s="3" t="str">
        <f t="shared" si="12"/>
        <v/>
      </c>
      <c r="CA51" s="3" t="str">
        <f t="shared" si="12"/>
        <v/>
      </c>
      <c r="CB51" s="3" t="str">
        <f t="shared" si="12"/>
        <v/>
      </c>
      <c r="CC51" s="3" t="str">
        <f t="shared" si="12"/>
        <v/>
      </c>
      <c r="CD51" s="3" t="str">
        <f t="shared" si="12"/>
        <v/>
      </c>
      <c r="CE51" s="3" t="str">
        <f t="shared" si="12"/>
        <v/>
      </c>
      <c r="CF51" s="3" t="str">
        <f t="shared" si="12"/>
        <v/>
      </c>
      <c r="CG51" s="3" t="str">
        <f t="shared" si="12"/>
        <v/>
      </c>
      <c r="CH51" s="3" t="str">
        <f t="shared" si="12"/>
        <v/>
      </c>
      <c r="CI51" s="3" t="str">
        <f t="shared" si="12"/>
        <v/>
      </c>
      <c r="CJ51" s="3" t="str">
        <f t="shared" si="11"/>
        <v/>
      </c>
      <c r="CK51" s="3" t="str">
        <f t="shared" si="11"/>
        <v/>
      </c>
      <c r="CL51" s="3" t="str">
        <f t="shared" si="11"/>
        <v/>
      </c>
      <c r="CM51" s="3" t="str">
        <f t="shared" si="11"/>
        <v/>
      </c>
      <c r="CN51" s="3" t="str">
        <f t="shared" si="11"/>
        <v/>
      </c>
      <c r="CO51" s="3" t="str">
        <f t="shared" si="11"/>
        <v/>
      </c>
      <c r="CP51" s="3" t="str">
        <f t="shared" si="11"/>
        <v/>
      </c>
      <c r="CQ51" s="3" t="str">
        <f t="shared" si="11"/>
        <v/>
      </c>
      <c r="CR51" s="3" t="str">
        <f t="shared" si="11"/>
        <v/>
      </c>
      <c r="CS51" s="3" t="str">
        <f t="shared" si="11"/>
        <v/>
      </c>
      <c r="CT51" s="3" t="str">
        <f t="shared" si="11"/>
        <v/>
      </c>
      <c r="CU51" s="3" t="str">
        <f t="shared" si="11"/>
        <v/>
      </c>
      <c r="CV51" s="3" t="str">
        <f t="shared" si="11"/>
        <v>116. AS A PROCESS IMPURITY</v>
      </c>
      <c r="CW51" s="3" t="str">
        <f t="shared" si="11"/>
        <v/>
      </c>
      <c r="CX51" s="3" t="str">
        <f t="shared" si="11"/>
        <v/>
      </c>
      <c r="CY51" s="3" t="str">
        <f t="shared" ref="CY51:DD114" si="16">IF(AW51="Yes", CY$1,"")</f>
        <v/>
      </c>
      <c r="CZ51" s="3" t="str">
        <f t="shared" si="15"/>
        <v/>
      </c>
      <c r="DA51" s="3" t="str">
        <f t="shared" si="15"/>
        <v/>
      </c>
      <c r="DB51" s="3" t="str">
        <f t="shared" si="15"/>
        <v/>
      </c>
      <c r="DC51" s="3" t="str">
        <f t="shared" si="15"/>
        <v/>
      </c>
      <c r="DD51" s="3" t="str">
        <f t="shared" si="15"/>
        <v/>
      </c>
      <c r="DE51" s="3" t="str">
        <f t="shared" si="15"/>
        <v/>
      </c>
      <c r="DF51" s="3" t="str">
        <f t="shared" si="15"/>
        <v/>
      </c>
      <c r="DG51" s="3" t="str">
        <f t="shared" si="15"/>
        <v/>
      </c>
      <c r="DH51" s="3" t="str">
        <f t="shared" si="15"/>
        <v/>
      </c>
      <c r="DI51" s="3" t="str">
        <f t="shared" si="15"/>
        <v/>
      </c>
      <c r="DJ51" s="3" t="str">
        <f t="shared" si="15"/>
        <v/>
      </c>
      <c r="DK51" s="3" t="str">
        <f t="shared" si="14"/>
        <v/>
      </c>
      <c r="DL51" s="3" t="str">
        <f t="shared" si="14"/>
        <v/>
      </c>
      <c r="DM51" s="3" t="str">
        <f t="shared" si="14"/>
        <v/>
      </c>
      <c r="DN51" s="3" t="str">
        <f t="shared" si="10"/>
        <v/>
      </c>
      <c r="DO51" s="3" t="str">
        <f t="shared" si="10"/>
        <v/>
      </c>
      <c r="DP51" s="3" t="str">
        <f t="shared" si="7"/>
        <v/>
      </c>
      <c r="DQ51" s="3" t="str">
        <f t="shared" si="7"/>
        <v/>
      </c>
      <c r="DR51" s="3" t="str">
        <f t="shared" si="7"/>
        <v/>
      </c>
      <c r="DS51" s="3" t="str">
        <f t="shared" si="7"/>
        <v/>
      </c>
      <c r="DT51" s="3" t="str">
        <f t="shared" si="13"/>
        <v/>
      </c>
      <c r="DU51" s="3" t="str">
        <f t="shared" si="13"/>
        <v/>
      </c>
      <c r="DV51" s="3" t="str">
        <f t="shared" si="13"/>
        <v/>
      </c>
    </row>
    <row r="52" spans="1:126" ht="60">
      <c r="A52" t="s">
        <v>115</v>
      </c>
      <c r="B52">
        <v>2017</v>
      </c>
      <c r="C52" t="s">
        <v>114</v>
      </c>
      <c r="D52">
        <v>106990</v>
      </c>
      <c r="E52" s="31">
        <v>1317216361358</v>
      </c>
      <c r="F52" t="s">
        <v>517</v>
      </c>
      <c r="G52">
        <v>325110</v>
      </c>
      <c r="H52" t="s">
        <v>518</v>
      </c>
      <c r="I52" t="s">
        <v>519</v>
      </c>
      <c r="J52" t="s">
        <v>146</v>
      </c>
      <c r="K52" t="s">
        <v>148</v>
      </c>
      <c r="L52">
        <v>77642</v>
      </c>
      <c r="M52" s="3" t="str">
        <f t="shared" si="0"/>
        <v>89. PRODUCE THE CHEMICAL, 92. SALE OR DISTRIBUTION OF THE CHEMICAL, 93. AS A BYPRODUCT, 116. AS A PROCESS IMPURITY</v>
      </c>
      <c r="N52" s="3" t="s">
        <v>53</v>
      </c>
      <c r="O52" s="3" t="s">
        <v>1413</v>
      </c>
      <c r="P52">
        <v>4700</v>
      </c>
      <c r="Q52">
        <v>20000</v>
      </c>
      <c r="R52">
        <v>24700</v>
      </c>
      <c r="S52" s="3" t="s">
        <v>1407</v>
      </c>
      <c r="T52" s="3" t="s">
        <v>1405</v>
      </c>
      <c r="U52" s="3" t="s">
        <v>1405</v>
      </c>
      <c r="V52" s="3" t="s">
        <v>1407</v>
      </c>
      <c r="W52" s="3" t="s">
        <v>1407</v>
      </c>
      <c r="X52" s="3" t="s">
        <v>1405</v>
      </c>
      <c r="Y52" s="3" t="s">
        <v>1405</v>
      </c>
      <c r="AE52" s="3" t="s">
        <v>1405</v>
      </c>
      <c r="AR52" s="3" t="s">
        <v>1405</v>
      </c>
      <c r="AS52" s="3" t="s">
        <v>1405</v>
      </c>
      <c r="AT52" s="3" t="s">
        <v>1407</v>
      </c>
      <c r="AV52" s="3" t="s">
        <v>1405</v>
      </c>
      <c r="BD52" s="3" t="s">
        <v>1405</v>
      </c>
      <c r="BK52" s="3" t="s">
        <v>1405</v>
      </c>
      <c r="BU52" s="3" t="str">
        <f t="shared" ref="BU52:CJ67" si="17">IF(S52="Yes", BU$1,"")</f>
        <v>89. PRODUCE THE CHEMICAL</v>
      </c>
      <c r="BV52" s="3" t="str">
        <f t="shared" si="17"/>
        <v/>
      </c>
      <c r="BW52" s="3" t="str">
        <f t="shared" si="17"/>
        <v/>
      </c>
      <c r="BX52" s="3" t="str">
        <f t="shared" si="17"/>
        <v>92. SALE OR DISTRIBUTION OF THE CHEMICAL</v>
      </c>
      <c r="BY52" s="3" t="str">
        <f t="shared" si="17"/>
        <v>93. AS A BYPRODUCT</v>
      </c>
      <c r="BZ52" s="3" t="str">
        <f t="shared" si="17"/>
        <v/>
      </c>
      <c r="CA52" s="3" t="str">
        <f t="shared" si="17"/>
        <v/>
      </c>
      <c r="CB52" s="3" t="str">
        <f t="shared" si="17"/>
        <v/>
      </c>
      <c r="CC52" s="3" t="str">
        <f t="shared" si="17"/>
        <v/>
      </c>
      <c r="CD52" s="3" t="str">
        <f t="shared" si="17"/>
        <v/>
      </c>
      <c r="CE52" s="3" t="str">
        <f t="shared" si="17"/>
        <v/>
      </c>
      <c r="CF52" s="3" t="str">
        <f t="shared" si="17"/>
        <v/>
      </c>
      <c r="CG52" s="3" t="str">
        <f t="shared" si="17"/>
        <v/>
      </c>
      <c r="CH52" s="3" t="str">
        <f t="shared" si="17"/>
        <v/>
      </c>
      <c r="CI52" s="3" t="str">
        <f t="shared" si="17"/>
        <v/>
      </c>
      <c r="CJ52" s="3" t="str">
        <f t="shared" si="17"/>
        <v/>
      </c>
      <c r="CK52" s="3" t="str">
        <f t="shared" ref="CK52:CX70" si="18">IF(AI52="Yes", CK$1,"")</f>
        <v/>
      </c>
      <c r="CL52" s="3" t="str">
        <f t="shared" si="18"/>
        <v/>
      </c>
      <c r="CM52" s="3" t="str">
        <f t="shared" si="18"/>
        <v/>
      </c>
      <c r="CN52" s="3" t="str">
        <f t="shared" si="18"/>
        <v/>
      </c>
      <c r="CO52" s="3" t="str">
        <f t="shared" si="18"/>
        <v/>
      </c>
      <c r="CP52" s="3" t="str">
        <f t="shared" si="18"/>
        <v/>
      </c>
      <c r="CQ52" s="3" t="str">
        <f t="shared" si="18"/>
        <v/>
      </c>
      <c r="CR52" s="3" t="str">
        <f t="shared" si="18"/>
        <v/>
      </c>
      <c r="CS52" s="3" t="str">
        <f t="shared" si="18"/>
        <v/>
      </c>
      <c r="CT52" s="3" t="str">
        <f t="shared" si="18"/>
        <v/>
      </c>
      <c r="CU52" s="3" t="str">
        <f t="shared" si="18"/>
        <v/>
      </c>
      <c r="CV52" s="3" t="str">
        <f t="shared" si="18"/>
        <v>116. AS A PROCESS IMPURITY</v>
      </c>
      <c r="CW52" s="3" t="str">
        <f t="shared" si="18"/>
        <v/>
      </c>
      <c r="CX52" s="3" t="str">
        <f t="shared" si="18"/>
        <v/>
      </c>
      <c r="CY52" s="3" t="str">
        <f t="shared" si="16"/>
        <v/>
      </c>
      <c r="CZ52" s="3" t="str">
        <f t="shared" si="15"/>
        <v/>
      </c>
      <c r="DA52" s="3" t="str">
        <f t="shared" si="15"/>
        <v/>
      </c>
      <c r="DB52" s="3" t="str">
        <f t="shared" si="15"/>
        <v/>
      </c>
      <c r="DC52" s="3" t="str">
        <f t="shared" si="15"/>
        <v/>
      </c>
      <c r="DD52" s="3" t="str">
        <f t="shared" si="15"/>
        <v/>
      </c>
      <c r="DE52" s="3" t="str">
        <f t="shared" si="15"/>
        <v/>
      </c>
      <c r="DF52" s="3" t="str">
        <f t="shared" si="15"/>
        <v/>
      </c>
      <c r="DG52" s="3" t="str">
        <f t="shared" si="15"/>
        <v/>
      </c>
      <c r="DH52" s="3" t="str">
        <f t="shared" si="15"/>
        <v/>
      </c>
      <c r="DI52" s="3" t="str">
        <f t="shared" si="15"/>
        <v/>
      </c>
      <c r="DJ52" s="3" t="str">
        <f t="shared" si="15"/>
        <v/>
      </c>
      <c r="DK52" s="3" t="str">
        <f t="shared" si="14"/>
        <v/>
      </c>
      <c r="DL52" s="3" t="str">
        <f t="shared" si="14"/>
        <v/>
      </c>
      <c r="DM52" s="3" t="str">
        <f t="shared" si="14"/>
        <v/>
      </c>
      <c r="DN52" s="3" t="str">
        <f t="shared" si="10"/>
        <v/>
      </c>
      <c r="DO52" s="3" t="str">
        <f t="shared" si="10"/>
        <v/>
      </c>
      <c r="DP52" s="3" t="str">
        <f t="shared" si="7"/>
        <v/>
      </c>
      <c r="DQ52" s="3" t="str">
        <f t="shared" si="7"/>
        <v/>
      </c>
      <c r="DR52" s="3" t="str">
        <f t="shared" si="7"/>
        <v/>
      </c>
      <c r="DS52" s="3" t="str">
        <f t="shared" si="7"/>
        <v/>
      </c>
      <c r="DT52" s="3" t="str">
        <f t="shared" si="13"/>
        <v/>
      </c>
      <c r="DU52" s="3" t="str">
        <f t="shared" si="13"/>
        <v/>
      </c>
      <c r="DV52" s="3" t="str">
        <f t="shared" si="13"/>
        <v/>
      </c>
    </row>
    <row r="53" spans="1:126" ht="60">
      <c r="A53" t="s">
        <v>115</v>
      </c>
      <c r="B53">
        <v>2018</v>
      </c>
      <c r="C53" t="s">
        <v>114</v>
      </c>
      <c r="D53">
        <v>106990</v>
      </c>
      <c r="E53" s="31">
        <v>1318216991087</v>
      </c>
      <c r="F53" t="s">
        <v>517</v>
      </c>
      <c r="G53">
        <v>325110</v>
      </c>
      <c r="H53" t="s">
        <v>518</v>
      </c>
      <c r="I53" t="s">
        <v>519</v>
      </c>
      <c r="J53" t="s">
        <v>146</v>
      </c>
      <c r="K53" t="s">
        <v>148</v>
      </c>
      <c r="L53">
        <v>77642</v>
      </c>
      <c r="M53" s="3" t="str">
        <f t="shared" si="0"/>
        <v>89. PRODUCE THE CHEMICAL, 93. AS A BYPRODUCT, 116. AS A PROCESS IMPURITY</v>
      </c>
      <c r="N53" s="3" t="s">
        <v>53</v>
      </c>
      <c r="O53" s="3" t="s">
        <v>1413</v>
      </c>
      <c r="P53">
        <v>5037.1099999999997</v>
      </c>
      <c r="Q53">
        <v>37557.1</v>
      </c>
      <c r="R53">
        <v>42594.21</v>
      </c>
      <c r="S53" s="3" t="s">
        <v>1407</v>
      </c>
      <c r="T53" s="3" t="s">
        <v>1405</v>
      </c>
      <c r="U53" s="3" t="s">
        <v>1405</v>
      </c>
      <c r="V53" s="3" t="s">
        <v>1405</v>
      </c>
      <c r="W53" s="3" t="s">
        <v>1407</v>
      </c>
      <c r="X53" s="3" t="s">
        <v>1405</v>
      </c>
      <c r="Y53" s="3" t="s">
        <v>1405</v>
      </c>
      <c r="Z53" s="3" t="s">
        <v>1405</v>
      </c>
      <c r="AA53" s="3" t="s">
        <v>1405</v>
      </c>
      <c r="AB53" s="3" t="s">
        <v>1405</v>
      </c>
      <c r="AC53" s="3" t="s">
        <v>1405</v>
      </c>
      <c r="AD53" s="3" t="s">
        <v>1405</v>
      </c>
      <c r="AE53" s="3" t="s">
        <v>1405</v>
      </c>
      <c r="AF53" s="3" t="s">
        <v>1405</v>
      </c>
      <c r="AG53" s="3" t="s">
        <v>1405</v>
      </c>
      <c r="AH53" s="3" t="s">
        <v>1405</v>
      </c>
      <c r="AI53" s="3" t="s">
        <v>1405</v>
      </c>
      <c r="AJ53" s="3" t="s">
        <v>1405</v>
      </c>
      <c r="AK53" s="3" t="s">
        <v>1405</v>
      </c>
      <c r="AL53" s="3" t="s">
        <v>1405</v>
      </c>
      <c r="AM53" s="3" t="s">
        <v>1405</v>
      </c>
      <c r="AN53" s="3" t="s">
        <v>1405</v>
      </c>
      <c r="AO53" s="3" t="s">
        <v>1405</v>
      </c>
      <c r="AP53" s="3" t="s">
        <v>1405</v>
      </c>
      <c r="AQ53" s="3" t="s">
        <v>1405</v>
      </c>
      <c r="AR53" s="3" t="s">
        <v>1405</v>
      </c>
      <c r="AS53" s="3" t="s">
        <v>1405</v>
      </c>
      <c r="AT53" s="3" t="s">
        <v>1407</v>
      </c>
      <c r="AU53" s="3" t="s">
        <v>1405</v>
      </c>
      <c r="AV53" s="3" t="s">
        <v>1405</v>
      </c>
      <c r="AW53" s="3" t="s">
        <v>1405</v>
      </c>
      <c r="AX53" s="3" t="s">
        <v>1405</v>
      </c>
      <c r="AY53" s="3" t="s">
        <v>1405</v>
      </c>
      <c r="AZ53" s="3" t="s">
        <v>1405</v>
      </c>
      <c r="BA53" s="3" t="s">
        <v>1405</v>
      </c>
      <c r="BB53" s="3" t="s">
        <v>1405</v>
      </c>
      <c r="BC53" s="3" t="s">
        <v>1405</v>
      </c>
      <c r="BD53" s="3" t="s">
        <v>1405</v>
      </c>
      <c r="BE53" s="3" t="s">
        <v>1405</v>
      </c>
      <c r="BF53" s="3" t="s">
        <v>1405</v>
      </c>
      <c r="BG53" s="3" t="s">
        <v>1405</v>
      </c>
      <c r="BH53" s="3" t="s">
        <v>1405</v>
      </c>
      <c r="BI53" s="3" t="s">
        <v>1405</v>
      </c>
      <c r="BJ53" s="3" t="s">
        <v>1405</v>
      </c>
      <c r="BK53" s="3" t="s">
        <v>1405</v>
      </c>
      <c r="BL53" s="3" t="s">
        <v>1405</v>
      </c>
      <c r="BM53" s="3" t="s">
        <v>1405</v>
      </c>
      <c r="BN53" s="3" t="s">
        <v>1405</v>
      </c>
      <c r="BO53" s="3" t="s">
        <v>1405</v>
      </c>
      <c r="BP53" s="3" t="s">
        <v>1405</v>
      </c>
      <c r="BQ53" s="3" t="s">
        <v>1405</v>
      </c>
      <c r="BR53" s="3" t="s">
        <v>1405</v>
      </c>
      <c r="BS53" s="3" t="s">
        <v>1405</v>
      </c>
      <c r="BT53" s="3" t="s">
        <v>1405</v>
      </c>
      <c r="BU53" s="3" t="str">
        <f t="shared" si="17"/>
        <v>89. PRODUCE THE CHEMICAL</v>
      </c>
      <c r="BV53" s="3" t="str">
        <f t="shared" si="17"/>
        <v/>
      </c>
      <c r="BW53" s="3" t="str">
        <f t="shared" si="17"/>
        <v/>
      </c>
      <c r="BX53" s="3" t="str">
        <f t="shared" si="17"/>
        <v/>
      </c>
      <c r="BY53" s="3" t="str">
        <f t="shared" si="17"/>
        <v>93. AS A BYPRODUCT</v>
      </c>
      <c r="BZ53" s="3" t="str">
        <f t="shared" si="17"/>
        <v/>
      </c>
      <c r="CA53" s="3" t="str">
        <f t="shared" si="17"/>
        <v/>
      </c>
      <c r="CB53" s="3" t="str">
        <f t="shared" si="17"/>
        <v/>
      </c>
      <c r="CC53" s="3" t="str">
        <f t="shared" si="17"/>
        <v/>
      </c>
      <c r="CD53" s="3" t="str">
        <f t="shared" si="17"/>
        <v/>
      </c>
      <c r="CE53" s="3" t="str">
        <f t="shared" si="17"/>
        <v/>
      </c>
      <c r="CF53" s="3" t="str">
        <f t="shared" si="17"/>
        <v/>
      </c>
      <c r="CG53" s="3" t="str">
        <f t="shared" si="17"/>
        <v/>
      </c>
      <c r="CH53" s="3" t="str">
        <f t="shared" si="17"/>
        <v/>
      </c>
      <c r="CI53" s="3" t="str">
        <f t="shared" si="17"/>
        <v/>
      </c>
      <c r="CJ53" s="3" t="str">
        <f t="shared" si="17"/>
        <v/>
      </c>
      <c r="CK53" s="3" t="str">
        <f t="shared" si="18"/>
        <v/>
      </c>
      <c r="CL53" s="3" t="str">
        <f t="shared" si="18"/>
        <v/>
      </c>
      <c r="CM53" s="3" t="str">
        <f t="shared" si="18"/>
        <v/>
      </c>
      <c r="CN53" s="3" t="str">
        <f t="shared" si="18"/>
        <v/>
      </c>
      <c r="CO53" s="3" t="str">
        <f t="shared" si="18"/>
        <v/>
      </c>
      <c r="CP53" s="3" t="str">
        <f t="shared" si="18"/>
        <v/>
      </c>
      <c r="CQ53" s="3" t="str">
        <f t="shared" si="18"/>
        <v/>
      </c>
      <c r="CR53" s="3" t="str">
        <f t="shared" si="18"/>
        <v/>
      </c>
      <c r="CS53" s="3" t="str">
        <f t="shared" si="18"/>
        <v/>
      </c>
      <c r="CT53" s="3" t="str">
        <f t="shared" si="18"/>
        <v/>
      </c>
      <c r="CU53" s="3" t="str">
        <f t="shared" si="18"/>
        <v/>
      </c>
      <c r="CV53" s="3" t="str">
        <f t="shared" si="18"/>
        <v>116. AS A PROCESS IMPURITY</v>
      </c>
      <c r="CW53" s="3" t="str">
        <f t="shared" si="18"/>
        <v/>
      </c>
      <c r="CX53" s="3" t="str">
        <f t="shared" si="18"/>
        <v/>
      </c>
      <c r="CY53" s="3" t="str">
        <f t="shared" si="16"/>
        <v/>
      </c>
      <c r="CZ53" s="3" t="str">
        <f t="shared" si="15"/>
        <v/>
      </c>
      <c r="DA53" s="3" t="str">
        <f t="shared" si="15"/>
        <v/>
      </c>
      <c r="DB53" s="3" t="str">
        <f t="shared" si="15"/>
        <v/>
      </c>
      <c r="DC53" s="3" t="str">
        <f t="shared" si="15"/>
        <v/>
      </c>
      <c r="DD53" s="3" t="str">
        <f t="shared" si="15"/>
        <v/>
      </c>
      <c r="DE53" s="3" t="str">
        <f t="shared" si="15"/>
        <v/>
      </c>
      <c r="DF53" s="3" t="str">
        <f t="shared" si="15"/>
        <v/>
      </c>
      <c r="DG53" s="3" t="str">
        <f t="shared" si="15"/>
        <v/>
      </c>
      <c r="DH53" s="3" t="str">
        <f t="shared" si="15"/>
        <v/>
      </c>
      <c r="DI53" s="3" t="str">
        <f t="shared" si="15"/>
        <v/>
      </c>
      <c r="DJ53" s="3" t="str">
        <f t="shared" si="15"/>
        <v/>
      </c>
      <c r="DK53" s="3" t="str">
        <f t="shared" si="14"/>
        <v/>
      </c>
      <c r="DL53" s="3" t="str">
        <f t="shared" si="14"/>
        <v/>
      </c>
      <c r="DM53" s="3" t="str">
        <f t="shared" si="14"/>
        <v/>
      </c>
      <c r="DN53" s="3" t="str">
        <f t="shared" si="10"/>
        <v/>
      </c>
      <c r="DO53" s="3" t="str">
        <f t="shared" si="10"/>
        <v/>
      </c>
      <c r="DP53" s="3" t="str">
        <f t="shared" si="7"/>
        <v/>
      </c>
      <c r="DQ53" s="3" t="str">
        <f t="shared" si="7"/>
        <v/>
      </c>
      <c r="DR53" s="3" t="str">
        <f t="shared" si="7"/>
        <v/>
      </c>
      <c r="DS53" s="3" t="str">
        <f t="shared" si="7"/>
        <v/>
      </c>
      <c r="DT53" s="3" t="str">
        <f t="shared" si="13"/>
        <v/>
      </c>
      <c r="DU53" s="3" t="str">
        <f t="shared" si="13"/>
        <v/>
      </c>
      <c r="DV53" s="3" t="str">
        <f t="shared" si="13"/>
        <v/>
      </c>
    </row>
    <row r="54" spans="1:126" ht="60">
      <c r="A54" t="s">
        <v>115</v>
      </c>
      <c r="B54">
        <v>2019</v>
      </c>
      <c r="C54" t="s">
        <v>114</v>
      </c>
      <c r="D54">
        <v>106990</v>
      </c>
      <c r="E54" s="31">
        <v>1319218534814</v>
      </c>
      <c r="F54" t="s">
        <v>517</v>
      </c>
      <c r="G54">
        <v>325110</v>
      </c>
      <c r="H54" t="s">
        <v>518</v>
      </c>
      <c r="I54" t="s">
        <v>519</v>
      </c>
      <c r="J54" t="s">
        <v>146</v>
      </c>
      <c r="K54" t="s">
        <v>148</v>
      </c>
      <c r="L54">
        <v>77642</v>
      </c>
      <c r="M54" s="3" t="str">
        <f t="shared" si="0"/>
        <v>89. PRODUCE THE CHEMICAL, 93. AS A BYPRODUCT, 116. AS A PROCESS IMPURITY</v>
      </c>
      <c r="N54" s="3" t="s">
        <v>53</v>
      </c>
      <c r="O54" s="3" t="s">
        <v>1413</v>
      </c>
      <c r="P54">
        <v>6823.93</v>
      </c>
      <c r="Q54">
        <v>25574.27</v>
      </c>
      <c r="R54">
        <v>32398.2</v>
      </c>
      <c r="S54" s="3" t="s">
        <v>1407</v>
      </c>
      <c r="T54" s="3" t="s">
        <v>1405</v>
      </c>
      <c r="U54" s="3" t="s">
        <v>1405</v>
      </c>
      <c r="V54" s="3" t="s">
        <v>1405</v>
      </c>
      <c r="W54" s="3" t="s">
        <v>1407</v>
      </c>
      <c r="X54" s="3" t="s">
        <v>1405</v>
      </c>
      <c r="Y54" s="3" t="s">
        <v>1405</v>
      </c>
      <c r="Z54" s="3" t="s">
        <v>1405</v>
      </c>
      <c r="AA54" s="3" t="s">
        <v>1405</v>
      </c>
      <c r="AB54" s="3" t="s">
        <v>1405</v>
      </c>
      <c r="AC54" s="3" t="s">
        <v>1405</v>
      </c>
      <c r="AD54" s="3" t="s">
        <v>1405</v>
      </c>
      <c r="AE54" s="3" t="s">
        <v>1405</v>
      </c>
      <c r="AF54" s="3" t="s">
        <v>1405</v>
      </c>
      <c r="AG54" s="3" t="s">
        <v>1405</v>
      </c>
      <c r="AH54" s="3" t="s">
        <v>1405</v>
      </c>
      <c r="AI54" s="3" t="s">
        <v>1405</v>
      </c>
      <c r="AJ54" s="3" t="s">
        <v>1405</v>
      </c>
      <c r="AK54" s="3" t="s">
        <v>1405</v>
      </c>
      <c r="AL54" s="3" t="s">
        <v>1405</v>
      </c>
      <c r="AM54" s="3" t="s">
        <v>1405</v>
      </c>
      <c r="AN54" s="3" t="s">
        <v>1405</v>
      </c>
      <c r="AO54" s="3" t="s">
        <v>1405</v>
      </c>
      <c r="AP54" s="3" t="s">
        <v>1405</v>
      </c>
      <c r="AQ54" s="3" t="s">
        <v>1405</v>
      </c>
      <c r="AR54" s="3" t="s">
        <v>1405</v>
      </c>
      <c r="AS54" s="3" t="s">
        <v>1405</v>
      </c>
      <c r="AT54" s="3" t="s">
        <v>1407</v>
      </c>
      <c r="AU54" s="3" t="s">
        <v>1405</v>
      </c>
      <c r="AV54" s="3" t="s">
        <v>1405</v>
      </c>
      <c r="AW54" s="3" t="s">
        <v>1405</v>
      </c>
      <c r="AX54" s="3" t="s">
        <v>1405</v>
      </c>
      <c r="AY54" s="3" t="s">
        <v>1405</v>
      </c>
      <c r="AZ54" s="3" t="s">
        <v>1405</v>
      </c>
      <c r="BA54" s="3" t="s">
        <v>1405</v>
      </c>
      <c r="BB54" s="3" t="s">
        <v>1405</v>
      </c>
      <c r="BC54" s="3" t="s">
        <v>1405</v>
      </c>
      <c r="BD54" s="3" t="s">
        <v>1405</v>
      </c>
      <c r="BE54" s="3" t="s">
        <v>1405</v>
      </c>
      <c r="BF54" s="3" t="s">
        <v>1405</v>
      </c>
      <c r="BG54" s="3" t="s">
        <v>1405</v>
      </c>
      <c r="BH54" s="3" t="s">
        <v>1405</v>
      </c>
      <c r="BI54" s="3" t="s">
        <v>1405</v>
      </c>
      <c r="BJ54" s="3" t="s">
        <v>1405</v>
      </c>
      <c r="BK54" s="3" t="s">
        <v>1405</v>
      </c>
      <c r="BL54" s="3" t="s">
        <v>1405</v>
      </c>
      <c r="BM54" s="3" t="s">
        <v>1405</v>
      </c>
      <c r="BN54" s="3" t="s">
        <v>1405</v>
      </c>
      <c r="BO54" s="3" t="s">
        <v>1405</v>
      </c>
      <c r="BP54" s="3" t="s">
        <v>1405</v>
      </c>
      <c r="BQ54" s="3" t="s">
        <v>1405</v>
      </c>
      <c r="BR54" s="3" t="s">
        <v>1405</v>
      </c>
      <c r="BS54" s="3" t="s">
        <v>1405</v>
      </c>
      <c r="BT54" s="3" t="s">
        <v>1405</v>
      </c>
      <c r="BU54" s="3" t="str">
        <f t="shared" si="17"/>
        <v>89. PRODUCE THE CHEMICAL</v>
      </c>
      <c r="BV54" s="3" t="str">
        <f t="shared" si="17"/>
        <v/>
      </c>
      <c r="BW54" s="3" t="str">
        <f t="shared" si="17"/>
        <v/>
      </c>
      <c r="BX54" s="3" t="str">
        <f t="shared" si="17"/>
        <v/>
      </c>
      <c r="BY54" s="3" t="str">
        <f t="shared" si="17"/>
        <v>93. AS A BYPRODUCT</v>
      </c>
      <c r="BZ54" s="3" t="str">
        <f t="shared" si="17"/>
        <v/>
      </c>
      <c r="CA54" s="3" t="str">
        <f t="shared" si="17"/>
        <v/>
      </c>
      <c r="CB54" s="3" t="str">
        <f t="shared" si="17"/>
        <v/>
      </c>
      <c r="CC54" s="3" t="str">
        <f t="shared" si="17"/>
        <v/>
      </c>
      <c r="CD54" s="3" t="str">
        <f t="shared" si="17"/>
        <v/>
      </c>
      <c r="CE54" s="3" t="str">
        <f t="shared" si="17"/>
        <v/>
      </c>
      <c r="CF54" s="3" t="str">
        <f t="shared" si="17"/>
        <v/>
      </c>
      <c r="CG54" s="3" t="str">
        <f t="shared" si="17"/>
        <v/>
      </c>
      <c r="CH54" s="3" t="str">
        <f t="shared" si="17"/>
        <v/>
      </c>
      <c r="CI54" s="3" t="str">
        <f t="shared" si="17"/>
        <v/>
      </c>
      <c r="CJ54" s="3" t="str">
        <f t="shared" si="17"/>
        <v/>
      </c>
      <c r="CK54" s="3" t="str">
        <f t="shared" si="18"/>
        <v/>
      </c>
      <c r="CL54" s="3" t="str">
        <f t="shared" si="18"/>
        <v/>
      </c>
      <c r="CM54" s="3" t="str">
        <f t="shared" si="18"/>
        <v/>
      </c>
      <c r="CN54" s="3" t="str">
        <f t="shared" si="18"/>
        <v/>
      </c>
      <c r="CO54" s="3" t="str">
        <f t="shared" si="18"/>
        <v/>
      </c>
      <c r="CP54" s="3" t="str">
        <f t="shared" si="18"/>
        <v/>
      </c>
      <c r="CQ54" s="3" t="str">
        <f t="shared" si="18"/>
        <v/>
      </c>
      <c r="CR54" s="3" t="str">
        <f t="shared" si="18"/>
        <v/>
      </c>
      <c r="CS54" s="3" t="str">
        <f t="shared" si="18"/>
        <v/>
      </c>
      <c r="CT54" s="3" t="str">
        <f t="shared" si="18"/>
        <v/>
      </c>
      <c r="CU54" s="3" t="str">
        <f t="shared" si="18"/>
        <v/>
      </c>
      <c r="CV54" s="3" t="str">
        <f t="shared" si="18"/>
        <v>116. AS A PROCESS IMPURITY</v>
      </c>
      <c r="CW54" s="3" t="str">
        <f t="shared" si="18"/>
        <v/>
      </c>
      <c r="CX54" s="3" t="str">
        <f t="shared" si="18"/>
        <v/>
      </c>
      <c r="CY54" s="3" t="str">
        <f t="shared" si="16"/>
        <v/>
      </c>
      <c r="CZ54" s="3" t="str">
        <f t="shared" si="15"/>
        <v/>
      </c>
      <c r="DA54" s="3" t="str">
        <f t="shared" si="15"/>
        <v/>
      </c>
      <c r="DB54" s="3" t="str">
        <f t="shared" si="15"/>
        <v/>
      </c>
      <c r="DC54" s="3" t="str">
        <f t="shared" si="15"/>
        <v/>
      </c>
      <c r="DD54" s="3" t="str">
        <f t="shared" si="15"/>
        <v/>
      </c>
      <c r="DE54" s="3" t="str">
        <f t="shared" si="15"/>
        <v/>
      </c>
      <c r="DF54" s="3" t="str">
        <f t="shared" si="15"/>
        <v/>
      </c>
      <c r="DG54" s="3" t="str">
        <f t="shared" si="15"/>
        <v/>
      </c>
      <c r="DH54" s="3" t="str">
        <f t="shared" si="15"/>
        <v/>
      </c>
      <c r="DI54" s="3" t="str">
        <f t="shared" si="15"/>
        <v/>
      </c>
      <c r="DJ54" s="3" t="str">
        <f t="shared" si="15"/>
        <v/>
      </c>
      <c r="DK54" s="3" t="str">
        <f t="shared" si="14"/>
        <v/>
      </c>
      <c r="DL54" s="3" t="str">
        <f t="shared" si="14"/>
        <v/>
      </c>
      <c r="DM54" s="3" t="str">
        <f t="shared" si="14"/>
        <v/>
      </c>
      <c r="DN54" s="3" t="str">
        <f t="shared" si="10"/>
        <v/>
      </c>
      <c r="DO54" s="3" t="str">
        <f t="shared" si="10"/>
        <v/>
      </c>
      <c r="DP54" s="3" t="str">
        <f t="shared" si="7"/>
        <v/>
      </c>
      <c r="DQ54" s="3" t="str">
        <f t="shared" si="7"/>
        <v/>
      </c>
      <c r="DR54" s="3" t="str">
        <f t="shared" si="7"/>
        <v/>
      </c>
      <c r="DS54" s="3" t="str">
        <f t="shared" si="7"/>
        <v/>
      </c>
      <c r="DT54" s="3" t="str">
        <f t="shared" si="13"/>
        <v/>
      </c>
      <c r="DU54" s="3" t="str">
        <f t="shared" si="13"/>
        <v/>
      </c>
      <c r="DV54" s="3" t="str">
        <f t="shared" si="13"/>
        <v/>
      </c>
    </row>
    <row r="55" spans="1:126" ht="60">
      <c r="A55" t="s">
        <v>115</v>
      </c>
      <c r="B55">
        <v>2020</v>
      </c>
      <c r="C55" t="s">
        <v>114</v>
      </c>
      <c r="D55">
        <v>106990</v>
      </c>
      <c r="E55" s="31">
        <v>1320218731646</v>
      </c>
      <c r="F55" t="s">
        <v>517</v>
      </c>
      <c r="G55">
        <v>325110</v>
      </c>
      <c r="H55" t="s">
        <v>518</v>
      </c>
      <c r="I55" t="s">
        <v>519</v>
      </c>
      <c r="J55" t="s">
        <v>146</v>
      </c>
      <c r="K55" t="s">
        <v>148</v>
      </c>
      <c r="L55">
        <v>77642</v>
      </c>
      <c r="M55" s="3" t="str">
        <f t="shared" si="0"/>
        <v>89. PRODUCE THE CHEMICAL, 93. AS A BYPRODUCT, 116. AS A PROCESS IMPURITY</v>
      </c>
      <c r="N55" s="3" t="s">
        <v>53</v>
      </c>
      <c r="O55" s="3" t="s">
        <v>1413</v>
      </c>
      <c r="P55">
        <v>6035.7</v>
      </c>
      <c r="Q55">
        <v>11244.38</v>
      </c>
      <c r="R55">
        <v>17280.080000000002</v>
      </c>
      <c r="S55" s="3" t="s">
        <v>1407</v>
      </c>
      <c r="T55" s="3" t="s">
        <v>1405</v>
      </c>
      <c r="U55" s="3" t="s">
        <v>1405</v>
      </c>
      <c r="V55" s="3" t="s">
        <v>1405</v>
      </c>
      <c r="W55" s="3" t="s">
        <v>1407</v>
      </c>
      <c r="X55" s="3" t="s">
        <v>1405</v>
      </c>
      <c r="Y55" s="3" t="s">
        <v>1405</v>
      </c>
      <c r="Z55" s="3" t="s">
        <v>1405</v>
      </c>
      <c r="AA55" s="3" t="s">
        <v>1405</v>
      </c>
      <c r="AB55" s="3" t="s">
        <v>1405</v>
      </c>
      <c r="AC55" s="3" t="s">
        <v>1405</v>
      </c>
      <c r="AD55" s="3" t="s">
        <v>1405</v>
      </c>
      <c r="AE55" s="3" t="s">
        <v>1405</v>
      </c>
      <c r="AF55" s="3" t="s">
        <v>1405</v>
      </c>
      <c r="AG55" s="3" t="s">
        <v>1405</v>
      </c>
      <c r="AH55" s="3" t="s">
        <v>1405</v>
      </c>
      <c r="AI55" s="3" t="s">
        <v>1405</v>
      </c>
      <c r="AJ55" s="3" t="s">
        <v>1405</v>
      </c>
      <c r="AK55" s="3" t="s">
        <v>1405</v>
      </c>
      <c r="AL55" s="3" t="s">
        <v>1405</v>
      </c>
      <c r="AM55" s="3" t="s">
        <v>1405</v>
      </c>
      <c r="AN55" s="3" t="s">
        <v>1405</v>
      </c>
      <c r="AO55" s="3" t="s">
        <v>1405</v>
      </c>
      <c r="AP55" s="3" t="s">
        <v>1405</v>
      </c>
      <c r="AQ55" s="3" t="s">
        <v>1405</v>
      </c>
      <c r="AR55" s="3" t="s">
        <v>1405</v>
      </c>
      <c r="AS55" s="3" t="s">
        <v>1405</v>
      </c>
      <c r="AT55" s="3" t="s">
        <v>1407</v>
      </c>
      <c r="AU55" s="3" t="s">
        <v>1405</v>
      </c>
      <c r="AV55" s="3" t="s">
        <v>1405</v>
      </c>
      <c r="AW55" s="3" t="s">
        <v>1405</v>
      </c>
      <c r="AX55" s="3" t="s">
        <v>1405</v>
      </c>
      <c r="AY55" s="3" t="s">
        <v>1405</v>
      </c>
      <c r="AZ55" s="3" t="s">
        <v>1405</v>
      </c>
      <c r="BA55" s="3" t="s">
        <v>1405</v>
      </c>
      <c r="BB55" s="3" t="s">
        <v>1405</v>
      </c>
      <c r="BC55" s="3" t="s">
        <v>1405</v>
      </c>
      <c r="BD55" s="3" t="s">
        <v>1405</v>
      </c>
      <c r="BE55" s="3" t="s">
        <v>1405</v>
      </c>
      <c r="BF55" s="3" t="s">
        <v>1405</v>
      </c>
      <c r="BG55" s="3" t="s">
        <v>1405</v>
      </c>
      <c r="BH55" s="3" t="s">
        <v>1405</v>
      </c>
      <c r="BI55" s="3" t="s">
        <v>1405</v>
      </c>
      <c r="BJ55" s="3" t="s">
        <v>1405</v>
      </c>
      <c r="BK55" s="3" t="s">
        <v>1405</v>
      </c>
      <c r="BL55" s="3" t="s">
        <v>1405</v>
      </c>
      <c r="BM55" s="3" t="s">
        <v>1405</v>
      </c>
      <c r="BN55" s="3" t="s">
        <v>1405</v>
      </c>
      <c r="BO55" s="3" t="s">
        <v>1405</v>
      </c>
      <c r="BP55" s="3" t="s">
        <v>1405</v>
      </c>
      <c r="BQ55" s="3" t="s">
        <v>1405</v>
      </c>
      <c r="BR55" s="3" t="s">
        <v>1405</v>
      </c>
      <c r="BS55" s="3" t="s">
        <v>1405</v>
      </c>
      <c r="BT55" s="3" t="s">
        <v>1405</v>
      </c>
      <c r="BU55" s="3" t="str">
        <f t="shared" si="17"/>
        <v>89. PRODUCE THE CHEMICAL</v>
      </c>
      <c r="BV55" s="3" t="str">
        <f t="shared" si="17"/>
        <v/>
      </c>
      <c r="BW55" s="3" t="str">
        <f t="shared" si="17"/>
        <v/>
      </c>
      <c r="BX55" s="3" t="str">
        <f t="shared" si="17"/>
        <v/>
      </c>
      <c r="BY55" s="3" t="str">
        <f t="shared" si="17"/>
        <v>93. AS A BYPRODUCT</v>
      </c>
      <c r="BZ55" s="3" t="str">
        <f t="shared" si="17"/>
        <v/>
      </c>
      <c r="CA55" s="3" t="str">
        <f t="shared" si="17"/>
        <v/>
      </c>
      <c r="CB55" s="3" t="str">
        <f t="shared" si="17"/>
        <v/>
      </c>
      <c r="CC55" s="3" t="str">
        <f t="shared" si="17"/>
        <v/>
      </c>
      <c r="CD55" s="3" t="str">
        <f t="shared" si="17"/>
        <v/>
      </c>
      <c r="CE55" s="3" t="str">
        <f t="shared" si="17"/>
        <v/>
      </c>
      <c r="CF55" s="3" t="str">
        <f t="shared" si="17"/>
        <v/>
      </c>
      <c r="CG55" s="3" t="str">
        <f t="shared" si="17"/>
        <v/>
      </c>
      <c r="CH55" s="3" t="str">
        <f t="shared" si="17"/>
        <v/>
      </c>
      <c r="CI55" s="3" t="str">
        <f t="shared" si="17"/>
        <v/>
      </c>
      <c r="CJ55" s="3" t="str">
        <f t="shared" si="17"/>
        <v/>
      </c>
      <c r="CK55" s="3" t="str">
        <f t="shared" si="18"/>
        <v/>
      </c>
      <c r="CL55" s="3" t="str">
        <f t="shared" si="18"/>
        <v/>
      </c>
      <c r="CM55" s="3" t="str">
        <f t="shared" si="18"/>
        <v/>
      </c>
      <c r="CN55" s="3" t="str">
        <f t="shared" si="18"/>
        <v/>
      </c>
      <c r="CO55" s="3" t="str">
        <f t="shared" si="18"/>
        <v/>
      </c>
      <c r="CP55" s="3" t="str">
        <f t="shared" si="18"/>
        <v/>
      </c>
      <c r="CQ55" s="3" t="str">
        <f t="shared" si="18"/>
        <v/>
      </c>
      <c r="CR55" s="3" t="str">
        <f t="shared" si="18"/>
        <v/>
      </c>
      <c r="CS55" s="3" t="str">
        <f t="shared" si="18"/>
        <v/>
      </c>
      <c r="CT55" s="3" t="str">
        <f t="shared" si="18"/>
        <v/>
      </c>
      <c r="CU55" s="3" t="str">
        <f t="shared" si="18"/>
        <v/>
      </c>
      <c r="CV55" s="3" t="str">
        <f t="shared" si="18"/>
        <v>116. AS A PROCESS IMPURITY</v>
      </c>
      <c r="CW55" s="3" t="str">
        <f t="shared" si="18"/>
        <v/>
      </c>
      <c r="CX55" s="3" t="str">
        <f t="shared" si="18"/>
        <v/>
      </c>
      <c r="CY55" s="3" t="str">
        <f t="shared" si="16"/>
        <v/>
      </c>
      <c r="CZ55" s="3" t="str">
        <f t="shared" si="15"/>
        <v/>
      </c>
      <c r="DA55" s="3" t="str">
        <f t="shared" si="15"/>
        <v/>
      </c>
      <c r="DB55" s="3" t="str">
        <f t="shared" si="15"/>
        <v/>
      </c>
      <c r="DC55" s="3" t="str">
        <f t="shared" si="15"/>
        <v/>
      </c>
      <c r="DD55" s="3" t="str">
        <f t="shared" si="15"/>
        <v/>
      </c>
      <c r="DE55" s="3" t="str">
        <f t="shared" si="15"/>
        <v/>
      </c>
      <c r="DF55" s="3" t="str">
        <f t="shared" si="15"/>
        <v/>
      </c>
      <c r="DG55" s="3" t="str">
        <f t="shared" si="15"/>
        <v/>
      </c>
      <c r="DH55" s="3" t="str">
        <f t="shared" si="15"/>
        <v/>
      </c>
      <c r="DI55" s="3" t="str">
        <f t="shared" si="15"/>
        <v/>
      </c>
      <c r="DJ55" s="3" t="str">
        <f t="shared" si="15"/>
        <v/>
      </c>
      <c r="DK55" s="3" t="str">
        <f t="shared" si="14"/>
        <v/>
      </c>
      <c r="DL55" s="3" t="str">
        <f t="shared" si="14"/>
        <v/>
      </c>
      <c r="DM55" s="3" t="str">
        <f t="shared" si="14"/>
        <v/>
      </c>
      <c r="DN55" s="3" t="str">
        <f t="shared" si="10"/>
        <v/>
      </c>
      <c r="DO55" s="3" t="str">
        <f t="shared" si="10"/>
        <v/>
      </c>
      <c r="DP55" s="3" t="str">
        <f t="shared" si="7"/>
        <v/>
      </c>
      <c r="DQ55" s="3" t="str">
        <f t="shared" si="7"/>
        <v/>
      </c>
      <c r="DR55" s="3" t="str">
        <f t="shared" si="7"/>
        <v/>
      </c>
      <c r="DS55" s="3" t="str">
        <f t="shared" si="7"/>
        <v/>
      </c>
      <c r="DT55" s="3" t="str">
        <f t="shared" si="13"/>
        <v/>
      </c>
      <c r="DU55" s="3" t="str">
        <f t="shared" si="13"/>
        <v/>
      </c>
      <c r="DV55" s="3" t="str">
        <f t="shared" si="13"/>
        <v/>
      </c>
    </row>
    <row r="56" spans="1:126" ht="60">
      <c r="A56" t="s">
        <v>115</v>
      </c>
      <c r="B56">
        <v>2021</v>
      </c>
      <c r="C56" t="s">
        <v>114</v>
      </c>
      <c r="D56">
        <v>106990</v>
      </c>
      <c r="E56" s="31">
        <v>1321219817475</v>
      </c>
      <c r="F56" t="s">
        <v>517</v>
      </c>
      <c r="G56">
        <v>325110</v>
      </c>
      <c r="H56" t="s">
        <v>518</v>
      </c>
      <c r="I56" t="s">
        <v>519</v>
      </c>
      <c r="J56" t="s">
        <v>146</v>
      </c>
      <c r="K56" t="s">
        <v>148</v>
      </c>
      <c r="L56">
        <v>77642</v>
      </c>
      <c r="M56" s="3" t="str">
        <f t="shared" si="0"/>
        <v>89. PRODUCE THE CHEMICAL, 93. AS A BYPRODUCT, 116. AS A PROCESS IMPURITY</v>
      </c>
      <c r="N56" s="3" t="s">
        <v>53</v>
      </c>
      <c r="O56" s="3" t="s">
        <v>1413</v>
      </c>
      <c r="P56">
        <v>4351</v>
      </c>
      <c r="Q56">
        <v>10388</v>
      </c>
      <c r="R56">
        <v>14739</v>
      </c>
      <c r="S56" s="3" t="s">
        <v>1407</v>
      </c>
      <c r="T56" s="3" t="s">
        <v>1405</v>
      </c>
      <c r="U56" s="3" t="s">
        <v>1405</v>
      </c>
      <c r="V56" s="3" t="s">
        <v>1405</v>
      </c>
      <c r="W56" s="3" t="s">
        <v>1407</v>
      </c>
      <c r="X56" s="3" t="s">
        <v>1405</v>
      </c>
      <c r="Y56" s="3" t="s">
        <v>1405</v>
      </c>
      <c r="Z56" s="3" t="s">
        <v>1405</v>
      </c>
      <c r="AA56" s="3" t="s">
        <v>1405</v>
      </c>
      <c r="AB56" s="3" t="s">
        <v>1405</v>
      </c>
      <c r="AC56" s="3" t="s">
        <v>1405</v>
      </c>
      <c r="AD56" s="3" t="s">
        <v>1405</v>
      </c>
      <c r="AE56" s="3" t="s">
        <v>1405</v>
      </c>
      <c r="AF56" s="3" t="s">
        <v>1405</v>
      </c>
      <c r="AG56" s="3" t="s">
        <v>1405</v>
      </c>
      <c r="AH56" s="3" t="s">
        <v>1405</v>
      </c>
      <c r="AI56" s="3" t="s">
        <v>1405</v>
      </c>
      <c r="AJ56" s="3" t="s">
        <v>1405</v>
      </c>
      <c r="AK56" s="3" t="s">
        <v>1405</v>
      </c>
      <c r="AL56" s="3" t="s">
        <v>1405</v>
      </c>
      <c r="AM56" s="3" t="s">
        <v>1405</v>
      </c>
      <c r="AN56" s="3" t="s">
        <v>1405</v>
      </c>
      <c r="AO56" s="3" t="s">
        <v>1405</v>
      </c>
      <c r="AP56" s="3" t="s">
        <v>1405</v>
      </c>
      <c r="AQ56" s="3" t="s">
        <v>1405</v>
      </c>
      <c r="AR56" s="3" t="s">
        <v>1405</v>
      </c>
      <c r="AS56" s="3" t="s">
        <v>1405</v>
      </c>
      <c r="AT56" s="3" t="s">
        <v>1407</v>
      </c>
      <c r="AU56" s="3" t="s">
        <v>1405</v>
      </c>
      <c r="AV56" s="3" t="s">
        <v>1405</v>
      </c>
      <c r="AW56" s="3" t="s">
        <v>1405</v>
      </c>
      <c r="AX56" s="3" t="s">
        <v>1405</v>
      </c>
      <c r="AY56" s="3" t="s">
        <v>1405</v>
      </c>
      <c r="AZ56" s="3" t="s">
        <v>1405</v>
      </c>
      <c r="BA56" s="3" t="s">
        <v>1405</v>
      </c>
      <c r="BB56" s="3" t="s">
        <v>1405</v>
      </c>
      <c r="BC56" s="3" t="s">
        <v>1405</v>
      </c>
      <c r="BD56" s="3" t="s">
        <v>1405</v>
      </c>
      <c r="BE56" s="3" t="s">
        <v>1405</v>
      </c>
      <c r="BF56" s="3" t="s">
        <v>1405</v>
      </c>
      <c r="BG56" s="3" t="s">
        <v>1405</v>
      </c>
      <c r="BH56" s="3" t="s">
        <v>1405</v>
      </c>
      <c r="BI56" s="3" t="s">
        <v>1405</v>
      </c>
      <c r="BJ56" s="3" t="s">
        <v>1405</v>
      </c>
      <c r="BK56" s="3" t="s">
        <v>1405</v>
      </c>
      <c r="BL56" s="3" t="s">
        <v>1405</v>
      </c>
      <c r="BM56" s="3" t="s">
        <v>1405</v>
      </c>
      <c r="BN56" s="3" t="s">
        <v>1405</v>
      </c>
      <c r="BO56" s="3" t="s">
        <v>1405</v>
      </c>
      <c r="BP56" s="3" t="s">
        <v>1405</v>
      </c>
      <c r="BQ56" s="3" t="s">
        <v>1405</v>
      </c>
      <c r="BR56" s="3" t="s">
        <v>1405</v>
      </c>
      <c r="BS56" s="3" t="s">
        <v>1405</v>
      </c>
      <c r="BT56" s="3" t="s">
        <v>1405</v>
      </c>
      <c r="BU56" s="3" t="str">
        <f t="shared" si="17"/>
        <v>89. PRODUCE THE CHEMICAL</v>
      </c>
      <c r="BV56" s="3" t="str">
        <f t="shared" si="17"/>
        <v/>
      </c>
      <c r="BW56" s="3" t="str">
        <f t="shared" si="17"/>
        <v/>
      </c>
      <c r="BX56" s="3" t="str">
        <f t="shared" si="17"/>
        <v/>
      </c>
      <c r="BY56" s="3" t="str">
        <f t="shared" si="17"/>
        <v>93. AS A BYPRODUCT</v>
      </c>
      <c r="BZ56" s="3" t="str">
        <f t="shared" si="17"/>
        <v/>
      </c>
      <c r="CA56" s="3" t="str">
        <f t="shared" si="17"/>
        <v/>
      </c>
      <c r="CB56" s="3" t="str">
        <f t="shared" si="17"/>
        <v/>
      </c>
      <c r="CC56" s="3" t="str">
        <f t="shared" si="17"/>
        <v/>
      </c>
      <c r="CD56" s="3" t="str">
        <f t="shared" si="17"/>
        <v/>
      </c>
      <c r="CE56" s="3" t="str">
        <f t="shared" si="17"/>
        <v/>
      </c>
      <c r="CF56" s="3" t="str">
        <f t="shared" si="17"/>
        <v/>
      </c>
      <c r="CG56" s="3" t="str">
        <f t="shared" si="17"/>
        <v/>
      </c>
      <c r="CH56" s="3" t="str">
        <f t="shared" si="17"/>
        <v/>
      </c>
      <c r="CI56" s="3" t="str">
        <f t="shared" si="17"/>
        <v/>
      </c>
      <c r="CJ56" s="3" t="str">
        <f t="shared" si="17"/>
        <v/>
      </c>
      <c r="CK56" s="3" t="str">
        <f t="shared" si="18"/>
        <v/>
      </c>
      <c r="CL56" s="3" t="str">
        <f t="shared" si="18"/>
        <v/>
      </c>
      <c r="CM56" s="3" t="str">
        <f t="shared" si="18"/>
        <v/>
      </c>
      <c r="CN56" s="3" t="str">
        <f t="shared" si="18"/>
        <v/>
      </c>
      <c r="CO56" s="3" t="str">
        <f t="shared" si="18"/>
        <v/>
      </c>
      <c r="CP56" s="3" t="str">
        <f t="shared" si="18"/>
        <v/>
      </c>
      <c r="CQ56" s="3" t="str">
        <f t="shared" si="18"/>
        <v/>
      </c>
      <c r="CR56" s="3" t="str">
        <f t="shared" si="18"/>
        <v/>
      </c>
      <c r="CS56" s="3" t="str">
        <f t="shared" si="18"/>
        <v/>
      </c>
      <c r="CT56" s="3" t="str">
        <f t="shared" si="18"/>
        <v/>
      </c>
      <c r="CU56" s="3" t="str">
        <f t="shared" si="18"/>
        <v/>
      </c>
      <c r="CV56" s="3" t="str">
        <f t="shared" si="18"/>
        <v>116. AS A PROCESS IMPURITY</v>
      </c>
      <c r="CW56" s="3" t="str">
        <f t="shared" si="18"/>
        <v/>
      </c>
      <c r="CX56" s="3" t="str">
        <f t="shared" si="18"/>
        <v/>
      </c>
      <c r="CY56" s="3" t="str">
        <f t="shared" si="16"/>
        <v/>
      </c>
      <c r="CZ56" s="3" t="str">
        <f t="shared" si="15"/>
        <v/>
      </c>
      <c r="DA56" s="3" t="str">
        <f t="shared" si="15"/>
        <v/>
      </c>
      <c r="DB56" s="3" t="str">
        <f t="shared" si="15"/>
        <v/>
      </c>
      <c r="DC56" s="3" t="str">
        <f t="shared" si="15"/>
        <v/>
      </c>
      <c r="DD56" s="3" t="str">
        <f t="shared" si="15"/>
        <v/>
      </c>
      <c r="DE56" s="3" t="str">
        <f t="shared" si="15"/>
        <v/>
      </c>
      <c r="DF56" s="3" t="str">
        <f t="shared" si="15"/>
        <v/>
      </c>
      <c r="DG56" s="3" t="str">
        <f t="shared" si="15"/>
        <v/>
      </c>
      <c r="DH56" s="3" t="str">
        <f t="shared" si="15"/>
        <v/>
      </c>
      <c r="DI56" s="3" t="str">
        <f t="shared" si="15"/>
        <v/>
      </c>
      <c r="DJ56" s="3" t="str">
        <f t="shared" si="15"/>
        <v/>
      </c>
      <c r="DK56" s="3" t="str">
        <f t="shared" si="14"/>
        <v/>
      </c>
      <c r="DL56" s="3" t="str">
        <f t="shared" si="14"/>
        <v/>
      </c>
      <c r="DM56" s="3" t="str">
        <f t="shared" si="14"/>
        <v/>
      </c>
      <c r="DN56" s="3" t="str">
        <f t="shared" si="10"/>
        <v/>
      </c>
      <c r="DO56" s="3" t="str">
        <f t="shared" si="10"/>
        <v/>
      </c>
      <c r="DP56" s="3" t="str">
        <f t="shared" si="7"/>
        <v/>
      </c>
      <c r="DQ56" s="3" t="str">
        <f t="shared" si="7"/>
        <v/>
      </c>
      <c r="DR56" s="3" t="str">
        <f t="shared" si="7"/>
        <v/>
      </c>
      <c r="DS56" s="3" t="str">
        <f t="shared" si="7"/>
        <v/>
      </c>
      <c r="DT56" s="3" t="str">
        <f t="shared" si="13"/>
        <v/>
      </c>
      <c r="DU56" s="3" t="str">
        <f t="shared" si="13"/>
        <v/>
      </c>
      <c r="DV56" s="3" t="str">
        <f t="shared" si="13"/>
        <v/>
      </c>
    </row>
    <row r="57" spans="1:126" ht="60">
      <c r="A57" t="s">
        <v>115</v>
      </c>
      <c r="B57">
        <v>2021</v>
      </c>
      <c r="C57" t="s">
        <v>114</v>
      </c>
      <c r="D57">
        <v>106990</v>
      </c>
      <c r="E57" s="31">
        <v>1321220021479</v>
      </c>
      <c r="F57" t="s">
        <v>520</v>
      </c>
      <c r="G57">
        <v>325110</v>
      </c>
      <c r="H57" t="s">
        <v>521</v>
      </c>
      <c r="I57" t="s">
        <v>522</v>
      </c>
      <c r="J57" t="s">
        <v>146</v>
      </c>
      <c r="K57" t="s">
        <v>148</v>
      </c>
      <c r="L57">
        <v>77642</v>
      </c>
      <c r="M57" s="3" t="str">
        <f t="shared" si="0"/>
        <v>116. AS A PROCESS IMPURITY</v>
      </c>
      <c r="N57" s="38" t="s">
        <v>66</v>
      </c>
      <c r="O57" s="3" t="s">
        <v>1414</v>
      </c>
      <c r="P57">
        <v>0</v>
      </c>
      <c r="Q57">
        <v>6.45</v>
      </c>
      <c r="R57">
        <v>6.45</v>
      </c>
      <c r="S57" s="3" t="s">
        <v>1405</v>
      </c>
      <c r="T57" s="3" t="s">
        <v>1405</v>
      </c>
      <c r="U57" s="3" t="s">
        <v>1405</v>
      </c>
      <c r="V57" s="3" t="s">
        <v>1405</v>
      </c>
      <c r="W57" s="3" t="s">
        <v>1405</v>
      </c>
      <c r="X57" s="3" t="s">
        <v>1405</v>
      </c>
      <c r="Y57" s="3" t="s">
        <v>1405</v>
      </c>
      <c r="Z57" s="3" t="s">
        <v>1405</v>
      </c>
      <c r="AA57" s="3" t="s">
        <v>1405</v>
      </c>
      <c r="AB57" s="3" t="s">
        <v>1405</v>
      </c>
      <c r="AC57" s="3" t="s">
        <v>1405</v>
      </c>
      <c r="AD57" s="3" t="s">
        <v>1405</v>
      </c>
      <c r="AE57" s="3" t="s">
        <v>1405</v>
      </c>
      <c r="AF57" s="3" t="s">
        <v>1405</v>
      </c>
      <c r="AG57" s="3" t="s">
        <v>1405</v>
      </c>
      <c r="AH57" s="3" t="s">
        <v>1405</v>
      </c>
      <c r="AI57" s="3" t="s">
        <v>1405</v>
      </c>
      <c r="AJ57" s="3" t="s">
        <v>1405</v>
      </c>
      <c r="AK57" s="3" t="s">
        <v>1405</v>
      </c>
      <c r="AL57" s="3" t="s">
        <v>1405</v>
      </c>
      <c r="AM57" s="3" t="s">
        <v>1405</v>
      </c>
      <c r="AN57" s="3" t="s">
        <v>1405</v>
      </c>
      <c r="AO57" s="3" t="s">
        <v>1405</v>
      </c>
      <c r="AP57" s="3" t="s">
        <v>1405</v>
      </c>
      <c r="AQ57" s="3" t="s">
        <v>1405</v>
      </c>
      <c r="AR57" s="3" t="s">
        <v>1405</v>
      </c>
      <c r="AS57" s="3" t="s">
        <v>1405</v>
      </c>
      <c r="AT57" s="3" t="s">
        <v>1407</v>
      </c>
      <c r="AU57" s="3" t="s">
        <v>1405</v>
      </c>
      <c r="AV57" s="3" t="s">
        <v>1405</v>
      </c>
      <c r="AW57" s="3" t="s">
        <v>1405</v>
      </c>
      <c r="AX57" s="3" t="s">
        <v>1405</v>
      </c>
      <c r="AY57" s="3" t="s">
        <v>1405</v>
      </c>
      <c r="AZ57" s="3" t="s">
        <v>1405</v>
      </c>
      <c r="BA57" s="3" t="s">
        <v>1405</v>
      </c>
      <c r="BB57" s="3" t="s">
        <v>1405</v>
      </c>
      <c r="BC57" s="3" t="s">
        <v>1405</v>
      </c>
      <c r="BD57" s="3" t="s">
        <v>1405</v>
      </c>
      <c r="BE57" s="3" t="s">
        <v>1405</v>
      </c>
      <c r="BF57" s="3" t="s">
        <v>1405</v>
      </c>
      <c r="BG57" s="3" t="s">
        <v>1405</v>
      </c>
      <c r="BH57" s="3" t="s">
        <v>1405</v>
      </c>
      <c r="BI57" s="3" t="s">
        <v>1405</v>
      </c>
      <c r="BJ57" s="3" t="s">
        <v>1405</v>
      </c>
      <c r="BK57" s="3" t="s">
        <v>1405</v>
      </c>
      <c r="BL57" s="3" t="s">
        <v>1405</v>
      </c>
      <c r="BM57" s="3" t="s">
        <v>1405</v>
      </c>
      <c r="BN57" s="3" t="s">
        <v>1405</v>
      </c>
      <c r="BO57" s="3" t="s">
        <v>1405</v>
      </c>
      <c r="BP57" s="3" t="s">
        <v>1405</v>
      </c>
      <c r="BQ57" s="3" t="s">
        <v>1405</v>
      </c>
      <c r="BR57" s="3" t="s">
        <v>1405</v>
      </c>
      <c r="BS57" s="3" t="s">
        <v>1405</v>
      </c>
      <c r="BT57" s="3" t="s">
        <v>1405</v>
      </c>
      <c r="BU57" s="3" t="str">
        <f t="shared" si="17"/>
        <v/>
      </c>
      <c r="BV57" s="3" t="str">
        <f t="shared" si="17"/>
        <v/>
      </c>
      <c r="BW57" s="3" t="str">
        <f t="shared" si="17"/>
        <v/>
      </c>
      <c r="BX57" s="3" t="str">
        <f t="shared" si="17"/>
        <v/>
      </c>
      <c r="BY57" s="3" t="str">
        <f t="shared" si="17"/>
        <v/>
      </c>
      <c r="BZ57" s="3" t="str">
        <f t="shared" si="17"/>
        <v/>
      </c>
      <c r="CA57" s="3" t="str">
        <f t="shared" si="17"/>
        <v/>
      </c>
      <c r="CB57" s="3" t="str">
        <f t="shared" si="17"/>
        <v/>
      </c>
      <c r="CC57" s="3" t="str">
        <f t="shared" si="17"/>
        <v/>
      </c>
      <c r="CD57" s="3" t="str">
        <f t="shared" si="17"/>
        <v/>
      </c>
      <c r="CE57" s="3" t="str">
        <f t="shared" si="17"/>
        <v/>
      </c>
      <c r="CF57" s="3" t="str">
        <f t="shared" si="17"/>
        <v/>
      </c>
      <c r="CG57" s="3" t="str">
        <f t="shared" si="17"/>
        <v/>
      </c>
      <c r="CH57" s="3" t="str">
        <f t="shared" si="17"/>
        <v/>
      </c>
      <c r="CI57" s="3" t="str">
        <f t="shared" si="17"/>
        <v/>
      </c>
      <c r="CJ57" s="3" t="str">
        <f t="shared" si="17"/>
        <v/>
      </c>
      <c r="CK57" s="3" t="str">
        <f t="shared" si="18"/>
        <v/>
      </c>
      <c r="CL57" s="3" t="str">
        <f t="shared" si="18"/>
        <v/>
      </c>
      <c r="CM57" s="3" t="str">
        <f t="shared" si="18"/>
        <v/>
      </c>
      <c r="CN57" s="3" t="str">
        <f t="shared" si="18"/>
        <v/>
      </c>
      <c r="CO57" s="3" t="str">
        <f t="shared" si="18"/>
        <v/>
      </c>
      <c r="CP57" s="3" t="str">
        <f t="shared" si="18"/>
        <v/>
      </c>
      <c r="CQ57" s="3" t="str">
        <f t="shared" si="18"/>
        <v/>
      </c>
      <c r="CR57" s="3" t="str">
        <f t="shared" si="18"/>
        <v/>
      </c>
      <c r="CS57" s="3" t="str">
        <f t="shared" si="18"/>
        <v/>
      </c>
      <c r="CT57" s="3" t="str">
        <f t="shared" si="18"/>
        <v/>
      </c>
      <c r="CU57" s="3" t="str">
        <f t="shared" si="18"/>
        <v/>
      </c>
      <c r="CV57" s="3" t="str">
        <f t="shared" si="18"/>
        <v>116. AS A PROCESS IMPURITY</v>
      </c>
      <c r="CW57" s="3" t="str">
        <f t="shared" si="18"/>
        <v/>
      </c>
      <c r="CX57" s="3" t="str">
        <f t="shared" si="18"/>
        <v/>
      </c>
      <c r="CY57" s="3" t="str">
        <f t="shared" si="16"/>
        <v/>
      </c>
      <c r="CZ57" s="3" t="str">
        <f t="shared" si="15"/>
        <v/>
      </c>
      <c r="DA57" s="3" t="str">
        <f t="shared" si="15"/>
        <v/>
      </c>
      <c r="DB57" s="3" t="str">
        <f t="shared" si="15"/>
        <v/>
      </c>
      <c r="DC57" s="3" t="str">
        <f t="shared" si="15"/>
        <v/>
      </c>
      <c r="DD57" s="3" t="str">
        <f t="shared" si="15"/>
        <v/>
      </c>
      <c r="DE57" s="3" t="str">
        <f t="shared" si="15"/>
        <v/>
      </c>
      <c r="DF57" s="3" t="str">
        <f t="shared" si="15"/>
        <v/>
      </c>
      <c r="DG57" s="3" t="str">
        <f t="shared" si="15"/>
        <v/>
      </c>
      <c r="DH57" s="3" t="str">
        <f t="shared" si="15"/>
        <v/>
      </c>
      <c r="DI57" s="3" t="str">
        <f t="shared" si="15"/>
        <v/>
      </c>
      <c r="DJ57" s="3" t="str">
        <f t="shared" si="15"/>
        <v/>
      </c>
      <c r="DK57" s="3" t="str">
        <f t="shared" si="14"/>
        <v/>
      </c>
      <c r="DL57" s="3" t="str">
        <f t="shared" si="14"/>
        <v/>
      </c>
      <c r="DM57" s="3" t="str">
        <f t="shared" si="14"/>
        <v/>
      </c>
      <c r="DN57" s="3" t="str">
        <f t="shared" si="10"/>
        <v/>
      </c>
      <c r="DO57" s="3" t="str">
        <f t="shared" si="10"/>
        <v/>
      </c>
      <c r="DP57" s="3" t="str">
        <f t="shared" si="7"/>
        <v/>
      </c>
      <c r="DQ57" s="3" t="str">
        <f t="shared" si="7"/>
        <v/>
      </c>
      <c r="DR57" s="3" t="str">
        <f t="shared" si="7"/>
        <v/>
      </c>
      <c r="DS57" s="3" t="str">
        <f t="shared" si="7"/>
        <v/>
      </c>
      <c r="DT57" s="3" t="str">
        <f t="shared" si="13"/>
        <v/>
      </c>
      <c r="DU57" s="3" t="str">
        <f t="shared" si="13"/>
        <v/>
      </c>
      <c r="DV57" s="3" t="str">
        <f t="shared" si="13"/>
        <v/>
      </c>
    </row>
    <row r="58" spans="1:126" ht="75">
      <c r="A58" t="s">
        <v>115</v>
      </c>
      <c r="B58">
        <v>2016</v>
      </c>
      <c r="C58" t="s">
        <v>114</v>
      </c>
      <c r="D58">
        <v>106990</v>
      </c>
      <c r="E58" s="31">
        <v>1316215242102</v>
      </c>
      <c r="F58" t="s">
        <v>523</v>
      </c>
      <c r="G58">
        <v>324110</v>
      </c>
      <c r="H58" t="s">
        <v>524</v>
      </c>
      <c r="I58" t="s">
        <v>525</v>
      </c>
      <c r="J58" t="s">
        <v>358</v>
      </c>
      <c r="K58" t="s">
        <v>148</v>
      </c>
      <c r="L58">
        <v>77590</v>
      </c>
      <c r="M58" s="3" t="str">
        <f t="shared" si="0"/>
        <v>89. PRODUCE THE CHEMICAL, 91. ON-SITE USE OF THE CHEMICAL, 92. SALE OR DISTRIBUTION OF THE CHEMICAL, 95. USED AS A REACTANT, 133. ANCILLARY OR OTHER USE</v>
      </c>
      <c r="N58" s="3" t="s">
        <v>53</v>
      </c>
      <c r="O58" s="3" t="s">
        <v>1415</v>
      </c>
      <c r="P58">
        <v>60</v>
      </c>
      <c r="Q58">
        <v>1600</v>
      </c>
      <c r="R58">
        <v>1660</v>
      </c>
      <c r="S58" s="3" t="s">
        <v>1407</v>
      </c>
      <c r="T58" s="3" t="s">
        <v>1405</v>
      </c>
      <c r="U58" s="3" t="s">
        <v>1407</v>
      </c>
      <c r="V58" s="3" t="s">
        <v>1407</v>
      </c>
      <c r="W58" s="3" t="s">
        <v>1405</v>
      </c>
      <c r="X58" s="3" t="s">
        <v>1405</v>
      </c>
      <c r="Y58" s="3" t="s">
        <v>1407</v>
      </c>
      <c r="AE58" s="3" t="s">
        <v>1405</v>
      </c>
      <c r="AR58" s="3" t="s">
        <v>1405</v>
      </c>
      <c r="AS58" s="3" t="s">
        <v>1405</v>
      </c>
      <c r="AT58" s="3" t="s">
        <v>1405</v>
      </c>
      <c r="AV58" s="3" t="s">
        <v>1405</v>
      </c>
      <c r="BD58" s="3" t="s">
        <v>1405</v>
      </c>
      <c r="BK58" s="3" t="s">
        <v>1407</v>
      </c>
      <c r="BU58" s="3" t="str">
        <f t="shared" si="17"/>
        <v>89. PRODUCE THE CHEMICAL</v>
      </c>
      <c r="BV58" s="3" t="str">
        <f t="shared" si="17"/>
        <v/>
      </c>
      <c r="BW58" s="3" t="str">
        <f t="shared" si="17"/>
        <v>91. ON-SITE USE OF THE CHEMICAL</v>
      </c>
      <c r="BX58" s="3" t="str">
        <f t="shared" si="17"/>
        <v>92. SALE OR DISTRIBUTION OF THE CHEMICAL</v>
      </c>
      <c r="BY58" s="3" t="str">
        <f t="shared" si="17"/>
        <v/>
      </c>
      <c r="BZ58" s="3" t="str">
        <f t="shared" si="17"/>
        <v/>
      </c>
      <c r="CA58" s="3" t="str">
        <f t="shared" si="17"/>
        <v>95. USED AS A REACTANT</v>
      </c>
      <c r="CB58" s="3" t="str">
        <f t="shared" si="17"/>
        <v/>
      </c>
      <c r="CC58" s="3" t="str">
        <f t="shared" si="17"/>
        <v/>
      </c>
      <c r="CD58" s="3" t="str">
        <f t="shared" si="17"/>
        <v/>
      </c>
      <c r="CE58" s="3" t="str">
        <f t="shared" si="17"/>
        <v/>
      </c>
      <c r="CF58" s="3" t="str">
        <f t="shared" si="17"/>
        <v/>
      </c>
      <c r="CG58" s="3" t="str">
        <f t="shared" si="17"/>
        <v/>
      </c>
      <c r="CH58" s="3" t="str">
        <f t="shared" si="17"/>
        <v/>
      </c>
      <c r="CI58" s="3" t="str">
        <f t="shared" si="17"/>
        <v/>
      </c>
      <c r="CJ58" s="3" t="str">
        <f t="shared" si="17"/>
        <v/>
      </c>
      <c r="CK58" s="3" t="str">
        <f t="shared" si="18"/>
        <v/>
      </c>
      <c r="CL58" s="3" t="str">
        <f t="shared" si="18"/>
        <v/>
      </c>
      <c r="CM58" s="3" t="str">
        <f t="shared" si="18"/>
        <v/>
      </c>
      <c r="CN58" s="3" t="str">
        <f t="shared" si="18"/>
        <v/>
      </c>
      <c r="CO58" s="3" t="str">
        <f t="shared" si="18"/>
        <v/>
      </c>
      <c r="CP58" s="3" t="str">
        <f t="shared" si="18"/>
        <v/>
      </c>
      <c r="CQ58" s="3" t="str">
        <f t="shared" si="18"/>
        <v/>
      </c>
      <c r="CR58" s="3" t="str">
        <f t="shared" si="18"/>
        <v/>
      </c>
      <c r="CS58" s="3" t="str">
        <f t="shared" si="18"/>
        <v/>
      </c>
      <c r="CT58" s="3" t="str">
        <f t="shared" si="18"/>
        <v/>
      </c>
      <c r="CU58" s="3" t="str">
        <f t="shared" si="18"/>
        <v/>
      </c>
      <c r="CV58" s="3" t="str">
        <f t="shared" si="18"/>
        <v/>
      </c>
      <c r="CW58" s="3" t="str">
        <f t="shared" si="18"/>
        <v/>
      </c>
      <c r="CX58" s="3" t="str">
        <f t="shared" si="18"/>
        <v/>
      </c>
      <c r="CY58" s="3" t="str">
        <f t="shared" si="16"/>
        <v/>
      </c>
      <c r="CZ58" s="3" t="str">
        <f t="shared" si="15"/>
        <v/>
      </c>
      <c r="DA58" s="3" t="str">
        <f t="shared" si="15"/>
        <v/>
      </c>
      <c r="DB58" s="3" t="str">
        <f t="shared" si="15"/>
        <v/>
      </c>
      <c r="DC58" s="3" t="str">
        <f t="shared" si="15"/>
        <v/>
      </c>
      <c r="DD58" s="3" t="str">
        <f t="shared" si="15"/>
        <v/>
      </c>
      <c r="DE58" s="3" t="str">
        <f t="shared" si="15"/>
        <v/>
      </c>
      <c r="DF58" s="3" t="str">
        <f t="shared" si="15"/>
        <v/>
      </c>
      <c r="DG58" s="3" t="str">
        <f t="shared" si="15"/>
        <v/>
      </c>
      <c r="DH58" s="3" t="str">
        <f t="shared" si="15"/>
        <v/>
      </c>
      <c r="DI58" s="3" t="str">
        <f t="shared" si="15"/>
        <v/>
      </c>
      <c r="DJ58" s="3" t="str">
        <f t="shared" si="15"/>
        <v/>
      </c>
      <c r="DK58" s="3" t="str">
        <f t="shared" si="14"/>
        <v/>
      </c>
      <c r="DL58" s="3" t="str">
        <f t="shared" si="14"/>
        <v/>
      </c>
      <c r="DM58" s="3" t="str">
        <f t="shared" si="14"/>
        <v>133. ANCILLARY OR OTHER USE</v>
      </c>
      <c r="DN58" s="3" t="str">
        <f t="shared" si="10"/>
        <v/>
      </c>
      <c r="DO58" s="3" t="str">
        <f t="shared" si="10"/>
        <v/>
      </c>
      <c r="DP58" s="3" t="str">
        <f t="shared" si="7"/>
        <v/>
      </c>
      <c r="DQ58" s="3" t="str">
        <f t="shared" si="7"/>
        <v/>
      </c>
      <c r="DR58" s="3" t="str">
        <f t="shared" si="7"/>
        <v/>
      </c>
      <c r="DS58" s="3" t="str">
        <f t="shared" si="7"/>
        <v/>
      </c>
      <c r="DT58" s="3" t="str">
        <f t="shared" si="13"/>
        <v/>
      </c>
      <c r="DU58" s="3" t="str">
        <f t="shared" si="13"/>
        <v/>
      </c>
      <c r="DV58" s="3" t="str">
        <f t="shared" si="13"/>
        <v/>
      </c>
    </row>
    <row r="59" spans="1:126" ht="45">
      <c r="A59" t="s">
        <v>115</v>
      </c>
      <c r="B59">
        <v>2016</v>
      </c>
      <c r="C59" t="s">
        <v>114</v>
      </c>
      <c r="D59">
        <v>106990</v>
      </c>
      <c r="E59" s="31">
        <v>1316215242621</v>
      </c>
      <c r="F59" t="s">
        <v>523</v>
      </c>
      <c r="G59">
        <v>221112</v>
      </c>
      <c r="H59" t="s">
        <v>524</v>
      </c>
      <c r="I59" t="s">
        <v>525</v>
      </c>
      <c r="J59" t="s">
        <v>358</v>
      </c>
      <c r="K59" t="s">
        <v>148</v>
      </c>
      <c r="L59">
        <v>77590</v>
      </c>
      <c r="M59" s="3" t="str">
        <f t="shared" si="0"/>
        <v>89. PRODUCE THE CHEMICAL, 93. AS A BYPRODUCT</v>
      </c>
      <c r="N59" s="3" t="s">
        <v>53</v>
      </c>
      <c r="O59" s="3" t="s">
        <v>1415</v>
      </c>
      <c r="P59">
        <v>0</v>
      </c>
      <c r="Q59">
        <v>1</v>
      </c>
      <c r="R59">
        <v>1</v>
      </c>
      <c r="S59" s="3" t="s">
        <v>1407</v>
      </c>
      <c r="T59" s="3" t="s">
        <v>1405</v>
      </c>
      <c r="U59" s="3" t="s">
        <v>1405</v>
      </c>
      <c r="V59" s="3" t="s">
        <v>1405</v>
      </c>
      <c r="W59" s="3" t="s">
        <v>1407</v>
      </c>
      <c r="X59" s="3" t="s">
        <v>1405</v>
      </c>
      <c r="Y59" s="3" t="s">
        <v>1405</v>
      </c>
      <c r="AE59" s="3" t="s">
        <v>1405</v>
      </c>
      <c r="AR59" s="3" t="s">
        <v>1405</v>
      </c>
      <c r="AS59" s="3" t="s">
        <v>1405</v>
      </c>
      <c r="AT59" s="3" t="s">
        <v>1405</v>
      </c>
      <c r="AV59" s="3" t="s">
        <v>1405</v>
      </c>
      <c r="BD59" s="3" t="s">
        <v>1405</v>
      </c>
      <c r="BK59" s="3" t="s">
        <v>1405</v>
      </c>
      <c r="BU59" s="3" t="str">
        <f t="shared" si="17"/>
        <v>89. PRODUCE THE CHEMICAL</v>
      </c>
      <c r="BV59" s="3" t="str">
        <f t="shared" si="17"/>
        <v/>
      </c>
      <c r="BW59" s="3" t="str">
        <f t="shared" si="17"/>
        <v/>
      </c>
      <c r="BX59" s="3" t="str">
        <f t="shared" si="17"/>
        <v/>
      </c>
      <c r="BY59" s="3" t="str">
        <f t="shared" si="17"/>
        <v>93. AS A BYPRODUCT</v>
      </c>
      <c r="BZ59" s="3" t="str">
        <f t="shared" si="17"/>
        <v/>
      </c>
      <c r="CA59" s="3" t="str">
        <f t="shared" si="17"/>
        <v/>
      </c>
      <c r="CB59" s="3" t="str">
        <f t="shared" si="17"/>
        <v/>
      </c>
      <c r="CC59" s="3" t="str">
        <f t="shared" si="17"/>
        <v/>
      </c>
      <c r="CD59" s="3" t="str">
        <f t="shared" si="17"/>
        <v/>
      </c>
      <c r="CE59" s="3" t="str">
        <f t="shared" si="17"/>
        <v/>
      </c>
      <c r="CF59" s="3" t="str">
        <f t="shared" si="17"/>
        <v/>
      </c>
      <c r="CG59" s="3" t="str">
        <f t="shared" si="17"/>
        <v/>
      </c>
      <c r="CH59" s="3" t="str">
        <f t="shared" si="17"/>
        <v/>
      </c>
      <c r="CI59" s="3" t="str">
        <f t="shared" si="17"/>
        <v/>
      </c>
      <c r="CJ59" s="3" t="str">
        <f t="shared" si="17"/>
        <v/>
      </c>
      <c r="CK59" s="3" t="str">
        <f t="shared" si="18"/>
        <v/>
      </c>
      <c r="CL59" s="3" t="str">
        <f t="shared" si="18"/>
        <v/>
      </c>
      <c r="CM59" s="3" t="str">
        <f t="shared" si="18"/>
        <v/>
      </c>
      <c r="CN59" s="3" t="str">
        <f t="shared" si="18"/>
        <v/>
      </c>
      <c r="CO59" s="3" t="str">
        <f t="shared" si="18"/>
        <v/>
      </c>
      <c r="CP59" s="3" t="str">
        <f t="shared" si="18"/>
        <v/>
      </c>
      <c r="CQ59" s="3" t="str">
        <f t="shared" si="18"/>
        <v/>
      </c>
      <c r="CR59" s="3" t="str">
        <f t="shared" si="18"/>
        <v/>
      </c>
      <c r="CS59" s="3" t="str">
        <f t="shared" si="18"/>
        <v/>
      </c>
      <c r="CT59" s="3" t="str">
        <f t="shared" si="18"/>
        <v/>
      </c>
      <c r="CU59" s="3" t="str">
        <f t="shared" si="18"/>
        <v/>
      </c>
      <c r="CV59" s="3" t="str">
        <f t="shared" si="18"/>
        <v/>
      </c>
      <c r="CW59" s="3" t="str">
        <f t="shared" si="18"/>
        <v/>
      </c>
      <c r="CX59" s="3" t="str">
        <f t="shared" si="18"/>
        <v/>
      </c>
      <c r="CY59" s="3" t="str">
        <f t="shared" si="16"/>
        <v/>
      </c>
      <c r="CZ59" s="3" t="str">
        <f t="shared" si="15"/>
        <v/>
      </c>
      <c r="DA59" s="3" t="str">
        <f t="shared" si="15"/>
        <v/>
      </c>
      <c r="DB59" s="3" t="str">
        <f t="shared" si="15"/>
        <v/>
      </c>
      <c r="DC59" s="3" t="str">
        <f t="shared" si="15"/>
        <v/>
      </c>
      <c r="DD59" s="3" t="str">
        <f t="shared" si="15"/>
        <v/>
      </c>
      <c r="DE59" s="3" t="str">
        <f t="shared" si="15"/>
        <v/>
      </c>
      <c r="DF59" s="3" t="str">
        <f t="shared" si="15"/>
        <v/>
      </c>
      <c r="DG59" s="3" t="str">
        <f t="shared" si="15"/>
        <v/>
      </c>
      <c r="DH59" s="3" t="str">
        <f t="shared" si="15"/>
        <v/>
      </c>
      <c r="DI59" s="3" t="str">
        <f t="shared" si="15"/>
        <v/>
      </c>
      <c r="DJ59" s="3" t="str">
        <f t="shared" si="15"/>
        <v/>
      </c>
      <c r="DK59" s="3" t="str">
        <f t="shared" si="14"/>
        <v/>
      </c>
      <c r="DL59" s="3" t="str">
        <f t="shared" si="14"/>
        <v/>
      </c>
      <c r="DM59" s="3" t="str">
        <f t="shared" si="14"/>
        <v/>
      </c>
      <c r="DN59" s="3" t="str">
        <f t="shared" si="10"/>
        <v/>
      </c>
      <c r="DO59" s="3" t="str">
        <f t="shared" si="10"/>
        <v/>
      </c>
      <c r="DP59" s="3" t="str">
        <f t="shared" si="7"/>
        <v/>
      </c>
      <c r="DQ59" s="3" t="str">
        <f t="shared" si="7"/>
        <v/>
      </c>
      <c r="DR59" s="3" t="str">
        <f t="shared" si="7"/>
        <v/>
      </c>
      <c r="DS59" s="3" t="str">
        <f t="shared" si="7"/>
        <v/>
      </c>
      <c r="DT59" s="3" t="str">
        <f t="shared" si="13"/>
        <v/>
      </c>
      <c r="DU59" s="3" t="str">
        <f t="shared" si="13"/>
        <v/>
      </c>
      <c r="DV59" s="3" t="str">
        <f t="shared" si="13"/>
        <v/>
      </c>
    </row>
    <row r="60" spans="1:126" ht="45">
      <c r="A60" t="s">
        <v>115</v>
      </c>
      <c r="B60">
        <v>2017</v>
      </c>
      <c r="C60" t="s">
        <v>114</v>
      </c>
      <c r="D60">
        <v>106990</v>
      </c>
      <c r="E60" s="31">
        <v>1317216264869</v>
      </c>
      <c r="F60" t="s">
        <v>523</v>
      </c>
      <c r="G60">
        <v>324110</v>
      </c>
      <c r="H60" t="s">
        <v>524</v>
      </c>
      <c r="I60" t="s">
        <v>525</v>
      </c>
      <c r="J60" t="s">
        <v>358</v>
      </c>
      <c r="K60" t="s">
        <v>148</v>
      </c>
      <c r="L60">
        <v>77590</v>
      </c>
      <c r="M60" s="3" t="str">
        <f t="shared" si="0"/>
        <v>89. PRODUCE THE CHEMICAL, 93. AS A BYPRODUCT</v>
      </c>
      <c r="N60" s="3" t="s">
        <v>53</v>
      </c>
      <c r="O60" s="3" t="s">
        <v>1415</v>
      </c>
      <c r="P60">
        <v>100</v>
      </c>
      <c r="Q60">
        <v>1300</v>
      </c>
      <c r="R60">
        <v>1400</v>
      </c>
      <c r="S60" s="3" t="s">
        <v>1407</v>
      </c>
      <c r="T60" s="3" t="s">
        <v>1405</v>
      </c>
      <c r="U60" s="3" t="s">
        <v>1405</v>
      </c>
      <c r="V60" s="3" t="s">
        <v>1405</v>
      </c>
      <c r="W60" s="3" t="s">
        <v>1407</v>
      </c>
      <c r="X60" s="3" t="s">
        <v>1405</v>
      </c>
      <c r="Y60" s="3" t="s">
        <v>1405</v>
      </c>
      <c r="AE60" s="3" t="s">
        <v>1405</v>
      </c>
      <c r="AR60" s="3" t="s">
        <v>1405</v>
      </c>
      <c r="AS60" s="3" t="s">
        <v>1405</v>
      </c>
      <c r="AT60" s="3" t="s">
        <v>1405</v>
      </c>
      <c r="AV60" s="3" t="s">
        <v>1405</v>
      </c>
      <c r="BD60" s="3" t="s">
        <v>1405</v>
      </c>
      <c r="BK60" s="3" t="s">
        <v>1405</v>
      </c>
      <c r="BU60" s="3" t="str">
        <f t="shared" si="17"/>
        <v>89. PRODUCE THE CHEMICAL</v>
      </c>
      <c r="BV60" s="3" t="str">
        <f t="shared" si="17"/>
        <v/>
      </c>
      <c r="BW60" s="3" t="str">
        <f t="shared" si="17"/>
        <v/>
      </c>
      <c r="BX60" s="3" t="str">
        <f t="shared" si="17"/>
        <v/>
      </c>
      <c r="BY60" s="3" t="str">
        <f t="shared" si="17"/>
        <v>93. AS A BYPRODUCT</v>
      </c>
      <c r="BZ60" s="3" t="str">
        <f t="shared" si="17"/>
        <v/>
      </c>
      <c r="CA60" s="3" t="str">
        <f t="shared" si="17"/>
        <v/>
      </c>
      <c r="CB60" s="3" t="str">
        <f t="shared" si="17"/>
        <v/>
      </c>
      <c r="CC60" s="3" t="str">
        <f t="shared" si="17"/>
        <v/>
      </c>
      <c r="CD60" s="3" t="str">
        <f t="shared" si="17"/>
        <v/>
      </c>
      <c r="CE60" s="3" t="str">
        <f t="shared" si="17"/>
        <v/>
      </c>
      <c r="CF60" s="3" t="str">
        <f t="shared" si="17"/>
        <v/>
      </c>
      <c r="CG60" s="3" t="str">
        <f t="shared" si="17"/>
        <v/>
      </c>
      <c r="CH60" s="3" t="str">
        <f t="shared" si="17"/>
        <v/>
      </c>
      <c r="CI60" s="3" t="str">
        <f t="shared" si="17"/>
        <v/>
      </c>
      <c r="CJ60" s="3" t="str">
        <f t="shared" si="17"/>
        <v/>
      </c>
      <c r="CK60" s="3" t="str">
        <f t="shared" si="18"/>
        <v/>
      </c>
      <c r="CL60" s="3" t="str">
        <f t="shared" si="18"/>
        <v/>
      </c>
      <c r="CM60" s="3" t="str">
        <f t="shared" si="18"/>
        <v/>
      </c>
      <c r="CN60" s="3" t="str">
        <f t="shared" si="18"/>
        <v/>
      </c>
      <c r="CO60" s="3" t="str">
        <f t="shared" si="18"/>
        <v/>
      </c>
      <c r="CP60" s="3" t="str">
        <f t="shared" si="18"/>
        <v/>
      </c>
      <c r="CQ60" s="3" t="str">
        <f t="shared" si="18"/>
        <v/>
      </c>
      <c r="CR60" s="3" t="str">
        <f t="shared" si="18"/>
        <v/>
      </c>
      <c r="CS60" s="3" t="str">
        <f t="shared" si="18"/>
        <v/>
      </c>
      <c r="CT60" s="3" t="str">
        <f t="shared" si="18"/>
        <v/>
      </c>
      <c r="CU60" s="3" t="str">
        <f t="shared" si="18"/>
        <v/>
      </c>
      <c r="CV60" s="3" t="str">
        <f t="shared" si="18"/>
        <v/>
      </c>
      <c r="CW60" s="3" t="str">
        <f t="shared" si="18"/>
        <v/>
      </c>
      <c r="CX60" s="3" t="str">
        <f t="shared" si="18"/>
        <v/>
      </c>
      <c r="CY60" s="3" t="str">
        <f t="shared" si="16"/>
        <v/>
      </c>
      <c r="CZ60" s="3" t="str">
        <f t="shared" si="15"/>
        <v/>
      </c>
      <c r="DA60" s="3" t="str">
        <f t="shared" si="15"/>
        <v/>
      </c>
      <c r="DB60" s="3" t="str">
        <f t="shared" si="15"/>
        <v/>
      </c>
      <c r="DC60" s="3" t="str">
        <f t="shared" si="15"/>
        <v/>
      </c>
      <c r="DD60" s="3" t="str">
        <f t="shared" si="15"/>
        <v/>
      </c>
      <c r="DE60" s="3" t="str">
        <f t="shared" si="15"/>
        <v/>
      </c>
      <c r="DF60" s="3" t="str">
        <f t="shared" si="15"/>
        <v/>
      </c>
      <c r="DG60" s="3" t="str">
        <f t="shared" si="15"/>
        <v/>
      </c>
      <c r="DH60" s="3" t="str">
        <f t="shared" si="15"/>
        <v/>
      </c>
      <c r="DI60" s="3" t="str">
        <f t="shared" si="15"/>
        <v/>
      </c>
      <c r="DJ60" s="3" t="str">
        <f t="shared" si="15"/>
        <v/>
      </c>
      <c r="DK60" s="3" t="str">
        <f t="shared" si="14"/>
        <v/>
      </c>
      <c r="DL60" s="3" t="str">
        <f t="shared" si="14"/>
        <v/>
      </c>
      <c r="DM60" s="3" t="str">
        <f t="shared" si="14"/>
        <v/>
      </c>
      <c r="DN60" s="3" t="str">
        <f t="shared" si="10"/>
        <v/>
      </c>
      <c r="DO60" s="3" t="str">
        <f t="shared" si="10"/>
        <v/>
      </c>
      <c r="DP60" s="3" t="str">
        <f t="shared" si="7"/>
        <v/>
      </c>
      <c r="DQ60" s="3" t="str">
        <f t="shared" si="7"/>
        <v/>
      </c>
      <c r="DR60" s="3" t="str">
        <f t="shared" si="7"/>
        <v/>
      </c>
      <c r="DS60" s="3" t="str">
        <f t="shared" si="7"/>
        <v/>
      </c>
      <c r="DT60" s="3" t="str">
        <f t="shared" si="13"/>
        <v/>
      </c>
      <c r="DU60" s="3" t="str">
        <f t="shared" si="13"/>
        <v/>
      </c>
      <c r="DV60" s="3" t="str">
        <f t="shared" si="13"/>
        <v/>
      </c>
    </row>
    <row r="61" spans="1:126" ht="75">
      <c r="A61" t="s">
        <v>115</v>
      </c>
      <c r="B61">
        <v>2017</v>
      </c>
      <c r="C61" t="s">
        <v>114</v>
      </c>
      <c r="D61">
        <v>106990</v>
      </c>
      <c r="E61" s="31">
        <v>1317216265367</v>
      </c>
      <c r="F61" t="s">
        <v>523</v>
      </c>
      <c r="G61">
        <v>221112</v>
      </c>
      <c r="H61" t="s">
        <v>524</v>
      </c>
      <c r="I61" t="s">
        <v>525</v>
      </c>
      <c r="J61" t="s">
        <v>358</v>
      </c>
      <c r="K61" t="s">
        <v>148</v>
      </c>
      <c r="L61">
        <v>77590</v>
      </c>
      <c r="M61" s="3" t="str">
        <f t="shared" si="0"/>
        <v>89. PRODUCE THE CHEMICAL, 91. ON-SITE USE OF THE CHEMICAL, 92. SALE OR DISTRIBUTION OF THE CHEMICAL, 95. USED AS A REACTANT, 133. ANCILLARY OR OTHER USE</v>
      </c>
      <c r="N61" s="3" t="s">
        <v>53</v>
      </c>
      <c r="O61" s="3" t="s">
        <v>1415</v>
      </c>
      <c r="P61">
        <v>0</v>
      </c>
      <c r="Q61">
        <v>1</v>
      </c>
      <c r="R61">
        <v>1</v>
      </c>
      <c r="S61" s="3" t="s">
        <v>1407</v>
      </c>
      <c r="T61" s="3" t="s">
        <v>1405</v>
      </c>
      <c r="U61" s="3" t="s">
        <v>1407</v>
      </c>
      <c r="V61" s="3" t="s">
        <v>1407</v>
      </c>
      <c r="W61" s="3" t="s">
        <v>1405</v>
      </c>
      <c r="X61" s="3" t="s">
        <v>1405</v>
      </c>
      <c r="Y61" s="3" t="s">
        <v>1407</v>
      </c>
      <c r="AE61" s="3" t="s">
        <v>1405</v>
      </c>
      <c r="AR61" s="3" t="s">
        <v>1405</v>
      </c>
      <c r="AS61" s="3" t="s">
        <v>1405</v>
      </c>
      <c r="AT61" s="3" t="s">
        <v>1405</v>
      </c>
      <c r="AV61" s="3" t="s">
        <v>1405</v>
      </c>
      <c r="BD61" s="3" t="s">
        <v>1405</v>
      </c>
      <c r="BK61" s="3" t="s">
        <v>1407</v>
      </c>
      <c r="BU61" s="3" t="str">
        <f t="shared" si="17"/>
        <v>89. PRODUCE THE CHEMICAL</v>
      </c>
      <c r="BV61" s="3" t="str">
        <f t="shared" si="17"/>
        <v/>
      </c>
      <c r="BW61" s="3" t="str">
        <f t="shared" si="17"/>
        <v>91. ON-SITE USE OF THE CHEMICAL</v>
      </c>
      <c r="BX61" s="3" t="str">
        <f t="shared" si="17"/>
        <v>92. SALE OR DISTRIBUTION OF THE CHEMICAL</v>
      </c>
      <c r="BY61" s="3" t="str">
        <f t="shared" si="17"/>
        <v/>
      </c>
      <c r="BZ61" s="3" t="str">
        <f t="shared" si="17"/>
        <v/>
      </c>
      <c r="CA61" s="3" t="str">
        <f t="shared" si="17"/>
        <v>95. USED AS A REACTANT</v>
      </c>
      <c r="CB61" s="3" t="str">
        <f t="shared" si="17"/>
        <v/>
      </c>
      <c r="CC61" s="3" t="str">
        <f t="shared" si="17"/>
        <v/>
      </c>
      <c r="CD61" s="3" t="str">
        <f t="shared" si="17"/>
        <v/>
      </c>
      <c r="CE61" s="3" t="str">
        <f t="shared" si="17"/>
        <v/>
      </c>
      <c r="CF61" s="3" t="str">
        <f t="shared" si="17"/>
        <v/>
      </c>
      <c r="CG61" s="3" t="str">
        <f t="shared" si="17"/>
        <v/>
      </c>
      <c r="CH61" s="3" t="str">
        <f t="shared" si="17"/>
        <v/>
      </c>
      <c r="CI61" s="3" t="str">
        <f t="shared" si="17"/>
        <v/>
      </c>
      <c r="CJ61" s="3" t="str">
        <f t="shared" si="17"/>
        <v/>
      </c>
      <c r="CK61" s="3" t="str">
        <f t="shared" si="18"/>
        <v/>
      </c>
      <c r="CL61" s="3" t="str">
        <f t="shared" si="18"/>
        <v/>
      </c>
      <c r="CM61" s="3" t="str">
        <f t="shared" si="18"/>
        <v/>
      </c>
      <c r="CN61" s="3" t="str">
        <f t="shared" si="18"/>
        <v/>
      </c>
      <c r="CO61" s="3" t="str">
        <f t="shared" si="18"/>
        <v/>
      </c>
      <c r="CP61" s="3" t="str">
        <f t="shared" si="18"/>
        <v/>
      </c>
      <c r="CQ61" s="3" t="str">
        <f t="shared" si="18"/>
        <v/>
      </c>
      <c r="CR61" s="3" t="str">
        <f t="shared" si="18"/>
        <v/>
      </c>
      <c r="CS61" s="3" t="str">
        <f t="shared" si="18"/>
        <v/>
      </c>
      <c r="CT61" s="3" t="str">
        <f t="shared" si="18"/>
        <v/>
      </c>
      <c r="CU61" s="3" t="str">
        <f t="shared" si="18"/>
        <v/>
      </c>
      <c r="CV61" s="3" t="str">
        <f t="shared" si="18"/>
        <v/>
      </c>
      <c r="CW61" s="3" t="str">
        <f t="shared" si="18"/>
        <v/>
      </c>
      <c r="CX61" s="3" t="str">
        <f t="shared" si="18"/>
        <v/>
      </c>
      <c r="CY61" s="3" t="str">
        <f t="shared" si="16"/>
        <v/>
      </c>
      <c r="CZ61" s="3" t="str">
        <f t="shared" si="15"/>
        <v/>
      </c>
      <c r="DA61" s="3" t="str">
        <f t="shared" si="15"/>
        <v/>
      </c>
      <c r="DB61" s="3" t="str">
        <f t="shared" si="15"/>
        <v/>
      </c>
      <c r="DC61" s="3" t="str">
        <f t="shared" si="15"/>
        <v/>
      </c>
      <c r="DD61" s="3" t="str">
        <f t="shared" si="15"/>
        <v/>
      </c>
      <c r="DE61" s="3" t="str">
        <f t="shared" si="15"/>
        <v/>
      </c>
      <c r="DF61" s="3" t="str">
        <f t="shared" si="15"/>
        <v/>
      </c>
      <c r="DG61" s="3" t="str">
        <f t="shared" si="15"/>
        <v/>
      </c>
      <c r="DH61" s="3" t="str">
        <f t="shared" si="15"/>
        <v/>
      </c>
      <c r="DI61" s="3" t="str">
        <f t="shared" si="15"/>
        <v/>
      </c>
      <c r="DJ61" s="3" t="str">
        <f t="shared" si="15"/>
        <v/>
      </c>
      <c r="DK61" s="3" t="str">
        <f t="shared" si="14"/>
        <v/>
      </c>
      <c r="DL61" s="3" t="str">
        <f t="shared" si="14"/>
        <v/>
      </c>
      <c r="DM61" s="3" t="str">
        <f t="shared" si="14"/>
        <v>133. ANCILLARY OR OTHER USE</v>
      </c>
      <c r="DN61" s="3" t="str">
        <f t="shared" si="10"/>
        <v/>
      </c>
      <c r="DO61" s="3" t="str">
        <f t="shared" si="10"/>
        <v/>
      </c>
      <c r="DP61" s="3" t="str">
        <f t="shared" si="7"/>
        <v/>
      </c>
      <c r="DQ61" s="3" t="str">
        <f t="shared" si="7"/>
        <v/>
      </c>
      <c r="DR61" s="3" t="str">
        <f t="shared" si="7"/>
        <v/>
      </c>
      <c r="DS61" s="3" t="str">
        <f t="shared" si="7"/>
        <v/>
      </c>
      <c r="DT61" s="3" t="str">
        <f t="shared" si="13"/>
        <v/>
      </c>
      <c r="DU61" s="3" t="str">
        <f t="shared" si="13"/>
        <v/>
      </c>
      <c r="DV61" s="3" t="str">
        <f t="shared" si="13"/>
        <v/>
      </c>
    </row>
    <row r="62" spans="1:126" ht="45">
      <c r="A62" t="s">
        <v>115</v>
      </c>
      <c r="B62">
        <v>2018</v>
      </c>
      <c r="C62" t="s">
        <v>114</v>
      </c>
      <c r="D62">
        <v>106990</v>
      </c>
      <c r="E62" s="31">
        <v>1318217185115</v>
      </c>
      <c r="F62" t="s">
        <v>523</v>
      </c>
      <c r="G62">
        <v>324110</v>
      </c>
      <c r="H62" t="s">
        <v>524</v>
      </c>
      <c r="I62" t="s">
        <v>525</v>
      </c>
      <c r="J62" t="s">
        <v>358</v>
      </c>
      <c r="K62" t="s">
        <v>148</v>
      </c>
      <c r="L62">
        <v>77590</v>
      </c>
      <c r="M62" s="3" t="str">
        <f t="shared" si="0"/>
        <v>89. PRODUCE THE CHEMICAL, 93. AS A BYPRODUCT</v>
      </c>
      <c r="N62" s="3" t="s">
        <v>53</v>
      </c>
      <c r="O62" s="3" t="s">
        <v>1415</v>
      </c>
      <c r="P62">
        <v>80</v>
      </c>
      <c r="Q62">
        <v>1300</v>
      </c>
      <c r="R62">
        <v>1380</v>
      </c>
      <c r="S62" s="3" t="s">
        <v>1407</v>
      </c>
      <c r="T62" s="3" t="s">
        <v>1405</v>
      </c>
      <c r="U62" s="3" t="s">
        <v>1405</v>
      </c>
      <c r="V62" s="3" t="s">
        <v>1405</v>
      </c>
      <c r="W62" s="3" t="s">
        <v>1407</v>
      </c>
      <c r="X62" s="3" t="s">
        <v>1405</v>
      </c>
      <c r="Y62" s="3" t="s">
        <v>1405</v>
      </c>
      <c r="Z62" s="3" t="s">
        <v>1405</v>
      </c>
      <c r="AA62" s="3" t="s">
        <v>1405</v>
      </c>
      <c r="AB62" s="3" t="s">
        <v>1405</v>
      </c>
      <c r="AC62" s="3" t="s">
        <v>1405</v>
      </c>
      <c r="AD62" s="3" t="s">
        <v>1405</v>
      </c>
      <c r="AE62" s="3" t="s">
        <v>1405</v>
      </c>
      <c r="AF62" s="3" t="s">
        <v>1405</v>
      </c>
      <c r="AG62" s="3" t="s">
        <v>1405</v>
      </c>
      <c r="AH62" s="3" t="s">
        <v>1405</v>
      </c>
      <c r="AI62" s="3" t="s">
        <v>1405</v>
      </c>
      <c r="AJ62" s="3" t="s">
        <v>1405</v>
      </c>
      <c r="AK62" s="3" t="s">
        <v>1405</v>
      </c>
      <c r="AL62" s="3" t="s">
        <v>1405</v>
      </c>
      <c r="AM62" s="3" t="s">
        <v>1405</v>
      </c>
      <c r="AN62" s="3" t="s">
        <v>1405</v>
      </c>
      <c r="AO62" s="3" t="s">
        <v>1405</v>
      </c>
      <c r="AP62" s="3" t="s">
        <v>1405</v>
      </c>
      <c r="AQ62" s="3" t="s">
        <v>1405</v>
      </c>
      <c r="AR62" s="3" t="s">
        <v>1405</v>
      </c>
      <c r="AS62" s="3" t="s">
        <v>1405</v>
      </c>
      <c r="AT62" s="3" t="s">
        <v>1405</v>
      </c>
      <c r="AU62" s="3" t="s">
        <v>1405</v>
      </c>
      <c r="AV62" s="3" t="s">
        <v>1405</v>
      </c>
      <c r="AW62" s="3" t="s">
        <v>1405</v>
      </c>
      <c r="AX62" s="3" t="s">
        <v>1405</v>
      </c>
      <c r="AY62" s="3" t="s">
        <v>1405</v>
      </c>
      <c r="AZ62" s="3" t="s">
        <v>1405</v>
      </c>
      <c r="BA62" s="3" t="s">
        <v>1405</v>
      </c>
      <c r="BB62" s="3" t="s">
        <v>1405</v>
      </c>
      <c r="BC62" s="3" t="s">
        <v>1405</v>
      </c>
      <c r="BD62" s="3" t="s">
        <v>1405</v>
      </c>
      <c r="BE62" s="3" t="s">
        <v>1405</v>
      </c>
      <c r="BF62" s="3" t="s">
        <v>1405</v>
      </c>
      <c r="BG62" s="3" t="s">
        <v>1405</v>
      </c>
      <c r="BH62" s="3" t="s">
        <v>1405</v>
      </c>
      <c r="BI62" s="3" t="s">
        <v>1405</v>
      </c>
      <c r="BJ62" s="3" t="s">
        <v>1405</v>
      </c>
      <c r="BK62" s="3" t="s">
        <v>1405</v>
      </c>
      <c r="BL62" s="3" t="s">
        <v>1405</v>
      </c>
      <c r="BM62" s="3" t="s">
        <v>1405</v>
      </c>
      <c r="BN62" s="3" t="s">
        <v>1405</v>
      </c>
      <c r="BO62" s="3" t="s">
        <v>1405</v>
      </c>
      <c r="BP62" s="3" t="s">
        <v>1405</v>
      </c>
      <c r="BQ62" s="3" t="s">
        <v>1405</v>
      </c>
      <c r="BR62" s="3" t="s">
        <v>1405</v>
      </c>
      <c r="BS62" s="3" t="s">
        <v>1405</v>
      </c>
      <c r="BT62" s="3" t="s">
        <v>1405</v>
      </c>
      <c r="BU62" s="3" t="str">
        <f t="shared" si="17"/>
        <v>89. PRODUCE THE CHEMICAL</v>
      </c>
      <c r="BV62" s="3" t="str">
        <f t="shared" si="17"/>
        <v/>
      </c>
      <c r="BW62" s="3" t="str">
        <f t="shared" si="17"/>
        <v/>
      </c>
      <c r="BX62" s="3" t="str">
        <f t="shared" si="17"/>
        <v/>
      </c>
      <c r="BY62" s="3" t="str">
        <f t="shared" si="17"/>
        <v>93. AS A BYPRODUCT</v>
      </c>
      <c r="BZ62" s="3" t="str">
        <f t="shared" si="17"/>
        <v/>
      </c>
      <c r="CA62" s="3" t="str">
        <f t="shared" si="17"/>
        <v/>
      </c>
      <c r="CB62" s="3" t="str">
        <f t="shared" si="17"/>
        <v/>
      </c>
      <c r="CC62" s="3" t="str">
        <f t="shared" si="17"/>
        <v/>
      </c>
      <c r="CD62" s="3" t="str">
        <f t="shared" si="17"/>
        <v/>
      </c>
      <c r="CE62" s="3" t="str">
        <f t="shared" si="17"/>
        <v/>
      </c>
      <c r="CF62" s="3" t="str">
        <f t="shared" si="17"/>
        <v/>
      </c>
      <c r="CG62" s="3" t="str">
        <f t="shared" si="17"/>
        <v/>
      </c>
      <c r="CH62" s="3" t="str">
        <f t="shared" si="17"/>
        <v/>
      </c>
      <c r="CI62" s="3" t="str">
        <f t="shared" si="17"/>
        <v/>
      </c>
      <c r="CJ62" s="3" t="str">
        <f t="shared" si="17"/>
        <v/>
      </c>
      <c r="CK62" s="3" t="str">
        <f t="shared" si="18"/>
        <v/>
      </c>
      <c r="CL62" s="3" t="str">
        <f t="shared" si="18"/>
        <v/>
      </c>
      <c r="CM62" s="3" t="str">
        <f t="shared" si="18"/>
        <v/>
      </c>
      <c r="CN62" s="3" t="str">
        <f t="shared" si="18"/>
        <v/>
      </c>
      <c r="CO62" s="3" t="str">
        <f t="shared" si="18"/>
        <v/>
      </c>
      <c r="CP62" s="3" t="str">
        <f t="shared" si="18"/>
        <v/>
      </c>
      <c r="CQ62" s="3" t="str">
        <f t="shared" si="18"/>
        <v/>
      </c>
      <c r="CR62" s="3" t="str">
        <f t="shared" si="18"/>
        <v/>
      </c>
      <c r="CS62" s="3" t="str">
        <f t="shared" si="18"/>
        <v/>
      </c>
      <c r="CT62" s="3" t="str">
        <f t="shared" si="18"/>
        <v/>
      </c>
      <c r="CU62" s="3" t="str">
        <f t="shared" si="18"/>
        <v/>
      </c>
      <c r="CV62" s="3" t="str">
        <f t="shared" si="18"/>
        <v/>
      </c>
      <c r="CW62" s="3" t="str">
        <f t="shared" si="18"/>
        <v/>
      </c>
      <c r="CX62" s="3" t="str">
        <f t="shared" si="18"/>
        <v/>
      </c>
      <c r="CY62" s="3" t="str">
        <f t="shared" si="16"/>
        <v/>
      </c>
      <c r="CZ62" s="3" t="str">
        <f t="shared" si="15"/>
        <v/>
      </c>
      <c r="DA62" s="3" t="str">
        <f t="shared" si="15"/>
        <v/>
      </c>
      <c r="DB62" s="3" t="str">
        <f t="shared" si="15"/>
        <v/>
      </c>
      <c r="DC62" s="3" t="str">
        <f t="shared" si="15"/>
        <v/>
      </c>
      <c r="DD62" s="3" t="str">
        <f t="shared" si="15"/>
        <v/>
      </c>
      <c r="DE62" s="3" t="str">
        <f t="shared" si="15"/>
        <v/>
      </c>
      <c r="DF62" s="3" t="str">
        <f t="shared" si="15"/>
        <v/>
      </c>
      <c r="DG62" s="3" t="str">
        <f t="shared" si="15"/>
        <v/>
      </c>
      <c r="DH62" s="3" t="str">
        <f t="shared" si="15"/>
        <v/>
      </c>
      <c r="DI62" s="3" t="str">
        <f t="shared" si="15"/>
        <v/>
      </c>
      <c r="DJ62" s="3" t="str">
        <f t="shared" si="15"/>
        <v/>
      </c>
      <c r="DK62" s="3" t="str">
        <f t="shared" si="14"/>
        <v/>
      </c>
      <c r="DL62" s="3" t="str">
        <f t="shared" si="14"/>
        <v/>
      </c>
      <c r="DM62" s="3" t="str">
        <f t="shared" si="14"/>
        <v/>
      </c>
      <c r="DN62" s="3" t="str">
        <f t="shared" si="10"/>
        <v/>
      </c>
      <c r="DO62" s="3" t="str">
        <f t="shared" si="10"/>
        <v/>
      </c>
      <c r="DP62" s="3" t="str">
        <f t="shared" si="7"/>
        <v/>
      </c>
      <c r="DQ62" s="3" t="str">
        <f t="shared" si="7"/>
        <v/>
      </c>
      <c r="DR62" s="3" t="str">
        <f t="shared" si="7"/>
        <v/>
      </c>
      <c r="DS62" s="3" t="str">
        <f t="shared" si="7"/>
        <v/>
      </c>
      <c r="DT62" s="3" t="str">
        <f t="shared" si="13"/>
        <v/>
      </c>
      <c r="DU62" s="3" t="str">
        <f t="shared" si="13"/>
        <v/>
      </c>
      <c r="DV62" s="3" t="str">
        <f t="shared" si="13"/>
        <v/>
      </c>
    </row>
    <row r="63" spans="1:126" ht="105">
      <c r="A63" t="s">
        <v>115</v>
      </c>
      <c r="B63">
        <v>2018</v>
      </c>
      <c r="C63" t="s">
        <v>114</v>
      </c>
      <c r="D63">
        <v>106990</v>
      </c>
      <c r="E63" s="31">
        <v>1318217184427</v>
      </c>
      <c r="F63" t="s">
        <v>523</v>
      </c>
      <c r="G63">
        <v>221112</v>
      </c>
      <c r="H63" t="s">
        <v>524</v>
      </c>
      <c r="I63" t="s">
        <v>525</v>
      </c>
      <c r="J63" t="s">
        <v>358</v>
      </c>
      <c r="K63" t="s">
        <v>148</v>
      </c>
      <c r="L63">
        <v>77590</v>
      </c>
      <c r="M63" s="3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3" s="3" t="s">
        <v>53</v>
      </c>
      <c r="O63" s="3" t="s">
        <v>1415</v>
      </c>
      <c r="P63">
        <v>0</v>
      </c>
      <c r="Q63">
        <v>3</v>
      </c>
      <c r="R63">
        <v>3</v>
      </c>
      <c r="S63" s="3" t="s">
        <v>1407</v>
      </c>
      <c r="T63" s="3" t="s">
        <v>1405</v>
      </c>
      <c r="U63" s="3" t="s">
        <v>1407</v>
      </c>
      <c r="V63" s="3" t="s">
        <v>1407</v>
      </c>
      <c r="W63" s="3" t="s">
        <v>1405</v>
      </c>
      <c r="X63" s="3" t="s">
        <v>1405</v>
      </c>
      <c r="Y63" s="3" t="s">
        <v>1407</v>
      </c>
      <c r="Z63" s="3" t="s">
        <v>1405</v>
      </c>
      <c r="AA63" s="3" t="s">
        <v>1407</v>
      </c>
      <c r="AB63" s="3" t="s">
        <v>1407</v>
      </c>
      <c r="AC63" s="3" t="s">
        <v>1405</v>
      </c>
      <c r="AD63" s="3" t="s">
        <v>1405</v>
      </c>
      <c r="AE63" s="3" t="s">
        <v>1405</v>
      </c>
      <c r="AF63" s="3" t="s">
        <v>1405</v>
      </c>
      <c r="AG63" s="3" t="s">
        <v>1405</v>
      </c>
      <c r="AH63" s="3" t="s">
        <v>1405</v>
      </c>
      <c r="AI63" s="3" t="s">
        <v>1405</v>
      </c>
      <c r="AJ63" s="3" t="s">
        <v>1405</v>
      </c>
      <c r="AK63" s="3" t="s">
        <v>1405</v>
      </c>
      <c r="AL63" s="3" t="s">
        <v>1405</v>
      </c>
      <c r="AM63" s="3" t="s">
        <v>1405</v>
      </c>
      <c r="AN63" s="3" t="s">
        <v>1405</v>
      </c>
      <c r="AO63" s="3" t="s">
        <v>1405</v>
      </c>
      <c r="AP63" s="3" t="s">
        <v>1405</v>
      </c>
      <c r="AQ63" s="3" t="s">
        <v>1405</v>
      </c>
      <c r="AR63" s="3" t="s">
        <v>1405</v>
      </c>
      <c r="AS63" s="3" t="s">
        <v>1405</v>
      </c>
      <c r="AT63" s="3" t="s">
        <v>1405</v>
      </c>
      <c r="AU63" s="3" t="s">
        <v>1405</v>
      </c>
      <c r="AV63" s="3" t="s">
        <v>1405</v>
      </c>
      <c r="AW63" s="3" t="s">
        <v>1405</v>
      </c>
      <c r="AX63" s="3" t="s">
        <v>1405</v>
      </c>
      <c r="AY63" s="3" t="s">
        <v>1405</v>
      </c>
      <c r="AZ63" s="3" t="s">
        <v>1405</v>
      </c>
      <c r="BA63" s="3" t="s">
        <v>1405</v>
      </c>
      <c r="BB63" s="3" t="s">
        <v>1405</v>
      </c>
      <c r="BC63" s="3" t="s">
        <v>1405</v>
      </c>
      <c r="BD63" s="3" t="s">
        <v>1405</v>
      </c>
      <c r="BE63" s="3" t="s">
        <v>1405</v>
      </c>
      <c r="BF63" s="3" t="s">
        <v>1405</v>
      </c>
      <c r="BG63" s="3" t="s">
        <v>1405</v>
      </c>
      <c r="BH63" s="3" t="s">
        <v>1405</v>
      </c>
      <c r="BI63" s="3" t="s">
        <v>1405</v>
      </c>
      <c r="BJ63" s="3" t="s">
        <v>1405</v>
      </c>
      <c r="BK63" s="3" t="s">
        <v>1407</v>
      </c>
      <c r="BL63" s="3" t="s">
        <v>1405</v>
      </c>
      <c r="BM63" s="3" t="s">
        <v>1405</v>
      </c>
      <c r="BN63" s="3" t="s">
        <v>1405</v>
      </c>
      <c r="BO63" s="3" t="s">
        <v>1405</v>
      </c>
      <c r="BP63" s="3" t="s">
        <v>1405</v>
      </c>
      <c r="BQ63" s="3" t="s">
        <v>1405</v>
      </c>
      <c r="BR63" s="3" t="s">
        <v>1405</v>
      </c>
      <c r="BS63" s="3" t="s">
        <v>1405</v>
      </c>
      <c r="BT63" s="3" t="s">
        <v>1407</v>
      </c>
      <c r="BU63" s="3" t="str">
        <f t="shared" si="17"/>
        <v>89. PRODUCE THE CHEMICAL</v>
      </c>
      <c r="BV63" s="3" t="str">
        <f t="shared" si="17"/>
        <v/>
      </c>
      <c r="BW63" s="3" t="str">
        <f t="shared" si="17"/>
        <v>91. ON-SITE USE OF THE CHEMICAL</v>
      </c>
      <c r="BX63" s="3" t="str">
        <f t="shared" si="17"/>
        <v>92. SALE OR DISTRIBUTION OF THE CHEMICAL</v>
      </c>
      <c r="BY63" s="3" t="str">
        <f t="shared" si="17"/>
        <v/>
      </c>
      <c r="BZ63" s="3" t="str">
        <f t="shared" si="17"/>
        <v/>
      </c>
      <c r="CA63" s="3" t="str">
        <f t="shared" si="17"/>
        <v>95. USED AS A REACTANT</v>
      </c>
      <c r="CB63" s="3" t="str">
        <f t="shared" si="17"/>
        <v/>
      </c>
      <c r="CC63" s="3" t="str">
        <f t="shared" si="17"/>
        <v>97. P102  RAW MATERIALS</v>
      </c>
      <c r="CD63" s="3" t="str">
        <f t="shared" si="17"/>
        <v>98. P103  INTERMEDIATES</v>
      </c>
      <c r="CE63" s="3" t="str">
        <f t="shared" si="17"/>
        <v/>
      </c>
      <c r="CF63" s="3" t="str">
        <f t="shared" si="17"/>
        <v/>
      </c>
      <c r="CG63" s="3" t="str">
        <f t="shared" si="17"/>
        <v/>
      </c>
      <c r="CH63" s="3" t="str">
        <f t="shared" si="17"/>
        <v/>
      </c>
      <c r="CI63" s="3" t="str">
        <f t="shared" si="17"/>
        <v/>
      </c>
      <c r="CJ63" s="3" t="str">
        <f t="shared" si="17"/>
        <v/>
      </c>
      <c r="CK63" s="3" t="str">
        <f t="shared" si="18"/>
        <v/>
      </c>
      <c r="CL63" s="3" t="str">
        <f t="shared" si="18"/>
        <v/>
      </c>
      <c r="CM63" s="3" t="str">
        <f t="shared" si="18"/>
        <v/>
      </c>
      <c r="CN63" s="3" t="str">
        <f t="shared" si="18"/>
        <v/>
      </c>
      <c r="CO63" s="3" t="str">
        <f t="shared" si="18"/>
        <v/>
      </c>
      <c r="CP63" s="3" t="str">
        <f t="shared" si="18"/>
        <v/>
      </c>
      <c r="CQ63" s="3" t="str">
        <f t="shared" si="18"/>
        <v/>
      </c>
      <c r="CR63" s="3" t="str">
        <f t="shared" si="18"/>
        <v/>
      </c>
      <c r="CS63" s="3" t="str">
        <f t="shared" si="18"/>
        <v/>
      </c>
      <c r="CT63" s="3" t="str">
        <f t="shared" si="18"/>
        <v/>
      </c>
      <c r="CU63" s="3" t="str">
        <f t="shared" si="18"/>
        <v/>
      </c>
      <c r="CV63" s="3" t="str">
        <f t="shared" si="18"/>
        <v/>
      </c>
      <c r="CW63" s="3" t="str">
        <f t="shared" si="18"/>
        <v/>
      </c>
      <c r="CX63" s="3" t="str">
        <f t="shared" si="18"/>
        <v/>
      </c>
      <c r="CY63" s="3" t="str">
        <f t="shared" si="16"/>
        <v/>
      </c>
      <c r="CZ63" s="3" t="str">
        <f t="shared" si="15"/>
        <v/>
      </c>
      <c r="DA63" s="3" t="str">
        <f t="shared" si="15"/>
        <v/>
      </c>
      <c r="DB63" s="3" t="str">
        <f t="shared" si="15"/>
        <v/>
      </c>
      <c r="DC63" s="3" t="str">
        <f t="shared" si="15"/>
        <v/>
      </c>
      <c r="DD63" s="3" t="str">
        <f t="shared" si="15"/>
        <v/>
      </c>
      <c r="DE63" s="3" t="str">
        <f t="shared" si="15"/>
        <v/>
      </c>
      <c r="DF63" s="3" t="str">
        <f t="shared" si="15"/>
        <v/>
      </c>
      <c r="DG63" s="3" t="str">
        <f t="shared" si="15"/>
        <v/>
      </c>
      <c r="DH63" s="3" t="str">
        <f t="shared" si="15"/>
        <v/>
      </c>
      <c r="DI63" s="3" t="str">
        <f t="shared" si="15"/>
        <v/>
      </c>
      <c r="DJ63" s="3" t="str">
        <f t="shared" si="15"/>
        <v/>
      </c>
      <c r="DK63" s="3" t="str">
        <f t="shared" si="14"/>
        <v/>
      </c>
      <c r="DL63" s="3" t="str">
        <f t="shared" si="14"/>
        <v/>
      </c>
      <c r="DM63" s="3" t="str">
        <f t="shared" si="14"/>
        <v>133. ANCILLARY OR OTHER USE</v>
      </c>
      <c r="DN63" s="3" t="str">
        <f t="shared" si="10"/>
        <v/>
      </c>
      <c r="DO63" s="3" t="str">
        <f t="shared" si="10"/>
        <v/>
      </c>
      <c r="DP63" s="3" t="str">
        <f t="shared" si="7"/>
        <v/>
      </c>
      <c r="DQ63" s="3" t="str">
        <f t="shared" si="7"/>
        <v/>
      </c>
      <c r="DR63" s="3" t="str">
        <f t="shared" si="7"/>
        <v/>
      </c>
      <c r="DS63" s="3" t="str">
        <f t="shared" si="7"/>
        <v/>
      </c>
      <c r="DT63" s="3" t="str">
        <f t="shared" si="13"/>
        <v/>
      </c>
      <c r="DU63" s="3" t="str">
        <f t="shared" si="13"/>
        <v/>
      </c>
      <c r="DV63" s="3" t="str">
        <f t="shared" si="13"/>
        <v>142. Z399  OTHER</v>
      </c>
    </row>
    <row r="64" spans="1:126" ht="105">
      <c r="A64" t="s">
        <v>115</v>
      </c>
      <c r="B64">
        <v>2019</v>
      </c>
      <c r="C64" t="s">
        <v>114</v>
      </c>
      <c r="D64">
        <v>106990</v>
      </c>
      <c r="E64" s="31">
        <v>1319218285815</v>
      </c>
      <c r="F64" t="s">
        <v>523</v>
      </c>
      <c r="G64">
        <v>324110</v>
      </c>
      <c r="H64" t="s">
        <v>524</v>
      </c>
      <c r="I64" t="s">
        <v>525</v>
      </c>
      <c r="J64" t="s">
        <v>358</v>
      </c>
      <c r="K64" t="s">
        <v>148</v>
      </c>
      <c r="L64">
        <v>77590</v>
      </c>
      <c r="M64" s="3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4" s="3" t="s">
        <v>53</v>
      </c>
      <c r="O64" s="3" t="s">
        <v>1415</v>
      </c>
      <c r="P64">
        <v>260</v>
      </c>
      <c r="Q64">
        <v>1900</v>
      </c>
      <c r="R64">
        <v>2160</v>
      </c>
      <c r="S64" s="3" t="s">
        <v>1407</v>
      </c>
      <c r="T64" s="3" t="s">
        <v>1405</v>
      </c>
      <c r="U64" s="3" t="s">
        <v>1407</v>
      </c>
      <c r="V64" s="3" t="s">
        <v>1407</v>
      </c>
      <c r="W64" s="3" t="s">
        <v>1405</v>
      </c>
      <c r="X64" s="3" t="s">
        <v>1405</v>
      </c>
      <c r="Y64" s="3" t="s">
        <v>1407</v>
      </c>
      <c r="Z64" s="3" t="s">
        <v>1405</v>
      </c>
      <c r="AA64" s="3" t="s">
        <v>1407</v>
      </c>
      <c r="AB64" s="3" t="s">
        <v>1407</v>
      </c>
      <c r="AC64" s="3" t="s">
        <v>1405</v>
      </c>
      <c r="AD64" s="3" t="s">
        <v>1405</v>
      </c>
      <c r="AE64" s="3" t="s">
        <v>1405</v>
      </c>
      <c r="AF64" s="3" t="s">
        <v>1405</v>
      </c>
      <c r="AG64" s="3" t="s">
        <v>1405</v>
      </c>
      <c r="AH64" s="3" t="s">
        <v>1405</v>
      </c>
      <c r="AI64" s="3" t="s">
        <v>1405</v>
      </c>
      <c r="AJ64" s="3" t="s">
        <v>1405</v>
      </c>
      <c r="AK64" s="3" t="s">
        <v>1405</v>
      </c>
      <c r="AL64" s="3" t="s">
        <v>1405</v>
      </c>
      <c r="AM64" s="3" t="s">
        <v>1405</v>
      </c>
      <c r="AN64" s="3" t="s">
        <v>1405</v>
      </c>
      <c r="AO64" s="3" t="s">
        <v>1405</v>
      </c>
      <c r="AP64" s="3" t="s">
        <v>1405</v>
      </c>
      <c r="AQ64" s="3" t="s">
        <v>1405</v>
      </c>
      <c r="AR64" s="3" t="s">
        <v>1405</v>
      </c>
      <c r="AS64" s="3" t="s">
        <v>1405</v>
      </c>
      <c r="AT64" s="3" t="s">
        <v>1405</v>
      </c>
      <c r="AU64" s="3" t="s">
        <v>1405</v>
      </c>
      <c r="AV64" s="3" t="s">
        <v>1405</v>
      </c>
      <c r="AW64" s="3" t="s">
        <v>1405</v>
      </c>
      <c r="AX64" s="3" t="s">
        <v>1405</v>
      </c>
      <c r="AY64" s="3" t="s">
        <v>1405</v>
      </c>
      <c r="AZ64" s="3" t="s">
        <v>1405</v>
      </c>
      <c r="BA64" s="3" t="s">
        <v>1405</v>
      </c>
      <c r="BB64" s="3" t="s">
        <v>1405</v>
      </c>
      <c r="BC64" s="3" t="s">
        <v>1405</v>
      </c>
      <c r="BD64" s="3" t="s">
        <v>1405</v>
      </c>
      <c r="BE64" s="3" t="s">
        <v>1405</v>
      </c>
      <c r="BF64" s="3" t="s">
        <v>1405</v>
      </c>
      <c r="BG64" s="3" t="s">
        <v>1405</v>
      </c>
      <c r="BH64" s="3" t="s">
        <v>1405</v>
      </c>
      <c r="BI64" s="3" t="s">
        <v>1405</v>
      </c>
      <c r="BJ64" s="3" t="s">
        <v>1405</v>
      </c>
      <c r="BK64" s="3" t="s">
        <v>1407</v>
      </c>
      <c r="BL64" s="3" t="s">
        <v>1405</v>
      </c>
      <c r="BM64" s="3" t="s">
        <v>1405</v>
      </c>
      <c r="BN64" s="3" t="s">
        <v>1405</v>
      </c>
      <c r="BO64" s="3" t="s">
        <v>1405</v>
      </c>
      <c r="BP64" s="3" t="s">
        <v>1405</v>
      </c>
      <c r="BQ64" s="3" t="s">
        <v>1405</v>
      </c>
      <c r="BR64" s="3" t="s">
        <v>1405</v>
      </c>
      <c r="BS64" s="3" t="s">
        <v>1405</v>
      </c>
      <c r="BT64" s="3" t="s">
        <v>1407</v>
      </c>
      <c r="BU64" s="3" t="str">
        <f t="shared" si="17"/>
        <v>89. PRODUCE THE CHEMICAL</v>
      </c>
      <c r="BV64" s="3" t="str">
        <f t="shared" si="17"/>
        <v/>
      </c>
      <c r="BW64" s="3" t="str">
        <f t="shared" si="17"/>
        <v>91. ON-SITE USE OF THE CHEMICAL</v>
      </c>
      <c r="BX64" s="3" t="str">
        <f t="shared" si="17"/>
        <v>92. SALE OR DISTRIBUTION OF THE CHEMICAL</v>
      </c>
      <c r="BY64" s="3" t="str">
        <f t="shared" si="17"/>
        <v/>
      </c>
      <c r="BZ64" s="3" t="str">
        <f t="shared" si="17"/>
        <v/>
      </c>
      <c r="CA64" s="3" t="str">
        <f t="shared" si="17"/>
        <v>95. USED AS A REACTANT</v>
      </c>
      <c r="CB64" s="3" t="str">
        <f t="shared" si="17"/>
        <v/>
      </c>
      <c r="CC64" s="3" t="str">
        <f t="shared" si="17"/>
        <v>97. P102  RAW MATERIALS</v>
      </c>
      <c r="CD64" s="3" t="str">
        <f t="shared" si="17"/>
        <v>98. P103  INTERMEDIATES</v>
      </c>
      <c r="CE64" s="3" t="str">
        <f t="shared" si="17"/>
        <v/>
      </c>
      <c r="CF64" s="3" t="str">
        <f t="shared" si="17"/>
        <v/>
      </c>
      <c r="CG64" s="3" t="str">
        <f t="shared" si="17"/>
        <v/>
      </c>
      <c r="CH64" s="3" t="str">
        <f t="shared" si="17"/>
        <v/>
      </c>
      <c r="CI64" s="3" t="str">
        <f t="shared" si="17"/>
        <v/>
      </c>
      <c r="CJ64" s="3" t="str">
        <f t="shared" si="17"/>
        <v/>
      </c>
      <c r="CK64" s="3" t="str">
        <f t="shared" si="18"/>
        <v/>
      </c>
      <c r="CL64" s="3" t="str">
        <f t="shared" si="18"/>
        <v/>
      </c>
      <c r="CM64" s="3" t="str">
        <f t="shared" si="18"/>
        <v/>
      </c>
      <c r="CN64" s="3" t="str">
        <f t="shared" si="18"/>
        <v/>
      </c>
      <c r="CO64" s="3" t="str">
        <f t="shared" si="18"/>
        <v/>
      </c>
      <c r="CP64" s="3" t="str">
        <f t="shared" si="18"/>
        <v/>
      </c>
      <c r="CQ64" s="3" t="str">
        <f t="shared" si="18"/>
        <v/>
      </c>
      <c r="CR64" s="3" t="str">
        <f t="shared" si="18"/>
        <v/>
      </c>
      <c r="CS64" s="3" t="str">
        <f t="shared" si="18"/>
        <v/>
      </c>
      <c r="CT64" s="3" t="str">
        <f t="shared" si="18"/>
        <v/>
      </c>
      <c r="CU64" s="3" t="str">
        <f t="shared" si="18"/>
        <v/>
      </c>
      <c r="CV64" s="3" t="str">
        <f t="shared" si="18"/>
        <v/>
      </c>
      <c r="CW64" s="3" t="str">
        <f t="shared" si="18"/>
        <v/>
      </c>
      <c r="CX64" s="3" t="str">
        <f t="shared" si="18"/>
        <v/>
      </c>
      <c r="CY64" s="3" t="str">
        <f t="shared" si="16"/>
        <v/>
      </c>
      <c r="CZ64" s="3" t="str">
        <f t="shared" si="15"/>
        <v/>
      </c>
      <c r="DA64" s="3" t="str">
        <f t="shared" si="15"/>
        <v/>
      </c>
      <c r="DB64" s="3" t="str">
        <f t="shared" si="15"/>
        <v/>
      </c>
      <c r="DC64" s="3" t="str">
        <f t="shared" si="15"/>
        <v/>
      </c>
      <c r="DD64" s="3" t="str">
        <f t="shared" si="15"/>
        <v/>
      </c>
      <c r="DE64" s="3" t="str">
        <f t="shared" si="15"/>
        <v/>
      </c>
      <c r="DF64" s="3" t="str">
        <f t="shared" si="15"/>
        <v/>
      </c>
      <c r="DG64" s="3" t="str">
        <f t="shared" si="15"/>
        <v/>
      </c>
      <c r="DH64" s="3" t="str">
        <f t="shared" si="15"/>
        <v/>
      </c>
      <c r="DI64" s="3" t="str">
        <f t="shared" si="15"/>
        <v/>
      </c>
      <c r="DJ64" s="3" t="str">
        <f t="shared" si="15"/>
        <v/>
      </c>
      <c r="DK64" s="3" t="str">
        <f t="shared" si="14"/>
        <v/>
      </c>
      <c r="DL64" s="3" t="str">
        <f t="shared" si="14"/>
        <v/>
      </c>
      <c r="DM64" s="3" t="str">
        <f t="shared" si="14"/>
        <v>133. ANCILLARY OR OTHER USE</v>
      </c>
      <c r="DN64" s="3" t="str">
        <f t="shared" si="10"/>
        <v/>
      </c>
      <c r="DO64" s="3" t="str">
        <f t="shared" si="10"/>
        <v/>
      </c>
      <c r="DP64" s="3" t="str">
        <f t="shared" si="7"/>
        <v/>
      </c>
      <c r="DQ64" s="3" t="str">
        <f t="shared" si="7"/>
        <v/>
      </c>
      <c r="DR64" s="3" t="str">
        <f t="shared" si="7"/>
        <v/>
      </c>
      <c r="DS64" s="3" t="str">
        <f t="shared" si="7"/>
        <v/>
      </c>
      <c r="DT64" s="3" t="str">
        <f t="shared" si="13"/>
        <v/>
      </c>
      <c r="DU64" s="3" t="str">
        <f t="shared" si="13"/>
        <v/>
      </c>
      <c r="DV64" s="3" t="str">
        <f t="shared" si="13"/>
        <v>142. Z399  OTHER</v>
      </c>
    </row>
    <row r="65" spans="1:126" ht="105">
      <c r="A65" t="s">
        <v>115</v>
      </c>
      <c r="B65">
        <v>2020</v>
      </c>
      <c r="C65" t="s">
        <v>114</v>
      </c>
      <c r="D65">
        <v>106990</v>
      </c>
      <c r="E65" s="31">
        <v>1320218771261</v>
      </c>
      <c r="F65" t="s">
        <v>523</v>
      </c>
      <c r="G65">
        <v>324110</v>
      </c>
      <c r="H65" t="s">
        <v>524</v>
      </c>
      <c r="I65" t="s">
        <v>525</v>
      </c>
      <c r="J65" t="s">
        <v>358</v>
      </c>
      <c r="K65" t="s">
        <v>148</v>
      </c>
      <c r="L65">
        <v>77590</v>
      </c>
      <c r="M65" s="3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5" s="3" t="s">
        <v>53</v>
      </c>
      <c r="O65" s="3" t="s">
        <v>1415</v>
      </c>
      <c r="P65">
        <v>660</v>
      </c>
      <c r="Q65">
        <v>1200</v>
      </c>
      <c r="R65">
        <v>1860</v>
      </c>
      <c r="S65" s="3" t="s">
        <v>1407</v>
      </c>
      <c r="T65" s="3" t="s">
        <v>1405</v>
      </c>
      <c r="U65" s="3" t="s">
        <v>1407</v>
      </c>
      <c r="V65" s="3" t="s">
        <v>1407</v>
      </c>
      <c r="W65" s="3" t="s">
        <v>1405</v>
      </c>
      <c r="X65" s="3" t="s">
        <v>1405</v>
      </c>
      <c r="Y65" s="3" t="s">
        <v>1407</v>
      </c>
      <c r="Z65" s="3" t="s">
        <v>1405</v>
      </c>
      <c r="AA65" s="3" t="s">
        <v>1407</v>
      </c>
      <c r="AB65" s="3" t="s">
        <v>1407</v>
      </c>
      <c r="AC65" s="3" t="s">
        <v>1405</v>
      </c>
      <c r="AD65" s="3" t="s">
        <v>1405</v>
      </c>
      <c r="AE65" s="3" t="s">
        <v>1405</v>
      </c>
      <c r="AF65" s="3" t="s">
        <v>1405</v>
      </c>
      <c r="AG65" s="3" t="s">
        <v>1405</v>
      </c>
      <c r="AH65" s="3" t="s">
        <v>1405</v>
      </c>
      <c r="AI65" s="3" t="s">
        <v>1405</v>
      </c>
      <c r="AJ65" s="3" t="s">
        <v>1405</v>
      </c>
      <c r="AK65" s="3" t="s">
        <v>1405</v>
      </c>
      <c r="AL65" s="3" t="s">
        <v>1405</v>
      </c>
      <c r="AM65" s="3" t="s">
        <v>1405</v>
      </c>
      <c r="AN65" s="3" t="s">
        <v>1405</v>
      </c>
      <c r="AO65" s="3" t="s">
        <v>1405</v>
      </c>
      <c r="AP65" s="3" t="s">
        <v>1405</v>
      </c>
      <c r="AQ65" s="3" t="s">
        <v>1405</v>
      </c>
      <c r="AR65" s="3" t="s">
        <v>1405</v>
      </c>
      <c r="AS65" s="3" t="s">
        <v>1405</v>
      </c>
      <c r="AT65" s="3" t="s">
        <v>1405</v>
      </c>
      <c r="AU65" s="3" t="s">
        <v>1405</v>
      </c>
      <c r="AV65" s="3" t="s">
        <v>1405</v>
      </c>
      <c r="AW65" s="3" t="s">
        <v>1405</v>
      </c>
      <c r="AX65" s="3" t="s">
        <v>1405</v>
      </c>
      <c r="AY65" s="3" t="s">
        <v>1405</v>
      </c>
      <c r="AZ65" s="3" t="s">
        <v>1405</v>
      </c>
      <c r="BA65" s="3" t="s">
        <v>1405</v>
      </c>
      <c r="BB65" s="3" t="s">
        <v>1405</v>
      </c>
      <c r="BC65" s="3" t="s">
        <v>1405</v>
      </c>
      <c r="BD65" s="3" t="s">
        <v>1405</v>
      </c>
      <c r="BE65" s="3" t="s">
        <v>1405</v>
      </c>
      <c r="BF65" s="3" t="s">
        <v>1405</v>
      </c>
      <c r="BG65" s="3" t="s">
        <v>1405</v>
      </c>
      <c r="BH65" s="3" t="s">
        <v>1405</v>
      </c>
      <c r="BI65" s="3" t="s">
        <v>1405</v>
      </c>
      <c r="BJ65" s="3" t="s">
        <v>1405</v>
      </c>
      <c r="BK65" s="3" t="s">
        <v>1407</v>
      </c>
      <c r="BL65" s="3" t="s">
        <v>1405</v>
      </c>
      <c r="BM65" s="3" t="s">
        <v>1405</v>
      </c>
      <c r="BN65" s="3" t="s">
        <v>1405</v>
      </c>
      <c r="BO65" s="3" t="s">
        <v>1405</v>
      </c>
      <c r="BP65" s="3" t="s">
        <v>1405</v>
      </c>
      <c r="BQ65" s="3" t="s">
        <v>1405</v>
      </c>
      <c r="BR65" s="3" t="s">
        <v>1405</v>
      </c>
      <c r="BS65" s="3" t="s">
        <v>1405</v>
      </c>
      <c r="BT65" s="3" t="s">
        <v>1407</v>
      </c>
      <c r="BU65" s="3" t="str">
        <f t="shared" si="17"/>
        <v>89. PRODUCE THE CHEMICAL</v>
      </c>
      <c r="BV65" s="3" t="str">
        <f t="shared" si="17"/>
        <v/>
      </c>
      <c r="BW65" s="3" t="str">
        <f t="shared" si="17"/>
        <v>91. ON-SITE USE OF THE CHEMICAL</v>
      </c>
      <c r="BX65" s="3" t="str">
        <f t="shared" si="17"/>
        <v>92. SALE OR DISTRIBUTION OF THE CHEMICAL</v>
      </c>
      <c r="BY65" s="3" t="str">
        <f t="shared" si="17"/>
        <v/>
      </c>
      <c r="BZ65" s="3" t="str">
        <f t="shared" si="17"/>
        <v/>
      </c>
      <c r="CA65" s="3" t="str">
        <f t="shared" si="17"/>
        <v>95. USED AS A REACTANT</v>
      </c>
      <c r="CB65" s="3" t="str">
        <f t="shared" si="17"/>
        <v/>
      </c>
      <c r="CC65" s="3" t="str">
        <f t="shared" si="17"/>
        <v>97. P102  RAW MATERIALS</v>
      </c>
      <c r="CD65" s="3" t="str">
        <f t="shared" si="17"/>
        <v>98. P103  INTERMEDIATES</v>
      </c>
      <c r="CE65" s="3" t="str">
        <f t="shared" si="17"/>
        <v/>
      </c>
      <c r="CF65" s="3" t="str">
        <f t="shared" si="17"/>
        <v/>
      </c>
      <c r="CG65" s="3" t="str">
        <f t="shared" si="17"/>
        <v/>
      </c>
      <c r="CH65" s="3" t="str">
        <f t="shared" si="17"/>
        <v/>
      </c>
      <c r="CI65" s="3" t="str">
        <f t="shared" si="17"/>
        <v/>
      </c>
      <c r="CJ65" s="3" t="str">
        <f t="shared" si="17"/>
        <v/>
      </c>
      <c r="CK65" s="3" t="str">
        <f t="shared" si="18"/>
        <v/>
      </c>
      <c r="CL65" s="3" t="str">
        <f t="shared" si="18"/>
        <v/>
      </c>
      <c r="CM65" s="3" t="str">
        <f t="shared" si="18"/>
        <v/>
      </c>
      <c r="CN65" s="3" t="str">
        <f t="shared" si="18"/>
        <v/>
      </c>
      <c r="CO65" s="3" t="str">
        <f t="shared" si="18"/>
        <v/>
      </c>
      <c r="CP65" s="3" t="str">
        <f t="shared" si="18"/>
        <v/>
      </c>
      <c r="CQ65" s="3" t="str">
        <f t="shared" si="18"/>
        <v/>
      </c>
      <c r="CR65" s="3" t="str">
        <f t="shared" si="18"/>
        <v/>
      </c>
      <c r="CS65" s="3" t="str">
        <f t="shared" si="18"/>
        <v/>
      </c>
      <c r="CT65" s="3" t="str">
        <f t="shared" si="18"/>
        <v/>
      </c>
      <c r="CU65" s="3" t="str">
        <f t="shared" si="18"/>
        <v/>
      </c>
      <c r="CV65" s="3" t="str">
        <f t="shared" si="18"/>
        <v/>
      </c>
      <c r="CW65" s="3" t="str">
        <f t="shared" si="18"/>
        <v/>
      </c>
      <c r="CX65" s="3" t="str">
        <f t="shared" si="18"/>
        <v/>
      </c>
      <c r="CY65" s="3" t="str">
        <f t="shared" si="16"/>
        <v/>
      </c>
      <c r="CZ65" s="3" t="str">
        <f t="shared" si="15"/>
        <v/>
      </c>
      <c r="DA65" s="3" t="str">
        <f t="shared" si="15"/>
        <v/>
      </c>
      <c r="DB65" s="3" t="str">
        <f t="shared" si="15"/>
        <v/>
      </c>
      <c r="DC65" s="3" t="str">
        <f t="shared" si="15"/>
        <v/>
      </c>
      <c r="DD65" s="3" t="str">
        <f t="shared" si="15"/>
        <v/>
      </c>
      <c r="DE65" s="3" t="str">
        <f t="shared" si="15"/>
        <v/>
      </c>
      <c r="DF65" s="3" t="str">
        <f t="shared" si="15"/>
        <v/>
      </c>
      <c r="DG65" s="3" t="str">
        <f t="shared" si="15"/>
        <v/>
      </c>
      <c r="DH65" s="3" t="str">
        <f t="shared" si="15"/>
        <v/>
      </c>
      <c r="DI65" s="3" t="str">
        <f t="shared" si="15"/>
        <v/>
      </c>
      <c r="DJ65" s="3" t="str">
        <f t="shared" si="15"/>
        <v/>
      </c>
      <c r="DK65" s="3" t="str">
        <f t="shared" si="14"/>
        <v/>
      </c>
      <c r="DL65" s="3" t="str">
        <f t="shared" si="14"/>
        <v/>
      </c>
      <c r="DM65" s="3" t="str">
        <f t="shared" si="14"/>
        <v>133. ANCILLARY OR OTHER USE</v>
      </c>
      <c r="DN65" s="3" t="str">
        <f t="shared" si="10"/>
        <v/>
      </c>
      <c r="DO65" s="3" t="str">
        <f t="shared" si="10"/>
        <v/>
      </c>
      <c r="DP65" s="3" t="str">
        <f t="shared" si="7"/>
        <v/>
      </c>
      <c r="DQ65" s="3" t="str">
        <f t="shared" si="7"/>
        <v/>
      </c>
      <c r="DR65" s="3" t="str">
        <f t="shared" si="7"/>
        <v/>
      </c>
      <c r="DS65" s="3" t="str">
        <f t="shared" si="7"/>
        <v/>
      </c>
      <c r="DT65" s="3" t="str">
        <f t="shared" si="13"/>
        <v/>
      </c>
      <c r="DU65" s="3" t="str">
        <f t="shared" si="13"/>
        <v/>
      </c>
      <c r="DV65" s="3" t="str">
        <f t="shared" si="13"/>
        <v>142. Z399  OTHER</v>
      </c>
    </row>
    <row r="66" spans="1:126" ht="105">
      <c r="A66" t="s">
        <v>115</v>
      </c>
      <c r="B66">
        <v>2021</v>
      </c>
      <c r="C66" t="s">
        <v>114</v>
      </c>
      <c r="D66">
        <v>106990</v>
      </c>
      <c r="E66" s="31">
        <v>1321219889235</v>
      </c>
      <c r="F66" t="s">
        <v>523</v>
      </c>
      <c r="G66">
        <v>324110</v>
      </c>
      <c r="H66" t="s">
        <v>524</v>
      </c>
      <c r="I66" t="s">
        <v>525</v>
      </c>
      <c r="J66" t="s">
        <v>358</v>
      </c>
      <c r="K66" t="s">
        <v>148</v>
      </c>
      <c r="L66">
        <v>77590</v>
      </c>
      <c r="M66" s="3" t="str">
        <f t="shared" ref="M66:M129" si="19">_xlfn.TEXTJOIN(", ", TRUE, BU66:DV66)</f>
        <v>89. PRODUCE THE CHEMICAL, 91. ON-SITE USE OF THE CHEMICAL, 92. SALE OR DISTRIBUTION OF THE CHEMICAL, 95. USED AS A REACTANT, 97. P102  RAW MATERIALS, 98. P103  INTERMEDIATES, 133. ANCILLARY OR OTHER USE, 142. Z399  OTHER</v>
      </c>
      <c r="N66" s="3" t="s">
        <v>53</v>
      </c>
      <c r="O66" s="3" t="s">
        <v>1415</v>
      </c>
      <c r="P66">
        <v>680</v>
      </c>
      <c r="Q66">
        <v>1100</v>
      </c>
      <c r="R66">
        <v>1780</v>
      </c>
      <c r="S66" s="3" t="s">
        <v>1407</v>
      </c>
      <c r="T66" s="3" t="s">
        <v>1405</v>
      </c>
      <c r="U66" s="3" t="s">
        <v>1407</v>
      </c>
      <c r="V66" s="3" t="s">
        <v>1407</v>
      </c>
      <c r="W66" s="3" t="s">
        <v>1405</v>
      </c>
      <c r="X66" s="3" t="s">
        <v>1405</v>
      </c>
      <c r="Y66" s="3" t="s">
        <v>1407</v>
      </c>
      <c r="Z66" s="3" t="s">
        <v>1405</v>
      </c>
      <c r="AA66" s="3" t="s">
        <v>1407</v>
      </c>
      <c r="AB66" s="3" t="s">
        <v>1407</v>
      </c>
      <c r="AC66" s="3" t="s">
        <v>1405</v>
      </c>
      <c r="AD66" s="3" t="s">
        <v>1405</v>
      </c>
      <c r="AE66" s="3" t="s">
        <v>1405</v>
      </c>
      <c r="AF66" s="3" t="s">
        <v>1405</v>
      </c>
      <c r="AG66" s="3" t="s">
        <v>1405</v>
      </c>
      <c r="AH66" s="3" t="s">
        <v>1405</v>
      </c>
      <c r="AI66" s="3" t="s">
        <v>1405</v>
      </c>
      <c r="AJ66" s="3" t="s">
        <v>1405</v>
      </c>
      <c r="AK66" s="3" t="s">
        <v>1405</v>
      </c>
      <c r="AL66" s="3" t="s">
        <v>1405</v>
      </c>
      <c r="AM66" s="3" t="s">
        <v>1405</v>
      </c>
      <c r="AN66" s="3" t="s">
        <v>1405</v>
      </c>
      <c r="AO66" s="3" t="s">
        <v>1405</v>
      </c>
      <c r="AP66" s="3" t="s">
        <v>1405</v>
      </c>
      <c r="AQ66" s="3" t="s">
        <v>1405</v>
      </c>
      <c r="AR66" s="3" t="s">
        <v>1405</v>
      </c>
      <c r="AS66" s="3" t="s">
        <v>1405</v>
      </c>
      <c r="AT66" s="3" t="s">
        <v>1405</v>
      </c>
      <c r="AU66" s="3" t="s">
        <v>1405</v>
      </c>
      <c r="AV66" s="3" t="s">
        <v>1405</v>
      </c>
      <c r="AW66" s="3" t="s">
        <v>1405</v>
      </c>
      <c r="AX66" s="3" t="s">
        <v>1405</v>
      </c>
      <c r="AY66" s="3" t="s">
        <v>1405</v>
      </c>
      <c r="AZ66" s="3" t="s">
        <v>1405</v>
      </c>
      <c r="BA66" s="3" t="s">
        <v>1405</v>
      </c>
      <c r="BB66" s="3" t="s">
        <v>1405</v>
      </c>
      <c r="BC66" s="3" t="s">
        <v>1405</v>
      </c>
      <c r="BD66" s="3" t="s">
        <v>1405</v>
      </c>
      <c r="BE66" s="3" t="s">
        <v>1405</v>
      </c>
      <c r="BF66" s="3" t="s">
        <v>1405</v>
      </c>
      <c r="BG66" s="3" t="s">
        <v>1405</v>
      </c>
      <c r="BH66" s="3" t="s">
        <v>1405</v>
      </c>
      <c r="BI66" s="3" t="s">
        <v>1405</v>
      </c>
      <c r="BJ66" s="3" t="s">
        <v>1405</v>
      </c>
      <c r="BK66" s="3" t="s">
        <v>1407</v>
      </c>
      <c r="BL66" s="3" t="s">
        <v>1405</v>
      </c>
      <c r="BM66" s="3" t="s">
        <v>1405</v>
      </c>
      <c r="BN66" s="3" t="s">
        <v>1405</v>
      </c>
      <c r="BO66" s="3" t="s">
        <v>1405</v>
      </c>
      <c r="BP66" s="3" t="s">
        <v>1405</v>
      </c>
      <c r="BQ66" s="3" t="s">
        <v>1405</v>
      </c>
      <c r="BR66" s="3" t="s">
        <v>1405</v>
      </c>
      <c r="BS66" s="3" t="s">
        <v>1405</v>
      </c>
      <c r="BT66" s="3" t="s">
        <v>1407</v>
      </c>
      <c r="BU66" s="3" t="str">
        <f t="shared" si="17"/>
        <v>89. PRODUCE THE CHEMICAL</v>
      </c>
      <c r="BV66" s="3" t="str">
        <f t="shared" si="17"/>
        <v/>
      </c>
      <c r="BW66" s="3" t="str">
        <f t="shared" si="17"/>
        <v>91. ON-SITE USE OF THE CHEMICAL</v>
      </c>
      <c r="BX66" s="3" t="str">
        <f t="shared" si="17"/>
        <v>92. SALE OR DISTRIBUTION OF THE CHEMICAL</v>
      </c>
      <c r="BY66" s="3" t="str">
        <f t="shared" si="17"/>
        <v/>
      </c>
      <c r="BZ66" s="3" t="str">
        <f t="shared" si="17"/>
        <v/>
      </c>
      <c r="CA66" s="3" t="str">
        <f t="shared" si="17"/>
        <v>95. USED AS A REACTANT</v>
      </c>
      <c r="CB66" s="3" t="str">
        <f t="shared" si="17"/>
        <v/>
      </c>
      <c r="CC66" s="3" t="str">
        <f t="shared" si="17"/>
        <v>97. P102  RAW MATERIALS</v>
      </c>
      <c r="CD66" s="3" t="str">
        <f t="shared" si="17"/>
        <v>98. P103  INTERMEDIATES</v>
      </c>
      <c r="CE66" s="3" t="str">
        <f t="shared" si="17"/>
        <v/>
      </c>
      <c r="CF66" s="3" t="str">
        <f t="shared" si="17"/>
        <v/>
      </c>
      <c r="CG66" s="3" t="str">
        <f t="shared" si="17"/>
        <v/>
      </c>
      <c r="CH66" s="3" t="str">
        <f t="shared" si="17"/>
        <v/>
      </c>
      <c r="CI66" s="3" t="str">
        <f t="shared" si="17"/>
        <v/>
      </c>
      <c r="CJ66" s="3" t="str">
        <f t="shared" si="17"/>
        <v/>
      </c>
      <c r="CK66" s="3" t="str">
        <f t="shared" si="18"/>
        <v/>
      </c>
      <c r="CL66" s="3" t="str">
        <f t="shared" si="18"/>
        <v/>
      </c>
      <c r="CM66" s="3" t="str">
        <f t="shared" si="18"/>
        <v/>
      </c>
      <c r="CN66" s="3" t="str">
        <f t="shared" si="18"/>
        <v/>
      </c>
      <c r="CO66" s="3" t="str">
        <f t="shared" si="18"/>
        <v/>
      </c>
      <c r="CP66" s="3" t="str">
        <f t="shared" si="18"/>
        <v/>
      </c>
      <c r="CQ66" s="3" t="str">
        <f t="shared" si="18"/>
        <v/>
      </c>
      <c r="CR66" s="3" t="str">
        <f t="shared" si="18"/>
        <v/>
      </c>
      <c r="CS66" s="3" t="str">
        <f t="shared" si="18"/>
        <v/>
      </c>
      <c r="CT66" s="3" t="str">
        <f t="shared" si="18"/>
        <v/>
      </c>
      <c r="CU66" s="3" t="str">
        <f t="shared" si="18"/>
        <v/>
      </c>
      <c r="CV66" s="3" t="str">
        <f t="shared" si="18"/>
        <v/>
      </c>
      <c r="CW66" s="3" t="str">
        <f t="shared" si="18"/>
        <v/>
      </c>
      <c r="CX66" s="3" t="str">
        <f t="shared" si="18"/>
        <v/>
      </c>
      <c r="CY66" s="3" t="str">
        <f t="shared" si="16"/>
        <v/>
      </c>
      <c r="CZ66" s="3" t="str">
        <f t="shared" si="15"/>
        <v/>
      </c>
      <c r="DA66" s="3" t="str">
        <f t="shared" si="15"/>
        <v/>
      </c>
      <c r="DB66" s="3" t="str">
        <f t="shared" si="15"/>
        <v/>
      </c>
      <c r="DC66" s="3" t="str">
        <f t="shared" si="15"/>
        <v/>
      </c>
      <c r="DD66" s="3" t="str">
        <f t="shared" si="15"/>
        <v/>
      </c>
      <c r="DE66" s="3" t="str">
        <f t="shared" si="15"/>
        <v/>
      </c>
      <c r="DF66" s="3" t="str">
        <f t="shared" si="15"/>
        <v/>
      </c>
      <c r="DG66" s="3" t="str">
        <f t="shared" si="15"/>
        <v/>
      </c>
      <c r="DH66" s="3" t="str">
        <f t="shared" si="15"/>
        <v/>
      </c>
      <c r="DI66" s="3" t="str">
        <f t="shared" si="15"/>
        <v/>
      </c>
      <c r="DJ66" s="3" t="str">
        <f t="shared" si="15"/>
        <v/>
      </c>
      <c r="DK66" s="3" t="str">
        <f t="shared" si="14"/>
        <v/>
      </c>
      <c r="DL66" s="3" t="str">
        <f t="shared" si="14"/>
        <v/>
      </c>
      <c r="DM66" s="3" t="str">
        <f t="shared" si="14"/>
        <v>133. ANCILLARY OR OTHER USE</v>
      </c>
      <c r="DN66" s="3" t="str">
        <f t="shared" si="10"/>
        <v/>
      </c>
      <c r="DO66" s="3" t="str">
        <f t="shared" si="10"/>
        <v/>
      </c>
      <c r="DP66" s="3" t="str">
        <f t="shared" si="7"/>
        <v/>
      </c>
      <c r="DQ66" s="3" t="str">
        <f t="shared" si="7"/>
        <v/>
      </c>
      <c r="DR66" s="3" t="str">
        <f t="shared" si="7"/>
        <v/>
      </c>
      <c r="DS66" s="3" t="str">
        <f t="shared" si="7"/>
        <v/>
      </c>
      <c r="DT66" s="3" t="str">
        <f t="shared" si="13"/>
        <v/>
      </c>
      <c r="DU66" s="3" t="str">
        <f t="shared" si="13"/>
        <v/>
      </c>
      <c r="DV66" s="3" t="str">
        <f t="shared" si="13"/>
        <v>142. Z399  OTHER</v>
      </c>
    </row>
    <row r="67" spans="1:126" ht="30">
      <c r="A67" t="s">
        <v>115</v>
      </c>
      <c r="B67">
        <v>2016</v>
      </c>
      <c r="C67" t="s">
        <v>114</v>
      </c>
      <c r="D67">
        <v>106990</v>
      </c>
      <c r="E67" s="31">
        <v>1316215218544</v>
      </c>
      <c r="F67" t="s">
        <v>526</v>
      </c>
      <c r="G67">
        <v>424710</v>
      </c>
      <c r="H67" t="s">
        <v>527</v>
      </c>
      <c r="I67" t="s">
        <v>528</v>
      </c>
      <c r="J67" t="s">
        <v>529</v>
      </c>
      <c r="K67" t="s">
        <v>530</v>
      </c>
      <c r="L67">
        <v>28214</v>
      </c>
      <c r="M67" s="3" t="str">
        <f t="shared" si="19"/>
        <v>101. ADDED AS A FORMULATION COMPONENT, 115. REPACKAGING</v>
      </c>
      <c r="N67" s="3" t="s">
        <v>58</v>
      </c>
      <c r="O67" s="3" t="s">
        <v>1416</v>
      </c>
      <c r="P67">
        <v>0</v>
      </c>
      <c r="Q67">
        <v>1</v>
      </c>
      <c r="R67">
        <v>1</v>
      </c>
      <c r="S67" s="3" t="s">
        <v>1405</v>
      </c>
      <c r="T67" s="3" t="s">
        <v>1405</v>
      </c>
      <c r="U67" s="3" t="s">
        <v>1405</v>
      </c>
      <c r="V67" s="3" t="s">
        <v>1405</v>
      </c>
      <c r="W67" s="3" t="s">
        <v>1405</v>
      </c>
      <c r="X67" s="3" t="s">
        <v>1405</v>
      </c>
      <c r="Y67" s="3" t="s">
        <v>1405</v>
      </c>
      <c r="AE67" s="3" t="s">
        <v>1407</v>
      </c>
      <c r="AR67" s="3" t="s">
        <v>1405</v>
      </c>
      <c r="AS67" s="3" t="s">
        <v>1407</v>
      </c>
      <c r="AT67" s="3" t="s">
        <v>1405</v>
      </c>
      <c r="AV67" s="3" t="s">
        <v>1405</v>
      </c>
      <c r="BD67" s="3" t="s">
        <v>1405</v>
      </c>
      <c r="BK67" s="3" t="s">
        <v>1405</v>
      </c>
      <c r="BU67" s="3" t="str">
        <f t="shared" si="17"/>
        <v/>
      </c>
      <c r="BV67" s="3" t="str">
        <f t="shared" si="17"/>
        <v/>
      </c>
      <c r="BW67" s="3" t="str">
        <f t="shared" si="17"/>
        <v/>
      </c>
      <c r="BX67" s="3" t="str">
        <f t="shared" si="17"/>
        <v/>
      </c>
      <c r="BY67" s="3" t="str">
        <f t="shared" si="17"/>
        <v/>
      </c>
      <c r="BZ67" s="3" t="str">
        <f t="shared" si="17"/>
        <v/>
      </c>
      <c r="CA67" s="3" t="str">
        <f t="shared" si="17"/>
        <v/>
      </c>
      <c r="CB67" s="3" t="str">
        <f t="shared" si="17"/>
        <v/>
      </c>
      <c r="CC67" s="3" t="str">
        <f t="shared" si="17"/>
        <v/>
      </c>
      <c r="CD67" s="3" t="str">
        <f t="shared" si="17"/>
        <v/>
      </c>
      <c r="CE67" s="3" t="str">
        <f t="shared" si="17"/>
        <v/>
      </c>
      <c r="CF67" s="3" t="str">
        <f t="shared" si="17"/>
        <v/>
      </c>
      <c r="CG67" s="3" t="str">
        <f t="shared" si="17"/>
        <v>101. ADDED AS A FORMULATION COMPONENT</v>
      </c>
      <c r="CH67" s="3" t="str">
        <f t="shared" si="17"/>
        <v/>
      </c>
      <c r="CI67" s="3" t="str">
        <f t="shared" si="17"/>
        <v/>
      </c>
      <c r="CJ67" s="3" t="str">
        <f t="shared" ref="CJ67:CR119" si="20">IF(AH67="Yes", CJ$1,"")</f>
        <v/>
      </c>
      <c r="CK67" s="3" t="str">
        <f t="shared" si="18"/>
        <v/>
      </c>
      <c r="CL67" s="3" t="str">
        <f t="shared" si="18"/>
        <v/>
      </c>
      <c r="CM67" s="3" t="str">
        <f t="shared" si="18"/>
        <v/>
      </c>
      <c r="CN67" s="3" t="str">
        <f t="shared" si="18"/>
        <v/>
      </c>
      <c r="CO67" s="3" t="str">
        <f t="shared" si="18"/>
        <v/>
      </c>
      <c r="CP67" s="3" t="str">
        <f t="shared" si="18"/>
        <v/>
      </c>
      <c r="CQ67" s="3" t="str">
        <f t="shared" si="18"/>
        <v/>
      </c>
      <c r="CR67" s="3" t="str">
        <f t="shared" si="18"/>
        <v/>
      </c>
      <c r="CS67" s="3" t="str">
        <f t="shared" si="18"/>
        <v/>
      </c>
      <c r="CT67" s="3" t="str">
        <f t="shared" si="18"/>
        <v/>
      </c>
      <c r="CU67" s="3" t="str">
        <f t="shared" si="18"/>
        <v>115. REPACKAGING</v>
      </c>
      <c r="CV67" s="3" t="str">
        <f t="shared" si="18"/>
        <v/>
      </c>
      <c r="CW67" s="3" t="str">
        <f t="shared" si="18"/>
        <v/>
      </c>
      <c r="CX67" s="3" t="str">
        <f t="shared" si="18"/>
        <v/>
      </c>
      <c r="CY67" s="3" t="str">
        <f t="shared" si="16"/>
        <v/>
      </c>
      <c r="CZ67" s="3" t="str">
        <f t="shared" si="15"/>
        <v/>
      </c>
      <c r="DA67" s="3" t="str">
        <f t="shared" si="15"/>
        <v/>
      </c>
      <c r="DB67" s="3" t="str">
        <f t="shared" si="15"/>
        <v/>
      </c>
      <c r="DC67" s="3" t="str">
        <f t="shared" si="15"/>
        <v/>
      </c>
      <c r="DD67" s="3" t="str">
        <f t="shared" si="15"/>
        <v/>
      </c>
      <c r="DE67" s="3" t="str">
        <f t="shared" si="15"/>
        <v/>
      </c>
      <c r="DF67" s="3" t="str">
        <f t="shared" si="15"/>
        <v/>
      </c>
      <c r="DG67" s="3" t="str">
        <f t="shared" si="15"/>
        <v/>
      </c>
      <c r="DH67" s="3" t="str">
        <f t="shared" si="15"/>
        <v/>
      </c>
      <c r="DI67" s="3" t="str">
        <f t="shared" si="15"/>
        <v/>
      </c>
      <c r="DJ67" s="3" t="str">
        <f t="shared" si="15"/>
        <v/>
      </c>
      <c r="DK67" s="3" t="str">
        <f t="shared" si="14"/>
        <v/>
      </c>
      <c r="DL67" s="3" t="str">
        <f t="shared" si="14"/>
        <v/>
      </c>
      <c r="DM67" s="3" t="str">
        <f t="shared" si="14"/>
        <v/>
      </c>
      <c r="DN67" s="3" t="str">
        <f t="shared" si="10"/>
        <v/>
      </c>
      <c r="DO67" s="3" t="str">
        <f t="shared" si="10"/>
        <v/>
      </c>
      <c r="DP67" s="3" t="str">
        <f t="shared" si="7"/>
        <v/>
      </c>
      <c r="DQ67" s="3" t="str">
        <f t="shared" si="7"/>
        <v/>
      </c>
      <c r="DR67" s="3" t="str">
        <f t="shared" si="7"/>
        <v/>
      </c>
      <c r="DS67" s="3" t="str">
        <f t="shared" si="7"/>
        <v/>
      </c>
      <c r="DT67" s="3" t="str">
        <f t="shared" si="13"/>
        <v/>
      </c>
      <c r="DU67" s="3" t="str">
        <f t="shared" si="13"/>
        <v/>
      </c>
      <c r="DV67" s="3" t="str">
        <f t="shared" si="13"/>
        <v/>
      </c>
    </row>
    <row r="68" spans="1:126" ht="30">
      <c r="A68" t="s">
        <v>115</v>
      </c>
      <c r="B68">
        <v>2016</v>
      </c>
      <c r="C68" t="s">
        <v>114</v>
      </c>
      <c r="D68">
        <v>106990</v>
      </c>
      <c r="E68" s="31">
        <v>1316215218518</v>
      </c>
      <c r="F68" t="s">
        <v>532</v>
      </c>
      <c r="G68">
        <v>424710</v>
      </c>
      <c r="H68" t="s">
        <v>533</v>
      </c>
      <c r="I68" t="s">
        <v>534</v>
      </c>
      <c r="J68" t="s">
        <v>535</v>
      </c>
      <c r="K68" t="s">
        <v>496</v>
      </c>
      <c r="L68">
        <v>37209</v>
      </c>
      <c r="M68" s="3" t="str">
        <f t="shared" si="19"/>
        <v>101. ADDED AS A FORMULATION COMPONENT, 115. REPACKAGING</v>
      </c>
      <c r="N68" s="3" t="s">
        <v>58</v>
      </c>
      <c r="O68" s="3" t="s">
        <v>1416</v>
      </c>
      <c r="P68">
        <v>1</v>
      </c>
      <c r="Q68">
        <v>1</v>
      </c>
      <c r="R68">
        <v>2</v>
      </c>
      <c r="S68" s="3" t="s">
        <v>1405</v>
      </c>
      <c r="T68" s="3" t="s">
        <v>1405</v>
      </c>
      <c r="U68" s="3" t="s">
        <v>1405</v>
      </c>
      <c r="V68" s="3" t="s">
        <v>1405</v>
      </c>
      <c r="W68" s="3" t="s">
        <v>1405</v>
      </c>
      <c r="X68" s="3" t="s">
        <v>1405</v>
      </c>
      <c r="Y68" s="3" t="s">
        <v>1405</v>
      </c>
      <c r="AE68" s="3" t="s">
        <v>1407</v>
      </c>
      <c r="AR68" s="3" t="s">
        <v>1405</v>
      </c>
      <c r="AS68" s="3" t="s">
        <v>1407</v>
      </c>
      <c r="AT68" s="3" t="s">
        <v>1405</v>
      </c>
      <c r="AV68" s="3" t="s">
        <v>1405</v>
      </c>
      <c r="BD68" s="3" t="s">
        <v>1405</v>
      </c>
      <c r="BK68" s="3" t="s">
        <v>1405</v>
      </c>
      <c r="BU68" s="3" t="str">
        <f t="shared" ref="BU68:CI85" si="21">IF(S68="Yes", BU$1,"")</f>
        <v/>
      </c>
      <c r="BV68" s="3" t="str">
        <f t="shared" si="21"/>
        <v/>
      </c>
      <c r="BW68" s="3" t="str">
        <f t="shared" si="21"/>
        <v/>
      </c>
      <c r="BX68" s="3" t="str">
        <f t="shared" si="21"/>
        <v/>
      </c>
      <c r="BY68" s="3" t="str">
        <f t="shared" si="21"/>
        <v/>
      </c>
      <c r="BZ68" s="3" t="str">
        <f t="shared" si="21"/>
        <v/>
      </c>
      <c r="CA68" s="3" t="str">
        <f t="shared" si="21"/>
        <v/>
      </c>
      <c r="CB68" s="3" t="str">
        <f t="shared" si="21"/>
        <v/>
      </c>
      <c r="CC68" s="3" t="str">
        <f t="shared" si="21"/>
        <v/>
      </c>
      <c r="CD68" s="3" t="str">
        <f t="shared" si="21"/>
        <v/>
      </c>
      <c r="CE68" s="3" t="str">
        <f t="shared" si="21"/>
        <v/>
      </c>
      <c r="CF68" s="3" t="str">
        <f t="shared" si="21"/>
        <v/>
      </c>
      <c r="CG68" s="3" t="str">
        <f t="shared" si="21"/>
        <v>101. ADDED AS A FORMULATION COMPONENT</v>
      </c>
      <c r="CH68" s="3" t="str">
        <f t="shared" si="21"/>
        <v/>
      </c>
      <c r="CI68" s="3" t="str">
        <f t="shared" si="21"/>
        <v/>
      </c>
      <c r="CJ68" s="3" t="str">
        <f t="shared" si="20"/>
        <v/>
      </c>
      <c r="CK68" s="3" t="str">
        <f t="shared" si="18"/>
        <v/>
      </c>
      <c r="CL68" s="3" t="str">
        <f t="shared" si="18"/>
        <v/>
      </c>
      <c r="CM68" s="3" t="str">
        <f t="shared" si="18"/>
        <v/>
      </c>
      <c r="CN68" s="3" t="str">
        <f t="shared" si="18"/>
        <v/>
      </c>
      <c r="CO68" s="3" t="str">
        <f t="shared" si="18"/>
        <v/>
      </c>
      <c r="CP68" s="3" t="str">
        <f t="shared" si="18"/>
        <v/>
      </c>
      <c r="CQ68" s="3" t="str">
        <f t="shared" si="18"/>
        <v/>
      </c>
      <c r="CR68" s="3" t="str">
        <f t="shared" si="18"/>
        <v/>
      </c>
      <c r="CS68" s="3" t="str">
        <f t="shared" si="18"/>
        <v/>
      </c>
      <c r="CT68" s="3" t="str">
        <f t="shared" si="18"/>
        <v/>
      </c>
      <c r="CU68" s="3" t="str">
        <f t="shared" si="18"/>
        <v>115. REPACKAGING</v>
      </c>
      <c r="CV68" s="3" t="str">
        <f t="shared" si="18"/>
        <v/>
      </c>
      <c r="CW68" s="3" t="str">
        <f t="shared" si="18"/>
        <v/>
      </c>
      <c r="CX68" s="3" t="str">
        <f t="shared" si="18"/>
        <v/>
      </c>
      <c r="CY68" s="3" t="str">
        <f t="shared" si="16"/>
        <v/>
      </c>
      <c r="CZ68" s="3" t="str">
        <f t="shared" si="15"/>
        <v/>
      </c>
      <c r="DA68" s="3" t="str">
        <f t="shared" si="15"/>
        <v/>
      </c>
      <c r="DB68" s="3" t="str">
        <f t="shared" si="15"/>
        <v/>
      </c>
      <c r="DC68" s="3" t="str">
        <f t="shared" si="15"/>
        <v/>
      </c>
      <c r="DD68" s="3" t="str">
        <f t="shared" si="15"/>
        <v/>
      </c>
      <c r="DE68" s="3" t="str">
        <f t="shared" si="15"/>
        <v/>
      </c>
      <c r="DF68" s="3" t="str">
        <f t="shared" si="15"/>
        <v/>
      </c>
      <c r="DG68" s="3" t="str">
        <f t="shared" si="15"/>
        <v/>
      </c>
      <c r="DH68" s="3" t="str">
        <f t="shared" si="15"/>
        <v/>
      </c>
      <c r="DI68" s="3" t="str">
        <f t="shared" si="15"/>
        <v/>
      </c>
      <c r="DJ68" s="3" t="str">
        <f t="shared" si="15"/>
        <v/>
      </c>
      <c r="DK68" s="3" t="str">
        <f t="shared" si="14"/>
        <v/>
      </c>
      <c r="DL68" s="3" t="str">
        <f t="shared" si="14"/>
        <v/>
      </c>
      <c r="DM68" s="3" t="str">
        <f t="shared" si="14"/>
        <v/>
      </c>
      <c r="DN68" s="3" t="str">
        <f t="shared" si="10"/>
        <v/>
      </c>
      <c r="DO68" s="3" t="str">
        <f t="shared" si="10"/>
        <v/>
      </c>
      <c r="DP68" s="3" t="str">
        <f t="shared" si="7"/>
        <v/>
      </c>
      <c r="DQ68" s="3" t="str">
        <f t="shared" si="7"/>
        <v/>
      </c>
      <c r="DR68" s="3" t="str">
        <f t="shared" si="7"/>
        <v/>
      </c>
      <c r="DS68" s="3" t="str">
        <f t="shared" si="7"/>
        <v/>
      </c>
      <c r="DT68" s="3" t="str">
        <f t="shared" si="13"/>
        <v/>
      </c>
      <c r="DU68" s="3" t="str">
        <f t="shared" si="13"/>
        <v/>
      </c>
      <c r="DV68" s="3" t="str">
        <f t="shared" si="13"/>
        <v/>
      </c>
    </row>
    <row r="69" spans="1:126" ht="30">
      <c r="A69" t="s">
        <v>115</v>
      </c>
      <c r="B69">
        <v>2016</v>
      </c>
      <c r="C69" t="s">
        <v>114</v>
      </c>
      <c r="D69">
        <v>106990</v>
      </c>
      <c r="E69" s="31">
        <v>1316215218621</v>
      </c>
      <c r="F69" t="s">
        <v>537</v>
      </c>
      <c r="G69">
        <v>424710</v>
      </c>
      <c r="H69" t="s">
        <v>538</v>
      </c>
      <c r="I69" t="s">
        <v>539</v>
      </c>
      <c r="J69" t="s">
        <v>540</v>
      </c>
      <c r="K69" t="s">
        <v>530</v>
      </c>
      <c r="L69">
        <v>27576</v>
      </c>
      <c r="M69" s="3" t="str">
        <f t="shared" si="19"/>
        <v>101. ADDED AS A FORMULATION COMPONENT, 115. REPACKAGING</v>
      </c>
      <c r="N69" s="3" t="s">
        <v>58</v>
      </c>
      <c r="O69" s="3" t="s">
        <v>1417</v>
      </c>
      <c r="P69">
        <v>2</v>
      </c>
      <c r="Q69">
        <v>1</v>
      </c>
      <c r="R69">
        <v>3</v>
      </c>
      <c r="S69" s="3" t="s">
        <v>1405</v>
      </c>
      <c r="T69" s="3" t="s">
        <v>1405</v>
      </c>
      <c r="U69" s="3" t="s">
        <v>1405</v>
      </c>
      <c r="V69" s="3" t="s">
        <v>1405</v>
      </c>
      <c r="W69" s="3" t="s">
        <v>1405</v>
      </c>
      <c r="X69" s="3" t="s">
        <v>1405</v>
      </c>
      <c r="Y69" s="3" t="s">
        <v>1405</v>
      </c>
      <c r="AE69" s="3" t="s">
        <v>1407</v>
      </c>
      <c r="AR69" s="3" t="s">
        <v>1405</v>
      </c>
      <c r="AS69" s="3" t="s">
        <v>1407</v>
      </c>
      <c r="AT69" s="3" t="s">
        <v>1405</v>
      </c>
      <c r="AV69" s="3" t="s">
        <v>1405</v>
      </c>
      <c r="BD69" s="3" t="s">
        <v>1405</v>
      </c>
      <c r="BK69" s="3" t="s">
        <v>1405</v>
      </c>
      <c r="BU69" s="3" t="str">
        <f t="shared" si="21"/>
        <v/>
      </c>
      <c r="BV69" s="3" t="str">
        <f t="shared" si="21"/>
        <v/>
      </c>
      <c r="BW69" s="3" t="str">
        <f t="shared" si="21"/>
        <v/>
      </c>
      <c r="BX69" s="3" t="str">
        <f t="shared" si="21"/>
        <v/>
      </c>
      <c r="BY69" s="3" t="str">
        <f t="shared" si="21"/>
        <v/>
      </c>
      <c r="BZ69" s="3" t="str">
        <f t="shared" si="21"/>
        <v/>
      </c>
      <c r="CA69" s="3" t="str">
        <f t="shared" si="21"/>
        <v/>
      </c>
      <c r="CB69" s="3" t="str">
        <f t="shared" si="21"/>
        <v/>
      </c>
      <c r="CC69" s="3" t="str">
        <f t="shared" si="21"/>
        <v/>
      </c>
      <c r="CD69" s="3" t="str">
        <f t="shared" si="21"/>
        <v/>
      </c>
      <c r="CE69" s="3" t="str">
        <f t="shared" si="21"/>
        <v/>
      </c>
      <c r="CF69" s="3" t="str">
        <f t="shared" si="21"/>
        <v/>
      </c>
      <c r="CG69" s="3" t="str">
        <f t="shared" si="21"/>
        <v>101. ADDED AS A FORMULATION COMPONENT</v>
      </c>
      <c r="CH69" s="3" t="str">
        <f t="shared" si="21"/>
        <v/>
      </c>
      <c r="CI69" s="3" t="str">
        <f t="shared" si="21"/>
        <v/>
      </c>
      <c r="CJ69" s="3" t="str">
        <f t="shared" si="20"/>
        <v/>
      </c>
      <c r="CK69" s="3" t="str">
        <f t="shared" si="18"/>
        <v/>
      </c>
      <c r="CL69" s="3" t="str">
        <f t="shared" si="18"/>
        <v/>
      </c>
      <c r="CM69" s="3" t="str">
        <f t="shared" si="18"/>
        <v/>
      </c>
      <c r="CN69" s="3" t="str">
        <f t="shared" si="18"/>
        <v/>
      </c>
      <c r="CO69" s="3" t="str">
        <f t="shared" si="18"/>
        <v/>
      </c>
      <c r="CP69" s="3" t="str">
        <f t="shared" si="18"/>
        <v/>
      </c>
      <c r="CQ69" s="3" t="str">
        <f t="shared" si="18"/>
        <v/>
      </c>
      <c r="CR69" s="3" t="str">
        <f t="shared" si="18"/>
        <v/>
      </c>
      <c r="CS69" s="3" t="str">
        <f t="shared" si="18"/>
        <v/>
      </c>
      <c r="CT69" s="3" t="str">
        <f t="shared" si="18"/>
        <v/>
      </c>
      <c r="CU69" s="3" t="str">
        <f t="shared" si="18"/>
        <v>115. REPACKAGING</v>
      </c>
      <c r="CV69" s="3" t="str">
        <f t="shared" si="18"/>
        <v/>
      </c>
      <c r="CW69" s="3" t="str">
        <f t="shared" si="18"/>
        <v/>
      </c>
      <c r="CX69" s="3" t="str">
        <f t="shared" si="18"/>
        <v/>
      </c>
      <c r="CY69" s="3" t="str">
        <f t="shared" si="16"/>
        <v/>
      </c>
      <c r="CZ69" s="3" t="str">
        <f t="shared" si="15"/>
        <v/>
      </c>
      <c r="DA69" s="3" t="str">
        <f t="shared" si="15"/>
        <v/>
      </c>
      <c r="DB69" s="3" t="str">
        <f t="shared" si="15"/>
        <v/>
      </c>
      <c r="DC69" s="3" t="str">
        <f t="shared" si="15"/>
        <v/>
      </c>
      <c r="DD69" s="3" t="str">
        <f t="shared" si="15"/>
        <v/>
      </c>
      <c r="DE69" s="3" t="str">
        <f t="shared" si="15"/>
        <v/>
      </c>
      <c r="DF69" s="3" t="str">
        <f t="shared" si="15"/>
        <v/>
      </c>
      <c r="DG69" s="3" t="str">
        <f t="shared" si="15"/>
        <v/>
      </c>
      <c r="DH69" s="3" t="str">
        <f t="shared" si="15"/>
        <v/>
      </c>
      <c r="DI69" s="3" t="str">
        <f t="shared" si="15"/>
        <v/>
      </c>
      <c r="DJ69" s="3" t="str">
        <f t="shared" si="15"/>
        <v/>
      </c>
      <c r="DK69" s="3" t="str">
        <f t="shared" si="14"/>
        <v/>
      </c>
      <c r="DL69" s="3" t="str">
        <f t="shared" si="14"/>
        <v/>
      </c>
      <c r="DM69" s="3" t="str">
        <f t="shared" si="14"/>
        <v/>
      </c>
      <c r="DN69" s="3" t="str">
        <f t="shared" si="10"/>
        <v/>
      </c>
      <c r="DO69" s="3" t="str">
        <f t="shared" si="10"/>
        <v/>
      </c>
      <c r="DP69" s="3" t="str">
        <f t="shared" si="7"/>
        <v/>
      </c>
      <c r="DQ69" s="3" t="str">
        <f t="shared" si="7"/>
        <v/>
      </c>
      <c r="DR69" s="3" t="str">
        <f t="shared" si="7"/>
        <v/>
      </c>
      <c r="DS69" s="3" t="str">
        <f t="shared" si="7"/>
        <v/>
      </c>
      <c r="DT69" s="3" t="str">
        <f t="shared" si="13"/>
        <v/>
      </c>
      <c r="DU69" s="3" t="str">
        <f t="shared" si="13"/>
        <v/>
      </c>
      <c r="DV69" s="3" t="str">
        <f t="shared" si="13"/>
        <v/>
      </c>
    </row>
    <row r="70" spans="1:126" ht="45">
      <c r="A70" t="s">
        <v>115</v>
      </c>
      <c r="B70">
        <v>2016</v>
      </c>
      <c r="C70" t="s">
        <v>114</v>
      </c>
      <c r="D70">
        <v>106990</v>
      </c>
      <c r="E70" s="31">
        <v>1316215296258</v>
      </c>
      <c r="F70" t="s">
        <v>125</v>
      </c>
      <c r="G70">
        <v>324110</v>
      </c>
      <c r="H70" t="s">
        <v>127</v>
      </c>
      <c r="I70" t="s">
        <v>128</v>
      </c>
      <c r="J70" t="s">
        <v>129</v>
      </c>
      <c r="K70" t="s">
        <v>131</v>
      </c>
      <c r="L70">
        <v>98230</v>
      </c>
      <c r="M70" s="3" t="str">
        <f t="shared" si="19"/>
        <v>89. PRODUCE THE CHEMICAL, 94. AS A MANUFACTURED IMPURITY, 116. AS A PROCESS IMPURITY</v>
      </c>
      <c r="N70" s="3" t="s">
        <v>63</v>
      </c>
      <c r="O70" s="3" t="s">
        <v>1408</v>
      </c>
      <c r="P70">
        <v>379.32</v>
      </c>
      <c r="Q70">
        <v>0</v>
      </c>
      <c r="R70">
        <v>379.32</v>
      </c>
      <c r="S70" s="3" t="s">
        <v>1407</v>
      </c>
      <c r="T70" s="3" t="s">
        <v>1405</v>
      </c>
      <c r="U70" s="3" t="s">
        <v>1405</v>
      </c>
      <c r="V70" s="3" t="s">
        <v>1405</v>
      </c>
      <c r="W70" s="3" t="s">
        <v>1405</v>
      </c>
      <c r="X70" s="3" t="s">
        <v>1407</v>
      </c>
      <c r="Y70" s="3" t="s">
        <v>1405</v>
      </c>
      <c r="AE70" s="3" t="s">
        <v>1405</v>
      </c>
      <c r="AR70" s="3" t="s">
        <v>1405</v>
      </c>
      <c r="AS70" s="3" t="s">
        <v>1405</v>
      </c>
      <c r="AT70" s="3" t="s">
        <v>1407</v>
      </c>
      <c r="AV70" s="3" t="s">
        <v>1405</v>
      </c>
      <c r="BD70" s="3" t="s">
        <v>1405</v>
      </c>
      <c r="BK70" s="3" t="s">
        <v>1405</v>
      </c>
      <c r="BU70" s="3" t="str">
        <f t="shared" si="21"/>
        <v>89. PRODUCE THE CHEMICAL</v>
      </c>
      <c r="BV70" s="3" t="str">
        <f t="shared" si="21"/>
        <v/>
      </c>
      <c r="BW70" s="3" t="str">
        <f t="shared" si="21"/>
        <v/>
      </c>
      <c r="BX70" s="3" t="str">
        <f t="shared" si="21"/>
        <v/>
      </c>
      <c r="BY70" s="3" t="str">
        <f t="shared" si="21"/>
        <v/>
      </c>
      <c r="BZ70" s="3" t="str">
        <f t="shared" si="21"/>
        <v>94. AS A MANUFACTURED IMPURITY</v>
      </c>
      <c r="CA70" s="3" t="str">
        <f t="shared" si="21"/>
        <v/>
      </c>
      <c r="CB70" s="3" t="str">
        <f t="shared" si="21"/>
        <v/>
      </c>
      <c r="CC70" s="3" t="str">
        <f t="shared" si="21"/>
        <v/>
      </c>
      <c r="CD70" s="3" t="str">
        <f t="shared" si="21"/>
        <v/>
      </c>
      <c r="CE70" s="3" t="str">
        <f t="shared" si="21"/>
        <v/>
      </c>
      <c r="CF70" s="3" t="str">
        <f t="shared" si="21"/>
        <v/>
      </c>
      <c r="CG70" s="3" t="str">
        <f t="shared" si="21"/>
        <v/>
      </c>
      <c r="CH70" s="3" t="str">
        <f t="shared" si="21"/>
        <v/>
      </c>
      <c r="CI70" s="3" t="str">
        <f t="shared" si="21"/>
        <v/>
      </c>
      <c r="CJ70" s="3" t="str">
        <f t="shared" si="20"/>
        <v/>
      </c>
      <c r="CK70" s="3" t="str">
        <f t="shared" si="18"/>
        <v/>
      </c>
      <c r="CL70" s="3" t="str">
        <f t="shared" si="18"/>
        <v/>
      </c>
      <c r="CM70" s="3" t="str">
        <f t="shared" si="18"/>
        <v/>
      </c>
      <c r="CN70" s="3" t="str">
        <f t="shared" ref="CN70:CX93" si="22">IF(AL70="Yes", CN$1,"")</f>
        <v/>
      </c>
      <c r="CO70" s="3" t="str">
        <f t="shared" si="22"/>
        <v/>
      </c>
      <c r="CP70" s="3" t="str">
        <f t="shared" si="22"/>
        <v/>
      </c>
      <c r="CQ70" s="3" t="str">
        <f t="shared" si="22"/>
        <v/>
      </c>
      <c r="CR70" s="3" t="str">
        <f t="shared" si="22"/>
        <v/>
      </c>
      <c r="CS70" s="3" t="str">
        <f t="shared" si="22"/>
        <v/>
      </c>
      <c r="CT70" s="3" t="str">
        <f t="shared" si="22"/>
        <v/>
      </c>
      <c r="CU70" s="3" t="str">
        <f t="shared" si="22"/>
        <v/>
      </c>
      <c r="CV70" s="3" t="str">
        <f t="shared" si="22"/>
        <v>116. AS A PROCESS IMPURITY</v>
      </c>
      <c r="CW70" s="3" t="str">
        <f t="shared" si="22"/>
        <v/>
      </c>
      <c r="CX70" s="3" t="str">
        <f t="shared" si="22"/>
        <v/>
      </c>
      <c r="CY70" s="3" t="str">
        <f t="shared" si="16"/>
        <v/>
      </c>
      <c r="CZ70" s="3" t="str">
        <f t="shared" si="15"/>
        <v/>
      </c>
      <c r="DA70" s="3" t="str">
        <f t="shared" si="15"/>
        <v/>
      </c>
      <c r="DB70" s="3" t="str">
        <f t="shared" si="15"/>
        <v/>
      </c>
      <c r="DC70" s="3" t="str">
        <f t="shared" si="15"/>
        <v/>
      </c>
      <c r="DD70" s="3" t="str">
        <f t="shared" si="15"/>
        <v/>
      </c>
      <c r="DE70" s="3" t="str">
        <f t="shared" si="15"/>
        <v/>
      </c>
      <c r="DF70" s="3" t="str">
        <f t="shared" si="15"/>
        <v/>
      </c>
      <c r="DG70" s="3" t="str">
        <f t="shared" si="15"/>
        <v/>
      </c>
      <c r="DH70" s="3" t="str">
        <f t="shared" si="15"/>
        <v/>
      </c>
      <c r="DI70" s="3" t="str">
        <f t="shared" si="15"/>
        <v/>
      </c>
      <c r="DJ70" s="3" t="str">
        <f t="shared" si="15"/>
        <v/>
      </c>
      <c r="DK70" s="3" t="str">
        <f t="shared" si="14"/>
        <v/>
      </c>
      <c r="DL70" s="3" t="str">
        <f t="shared" si="14"/>
        <v/>
      </c>
      <c r="DM70" s="3" t="str">
        <f t="shared" si="14"/>
        <v/>
      </c>
      <c r="DN70" s="3" t="str">
        <f t="shared" si="10"/>
        <v/>
      </c>
      <c r="DO70" s="3" t="str">
        <f t="shared" si="10"/>
        <v/>
      </c>
      <c r="DP70" s="3" t="str">
        <f t="shared" si="7"/>
        <v/>
      </c>
      <c r="DQ70" s="3" t="str">
        <f t="shared" si="7"/>
        <v/>
      </c>
      <c r="DR70" s="3" t="str">
        <f t="shared" si="7"/>
        <v/>
      </c>
      <c r="DS70" s="3" t="str">
        <f t="shared" si="7"/>
        <v/>
      </c>
      <c r="DT70" s="3" t="str">
        <f t="shared" si="13"/>
        <v/>
      </c>
      <c r="DU70" s="3" t="str">
        <f t="shared" si="13"/>
        <v/>
      </c>
      <c r="DV70" s="3" t="str">
        <f t="shared" si="13"/>
        <v/>
      </c>
    </row>
    <row r="71" spans="1:126" ht="45">
      <c r="A71" t="s">
        <v>115</v>
      </c>
      <c r="B71">
        <v>2017</v>
      </c>
      <c r="C71" t="s">
        <v>114</v>
      </c>
      <c r="D71">
        <v>106990</v>
      </c>
      <c r="E71" s="31">
        <v>1317216410581</v>
      </c>
      <c r="F71" t="s">
        <v>125</v>
      </c>
      <c r="G71">
        <v>324110</v>
      </c>
      <c r="H71" t="s">
        <v>127</v>
      </c>
      <c r="I71" t="s">
        <v>128</v>
      </c>
      <c r="J71" t="s">
        <v>129</v>
      </c>
      <c r="K71" t="s">
        <v>131</v>
      </c>
      <c r="L71">
        <v>98230</v>
      </c>
      <c r="M71" s="3" t="str">
        <f t="shared" si="19"/>
        <v>89. PRODUCE THE CHEMICAL, 94. AS A MANUFACTURED IMPURITY, 116. AS A PROCESS IMPURITY</v>
      </c>
      <c r="N71" s="3" t="s">
        <v>63</v>
      </c>
      <c r="O71" s="3" t="s">
        <v>1408</v>
      </c>
      <c r="P71">
        <v>1134.3399999999999</v>
      </c>
      <c r="Q71">
        <v>27.29</v>
      </c>
      <c r="R71">
        <v>1161.6300000000001</v>
      </c>
      <c r="S71" s="3" t="s">
        <v>1407</v>
      </c>
      <c r="T71" s="3" t="s">
        <v>1405</v>
      </c>
      <c r="U71" s="3" t="s">
        <v>1405</v>
      </c>
      <c r="V71" s="3" t="s">
        <v>1405</v>
      </c>
      <c r="W71" s="3" t="s">
        <v>1405</v>
      </c>
      <c r="X71" s="3" t="s">
        <v>1407</v>
      </c>
      <c r="Y71" s="3" t="s">
        <v>1405</v>
      </c>
      <c r="AE71" s="3" t="s">
        <v>1405</v>
      </c>
      <c r="AR71" s="3" t="s">
        <v>1405</v>
      </c>
      <c r="AS71" s="3" t="s">
        <v>1405</v>
      </c>
      <c r="AT71" s="3" t="s">
        <v>1407</v>
      </c>
      <c r="AV71" s="3" t="s">
        <v>1405</v>
      </c>
      <c r="BD71" s="3" t="s">
        <v>1405</v>
      </c>
      <c r="BK71" s="3" t="s">
        <v>1405</v>
      </c>
      <c r="BU71" s="3" t="str">
        <f t="shared" si="21"/>
        <v>89. PRODUCE THE CHEMICAL</v>
      </c>
      <c r="BV71" s="3" t="str">
        <f t="shared" si="21"/>
        <v/>
      </c>
      <c r="BW71" s="3" t="str">
        <f t="shared" si="21"/>
        <v/>
      </c>
      <c r="BX71" s="3" t="str">
        <f t="shared" si="21"/>
        <v/>
      </c>
      <c r="BY71" s="3" t="str">
        <f t="shared" si="21"/>
        <v/>
      </c>
      <c r="BZ71" s="3" t="str">
        <f t="shared" si="21"/>
        <v>94. AS A MANUFACTURED IMPURITY</v>
      </c>
      <c r="CA71" s="3" t="str">
        <f t="shared" si="21"/>
        <v/>
      </c>
      <c r="CB71" s="3" t="str">
        <f t="shared" si="21"/>
        <v/>
      </c>
      <c r="CC71" s="3" t="str">
        <f t="shared" si="21"/>
        <v/>
      </c>
      <c r="CD71" s="3" t="str">
        <f t="shared" si="21"/>
        <v/>
      </c>
      <c r="CE71" s="3" t="str">
        <f t="shared" si="21"/>
        <v/>
      </c>
      <c r="CF71" s="3" t="str">
        <f t="shared" si="21"/>
        <v/>
      </c>
      <c r="CG71" s="3" t="str">
        <f t="shared" si="21"/>
        <v/>
      </c>
      <c r="CH71" s="3" t="str">
        <f t="shared" si="21"/>
        <v/>
      </c>
      <c r="CI71" s="3" t="str">
        <f t="shared" si="21"/>
        <v/>
      </c>
      <c r="CJ71" s="3" t="str">
        <f t="shared" si="20"/>
        <v/>
      </c>
      <c r="CK71" s="3" t="str">
        <f t="shared" si="20"/>
        <v/>
      </c>
      <c r="CL71" s="3" t="str">
        <f t="shared" si="20"/>
        <v/>
      </c>
      <c r="CM71" s="3" t="str">
        <f t="shared" si="20"/>
        <v/>
      </c>
      <c r="CN71" s="3" t="str">
        <f t="shared" si="22"/>
        <v/>
      </c>
      <c r="CO71" s="3" t="str">
        <f t="shared" si="22"/>
        <v/>
      </c>
      <c r="CP71" s="3" t="str">
        <f t="shared" si="22"/>
        <v/>
      </c>
      <c r="CQ71" s="3" t="str">
        <f t="shared" si="22"/>
        <v/>
      </c>
      <c r="CR71" s="3" t="str">
        <f t="shared" si="22"/>
        <v/>
      </c>
      <c r="CS71" s="3" t="str">
        <f t="shared" si="22"/>
        <v/>
      </c>
      <c r="CT71" s="3" t="str">
        <f t="shared" si="22"/>
        <v/>
      </c>
      <c r="CU71" s="3" t="str">
        <f t="shared" si="22"/>
        <v/>
      </c>
      <c r="CV71" s="3" t="str">
        <f t="shared" si="22"/>
        <v>116. AS A PROCESS IMPURITY</v>
      </c>
      <c r="CW71" s="3" t="str">
        <f t="shared" si="22"/>
        <v/>
      </c>
      <c r="CX71" s="3" t="str">
        <f t="shared" si="22"/>
        <v/>
      </c>
      <c r="CY71" s="3" t="str">
        <f t="shared" si="16"/>
        <v/>
      </c>
      <c r="CZ71" s="3" t="str">
        <f t="shared" si="15"/>
        <v/>
      </c>
      <c r="DA71" s="3" t="str">
        <f t="shared" si="15"/>
        <v/>
      </c>
      <c r="DB71" s="3" t="str">
        <f t="shared" si="15"/>
        <v/>
      </c>
      <c r="DC71" s="3" t="str">
        <f t="shared" si="15"/>
        <v/>
      </c>
      <c r="DD71" s="3" t="str">
        <f t="shared" si="15"/>
        <v/>
      </c>
      <c r="DE71" s="3" t="str">
        <f t="shared" si="15"/>
        <v/>
      </c>
      <c r="DF71" s="3" t="str">
        <f t="shared" si="15"/>
        <v/>
      </c>
      <c r="DG71" s="3" t="str">
        <f t="shared" si="15"/>
        <v/>
      </c>
      <c r="DH71" s="3" t="str">
        <f t="shared" si="15"/>
        <v/>
      </c>
      <c r="DI71" s="3" t="str">
        <f t="shared" si="15"/>
        <v/>
      </c>
      <c r="DJ71" s="3" t="str">
        <f t="shared" si="15"/>
        <v/>
      </c>
      <c r="DK71" s="3" t="str">
        <f t="shared" si="14"/>
        <v/>
      </c>
      <c r="DL71" s="3" t="str">
        <f t="shared" si="14"/>
        <v/>
      </c>
      <c r="DM71" s="3" t="str">
        <f t="shared" si="14"/>
        <v/>
      </c>
      <c r="DN71" s="3" t="str">
        <f t="shared" si="10"/>
        <v/>
      </c>
      <c r="DO71" s="3" t="str">
        <f t="shared" si="10"/>
        <v/>
      </c>
      <c r="DP71" s="3" t="str">
        <f t="shared" si="7"/>
        <v/>
      </c>
      <c r="DQ71" s="3" t="str">
        <f t="shared" si="7"/>
        <v/>
      </c>
      <c r="DR71" s="3" t="str">
        <f t="shared" si="7"/>
        <v/>
      </c>
      <c r="DS71" s="3" t="str">
        <f t="shared" si="7"/>
        <v/>
      </c>
      <c r="DT71" s="3" t="str">
        <f t="shared" si="13"/>
        <v/>
      </c>
      <c r="DU71" s="3" t="str">
        <f t="shared" si="13"/>
        <v/>
      </c>
      <c r="DV71" s="3" t="str">
        <f t="shared" si="13"/>
        <v/>
      </c>
    </row>
    <row r="72" spans="1:126" ht="75">
      <c r="A72" t="s">
        <v>115</v>
      </c>
      <c r="B72">
        <v>2019</v>
      </c>
      <c r="C72" t="s">
        <v>114</v>
      </c>
      <c r="D72">
        <v>106990</v>
      </c>
      <c r="E72" s="31">
        <v>1319218276640</v>
      </c>
      <c r="F72" t="s">
        <v>125</v>
      </c>
      <c r="G72">
        <v>324110</v>
      </c>
      <c r="H72" t="s">
        <v>127</v>
      </c>
      <c r="I72" t="s">
        <v>128</v>
      </c>
      <c r="J72" t="s">
        <v>129</v>
      </c>
      <c r="K72" t="s">
        <v>131</v>
      </c>
      <c r="L72">
        <v>98230</v>
      </c>
      <c r="M72" s="3" t="str">
        <f t="shared" si="19"/>
        <v>89. PRODUCE THE CHEMICAL, 94. AS A MANUFACTURED IMPURITY, 116. AS A PROCESS IMPURITY, 133. ANCILLARY OR OTHER USE, 142. Z399  OTHER</v>
      </c>
      <c r="N72" s="3" t="s">
        <v>63</v>
      </c>
      <c r="O72" s="3" t="s">
        <v>1408</v>
      </c>
      <c r="P72">
        <v>21.553522000000001</v>
      </c>
      <c r="Q72">
        <v>15.8</v>
      </c>
      <c r="R72">
        <v>37.353521999999998</v>
      </c>
      <c r="S72" s="3" t="s">
        <v>1407</v>
      </c>
      <c r="T72" s="3" t="s">
        <v>1405</v>
      </c>
      <c r="U72" s="3" t="s">
        <v>1405</v>
      </c>
      <c r="V72" s="3" t="s">
        <v>1405</v>
      </c>
      <c r="W72" s="3" t="s">
        <v>1405</v>
      </c>
      <c r="X72" s="3" t="s">
        <v>1407</v>
      </c>
      <c r="Y72" s="3" t="s">
        <v>1405</v>
      </c>
      <c r="Z72" s="3" t="s">
        <v>1405</v>
      </c>
      <c r="AA72" s="3" t="s">
        <v>1405</v>
      </c>
      <c r="AB72" s="3" t="s">
        <v>1405</v>
      </c>
      <c r="AC72" s="3" t="s">
        <v>1405</v>
      </c>
      <c r="AD72" s="3" t="s">
        <v>1405</v>
      </c>
      <c r="AE72" s="3" t="s">
        <v>1405</v>
      </c>
      <c r="AF72" s="3" t="s">
        <v>1405</v>
      </c>
      <c r="AG72" s="3" t="s">
        <v>1405</v>
      </c>
      <c r="AH72" s="3" t="s">
        <v>1405</v>
      </c>
      <c r="AI72" s="3" t="s">
        <v>1405</v>
      </c>
      <c r="AJ72" s="3" t="s">
        <v>1405</v>
      </c>
      <c r="AK72" s="3" t="s">
        <v>1405</v>
      </c>
      <c r="AL72" s="3" t="s">
        <v>1405</v>
      </c>
      <c r="AM72" s="3" t="s">
        <v>1405</v>
      </c>
      <c r="AN72" s="3" t="s">
        <v>1405</v>
      </c>
      <c r="AO72" s="3" t="s">
        <v>1405</v>
      </c>
      <c r="AP72" s="3" t="s">
        <v>1405</v>
      </c>
      <c r="AQ72" s="3" t="s">
        <v>1405</v>
      </c>
      <c r="AR72" s="3" t="s">
        <v>1405</v>
      </c>
      <c r="AS72" s="3" t="s">
        <v>1405</v>
      </c>
      <c r="AT72" s="3" t="s">
        <v>1407</v>
      </c>
      <c r="AU72" s="3" t="s">
        <v>1405</v>
      </c>
      <c r="AV72" s="3" t="s">
        <v>1405</v>
      </c>
      <c r="AW72" s="3" t="s">
        <v>1405</v>
      </c>
      <c r="AX72" s="3" t="s">
        <v>1405</v>
      </c>
      <c r="AY72" s="3" t="s">
        <v>1405</v>
      </c>
      <c r="AZ72" s="3" t="s">
        <v>1405</v>
      </c>
      <c r="BA72" s="3" t="s">
        <v>1405</v>
      </c>
      <c r="BB72" s="3" t="s">
        <v>1405</v>
      </c>
      <c r="BC72" s="3" t="s">
        <v>1405</v>
      </c>
      <c r="BD72" s="3" t="s">
        <v>1405</v>
      </c>
      <c r="BE72" s="3" t="s">
        <v>1405</v>
      </c>
      <c r="BF72" s="3" t="s">
        <v>1405</v>
      </c>
      <c r="BG72" s="3" t="s">
        <v>1405</v>
      </c>
      <c r="BH72" s="3" t="s">
        <v>1405</v>
      </c>
      <c r="BI72" s="3" t="s">
        <v>1405</v>
      </c>
      <c r="BJ72" s="3" t="s">
        <v>1405</v>
      </c>
      <c r="BK72" s="3" t="s">
        <v>1407</v>
      </c>
      <c r="BL72" s="3" t="s">
        <v>1405</v>
      </c>
      <c r="BM72" s="3" t="s">
        <v>1405</v>
      </c>
      <c r="BN72" s="3" t="s">
        <v>1405</v>
      </c>
      <c r="BO72" s="3" t="s">
        <v>1405</v>
      </c>
      <c r="BP72" s="3" t="s">
        <v>1405</v>
      </c>
      <c r="BQ72" s="3" t="s">
        <v>1405</v>
      </c>
      <c r="BR72" s="3" t="s">
        <v>1405</v>
      </c>
      <c r="BS72" s="3" t="s">
        <v>1405</v>
      </c>
      <c r="BT72" s="3" t="s">
        <v>1407</v>
      </c>
      <c r="BU72" s="3" t="str">
        <f t="shared" si="21"/>
        <v>89. PRODUCE THE CHEMICAL</v>
      </c>
      <c r="BV72" s="3" t="str">
        <f t="shared" si="21"/>
        <v/>
      </c>
      <c r="BW72" s="3" t="str">
        <f t="shared" si="21"/>
        <v/>
      </c>
      <c r="BX72" s="3" t="str">
        <f t="shared" si="21"/>
        <v/>
      </c>
      <c r="BY72" s="3" t="str">
        <f t="shared" si="21"/>
        <v/>
      </c>
      <c r="BZ72" s="3" t="str">
        <f t="shared" si="21"/>
        <v>94. AS A MANUFACTURED IMPURITY</v>
      </c>
      <c r="CA72" s="3" t="str">
        <f t="shared" si="21"/>
        <v/>
      </c>
      <c r="CB72" s="3" t="str">
        <f t="shared" si="21"/>
        <v/>
      </c>
      <c r="CC72" s="3" t="str">
        <f t="shared" si="21"/>
        <v/>
      </c>
      <c r="CD72" s="3" t="str">
        <f t="shared" si="21"/>
        <v/>
      </c>
      <c r="CE72" s="3" t="str">
        <f t="shared" si="21"/>
        <v/>
      </c>
      <c r="CF72" s="3" t="str">
        <f t="shared" si="21"/>
        <v/>
      </c>
      <c r="CG72" s="3" t="str">
        <f t="shared" si="21"/>
        <v/>
      </c>
      <c r="CH72" s="3" t="str">
        <f t="shared" si="21"/>
        <v/>
      </c>
      <c r="CI72" s="3" t="str">
        <f t="shared" si="21"/>
        <v/>
      </c>
      <c r="CJ72" s="3" t="str">
        <f t="shared" si="20"/>
        <v/>
      </c>
      <c r="CK72" s="3" t="str">
        <f t="shared" si="20"/>
        <v/>
      </c>
      <c r="CL72" s="3" t="str">
        <f t="shared" si="20"/>
        <v/>
      </c>
      <c r="CM72" s="3" t="str">
        <f t="shared" si="20"/>
        <v/>
      </c>
      <c r="CN72" s="3" t="str">
        <f t="shared" si="22"/>
        <v/>
      </c>
      <c r="CO72" s="3" t="str">
        <f t="shared" si="22"/>
        <v/>
      </c>
      <c r="CP72" s="3" t="str">
        <f t="shared" si="22"/>
        <v/>
      </c>
      <c r="CQ72" s="3" t="str">
        <f t="shared" si="22"/>
        <v/>
      </c>
      <c r="CR72" s="3" t="str">
        <f t="shared" si="22"/>
        <v/>
      </c>
      <c r="CS72" s="3" t="str">
        <f t="shared" si="22"/>
        <v/>
      </c>
      <c r="CT72" s="3" t="str">
        <f t="shared" si="22"/>
        <v/>
      </c>
      <c r="CU72" s="3" t="str">
        <f t="shared" si="22"/>
        <v/>
      </c>
      <c r="CV72" s="3" t="str">
        <f t="shared" si="22"/>
        <v>116. AS A PROCESS IMPURITY</v>
      </c>
      <c r="CW72" s="3" t="str">
        <f t="shared" si="22"/>
        <v/>
      </c>
      <c r="CX72" s="3" t="str">
        <f t="shared" si="22"/>
        <v/>
      </c>
      <c r="CY72" s="3" t="str">
        <f t="shared" si="16"/>
        <v/>
      </c>
      <c r="CZ72" s="3" t="str">
        <f t="shared" si="15"/>
        <v/>
      </c>
      <c r="DA72" s="3" t="str">
        <f t="shared" si="15"/>
        <v/>
      </c>
      <c r="DB72" s="3" t="str">
        <f t="shared" si="15"/>
        <v/>
      </c>
      <c r="DC72" s="3" t="str">
        <f t="shared" si="15"/>
        <v/>
      </c>
      <c r="DD72" s="3" t="str">
        <f t="shared" si="15"/>
        <v/>
      </c>
      <c r="DE72" s="3" t="str">
        <f t="shared" si="15"/>
        <v/>
      </c>
      <c r="DF72" s="3" t="str">
        <f t="shared" si="15"/>
        <v/>
      </c>
      <c r="DG72" s="3" t="str">
        <f t="shared" si="15"/>
        <v/>
      </c>
      <c r="DH72" s="3" t="str">
        <f t="shared" si="15"/>
        <v/>
      </c>
      <c r="DI72" s="3" t="str">
        <f t="shared" si="15"/>
        <v/>
      </c>
      <c r="DJ72" s="3" t="str">
        <f t="shared" si="15"/>
        <v/>
      </c>
      <c r="DK72" s="3" t="str">
        <f t="shared" si="14"/>
        <v/>
      </c>
      <c r="DL72" s="3" t="str">
        <f t="shared" si="14"/>
        <v/>
      </c>
      <c r="DM72" s="3" t="str">
        <f t="shared" si="14"/>
        <v>133. ANCILLARY OR OTHER USE</v>
      </c>
      <c r="DN72" s="3" t="str">
        <f t="shared" si="10"/>
        <v/>
      </c>
      <c r="DO72" s="3" t="str">
        <f t="shared" si="10"/>
        <v/>
      </c>
      <c r="DP72" s="3" t="str">
        <f t="shared" si="7"/>
        <v/>
      </c>
      <c r="DQ72" s="3" t="str">
        <f t="shared" si="7"/>
        <v/>
      </c>
      <c r="DR72" s="3" t="str">
        <f t="shared" si="7"/>
        <v/>
      </c>
      <c r="DS72" s="3" t="str">
        <f t="shared" si="7"/>
        <v/>
      </c>
      <c r="DT72" s="3" t="str">
        <f t="shared" si="13"/>
        <v/>
      </c>
      <c r="DU72" s="3" t="str">
        <f t="shared" si="13"/>
        <v/>
      </c>
      <c r="DV72" s="3" t="str">
        <f t="shared" si="13"/>
        <v>142. Z399  OTHER</v>
      </c>
    </row>
    <row r="73" spans="1:126" ht="75">
      <c r="A73" t="s">
        <v>115</v>
      </c>
      <c r="B73">
        <v>2020</v>
      </c>
      <c r="C73" t="s">
        <v>114</v>
      </c>
      <c r="D73">
        <v>106990</v>
      </c>
      <c r="E73" s="31">
        <v>1320219260231</v>
      </c>
      <c r="F73" t="s">
        <v>125</v>
      </c>
      <c r="G73">
        <v>324110</v>
      </c>
      <c r="H73" t="s">
        <v>127</v>
      </c>
      <c r="I73" t="s">
        <v>128</v>
      </c>
      <c r="J73" t="s">
        <v>129</v>
      </c>
      <c r="K73" t="s">
        <v>131</v>
      </c>
      <c r="L73">
        <v>98230</v>
      </c>
      <c r="M73" s="3" t="str">
        <f t="shared" si="19"/>
        <v>89. PRODUCE THE CHEMICAL, 94. AS A MANUFACTURED IMPURITY, 116. AS A PROCESS IMPURITY</v>
      </c>
      <c r="N73" s="3" t="s">
        <v>63</v>
      </c>
      <c r="O73" s="3" t="s">
        <v>1408</v>
      </c>
      <c r="P73">
        <v>35.355558000000002</v>
      </c>
      <c r="Q73">
        <v>46.49</v>
      </c>
      <c r="R73">
        <v>81.845557999999997</v>
      </c>
      <c r="S73" s="3" t="s">
        <v>1407</v>
      </c>
      <c r="T73" s="3" t="s">
        <v>1405</v>
      </c>
      <c r="U73" s="3" t="s">
        <v>1405</v>
      </c>
      <c r="V73" s="3" t="s">
        <v>1405</v>
      </c>
      <c r="W73" s="3" t="s">
        <v>1405</v>
      </c>
      <c r="X73" s="3" t="s">
        <v>1407</v>
      </c>
      <c r="Y73" s="3" t="s">
        <v>1405</v>
      </c>
      <c r="Z73" s="3" t="s">
        <v>1405</v>
      </c>
      <c r="AA73" s="3" t="s">
        <v>1405</v>
      </c>
      <c r="AB73" s="3" t="s">
        <v>1405</v>
      </c>
      <c r="AC73" s="3" t="s">
        <v>1405</v>
      </c>
      <c r="AD73" s="3" t="s">
        <v>1405</v>
      </c>
      <c r="AE73" s="3" t="s">
        <v>1405</v>
      </c>
      <c r="AF73" s="3" t="s">
        <v>1405</v>
      </c>
      <c r="AG73" s="3" t="s">
        <v>1405</v>
      </c>
      <c r="AH73" s="3" t="s">
        <v>1405</v>
      </c>
      <c r="AI73" s="3" t="s">
        <v>1405</v>
      </c>
      <c r="AJ73" s="3" t="s">
        <v>1405</v>
      </c>
      <c r="AK73" s="3" t="s">
        <v>1405</v>
      </c>
      <c r="AL73" s="3" t="s">
        <v>1405</v>
      </c>
      <c r="AM73" s="3" t="s">
        <v>1405</v>
      </c>
      <c r="AN73" s="3" t="s">
        <v>1405</v>
      </c>
      <c r="AO73" s="3" t="s">
        <v>1405</v>
      </c>
      <c r="AP73" s="3" t="s">
        <v>1405</v>
      </c>
      <c r="AQ73" s="3" t="s">
        <v>1405</v>
      </c>
      <c r="AR73" s="3" t="s">
        <v>1405</v>
      </c>
      <c r="AS73" s="3" t="s">
        <v>1405</v>
      </c>
      <c r="AT73" s="3" t="s">
        <v>1407</v>
      </c>
      <c r="AU73" s="3" t="s">
        <v>1405</v>
      </c>
      <c r="AV73" s="3" t="s">
        <v>1405</v>
      </c>
      <c r="AW73" s="3" t="s">
        <v>1405</v>
      </c>
      <c r="AX73" s="3" t="s">
        <v>1405</v>
      </c>
      <c r="AY73" s="3" t="s">
        <v>1405</v>
      </c>
      <c r="AZ73" s="3" t="s">
        <v>1405</v>
      </c>
      <c r="BA73" s="3" t="s">
        <v>1405</v>
      </c>
      <c r="BB73" s="3" t="s">
        <v>1405</v>
      </c>
      <c r="BC73" s="3" t="s">
        <v>1405</v>
      </c>
      <c r="BD73" s="3" t="s">
        <v>1405</v>
      </c>
      <c r="BE73" s="3" t="s">
        <v>1405</v>
      </c>
      <c r="BF73" s="3" t="s">
        <v>1405</v>
      </c>
      <c r="BG73" s="3" t="s">
        <v>1405</v>
      </c>
      <c r="BH73" s="3" t="s">
        <v>1405</v>
      </c>
      <c r="BI73" s="3" t="s">
        <v>1405</v>
      </c>
      <c r="BJ73" s="3" t="s">
        <v>1405</v>
      </c>
      <c r="BK73" s="3" t="s">
        <v>1405</v>
      </c>
      <c r="BL73" s="3" t="s">
        <v>1405</v>
      </c>
      <c r="BM73" s="3" t="s">
        <v>1405</v>
      </c>
      <c r="BN73" s="3" t="s">
        <v>1405</v>
      </c>
      <c r="BO73" s="3" t="s">
        <v>1405</v>
      </c>
      <c r="BP73" s="3" t="s">
        <v>1405</v>
      </c>
      <c r="BQ73" s="3" t="s">
        <v>1405</v>
      </c>
      <c r="BR73" s="3" t="s">
        <v>1405</v>
      </c>
      <c r="BS73" s="3" t="s">
        <v>1405</v>
      </c>
      <c r="BT73" s="3" t="s">
        <v>1405</v>
      </c>
      <c r="BU73" s="3" t="str">
        <f t="shared" si="21"/>
        <v>89. PRODUCE THE CHEMICAL</v>
      </c>
      <c r="BV73" s="3" t="str">
        <f t="shared" si="21"/>
        <v/>
      </c>
      <c r="BW73" s="3" t="str">
        <f t="shared" si="21"/>
        <v/>
      </c>
      <c r="BX73" s="3" t="str">
        <f t="shared" si="21"/>
        <v/>
      </c>
      <c r="BY73" s="3" t="str">
        <f t="shared" si="21"/>
        <v/>
      </c>
      <c r="BZ73" s="3" t="str">
        <f t="shared" si="21"/>
        <v>94. AS A MANUFACTURED IMPURITY</v>
      </c>
      <c r="CA73" s="3" t="str">
        <f t="shared" si="21"/>
        <v/>
      </c>
      <c r="CB73" s="3" t="str">
        <f t="shared" si="21"/>
        <v/>
      </c>
      <c r="CC73" s="3" t="str">
        <f t="shared" si="21"/>
        <v/>
      </c>
      <c r="CD73" s="3" t="str">
        <f t="shared" si="21"/>
        <v/>
      </c>
      <c r="CE73" s="3" t="str">
        <f t="shared" si="21"/>
        <v/>
      </c>
      <c r="CF73" s="3" t="str">
        <f t="shared" si="21"/>
        <v/>
      </c>
      <c r="CG73" s="3" t="str">
        <f t="shared" si="21"/>
        <v/>
      </c>
      <c r="CH73" s="3" t="str">
        <f t="shared" si="21"/>
        <v/>
      </c>
      <c r="CI73" s="3" t="str">
        <f t="shared" si="21"/>
        <v/>
      </c>
      <c r="CJ73" s="3" t="str">
        <f t="shared" si="20"/>
        <v/>
      </c>
      <c r="CK73" s="3" t="str">
        <f t="shared" si="20"/>
        <v/>
      </c>
      <c r="CL73" s="3" t="str">
        <f t="shared" si="20"/>
        <v/>
      </c>
      <c r="CM73" s="3" t="str">
        <f t="shared" si="20"/>
        <v/>
      </c>
      <c r="CN73" s="3" t="str">
        <f t="shared" si="22"/>
        <v/>
      </c>
      <c r="CO73" s="3" t="str">
        <f t="shared" si="22"/>
        <v/>
      </c>
      <c r="CP73" s="3" t="str">
        <f t="shared" si="22"/>
        <v/>
      </c>
      <c r="CQ73" s="3" t="str">
        <f t="shared" si="22"/>
        <v/>
      </c>
      <c r="CR73" s="3" t="str">
        <f t="shared" si="22"/>
        <v/>
      </c>
      <c r="CS73" s="3" t="str">
        <f t="shared" si="22"/>
        <v/>
      </c>
      <c r="CT73" s="3" t="str">
        <f t="shared" si="22"/>
        <v/>
      </c>
      <c r="CU73" s="3" t="str">
        <f t="shared" si="22"/>
        <v/>
      </c>
      <c r="CV73" s="3" t="str">
        <f t="shared" si="22"/>
        <v>116. AS A PROCESS IMPURITY</v>
      </c>
      <c r="CW73" s="3" t="str">
        <f t="shared" si="22"/>
        <v/>
      </c>
      <c r="CX73" s="3" t="str">
        <f t="shared" si="22"/>
        <v/>
      </c>
      <c r="CY73" s="3" t="str">
        <f t="shared" si="16"/>
        <v/>
      </c>
      <c r="CZ73" s="3" t="str">
        <f t="shared" si="15"/>
        <v/>
      </c>
      <c r="DA73" s="3" t="str">
        <f t="shared" si="15"/>
        <v/>
      </c>
      <c r="DB73" s="3" t="str">
        <f t="shared" ref="DB73:DJ101" si="23">IF(AZ73="Yes", DB$1,"")</f>
        <v/>
      </c>
      <c r="DC73" s="3" t="str">
        <f t="shared" si="23"/>
        <v/>
      </c>
      <c r="DD73" s="3" t="str">
        <f t="shared" si="23"/>
        <v/>
      </c>
      <c r="DE73" s="3" t="str">
        <f t="shared" si="23"/>
        <v/>
      </c>
      <c r="DF73" s="3" t="str">
        <f t="shared" si="23"/>
        <v/>
      </c>
      <c r="DG73" s="3" t="str">
        <f t="shared" si="23"/>
        <v/>
      </c>
      <c r="DH73" s="3" t="str">
        <f t="shared" si="23"/>
        <v/>
      </c>
      <c r="DI73" s="3" t="str">
        <f t="shared" si="23"/>
        <v/>
      </c>
      <c r="DJ73" s="3" t="str">
        <f t="shared" si="23"/>
        <v/>
      </c>
      <c r="DK73" s="3" t="str">
        <f t="shared" si="14"/>
        <v/>
      </c>
      <c r="DL73" s="3" t="str">
        <f t="shared" si="14"/>
        <v/>
      </c>
      <c r="DM73" s="3" t="str">
        <f t="shared" si="14"/>
        <v/>
      </c>
      <c r="DN73" s="3" t="str">
        <f t="shared" si="10"/>
        <v/>
      </c>
      <c r="DO73" s="3" t="str">
        <f t="shared" si="10"/>
        <v/>
      </c>
      <c r="DP73" s="3" t="str">
        <f t="shared" si="7"/>
        <v/>
      </c>
      <c r="DQ73" s="3" t="str">
        <f t="shared" si="7"/>
        <v/>
      </c>
      <c r="DR73" s="3" t="str">
        <f t="shared" si="7"/>
        <v/>
      </c>
      <c r="DS73" s="3" t="str">
        <f t="shared" si="7"/>
        <v/>
      </c>
      <c r="DT73" s="3" t="str">
        <f t="shared" si="13"/>
        <v/>
      </c>
      <c r="DU73" s="3" t="str">
        <f t="shared" si="13"/>
        <v/>
      </c>
      <c r="DV73" s="3" t="str">
        <f t="shared" si="13"/>
        <v/>
      </c>
    </row>
    <row r="74" spans="1:126" ht="75">
      <c r="A74" t="s">
        <v>115</v>
      </c>
      <c r="B74">
        <v>2021</v>
      </c>
      <c r="C74" t="s">
        <v>114</v>
      </c>
      <c r="D74">
        <v>106990</v>
      </c>
      <c r="E74" s="31">
        <v>1321220174306</v>
      </c>
      <c r="F74" t="s">
        <v>125</v>
      </c>
      <c r="G74">
        <v>324110</v>
      </c>
      <c r="H74" t="s">
        <v>127</v>
      </c>
      <c r="I74" t="s">
        <v>128</v>
      </c>
      <c r="J74" t="s">
        <v>129</v>
      </c>
      <c r="K74" t="s">
        <v>131</v>
      </c>
      <c r="L74">
        <v>98230</v>
      </c>
      <c r="M74" s="3" t="str">
        <f t="shared" si="19"/>
        <v>89. PRODUCE THE CHEMICAL, 94. AS A MANUFACTURED IMPURITY, 116. AS A PROCESS IMPURITY</v>
      </c>
      <c r="N74" s="3" t="s">
        <v>63</v>
      </c>
      <c r="O74" s="3" t="s">
        <v>1408</v>
      </c>
      <c r="P74">
        <v>33</v>
      </c>
      <c r="Q74">
        <v>39</v>
      </c>
      <c r="R74">
        <v>72</v>
      </c>
      <c r="S74" s="3" t="s">
        <v>1407</v>
      </c>
      <c r="T74" s="3" t="s">
        <v>1405</v>
      </c>
      <c r="U74" s="3" t="s">
        <v>1405</v>
      </c>
      <c r="V74" s="3" t="s">
        <v>1405</v>
      </c>
      <c r="W74" s="3" t="s">
        <v>1405</v>
      </c>
      <c r="X74" s="3" t="s">
        <v>1407</v>
      </c>
      <c r="Y74" s="3" t="s">
        <v>1405</v>
      </c>
      <c r="Z74" s="3" t="s">
        <v>1405</v>
      </c>
      <c r="AA74" s="3" t="s">
        <v>1405</v>
      </c>
      <c r="AB74" s="3" t="s">
        <v>1405</v>
      </c>
      <c r="AC74" s="3" t="s">
        <v>1405</v>
      </c>
      <c r="AD74" s="3" t="s">
        <v>1405</v>
      </c>
      <c r="AE74" s="3" t="s">
        <v>1405</v>
      </c>
      <c r="AF74" s="3" t="s">
        <v>1405</v>
      </c>
      <c r="AG74" s="3" t="s">
        <v>1405</v>
      </c>
      <c r="AH74" s="3" t="s">
        <v>1405</v>
      </c>
      <c r="AI74" s="3" t="s">
        <v>1405</v>
      </c>
      <c r="AJ74" s="3" t="s">
        <v>1405</v>
      </c>
      <c r="AK74" s="3" t="s">
        <v>1405</v>
      </c>
      <c r="AL74" s="3" t="s">
        <v>1405</v>
      </c>
      <c r="AM74" s="3" t="s">
        <v>1405</v>
      </c>
      <c r="AN74" s="3" t="s">
        <v>1405</v>
      </c>
      <c r="AO74" s="3" t="s">
        <v>1405</v>
      </c>
      <c r="AP74" s="3" t="s">
        <v>1405</v>
      </c>
      <c r="AQ74" s="3" t="s">
        <v>1405</v>
      </c>
      <c r="AR74" s="3" t="s">
        <v>1405</v>
      </c>
      <c r="AS74" s="3" t="s">
        <v>1405</v>
      </c>
      <c r="AT74" s="3" t="s">
        <v>1407</v>
      </c>
      <c r="AU74" s="3" t="s">
        <v>1405</v>
      </c>
      <c r="AV74" s="3" t="s">
        <v>1405</v>
      </c>
      <c r="AW74" s="3" t="s">
        <v>1405</v>
      </c>
      <c r="AX74" s="3" t="s">
        <v>1405</v>
      </c>
      <c r="AY74" s="3" t="s">
        <v>1405</v>
      </c>
      <c r="AZ74" s="3" t="s">
        <v>1405</v>
      </c>
      <c r="BA74" s="3" t="s">
        <v>1405</v>
      </c>
      <c r="BB74" s="3" t="s">
        <v>1405</v>
      </c>
      <c r="BC74" s="3" t="s">
        <v>1405</v>
      </c>
      <c r="BD74" s="3" t="s">
        <v>1405</v>
      </c>
      <c r="BE74" s="3" t="s">
        <v>1405</v>
      </c>
      <c r="BF74" s="3" t="s">
        <v>1405</v>
      </c>
      <c r="BG74" s="3" t="s">
        <v>1405</v>
      </c>
      <c r="BH74" s="3" t="s">
        <v>1405</v>
      </c>
      <c r="BI74" s="3" t="s">
        <v>1405</v>
      </c>
      <c r="BJ74" s="3" t="s">
        <v>1405</v>
      </c>
      <c r="BK74" s="3" t="s">
        <v>1405</v>
      </c>
      <c r="BL74" s="3" t="s">
        <v>1405</v>
      </c>
      <c r="BM74" s="3" t="s">
        <v>1405</v>
      </c>
      <c r="BN74" s="3" t="s">
        <v>1405</v>
      </c>
      <c r="BO74" s="3" t="s">
        <v>1405</v>
      </c>
      <c r="BP74" s="3" t="s">
        <v>1405</v>
      </c>
      <c r="BQ74" s="3" t="s">
        <v>1405</v>
      </c>
      <c r="BR74" s="3" t="s">
        <v>1405</v>
      </c>
      <c r="BS74" s="3" t="s">
        <v>1405</v>
      </c>
      <c r="BT74" s="3" t="s">
        <v>1405</v>
      </c>
      <c r="BU74" s="3" t="str">
        <f t="shared" si="21"/>
        <v>89. PRODUCE THE CHEMICAL</v>
      </c>
      <c r="BV74" s="3" t="str">
        <f t="shared" si="21"/>
        <v/>
      </c>
      <c r="BW74" s="3" t="str">
        <f t="shared" si="21"/>
        <v/>
      </c>
      <c r="BX74" s="3" t="str">
        <f t="shared" si="21"/>
        <v/>
      </c>
      <c r="BY74" s="3" t="str">
        <f t="shared" si="21"/>
        <v/>
      </c>
      <c r="BZ74" s="3" t="str">
        <f t="shared" si="21"/>
        <v>94. AS A MANUFACTURED IMPURITY</v>
      </c>
      <c r="CA74" s="3" t="str">
        <f t="shared" si="21"/>
        <v/>
      </c>
      <c r="CB74" s="3" t="str">
        <f t="shared" si="21"/>
        <v/>
      </c>
      <c r="CC74" s="3" t="str">
        <f t="shared" si="21"/>
        <v/>
      </c>
      <c r="CD74" s="3" t="str">
        <f t="shared" si="21"/>
        <v/>
      </c>
      <c r="CE74" s="3" t="str">
        <f t="shared" si="21"/>
        <v/>
      </c>
      <c r="CF74" s="3" t="str">
        <f t="shared" si="21"/>
        <v/>
      </c>
      <c r="CG74" s="3" t="str">
        <f t="shared" si="21"/>
        <v/>
      </c>
      <c r="CH74" s="3" t="str">
        <f t="shared" si="21"/>
        <v/>
      </c>
      <c r="CI74" s="3" t="str">
        <f t="shared" si="21"/>
        <v/>
      </c>
      <c r="CJ74" s="3" t="str">
        <f t="shared" si="20"/>
        <v/>
      </c>
      <c r="CK74" s="3" t="str">
        <f t="shared" si="20"/>
        <v/>
      </c>
      <c r="CL74" s="3" t="str">
        <f t="shared" si="20"/>
        <v/>
      </c>
      <c r="CM74" s="3" t="str">
        <f t="shared" si="20"/>
        <v/>
      </c>
      <c r="CN74" s="3" t="str">
        <f t="shared" si="22"/>
        <v/>
      </c>
      <c r="CO74" s="3" t="str">
        <f t="shared" si="22"/>
        <v/>
      </c>
      <c r="CP74" s="3" t="str">
        <f t="shared" si="22"/>
        <v/>
      </c>
      <c r="CQ74" s="3" t="str">
        <f t="shared" si="22"/>
        <v/>
      </c>
      <c r="CR74" s="3" t="str">
        <f t="shared" si="22"/>
        <v/>
      </c>
      <c r="CS74" s="3" t="str">
        <f t="shared" si="22"/>
        <v/>
      </c>
      <c r="CT74" s="3" t="str">
        <f t="shared" si="22"/>
        <v/>
      </c>
      <c r="CU74" s="3" t="str">
        <f t="shared" si="22"/>
        <v/>
      </c>
      <c r="CV74" s="3" t="str">
        <f t="shared" si="22"/>
        <v>116. AS A PROCESS IMPURITY</v>
      </c>
      <c r="CW74" s="3" t="str">
        <f t="shared" si="22"/>
        <v/>
      </c>
      <c r="CX74" s="3" t="str">
        <f t="shared" si="22"/>
        <v/>
      </c>
      <c r="CY74" s="3" t="str">
        <f t="shared" si="16"/>
        <v/>
      </c>
      <c r="CZ74" s="3" t="str">
        <f t="shared" si="16"/>
        <v/>
      </c>
      <c r="DA74" s="3" t="str">
        <f t="shared" si="16"/>
        <v/>
      </c>
      <c r="DB74" s="3" t="str">
        <f t="shared" si="23"/>
        <v/>
      </c>
      <c r="DC74" s="3" t="str">
        <f t="shared" si="23"/>
        <v/>
      </c>
      <c r="DD74" s="3" t="str">
        <f t="shared" si="23"/>
        <v/>
      </c>
      <c r="DE74" s="3" t="str">
        <f t="shared" si="23"/>
        <v/>
      </c>
      <c r="DF74" s="3" t="str">
        <f t="shared" si="23"/>
        <v/>
      </c>
      <c r="DG74" s="3" t="str">
        <f t="shared" si="23"/>
        <v/>
      </c>
      <c r="DH74" s="3" t="str">
        <f t="shared" si="23"/>
        <v/>
      </c>
      <c r="DI74" s="3" t="str">
        <f t="shared" si="23"/>
        <v/>
      </c>
      <c r="DJ74" s="3" t="str">
        <f t="shared" si="23"/>
        <v/>
      </c>
      <c r="DK74" s="3" t="str">
        <f t="shared" si="14"/>
        <v/>
      </c>
      <c r="DL74" s="3" t="str">
        <f t="shared" si="14"/>
        <v/>
      </c>
      <c r="DM74" s="3" t="str">
        <f t="shared" si="14"/>
        <v/>
      </c>
      <c r="DN74" s="3" t="str">
        <f t="shared" si="10"/>
        <v/>
      </c>
      <c r="DO74" s="3" t="str">
        <f t="shared" si="10"/>
        <v/>
      </c>
      <c r="DP74" s="3" t="str">
        <f t="shared" si="7"/>
        <v/>
      </c>
      <c r="DQ74" s="3" t="str">
        <f t="shared" si="7"/>
        <v/>
      </c>
      <c r="DR74" s="3" t="str">
        <f t="shared" si="7"/>
        <v/>
      </c>
      <c r="DS74" s="3" t="str">
        <f t="shared" si="7"/>
        <v/>
      </c>
      <c r="DT74" s="3" t="str">
        <f t="shared" si="13"/>
        <v/>
      </c>
      <c r="DU74" s="3" t="str">
        <f t="shared" si="13"/>
        <v/>
      </c>
      <c r="DV74" s="3" t="str">
        <f t="shared" si="13"/>
        <v/>
      </c>
    </row>
    <row r="75" spans="1:126" ht="90">
      <c r="A75" t="s">
        <v>115</v>
      </c>
      <c r="B75">
        <v>2016</v>
      </c>
      <c r="C75" t="s">
        <v>114</v>
      </c>
      <c r="D75">
        <v>106990</v>
      </c>
      <c r="E75" s="31">
        <v>1316215465752</v>
      </c>
      <c r="F75" t="s">
        <v>544</v>
      </c>
      <c r="G75">
        <v>324110</v>
      </c>
      <c r="H75" t="s">
        <v>545</v>
      </c>
      <c r="I75" t="s">
        <v>546</v>
      </c>
      <c r="J75" t="s">
        <v>547</v>
      </c>
      <c r="K75" t="s">
        <v>505</v>
      </c>
      <c r="L75">
        <v>46394</v>
      </c>
      <c r="M75" s="3" t="str">
        <f t="shared" si="19"/>
        <v>89. PRODUCE THE CHEMICAL, 91. ON-SITE USE OF THE CHEMICAL, 92. SALE OR DISTRIBUTION OF THE CHEMICAL, 93. AS A BYPRODUCT, 95. USED AS A REACTANT, 115. REPACKAGING, 133. ANCILLARY OR OTHER USE</v>
      </c>
      <c r="N75" s="3" t="s">
        <v>53</v>
      </c>
      <c r="O75" s="3" t="s">
        <v>1409</v>
      </c>
      <c r="P75">
        <v>1100</v>
      </c>
      <c r="Q75">
        <f>2800+11</f>
        <v>2811</v>
      </c>
      <c r="R75">
        <f>SUM(P75:Q75)</f>
        <v>3911</v>
      </c>
      <c r="S75" s="3" t="s">
        <v>1407</v>
      </c>
      <c r="T75" s="3" t="s">
        <v>1405</v>
      </c>
      <c r="U75" s="3" t="s">
        <v>1407</v>
      </c>
      <c r="V75" s="3" t="s">
        <v>1407</v>
      </c>
      <c r="W75" s="3" t="s">
        <v>1407</v>
      </c>
      <c r="X75" s="3" t="s">
        <v>1405</v>
      </c>
      <c r="Y75" s="3" t="s">
        <v>1407</v>
      </c>
      <c r="AE75" s="3" t="s">
        <v>1405</v>
      </c>
      <c r="AR75" s="3" t="s">
        <v>1405</v>
      </c>
      <c r="AS75" s="3" t="s">
        <v>1407</v>
      </c>
      <c r="AT75" s="3" t="s">
        <v>1405</v>
      </c>
      <c r="AV75" s="3" t="s">
        <v>1405</v>
      </c>
      <c r="BD75" s="3" t="s">
        <v>1405</v>
      </c>
      <c r="BK75" s="3" t="s">
        <v>1407</v>
      </c>
      <c r="BU75" s="3" t="str">
        <f t="shared" si="21"/>
        <v>89. PRODUCE THE CHEMICAL</v>
      </c>
      <c r="BV75" s="3" t="str">
        <f t="shared" si="21"/>
        <v/>
      </c>
      <c r="BW75" s="3" t="str">
        <f t="shared" si="21"/>
        <v>91. ON-SITE USE OF THE CHEMICAL</v>
      </c>
      <c r="BX75" s="3" t="str">
        <f t="shared" si="21"/>
        <v>92. SALE OR DISTRIBUTION OF THE CHEMICAL</v>
      </c>
      <c r="BY75" s="3" t="str">
        <f>IF(W75="Yes", BY$1,"")</f>
        <v>93. AS A BYPRODUCT</v>
      </c>
      <c r="BZ75" s="3" t="str">
        <f t="shared" si="21"/>
        <v/>
      </c>
      <c r="CA75" s="3" t="str">
        <f t="shared" si="21"/>
        <v>95. USED AS A REACTANT</v>
      </c>
      <c r="CB75" s="3" t="str">
        <f t="shared" si="21"/>
        <v/>
      </c>
      <c r="CC75" s="3" t="str">
        <f t="shared" si="21"/>
        <v/>
      </c>
      <c r="CD75" s="3" t="str">
        <f t="shared" si="21"/>
        <v/>
      </c>
      <c r="CE75" s="3" t="str">
        <f t="shared" si="21"/>
        <v/>
      </c>
      <c r="CF75" s="3" t="str">
        <f t="shared" si="21"/>
        <v/>
      </c>
      <c r="CG75" s="3" t="str">
        <f t="shared" si="21"/>
        <v/>
      </c>
      <c r="CH75" s="3" t="str">
        <f t="shared" si="21"/>
        <v/>
      </c>
      <c r="CI75" s="3" t="str">
        <f t="shared" si="21"/>
        <v/>
      </c>
      <c r="CJ75" s="3" t="str">
        <f t="shared" si="20"/>
        <v/>
      </c>
      <c r="CK75" s="3" t="str">
        <f t="shared" si="20"/>
        <v/>
      </c>
      <c r="CL75" s="3" t="str">
        <f t="shared" si="20"/>
        <v/>
      </c>
      <c r="CM75" s="3" t="str">
        <f t="shared" si="20"/>
        <v/>
      </c>
      <c r="CN75" s="3" t="str">
        <f t="shared" si="22"/>
        <v/>
      </c>
      <c r="CO75" s="3" t="str">
        <f t="shared" si="22"/>
        <v/>
      </c>
      <c r="CP75" s="3" t="str">
        <f t="shared" si="22"/>
        <v/>
      </c>
      <c r="CQ75" s="3" t="str">
        <f t="shared" si="22"/>
        <v/>
      </c>
      <c r="CR75" s="3" t="str">
        <f t="shared" si="22"/>
        <v/>
      </c>
      <c r="CS75" s="3" t="str">
        <f t="shared" si="22"/>
        <v/>
      </c>
      <c r="CT75" s="3" t="str">
        <f t="shared" si="22"/>
        <v/>
      </c>
      <c r="CU75" s="3" t="str">
        <f t="shared" si="22"/>
        <v>115. REPACKAGING</v>
      </c>
      <c r="CV75" s="3" t="str">
        <f t="shared" si="22"/>
        <v/>
      </c>
      <c r="CW75" s="3" t="str">
        <f t="shared" si="22"/>
        <v/>
      </c>
      <c r="CX75" s="3" t="str">
        <f t="shared" si="22"/>
        <v/>
      </c>
      <c r="CY75" s="3" t="str">
        <f t="shared" si="16"/>
        <v/>
      </c>
      <c r="CZ75" s="3" t="str">
        <f t="shared" si="16"/>
        <v/>
      </c>
      <c r="DA75" s="3" t="str">
        <f t="shared" si="16"/>
        <v/>
      </c>
      <c r="DB75" s="3" t="str">
        <f t="shared" si="23"/>
        <v/>
      </c>
      <c r="DC75" s="3" t="str">
        <f t="shared" si="23"/>
        <v/>
      </c>
      <c r="DD75" s="3" t="str">
        <f t="shared" si="23"/>
        <v/>
      </c>
      <c r="DE75" s="3" t="str">
        <f t="shared" si="23"/>
        <v/>
      </c>
      <c r="DF75" s="3" t="str">
        <f t="shared" si="23"/>
        <v/>
      </c>
      <c r="DG75" s="3" t="str">
        <f t="shared" si="23"/>
        <v/>
      </c>
      <c r="DH75" s="3" t="str">
        <f t="shared" si="23"/>
        <v/>
      </c>
      <c r="DI75" s="3" t="str">
        <f t="shared" si="23"/>
        <v/>
      </c>
      <c r="DJ75" s="3" t="str">
        <f t="shared" si="23"/>
        <v/>
      </c>
      <c r="DK75" s="3" t="str">
        <f t="shared" si="14"/>
        <v/>
      </c>
      <c r="DL75" s="3" t="str">
        <f t="shared" si="14"/>
        <v/>
      </c>
      <c r="DM75" s="3" t="str">
        <f t="shared" si="14"/>
        <v>133. ANCILLARY OR OTHER USE</v>
      </c>
      <c r="DN75" s="3" t="str">
        <f t="shared" si="10"/>
        <v/>
      </c>
      <c r="DO75" s="3" t="str">
        <f t="shared" si="10"/>
        <v/>
      </c>
      <c r="DP75" s="3" t="str">
        <f t="shared" si="7"/>
        <v/>
      </c>
      <c r="DQ75" s="3" t="str">
        <f t="shared" si="7"/>
        <v/>
      </c>
      <c r="DR75" s="3" t="str">
        <f t="shared" si="7"/>
        <v/>
      </c>
      <c r="DS75" s="3" t="str">
        <f t="shared" si="7"/>
        <v/>
      </c>
      <c r="DT75" s="3" t="str">
        <f t="shared" si="13"/>
        <v/>
      </c>
      <c r="DU75" s="3" t="str">
        <f t="shared" si="13"/>
        <v/>
      </c>
      <c r="DV75" s="3" t="str">
        <f t="shared" si="13"/>
        <v/>
      </c>
    </row>
    <row r="76" spans="1:126" ht="90">
      <c r="A76" t="s">
        <v>115</v>
      </c>
      <c r="B76">
        <v>2017</v>
      </c>
      <c r="C76" t="s">
        <v>114</v>
      </c>
      <c r="D76">
        <v>106990</v>
      </c>
      <c r="E76" s="31">
        <v>1317216374571</v>
      </c>
      <c r="F76" t="s">
        <v>544</v>
      </c>
      <c r="G76">
        <v>324110</v>
      </c>
      <c r="H76" t="s">
        <v>545</v>
      </c>
      <c r="I76" t="s">
        <v>546</v>
      </c>
      <c r="J76" t="s">
        <v>547</v>
      </c>
      <c r="K76" t="s">
        <v>505</v>
      </c>
      <c r="L76">
        <v>46394</v>
      </c>
      <c r="M76" s="3" t="str">
        <f t="shared" si="19"/>
        <v>89. PRODUCE THE CHEMICAL, 91. ON-SITE USE OF THE CHEMICAL, 92. SALE OR DISTRIBUTION OF THE CHEMICAL, 93. AS A BYPRODUCT, 95. USED AS A REACTANT, 115. REPACKAGING, 133. ANCILLARY OR OTHER USE</v>
      </c>
      <c r="N76" s="3" t="s">
        <v>53</v>
      </c>
      <c r="O76" s="3" t="s">
        <v>1409</v>
      </c>
      <c r="P76">
        <v>210</v>
      </c>
      <c r="Q76">
        <f>420+8</f>
        <v>428</v>
      </c>
      <c r="R76">
        <f t="shared" ref="R76:R81" si="24">SUM(P76:Q76)</f>
        <v>638</v>
      </c>
      <c r="S76" s="3" t="s">
        <v>1407</v>
      </c>
      <c r="T76" s="3" t="s">
        <v>1405</v>
      </c>
      <c r="U76" s="3" t="s">
        <v>1407</v>
      </c>
      <c r="V76" s="3" t="s">
        <v>1407</v>
      </c>
      <c r="W76" s="3" t="s">
        <v>1407</v>
      </c>
      <c r="X76" s="3" t="s">
        <v>1405</v>
      </c>
      <c r="Y76" s="3" t="s">
        <v>1407</v>
      </c>
      <c r="AE76" s="3" t="s">
        <v>1405</v>
      </c>
      <c r="AR76" s="3" t="s">
        <v>1405</v>
      </c>
      <c r="AS76" s="3" t="s">
        <v>1407</v>
      </c>
      <c r="AT76" s="3" t="s">
        <v>1405</v>
      </c>
      <c r="AV76" s="3" t="s">
        <v>1405</v>
      </c>
      <c r="BD76" s="3" t="s">
        <v>1405</v>
      </c>
      <c r="BK76" s="3" t="s">
        <v>1407</v>
      </c>
      <c r="BU76" s="3" t="str">
        <f t="shared" si="21"/>
        <v>89. PRODUCE THE CHEMICAL</v>
      </c>
      <c r="BV76" s="3" t="str">
        <f t="shared" si="21"/>
        <v/>
      </c>
      <c r="BW76" s="3" t="str">
        <f t="shared" si="21"/>
        <v>91. ON-SITE USE OF THE CHEMICAL</v>
      </c>
      <c r="BX76" s="3" t="str">
        <f t="shared" si="21"/>
        <v>92. SALE OR DISTRIBUTION OF THE CHEMICAL</v>
      </c>
      <c r="BY76" s="3" t="str">
        <f>IF(W76="Yes", BY$1,"")</f>
        <v>93. AS A BYPRODUCT</v>
      </c>
      <c r="BZ76" s="3" t="str">
        <f t="shared" si="21"/>
        <v/>
      </c>
      <c r="CA76" s="3" t="str">
        <f t="shared" si="21"/>
        <v>95. USED AS A REACTANT</v>
      </c>
      <c r="CB76" s="3" t="str">
        <f t="shared" si="21"/>
        <v/>
      </c>
      <c r="CC76" s="3" t="str">
        <f t="shared" si="21"/>
        <v/>
      </c>
      <c r="CD76" s="3" t="str">
        <f t="shared" si="21"/>
        <v/>
      </c>
      <c r="CE76" s="3" t="str">
        <f t="shared" si="21"/>
        <v/>
      </c>
      <c r="CF76" s="3" t="str">
        <f t="shared" si="21"/>
        <v/>
      </c>
      <c r="CG76" s="3" t="str">
        <f t="shared" si="21"/>
        <v/>
      </c>
      <c r="CH76" s="3" t="str">
        <f t="shared" si="21"/>
        <v/>
      </c>
      <c r="CI76" s="3" t="str">
        <f t="shared" si="21"/>
        <v/>
      </c>
      <c r="CJ76" s="3" t="str">
        <f t="shared" si="20"/>
        <v/>
      </c>
      <c r="CK76" s="3" t="str">
        <f t="shared" si="20"/>
        <v/>
      </c>
      <c r="CL76" s="3" t="str">
        <f t="shared" si="20"/>
        <v/>
      </c>
      <c r="CM76" s="3" t="str">
        <f t="shared" si="20"/>
        <v/>
      </c>
      <c r="CN76" s="3" t="str">
        <f t="shared" si="22"/>
        <v/>
      </c>
      <c r="CO76" s="3" t="str">
        <f t="shared" si="22"/>
        <v/>
      </c>
      <c r="CP76" s="3" t="str">
        <f t="shared" si="22"/>
        <v/>
      </c>
      <c r="CQ76" s="3" t="str">
        <f t="shared" si="22"/>
        <v/>
      </c>
      <c r="CR76" s="3" t="str">
        <f t="shared" si="22"/>
        <v/>
      </c>
      <c r="CS76" s="3" t="str">
        <f t="shared" si="22"/>
        <v/>
      </c>
      <c r="CT76" s="3" t="str">
        <f t="shared" si="22"/>
        <v/>
      </c>
      <c r="CU76" s="3" t="str">
        <f t="shared" si="22"/>
        <v>115. REPACKAGING</v>
      </c>
      <c r="CV76" s="3" t="str">
        <f t="shared" si="22"/>
        <v/>
      </c>
      <c r="CW76" s="3" t="str">
        <f t="shared" si="22"/>
        <v/>
      </c>
      <c r="CX76" s="3" t="str">
        <f t="shared" si="22"/>
        <v/>
      </c>
      <c r="CY76" s="3" t="str">
        <f t="shared" si="16"/>
        <v/>
      </c>
      <c r="CZ76" s="3" t="str">
        <f t="shared" si="16"/>
        <v/>
      </c>
      <c r="DA76" s="3" t="str">
        <f t="shared" si="16"/>
        <v/>
      </c>
      <c r="DB76" s="3" t="str">
        <f t="shared" si="23"/>
        <v/>
      </c>
      <c r="DC76" s="3" t="str">
        <f t="shared" si="23"/>
        <v/>
      </c>
      <c r="DD76" s="3" t="str">
        <f t="shared" si="23"/>
        <v/>
      </c>
      <c r="DE76" s="3" t="str">
        <f t="shared" si="23"/>
        <v/>
      </c>
      <c r="DF76" s="3" t="str">
        <f t="shared" si="23"/>
        <v/>
      </c>
      <c r="DG76" s="3" t="str">
        <f t="shared" si="23"/>
        <v/>
      </c>
      <c r="DH76" s="3" t="str">
        <f t="shared" si="23"/>
        <v/>
      </c>
      <c r="DI76" s="3" t="str">
        <f t="shared" si="23"/>
        <v/>
      </c>
      <c r="DJ76" s="3" t="str">
        <f t="shared" si="23"/>
        <v/>
      </c>
      <c r="DK76" s="3" t="str">
        <f t="shared" si="14"/>
        <v/>
      </c>
      <c r="DL76" s="3" t="str">
        <f t="shared" si="14"/>
        <v/>
      </c>
      <c r="DM76" s="3" t="str">
        <f t="shared" si="14"/>
        <v>133. ANCILLARY OR OTHER USE</v>
      </c>
      <c r="DN76" s="3" t="str">
        <f t="shared" si="10"/>
        <v/>
      </c>
      <c r="DO76" s="3" t="str">
        <f t="shared" si="10"/>
        <v/>
      </c>
      <c r="DP76" s="3" t="str">
        <f t="shared" si="7"/>
        <v/>
      </c>
      <c r="DQ76" s="3" t="str">
        <f t="shared" si="7"/>
        <v/>
      </c>
      <c r="DR76" s="3" t="str">
        <f t="shared" si="7"/>
        <v/>
      </c>
      <c r="DS76" s="3" t="str">
        <f t="shared" si="7"/>
        <v/>
      </c>
      <c r="DT76" s="3" t="str">
        <f t="shared" si="13"/>
        <v/>
      </c>
      <c r="DU76" s="3" t="str">
        <f t="shared" si="13"/>
        <v/>
      </c>
      <c r="DV76" s="3" t="str">
        <f t="shared" si="13"/>
        <v/>
      </c>
    </row>
    <row r="77" spans="1:126" ht="105">
      <c r="A77" t="s">
        <v>115</v>
      </c>
      <c r="B77">
        <v>2018</v>
      </c>
      <c r="C77" t="s">
        <v>114</v>
      </c>
      <c r="D77">
        <v>106990</v>
      </c>
      <c r="E77" s="31">
        <v>1318217414705</v>
      </c>
      <c r="F77" t="s">
        <v>544</v>
      </c>
      <c r="G77">
        <v>324110</v>
      </c>
      <c r="H77" t="s">
        <v>545</v>
      </c>
      <c r="I77" t="s">
        <v>546</v>
      </c>
      <c r="J77" t="s">
        <v>547</v>
      </c>
      <c r="K77" t="s">
        <v>505</v>
      </c>
      <c r="L77">
        <v>46394</v>
      </c>
      <c r="M77" s="3" t="str">
        <f t="shared" si="19"/>
        <v>89. PRODUCE THE CHEMICAL, 91. ON-SITE USE OF THE CHEMICAL, 92. SALE OR DISTRIBUTION OF THE CHEMICAL, 93. AS A BYPRODUCT, 95. USED AS A REACTANT, 98. P103  INTERMEDIATES, 115. REPACKAGING, 133. ANCILLARY OR OTHER USE, 137. Z304  FUEL</v>
      </c>
      <c r="N77" s="3" t="s">
        <v>53</v>
      </c>
      <c r="O77" s="3" t="s">
        <v>1409</v>
      </c>
      <c r="P77">
        <f>0+180</f>
        <v>180</v>
      </c>
      <c r="Q77">
        <f>10+460</f>
        <v>470</v>
      </c>
      <c r="R77">
        <f t="shared" si="24"/>
        <v>650</v>
      </c>
      <c r="S77" s="3" t="s">
        <v>1407</v>
      </c>
      <c r="T77" s="3" t="s">
        <v>1405</v>
      </c>
      <c r="U77" s="3" t="s">
        <v>1407</v>
      </c>
      <c r="V77" s="3" t="s">
        <v>1407</v>
      </c>
      <c r="W77" s="3" t="s">
        <v>1407</v>
      </c>
      <c r="X77" s="3" t="s">
        <v>1405</v>
      </c>
      <c r="Y77" s="3" t="s">
        <v>1407</v>
      </c>
      <c r="Z77" s="3" t="s">
        <v>1405</v>
      </c>
      <c r="AA77" s="3" t="s">
        <v>1405</v>
      </c>
      <c r="AB77" s="3" t="s">
        <v>1407</v>
      </c>
      <c r="AC77" s="3" t="s">
        <v>1405</v>
      </c>
      <c r="AD77" s="3" t="s">
        <v>1405</v>
      </c>
      <c r="AE77" s="3" t="s">
        <v>1405</v>
      </c>
      <c r="AF77" s="3" t="s">
        <v>1405</v>
      </c>
      <c r="AG77" s="3" t="s">
        <v>1405</v>
      </c>
      <c r="AH77" s="3" t="s">
        <v>1405</v>
      </c>
      <c r="AI77" s="3" t="s">
        <v>1405</v>
      </c>
      <c r="AJ77" s="3" t="s">
        <v>1405</v>
      </c>
      <c r="AK77" s="3" t="s">
        <v>1405</v>
      </c>
      <c r="AL77" s="3" t="s">
        <v>1405</v>
      </c>
      <c r="AM77" s="3" t="s">
        <v>1405</v>
      </c>
      <c r="AN77" s="3" t="s">
        <v>1405</v>
      </c>
      <c r="AO77" s="3" t="s">
        <v>1405</v>
      </c>
      <c r="AP77" s="3" t="s">
        <v>1405</v>
      </c>
      <c r="AQ77" s="3" t="s">
        <v>1405</v>
      </c>
      <c r="AR77" s="3" t="s">
        <v>1405</v>
      </c>
      <c r="AS77" s="3" t="s">
        <v>1407</v>
      </c>
      <c r="AT77" s="3" t="s">
        <v>1405</v>
      </c>
      <c r="AU77" s="3" t="s">
        <v>1405</v>
      </c>
      <c r="AV77" s="3" t="s">
        <v>1405</v>
      </c>
      <c r="AW77" s="3" t="s">
        <v>1405</v>
      </c>
      <c r="AX77" s="3" t="s">
        <v>1405</v>
      </c>
      <c r="AY77" s="3" t="s">
        <v>1405</v>
      </c>
      <c r="AZ77" s="3" t="s">
        <v>1405</v>
      </c>
      <c r="BA77" s="3" t="s">
        <v>1405</v>
      </c>
      <c r="BB77" s="3" t="s">
        <v>1405</v>
      </c>
      <c r="BC77" s="3" t="s">
        <v>1405</v>
      </c>
      <c r="BD77" s="3" t="s">
        <v>1405</v>
      </c>
      <c r="BE77" s="3" t="s">
        <v>1405</v>
      </c>
      <c r="BF77" s="3" t="s">
        <v>1405</v>
      </c>
      <c r="BG77" s="3" t="s">
        <v>1405</v>
      </c>
      <c r="BH77" s="3" t="s">
        <v>1405</v>
      </c>
      <c r="BI77" s="3" t="s">
        <v>1405</v>
      </c>
      <c r="BJ77" s="3" t="s">
        <v>1405</v>
      </c>
      <c r="BK77" s="3" t="s">
        <v>1407</v>
      </c>
      <c r="BL77" s="3" t="s">
        <v>1405</v>
      </c>
      <c r="BM77" s="3" t="s">
        <v>1405</v>
      </c>
      <c r="BN77" s="3" t="s">
        <v>1405</v>
      </c>
      <c r="BO77" s="3" t="s">
        <v>1407</v>
      </c>
      <c r="BP77" s="3" t="s">
        <v>1405</v>
      </c>
      <c r="BQ77" s="3" t="s">
        <v>1405</v>
      </c>
      <c r="BR77" s="3" t="s">
        <v>1405</v>
      </c>
      <c r="BS77" s="3" t="s">
        <v>1405</v>
      </c>
      <c r="BT77" s="3" t="s">
        <v>1405</v>
      </c>
      <c r="BU77" s="3" t="str">
        <f t="shared" si="21"/>
        <v>89. PRODUCE THE CHEMICAL</v>
      </c>
      <c r="BV77" s="3" t="str">
        <f t="shared" si="21"/>
        <v/>
      </c>
      <c r="BW77" s="3" t="str">
        <f t="shared" si="21"/>
        <v>91. ON-SITE USE OF THE CHEMICAL</v>
      </c>
      <c r="BX77" s="3" t="str">
        <f t="shared" si="21"/>
        <v>92. SALE OR DISTRIBUTION OF THE CHEMICAL</v>
      </c>
      <c r="BY77" s="3" t="str">
        <f t="shared" si="21"/>
        <v>93. AS A BYPRODUCT</v>
      </c>
      <c r="BZ77" s="3" t="str">
        <f t="shared" si="21"/>
        <v/>
      </c>
      <c r="CA77" s="3" t="str">
        <f t="shared" si="21"/>
        <v>95. USED AS A REACTANT</v>
      </c>
      <c r="CB77" s="3" t="str">
        <f t="shared" si="21"/>
        <v/>
      </c>
      <c r="CC77" s="3" t="str">
        <f t="shared" si="21"/>
        <v/>
      </c>
      <c r="CD77" s="3" t="str">
        <f t="shared" si="21"/>
        <v>98. P103  INTERMEDIATES</v>
      </c>
      <c r="CE77" s="3" t="str">
        <f t="shared" si="21"/>
        <v/>
      </c>
      <c r="CF77" s="3" t="str">
        <f t="shared" si="21"/>
        <v/>
      </c>
      <c r="CG77" s="3" t="str">
        <f t="shared" si="21"/>
        <v/>
      </c>
      <c r="CH77" s="3" t="str">
        <f t="shared" si="21"/>
        <v/>
      </c>
      <c r="CI77" s="3" t="str">
        <f t="shared" si="21"/>
        <v/>
      </c>
      <c r="CJ77" s="3" t="str">
        <f t="shared" si="20"/>
        <v/>
      </c>
      <c r="CK77" s="3" t="str">
        <f t="shared" si="20"/>
        <v/>
      </c>
      <c r="CL77" s="3" t="str">
        <f t="shared" si="20"/>
        <v/>
      </c>
      <c r="CM77" s="3" t="str">
        <f t="shared" si="20"/>
        <v/>
      </c>
      <c r="CN77" s="3" t="str">
        <f t="shared" si="22"/>
        <v/>
      </c>
      <c r="CO77" s="3" t="str">
        <f t="shared" si="22"/>
        <v/>
      </c>
      <c r="CP77" s="3" t="str">
        <f t="shared" si="22"/>
        <v/>
      </c>
      <c r="CQ77" s="3" t="str">
        <f t="shared" si="22"/>
        <v/>
      </c>
      <c r="CR77" s="3" t="str">
        <f t="shared" si="22"/>
        <v/>
      </c>
      <c r="CS77" s="3" t="str">
        <f t="shared" si="22"/>
        <v/>
      </c>
      <c r="CT77" s="3" t="str">
        <f t="shared" si="22"/>
        <v/>
      </c>
      <c r="CU77" s="3" t="str">
        <f t="shared" si="22"/>
        <v>115. REPACKAGING</v>
      </c>
      <c r="CV77" s="3" t="str">
        <f t="shared" si="22"/>
        <v/>
      </c>
      <c r="CW77" s="3" t="str">
        <f t="shared" si="22"/>
        <v/>
      </c>
      <c r="CX77" s="3" t="str">
        <f t="shared" si="22"/>
        <v/>
      </c>
      <c r="CY77" s="3" t="str">
        <f t="shared" si="16"/>
        <v/>
      </c>
      <c r="CZ77" s="3" t="str">
        <f t="shared" si="16"/>
        <v/>
      </c>
      <c r="DA77" s="3" t="str">
        <f t="shared" si="16"/>
        <v/>
      </c>
      <c r="DB77" s="3" t="str">
        <f t="shared" si="23"/>
        <v/>
      </c>
      <c r="DC77" s="3" t="str">
        <f t="shared" si="23"/>
        <v/>
      </c>
      <c r="DD77" s="3" t="str">
        <f t="shared" si="23"/>
        <v/>
      </c>
      <c r="DE77" s="3" t="str">
        <f t="shared" si="23"/>
        <v/>
      </c>
      <c r="DF77" s="3" t="str">
        <f t="shared" si="23"/>
        <v/>
      </c>
      <c r="DG77" s="3" t="str">
        <f t="shared" si="23"/>
        <v/>
      </c>
      <c r="DH77" s="3" t="str">
        <f t="shared" si="23"/>
        <v/>
      </c>
      <c r="DI77" s="3" t="str">
        <f t="shared" si="23"/>
        <v/>
      </c>
      <c r="DJ77" s="3" t="str">
        <f t="shared" si="23"/>
        <v/>
      </c>
      <c r="DK77" s="3" t="str">
        <f t="shared" si="14"/>
        <v/>
      </c>
      <c r="DL77" s="3" t="str">
        <f t="shared" si="14"/>
        <v/>
      </c>
      <c r="DM77" s="3" t="str">
        <f t="shared" si="14"/>
        <v>133. ANCILLARY OR OTHER USE</v>
      </c>
      <c r="DN77" s="3" t="str">
        <f t="shared" si="10"/>
        <v/>
      </c>
      <c r="DO77" s="3" t="str">
        <f t="shared" si="10"/>
        <v/>
      </c>
      <c r="DP77" s="3" t="str">
        <f t="shared" si="7"/>
        <v/>
      </c>
      <c r="DQ77" s="3" t="str">
        <f t="shared" si="7"/>
        <v>137. Z304  FUEL</v>
      </c>
      <c r="DR77" s="3" t="str">
        <f t="shared" si="7"/>
        <v/>
      </c>
      <c r="DS77" s="3" t="str">
        <f t="shared" si="7"/>
        <v/>
      </c>
      <c r="DT77" s="3" t="str">
        <f t="shared" si="13"/>
        <v/>
      </c>
      <c r="DU77" s="3" t="str">
        <f t="shared" si="13"/>
        <v/>
      </c>
      <c r="DV77" s="3" t="str">
        <f t="shared" si="13"/>
        <v/>
      </c>
    </row>
    <row r="78" spans="1:126" ht="105">
      <c r="A78" t="s">
        <v>115</v>
      </c>
      <c r="B78">
        <v>2019</v>
      </c>
      <c r="C78" t="s">
        <v>114</v>
      </c>
      <c r="D78">
        <v>106990</v>
      </c>
      <c r="E78" s="31">
        <v>1319218102958</v>
      </c>
      <c r="F78" t="s">
        <v>544</v>
      </c>
      <c r="G78">
        <v>324110</v>
      </c>
      <c r="H78" t="s">
        <v>545</v>
      </c>
      <c r="I78" t="s">
        <v>546</v>
      </c>
      <c r="J78" t="s">
        <v>547</v>
      </c>
      <c r="K78" t="s">
        <v>505</v>
      </c>
      <c r="L78">
        <v>46394</v>
      </c>
      <c r="M78" s="3" t="str">
        <f t="shared" si="19"/>
        <v>89. PRODUCE THE CHEMICAL, 91. ON-SITE USE OF THE CHEMICAL, 92. SALE OR DISTRIBUTION OF THE CHEMICAL, 93. AS A BYPRODUCT, 95. USED AS A REACTANT, 98. P103  INTERMEDIATES, 115. REPACKAGING, 133. ANCILLARY OR OTHER USE, 137. Z304  FUEL</v>
      </c>
      <c r="N78" s="3" t="s">
        <v>53</v>
      </c>
      <c r="O78" s="3" t="s">
        <v>1409</v>
      </c>
      <c r="P78">
        <v>0</v>
      </c>
      <c r="Q78">
        <v>10</v>
      </c>
      <c r="R78">
        <f t="shared" si="24"/>
        <v>10</v>
      </c>
      <c r="S78" s="3" t="s">
        <v>1407</v>
      </c>
      <c r="T78" s="3" t="s">
        <v>1405</v>
      </c>
      <c r="U78" s="3" t="s">
        <v>1407</v>
      </c>
      <c r="V78" s="3" t="s">
        <v>1407</v>
      </c>
      <c r="W78" s="3" t="s">
        <v>1407</v>
      </c>
      <c r="X78" s="3" t="s">
        <v>1405</v>
      </c>
      <c r="Y78" s="3" t="s">
        <v>1407</v>
      </c>
      <c r="Z78" s="3" t="s">
        <v>1405</v>
      </c>
      <c r="AA78" s="3" t="s">
        <v>1405</v>
      </c>
      <c r="AB78" s="3" t="s">
        <v>1407</v>
      </c>
      <c r="AC78" s="3" t="s">
        <v>1405</v>
      </c>
      <c r="AD78" s="3" t="s">
        <v>1405</v>
      </c>
      <c r="AE78" s="3" t="s">
        <v>1405</v>
      </c>
      <c r="AF78" s="3" t="s">
        <v>1405</v>
      </c>
      <c r="AG78" s="3" t="s">
        <v>1405</v>
      </c>
      <c r="AH78" s="3" t="s">
        <v>1405</v>
      </c>
      <c r="AI78" s="3" t="s">
        <v>1405</v>
      </c>
      <c r="AJ78" s="3" t="s">
        <v>1405</v>
      </c>
      <c r="AK78" s="3" t="s">
        <v>1405</v>
      </c>
      <c r="AL78" s="3" t="s">
        <v>1405</v>
      </c>
      <c r="AM78" s="3" t="s">
        <v>1405</v>
      </c>
      <c r="AN78" s="3" t="s">
        <v>1405</v>
      </c>
      <c r="AO78" s="3" t="s">
        <v>1405</v>
      </c>
      <c r="AP78" s="3" t="s">
        <v>1405</v>
      </c>
      <c r="AQ78" s="3" t="s">
        <v>1405</v>
      </c>
      <c r="AR78" s="3" t="s">
        <v>1405</v>
      </c>
      <c r="AS78" s="3" t="s">
        <v>1407</v>
      </c>
      <c r="AT78" s="3" t="s">
        <v>1405</v>
      </c>
      <c r="AU78" s="3" t="s">
        <v>1405</v>
      </c>
      <c r="AV78" s="3" t="s">
        <v>1405</v>
      </c>
      <c r="AW78" s="3" t="s">
        <v>1405</v>
      </c>
      <c r="AX78" s="3" t="s">
        <v>1405</v>
      </c>
      <c r="AY78" s="3" t="s">
        <v>1405</v>
      </c>
      <c r="AZ78" s="3" t="s">
        <v>1405</v>
      </c>
      <c r="BA78" s="3" t="s">
        <v>1405</v>
      </c>
      <c r="BB78" s="3" t="s">
        <v>1405</v>
      </c>
      <c r="BC78" s="3" t="s">
        <v>1405</v>
      </c>
      <c r="BD78" s="3" t="s">
        <v>1405</v>
      </c>
      <c r="BE78" s="3" t="s">
        <v>1405</v>
      </c>
      <c r="BF78" s="3" t="s">
        <v>1405</v>
      </c>
      <c r="BG78" s="3" t="s">
        <v>1405</v>
      </c>
      <c r="BH78" s="3" t="s">
        <v>1405</v>
      </c>
      <c r="BI78" s="3" t="s">
        <v>1405</v>
      </c>
      <c r="BJ78" s="3" t="s">
        <v>1405</v>
      </c>
      <c r="BK78" s="3" t="s">
        <v>1407</v>
      </c>
      <c r="BL78" s="3" t="s">
        <v>1405</v>
      </c>
      <c r="BM78" s="3" t="s">
        <v>1405</v>
      </c>
      <c r="BN78" s="3" t="s">
        <v>1405</v>
      </c>
      <c r="BO78" s="3" t="s">
        <v>1407</v>
      </c>
      <c r="BP78" s="3" t="s">
        <v>1405</v>
      </c>
      <c r="BQ78" s="3" t="s">
        <v>1405</v>
      </c>
      <c r="BR78" s="3" t="s">
        <v>1405</v>
      </c>
      <c r="BS78" s="3" t="s">
        <v>1405</v>
      </c>
      <c r="BT78" s="3" t="s">
        <v>1405</v>
      </c>
      <c r="BU78" s="3" t="str">
        <f t="shared" si="21"/>
        <v>89. PRODUCE THE CHEMICAL</v>
      </c>
      <c r="BV78" s="3" t="str">
        <f t="shared" si="21"/>
        <v/>
      </c>
      <c r="BW78" s="3" t="str">
        <f t="shared" si="21"/>
        <v>91. ON-SITE USE OF THE CHEMICAL</v>
      </c>
      <c r="BX78" s="3" t="str">
        <f t="shared" si="21"/>
        <v>92. SALE OR DISTRIBUTION OF THE CHEMICAL</v>
      </c>
      <c r="BY78" s="3" t="str">
        <f>IF(W78="Yes", BY$1,"")</f>
        <v>93. AS A BYPRODUCT</v>
      </c>
      <c r="BZ78" s="3" t="str">
        <f t="shared" si="21"/>
        <v/>
      </c>
      <c r="CA78" s="3" t="str">
        <f t="shared" si="21"/>
        <v>95. USED AS A REACTANT</v>
      </c>
      <c r="CB78" s="3" t="str">
        <f t="shared" si="21"/>
        <v/>
      </c>
      <c r="CC78" s="3" t="str">
        <f t="shared" si="21"/>
        <v/>
      </c>
      <c r="CD78" s="3" t="str">
        <f t="shared" si="21"/>
        <v>98. P103  INTERMEDIATES</v>
      </c>
      <c r="CE78" s="3" t="str">
        <f t="shared" si="21"/>
        <v/>
      </c>
      <c r="CF78" s="3" t="str">
        <f t="shared" si="21"/>
        <v/>
      </c>
      <c r="CG78" s="3" t="str">
        <f t="shared" si="21"/>
        <v/>
      </c>
      <c r="CH78" s="3" t="str">
        <f t="shared" si="21"/>
        <v/>
      </c>
      <c r="CI78" s="3" t="str">
        <f t="shared" si="21"/>
        <v/>
      </c>
      <c r="CJ78" s="3" t="str">
        <f t="shared" si="20"/>
        <v/>
      </c>
      <c r="CK78" s="3" t="str">
        <f t="shared" si="20"/>
        <v/>
      </c>
      <c r="CL78" s="3" t="str">
        <f t="shared" si="20"/>
        <v/>
      </c>
      <c r="CM78" s="3" t="str">
        <f t="shared" si="20"/>
        <v/>
      </c>
      <c r="CN78" s="3" t="str">
        <f t="shared" si="22"/>
        <v/>
      </c>
      <c r="CO78" s="3" t="str">
        <f t="shared" si="22"/>
        <v/>
      </c>
      <c r="CP78" s="3" t="str">
        <f t="shared" si="22"/>
        <v/>
      </c>
      <c r="CQ78" s="3" t="str">
        <f t="shared" si="22"/>
        <v/>
      </c>
      <c r="CR78" s="3" t="str">
        <f t="shared" si="22"/>
        <v/>
      </c>
      <c r="CS78" s="3" t="str">
        <f t="shared" si="22"/>
        <v/>
      </c>
      <c r="CT78" s="3" t="str">
        <f t="shared" si="22"/>
        <v/>
      </c>
      <c r="CU78" s="3" t="str">
        <f t="shared" si="22"/>
        <v>115. REPACKAGING</v>
      </c>
      <c r="CV78" s="3" t="str">
        <f t="shared" si="22"/>
        <v/>
      </c>
      <c r="CW78" s="3" t="str">
        <f t="shared" si="22"/>
        <v/>
      </c>
      <c r="CX78" s="3" t="str">
        <f t="shared" si="22"/>
        <v/>
      </c>
      <c r="CY78" s="3" t="str">
        <f t="shared" si="16"/>
        <v/>
      </c>
      <c r="CZ78" s="3" t="str">
        <f t="shared" si="16"/>
        <v/>
      </c>
      <c r="DA78" s="3" t="str">
        <f t="shared" si="16"/>
        <v/>
      </c>
      <c r="DB78" s="3" t="str">
        <f t="shared" si="23"/>
        <v/>
      </c>
      <c r="DC78" s="3" t="str">
        <f t="shared" si="23"/>
        <v/>
      </c>
      <c r="DD78" s="3" t="str">
        <f t="shared" si="23"/>
        <v/>
      </c>
      <c r="DE78" s="3" t="str">
        <f t="shared" si="23"/>
        <v/>
      </c>
      <c r="DF78" s="3" t="str">
        <f t="shared" si="23"/>
        <v/>
      </c>
      <c r="DG78" s="3" t="str">
        <f t="shared" si="23"/>
        <v/>
      </c>
      <c r="DH78" s="3" t="str">
        <f t="shared" si="23"/>
        <v/>
      </c>
      <c r="DI78" s="3" t="str">
        <f t="shared" si="23"/>
        <v/>
      </c>
      <c r="DJ78" s="3" t="str">
        <f t="shared" si="23"/>
        <v/>
      </c>
      <c r="DK78" s="3" t="str">
        <f t="shared" si="14"/>
        <v/>
      </c>
      <c r="DL78" s="3" t="str">
        <f t="shared" si="14"/>
        <v/>
      </c>
      <c r="DM78" s="3" t="str">
        <f t="shared" si="14"/>
        <v>133. ANCILLARY OR OTHER USE</v>
      </c>
      <c r="DN78" s="3" t="str">
        <f t="shared" si="10"/>
        <v/>
      </c>
      <c r="DO78" s="3" t="str">
        <f t="shared" si="10"/>
        <v/>
      </c>
      <c r="DP78" s="3" t="str">
        <f t="shared" si="7"/>
        <v/>
      </c>
      <c r="DQ78" s="3" t="str">
        <f t="shared" si="7"/>
        <v>137. Z304  FUEL</v>
      </c>
      <c r="DR78" s="3" t="str">
        <f t="shared" si="7"/>
        <v/>
      </c>
      <c r="DS78" s="3" t="str">
        <f t="shared" si="7"/>
        <v/>
      </c>
      <c r="DT78" s="3" t="str">
        <f t="shared" si="13"/>
        <v/>
      </c>
      <c r="DU78" s="3" t="str">
        <f t="shared" si="13"/>
        <v/>
      </c>
      <c r="DV78" s="3" t="str">
        <f t="shared" si="13"/>
        <v/>
      </c>
    </row>
    <row r="79" spans="1:126" ht="48" customHeight="1">
      <c r="A79" t="s">
        <v>115</v>
      </c>
      <c r="B79">
        <v>2019</v>
      </c>
      <c r="C79" t="s">
        <v>114</v>
      </c>
      <c r="D79">
        <v>106990</v>
      </c>
      <c r="E79" s="31">
        <v>1319218092245</v>
      </c>
      <c r="F79" t="s">
        <v>544</v>
      </c>
      <c r="G79">
        <v>324110</v>
      </c>
      <c r="H79" t="s">
        <v>545</v>
      </c>
      <c r="I79" t="s">
        <v>546</v>
      </c>
      <c r="J79" t="s">
        <v>547</v>
      </c>
      <c r="K79" t="s">
        <v>505</v>
      </c>
      <c r="L79">
        <v>46394</v>
      </c>
      <c r="M79" s="3" t="str">
        <f t="shared" si="19"/>
        <v>89. PRODUCE THE CHEMICAL, 93. AS A BYPRODUCT</v>
      </c>
      <c r="N79" s="3" t="s">
        <v>53</v>
      </c>
      <c r="O79" s="3" t="s">
        <v>1409</v>
      </c>
      <c r="P79">
        <v>100</v>
      </c>
      <c r="Q79">
        <v>510</v>
      </c>
      <c r="R79">
        <f t="shared" si="24"/>
        <v>610</v>
      </c>
      <c r="S79" s="3" t="s">
        <v>1407</v>
      </c>
      <c r="T79" s="3" t="s">
        <v>1405</v>
      </c>
      <c r="U79" s="3" t="s">
        <v>1405</v>
      </c>
      <c r="V79" s="3" t="s">
        <v>1405</v>
      </c>
      <c r="W79" s="3" t="s">
        <v>1407</v>
      </c>
      <c r="X79" s="3" t="s">
        <v>1405</v>
      </c>
      <c r="Y79" s="3" t="s">
        <v>1405</v>
      </c>
      <c r="Z79" s="3" t="s">
        <v>1405</v>
      </c>
      <c r="AA79" s="3" t="s">
        <v>1405</v>
      </c>
      <c r="AB79" s="3" t="s">
        <v>1405</v>
      </c>
      <c r="AC79" s="3" t="s">
        <v>1405</v>
      </c>
      <c r="AD79" s="3" t="s">
        <v>1405</v>
      </c>
      <c r="AE79" s="3" t="s">
        <v>1405</v>
      </c>
      <c r="AF79" s="3" t="s">
        <v>1405</v>
      </c>
      <c r="AG79" s="3" t="s">
        <v>1405</v>
      </c>
      <c r="AH79" s="3" t="s">
        <v>1405</v>
      </c>
      <c r="AI79" s="3" t="s">
        <v>1405</v>
      </c>
      <c r="AJ79" s="3" t="s">
        <v>1405</v>
      </c>
      <c r="AK79" s="3" t="s">
        <v>1405</v>
      </c>
      <c r="AL79" s="3" t="s">
        <v>1405</v>
      </c>
      <c r="AM79" s="3" t="s">
        <v>1405</v>
      </c>
      <c r="AN79" s="3" t="s">
        <v>1405</v>
      </c>
      <c r="AO79" s="3" t="s">
        <v>1405</v>
      </c>
      <c r="AP79" s="3" t="s">
        <v>1405</v>
      </c>
      <c r="AQ79" s="3" t="s">
        <v>1405</v>
      </c>
      <c r="AR79" s="3" t="s">
        <v>1405</v>
      </c>
      <c r="AS79" s="3" t="s">
        <v>1405</v>
      </c>
      <c r="AT79" s="3" t="s">
        <v>1405</v>
      </c>
      <c r="AU79" s="3" t="s">
        <v>1405</v>
      </c>
      <c r="AV79" s="3" t="s">
        <v>1405</v>
      </c>
      <c r="AW79" s="3" t="s">
        <v>1405</v>
      </c>
      <c r="AX79" s="3" t="s">
        <v>1405</v>
      </c>
      <c r="AY79" s="3" t="s">
        <v>1405</v>
      </c>
      <c r="AZ79" s="3" t="s">
        <v>1405</v>
      </c>
      <c r="BA79" s="3" t="s">
        <v>1405</v>
      </c>
      <c r="BB79" s="3" t="s">
        <v>1405</v>
      </c>
      <c r="BC79" s="3" t="s">
        <v>1405</v>
      </c>
      <c r="BD79" s="3" t="s">
        <v>1405</v>
      </c>
      <c r="BE79" s="3" t="s">
        <v>1405</v>
      </c>
      <c r="BF79" s="3" t="s">
        <v>1405</v>
      </c>
      <c r="BG79" s="3" t="s">
        <v>1405</v>
      </c>
      <c r="BH79" s="3" t="s">
        <v>1405</v>
      </c>
      <c r="BI79" s="3" t="s">
        <v>1405</v>
      </c>
      <c r="BJ79" s="3" t="s">
        <v>1405</v>
      </c>
      <c r="BK79" s="3" t="s">
        <v>1405</v>
      </c>
      <c r="BL79" s="3" t="s">
        <v>1405</v>
      </c>
      <c r="BM79" s="3" t="s">
        <v>1405</v>
      </c>
      <c r="BN79" s="3" t="s">
        <v>1405</v>
      </c>
      <c r="BO79" s="3" t="s">
        <v>1405</v>
      </c>
      <c r="BP79" s="3" t="s">
        <v>1405</v>
      </c>
      <c r="BQ79" s="3" t="s">
        <v>1405</v>
      </c>
      <c r="BR79" s="3" t="s">
        <v>1405</v>
      </c>
      <c r="BS79" s="3" t="s">
        <v>1405</v>
      </c>
      <c r="BT79" s="3" t="s">
        <v>1405</v>
      </c>
      <c r="BU79" s="3" t="str">
        <f t="shared" si="21"/>
        <v>89. PRODUCE THE CHEMICAL</v>
      </c>
      <c r="BV79" s="3" t="str">
        <f t="shared" si="21"/>
        <v/>
      </c>
      <c r="BW79" s="3" t="str">
        <f t="shared" si="21"/>
        <v/>
      </c>
      <c r="BX79" s="3" t="str">
        <f t="shared" si="21"/>
        <v/>
      </c>
      <c r="BY79" s="3" t="str">
        <f t="shared" si="21"/>
        <v>93. AS A BYPRODUCT</v>
      </c>
      <c r="BZ79" s="3" t="str">
        <f t="shared" si="21"/>
        <v/>
      </c>
      <c r="CA79" s="3" t="str">
        <f t="shared" si="21"/>
        <v/>
      </c>
      <c r="CB79" s="3" t="str">
        <f t="shared" si="21"/>
        <v/>
      </c>
      <c r="CC79" s="3" t="str">
        <f t="shared" si="21"/>
        <v/>
      </c>
      <c r="CD79" s="3" t="str">
        <f t="shared" si="21"/>
        <v/>
      </c>
      <c r="CE79" s="3" t="str">
        <f t="shared" si="21"/>
        <v/>
      </c>
      <c r="CF79" s="3" t="str">
        <f t="shared" si="21"/>
        <v/>
      </c>
      <c r="CG79" s="3" t="str">
        <f t="shared" si="21"/>
        <v/>
      </c>
      <c r="CH79" s="3" t="str">
        <f t="shared" si="21"/>
        <v/>
      </c>
      <c r="CI79" s="3" t="str">
        <f t="shared" si="21"/>
        <v/>
      </c>
      <c r="CJ79" s="3" t="str">
        <f t="shared" si="20"/>
        <v/>
      </c>
      <c r="CK79" s="3" t="str">
        <f t="shared" si="20"/>
        <v/>
      </c>
      <c r="CL79" s="3" t="str">
        <f t="shared" si="20"/>
        <v/>
      </c>
      <c r="CM79" s="3" t="str">
        <f t="shared" si="20"/>
        <v/>
      </c>
      <c r="CN79" s="3" t="str">
        <f t="shared" si="22"/>
        <v/>
      </c>
      <c r="CO79" s="3" t="str">
        <f t="shared" si="22"/>
        <v/>
      </c>
      <c r="CP79" s="3" t="str">
        <f t="shared" si="22"/>
        <v/>
      </c>
      <c r="CQ79" s="3" t="str">
        <f t="shared" si="22"/>
        <v/>
      </c>
      <c r="CR79" s="3" t="str">
        <f t="shared" si="22"/>
        <v/>
      </c>
      <c r="CS79" s="3" t="str">
        <f t="shared" si="22"/>
        <v/>
      </c>
      <c r="CT79" s="3" t="str">
        <f t="shared" si="22"/>
        <v/>
      </c>
      <c r="CU79" s="3" t="str">
        <f t="shared" si="22"/>
        <v/>
      </c>
      <c r="CV79" s="3" t="str">
        <f t="shared" si="22"/>
        <v/>
      </c>
      <c r="CW79" s="3" t="str">
        <f t="shared" si="22"/>
        <v/>
      </c>
      <c r="CX79" s="3" t="str">
        <f t="shared" si="22"/>
        <v/>
      </c>
      <c r="CY79" s="3" t="str">
        <f t="shared" si="16"/>
        <v/>
      </c>
      <c r="CZ79" s="3" t="str">
        <f t="shared" si="16"/>
        <v/>
      </c>
      <c r="DA79" s="3" t="str">
        <f t="shared" si="16"/>
        <v/>
      </c>
      <c r="DB79" s="3" t="str">
        <f t="shared" si="23"/>
        <v/>
      </c>
      <c r="DC79" s="3" t="str">
        <f t="shared" si="23"/>
        <v/>
      </c>
      <c r="DD79" s="3" t="str">
        <f t="shared" si="23"/>
        <v/>
      </c>
      <c r="DE79" s="3" t="str">
        <f t="shared" si="23"/>
        <v/>
      </c>
      <c r="DF79" s="3" t="str">
        <f t="shared" si="23"/>
        <v/>
      </c>
      <c r="DG79" s="3" t="str">
        <f t="shared" si="23"/>
        <v/>
      </c>
      <c r="DH79" s="3" t="str">
        <f t="shared" si="23"/>
        <v/>
      </c>
      <c r="DI79" s="3" t="str">
        <f t="shared" si="23"/>
        <v/>
      </c>
      <c r="DJ79" s="3" t="str">
        <f t="shared" si="23"/>
        <v/>
      </c>
      <c r="DK79" s="3" t="str">
        <f t="shared" si="14"/>
        <v/>
      </c>
      <c r="DL79" s="3" t="str">
        <f t="shared" si="14"/>
        <v/>
      </c>
      <c r="DM79" s="3" t="str">
        <f t="shared" si="14"/>
        <v/>
      </c>
      <c r="DN79" s="3" t="str">
        <f t="shared" si="10"/>
        <v/>
      </c>
      <c r="DO79" s="3" t="str">
        <f t="shared" si="10"/>
        <v/>
      </c>
      <c r="DP79" s="3" t="str">
        <f t="shared" si="7"/>
        <v/>
      </c>
      <c r="DQ79" s="3" t="str">
        <f t="shared" si="7"/>
        <v/>
      </c>
      <c r="DR79" s="3" t="str">
        <f t="shared" si="7"/>
        <v/>
      </c>
      <c r="DS79" s="3" t="str">
        <f t="shared" si="7"/>
        <v/>
      </c>
      <c r="DT79" s="3" t="str">
        <f t="shared" si="13"/>
        <v/>
      </c>
      <c r="DU79" s="3" t="str">
        <f t="shared" si="13"/>
        <v/>
      </c>
      <c r="DV79" s="3" t="str">
        <f t="shared" si="13"/>
        <v/>
      </c>
    </row>
    <row r="80" spans="1:126" ht="105">
      <c r="A80" t="s">
        <v>115</v>
      </c>
      <c r="B80">
        <v>2020</v>
      </c>
      <c r="C80" t="s">
        <v>114</v>
      </c>
      <c r="D80">
        <v>106990</v>
      </c>
      <c r="E80" s="31">
        <v>1320219066368</v>
      </c>
      <c r="F80" t="s">
        <v>544</v>
      </c>
      <c r="G80">
        <v>324110</v>
      </c>
      <c r="H80" t="s">
        <v>545</v>
      </c>
      <c r="I80" t="s">
        <v>546</v>
      </c>
      <c r="J80" t="s">
        <v>547</v>
      </c>
      <c r="K80" t="s">
        <v>505</v>
      </c>
      <c r="L80">
        <v>46394</v>
      </c>
      <c r="M80" s="3" t="str">
        <f t="shared" si="19"/>
        <v>89. PRODUCE THE CHEMICAL, 91. ON-SITE USE OF THE CHEMICAL, 92. SALE OR DISTRIBUTION OF THE CHEMICAL, 95. USED AS A REACTANT, 98. P103  INTERMEDIATES, 115. REPACKAGING, 133. ANCILLARY OR OTHER USE, 137. Z304  FUEL</v>
      </c>
      <c r="N80" s="3" t="s">
        <v>53</v>
      </c>
      <c r="O80" s="3" t="s">
        <v>1409</v>
      </c>
      <c r="P80">
        <v>140</v>
      </c>
      <c r="Q80">
        <f>250+10</f>
        <v>260</v>
      </c>
      <c r="R80">
        <f t="shared" si="24"/>
        <v>400</v>
      </c>
      <c r="S80" s="3" t="s">
        <v>1407</v>
      </c>
      <c r="T80" s="3" t="s">
        <v>1405</v>
      </c>
      <c r="U80" s="3" t="s">
        <v>1407</v>
      </c>
      <c r="V80" s="3" t="s">
        <v>1407</v>
      </c>
      <c r="W80" s="3" t="s">
        <v>1405</v>
      </c>
      <c r="X80" s="3" t="s">
        <v>1405</v>
      </c>
      <c r="Y80" s="3" t="s">
        <v>1407</v>
      </c>
      <c r="Z80" s="3" t="s">
        <v>1405</v>
      </c>
      <c r="AA80" s="3" t="s">
        <v>1405</v>
      </c>
      <c r="AB80" s="3" t="s">
        <v>1407</v>
      </c>
      <c r="AC80" s="3" t="s">
        <v>1405</v>
      </c>
      <c r="AD80" s="3" t="s">
        <v>1405</v>
      </c>
      <c r="AE80" s="3" t="s">
        <v>1405</v>
      </c>
      <c r="AF80" s="3" t="s">
        <v>1405</v>
      </c>
      <c r="AG80" s="3" t="s">
        <v>1405</v>
      </c>
      <c r="AH80" s="3" t="s">
        <v>1405</v>
      </c>
      <c r="AI80" s="3" t="s">
        <v>1405</v>
      </c>
      <c r="AJ80" s="3" t="s">
        <v>1405</v>
      </c>
      <c r="AK80" s="3" t="s">
        <v>1405</v>
      </c>
      <c r="AL80" s="3" t="s">
        <v>1405</v>
      </c>
      <c r="AM80" s="3" t="s">
        <v>1405</v>
      </c>
      <c r="AN80" s="3" t="s">
        <v>1405</v>
      </c>
      <c r="AO80" s="3" t="s">
        <v>1405</v>
      </c>
      <c r="AP80" s="3" t="s">
        <v>1405</v>
      </c>
      <c r="AQ80" s="3" t="s">
        <v>1405</v>
      </c>
      <c r="AR80" s="3" t="s">
        <v>1405</v>
      </c>
      <c r="AS80" s="3" t="s">
        <v>1407</v>
      </c>
      <c r="AT80" s="3" t="s">
        <v>1405</v>
      </c>
      <c r="AU80" s="3" t="s">
        <v>1405</v>
      </c>
      <c r="AV80" s="3" t="s">
        <v>1405</v>
      </c>
      <c r="AW80" s="3" t="s">
        <v>1405</v>
      </c>
      <c r="AX80" s="3" t="s">
        <v>1405</v>
      </c>
      <c r="AY80" s="3" t="s">
        <v>1405</v>
      </c>
      <c r="AZ80" s="3" t="s">
        <v>1405</v>
      </c>
      <c r="BA80" s="3" t="s">
        <v>1405</v>
      </c>
      <c r="BB80" s="3" t="s">
        <v>1405</v>
      </c>
      <c r="BC80" s="3" t="s">
        <v>1405</v>
      </c>
      <c r="BD80" s="3" t="s">
        <v>1405</v>
      </c>
      <c r="BE80" s="3" t="s">
        <v>1405</v>
      </c>
      <c r="BF80" s="3" t="s">
        <v>1405</v>
      </c>
      <c r="BG80" s="3" t="s">
        <v>1405</v>
      </c>
      <c r="BH80" s="3" t="s">
        <v>1405</v>
      </c>
      <c r="BI80" s="3" t="s">
        <v>1405</v>
      </c>
      <c r="BJ80" s="3" t="s">
        <v>1405</v>
      </c>
      <c r="BK80" s="3" t="s">
        <v>1407</v>
      </c>
      <c r="BL80" s="3" t="s">
        <v>1405</v>
      </c>
      <c r="BM80" s="3" t="s">
        <v>1405</v>
      </c>
      <c r="BN80" s="3" t="s">
        <v>1405</v>
      </c>
      <c r="BO80" s="3" t="s">
        <v>1407</v>
      </c>
      <c r="BP80" s="3" t="s">
        <v>1405</v>
      </c>
      <c r="BQ80" s="3" t="s">
        <v>1405</v>
      </c>
      <c r="BR80" s="3" t="s">
        <v>1405</v>
      </c>
      <c r="BS80" s="3" t="s">
        <v>1405</v>
      </c>
      <c r="BT80" s="3" t="s">
        <v>1405</v>
      </c>
      <c r="BU80" s="3" t="str">
        <f t="shared" si="21"/>
        <v>89. PRODUCE THE CHEMICAL</v>
      </c>
      <c r="BV80" s="3" t="str">
        <f t="shared" si="21"/>
        <v/>
      </c>
      <c r="BW80" s="3" t="str">
        <f t="shared" si="21"/>
        <v>91. ON-SITE USE OF THE CHEMICAL</v>
      </c>
      <c r="BX80" s="3" t="str">
        <f t="shared" si="21"/>
        <v>92. SALE OR DISTRIBUTION OF THE CHEMICAL</v>
      </c>
      <c r="BY80" s="3" t="str">
        <f t="shared" si="21"/>
        <v/>
      </c>
      <c r="BZ80" s="3" t="str">
        <f t="shared" si="21"/>
        <v/>
      </c>
      <c r="CA80" s="3" t="str">
        <f t="shared" si="21"/>
        <v>95. USED AS A REACTANT</v>
      </c>
      <c r="CB80" s="3" t="str">
        <f t="shared" si="21"/>
        <v/>
      </c>
      <c r="CC80" s="3" t="str">
        <f t="shared" si="21"/>
        <v/>
      </c>
      <c r="CD80" s="3" t="str">
        <f t="shared" si="21"/>
        <v>98. P103  INTERMEDIATES</v>
      </c>
      <c r="CE80" s="3" t="str">
        <f t="shared" si="21"/>
        <v/>
      </c>
      <c r="CF80" s="3" t="str">
        <f t="shared" si="21"/>
        <v/>
      </c>
      <c r="CG80" s="3" t="str">
        <f t="shared" si="21"/>
        <v/>
      </c>
      <c r="CH80" s="3" t="str">
        <f t="shared" si="21"/>
        <v/>
      </c>
      <c r="CI80" s="3" t="str">
        <f t="shared" si="21"/>
        <v/>
      </c>
      <c r="CJ80" s="3" t="str">
        <f t="shared" si="20"/>
        <v/>
      </c>
      <c r="CK80" s="3" t="str">
        <f t="shared" si="20"/>
        <v/>
      </c>
      <c r="CL80" s="3" t="str">
        <f t="shared" si="20"/>
        <v/>
      </c>
      <c r="CM80" s="3" t="str">
        <f t="shared" si="20"/>
        <v/>
      </c>
      <c r="CN80" s="3" t="str">
        <f t="shared" si="22"/>
        <v/>
      </c>
      <c r="CO80" s="3" t="str">
        <f t="shared" si="22"/>
        <v/>
      </c>
      <c r="CP80" s="3" t="str">
        <f t="shared" si="22"/>
        <v/>
      </c>
      <c r="CQ80" s="3" t="str">
        <f t="shared" si="22"/>
        <v/>
      </c>
      <c r="CR80" s="3" t="str">
        <f t="shared" si="22"/>
        <v/>
      </c>
      <c r="CS80" s="3" t="str">
        <f t="shared" si="22"/>
        <v/>
      </c>
      <c r="CT80" s="3" t="str">
        <f t="shared" si="22"/>
        <v/>
      </c>
      <c r="CU80" s="3" t="str">
        <f t="shared" si="22"/>
        <v>115. REPACKAGING</v>
      </c>
      <c r="CV80" s="3" t="str">
        <f t="shared" si="22"/>
        <v/>
      </c>
      <c r="CW80" s="3" t="str">
        <f t="shared" si="22"/>
        <v/>
      </c>
      <c r="CX80" s="3" t="str">
        <f t="shared" si="22"/>
        <v/>
      </c>
      <c r="CY80" s="3" t="str">
        <f t="shared" si="16"/>
        <v/>
      </c>
      <c r="CZ80" s="3" t="str">
        <f t="shared" si="16"/>
        <v/>
      </c>
      <c r="DA80" s="3" t="str">
        <f t="shared" si="16"/>
        <v/>
      </c>
      <c r="DB80" s="3" t="str">
        <f t="shared" si="23"/>
        <v/>
      </c>
      <c r="DC80" s="3" t="str">
        <f t="shared" si="23"/>
        <v/>
      </c>
      <c r="DD80" s="3" t="str">
        <f t="shared" si="23"/>
        <v/>
      </c>
      <c r="DE80" s="3" t="str">
        <f t="shared" si="23"/>
        <v/>
      </c>
      <c r="DF80" s="3" t="str">
        <f t="shared" si="23"/>
        <v/>
      </c>
      <c r="DG80" s="3" t="str">
        <f t="shared" si="23"/>
        <v/>
      </c>
      <c r="DH80" s="3" t="str">
        <f t="shared" si="23"/>
        <v/>
      </c>
      <c r="DI80" s="3" t="str">
        <f t="shared" si="23"/>
        <v/>
      </c>
      <c r="DJ80" s="3" t="str">
        <f t="shared" si="23"/>
        <v/>
      </c>
      <c r="DK80" s="3" t="str">
        <f t="shared" si="14"/>
        <v/>
      </c>
      <c r="DL80" s="3" t="str">
        <f t="shared" si="14"/>
        <v/>
      </c>
      <c r="DM80" s="3" t="str">
        <f t="shared" si="14"/>
        <v>133. ANCILLARY OR OTHER USE</v>
      </c>
      <c r="DN80" s="3" t="str">
        <f t="shared" si="10"/>
        <v/>
      </c>
      <c r="DO80" s="3" t="str">
        <f t="shared" si="10"/>
        <v/>
      </c>
      <c r="DP80" s="3" t="str">
        <f t="shared" si="7"/>
        <v/>
      </c>
      <c r="DQ80" s="3" t="str">
        <f t="shared" si="7"/>
        <v>137. Z304  FUEL</v>
      </c>
      <c r="DR80" s="3" t="str">
        <f t="shared" si="7"/>
        <v/>
      </c>
      <c r="DS80" s="3" t="str">
        <f t="shared" si="7"/>
        <v/>
      </c>
      <c r="DT80" s="3" t="str">
        <f t="shared" si="13"/>
        <v/>
      </c>
      <c r="DU80" s="3" t="str">
        <f t="shared" si="13"/>
        <v/>
      </c>
      <c r="DV80" s="3" t="str">
        <f t="shared" si="13"/>
        <v/>
      </c>
    </row>
    <row r="81" spans="1:126" ht="105">
      <c r="A81" t="s">
        <v>115</v>
      </c>
      <c r="B81">
        <v>2021</v>
      </c>
      <c r="C81" t="s">
        <v>114</v>
      </c>
      <c r="D81">
        <v>106990</v>
      </c>
      <c r="E81" s="31">
        <v>1321220371518</v>
      </c>
      <c r="F81" t="s">
        <v>544</v>
      </c>
      <c r="G81">
        <v>324110</v>
      </c>
      <c r="H81" t="s">
        <v>545</v>
      </c>
      <c r="I81" t="s">
        <v>546</v>
      </c>
      <c r="J81" t="s">
        <v>547</v>
      </c>
      <c r="K81" t="s">
        <v>505</v>
      </c>
      <c r="L81">
        <v>46394</v>
      </c>
      <c r="M81" s="3" t="str">
        <f t="shared" si="19"/>
        <v>89. PRODUCE THE CHEMICAL, 91. ON-SITE USE OF THE CHEMICAL, 92. SALE OR DISTRIBUTION OF THE CHEMICAL, 93. AS A BYPRODUCT, 95. USED AS A REACTANT, 98. P103  INTERMEDIATES, 115. REPACKAGING</v>
      </c>
      <c r="N81" s="3" t="s">
        <v>53</v>
      </c>
      <c r="O81" s="3" t="s">
        <v>1409</v>
      </c>
      <c r="P81">
        <v>93</v>
      </c>
      <c r="Q81">
        <f>250+10</f>
        <v>260</v>
      </c>
      <c r="R81">
        <f t="shared" si="24"/>
        <v>353</v>
      </c>
      <c r="S81" s="3" t="s">
        <v>1407</v>
      </c>
      <c r="T81" s="3" t="s">
        <v>1405</v>
      </c>
      <c r="U81" s="3" t="s">
        <v>1407</v>
      </c>
      <c r="V81" s="3" t="s">
        <v>1407</v>
      </c>
      <c r="W81" s="3" t="s">
        <v>1407</v>
      </c>
      <c r="X81" s="3" t="s">
        <v>1405</v>
      </c>
      <c r="Y81" s="3" t="s">
        <v>1407</v>
      </c>
      <c r="Z81" s="3" t="s">
        <v>1405</v>
      </c>
      <c r="AA81" s="3" t="s">
        <v>1405</v>
      </c>
      <c r="AB81" s="3" t="s">
        <v>1407</v>
      </c>
      <c r="AC81" s="3" t="s">
        <v>1405</v>
      </c>
      <c r="AD81" s="3" t="s">
        <v>1405</v>
      </c>
      <c r="AE81" s="3" t="s">
        <v>1405</v>
      </c>
      <c r="AF81" s="3" t="s">
        <v>1405</v>
      </c>
      <c r="AG81" s="3" t="s">
        <v>1405</v>
      </c>
      <c r="AH81" s="3" t="s">
        <v>1405</v>
      </c>
      <c r="AI81" s="3" t="s">
        <v>1405</v>
      </c>
      <c r="AJ81" s="3" t="s">
        <v>1405</v>
      </c>
      <c r="AK81" s="3" t="s">
        <v>1405</v>
      </c>
      <c r="AL81" s="3" t="s">
        <v>1405</v>
      </c>
      <c r="AM81" s="3" t="s">
        <v>1405</v>
      </c>
      <c r="AN81" s="3" t="s">
        <v>1405</v>
      </c>
      <c r="AO81" s="3" t="s">
        <v>1405</v>
      </c>
      <c r="AP81" s="3" t="s">
        <v>1405</v>
      </c>
      <c r="AQ81" s="3" t="s">
        <v>1405</v>
      </c>
      <c r="AR81" s="3" t="s">
        <v>1405</v>
      </c>
      <c r="AS81" s="3" t="s">
        <v>1407</v>
      </c>
      <c r="AT81" s="3" t="s">
        <v>1405</v>
      </c>
      <c r="AU81" s="3" t="s">
        <v>1405</v>
      </c>
      <c r="AV81" s="3" t="s">
        <v>1405</v>
      </c>
      <c r="AW81" s="3" t="s">
        <v>1405</v>
      </c>
      <c r="AX81" s="3" t="s">
        <v>1405</v>
      </c>
      <c r="AY81" s="3" t="s">
        <v>1405</v>
      </c>
      <c r="AZ81" s="3" t="s">
        <v>1405</v>
      </c>
      <c r="BA81" s="3" t="s">
        <v>1405</v>
      </c>
      <c r="BB81" s="3" t="s">
        <v>1405</v>
      </c>
      <c r="BC81" s="3" t="s">
        <v>1405</v>
      </c>
      <c r="BD81" s="3" t="s">
        <v>1405</v>
      </c>
      <c r="BE81" s="3" t="s">
        <v>1405</v>
      </c>
      <c r="BF81" s="3" t="s">
        <v>1405</v>
      </c>
      <c r="BG81" s="3" t="s">
        <v>1405</v>
      </c>
      <c r="BH81" s="3" t="s">
        <v>1405</v>
      </c>
      <c r="BI81" s="3" t="s">
        <v>1405</v>
      </c>
      <c r="BJ81" s="3" t="s">
        <v>1405</v>
      </c>
      <c r="BK81" s="3" t="s">
        <v>1405</v>
      </c>
      <c r="BL81" s="3" t="s">
        <v>1405</v>
      </c>
      <c r="BM81" s="3" t="s">
        <v>1405</v>
      </c>
      <c r="BN81" s="3" t="s">
        <v>1405</v>
      </c>
      <c r="BO81" s="3" t="s">
        <v>1405</v>
      </c>
      <c r="BP81" s="3" t="s">
        <v>1405</v>
      </c>
      <c r="BQ81" s="3" t="s">
        <v>1405</v>
      </c>
      <c r="BR81" s="3" t="s">
        <v>1405</v>
      </c>
      <c r="BS81" s="3" t="s">
        <v>1405</v>
      </c>
      <c r="BT81" s="3" t="s">
        <v>1405</v>
      </c>
      <c r="BU81" s="3" t="str">
        <f t="shared" si="21"/>
        <v>89. PRODUCE THE CHEMICAL</v>
      </c>
      <c r="BV81" s="3" t="str">
        <f t="shared" si="21"/>
        <v/>
      </c>
      <c r="BW81" s="3" t="str">
        <f t="shared" si="21"/>
        <v>91. ON-SITE USE OF THE CHEMICAL</v>
      </c>
      <c r="BX81" s="3" t="str">
        <f t="shared" si="21"/>
        <v>92. SALE OR DISTRIBUTION OF THE CHEMICAL</v>
      </c>
      <c r="BY81" s="3" t="str">
        <f>IF(W81="Yes", BY$1,"")</f>
        <v>93. AS A BYPRODUCT</v>
      </c>
      <c r="BZ81" s="3" t="str">
        <f t="shared" si="21"/>
        <v/>
      </c>
      <c r="CA81" s="3" t="str">
        <f t="shared" si="21"/>
        <v>95. USED AS A REACTANT</v>
      </c>
      <c r="CB81" s="3" t="str">
        <f t="shared" si="21"/>
        <v/>
      </c>
      <c r="CC81" s="3" t="str">
        <f t="shared" si="21"/>
        <v/>
      </c>
      <c r="CD81" s="3" t="str">
        <f t="shared" si="21"/>
        <v>98. P103  INTERMEDIATES</v>
      </c>
      <c r="CE81" s="3" t="str">
        <f t="shared" si="21"/>
        <v/>
      </c>
      <c r="CF81" s="3" t="str">
        <f t="shared" si="21"/>
        <v/>
      </c>
      <c r="CG81" s="3" t="str">
        <f t="shared" si="21"/>
        <v/>
      </c>
      <c r="CH81" s="3" t="str">
        <f t="shared" si="21"/>
        <v/>
      </c>
      <c r="CI81" s="3" t="str">
        <f t="shared" si="21"/>
        <v/>
      </c>
      <c r="CJ81" s="3" t="str">
        <f t="shared" si="20"/>
        <v/>
      </c>
      <c r="CK81" s="3" t="str">
        <f t="shared" si="20"/>
        <v/>
      </c>
      <c r="CL81" s="3" t="str">
        <f t="shared" si="20"/>
        <v/>
      </c>
      <c r="CM81" s="3" t="str">
        <f t="shared" si="20"/>
        <v/>
      </c>
      <c r="CN81" s="3" t="str">
        <f t="shared" si="22"/>
        <v/>
      </c>
      <c r="CO81" s="3" t="str">
        <f t="shared" si="22"/>
        <v/>
      </c>
      <c r="CP81" s="3" t="str">
        <f t="shared" si="22"/>
        <v/>
      </c>
      <c r="CQ81" s="3" t="str">
        <f t="shared" si="22"/>
        <v/>
      </c>
      <c r="CR81" s="3" t="str">
        <f t="shared" si="22"/>
        <v/>
      </c>
      <c r="CS81" s="3" t="str">
        <f t="shared" si="22"/>
        <v/>
      </c>
      <c r="CT81" s="3" t="str">
        <f t="shared" si="22"/>
        <v/>
      </c>
      <c r="CU81" s="3" t="str">
        <f t="shared" si="22"/>
        <v>115. REPACKAGING</v>
      </c>
      <c r="CV81" s="3" t="str">
        <f t="shared" si="22"/>
        <v/>
      </c>
      <c r="CW81" s="3" t="str">
        <f t="shared" si="22"/>
        <v/>
      </c>
      <c r="CX81" s="3" t="str">
        <f t="shared" si="22"/>
        <v/>
      </c>
      <c r="CY81" s="3" t="str">
        <f t="shared" si="16"/>
        <v/>
      </c>
      <c r="CZ81" s="3" t="str">
        <f t="shared" si="16"/>
        <v/>
      </c>
      <c r="DA81" s="3" t="str">
        <f t="shared" si="16"/>
        <v/>
      </c>
      <c r="DB81" s="3" t="str">
        <f t="shared" si="23"/>
        <v/>
      </c>
      <c r="DC81" s="3" t="str">
        <f t="shared" si="23"/>
        <v/>
      </c>
      <c r="DD81" s="3" t="str">
        <f t="shared" si="23"/>
        <v/>
      </c>
      <c r="DE81" s="3" t="str">
        <f t="shared" si="23"/>
        <v/>
      </c>
      <c r="DF81" s="3" t="str">
        <f t="shared" si="23"/>
        <v/>
      </c>
      <c r="DG81" s="3" t="str">
        <f t="shared" si="23"/>
        <v/>
      </c>
      <c r="DH81" s="3" t="str">
        <f t="shared" si="23"/>
        <v/>
      </c>
      <c r="DI81" s="3" t="str">
        <f t="shared" si="23"/>
        <v/>
      </c>
      <c r="DJ81" s="3" t="str">
        <f t="shared" si="23"/>
        <v/>
      </c>
      <c r="DK81" s="3" t="str">
        <f t="shared" si="14"/>
        <v/>
      </c>
      <c r="DL81" s="3" t="str">
        <f t="shared" si="14"/>
        <v/>
      </c>
      <c r="DM81" s="3" t="str">
        <f t="shared" si="14"/>
        <v/>
      </c>
      <c r="DN81" s="3" t="str">
        <f t="shared" si="10"/>
        <v/>
      </c>
      <c r="DO81" s="3" t="str">
        <f t="shared" si="10"/>
        <v/>
      </c>
      <c r="DP81" s="3" t="str">
        <f t="shared" si="10"/>
        <v/>
      </c>
      <c r="DQ81" s="3" t="str">
        <f t="shared" si="10"/>
        <v/>
      </c>
      <c r="DR81" s="3" t="str">
        <f t="shared" si="10"/>
        <v/>
      </c>
      <c r="DS81" s="3" t="str">
        <f t="shared" si="10"/>
        <v/>
      </c>
      <c r="DT81" s="3" t="str">
        <f t="shared" si="13"/>
        <v/>
      </c>
      <c r="DU81" s="3" t="str">
        <f t="shared" si="13"/>
        <v/>
      </c>
      <c r="DV81" s="3" t="str">
        <f t="shared" si="13"/>
        <v/>
      </c>
    </row>
    <row r="82" spans="1:126" ht="60">
      <c r="A82" t="s">
        <v>115</v>
      </c>
      <c r="B82">
        <v>2016</v>
      </c>
      <c r="C82" t="s">
        <v>114</v>
      </c>
      <c r="D82">
        <v>106990</v>
      </c>
      <c r="E82" s="31">
        <v>1316215643077</v>
      </c>
      <c r="F82" t="s">
        <v>550</v>
      </c>
      <c r="G82">
        <v>324110</v>
      </c>
      <c r="H82" t="s">
        <v>551</v>
      </c>
      <c r="I82" t="s">
        <v>552</v>
      </c>
      <c r="J82" t="s">
        <v>553</v>
      </c>
      <c r="K82" t="s">
        <v>250</v>
      </c>
      <c r="L82">
        <v>43616</v>
      </c>
      <c r="M82" s="3" t="str">
        <f t="shared" si="19"/>
        <v>89. PRODUCE THE CHEMICAL, 91. ON-SITE USE OF THE CHEMICAL, 92. SALE OR DISTRIBUTION OF THE CHEMICAL, 95. USED AS A REACTANT, 115. REPACKAGING</v>
      </c>
      <c r="N82" s="3" t="s">
        <v>53</v>
      </c>
      <c r="O82" s="3" t="s">
        <v>1409</v>
      </c>
      <c r="P82">
        <v>32</v>
      </c>
      <c r="Q82">
        <v>830</v>
      </c>
      <c r="R82">
        <v>862</v>
      </c>
      <c r="S82" s="3" t="s">
        <v>1407</v>
      </c>
      <c r="T82" s="3" t="s">
        <v>1405</v>
      </c>
      <c r="U82" s="3" t="s">
        <v>1407</v>
      </c>
      <c r="V82" s="3" t="s">
        <v>1407</v>
      </c>
      <c r="W82" s="3" t="s">
        <v>1405</v>
      </c>
      <c r="X82" s="3" t="s">
        <v>1405</v>
      </c>
      <c r="Y82" s="3" t="s">
        <v>1407</v>
      </c>
      <c r="AE82" s="3" t="s">
        <v>1405</v>
      </c>
      <c r="AR82" s="3" t="s">
        <v>1405</v>
      </c>
      <c r="AS82" s="3" t="s">
        <v>1407</v>
      </c>
      <c r="AT82" s="3" t="s">
        <v>1405</v>
      </c>
      <c r="AV82" s="3" t="s">
        <v>1405</v>
      </c>
      <c r="BD82" s="3" t="s">
        <v>1405</v>
      </c>
      <c r="BK82" s="3" t="s">
        <v>1405</v>
      </c>
      <c r="BU82" s="3" t="str">
        <f t="shared" si="21"/>
        <v>89. PRODUCE THE CHEMICAL</v>
      </c>
      <c r="BV82" s="3" t="str">
        <f t="shared" si="21"/>
        <v/>
      </c>
      <c r="BW82" s="3" t="str">
        <f t="shared" si="21"/>
        <v>91. ON-SITE USE OF THE CHEMICAL</v>
      </c>
      <c r="BX82" s="3" t="str">
        <f t="shared" si="21"/>
        <v>92. SALE OR DISTRIBUTION OF THE CHEMICAL</v>
      </c>
      <c r="BY82" s="3" t="str">
        <f t="shared" si="21"/>
        <v/>
      </c>
      <c r="BZ82" s="3" t="str">
        <f t="shared" si="21"/>
        <v/>
      </c>
      <c r="CA82" s="3" t="str">
        <f t="shared" si="21"/>
        <v>95. USED AS A REACTANT</v>
      </c>
      <c r="CB82" s="3" t="str">
        <f t="shared" si="21"/>
        <v/>
      </c>
      <c r="CC82" s="3" t="str">
        <f t="shared" si="21"/>
        <v/>
      </c>
      <c r="CD82" s="3" t="str">
        <f t="shared" si="21"/>
        <v/>
      </c>
      <c r="CE82" s="3" t="str">
        <f t="shared" si="21"/>
        <v/>
      </c>
      <c r="CF82" s="3" t="str">
        <f t="shared" si="21"/>
        <v/>
      </c>
      <c r="CG82" s="3" t="str">
        <f t="shared" si="21"/>
        <v/>
      </c>
      <c r="CH82" s="3" t="str">
        <f t="shared" si="21"/>
        <v/>
      </c>
      <c r="CI82" s="3" t="str">
        <f t="shared" si="21"/>
        <v/>
      </c>
      <c r="CJ82" s="3" t="str">
        <f t="shared" si="20"/>
        <v/>
      </c>
      <c r="CK82" s="3" t="str">
        <f t="shared" si="20"/>
        <v/>
      </c>
      <c r="CL82" s="3" t="str">
        <f t="shared" si="20"/>
        <v/>
      </c>
      <c r="CM82" s="3" t="str">
        <f t="shared" si="20"/>
        <v/>
      </c>
      <c r="CN82" s="3" t="str">
        <f t="shared" si="22"/>
        <v/>
      </c>
      <c r="CO82" s="3" t="str">
        <f t="shared" si="22"/>
        <v/>
      </c>
      <c r="CP82" s="3" t="str">
        <f t="shared" si="22"/>
        <v/>
      </c>
      <c r="CQ82" s="3" t="str">
        <f t="shared" si="22"/>
        <v/>
      </c>
      <c r="CR82" s="3" t="str">
        <f t="shared" si="22"/>
        <v/>
      </c>
      <c r="CS82" s="3" t="str">
        <f t="shared" si="22"/>
        <v/>
      </c>
      <c r="CT82" s="3" t="str">
        <f t="shared" si="22"/>
        <v/>
      </c>
      <c r="CU82" s="3" t="str">
        <f t="shared" si="22"/>
        <v>115. REPACKAGING</v>
      </c>
      <c r="CV82" s="3" t="str">
        <f t="shared" si="22"/>
        <v/>
      </c>
      <c r="CW82" s="3" t="str">
        <f t="shared" si="22"/>
        <v/>
      </c>
      <c r="CX82" s="3" t="str">
        <f t="shared" si="22"/>
        <v/>
      </c>
      <c r="CY82" s="3" t="str">
        <f t="shared" si="16"/>
        <v/>
      </c>
      <c r="CZ82" s="3" t="str">
        <f t="shared" si="16"/>
        <v/>
      </c>
      <c r="DA82" s="3" t="str">
        <f t="shared" si="16"/>
        <v/>
      </c>
      <c r="DB82" s="3" t="str">
        <f t="shared" si="23"/>
        <v/>
      </c>
      <c r="DC82" s="3" t="str">
        <f t="shared" si="23"/>
        <v/>
      </c>
      <c r="DD82" s="3" t="str">
        <f t="shared" si="23"/>
        <v/>
      </c>
      <c r="DE82" s="3" t="str">
        <f t="shared" si="23"/>
        <v/>
      </c>
      <c r="DF82" s="3" t="str">
        <f t="shared" si="23"/>
        <v/>
      </c>
      <c r="DG82" s="3" t="str">
        <f t="shared" si="23"/>
        <v/>
      </c>
      <c r="DH82" s="3" t="str">
        <f t="shared" si="23"/>
        <v/>
      </c>
      <c r="DI82" s="3" t="str">
        <f t="shared" si="23"/>
        <v/>
      </c>
      <c r="DJ82" s="3" t="str">
        <f t="shared" si="23"/>
        <v/>
      </c>
      <c r="DK82" s="3" t="str">
        <f t="shared" si="14"/>
        <v/>
      </c>
      <c r="DL82" s="3" t="str">
        <f t="shared" si="14"/>
        <v/>
      </c>
      <c r="DM82" s="3" t="str">
        <f t="shared" si="14"/>
        <v/>
      </c>
      <c r="DN82" s="3" t="str">
        <f t="shared" si="10"/>
        <v/>
      </c>
      <c r="DO82" s="3" t="str">
        <f t="shared" si="10"/>
        <v/>
      </c>
      <c r="DP82" s="3" t="str">
        <f t="shared" si="10"/>
        <v/>
      </c>
      <c r="DQ82" s="3" t="str">
        <f t="shared" si="10"/>
        <v/>
      </c>
      <c r="DR82" s="3" t="str">
        <f t="shared" si="10"/>
        <v/>
      </c>
      <c r="DS82" s="3" t="str">
        <f t="shared" si="10"/>
        <v/>
      </c>
      <c r="DT82" s="3" t="str">
        <f t="shared" si="13"/>
        <v/>
      </c>
      <c r="DU82" s="3" t="str">
        <f t="shared" si="13"/>
        <v/>
      </c>
      <c r="DV82" s="3" t="str">
        <f t="shared" si="13"/>
        <v/>
      </c>
    </row>
    <row r="83" spans="1:126" ht="54" customHeight="1">
      <c r="A83" t="s">
        <v>115</v>
      </c>
      <c r="B83">
        <v>2017</v>
      </c>
      <c r="C83" t="s">
        <v>114</v>
      </c>
      <c r="D83">
        <v>106990</v>
      </c>
      <c r="E83" s="31">
        <v>1317216131488</v>
      </c>
      <c r="F83" t="s">
        <v>550</v>
      </c>
      <c r="G83">
        <v>324110</v>
      </c>
      <c r="H83" t="s">
        <v>551</v>
      </c>
      <c r="I83" t="s">
        <v>552</v>
      </c>
      <c r="J83" t="s">
        <v>553</v>
      </c>
      <c r="K83" t="s">
        <v>250</v>
      </c>
      <c r="L83">
        <v>43616</v>
      </c>
      <c r="M83" s="3" t="str">
        <f t="shared" si="19"/>
        <v>89. PRODUCE THE CHEMICAL, 91. ON-SITE USE OF THE CHEMICAL, 92. SALE OR DISTRIBUTION OF THE CHEMICAL, 95. USED AS A REACTANT, 115. REPACKAGING</v>
      </c>
      <c r="N83" s="3" t="s">
        <v>53</v>
      </c>
      <c r="O83" s="3" t="s">
        <v>1409</v>
      </c>
      <c r="P83">
        <v>48</v>
      </c>
      <c r="Q83">
        <v>410</v>
      </c>
      <c r="R83">
        <v>458</v>
      </c>
      <c r="S83" s="3" t="s">
        <v>1407</v>
      </c>
      <c r="T83" s="3" t="s">
        <v>1405</v>
      </c>
      <c r="U83" s="3" t="s">
        <v>1407</v>
      </c>
      <c r="V83" s="3" t="s">
        <v>1407</v>
      </c>
      <c r="W83" s="3" t="s">
        <v>1405</v>
      </c>
      <c r="X83" s="3" t="s">
        <v>1405</v>
      </c>
      <c r="Y83" s="3" t="s">
        <v>1407</v>
      </c>
      <c r="AE83" s="3" t="s">
        <v>1405</v>
      </c>
      <c r="AR83" s="3" t="s">
        <v>1405</v>
      </c>
      <c r="AS83" s="3" t="s">
        <v>1407</v>
      </c>
      <c r="AT83" s="3" t="s">
        <v>1405</v>
      </c>
      <c r="AV83" s="3" t="s">
        <v>1405</v>
      </c>
      <c r="BD83" s="3" t="s">
        <v>1405</v>
      </c>
      <c r="BK83" s="3" t="s">
        <v>1405</v>
      </c>
      <c r="BU83" s="3" t="str">
        <f t="shared" si="21"/>
        <v>89. PRODUCE THE CHEMICAL</v>
      </c>
      <c r="BV83" s="3" t="str">
        <f t="shared" si="21"/>
        <v/>
      </c>
      <c r="BW83" s="3" t="str">
        <f t="shared" si="21"/>
        <v>91. ON-SITE USE OF THE CHEMICAL</v>
      </c>
      <c r="BX83" s="3" t="str">
        <f t="shared" si="21"/>
        <v>92. SALE OR DISTRIBUTION OF THE CHEMICAL</v>
      </c>
      <c r="BY83" s="3" t="str">
        <f t="shared" si="21"/>
        <v/>
      </c>
      <c r="BZ83" s="3" t="str">
        <f t="shared" si="21"/>
        <v/>
      </c>
      <c r="CA83" s="3" t="str">
        <f t="shared" si="21"/>
        <v>95. USED AS A REACTANT</v>
      </c>
      <c r="CB83" s="3" t="str">
        <f t="shared" si="21"/>
        <v/>
      </c>
      <c r="CC83" s="3" t="str">
        <f t="shared" si="21"/>
        <v/>
      </c>
      <c r="CD83" s="3" t="str">
        <f t="shared" si="21"/>
        <v/>
      </c>
      <c r="CE83" s="3" t="str">
        <f t="shared" si="21"/>
        <v/>
      </c>
      <c r="CF83" s="3" t="str">
        <f t="shared" si="21"/>
        <v/>
      </c>
      <c r="CG83" s="3" t="str">
        <f t="shared" si="21"/>
        <v/>
      </c>
      <c r="CH83" s="3" t="str">
        <f t="shared" si="21"/>
        <v/>
      </c>
      <c r="CI83" s="3" t="str">
        <f t="shared" si="21"/>
        <v/>
      </c>
      <c r="CJ83" s="3" t="str">
        <f t="shared" si="20"/>
        <v/>
      </c>
      <c r="CK83" s="3" t="str">
        <f t="shared" si="20"/>
        <v/>
      </c>
      <c r="CL83" s="3" t="str">
        <f t="shared" si="20"/>
        <v/>
      </c>
      <c r="CM83" s="3" t="str">
        <f t="shared" si="20"/>
        <v/>
      </c>
      <c r="CN83" s="3" t="str">
        <f t="shared" si="22"/>
        <v/>
      </c>
      <c r="CO83" s="3" t="str">
        <f t="shared" si="22"/>
        <v/>
      </c>
      <c r="CP83" s="3" t="str">
        <f t="shared" si="22"/>
        <v/>
      </c>
      <c r="CQ83" s="3" t="str">
        <f t="shared" si="22"/>
        <v/>
      </c>
      <c r="CR83" s="3" t="str">
        <f t="shared" si="22"/>
        <v/>
      </c>
      <c r="CS83" s="3" t="str">
        <f t="shared" si="22"/>
        <v/>
      </c>
      <c r="CT83" s="3" t="str">
        <f t="shared" si="22"/>
        <v/>
      </c>
      <c r="CU83" s="3" t="str">
        <f t="shared" si="22"/>
        <v>115. REPACKAGING</v>
      </c>
      <c r="CV83" s="3" t="str">
        <f t="shared" si="22"/>
        <v/>
      </c>
      <c r="CW83" s="3" t="str">
        <f t="shared" si="22"/>
        <v/>
      </c>
      <c r="CX83" s="3" t="str">
        <f t="shared" si="22"/>
        <v/>
      </c>
      <c r="CY83" s="3" t="str">
        <f t="shared" si="16"/>
        <v/>
      </c>
      <c r="CZ83" s="3" t="str">
        <f t="shared" si="16"/>
        <v/>
      </c>
      <c r="DA83" s="3" t="str">
        <f t="shared" si="16"/>
        <v/>
      </c>
      <c r="DB83" s="3" t="str">
        <f t="shared" si="23"/>
        <v/>
      </c>
      <c r="DC83" s="3" t="str">
        <f t="shared" si="23"/>
        <v/>
      </c>
      <c r="DD83" s="3" t="str">
        <f t="shared" si="23"/>
        <v/>
      </c>
      <c r="DE83" s="3" t="str">
        <f t="shared" si="23"/>
        <v/>
      </c>
      <c r="DF83" s="3" t="str">
        <f t="shared" si="23"/>
        <v/>
      </c>
      <c r="DG83" s="3" t="str">
        <f t="shared" si="23"/>
        <v/>
      </c>
      <c r="DH83" s="3" t="str">
        <f t="shared" si="23"/>
        <v/>
      </c>
      <c r="DI83" s="3" t="str">
        <f t="shared" si="23"/>
        <v/>
      </c>
      <c r="DJ83" s="3" t="str">
        <f t="shared" si="23"/>
        <v/>
      </c>
      <c r="DK83" s="3" t="str">
        <f t="shared" si="14"/>
        <v/>
      </c>
      <c r="DL83" s="3" t="str">
        <f t="shared" si="14"/>
        <v/>
      </c>
      <c r="DM83" s="3" t="str">
        <f t="shared" si="14"/>
        <v/>
      </c>
      <c r="DN83" s="3" t="str">
        <f t="shared" si="10"/>
        <v/>
      </c>
      <c r="DO83" s="3" t="str">
        <f t="shared" si="10"/>
        <v/>
      </c>
      <c r="DP83" s="3" t="str">
        <f t="shared" si="10"/>
        <v/>
      </c>
      <c r="DQ83" s="3" t="str">
        <f t="shared" si="10"/>
        <v/>
      </c>
      <c r="DR83" s="3" t="str">
        <f t="shared" si="10"/>
        <v/>
      </c>
      <c r="DS83" s="3" t="str">
        <f t="shared" si="10"/>
        <v/>
      </c>
      <c r="DT83" s="3" t="str">
        <f t="shared" si="13"/>
        <v/>
      </c>
      <c r="DU83" s="3" t="str">
        <f t="shared" si="13"/>
        <v/>
      </c>
      <c r="DV83" s="3" t="str">
        <f t="shared" si="13"/>
        <v/>
      </c>
    </row>
    <row r="84" spans="1:126" ht="105">
      <c r="A84" t="s">
        <v>115</v>
      </c>
      <c r="B84">
        <v>2018</v>
      </c>
      <c r="C84" t="s">
        <v>114</v>
      </c>
      <c r="D84">
        <v>106990</v>
      </c>
      <c r="E84" s="31">
        <v>1318217136326</v>
      </c>
      <c r="F84" t="s">
        <v>550</v>
      </c>
      <c r="G84">
        <v>324110</v>
      </c>
      <c r="H84" t="s">
        <v>551</v>
      </c>
      <c r="I84" t="s">
        <v>552</v>
      </c>
      <c r="J84" t="s">
        <v>553</v>
      </c>
      <c r="K84" t="s">
        <v>250</v>
      </c>
      <c r="L84">
        <v>43616</v>
      </c>
      <c r="M84" s="3" t="str">
        <f t="shared" si="19"/>
        <v>89. PRODUCE THE CHEMICAL, 91. ON-SITE USE OF THE CHEMICAL, 92. SALE OR DISTRIBUTION OF THE CHEMICAL, 95. USED AS A REACTANT, 98. P103  INTERMEDIATES, 115. REPACKAGING</v>
      </c>
      <c r="N84" s="3" t="s">
        <v>53</v>
      </c>
      <c r="O84" s="3" t="s">
        <v>1409</v>
      </c>
      <c r="P84">
        <v>32</v>
      </c>
      <c r="Q84">
        <v>1200</v>
      </c>
      <c r="R84">
        <v>1232</v>
      </c>
      <c r="S84" s="3" t="s">
        <v>1407</v>
      </c>
      <c r="T84" s="3" t="s">
        <v>1405</v>
      </c>
      <c r="U84" s="3" t="s">
        <v>1407</v>
      </c>
      <c r="V84" s="3" t="s">
        <v>1407</v>
      </c>
      <c r="W84" s="3" t="s">
        <v>1405</v>
      </c>
      <c r="X84" s="3" t="s">
        <v>1405</v>
      </c>
      <c r="Y84" s="3" t="s">
        <v>1407</v>
      </c>
      <c r="Z84" s="3" t="s">
        <v>1405</v>
      </c>
      <c r="AA84" s="3" t="s">
        <v>1405</v>
      </c>
      <c r="AB84" s="3" t="s">
        <v>1407</v>
      </c>
      <c r="AC84" s="3" t="s">
        <v>1405</v>
      </c>
      <c r="AD84" s="3" t="s">
        <v>1405</v>
      </c>
      <c r="AE84" s="3" t="s">
        <v>1405</v>
      </c>
      <c r="AF84" s="3" t="s">
        <v>1405</v>
      </c>
      <c r="AG84" s="3" t="s">
        <v>1405</v>
      </c>
      <c r="AH84" s="3" t="s">
        <v>1405</v>
      </c>
      <c r="AI84" s="3" t="s">
        <v>1405</v>
      </c>
      <c r="AJ84" s="3" t="s">
        <v>1405</v>
      </c>
      <c r="AK84" s="3" t="s">
        <v>1405</v>
      </c>
      <c r="AL84" s="3" t="s">
        <v>1405</v>
      </c>
      <c r="AM84" s="3" t="s">
        <v>1405</v>
      </c>
      <c r="AN84" s="3" t="s">
        <v>1405</v>
      </c>
      <c r="AO84" s="3" t="s">
        <v>1405</v>
      </c>
      <c r="AP84" s="3" t="s">
        <v>1405</v>
      </c>
      <c r="AQ84" s="3" t="s">
        <v>1405</v>
      </c>
      <c r="AR84" s="3" t="s">
        <v>1405</v>
      </c>
      <c r="AS84" s="3" t="s">
        <v>1407</v>
      </c>
      <c r="AT84" s="3" t="s">
        <v>1405</v>
      </c>
      <c r="AU84" s="3" t="s">
        <v>1405</v>
      </c>
      <c r="AV84" s="3" t="s">
        <v>1405</v>
      </c>
      <c r="AW84" s="3" t="s">
        <v>1405</v>
      </c>
      <c r="AX84" s="3" t="s">
        <v>1405</v>
      </c>
      <c r="AY84" s="3" t="s">
        <v>1405</v>
      </c>
      <c r="AZ84" s="3" t="s">
        <v>1405</v>
      </c>
      <c r="BA84" s="3" t="s">
        <v>1405</v>
      </c>
      <c r="BB84" s="3" t="s">
        <v>1405</v>
      </c>
      <c r="BC84" s="3" t="s">
        <v>1405</v>
      </c>
      <c r="BD84" s="3" t="s">
        <v>1405</v>
      </c>
      <c r="BE84" s="3" t="s">
        <v>1405</v>
      </c>
      <c r="BF84" s="3" t="s">
        <v>1405</v>
      </c>
      <c r="BG84" s="3" t="s">
        <v>1405</v>
      </c>
      <c r="BH84" s="3" t="s">
        <v>1405</v>
      </c>
      <c r="BI84" s="3" t="s">
        <v>1405</v>
      </c>
      <c r="BJ84" s="3" t="s">
        <v>1405</v>
      </c>
      <c r="BK84" s="3" t="s">
        <v>1405</v>
      </c>
      <c r="BL84" s="3" t="s">
        <v>1405</v>
      </c>
      <c r="BM84" s="3" t="s">
        <v>1405</v>
      </c>
      <c r="BN84" s="3" t="s">
        <v>1405</v>
      </c>
      <c r="BO84" s="3" t="s">
        <v>1405</v>
      </c>
      <c r="BP84" s="3" t="s">
        <v>1405</v>
      </c>
      <c r="BQ84" s="3" t="s">
        <v>1405</v>
      </c>
      <c r="BR84" s="3" t="s">
        <v>1405</v>
      </c>
      <c r="BS84" s="3" t="s">
        <v>1405</v>
      </c>
      <c r="BT84" s="3" t="s">
        <v>1405</v>
      </c>
      <c r="BU84" s="3" t="str">
        <f t="shared" si="21"/>
        <v>89. PRODUCE THE CHEMICAL</v>
      </c>
      <c r="BV84" s="3" t="str">
        <f t="shared" si="21"/>
        <v/>
      </c>
      <c r="BW84" s="3" t="str">
        <f t="shared" si="21"/>
        <v>91. ON-SITE USE OF THE CHEMICAL</v>
      </c>
      <c r="BX84" s="3" t="str">
        <f t="shared" si="21"/>
        <v>92. SALE OR DISTRIBUTION OF THE CHEMICAL</v>
      </c>
      <c r="BY84" s="3" t="str">
        <f t="shared" si="21"/>
        <v/>
      </c>
      <c r="BZ84" s="3" t="str">
        <f t="shared" si="21"/>
        <v/>
      </c>
      <c r="CA84" s="3" t="str">
        <f t="shared" si="21"/>
        <v>95. USED AS A REACTANT</v>
      </c>
      <c r="CB84" s="3" t="str">
        <f t="shared" si="21"/>
        <v/>
      </c>
      <c r="CC84" s="3" t="str">
        <f t="shared" si="21"/>
        <v/>
      </c>
      <c r="CD84" s="3" t="str">
        <f t="shared" si="21"/>
        <v>98. P103  INTERMEDIATES</v>
      </c>
      <c r="CE84" s="3" t="str">
        <f t="shared" si="21"/>
        <v/>
      </c>
      <c r="CF84" s="3" t="str">
        <f t="shared" si="21"/>
        <v/>
      </c>
      <c r="CG84" s="3" t="str">
        <f t="shared" si="21"/>
        <v/>
      </c>
      <c r="CH84" s="3" t="str">
        <f t="shared" si="21"/>
        <v/>
      </c>
      <c r="CI84" s="3" t="str">
        <f t="shared" si="21"/>
        <v/>
      </c>
      <c r="CJ84" s="3" t="str">
        <f t="shared" si="20"/>
        <v/>
      </c>
      <c r="CK84" s="3" t="str">
        <f t="shared" si="20"/>
        <v/>
      </c>
      <c r="CL84" s="3" t="str">
        <f t="shared" si="20"/>
        <v/>
      </c>
      <c r="CM84" s="3" t="str">
        <f t="shared" si="20"/>
        <v/>
      </c>
      <c r="CN84" s="3" t="str">
        <f t="shared" si="22"/>
        <v/>
      </c>
      <c r="CO84" s="3" t="str">
        <f t="shared" si="22"/>
        <v/>
      </c>
      <c r="CP84" s="3" t="str">
        <f t="shared" si="22"/>
        <v/>
      </c>
      <c r="CQ84" s="3" t="str">
        <f t="shared" si="22"/>
        <v/>
      </c>
      <c r="CR84" s="3" t="str">
        <f t="shared" si="22"/>
        <v/>
      </c>
      <c r="CS84" s="3" t="str">
        <f t="shared" si="22"/>
        <v/>
      </c>
      <c r="CT84" s="3" t="str">
        <f t="shared" si="22"/>
        <v/>
      </c>
      <c r="CU84" s="3" t="str">
        <f t="shared" si="22"/>
        <v>115. REPACKAGING</v>
      </c>
      <c r="CV84" s="3" t="str">
        <f t="shared" si="22"/>
        <v/>
      </c>
      <c r="CW84" s="3" t="str">
        <f t="shared" si="22"/>
        <v/>
      </c>
      <c r="CX84" s="3" t="str">
        <f t="shared" si="22"/>
        <v/>
      </c>
      <c r="CY84" s="3" t="str">
        <f t="shared" si="16"/>
        <v/>
      </c>
      <c r="CZ84" s="3" t="str">
        <f t="shared" si="16"/>
        <v/>
      </c>
      <c r="DA84" s="3" t="str">
        <f t="shared" si="16"/>
        <v/>
      </c>
      <c r="DB84" s="3" t="str">
        <f t="shared" si="23"/>
        <v/>
      </c>
      <c r="DC84" s="3" t="str">
        <f t="shared" si="23"/>
        <v/>
      </c>
      <c r="DD84" s="3" t="str">
        <f t="shared" si="23"/>
        <v/>
      </c>
      <c r="DE84" s="3" t="str">
        <f t="shared" si="23"/>
        <v/>
      </c>
      <c r="DF84" s="3" t="str">
        <f t="shared" si="23"/>
        <v/>
      </c>
      <c r="DG84" s="3" t="str">
        <f t="shared" si="23"/>
        <v/>
      </c>
      <c r="DH84" s="3" t="str">
        <f t="shared" si="23"/>
        <v/>
      </c>
      <c r="DI84" s="3" t="str">
        <f t="shared" si="23"/>
        <v/>
      </c>
      <c r="DJ84" s="3" t="str">
        <f t="shared" si="23"/>
        <v/>
      </c>
      <c r="DK84" s="3" t="str">
        <f t="shared" si="14"/>
        <v/>
      </c>
      <c r="DL84" s="3" t="str">
        <f t="shared" si="14"/>
        <v/>
      </c>
      <c r="DM84" s="3" t="str">
        <f t="shared" si="14"/>
        <v/>
      </c>
      <c r="DN84" s="3" t="str">
        <f t="shared" si="10"/>
        <v/>
      </c>
      <c r="DO84" s="3" t="str">
        <f t="shared" si="10"/>
        <v/>
      </c>
      <c r="DP84" s="3" t="str">
        <f t="shared" si="10"/>
        <v/>
      </c>
      <c r="DQ84" s="3" t="str">
        <f t="shared" si="10"/>
        <v/>
      </c>
      <c r="DR84" s="3" t="str">
        <f t="shared" si="10"/>
        <v/>
      </c>
      <c r="DS84" s="3" t="str">
        <f t="shared" si="10"/>
        <v/>
      </c>
      <c r="DT84" s="3" t="str">
        <f t="shared" si="13"/>
        <v/>
      </c>
      <c r="DU84" s="3" t="str">
        <f t="shared" si="13"/>
        <v/>
      </c>
      <c r="DV84" s="3" t="str">
        <f t="shared" si="13"/>
        <v/>
      </c>
    </row>
    <row r="85" spans="1:126" ht="105">
      <c r="A85" t="s">
        <v>115</v>
      </c>
      <c r="B85">
        <v>2019</v>
      </c>
      <c r="C85" t="s">
        <v>114</v>
      </c>
      <c r="D85">
        <v>106990</v>
      </c>
      <c r="E85" s="31">
        <v>1319218282150</v>
      </c>
      <c r="F85" t="s">
        <v>550</v>
      </c>
      <c r="G85">
        <v>324110</v>
      </c>
      <c r="H85" t="s">
        <v>551</v>
      </c>
      <c r="I85" t="s">
        <v>552</v>
      </c>
      <c r="J85" t="s">
        <v>553</v>
      </c>
      <c r="K85" t="s">
        <v>250</v>
      </c>
      <c r="L85">
        <v>43616</v>
      </c>
      <c r="M85" s="3" t="str">
        <f t="shared" si="19"/>
        <v>89. PRODUCE THE CHEMICAL, 91. ON-SITE USE OF THE CHEMICAL, 92. SALE OR DISTRIBUTION OF THE CHEMICAL, 95. USED AS A REACTANT, 98. P103  INTERMEDIATES, 115. REPACKAGING</v>
      </c>
      <c r="N85" s="3" t="s">
        <v>53</v>
      </c>
      <c r="O85" s="3" t="s">
        <v>1409</v>
      </c>
      <c r="P85">
        <v>33</v>
      </c>
      <c r="Q85">
        <v>960</v>
      </c>
      <c r="R85">
        <v>993</v>
      </c>
      <c r="S85" s="3" t="s">
        <v>1407</v>
      </c>
      <c r="T85" s="3" t="s">
        <v>1405</v>
      </c>
      <c r="U85" s="3" t="s">
        <v>1407</v>
      </c>
      <c r="V85" s="3" t="s">
        <v>1407</v>
      </c>
      <c r="W85" s="3" t="s">
        <v>1405</v>
      </c>
      <c r="X85" s="3" t="s">
        <v>1405</v>
      </c>
      <c r="Y85" s="3" t="s">
        <v>1407</v>
      </c>
      <c r="Z85" s="3" t="s">
        <v>1405</v>
      </c>
      <c r="AA85" s="3" t="s">
        <v>1405</v>
      </c>
      <c r="AB85" s="3" t="s">
        <v>1407</v>
      </c>
      <c r="AC85" s="3" t="s">
        <v>1405</v>
      </c>
      <c r="AD85" s="3" t="s">
        <v>1405</v>
      </c>
      <c r="AE85" s="3" t="s">
        <v>1405</v>
      </c>
      <c r="AF85" s="3" t="s">
        <v>1405</v>
      </c>
      <c r="AG85" s="3" t="s">
        <v>1405</v>
      </c>
      <c r="AH85" s="3" t="s">
        <v>1405</v>
      </c>
      <c r="AI85" s="3" t="s">
        <v>1405</v>
      </c>
      <c r="AJ85" s="3" t="s">
        <v>1405</v>
      </c>
      <c r="AK85" s="3" t="s">
        <v>1405</v>
      </c>
      <c r="AL85" s="3" t="s">
        <v>1405</v>
      </c>
      <c r="AM85" s="3" t="s">
        <v>1405</v>
      </c>
      <c r="AN85" s="3" t="s">
        <v>1405</v>
      </c>
      <c r="AO85" s="3" t="s">
        <v>1405</v>
      </c>
      <c r="AP85" s="3" t="s">
        <v>1405</v>
      </c>
      <c r="AQ85" s="3" t="s">
        <v>1405</v>
      </c>
      <c r="AR85" s="3" t="s">
        <v>1405</v>
      </c>
      <c r="AS85" s="3" t="s">
        <v>1407</v>
      </c>
      <c r="AT85" s="3" t="s">
        <v>1405</v>
      </c>
      <c r="AU85" s="3" t="s">
        <v>1405</v>
      </c>
      <c r="AV85" s="3" t="s">
        <v>1405</v>
      </c>
      <c r="AW85" s="3" t="s">
        <v>1405</v>
      </c>
      <c r="AX85" s="3" t="s">
        <v>1405</v>
      </c>
      <c r="AY85" s="3" t="s">
        <v>1405</v>
      </c>
      <c r="AZ85" s="3" t="s">
        <v>1405</v>
      </c>
      <c r="BA85" s="3" t="s">
        <v>1405</v>
      </c>
      <c r="BB85" s="3" t="s">
        <v>1405</v>
      </c>
      <c r="BC85" s="3" t="s">
        <v>1405</v>
      </c>
      <c r="BD85" s="3" t="s">
        <v>1405</v>
      </c>
      <c r="BE85" s="3" t="s">
        <v>1405</v>
      </c>
      <c r="BF85" s="3" t="s">
        <v>1405</v>
      </c>
      <c r="BG85" s="3" t="s">
        <v>1405</v>
      </c>
      <c r="BH85" s="3" t="s">
        <v>1405</v>
      </c>
      <c r="BI85" s="3" t="s">
        <v>1405</v>
      </c>
      <c r="BJ85" s="3" t="s">
        <v>1405</v>
      </c>
      <c r="BK85" s="3" t="s">
        <v>1405</v>
      </c>
      <c r="BL85" s="3" t="s">
        <v>1405</v>
      </c>
      <c r="BM85" s="3" t="s">
        <v>1405</v>
      </c>
      <c r="BN85" s="3" t="s">
        <v>1405</v>
      </c>
      <c r="BO85" s="3" t="s">
        <v>1405</v>
      </c>
      <c r="BP85" s="3" t="s">
        <v>1405</v>
      </c>
      <c r="BQ85" s="3" t="s">
        <v>1405</v>
      </c>
      <c r="BR85" s="3" t="s">
        <v>1405</v>
      </c>
      <c r="BS85" s="3" t="s">
        <v>1405</v>
      </c>
      <c r="BT85" s="3" t="s">
        <v>1405</v>
      </c>
      <c r="BU85" s="3" t="str">
        <f t="shared" si="21"/>
        <v>89. PRODUCE THE CHEMICAL</v>
      </c>
      <c r="BV85" s="3" t="str">
        <f t="shared" si="21"/>
        <v/>
      </c>
      <c r="BW85" s="3" t="str">
        <f t="shared" si="21"/>
        <v>91. ON-SITE USE OF THE CHEMICAL</v>
      </c>
      <c r="BX85" s="3" t="str">
        <f t="shared" si="21"/>
        <v>92. SALE OR DISTRIBUTION OF THE CHEMICAL</v>
      </c>
      <c r="BY85" s="3" t="str">
        <f t="shared" ref="BY85:CI108" si="25">IF(W85="Yes", BY$1,"")</f>
        <v/>
      </c>
      <c r="BZ85" s="3" t="str">
        <f t="shared" si="25"/>
        <v/>
      </c>
      <c r="CA85" s="3" t="str">
        <f t="shared" si="25"/>
        <v>95. USED AS A REACTANT</v>
      </c>
      <c r="CB85" s="3" t="str">
        <f t="shared" si="25"/>
        <v/>
      </c>
      <c r="CC85" s="3" t="str">
        <f t="shared" si="25"/>
        <v/>
      </c>
      <c r="CD85" s="3" t="str">
        <f t="shared" si="25"/>
        <v>98. P103  INTERMEDIATES</v>
      </c>
      <c r="CE85" s="3" t="str">
        <f t="shared" si="25"/>
        <v/>
      </c>
      <c r="CF85" s="3" t="str">
        <f t="shared" si="25"/>
        <v/>
      </c>
      <c r="CG85" s="3" t="str">
        <f t="shared" si="25"/>
        <v/>
      </c>
      <c r="CH85" s="3" t="str">
        <f t="shared" si="25"/>
        <v/>
      </c>
      <c r="CI85" s="3" t="str">
        <f t="shared" si="25"/>
        <v/>
      </c>
      <c r="CJ85" s="3" t="str">
        <f t="shared" si="20"/>
        <v/>
      </c>
      <c r="CK85" s="3" t="str">
        <f t="shared" si="20"/>
        <v/>
      </c>
      <c r="CL85" s="3" t="str">
        <f t="shared" si="20"/>
        <v/>
      </c>
      <c r="CM85" s="3" t="str">
        <f t="shared" si="20"/>
        <v/>
      </c>
      <c r="CN85" s="3" t="str">
        <f t="shared" si="22"/>
        <v/>
      </c>
      <c r="CO85" s="3" t="str">
        <f t="shared" si="22"/>
        <v/>
      </c>
      <c r="CP85" s="3" t="str">
        <f t="shared" si="22"/>
        <v/>
      </c>
      <c r="CQ85" s="3" t="str">
        <f t="shared" si="22"/>
        <v/>
      </c>
      <c r="CR85" s="3" t="str">
        <f t="shared" si="22"/>
        <v/>
      </c>
      <c r="CS85" s="3" t="str">
        <f t="shared" si="22"/>
        <v/>
      </c>
      <c r="CT85" s="3" t="str">
        <f t="shared" si="22"/>
        <v/>
      </c>
      <c r="CU85" s="3" t="str">
        <f t="shared" si="22"/>
        <v>115. REPACKAGING</v>
      </c>
      <c r="CV85" s="3" t="str">
        <f t="shared" si="22"/>
        <v/>
      </c>
      <c r="CW85" s="3" t="str">
        <f t="shared" si="22"/>
        <v/>
      </c>
      <c r="CX85" s="3" t="str">
        <f t="shared" si="22"/>
        <v/>
      </c>
      <c r="CY85" s="3" t="str">
        <f t="shared" si="16"/>
        <v/>
      </c>
      <c r="CZ85" s="3" t="str">
        <f t="shared" si="16"/>
        <v/>
      </c>
      <c r="DA85" s="3" t="str">
        <f t="shared" si="16"/>
        <v/>
      </c>
      <c r="DB85" s="3" t="str">
        <f t="shared" si="23"/>
        <v/>
      </c>
      <c r="DC85" s="3" t="str">
        <f t="shared" si="23"/>
        <v/>
      </c>
      <c r="DD85" s="3" t="str">
        <f t="shared" si="23"/>
        <v/>
      </c>
      <c r="DE85" s="3" t="str">
        <f t="shared" si="23"/>
        <v/>
      </c>
      <c r="DF85" s="3" t="str">
        <f t="shared" si="23"/>
        <v/>
      </c>
      <c r="DG85" s="3" t="str">
        <f t="shared" si="23"/>
        <v/>
      </c>
      <c r="DH85" s="3" t="str">
        <f t="shared" si="23"/>
        <v/>
      </c>
      <c r="DI85" s="3" t="str">
        <f t="shared" si="23"/>
        <v/>
      </c>
      <c r="DJ85" s="3" t="str">
        <f t="shared" si="23"/>
        <v/>
      </c>
      <c r="DK85" s="3" t="str">
        <f t="shared" si="14"/>
        <v/>
      </c>
      <c r="DL85" s="3" t="str">
        <f t="shared" si="14"/>
        <v/>
      </c>
      <c r="DM85" s="3" t="str">
        <f t="shared" si="14"/>
        <v/>
      </c>
      <c r="DN85" s="3" t="str">
        <f t="shared" si="10"/>
        <v/>
      </c>
      <c r="DO85" s="3" t="str">
        <f t="shared" si="10"/>
        <v/>
      </c>
      <c r="DP85" s="3" t="str">
        <f t="shared" si="10"/>
        <v/>
      </c>
      <c r="DQ85" s="3" t="str">
        <f t="shared" si="10"/>
        <v/>
      </c>
      <c r="DR85" s="3" t="str">
        <f t="shared" si="10"/>
        <v/>
      </c>
      <c r="DS85" s="3" t="str">
        <f t="shared" si="10"/>
        <v/>
      </c>
      <c r="DT85" s="3" t="str">
        <f t="shared" si="13"/>
        <v/>
      </c>
      <c r="DU85" s="3" t="str">
        <f t="shared" si="13"/>
        <v/>
      </c>
      <c r="DV85" s="3" t="str">
        <f t="shared" si="13"/>
        <v/>
      </c>
    </row>
    <row r="86" spans="1:126" ht="105">
      <c r="A86" t="s">
        <v>115</v>
      </c>
      <c r="B86">
        <v>2020</v>
      </c>
      <c r="C86" t="s">
        <v>114</v>
      </c>
      <c r="D86">
        <v>106990</v>
      </c>
      <c r="E86" s="31">
        <v>1320219240785</v>
      </c>
      <c r="F86" t="s">
        <v>550</v>
      </c>
      <c r="G86">
        <v>324110</v>
      </c>
      <c r="H86" t="s">
        <v>551</v>
      </c>
      <c r="I86" t="s">
        <v>552</v>
      </c>
      <c r="J86" t="s">
        <v>553</v>
      </c>
      <c r="K86" t="s">
        <v>250</v>
      </c>
      <c r="L86">
        <v>43616</v>
      </c>
      <c r="M86" s="3" t="str">
        <f t="shared" si="19"/>
        <v>89. PRODUCE THE CHEMICAL, 91. ON-SITE USE OF THE CHEMICAL, 92. SALE OR DISTRIBUTION OF THE CHEMICAL, 95. USED AS A REACTANT, 98. P103  INTERMEDIATES, 115. REPACKAGING</v>
      </c>
      <c r="N86" s="3" t="s">
        <v>53</v>
      </c>
      <c r="O86" s="3" t="s">
        <v>1409</v>
      </c>
      <c r="P86">
        <v>27</v>
      </c>
      <c r="Q86">
        <v>520</v>
      </c>
      <c r="R86">
        <v>547</v>
      </c>
      <c r="S86" s="3" t="s">
        <v>1407</v>
      </c>
      <c r="T86" s="3" t="s">
        <v>1405</v>
      </c>
      <c r="U86" s="3" t="s">
        <v>1407</v>
      </c>
      <c r="V86" s="3" t="s">
        <v>1407</v>
      </c>
      <c r="W86" s="3" t="s">
        <v>1405</v>
      </c>
      <c r="X86" s="3" t="s">
        <v>1405</v>
      </c>
      <c r="Y86" s="3" t="s">
        <v>1407</v>
      </c>
      <c r="Z86" s="3" t="s">
        <v>1405</v>
      </c>
      <c r="AA86" s="3" t="s">
        <v>1405</v>
      </c>
      <c r="AB86" s="3" t="s">
        <v>1407</v>
      </c>
      <c r="AC86" s="3" t="s">
        <v>1405</v>
      </c>
      <c r="AD86" s="3" t="s">
        <v>1405</v>
      </c>
      <c r="AE86" s="3" t="s">
        <v>1405</v>
      </c>
      <c r="AF86" s="3" t="s">
        <v>1405</v>
      </c>
      <c r="AG86" s="3" t="s">
        <v>1405</v>
      </c>
      <c r="AH86" s="3" t="s">
        <v>1405</v>
      </c>
      <c r="AI86" s="3" t="s">
        <v>1405</v>
      </c>
      <c r="AJ86" s="3" t="s">
        <v>1405</v>
      </c>
      <c r="AK86" s="3" t="s">
        <v>1405</v>
      </c>
      <c r="AL86" s="3" t="s">
        <v>1405</v>
      </c>
      <c r="AM86" s="3" t="s">
        <v>1405</v>
      </c>
      <c r="AN86" s="3" t="s">
        <v>1405</v>
      </c>
      <c r="AO86" s="3" t="s">
        <v>1405</v>
      </c>
      <c r="AP86" s="3" t="s">
        <v>1405</v>
      </c>
      <c r="AQ86" s="3" t="s">
        <v>1405</v>
      </c>
      <c r="AR86" s="3" t="s">
        <v>1405</v>
      </c>
      <c r="AS86" s="3" t="s">
        <v>1407</v>
      </c>
      <c r="AT86" s="3" t="s">
        <v>1405</v>
      </c>
      <c r="AU86" s="3" t="s">
        <v>1405</v>
      </c>
      <c r="AV86" s="3" t="s">
        <v>1405</v>
      </c>
      <c r="AW86" s="3" t="s">
        <v>1405</v>
      </c>
      <c r="AX86" s="3" t="s">
        <v>1405</v>
      </c>
      <c r="AY86" s="3" t="s">
        <v>1405</v>
      </c>
      <c r="AZ86" s="3" t="s">
        <v>1405</v>
      </c>
      <c r="BA86" s="3" t="s">
        <v>1405</v>
      </c>
      <c r="BB86" s="3" t="s">
        <v>1405</v>
      </c>
      <c r="BC86" s="3" t="s">
        <v>1405</v>
      </c>
      <c r="BD86" s="3" t="s">
        <v>1405</v>
      </c>
      <c r="BE86" s="3" t="s">
        <v>1405</v>
      </c>
      <c r="BF86" s="3" t="s">
        <v>1405</v>
      </c>
      <c r="BG86" s="3" t="s">
        <v>1405</v>
      </c>
      <c r="BH86" s="3" t="s">
        <v>1405</v>
      </c>
      <c r="BI86" s="3" t="s">
        <v>1405</v>
      </c>
      <c r="BJ86" s="3" t="s">
        <v>1405</v>
      </c>
      <c r="BK86" s="3" t="s">
        <v>1405</v>
      </c>
      <c r="BL86" s="3" t="s">
        <v>1405</v>
      </c>
      <c r="BM86" s="3" t="s">
        <v>1405</v>
      </c>
      <c r="BN86" s="3" t="s">
        <v>1405</v>
      </c>
      <c r="BO86" s="3" t="s">
        <v>1405</v>
      </c>
      <c r="BP86" s="3" t="s">
        <v>1405</v>
      </c>
      <c r="BQ86" s="3" t="s">
        <v>1405</v>
      </c>
      <c r="BR86" s="3" t="s">
        <v>1405</v>
      </c>
      <c r="BS86" s="3" t="s">
        <v>1405</v>
      </c>
      <c r="BT86" s="3" t="s">
        <v>1405</v>
      </c>
      <c r="BU86" s="3" t="str">
        <f t="shared" ref="BU86:CC134" si="26">IF(S86="Yes", BU$1,"")</f>
        <v>89. PRODUCE THE CHEMICAL</v>
      </c>
      <c r="BV86" s="3" t="str">
        <f t="shared" si="26"/>
        <v/>
      </c>
      <c r="BW86" s="3" t="str">
        <f t="shared" si="26"/>
        <v>91. ON-SITE USE OF THE CHEMICAL</v>
      </c>
      <c r="BX86" s="3" t="str">
        <f t="shared" si="26"/>
        <v>92. SALE OR DISTRIBUTION OF THE CHEMICAL</v>
      </c>
      <c r="BY86" s="3" t="str">
        <f t="shared" si="25"/>
        <v/>
      </c>
      <c r="BZ86" s="3" t="str">
        <f t="shared" si="25"/>
        <v/>
      </c>
      <c r="CA86" s="3" t="str">
        <f t="shared" si="25"/>
        <v>95. USED AS A REACTANT</v>
      </c>
      <c r="CB86" s="3" t="str">
        <f t="shared" si="25"/>
        <v/>
      </c>
      <c r="CC86" s="3" t="str">
        <f t="shared" si="25"/>
        <v/>
      </c>
      <c r="CD86" s="3" t="str">
        <f t="shared" si="25"/>
        <v>98. P103  INTERMEDIATES</v>
      </c>
      <c r="CE86" s="3" t="str">
        <f t="shared" si="25"/>
        <v/>
      </c>
      <c r="CF86" s="3" t="str">
        <f t="shared" si="25"/>
        <v/>
      </c>
      <c r="CG86" s="3" t="str">
        <f t="shared" si="25"/>
        <v/>
      </c>
      <c r="CH86" s="3" t="str">
        <f t="shared" si="25"/>
        <v/>
      </c>
      <c r="CI86" s="3" t="str">
        <f t="shared" si="25"/>
        <v/>
      </c>
      <c r="CJ86" s="3" t="str">
        <f t="shared" si="20"/>
        <v/>
      </c>
      <c r="CK86" s="3" t="str">
        <f t="shared" si="20"/>
        <v/>
      </c>
      <c r="CL86" s="3" t="str">
        <f t="shared" si="20"/>
        <v/>
      </c>
      <c r="CM86" s="3" t="str">
        <f t="shared" si="20"/>
        <v/>
      </c>
      <c r="CN86" s="3" t="str">
        <f t="shared" si="22"/>
        <v/>
      </c>
      <c r="CO86" s="3" t="str">
        <f t="shared" si="22"/>
        <v/>
      </c>
      <c r="CP86" s="3" t="str">
        <f t="shared" si="22"/>
        <v/>
      </c>
      <c r="CQ86" s="3" t="str">
        <f t="shared" si="22"/>
        <v/>
      </c>
      <c r="CR86" s="3" t="str">
        <f t="shared" si="22"/>
        <v/>
      </c>
      <c r="CS86" s="3" t="str">
        <f t="shared" si="22"/>
        <v/>
      </c>
      <c r="CT86" s="3" t="str">
        <f t="shared" si="22"/>
        <v/>
      </c>
      <c r="CU86" s="3" t="str">
        <f t="shared" si="22"/>
        <v>115. REPACKAGING</v>
      </c>
      <c r="CV86" s="3" t="str">
        <f t="shared" si="22"/>
        <v/>
      </c>
      <c r="CW86" s="3" t="str">
        <f t="shared" si="22"/>
        <v/>
      </c>
      <c r="CX86" s="3" t="str">
        <f t="shared" si="22"/>
        <v/>
      </c>
      <c r="CY86" s="3" t="str">
        <f t="shared" si="16"/>
        <v/>
      </c>
      <c r="CZ86" s="3" t="str">
        <f t="shared" si="16"/>
        <v/>
      </c>
      <c r="DA86" s="3" t="str">
        <f t="shared" si="16"/>
        <v/>
      </c>
      <c r="DB86" s="3" t="str">
        <f t="shared" si="23"/>
        <v/>
      </c>
      <c r="DC86" s="3" t="str">
        <f t="shared" si="23"/>
        <v/>
      </c>
      <c r="DD86" s="3" t="str">
        <f t="shared" si="23"/>
        <v/>
      </c>
      <c r="DE86" s="3" t="str">
        <f t="shared" si="23"/>
        <v/>
      </c>
      <c r="DF86" s="3" t="str">
        <f t="shared" si="23"/>
        <v/>
      </c>
      <c r="DG86" s="3" t="str">
        <f t="shared" si="23"/>
        <v/>
      </c>
      <c r="DH86" s="3" t="str">
        <f t="shared" si="23"/>
        <v/>
      </c>
      <c r="DI86" s="3" t="str">
        <f t="shared" si="23"/>
        <v/>
      </c>
      <c r="DJ86" s="3" t="str">
        <f t="shared" si="23"/>
        <v/>
      </c>
      <c r="DK86" s="3" t="str">
        <f t="shared" si="14"/>
        <v/>
      </c>
      <c r="DL86" s="3" t="str">
        <f t="shared" si="14"/>
        <v/>
      </c>
      <c r="DM86" s="3" t="str">
        <f t="shared" si="14"/>
        <v/>
      </c>
      <c r="DN86" s="3" t="str">
        <f t="shared" si="10"/>
        <v/>
      </c>
      <c r="DO86" s="3" t="str">
        <f t="shared" si="10"/>
        <v/>
      </c>
      <c r="DP86" s="3" t="str">
        <f t="shared" si="10"/>
        <v/>
      </c>
      <c r="DQ86" s="3" t="str">
        <f t="shared" si="10"/>
        <v/>
      </c>
      <c r="DR86" s="3" t="str">
        <f t="shared" si="10"/>
        <v/>
      </c>
      <c r="DS86" s="3" t="str">
        <f t="shared" si="10"/>
        <v/>
      </c>
      <c r="DT86" s="3" t="str">
        <f t="shared" si="13"/>
        <v/>
      </c>
      <c r="DU86" s="3" t="str">
        <f t="shared" si="13"/>
        <v/>
      </c>
      <c r="DV86" s="3" t="str">
        <f t="shared" si="13"/>
        <v/>
      </c>
    </row>
    <row r="87" spans="1:126" ht="105">
      <c r="A87" t="s">
        <v>115</v>
      </c>
      <c r="B87">
        <v>2021</v>
      </c>
      <c r="C87" t="s">
        <v>114</v>
      </c>
      <c r="D87">
        <v>106990</v>
      </c>
      <c r="E87" s="31">
        <v>1321220262024</v>
      </c>
      <c r="F87" t="s">
        <v>550</v>
      </c>
      <c r="G87">
        <v>324110</v>
      </c>
      <c r="H87" t="s">
        <v>551</v>
      </c>
      <c r="I87" t="s">
        <v>552</v>
      </c>
      <c r="J87" t="s">
        <v>553</v>
      </c>
      <c r="K87" t="s">
        <v>250</v>
      </c>
      <c r="L87">
        <v>43616</v>
      </c>
      <c r="M87" s="3" t="str">
        <f t="shared" si="19"/>
        <v>89. PRODUCE THE CHEMICAL, 91. ON-SITE USE OF THE CHEMICAL, 92. SALE OR DISTRIBUTION OF THE CHEMICAL, 95. USED AS A REACTANT, 98. P103  INTERMEDIATES, 115. REPACKAGING</v>
      </c>
      <c r="N87" s="3" t="s">
        <v>53</v>
      </c>
      <c r="O87" s="3" t="s">
        <v>1409</v>
      </c>
      <c r="P87">
        <v>28</v>
      </c>
      <c r="Q87">
        <v>340</v>
      </c>
      <c r="R87">
        <v>368</v>
      </c>
      <c r="S87" s="3" t="s">
        <v>1407</v>
      </c>
      <c r="T87" s="3" t="s">
        <v>1405</v>
      </c>
      <c r="U87" s="3" t="s">
        <v>1407</v>
      </c>
      <c r="V87" s="3" t="s">
        <v>1407</v>
      </c>
      <c r="W87" s="3" t="s">
        <v>1405</v>
      </c>
      <c r="X87" s="3" t="s">
        <v>1405</v>
      </c>
      <c r="Y87" s="3" t="s">
        <v>1407</v>
      </c>
      <c r="Z87" s="3" t="s">
        <v>1405</v>
      </c>
      <c r="AA87" s="3" t="s">
        <v>1405</v>
      </c>
      <c r="AB87" s="3" t="s">
        <v>1407</v>
      </c>
      <c r="AC87" s="3" t="s">
        <v>1405</v>
      </c>
      <c r="AD87" s="3" t="s">
        <v>1405</v>
      </c>
      <c r="AE87" s="3" t="s">
        <v>1405</v>
      </c>
      <c r="AF87" s="3" t="s">
        <v>1405</v>
      </c>
      <c r="AG87" s="3" t="s">
        <v>1405</v>
      </c>
      <c r="AH87" s="3" t="s">
        <v>1405</v>
      </c>
      <c r="AI87" s="3" t="s">
        <v>1405</v>
      </c>
      <c r="AJ87" s="3" t="s">
        <v>1405</v>
      </c>
      <c r="AK87" s="3" t="s">
        <v>1405</v>
      </c>
      <c r="AL87" s="3" t="s">
        <v>1405</v>
      </c>
      <c r="AM87" s="3" t="s">
        <v>1405</v>
      </c>
      <c r="AN87" s="3" t="s">
        <v>1405</v>
      </c>
      <c r="AO87" s="3" t="s">
        <v>1405</v>
      </c>
      <c r="AP87" s="3" t="s">
        <v>1405</v>
      </c>
      <c r="AQ87" s="3" t="s">
        <v>1405</v>
      </c>
      <c r="AR87" s="3" t="s">
        <v>1405</v>
      </c>
      <c r="AS87" s="3" t="s">
        <v>1407</v>
      </c>
      <c r="AT87" s="3" t="s">
        <v>1405</v>
      </c>
      <c r="AU87" s="3" t="s">
        <v>1405</v>
      </c>
      <c r="AV87" s="3" t="s">
        <v>1405</v>
      </c>
      <c r="AW87" s="3" t="s">
        <v>1405</v>
      </c>
      <c r="AX87" s="3" t="s">
        <v>1405</v>
      </c>
      <c r="AY87" s="3" t="s">
        <v>1405</v>
      </c>
      <c r="AZ87" s="3" t="s">
        <v>1405</v>
      </c>
      <c r="BA87" s="3" t="s">
        <v>1405</v>
      </c>
      <c r="BB87" s="3" t="s">
        <v>1405</v>
      </c>
      <c r="BC87" s="3" t="s">
        <v>1405</v>
      </c>
      <c r="BD87" s="3" t="s">
        <v>1405</v>
      </c>
      <c r="BE87" s="3" t="s">
        <v>1405</v>
      </c>
      <c r="BF87" s="3" t="s">
        <v>1405</v>
      </c>
      <c r="BG87" s="3" t="s">
        <v>1405</v>
      </c>
      <c r="BH87" s="3" t="s">
        <v>1405</v>
      </c>
      <c r="BI87" s="3" t="s">
        <v>1405</v>
      </c>
      <c r="BJ87" s="3" t="s">
        <v>1405</v>
      </c>
      <c r="BK87" s="3" t="s">
        <v>1405</v>
      </c>
      <c r="BL87" s="3" t="s">
        <v>1405</v>
      </c>
      <c r="BM87" s="3" t="s">
        <v>1405</v>
      </c>
      <c r="BN87" s="3" t="s">
        <v>1405</v>
      </c>
      <c r="BO87" s="3" t="s">
        <v>1405</v>
      </c>
      <c r="BP87" s="3" t="s">
        <v>1405</v>
      </c>
      <c r="BQ87" s="3" t="s">
        <v>1405</v>
      </c>
      <c r="BR87" s="3" t="s">
        <v>1405</v>
      </c>
      <c r="BS87" s="3" t="s">
        <v>1405</v>
      </c>
      <c r="BT87" s="3" t="s">
        <v>1405</v>
      </c>
      <c r="BU87" s="3" t="str">
        <f t="shared" si="26"/>
        <v>89. PRODUCE THE CHEMICAL</v>
      </c>
      <c r="BV87" s="3" t="str">
        <f t="shared" si="26"/>
        <v/>
      </c>
      <c r="BW87" s="3" t="str">
        <f t="shared" si="26"/>
        <v>91. ON-SITE USE OF THE CHEMICAL</v>
      </c>
      <c r="BX87" s="3" t="str">
        <f t="shared" si="26"/>
        <v>92. SALE OR DISTRIBUTION OF THE CHEMICAL</v>
      </c>
      <c r="BY87" s="3" t="str">
        <f t="shared" si="25"/>
        <v/>
      </c>
      <c r="BZ87" s="3" t="str">
        <f t="shared" si="25"/>
        <v/>
      </c>
      <c r="CA87" s="3" t="str">
        <f t="shared" si="25"/>
        <v>95. USED AS A REACTANT</v>
      </c>
      <c r="CB87" s="3" t="str">
        <f t="shared" si="25"/>
        <v/>
      </c>
      <c r="CC87" s="3" t="str">
        <f t="shared" si="25"/>
        <v/>
      </c>
      <c r="CD87" s="3" t="str">
        <f t="shared" si="25"/>
        <v>98. P103  INTERMEDIATES</v>
      </c>
      <c r="CE87" s="3" t="str">
        <f t="shared" si="25"/>
        <v/>
      </c>
      <c r="CF87" s="3" t="str">
        <f t="shared" si="25"/>
        <v/>
      </c>
      <c r="CG87" s="3" t="str">
        <f t="shared" si="25"/>
        <v/>
      </c>
      <c r="CH87" s="3" t="str">
        <f t="shared" si="25"/>
        <v/>
      </c>
      <c r="CI87" s="3" t="str">
        <f t="shared" si="25"/>
        <v/>
      </c>
      <c r="CJ87" s="3" t="str">
        <f t="shared" si="20"/>
        <v/>
      </c>
      <c r="CK87" s="3" t="str">
        <f t="shared" si="20"/>
        <v/>
      </c>
      <c r="CL87" s="3" t="str">
        <f t="shared" si="20"/>
        <v/>
      </c>
      <c r="CM87" s="3" t="str">
        <f t="shared" si="20"/>
        <v/>
      </c>
      <c r="CN87" s="3" t="str">
        <f t="shared" si="22"/>
        <v/>
      </c>
      <c r="CO87" s="3" t="str">
        <f t="shared" si="22"/>
        <v/>
      </c>
      <c r="CP87" s="3" t="str">
        <f t="shared" si="22"/>
        <v/>
      </c>
      <c r="CQ87" s="3" t="str">
        <f t="shared" si="22"/>
        <v/>
      </c>
      <c r="CR87" s="3" t="str">
        <f t="shared" si="22"/>
        <v/>
      </c>
      <c r="CS87" s="3" t="str">
        <f t="shared" si="22"/>
        <v/>
      </c>
      <c r="CT87" s="3" t="str">
        <f t="shared" si="22"/>
        <v/>
      </c>
      <c r="CU87" s="3" t="str">
        <f t="shared" si="22"/>
        <v>115. REPACKAGING</v>
      </c>
      <c r="CV87" s="3" t="str">
        <f t="shared" si="22"/>
        <v/>
      </c>
      <c r="CW87" s="3" t="str">
        <f t="shared" si="22"/>
        <v/>
      </c>
      <c r="CX87" s="3" t="str">
        <f t="shared" si="22"/>
        <v/>
      </c>
      <c r="CY87" s="3" t="str">
        <f t="shared" si="16"/>
        <v/>
      </c>
      <c r="CZ87" s="3" t="str">
        <f t="shared" si="16"/>
        <v/>
      </c>
      <c r="DA87" s="3" t="str">
        <f t="shared" si="16"/>
        <v/>
      </c>
      <c r="DB87" s="3" t="str">
        <f t="shared" si="23"/>
        <v/>
      </c>
      <c r="DC87" s="3" t="str">
        <f t="shared" si="23"/>
        <v/>
      </c>
      <c r="DD87" s="3" t="str">
        <f t="shared" si="23"/>
        <v/>
      </c>
      <c r="DE87" s="3" t="str">
        <f t="shared" si="23"/>
        <v/>
      </c>
      <c r="DF87" s="3" t="str">
        <f t="shared" si="23"/>
        <v/>
      </c>
      <c r="DG87" s="3" t="str">
        <f t="shared" si="23"/>
        <v/>
      </c>
      <c r="DH87" s="3" t="str">
        <f t="shared" si="23"/>
        <v/>
      </c>
      <c r="DI87" s="3" t="str">
        <f t="shared" si="23"/>
        <v/>
      </c>
      <c r="DJ87" s="3" t="str">
        <f t="shared" si="23"/>
        <v/>
      </c>
      <c r="DK87" s="3" t="str">
        <f t="shared" si="14"/>
        <v/>
      </c>
      <c r="DL87" s="3" t="str">
        <f t="shared" si="14"/>
        <v/>
      </c>
      <c r="DM87" s="3" t="str">
        <f t="shared" si="14"/>
        <v/>
      </c>
      <c r="DN87" s="3" t="str">
        <f t="shared" si="10"/>
        <v/>
      </c>
      <c r="DO87" s="3" t="str">
        <f t="shared" si="10"/>
        <v/>
      </c>
      <c r="DP87" s="3" t="str">
        <f t="shared" si="10"/>
        <v/>
      </c>
      <c r="DQ87" s="3" t="str">
        <f t="shared" si="10"/>
        <v/>
      </c>
      <c r="DR87" s="3" t="str">
        <f t="shared" si="10"/>
        <v/>
      </c>
      <c r="DS87" s="3" t="str">
        <f t="shared" si="10"/>
        <v/>
      </c>
      <c r="DT87" s="3" t="str">
        <f t="shared" si="13"/>
        <v/>
      </c>
      <c r="DU87" s="3" t="str">
        <f t="shared" si="13"/>
        <v/>
      </c>
      <c r="DV87" s="3" t="str">
        <f t="shared" si="13"/>
        <v/>
      </c>
    </row>
    <row r="88" spans="1:126" ht="60">
      <c r="A88" t="s">
        <v>115</v>
      </c>
      <c r="B88">
        <v>2016</v>
      </c>
      <c r="C88" t="s">
        <v>114</v>
      </c>
      <c r="D88">
        <v>106990</v>
      </c>
      <c r="E88" s="31">
        <v>1316215716061</v>
      </c>
      <c r="F88" t="s">
        <v>555</v>
      </c>
      <c r="G88">
        <v>324110</v>
      </c>
      <c r="H88" t="s">
        <v>556</v>
      </c>
      <c r="I88" t="s">
        <v>557</v>
      </c>
      <c r="J88" t="s">
        <v>558</v>
      </c>
      <c r="K88" t="s">
        <v>305</v>
      </c>
      <c r="L88">
        <v>59404</v>
      </c>
      <c r="M88" s="3" t="str">
        <f t="shared" si="19"/>
        <v>89. PRODUCE THE CHEMICAL, 91. ON-SITE USE OF THE CHEMICAL, 94. AS A MANUFACTURED IMPURITY, 116. AS A PROCESS IMPURITY</v>
      </c>
      <c r="N88" s="3" t="s">
        <v>63</v>
      </c>
      <c r="O88" s="47" t="s">
        <v>1418</v>
      </c>
      <c r="P88">
        <v>0</v>
      </c>
      <c r="Q88">
        <v>420</v>
      </c>
      <c r="R88">
        <v>420</v>
      </c>
      <c r="S88" s="3" t="s">
        <v>1407</v>
      </c>
      <c r="T88" s="3" t="s">
        <v>1405</v>
      </c>
      <c r="U88" s="3" t="s">
        <v>1407</v>
      </c>
      <c r="V88" s="3" t="s">
        <v>1405</v>
      </c>
      <c r="W88" s="3" t="s">
        <v>1405</v>
      </c>
      <c r="X88" s="3" t="s">
        <v>1407</v>
      </c>
      <c r="Y88" s="3" t="s">
        <v>1405</v>
      </c>
      <c r="AE88" s="3" t="s">
        <v>1405</v>
      </c>
      <c r="AR88" s="3" t="s">
        <v>1405</v>
      </c>
      <c r="AS88" s="3" t="s">
        <v>1405</v>
      </c>
      <c r="AT88" s="3" t="s">
        <v>1407</v>
      </c>
      <c r="AV88" s="3" t="s">
        <v>1405</v>
      </c>
      <c r="BD88" s="3" t="s">
        <v>1405</v>
      </c>
      <c r="BK88" s="3" t="s">
        <v>1405</v>
      </c>
      <c r="BU88" s="3" t="str">
        <f t="shared" si="26"/>
        <v>89. PRODUCE THE CHEMICAL</v>
      </c>
      <c r="BV88" s="3" t="str">
        <f t="shared" si="26"/>
        <v/>
      </c>
      <c r="BW88" s="3" t="str">
        <f t="shared" si="26"/>
        <v>91. ON-SITE USE OF THE CHEMICAL</v>
      </c>
      <c r="BX88" s="3" t="str">
        <f t="shared" si="26"/>
        <v/>
      </c>
      <c r="BY88" s="3" t="str">
        <f t="shared" si="25"/>
        <v/>
      </c>
      <c r="BZ88" s="3" t="str">
        <f t="shared" si="25"/>
        <v>94. AS A MANUFACTURED IMPURITY</v>
      </c>
      <c r="CA88" s="3" t="str">
        <f t="shared" si="25"/>
        <v/>
      </c>
      <c r="CB88" s="3" t="str">
        <f t="shared" si="25"/>
        <v/>
      </c>
      <c r="CC88" s="3" t="str">
        <f t="shared" si="25"/>
        <v/>
      </c>
      <c r="CD88" s="3" t="str">
        <f t="shared" si="25"/>
        <v/>
      </c>
      <c r="CE88" s="3" t="str">
        <f t="shared" si="25"/>
        <v/>
      </c>
      <c r="CF88" s="3" t="str">
        <f t="shared" si="25"/>
        <v/>
      </c>
      <c r="CG88" s="3" t="str">
        <f t="shared" si="25"/>
        <v/>
      </c>
      <c r="CH88" s="3" t="str">
        <f t="shared" si="25"/>
        <v/>
      </c>
      <c r="CI88" s="3" t="str">
        <f t="shared" si="25"/>
        <v/>
      </c>
      <c r="CJ88" s="3" t="str">
        <f t="shared" si="20"/>
        <v/>
      </c>
      <c r="CK88" s="3" t="str">
        <f t="shared" si="20"/>
        <v/>
      </c>
      <c r="CL88" s="3" t="str">
        <f t="shared" si="20"/>
        <v/>
      </c>
      <c r="CM88" s="3" t="str">
        <f t="shared" si="20"/>
        <v/>
      </c>
      <c r="CN88" s="3" t="str">
        <f t="shared" si="22"/>
        <v/>
      </c>
      <c r="CO88" s="3" t="str">
        <f t="shared" si="22"/>
        <v/>
      </c>
      <c r="CP88" s="3" t="str">
        <f t="shared" si="22"/>
        <v/>
      </c>
      <c r="CQ88" s="3" t="str">
        <f t="shared" si="22"/>
        <v/>
      </c>
      <c r="CR88" s="3" t="str">
        <f t="shared" si="22"/>
        <v/>
      </c>
      <c r="CS88" s="3" t="str">
        <f t="shared" si="22"/>
        <v/>
      </c>
      <c r="CT88" s="3" t="str">
        <f t="shared" si="22"/>
        <v/>
      </c>
      <c r="CU88" s="3" t="str">
        <f t="shared" si="22"/>
        <v/>
      </c>
      <c r="CV88" s="3" t="str">
        <f t="shared" si="22"/>
        <v>116. AS A PROCESS IMPURITY</v>
      </c>
      <c r="CW88" s="3" t="str">
        <f t="shared" si="22"/>
        <v/>
      </c>
      <c r="CX88" s="3" t="str">
        <f t="shared" si="22"/>
        <v/>
      </c>
      <c r="CY88" s="3" t="str">
        <f t="shared" si="16"/>
        <v/>
      </c>
      <c r="CZ88" s="3" t="str">
        <f t="shared" si="16"/>
        <v/>
      </c>
      <c r="DA88" s="3" t="str">
        <f t="shared" si="16"/>
        <v/>
      </c>
      <c r="DB88" s="3" t="str">
        <f t="shared" si="23"/>
        <v/>
      </c>
      <c r="DC88" s="3" t="str">
        <f t="shared" si="23"/>
        <v/>
      </c>
      <c r="DD88" s="3" t="str">
        <f t="shared" si="23"/>
        <v/>
      </c>
      <c r="DE88" s="3" t="str">
        <f t="shared" si="23"/>
        <v/>
      </c>
      <c r="DF88" s="3" t="str">
        <f t="shared" si="23"/>
        <v/>
      </c>
      <c r="DG88" s="3" t="str">
        <f t="shared" si="23"/>
        <v/>
      </c>
      <c r="DH88" s="3" t="str">
        <f t="shared" si="23"/>
        <v/>
      </c>
      <c r="DI88" s="3" t="str">
        <f t="shared" si="23"/>
        <v/>
      </c>
      <c r="DJ88" s="3" t="str">
        <f t="shared" si="23"/>
        <v/>
      </c>
      <c r="DK88" s="3" t="str">
        <f t="shared" si="14"/>
        <v/>
      </c>
      <c r="DL88" s="3" t="str">
        <f t="shared" si="14"/>
        <v/>
      </c>
      <c r="DM88" s="3" t="str">
        <f t="shared" si="14"/>
        <v/>
      </c>
      <c r="DN88" s="3" t="str">
        <f t="shared" si="10"/>
        <v/>
      </c>
      <c r="DO88" s="3" t="str">
        <f t="shared" si="10"/>
        <v/>
      </c>
      <c r="DP88" s="3" t="str">
        <f t="shared" si="10"/>
        <v/>
      </c>
      <c r="DQ88" s="3" t="str">
        <f t="shared" si="10"/>
        <v/>
      </c>
      <c r="DR88" s="3" t="str">
        <f t="shared" si="10"/>
        <v/>
      </c>
      <c r="DS88" s="3" t="str">
        <f t="shared" si="10"/>
        <v/>
      </c>
      <c r="DT88" s="3" t="str">
        <f t="shared" si="13"/>
        <v/>
      </c>
      <c r="DU88" s="3" t="str">
        <f t="shared" si="13"/>
        <v/>
      </c>
      <c r="DV88" s="3" t="str">
        <f t="shared" si="13"/>
        <v/>
      </c>
    </row>
    <row r="89" spans="1:126" ht="60">
      <c r="A89" t="s">
        <v>115</v>
      </c>
      <c r="B89">
        <v>2016</v>
      </c>
      <c r="C89" t="s">
        <v>114</v>
      </c>
      <c r="D89">
        <v>106990</v>
      </c>
      <c r="E89" s="31">
        <v>1316215748144</v>
      </c>
      <c r="F89" t="s">
        <v>133</v>
      </c>
      <c r="G89">
        <v>324110</v>
      </c>
      <c r="H89" t="s">
        <v>135</v>
      </c>
      <c r="I89" t="s">
        <v>136</v>
      </c>
      <c r="J89" t="s">
        <v>137</v>
      </c>
      <c r="K89" t="s">
        <v>139</v>
      </c>
      <c r="L89">
        <v>41129</v>
      </c>
      <c r="M89" s="3" t="str">
        <f t="shared" si="19"/>
        <v>89. PRODUCE THE CHEMICAL, 91. ON-SITE USE OF THE CHEMICAL, 93. AS A BYPRODUCT, 94. AS A MANUFACTURED IMPURITY, 95. USED AS A REACTANT</v>
      </c>
      <c r="N89" s="3" t="s">
        <v>1419</v>
      </c>
      <c r="O89" s="3" t="s">
        <v>1420</v>
      </c>
      <c r="P89">
        <v>182</v>
      </c>
      <c r="Q89">
        <v>198</v>
      </c>
      <c r="R89">
        <v>380</v>
      </c>
      <c r="S89" s="3" t="s">
        <v>1407</v>
      </c>
      <c r="T89" s="3" t="s">
        <v>1405</v>
      </c>
      <c r="U89" s="3" t="s">
        <v>1407</v>
      </c>
      <c r="V89" s="3" t="s">
        <v>1405</v>
      </c>
      <c r="W89" s="3" t="s">
        <v>1407</v>
      </c>
      <c r="X89" s="3" t="s">
        <v>1407</v>
      </c>
      <c r="Y89" s="3" t="s">
        <v>1407</v>
      </c>
      <c r="AE89" s="3" t="s">
        <v>1405</v>
      </c>
      <c r="AR89" s="3" t="s">
        <v>1405</v>
      </c>
      <c r="AS89" s="3" t="s">
        <v>1405</v>
      </c>
      <c r="AT89" s="3" t="s">
        <v>1405</v>
      </c>
      <c r="AV89" s="3" t="s">
        <v>1405</v>
      </c>
      <c r="BD89" s="3" t="s">
        <v>1405</v>
      </c>
      <c r="BK89" s="3" t="s">
        <v>1405</v>
      </c>
      <c r="BU89" s="3" t="str">
        <f t="shared" si="26"/>
        <v>89. PRODUCE THE CHEMICAL</v>
      </c>
      <c r="BV89" s="3" t="str">
        <f t="shared" si="26"/>
        <v/>
      </c>
      <c r="BW89" s="3" t="str">
        <f t="shared" si="26"/>
        <v>91. ON-SITE USE OF THE CHEMICAL</v>
      </c>
      <c r="BX89" s="3" t="str">
        <f t="shared" si="26"/>
        <v/>
      </c>
      <c r="BY89" s="3" t="str">
        <f t="shared" si="25"/>
        <v>93. AS A BYPRODUCT</v>
      </c>
      <c r="BZ89" s="3" t="str">
        <f t="shared" si="25"/>
        <v>94. AS A MANUFACTURED IMPURITY</v>
      </c>
      <c r="CA89" s="3" t="str">
        <f t="shared" si="25"/>
        <v>95. USED AS A REACTANT</v>
      </c>
      <c r="CB89" s="3" t="str">
        <f t="shared" si="25"/>
        <v/>
      </c>
      <c r="CC89" s="3" t="str">
        <f t="shared" si="25"/>
        <v/>
      </c>
      <c r="CD89" s="3" t="str">
        <f t="shared" si="25"/>
        <v/>
      </c>
      <c r="CE89" s="3" t="str">
        <f t="shared" si="25"/>
        <v/>
      </c>
      <c r="CF89" s="3" t="str">
        <f t="shared" si="25"/>
        <v/>
      </c>
      <c r="CG89" s="3" t="str">
        <f t="shared" si="25"/>
        <v/>
      </c>
      <c r="CH89" s="3" t="str">
        <f t="shared" si="25"/>
        <v/>
      </c>
      <c r="CI89" s="3" t="str">
        <f t="shared" si="25"/>
        <v/>
      </c>
      <c r="CJ89" s="3" t="str">
        <f t="shared" si="20"/>
        <v/>
      </c>
      <c r="CK89" s="3" t="str">
        <f t="shared" si="20"/>
        <v/>
      </c>
      <c r="CL89" s="3" t="str">
        <f t="shared" si="20"/>
        <v/>
      </c>
      <c r="CM89" s="3" t="str">
        <f t="shared" si="20"/>
        <v/>
      </c>
      <c r="CN89" s="3" t="str">
        <f t="shared" si="22"/>
        <v/>
      </c>
      <c r="CO89" s="3" t="str">
        <f t="shared" si="22"/>
        <v/>
      </c>
      <c r="CP89" s="3" t="str">
        <f t="shared" si="22"/>
        <v/>
      </c>
      <c r="CQ89" s="3" t="str">
        <f t="shared" si="22"/>
        <v/>
      </c>
      <c r="CR89" s="3" t="str">
        <f t="shared" si="22"/>
        <v/>
      </c>
      <c r="CS89" s="3" t="str">
        <f t="shared" si="22"/>
        <v/>
      </c>
      <c r="CT89" s="3" t="str">
        <f t="shared" si="22"/>
        <v/>
      </c>
      <c r="CU89" s="3" t="str">
        <f t="shared" si="22"/>
        <v/>
      </c>
      <c r="CV89" s="3" t="str">
        <f t="shared" si="22"/>
        <v/>
      </c>
      <c r="CW89" s="3" t="str">
        <f t="shared" si="22"/>
        <v/>
      </c>
      <c r="CX89" s="3" t="str">
        <f t="shared" si="22"/>
        <v/>
      </c>
      <c r="CY89" s="3" t="str">
        <f t="shared" si="16"/>
        <v/>
      </c>
      <c r="CZ89" s="3" t="str">
        <f t="shared" si="16"/>
        <v/>
      </c>
      <c r="DA89" s="3" t="str">
        <f t="shared" si="16"/>
        <v/>
      </c>
      <c r="DB89" s="3" t="str">
        <f t="shared" si="23"/>
        <v/>
      </c>
      <c r="DC89" s="3" t="str">
        <f t="shared" si="23"/>
        <v/>
      </c>
      <c r="DD89" s="3" t="str">
        <f t="shared" si="23"/>
        <v/>
      </c>
      <c r="DE89" s="3" t="str">
        <f t="shared" si="23"/>
        <v/>
      </c>
      <c r="DF89" s="3" t="str">
        <f t="shared" si="23"/>
        <v/>
      </c>
      <c r="DG89" s="3" t="str">
        <f t="shared" si="23"/>
        <v/>
      </c>
      <c r="DH89" s="3" t="str">
        <f t="shared" si="23"/>
        <v/>
      </c>
      <c r="DI89" s="3" t="str">
        <f t="shared" si="23"/>
        <v/>
      </c>
      <c r="DJ89" s="3" t="str">
        <f t="shared" si="23"/>
        <v/>
      </c>
      <c r="DK89" s="3" t="str">
        <f t="shared" si="14"/>
        <v/>
      </c>
      <c r="DL89" s="3" t="str">
        <f t="shared" si="14"/>
        <v/>
      </c>
      <c r="DM89" s="3" t="str">
        <f t="shared" si="14"/>
        <v/>
      </c>
      <c r="DN89" s="3" t="str">
        <f t="shared" si="10"/>
        <v/>
      </c>
      <c r="DO89" s="3" t="str">
        <f t="shared" si="10"/>
        <v/>
      </c>
      <c r="DP89" s="3" t="str">
        <f t="shared" si="10"/>
        <v/>
      </c>
      <c r="DQ89" s="3" t="str">
        <f t="shared" si="10"/>
        <v/>
      </c>
      <c r="DR89" s="3" t="str">
        <f t="shared" si="10"/>
        <v/>
      </c>
      <c r="DS89" s="3" t="str">
        <f t="shared" si="10"/>
        <v/>
      </c>
      <c r="DT89" s="3" t="str">
        <f t="shared" si="13"/>
        <v/>
      </c>
      <c r="DU89" s="3" t="str">
        <f t="shared" si="13"/>
        <v/>
      </c>
      <c r="DV89" s="3" t="str">
        <f t="shared" si="13"/>
        <v/>
      </c>
    </row>
    <row r="90" spans="1:126" ht="84" customHeight="1">
      <c r="A90" t="s">
        <v>115</v>
      </c>
      <c r="B90">
        <v>2017</v>
      </c>
      <c r="C90" t="s">
        <v>114</v>
      </c>
      <c r="D90">
        <v>106990</v>
      </c>
      <c r="E90" s="31">
        <v>1317216105623</v>
      </c>
      <c r="F90" t="s">
        <v>133</v>
      </c>
      <c r="G90">
        <v>324110</v>
      </c>
      <c r="H90" t="s">
        <v>135</v>
      </c>
      <c r="I90" t="s">
        <v>136</v>
      </c>
      <c r="J90" t="s">
        <v>137</v>
      </c>
      <c r="K90" t="s">
        <v>139</v>
      </c>
      <c r="L90">
        <v>41129</v>
      </c>
      <c r="M90" s="3" t="str">
        <f t="shared" si="19"/>
        <v>89. PRODUCE THE CHEMICAL, 91. ON-SITE USE OF THE CHEMICAL, 93. AS A BYPRODUCT, 94. AS A MANUFACTURED IMPURITY, 95. USED AS A REACTANT, 116. AS A PROCESS IMPURITY, 133. ANCILLARY OR OTHER USE</v>
      </c>
      <c r="N90" s="3" t="s">
        <v>1419</v>
      </c>
      <c r="O90" s="3" t="s">
        <v>1420</v>
      </c>
      <c r="P90">
        <v>184</v>
      </c>
      <c r="Q90">
        <v>316</v>
      </c>
      <c r="R90">
        <v>500</v>
      </c>
      <c r="S90" s="3" t="s">
        <v>1407</v>
      </c>
      <c r="T90" s="3" t="s">
        <v>1405</v>
      </c>
      <c r="U90" s="3" t="s">
        <v>1407</v>
      </c>
      <c r="V90" s="3" t="s">
        <v>1405</v>
      </c>
      <c r="W90" s="3" t="s">
        <v>1407</v>
      </c>
      <c r="X90" s="3" t="s">
        <v>1407</v>
      </c>
      <c r="Y90" s="3" t="s">
        <v>1407</v>
      </c>
      <c r="AE90" s="3" t="s">
        <v>1405</v>
      </c>
      <c r="AR90" s="3" t="s">
        <v>1405</v>
      </c>
      <c r="AS90" s="3" t="s">
        <v>1405</v>
      </c>
      <c r="AT90" s="3" t="s">
        <v>1407</v>
      </c>
      <c r="AV90" s="3" t="s">
        <v>1405</v>
      </c>
      <c r="BD90" s="3" t="s">
        <v>1405</v>
      </c>
      <c r="BK90" s="3" t="s">
        <v>1407</v>
      </c>
      <c r="BU90" s="3" t="str">
        <f t="shared" si="26"/>
        <v>89. PRODUCE THE CHEMICAL</v>
      </c>
      <c r="BV90" s="3" t="str">
        <f t="shared" si="26"/>
        <v/>
      </c>
      <c r="BW90" s="3" t="str">
        <f t="shared" si="26"/>
        <v>91. ON-SITE USE OF THE CHEMICAL</v>
      </c>
      <c r="BX90" s="3" t="str">
        <f t="shared" si="26"/>
        <v/>
      </c>
      <c r="BY90" s="3" t="str">
        <f t="shared" si="25"/>
        <v>93. AS A BYPRODUCT</v>
      </c>
      <c r="BZ90" s="3" t="str">
        <f t="shared" si="25"/>
        <v>94. AS A MANUFACTURED IMPURITY</v>
      </c>
      <c r="CA90" s="3" t="str">
        <f t="shared" si="25"/>
        <v>95. USED AS A REACTANT</v>
      </c>
      <c r="CB90" s="3" t="str">
        <f t="shared" si="25"/>
        <v/>
      </c>
      <c r="CC90" s="3" t="str">
        <f t="shared" si="25"/>
        <v/>
      </c>
      <c r="CD90" s="3" t="str">
        <f t="shared" si="25"/>
        <v/>
      </c>
      <c r="CE90" s="3" t="str">
        <f t="shared" si="25"/>
        <v/>
      </c>
      <c r="CF90" s="3" t="str">
        <f t="shared" si="25"/>
        <v/>
      </c>
      <c r="CG90" s="3" t="str">
        <f t="shared" si="25"/>
        <v/>
      </c>
      <c r="CH90" s="3" t="str">
        <f t="shared" si="25"/>
        <v/>
      </c>
      <c r="CI90" s="3" t="str">
        <f t="shared" si="25"/>
        <v/>
      </c>
      <c r="CJ90" s="3" t="str">
        <f t="shared" si="20"/>
        <v/>
      </c>
      <c r="CK90" s="3" t="str">
        <f t="shared" si="20"/>
        <v/>
      </c>
      <c r="CL90" s="3" t="str">
        <f t="shared" si="20"/>
        <v/>
      </c>
      <c r="CM90" s="3" t="str">
        <f t="shared" si="20"/>
        <v/>
      </c>
      <c r="CN90" s="3" t="str">
        <f t="shared" si="22"/>
        <v/>
      </c>
      <c r="CO90" s="3" t="str">
        <f t="shared" si="22"/>
        <v/>
      </c>
      <c r="CP90" s="3" t="str">
        <f t="shared" si="22"/>
        <v/>
      </c>
      <c r="CQ90" s="3" t="str">
        <f t="shared" si="22"/>
        <v/>
      </c>
      <c r="CR90" s="3" t="str">
        <f t="shared" si="22"/>
        <v/>
      </c>
      <c r="CS90" s="3" t="str">
        <f t="shared" si="22"/>
        <v/>
      </c>
      <c r="CT90" s="3" t="str">
        <f t="shared" si="22"/>
        <v/>
      </c>
      <c r="CU90" s="3" t="str">
        <f t="shared" si="22"/>
        <v/>
      </c>
      <c r="CV90" s="3" t="str">
        <f t="shared" si="22"/>
        <v>116. AS A PROCESS IMPURITY</v>
      </c>
      <c r="CW90" s="3" t="str">
        <f t="shared" si="22"/>
        <v/>
      </c>
      <c r="CX90" s="3" t="str">
        <f t="shared" si="22"/>
        <v/>
      </c>
      <c r="CY90" s="3" t="str">
        <f t="shared" si="16"/>
        <v/>
      </c>
      <c r="CZ90" s="3" t="str">
        <f t="shared" si="16"/>
        <v/>
      </c>
      <c r="DA90" s="3" t="str">
        <f t="shared" si="16"/>
        <v/>
      </c>
      <c r="DB90" s="3" t="str">
        <f t="shared" si="23"/>
        <v/>
      </c>
      <c r="DC90" s="3" t="str">
        <f t="shared" si="23"/>
        <v/>
      </c>
      <c r="DD90" s="3" t="str">
        <f t="shared" si="23"/>
        <v/>
      </c>
      <c r="DE90" s="3" t="str">
        <f t="shared" si="23"/>
        <v/>
      </c>
      <c r="DF90" s="3" t="str">
        <f t="shared" si="23"/>
        <v/>
      </c>
      <c r="DG90" s="3" t="str">
        <f t="shared" si="23"/>
        <v/>
      </c>
      <c r="DH90" s="3" t="str">
        <f t="shared" si="23"/>
        <v/>
      </c>
      <c r="DI90" s="3" t="str">
        <f t="shared" si="23"/>
        <v/>
      </c>
      <c r="DJ90" s="3" t="str">
        <f t="shared" si="23"/>
        <v/>
      </c>
      <c r="DK90" s="3" t="str">
        <f t="shared" si="14"/>
        <v/>
      </c>
      <c r="DL90" s="3" t="str">
        <f t="shared" si="14"/>
        <v/>
      </c>
      <c r="DM90" s="3" t="str">
        <f t="shared" si="14"/>
        <v>133. ANCILLARY OR OTHER USE</v>
      </c>
      <c r="DN90" s="3" t="str">
        <f t="shared" si="10"/>
        <v/>
      </c>
      <c r="DO90" s="3" t="str">
        <f t="shared" si="10"/>
        <v/>
      </c>
      <c r="DP90" s="3" t="str">
        <f t="shared" si="10"/>
        <v/>
      </c>
      <c r="DQ90" s="3" t="str">
        <f t="shared" si="10"/>
        <v/>
      </c>
      <c r="DR90" s="3" t="str">
        <f t="shared" si="10"/>
        <v/>
      </c>
      <c r="DS90" s="3" t="str">
        <f t="shared" si="10"/>
        <v/>
      </c>
      <c r="DT90" s="3" t="str">
        <f t="shared" si="13"/>
        <v/>
      </c>
      <c r="DU90" s="3" t="str">
        <f t="shared" si="13"/>
        <v/>
      </c>
      <c r="DV90" s="3" t="str">
        <f t="shared" si="13"/>
        <v/>
      </c>
    </row>
    <row r="91" spans="1:126" ht="72.95" customHeight="1">
      <c r="A91" t="s">
        <v>115</v>
      </c>
      <c r="B91">
        <v>2018</v>
      </c>
      <c r="C91" t="s">
        <v>114</v>
      </c>
      <c r="D91">
        <v>106990</v>
      </c>
      <c r="E91" s="31">
        <v>1318217291804</v>
      </c>
      <c r="F91" t="s">
        <v>133</v>
      </c>
      <c r="G91">
        <v>324110</v>
      </c>
      <c r="H91" t="s">
        <v>135</v>
      </c>
      <c r="I91" t="s">
        <v>136</v>
      </c>
      <c r="J91" t="s">
        <v>137</v>
      </c>
      <c r="K91" t="s">
        <v>139</v>
      </c>
      <c r="L91">
        <v>41129</v>
      </c>
      <c r="M91" s="3" t="str">
        <f t="shared" si="19"/>
        <v>89. PRODUCE THE CHEMICAL, 91. ON-SITE USE OF THE CHEMICAL, 93. AS A BYPRODUCT, 94. AS A MANUFACTURED IMPURITY, 95. USED AS A REACTANT, 96. P101  FEEDSTOCKS, 116. AS A PROCESS IMPURITY, 133. ANCILLARY OR OTHER USE, 137. Z304  FUEL</v>
      </c>
      <c r="N91" s="3" t="s">
        <v>1419</v>
      </c>
      <c r="O91" s="3" t="s">
        <v>1420</v>
      </c>
      <c r="P91">
        <v>190</v>
      </c>
      <c r="Q91">
        <v>292</v>
      </c>
      <c r="R91">
        <v>482</v>
      </c>
      <c r="S91" s="3" t="s">
        <v>1407</v>
      </c>
      <c r="T91" s="3" t="s">
        <v>1405</v>
      </c>
      <c r="U91" s="3" t="s">
        <v>1407</v>
      </c>
      <c r="V91" s="3" t="s">
        <v>1405</v>
      </c>
      <c r="W91" s="3" t="s">
        <v>1407</v>
      </c>
      <c r="X91" s="3" t="s">
        <v>1407</v>
      </c>
      <c r="Y91" s="3" t="s">
        <v>1407</v>
      </c>
      <c r="Z91" s="3" t="s">
        <v>1407</v>
      </c>
      <c r="AA91" s="3" t="s">
        <v>1405</v>
      </c>
      <c r="AB91" s="3" t="s">
        <v>1405</v>
      </c>
      <c r="AC91" s="3" t="s">
        <v>1405</v>
      </c>
      <c r="AD91" s="3" t="s">
        <v>1405</v>
      </c>
      <c r="AE91" s="3" t="s">
        <v>1405</v>
      </c>
      <c r="AF91" s="3" t="s">
        <v>1405</v>
      </c>
      <c r="AG91" s="3" t="s">
        <v>1405</v>
      </c>
      <c r="AH91" s="3" t="s">
        <v>1405</v>
      </c>
      <c r="AI91" s="3" t="s">
        <v>1405</v>
      </c>
      <c r="AJ91" s="3" t="s">
        <v>1405</v>
      </c>
      <c r="AK91" s="3" t="s">
        <v>1405</v>
      </c>
      <c r="AL91" s="3" t="s">
        <v>1405</v>
      </c>
      <c r="AM91" s="3" t="s">
        <v>1405</v>
      </c>
      <c r="AN91" s="3" t="s">
        <v>1405</v>
      </c>
      <c r="AO91" s="3" t="s">
        <v>1405</v>
      </c>
      <c r="AP91" s="3" t="s">
        <v>1405</v>
      </c>
      <c r="AQ91" s="3" t="s">
        <v>1405</v>
      </c>
      <c r="AR91" s="3" t="s">
        <v>1405</v>
      </c>
      <c r="AS91" s="3" t="s">
        <v>1405</v>
      </c>
      <c r="AT91" s="3" t="s">
        <v>1407</v>
      </c>
      <c r="AU91" s="3" t="s">
        <v>1405</v>
      </c>
      <c r="AV91" s="3" t="s">
        <v>1405</v>
      </c>
      <c r="AW91" s="3" t="s">
        <v>1405</v>
      </c>
      <c r="AX91" s="3" t="s">
        <v>1405</v>
      </c>
      <c r="AY91" s="3" t="s">
        <v>1405</v>
      </c>
      <c r="AZ91" s="3" t="s">
        <v>1405</v>
      </c>
      <c r="BA91" s="3" t="s">
        <v>1405</v>
      </c>
      <c r="BB91" s="3" t="s">
        <v>1405</v>
      </c>
      <c r="BC91" s="3" t="s">
        <v>1405</v>
      </c>
      <c r="BD91" s="3" t="s">
        <v>1405</v>
      </c>
      <c r="BE91" s="3" t="s">
        <v>1405</v>
      </c>
      <c r="BF91" s="3" t="s">
        <v>1405</v>
      </c>
      <c r="BG91" s="3" t="s">
        <v>1405</v>
      </c>
      <c r="BH91" s="3" t="s">
        <v>1405</v>
      </c>
      <c r="BI91" s="3" t="s">
        <v>1405</v>
      </c>
      <c r="BJ91" s="3" t="s">
        <v>1405</v>
      </c>
      <c r="BK91" s="3" t="s">
        <v>1407</v>
      </c>
      <c r="BL91" s="3" t="s">
        <v>1405</v>
      </c>
      <c r="BM91" s="3" t="s">
        <v>1405</v>
      </c>
      <c r="BN91" s="3" t="s">
        <v>1405</v>
      </c>
      <c r="BO91" s="3" t="s">
        <v>1407</v>
      </c>
      <c r="BP91" s="3" t="s">
        <v>1405</v>
      </c>
      <c r="BQ91" s="3" t="s">
        <v>1405</v>
      </c>
      <c r="BR91" s="3" t="s">
        <v>1405</v>
      </c>
      <c r="BS91" s="3" t="s">
        <v>1405</v>
      </c>
      <c r="BT91" s="3" t="s">
        <v>1405</v>
      </c>
      <c r="BU91" s="3" t="str">
        <f t="shared" si="26"/>
        <v>89. PRODUCE THE CHEMICAL</v>
      </c>
      <c r="BV91" s="3" t="str">
        <f t="shared" si="26"/>
        <v/>
      </c>
      <c r="BW91" s="3" t="str">
        <f t="shared" si="26"/>
        <v>91. ON-SITE USE OF THE CHEMICAL</v>
      </c>
      <c r="BX91" s="3" t="str">
        <f t="shared" si="26"/>
        <v/>
      </c>
      <c r="BY91" s="3" t="str">
        <f t="shared" si="25"/>
        <v>93. AS A BYPRODUCT</v>
      </c>
      <c r="BZ91" s="3" t="str">
        <f t="shared" si="25"/>
        <v>94. AS A MANUFACTURED IMPURITY</v>
      </c>
      <c r="CA91" s="3" t="str">
        <f t="shared" si="25"/>
        <v>95. USED AS A REACTANT</v>
      </c>
      <c r="CB91" s="3" t="str">
        <f t="shared" si="25"/>
        <v>96. P101  FEEDSTOCKS</v>
      </c>
      <c r="CC91" s="3" t="str">
        <f t="shared" si="25"/>
        <v/>
      </c>
      <c r="CD91" s="3" t="str">
        <f t="shared" si="25"/>
        <v/>
      </c>
      <c r="CE91" s="3" t="str">
        <f t="shared" si="25"/>
        <v/>
      </c>
      <c r="CF91" s="3" t="str">
        <f t="shared" si="25"/>
        <v/>
      </c>
      <c r="CG91" s="3" t="str">
        <f t="shared" si="25"/>
        <v/>
      </c>
      <c r="CH91" s="3" t="str">
        <f t="shared" si="25"/>
        <v/>
      </c>
      <c r="CI91" s="3" t="str">
        <f t="shared" si="25"/>
        <v/>
      </c>
      <c r="CJ91" s="3" t="str">
        <f t="shared" si="20"/>
        <v/>
      </c>
      <c r="CK91" s="3" t="str">
        <f t="shared" si="20"/>
        <v/>
      </c>
      <c r="CL91" s="3" t="str">
        <f t="shared" si="20"/>
        <v/>
      </c>
      <c r="CM91" s="3" t="str">
        <f t="shared" si="20"/>
        <v/>
      </c>
      <c r="CN91" s="3" t="str">
        <f t="shared" si="22"/>
        <v/>
      </c>
      <c r="CO91" s="3" t="str">
        <f t="shared" si="22"/>
        <v/>
      </c>
      <c r="CP91" s="3" t="str">
        <f t="shared" si="22"/>
        <v/>
      </c>
      <c r="CQ91" s="3" t="str">
        <f t="shared" si="22"/>
        <v/>
      </c>
      <c r="CR91" s="3" t="str">
        <f t="shared" si="22"/>
        <v/>
      </c>
      <c r="CS91" s="3" t="str">
        <f t="shared" si="22"/>
        <v/>
      </c>
      <c r="CT91" s="3" t="str">
        <f t="shared" si="22"/>
        <v/>
      </c>
      <c r="CU91" s="3" t="str">
        <f t="shared" si="22"/>
        <v/>
      </c>
      <c r="CV91" s="3" t="str">
        <f t="shared" si="22"/>
        <v>116. AS A PROCESS IMPURITY</v>
      </c>
      <c r="CW91" s="3" t="str">
        <f t="shared" si="22"/>
        <v/>
      </c>
      <c r="CX91" s="3" t="str">
        <f t="shared" si="22"/>
        <v/>
      </c>
      <c r="CY91" s="3" t="str">
        <f t="shared" si="16"/>
        <v/>
      </c>
      <c r="CZ91" s="3" t="str">
        <f t="shared" si="16"/>
        <v/>
      </c>
      <c r="DA91" s="3" t="str">
        <f t="shared" si="16"/>
        <v/>
      </c>
      <c r="DB91" s="3" t="str">
        <f t="shared" si="23"/>
        <v/>
      </c>
      <c r="DC91" s="3" t="str">
        <f t="shared" si="23"/>
        <v/>
      </c>
      <c r="DD91" s="3" t="str">
        <f t="shared" si="23"/>
        <v/>
      </c>
      <c r="DE91" s="3" t="str">
        <f t="shared" si="23"/>
        <v/>
      </c>
      <c r="DF91" s="3" t="str">
        <f t="shared" si="23"/>
        <v/>
      </c>
      <c r="DG91" s="3" t="str">
        <f t="shared" si="23"/>
        <v/>
      </c>
      <c r="DH91" s="3" t="str">
        <f t="shared" si="23"/>
        <v/>
      </c>
      <c r="DI91" s="3" t="str">
        <f t="shared" si="23"/>
        <v/>
      </c>
      <c r="DJ91" s="3" t="str">
        <f t="shared" si="23"/>
        <v/>
      </c>
      <c r="DK91" s="3" t="str">
        <f t="shared" si="14"/>
        <v/>
      </c>
      <c r="DL91" s="3" t="str">
        <f t="shared" si="14"/>
        <v/>
      </c>
      <c r="DM91" s="3" t="str">
        <f t="shared" si="14"/>
        <v>133. ANCILLARY OR OTHER USE</v>
      </c>
      <c r="DN91" s="3" t="str">
        <f t="shared" si="10"/>
        <v/>
      </c>
      <c r="DO91" s="3" t="str">
        <f t="shared" si="10"/>
        <v/>
      </c>
      <c r="DP91" s="3" t="str">
        <f t="shared" si="10"/>
        <v/>
      </c>
      <c r="DQ91" s="3" t="str">
        <f t="shared" si="10"/>
        <v>137. Z304  FUEL</v>
      </c>
      <c r="DR91" s="3" t="str">
        <f t="shared" si="10"/>
        <v/>
      </c>
      <c r="DS91" s="3" t="str">
        <f t="shared" si="10"/>
        <v/>
      </c>
      <c r="DT91" s="3" t="str">
        <f t="shared" si="13"/>
        <v/>
      </c>
      <c r="DU91" s="3" t="str">
        <f t="shared" si="13"/>
        <v/>
      </c>
      <c r="DV91" s="3" t="str">
        <f t="shared" si="13"/>
        <v/>
      </c>
    </row>
    <row r="92" spans="1:126" ht="105">
      <c r="A92" t="s">
        <v>115</v>
      </c>
      <c r="B92">
        <v>2019</v>
      </c>
      <c r="C92" t="s">
        <v>114</v>
      </c>
      <c r="D92">
        <v>106990</v>
      </c>
      <c r="E92" s="31">
        <v>1319218410328</v>
      </c>
      <c r="F92" t="s">
        <v>133</v>
      </c>
      <c r="G92">
        <v>324110</v>
      </c>
      <c r="H92" t="s">
        <v>135</v>
      </c>
      <c r="I92" t="s">
        <v>136</v>
      </c>
      <c r="J92" t="s">
        <v>137</v>
      </c>
      <c r="K92" t="s">
        <v>139</v>
      </c>
      <c r="L92">
        <v>41129</v>
      </c>
      <c r="M92" s="3" t="str">
        <f>_xlfn.TEXTJOIN(", ", TRUE, BU92:DV92)</f>
        <v>89. PRODUCE THE CHEMICAL, 91. ON-SITE USE OF THE CHEMICAL, 93. AS A BYPRODUCT, 94. AS A MANUFACTURED IMPURITY, 95. USED AS A REACTANT, 96. P101  FEEDSTOCKS, 116. AS A PROCESS IMPURITY, 133. ANCILLARY OR OTHER USE, 137. Z304  FUEL</v>
      </c>
      <c r="N92" s="3" t="s">
        <v>1419</v>
      </c>
      <c r="O92" s="3" t="s">
        <v>1420</v>
      </c>
      <c r="P92">
        <v>195</v>
      </c>
      <c r="Q92">
        <v>173</v>
      </c>
      <c r="R92">
        <v>368</v>
      </c>
      <c r="S92" s="3" t="s">
        <v>1407</v>
      </c>
      <c r="T92" s="3" t="s">
        <v>1405</v>
      </c>
      <c r="U92" s="3" t="s">
        <v>1407</v>
      </c>
      <c r="V92" s="3" t="s">
        <v>1405</v>
      </c>
      <c r="W92" s="3" t="s">
        <v>1407</v>
      </c>
      <c r="X92" s="3" t="s">
        <v>1407</v>
      </c>
      <c r="Y92" s="3" t="s">
        <v>1407</v>
      </c>
      <c r="Z92" s="3" t="s">
        <v>1407</v>
      </c>
      <c r="AA92" s="3" t="s">
        <v>1405</v>
      </c>
      <c r="AB92" s="3" t="s">
        <v>1405</v>
      </c>
      <c r="AC92" s="3" t="s">
        <v>1405</v>
      </c>
      <c r="AD92" s="3" t="s">
        <v>1405</v>
      </c>
      <c r="AE92" s="3" t="s">
        <v>1405</v>
      </c>
      <c r="AF92" s="3" t="s">
        <v>1405</v>
      </c>
      <c r="AG92" s="3" t="s">
        <v>1405</v>
      </c>
      <c r="AH92" s="3" t="s">
        <v>1405</v>
      </c>
      <c r="AI92" s="3" t="s">
        <v>1405</v>
      </c>
      <c r="AJ92" s="3" t="s">
        <v>1405</v>
      </c>
      <c r="AK92" s="3" t="s">
        <v>1405</v>
      </c>
      <c r="AL92" s="3" t="s">
        <v>1405</v>
      </c>
      <c r="AM92" s="3" t="s">
        <v>1405</v>
      </c>
      <c r="AN92" s="3" t="s">
        <v>1405</v>
      </c>
      <c r="AO92" s="3" t="s">
        <v>1405</v>
      </c>
      <c r="AP92" s="3" t="s">
        <v>1405</v>
      </c>
      <c r="AQ92" s="3" t="s">
        <v>1405</v>
      </c>
      <c r="AR92" s="3" t="s">
        <v>1405</v>
      </c>
      <c r="AS92" s="3" t="s">
        <v>1405</v>
      </c>
      <c r="AT92" s="3" t="s">
        <v>1407</v>
      </c>
      <c r="AU92" s="3" t="s">
        <v>1405</v>
      </c>
      <c r="AV92" s="3" t="s">
        <v>1405</v>
      </c>
      <c r="AW92" s="3" t="s">
        <v>1405</v>
      </c>
      <c r="AX92" s="3" t="s">
        <v>1405</v>
      </c>
      <c r="AY92" s="3" t="s">
        <v>1405</v>
      </c>
      <c r="AZ92" s="3" t="s">
        <v>1405</v>
      </c>
      <c r="BA92" s="3" t="s">
        <v>1405</v>
      </c>
      <c r="BB92" s="3" t="s">
        <v>1405</v>
      </c>
      <c r="BC92" s="3" t="s">
        <v>1405</v>
      </c>
      <c r="BD92" s="3" t="s">
        <v>1405</v>
      </c>
      <c r="BE92" s="3" t="s">
        <v>1405</v>
      </c>
      <c r="BF92" s="3" t="s">
        <v>1405</v>
      </c>
      <c r="BG92" s="3" t="s">
        <v>1405</v>
      </c>
      <c r="BH92" s="3" t="s">
        <v>1405</v>
      </c>
      <c r="BI92" s="3" t="s">
        <v>1405</v>
      </c>
      <c r="BJ92" s="3" t="s">
        <v>1405</v>
      </c>
      <c r="BK92" s="3" t="s">
        <v>1407</v>
      </c>
      <c r="BL92" s="3" t="s">
        <v>1405</v>
      </c>
      <c r="BM92" s="3" t="s">
        <v>1405</v>
      </c>
      <c r="BN92" s="3" t="s">
        <v>1405</v>
      </c>
      <c r="BO92" s="3" t="s">
        <v>1407</v>
      </c>
      <c r="BP92" s="3" t="s">
        <v>1405</v>
      </c>
      <c r="BQ92" s="3" t="s">
        <v>1405</v>
      </c>
      <c r="BR92" s="3" t="s">
        <v>1405</v>
      </c>
      <c r="BS92" s="3" t="s">
        <v>1405</v>
      </c>
      <c r="BT92" s="3" t="s">
        <v>1405</v>
      </c>
      <c r="BU92" s="3" t="str">
        <f t="shared" si="26"/>
        <v>89. PRODUCE THE CHEMICAL</v>
      </c>
      <c r="BV92" s="3" t="str">
        <f t="shared" si="26"/>
        <v/>
      </c>
      <c r="BW92" s="3" t="str">
        <f t="shared" si="26"/>
        <v>91. ON-SITE USE OF THE CHEMICAL</v>
      </c>
      <c r="BX92" s="3" t="str">
        <f t="shared" si="26"/>
        <v/>
      </c>
      <c r="BY92" s="3" t="str">
        <f t="shared" si="25"/>
        <v>93. AS A BYPRODUCT</v>
      </c>
      <c r="BZ92" s="3" t="str">
        <f t="shared" si="25"/>
        <v>94. AS A MANUFACTURED IMPURITY</v>
      </c>
      <c r="CA92" s="3" t="str">
        <f t="shared" si="25"/>
        <v>95. USED AS A REACTANT</v>
      </c>
      <c r="CB92" s="3" t="str">
        <f t="shared" si="25"/>
        <v>96. P101  FEEDSTOCKS</v>
      </c>
      <c r="CC92" s="3" t="str">
        <f t="shared" si="25"/>
        <v/>
      </c>
      <c r="CD92" s="3" t="str">
        <f t="shared" si="25"/>
        <v/>
      </c>
      <c r="CE92" s="3" t="str">
        <f t="shared" si="25"/>
        <v/>
      </c>
      <c r="CF92" s="3" t="str">
        <f t="shared" si="25"/>
        <v/>
      </c>
      <c r="CG92" s="3" t="str">
        <f t="shared" si="25"/>
        <v/>
      </c>
      <c r="CH92" s="3" t="str">
        <f t="shared" si="25"/>
        <v/>
      </c>
      <c r="CI92" s="3" t="str">
        <f t="shared" si="25"/>
        <v/>
      </c>
      <c r="CJ92" s="3" t="str">
        <f t="shared" si="20"/>
        <v/>
      </c>
      <c r="CK92" s="3" t="str">
        <f t="shared" si="20"/>
        <v/>
      </c>
      <c r="CL92" s="3" t="str">
        <f t="shared" si="20"/>
        <v/>
      </c>
      <c r="CM92" s="3" t="str">
        <f t="shared" si="20"/>
        <v/>
      </c>
      <c r="CN92" s="3" t="str">
        <f t="shared" si="22"/>
        <v/>
      </c>
      <c r="CO92" s="3" t="str">
        <f t="shared" si="22"/>
        <v/>
      </c>
      <c r="CP92" s="3" t="str">
        <f t="shared" si="22"/>
        <v/>
      </c>
      <c r="CQ92" s="3" t="str">
        <f t="shared" si="22"/>
        <v/>
      </c>
      <c r="CR92" s="3" t="str">
        <f t="shared" si="22"/>
        <v/>
      </c>
      <c r="CS92" s="3" t="str">
        <f t="shared" si="22"/>
        <v/>
      </c>
      <c r="CT92" s="3" t="str">
        <f t="shared" si="22"/>
        <v/>
      </c>
      <c r="CU92" s="3" t="str">
        <f t="shared" si="22"/>
        <v/>
      </c>
      <c r="CV92" s="3" t="str">
        <f t="shared" si="22"/>
        <v>116. AS A PROCESS IMPURITY</v>
      </c>
      <c r="CW92" s="3" t="str">
        <f t="shared" si="22"/>
        <v/>
      </c>
      <c r="CX92" s="3" t="str">
        <f t="shared" si="22"/>
        <v/>
      </c>
      <c r="CY92" s="3" t="str">
        <f t="shared" si="16"/>
        <v/>
      </c>
      <c r="CZ92" s="3" t="str">
        <f t="shared" si="16"/>
        <v/>
      </c>
      <c r="DA92" s="3" t="str">
        <f t="shared" si="16"/>
        <v/>
      </c>
      <c r="DB92" s="3" t="str">
        <f t="shared" si="23"/>
        <v/>
      </c>
      <c r="DC92" s="3" t="str">
        <f t="shared" si="23"/>
        <v/>
      </c>
      <c r="DD92" s="3" t="str">
        <f t="shared" si="23"/>
        <v/>
      </c>
      <c r="DE92" s="3" t="str">
        <f t="shared" si="23"/>
        <v/>
      </c>
      <c r="DF92" s="3" t="str">
        <f t="shared" si="23"/>
        <v/>
      </c>
      <c r="DG92" s="3" t="str">
        <f t="shared" si="23"/>
        <v/>
      </c>
      <c r="DH92" s="3" t="str">
        <f t="shared" si="23"/>
        <v/>
      </c>
      <c r="DI92" s="3" t="str">
        <f t="shared" si="23"/>
        <v/>
      </c>
      <c r="DJ92" s="3" t="str">
        <f t="shared" si="23"/>
        <v/>
      </c>
      <c r="DK92" s="3" t="str">
        <f t="shared" si="14"/>
        <v/>
      </c>
      <c r="DL92" s="3" t="str">
        <f t="shared" si="14"/>
        <v/>
      </c>
      <c r="DM92" s="3" t="str">
        <f t="shared" si="14"/>
        <v>133. ANCILLARY OR OTHER USE</v>
      </c>
      <c r="DN92" s="3" t="str">
        <f t="shared" si="10"/>
        <v/>
      </c>
      <c r="DO92" s="3" t="str">
        <f t="shared" si="10"/>
        <v/>
      </c>
      <c r="DP92" s="3" t="str">
        <f t="shared" si="10"/>
        <v/>
      </c>
      <c r="DQ92" s="3" t="str">
        <f t="shared" si="10"/>
        <v>137. Z304  FUEL</v>
      </c>
      <c r="DR92" s="3" t="str">
        <f t="shared" si="10"/>
        <v/>
      </c>
      <c r="DS92" s="3" t="str">
        <f t="shared" si="10"/>
        <v/>
      </c>
      <c r="DT92" s="3" t="str">
        <f t="shared" si="13"/>
        <v/>
      </c>
      <c r="DU92" s="3" t="str">
        <f t="shared" si="13"/>
        <v/>
      </c>
      <c r="DV92" s="3" t="str">
        <f t="shared" si="13"/>
        <v/>
      </c>
    </row>
    <row r="93" spans="1:126" ht="105">
      <c r="A93" t="s">
        <v>115</v>
      </c>
      <c r="B93">
        <v>2020</v>
      </c>
      <c r="C93" t="s">
        <v>114</v>
      </c>
      <c r="D93">
        <v>106990</v>
      </c>
      <c r="E93" s="31">
        <v>1320219194673</v>
      </c>
      <c r="F93" t="s">
        <v>133</v>
      </c>
      <c r="G93">
        <v>324110</v>
      </c>
      <c r="H93" t="s">
        <v>135</v>
      </c>
      <c r="I93" t="s">
        <v>136</v>
      </c>
      <c r="J93" t="s">
        <v>137</v>
      </c>
      <c r="K93" t="s">
        <v>139</v>
      </c>
      <c r="L93">
        <v>41129</v>
      </c>
      <c r="M93" s="3" t="str">
        <f t="shared" si="19"/>
        <v>89. PRODUCE THE CHEMICAL, 91. ON-SITE USE OF THE CHEMICAL, 93. AS A BYPRODUCT, 94. AS A MANUFACTURED IMPURITY, 95. USED AS A REACTANT, 96. P101  FEEDSTOCKS, 116. AS A PROCESS IMPURITY, 133. ANCILLARY OR OTHER USE, 137. Z304  FUEL</v>
      </c>
      <c r="N93" s="3" t="s">
        <v>1419</v>
      </c>
      <c r="O93" s="3" t="s">
        <v>1420</v>
      </c>
      <c r="P93">
        <v>172</v>
      </c>
      <c r="Q93">
        <v>177</v>
      </c>
      <c r="R93">
        <v>349</v>
      </c>
      <c r="S93" s="3" t="s">
        <v>1407</v>
      </c>
      <c r="T93" s="3" t="s">
        <v>1405</v>
      </c>
      <c r="U93" s="3" t="s">
        <v>1407</v>
      </c>
      <c r="V93" s="3" t="s">
        <v>1405</v>
      </c>
      <c r="W93" s="3" t="s">
        <v>1407</v>
      </c>
      <c r="X93" s="3" t="s">
        <v>1407</v>
      </c>
      <c r="Y93" s="3" t="s">
        <v>1407</v>
      </c>
      <c r="Z93" s="3" t="s">
        <v>1407</v>
      </c>
      <c r="AA93" s="3" t="s">
        <v>1405</v>
      </c>
      <c r="AB93" s="3" t="s">
        <v>1405</v>
      </c>
      <c r="AC93" s="3" t="s">
        <v>1405</v>
      </c>
      <c r="AD93" s="3" t="s">
        <v>1405</v>
      </c>
      <c r="AE93" s="3" t="s">
        <v>1405</v>
      </c>
      <c r="AF93" s="3" t="s">
        <v>1405</v>
      </c>
      <c r="AG93" s="3" t="s">
        <v>1405</v>
      </c>
      <c r="AH93" s="3" t="s">
        <v>1405</v>
      </c>
      <c r="AI93" s="3" t="s">
        <v>1405</v>
      </c>
      <c r="AJ93" s="3" t="s">
        <v>1405</v>
      </c>
      <c r="AK93" s="3" t="s">
        <v>1405</v>
      </c>
      <c r="AL93" s="3" t="s">
        <v>1405</v>
      </c>
      <c r="AM93" s="3" t="s">
        <v>1405</v>
      </c>
      <c r="AN93" s="3" t="s">
        <v>1405</v>
      </c>
      <c r="AO93" s="3" t="s">
        <v>1405</v>
      </c>
      <c r="AP93" s="3" t="s">
        <v>1405</v>
      </c>
      <c r="AQ93" s="3" t="s">
        <v>1405</v>
      </c>
      <c r="AR93" s="3" t="s">
        <v>1405</v>
      </c>
      <c r="AS93" s="3" t="s">
        <v>1405</v>
      </c>
      <c r="AT93" s="3" t="s">
        <v>1407</v>
      </c>
      <c r="AU93" s="3" t="s">
        <v>1405</v>
      </c>
      <c r="AV93" s="3" t="s">
        <v>1405</v>
      </c>
      <c r="AW93" s="3" t="s">
        <v>1405</v>
      </c>
      <c r="AX93" s="3" t="s">
        <v>1405</v>
      </c>
      <c r="AY93" s="3" t="s">
        <v>1405</v>
      </c>
      <c r="AZ93" s="3" t="s">
        <v>1405</v>
      </c>
      <c r="BA93" s="3" t="s">
        <v>1405</v>
      </c>
      <c r="BB93" s="3" t="s">
        <v>1405</v>
      </c>
      <c r="BC93" s="3" t="s">
        <v>1405</v>
      </c>
      <c r="BD93" s="3" t="s">
        <v>1405</v>
      </c>
      <c r="BE93" s="3" t="s">
        <v>1405</v>
      </c>
      <c r="BF93" s="3" t="s">
        <v>1405</v>
      </c>
      <c r="BG93" s="3" t="s">
        <v>1405</v>
      </c>
      <c r="BH93" s="3" t="s">
        <v>1405</v>
      </c>
      <c r="BI93" s="3" t="s">
        <v>1405</v>
      </c>
      <c r="BJ93" s="3" t="s">
        <v>1405</v>
      </c>
      <c r="BK93" s="3" t="s">
        <v>1407</v>
      </c>
      <c r="BL93" s="3" t="s">
        <v>1405</v>
      </c>
      <c r="BM93" s="3" t="s">
        <v>1405</v>
      </c>
      <c r="BN93" s="3" t="s">
        <v>1405</v>
      </c>
      <c r="BO93" s="3" t="s">
        <v>1407</v>
      </c>
      <c r="BP93" s="3" t="s">
        <v>1405</v>
      </c>
      <c r="BQ93" s="3" t="s">
        <v>1405</v>
      </c>
      <c r="BR93" s="3" t="s">
        <v>1405</v>
      </c>
      <c r="BS93" s="3" t="s">
        <v>1405</v>
      </c>
      <c r="BT93" s="3" t="s">
        <v>1405</v>
      </c>
      <c r="BU93" s="3" t="str">
        <f t="shared" si="26"/>
        <v>89. PRODUCE THE CHEMICAL</v>
      </c>
      <c r="BV93" s="3" t="str">
        <f t="shared" si="26"/>
        <v/>
      </c>
      <c r="BW93" s="3" t="str">
        <f t="shared" si="26"/>
        <v>91. ON-SITE USE OF THE CHEMICAL</v>
      </c>
      <c r="BX93" s="3" t="str">
        <f t="shared" si="26"/>
        <v/>
      </c>
      <c r="BY93" s="3" t="str">
        <f t="shared" si="25"/>
        <v>93. AS A BYPRODUCT</v>
      </c>
      <c r="BZ93" s="3" t="str">
        <f t="shared" si="25"/>
        <v>94. AS A MANUFACTURED IMPURITY</v>
      </c>
      <c r="CA93" s="3" t="str">
        <f t="shared" si="25"/>
        <v>95. USED AS A REACTANT</v>
      </c>
      <c r="CB93" s="3" t="str">
        <f t="shared" si="25"/>
        <v>96. P101  FEEDSTOCKS</v>
      </c>
      <c r="CC93" s="3" t="str">
        <f t="shared" si="25"/>
        <v/>
      </c>
      <c r="CD93" s="3" t="str">
        <f t="shared" si="25"/>
        <v/>
      </c>
      <c r="CE93" s="3" t="str">
        <f t="shared" si="25"/>
        <v/>
      </c>
      <c r="CF93" s="3" t="str">
        <f t="shared" si="25"/>
        <v/>
      </c>
      <c r="CG93" s="3" t="str">
        <f t="shared" si="25"/>
        <v/>
      </c>
      <c r="CH93" s="3" t="str">
        <f t="shared" si="25"/>
        <v/>
      </c>
      <c r="CI93" s="3" t="str">
        <f t="shared" si="25"/>
        <v/>
      </c>
      <c r="CJ93" s="3" t="str">
        <f t="shared" si="20"/>
        <v/>
      </c>
      <c r="CK93" s="3" t="str">
        <f t="shared" si="20"/>
        <v/>
      </c>
      <c r="CL93" s="3" t="str">
        <f t="shared" si="20"/>
        <v/>
      </c>
      <c r="CM93" s="3" t="str">
        <f t="shared" si="20"/>
        <v/>
      </c>
      <c r="CN93" s="3" t="str">
        <f t="shared" si="22"/>
        <v/>
      </c>
      <c r="CO93" s="3" t="str">
        <f t="shared" si="22"/>
        <v/>
      </c>
      <c r="CP93" s="3" t="str">
        <f t="shared" ref="CP93:DD118" si="27">IF(AN93="Yes", CP$1,"")</f>
        <v/>
      </c>
      <c r="CQ93" s="3" t="str">
        <f t="shared" si="27"/>
        <v/>
      </c>
      <c r="CR93" s="3" t="str">
        <f t="shared" si="27"/>
        <v/>
      </c>
      <c r="CS93" s="3" t="str">
        <f t="shared" si="27"/>
        <v/>
      </c>
      <c r="CT93" s="3" t="str">
        <f t="shared" si="27"/>
        <v/>
      </c>
      <c r="CU93" s="3" t="str">
        <f t="shared" si="27"/>
        <v/>
      </c>
      <c r="CV93" s="3" t="str">
        <f t="shared" si="27"/>
        <v>116. AS A PROCESS IMPURITY</v>
      </c>
      <c r="CW93" s="3" t="str">
        <f t="shared" si="27"/>
        <v/>
      </c>
      <c r="CX93" s="3" t="str">
        <f t="shared" si="27"/>
        <v/>
      </c>
      <c r="CY93" s="3" t="str">
        <f t="shared" si="16"/>
        <v/>
      </c>
      <c r="CZ93" s="3" t="str">
        <f t="shared" si="16"/>
        <v/>
      </c>
      <c r="DA93" s="3" t="str">
        <f t="shared" si="16"/>
        <v/>
      </c>
      <c r="DB93" s="3" t="str">
        <f t="shared" si="23"/>
        <v/>
      </c>
      <c r="DC93" s="3" t="str">
        <f t="shared" si="23"/>
        <v/>
      </c>
      <c r="DD93" s="3" t="str">
        <f t="shared" si="23"/>
        <v/>
      </c>
      <c r="DE93" s="3" t="str">
        <f t="shared" si="23"/>
        <v/>
      </c>
      <c r="DF93" s="3" t="str">
        <f t="shared" si="23"/>
        <v/>
      </c>
      <c r="DG93" s="3" t="str">
        <f t="shared" si="23"/>
        <v/>
      </c>
      <c r="DH93" s="3" t="str">
        <f t="shared" si="23"/>
        <v/>
      </c>
      <c r="DI93" s="3" t="str">
        <f t="shared" si="23"/>
        <v/>
      </c>
      <c r="DJ93" s="3" t="str">
        <f t="shared" si="23"/>
        <v/>
      </c>
      <c r="DK93" s="3" t="str">
        <f t="shared" si="14"/>
        <v/>
      </c>
      <c r="DL93" s="3" t="str">
        <f t="shared" si="14"/>
        <v/>
      </c>
      <c r="DM93" s="3" t="str">
        <f t="shared" si="14"/>
        <v>133. ANCILLARY OR OTHER USE</v>
      </c>
      <c r="DN93" s="3" t="str">
        <f t="shared" si="10"/>
        <v/>
      </c>
      <c r="DO93" s="3" t="str">
        <f t="shared" si="10"/>
        <v/>
      </c>
      <c r="DP93" s="3" t="str">
        <f t="shared" si="10"/>
        <v/>
      </c>
      <c r="DQ93" s="3" t="str">
        <f t="shared" si="10"/>
        <v>137. Z304  FUEL</v>
      </c>
      <c r="DR93" s="3" t="str">
        <f t="shared" si="10"/>
        <v/>
      </c>
      <c r="DS93" s="3" t="str">
        <f t="shared" si="10"/>
        <v/>
      </c>
      <c r="DT93" s="3" t="str">
        <f t="shared" si="13"/>
        <v/>
      </c>
      <c r="DU93" s="3" t="str">
        <f t="shared" si="13"/>
        <v/>
      </c>
      <c r="DV93" s="3" t="str">
        <f t="shared" si="13"/>
        <v/>
      </c>
    </row>
    <row r="94" spans="1:126" ht="105">
      <c r="A94" t="s">
        <v>115</v>
      </c>
      <c r="B94">
        <v>2021</v>
      </c>
      <c r="C94" t="s">
        <v>114</v>
      </c>
      <c r="D94">
        <v>106990</v>
      </c>
      <c r="E94" s="31">
        <v>1321220013039</v>
      </c>
      <c r="F94" t="s">
        <v>133</v>
      </c>
      <c r="G94">
        <v>324110</v>
      </c>
      <c r="H94" t="s">
        <v>135</v>
      </c>
      <c r="I94" t="s">
        <v>136</v>
      </c>
      <c r="J94" t="s">
        <v>137</v>
      </c>
      <c r="K94" t="s">
        <v>139</v>
      </c>
      <c r="L94">
        <v>41129</v>
      </c>
      <c r="M94" s="3" t="str">
        <f t="shared" si="19"/>
        <v>89. PRODUCE THE CHEMICAL, 91. ON-SITE USE OF THE CHEMICAL, 93. AS A BYPRODUCT, 94. AS A MANUFACTURED IMPURITY, 95. USED AS A REACTANT, 96. P101  FEEDSTOCKS, 116. AS A PROCESS IMPURITY, 133. ANCILLARY OR OTHER USE, 137. Z304  FUEL</v>
      </c>
      <c r="N94" s="3" t="s">
        <v>1419</v>
      </c>
      <c r="O94" s="3" t="s">
        <v>1420</v>
      </c>
      <c r="P94">
        <v>206</v>
      </c>
      <c r="Q94">
        <v>428</v>
      </c>
      <c r="R94">
        <v>634</v>
      </c>
      <c r="S94" s="3" t="s">
        <v>1407</v>
      </c>
      <c r="T94" s="3" t="s">
        <v>1405</v>
      </c>
      <c r="U94" s="3" t="s">
        <v>1407</v>
      </c>
      <c r="V94" s="3" t="s">
        <v>1405</v>
      </c>
      <c r="W94" s="3" t="s">
        <v>1407</v>
      </c>
      <c r="X94" s="3" t="s">
        <v>1407</v>
      </c>
      <c r="Y94" s="3" t="s">
        <v>1407</v>
      </c>
      <c r="Z94" s="3" t="s">
        <v>1407</v>
      </c>
      <c r="AA94" s="3" t="s">
        <v>1405</v>
      </c>
      <c r="AB94" s="3" t="s">
        <v>1405</v>
      </c>
      <c r="AC94" s="3" t="s">
        <v>1405</v>
      </c>
      <c r="AD94" s="3" t="s">
        <v>1405</v>
      </c>
      <c r="AE94" s="3" t="s">
        <v>1405</v>
      </c>
      <c r="AF94" s="3" t="s">
        <v>1405</v>
      </c>
      <c r="AG94" s="3" t="s">
        <v>1405</v>
      </c>
      <c r="AH94" s="3" t="s">
        <v>1405</v>
      </c>
      <c r="AI94" s="3" t="s">
        <v>1405</v>
      </c>
      <c r="AJ94" s="3" t="s">
        <v>1405</v>
      </c>
      <c r="AK94" s="3" t="s">
        <v>1405</v>
      </c>
      <c r="AL94" s="3" t="s">
        <v>1405</v>
      </c>
      <c r="AM94" s="3" t="s">
        <v>1405</v>
      </c>
      <c r="AN94" s="3" t="s">
        <v>1405</v>
      </c>
      <c r="AO94" s="3" t="s">
        <v>1405</v>
      </c>
      <c r="AP94" s="3" t="s">
        <v>1405</v>
      </c>
      <c r="AQ94" s="3" t="s">
        <v>1405</v>
      </c>
      <c r="AR94" s="3" t="s">
        <v>1405</v>
      </c>
      <c r="AS94" s="3" t="s">
        <v>1405</v>
      </c>
      <c r="AT94" s="3" t="s">
        <v>1407</v>
      </c>
      <c r="AU94" s="3" t="s">
        <v>1405</v>
      </c>
      <c r="AV94" s="3" t="s">
        <v>1405</v>
      </c>
      <c r="AW94" s="3" t="s">
        <v>1405</v>
      </c>
      <c r="AX94" s="3" t="s">
        <v>1405</v>
      </c>
      <c r="AY94" s="3" t="s">
        <v>1405</v>
      </c>
      <c r="AZ94" s="3" t="s">
        <v>1405</v>
      </c>
      <c r="BA94" s="3" t="s">
        <v>1405</v>
      </c>
      <c r="BB94" s="3" t="s">
        <v>1405</v>
      </c>
      <c r="BC94" s="3" t="s">
        <v>1405</v>
      </c>
      <c r="BD94" s="3" t="s">
        <v>1405</v>
      </c>
      <c r="BE94" s="3" t="s">
        <v>1405</v>
      </c>
      <c r="BF94" s="3" t="s">
        <v>1405</v>
      </c>
      <c r="BG94" s="3" t="s">
        <v>1405</v>
      </c>
      <c r="BH94" s="3" t="s">
        <v>1405</v>
      </c>
      <c r="BI94" s="3" t="s">
        <v>1405</v>
      </c>
      <c r="BJ94" s="3" t="s">
        <v>1405</v>
      </c>
      <c r="BK94" s="3" t="s">
        <v>1407</v>
      </c>
      <c r="BL94" s="3" t="s">
        <v>1405</v>
      </c>
      <c r="BM94" s="3" t="s">
        <v>1405</v>
      </c>
      <c r="BN94" s="3" t="s">
        <v>1405</v>
      </c>
      <c r="BO94" s="3" t="s">
        <v>1407</v>
      </c>
      <c r="BP94" s="3" t="s">
        <v>1405</v>
      </c>
      <c r="BQ94" s="3" t="s">
        <v>1405</v>
      </c>
      <c r="BR94" s="3" t="s">
        <v>1405</v>
      </c>
      <c r="BS94" s="3" t="s">
        <v>1405</v>
      </c>
      <c r="BT94" s="3" t="s">
        <v>1405</v>
      </c>
      <c r="BU94" s="3" t="str">
        <f t="shared" si="26"/>
        <v>89. PRODUCE THE CHEMICAL</v>
      </c>
      <c r="BV94" s="3" t="str">
        <f t="shared" si="26"/>
        <v/>
      </c>
      <c r="BW94" s="3" t="str">
        <f t="shared" si="26"/>
        <v>91. ON-SITE USE OF THE CHEMICAL</v>
      </c>
      <c r="BX94" s="3" t="str">
        <f t="shared" si="26"/>
        <v/>
      </c>
      <c r="BY94" s="3" t="str">
        <f t="shared" si="25"/>
        <v>93. AS A BYPRODUCT</v>
      </c>
      <c r="BZ94" s="3" t="str">
        <f t="shared" si="25"/>
        <v>94. AS A MANUFACTURED IMPURITY</v>
      </c>
      <c r="CA94" s="3" t="str">
        <f t="shared" si="25"/>
        <v>95. USED AS A REACTANT</v>
      </c>
      <c r="CB94" s="3" t="str">
        <f t="shared" si="25"/>
        <v>96. P101  FEEDSTOCKS</v>
      </c>
      <c r="CC94" s="3" t="str">
        <f t="shared" si="25"/>
        <v/>
      </c>
      <c r="CD94" s="3" t="str">
        <f t="shared" si="25"/>
        <v/>
      </c>
      <c r="CE94" s="3" t="str">
        <f t="shared" si="25"/>
        <v/>
      </c>
      <c r="CF94" s="3" t="str">
        <f t="shared" si="25"/>
        <v/>
      </c>
      <c r="CG94" s="3" t="str">
        <f t="shared" si="25"/>
        <v/>
      </c>
      <c r="CH94" s="3" t="str">
        <f t="shared" si="25"/>
        <v/>
      </c>
      <c r="CI94" s="3" t="str">
        <f t="shared" si="25"/>
        <v/>
      </c>
      <c r="CJ94" s="3" t="str">
        <f t="shared" si="20"/>
        <v/>
      </c>
      <c r="CK94" s="3" t="str">
        <f t="shared" si="20"/>
        <v/>
      </c>
      <c r="CL94" s="3" t="str">
        <f t="shared" si="20"/>
        <v/>
      </c>
      <c r="CM94" s="3" t="str">
        <f t="shared" si="20"/>
        <v/>
      </c>
      <c r="CN94" s="3" t="str">
        <f t="shared" si="20"/>
        <v/>
      </c>
      <c r="CO94" s="3" t="str">
        <f t="shared" si="20"/>
        <v/>
      </c>
      <c r="CP94" s="3" t="str">
        <f t="shared" si="27"/>
        <v/>
      </c>
      <c r="CQ94" s="3" t="str">
        <f t="shared" si="27"/>
        <v/>
      </c>
      <c r="CR94" s="3" t="str">
        <f t="shared" si="27"/>
        <v/>
      </c>
      <c r="CS94" s="3" t="str">
        <f t="shared" si="27"/>
        <v/>
      </c>
      <c r="CT94" s="3" t="str">
        <f t="shared" si="27"/>
        <v/>
      </c>
      <c r="CU94" s="3" t="str">
        <f t="shared" si="27"/>
        <v/>
      </c>
      <c r="CV94" s="3" t="str">
        <f t="shared" si="27"/>
        <v>116. AS A PROCESS IMPURITY</v>
      </c>
      <c r="CW94" s="3" t="str">
        <f t="shared" si="27"/>
        <v/>
      </c>
      <c r="CX94" s="3" t="str">
        <f t="shared" si="27"/>
        <v/>
      </c>
      <c r="CY94" s="3" t="str">
        <f t="shared" si="16"/>
        <v/>
      </c>
      <c r="CZ94" s="3" t="str">
        <f t="shared" si="16"/>
        <v/>
      </c>
      <c r="DA94" s="3" t="str">
        <f t="shared" si="16"/>
        <v/>
      </c>
      <c r="DB94" s="3" t="str">
        <f t="shared" si="23"/>
        <v/>
      </c>
      <c r="DC94" s="3" t="str">
        <f t="shared" si="23"/>
        <v/>
      </c>
      <c r="DD94" s="3" t="str">
        <f t="shared" si="23"/>
        <v/>
      </c>
      <c r="DE94" s="3" t="str">
        <f t="shared" si="23"/>
        <v/>
      </c>
      <c r="DF94" s="3" t="str">
        <f t="shared" si="23"/>
        <v/>
      </c>
      <c r="DG94" s="3" t="str">
        <f t="shared" si="23"/>
        <v/>
      </c>
      <c r="DH94" s="3" t="str">
        <f t="shared" si="23"/>
        <v/>
      </c>
      <c r="DI94" s="3" t="str">
        <f t="shared" si="23"/>
        <v/>
      </c>
      <c r="DJ94" s="3" t="str">
        <f t="shared" si="23"/>
        <v/>
      </c>
      <c r="DK94" s="3" t="str">
        <f t="shared" si="14"/>
        <v/>
      </c>
      <c r="DL94" s="3" t="str">
        <f t="shared" si="14"/>
        <v/>
      </c>
      <c r="DM94" s="3" t="str">
        <f t="shared" si="14"/>
        <v>133. ANCILLARY OR OTHER USE</v>
      </c>
      <c r="DN94" s="3" t="str">
        <f t="shared" si="10"/>
        <v/>
      </c>
      <c r="DO94" s="3" t="str">
        <f t="shared" si="10"/>
        <v/>
      </c>
      <c r="DP94" s="3" t="str">
        <f t="shared" si="10"/>
        <v/>
      </c>
      <c r="DQ94" s="3" t="str">
        <f t="shared" si="10"/>
        <v>137. Z304  FUEL</v>
      </c>
      <c r="DR94" s="3" t="str">
        <f t="shared" si="10"/>
        <v/>
      </c>
      <c r="DS94" s="3" t="str">
        <f t="shared" si="10"/>
        <v/>
      </c>
      <c r="DT94" s="3" t="str">
        <f t="shared" si="13"/>
        <v/>
      </c>
      <c r="DU94" s="3" t="str">
        <f t="shared" si="13"/>
        <v/>
      </c>
      <c r="DV94" s="3" t="str">
        <f t="shared" si="13"/>
        <v/>
      </c>
    </row>
    <row r="95" spans="1:126" ht="27.95" customHeight="1">
      <c r="A95" t="s">
        <v>115</v>
      </c>
      <c r="B95">
        <v>2016</v>
      </c>
      <c r="C95" t="s">
        <v>114</v>
      </c>
      <c r="D95">
        <v>106990</v>
      </c>
      <c r="E95" s="31">
        <v>1316215463199</v>
      </c>
      <c r="F95" t="s">
        <v>560</v>
      </c>
      <c r="G95">
        <v>325220</v>
      </c>
      <c r="H95" t="s">
        <v>561</v>
      </c>
      <c r="I95" t="s">
        <v>562</v>
      </c>
      <c r="J95" t="s">
        <v>563</v>
      </c>
      <c r="K95" t="s">
        <v>564</v>
      </c>
      <c r="L95">
        <v>24124</v>
      </c>
      <c r="M95" s="3" t="str">
        <f t="shared" si="19"/>
        <v>89. PRODUCE THE CHEMICAL, 93. AS A BYPRODUCT</v>
      </c>
      <c r="N95" s="3" t="s">
        <v>63</v>
      </c>
      <c r="O95" s="3" t="s">
        <v>1421</v>
      </c>
      <c r="P95">
        <v>250</v>
      </c>
      <c r="Q95">
        <v>250</v>
      </c>
      <c r="R95">
        <v>500</v>
      </c>
      <c r="S95" s="3" t="s">
        <v>1407</v>
      </c>
      <c r="T95" s="3" t="s">
        <v>1405</v>
      </c>
      <c r="U95" s="3" t="s">
        <v>1405</v>
      </c>
      <c r="V95" s="3" t="s">
        <v>1405</v>
      </c>
      <c r="W95" s="3" t="s">
        <v>1407</v>
      </c>
      <c r="X95" s="3" t="s">
        <v>1405</v>
      </c>
      <c r="Y95" s="3" t="s">
        <v>1405</v>
      </c>
      <c r="AE95" s="3" t="s">
        <v>1405</v>
      </c>
      <c r="AR95" s="3" t="s">
        <v>1405</v>
      </c>
      <c r="AS95" s="3" t="s">
        <v>1405</v>
      </c>
      <c r="AT95" s="3" t="s">
        <v>1405</v>
      </c>
      <c r="AV95" s="3" t="s">
        <v>1405</v>
      </c>
      <c r="BD95" s="3" t="s">
        <v>1405</v>
      </c>
      <c r="BK95" s="3" t="s">
        <v>1405</v>
      </c>
      <c r="BU95" s="3" t="str">
        <f t="shared" si="26"/>
        <v>89. PRODUCE THE CHEMICAL</v>
      </c>
      <c r="BV95" s="3" t="str">
        <f t="shared" si="26"/>
        <v/>
      </c>
      <c r="BW95" s="3" t="str">
        <f t="shared" si="26"/>
        <v/>
      </c>
      <c r="BX95" s="3" t="str">
        <f t="shared" si="26"/>
        <v/>
      </c>
      <c r="BY95" s="3" t="str">
        <f t="shared" si="25"/>
        <v>93. AS A BYPRODUCT</v>
      </c>
      <c r="BZ95" s="3" t="str">
        <f t="shared" si="25"/>
        <v/>
      </c>
      <c r="CA95" s="3" t="str">
        <f t="shared" si="25"/>
        <v/>
      </c>
      <c r="CB95" s="3" t="str">
        <f t="shared" si="25"/>
        <v/>
      </c>
      <c r="CC95" s="3" t="str">
        <f t="shared" si="25"/>
        <v/>
      </c>
      <c r="CD95" s="3" t="str">
        <f t="shared" si="25"/>
        <v/>
      </c>
      <c r="CE95" s="3" t="str">
        <f t="shared" si="25"/>
        <v/>
      </c>
      <c r="CF95" s="3" t="str">
        <f t="shared" si="25"/>
        <v/>
      </c>
      <c r="CG95" s="3" t="str">
        <f t="shared" si="25"/>
        <v/>
      </c>
      <c r="CH95" s="3" t="str">
        <f t="shared" si="25"/>
        <v/>
      </c>
      <c r="CI95" s="3" t="str">
        <f t="shared" si="25"/>
        <v/>
      </c>
      <c r="CJ95" s="3" t="str">
        <f t="shared" si="20"/>
        <v/>
      </c>
      <c r="CK95" s="3" t="str">
        <f t="shared" si="20"/>
        <v/>
      </c>
      <c r="CL95" s="3" t="str">
        <f t="shared" si="20"/>
        <v/>
      </c>
      <c r="CM95" s="3" t="str">
        <f t="shared" si="20"/>
        <v/>
      </c>
      <c r="CN95" s="3" t="str">
        <f t="shared" si="20"/>
        <v/>
      </c>
      <c r="CO95" s="3" t="str">
        <f t="shared" si="20"/>
        <v/>
      </c>
      <c r="CP95" s="3" t="str">
        <f t="shared" si="27"/>
        <v/>
      </c>
      <c r="CQ95" s="3" t="str">
        <f t="shared" si="27"/>
        <v/>
      </c>
      <c r="CR95" s="3" t="str">
        <f t="shared" si="27"/>
        <v/>
      </c>
      <c r="CS95" s="3" t="str">
        <f t="shared" si="27"/>
        <v/>
      </c>
      <c r="CT95" s="3" t="str">
        <f t="shared" si="27"/>
        <v/>
      </c>
      <c r="CU95" s="3" t="str">
        <f t="shared" si="27"/>
        <v/>
      </c>
      <c r="CV95" s="3" t="str">
        <f t="shared" si="27"/>
        <v/>
      </c>
      <c r="CW95" s="3" t="str">
        <f t="shared" si="27"/>
        <v/>
      </c>
      <c r="CX95" s="3" t="str">
        <f t="shared" si="27"/>
        <v/>
      </c>
      <c r="CY95" s="3" t="str">
        <f t="shared" si="16"/>
        <v/>
      </c>
      <c r="CZ95" s="3" t="str">
        <f t="shared" si="16"/>
        <v/>
      </c>
      <c r="DA95" s="3" t="str">
        <f t="shared" si="16"/>
        <v/>
      </c>
      <c r="DB95" s="3" t="str">
        <f t="shared" si="23"/>
        <v/>
      </c>
      <c r="DC95" s="3" t="str">
        <f t="shared" si="23"/>
        <v/>
      </c>
      <c r="DD95" s="3" t="str">
        <f t="shared" si="23"/>
        <v/>
      </c>
      <c r="DE95" s="3" t="str">
        <f t="shared" si="23"/>
        <v/>
      </c>
      <c r="DF95" s="3" t="str">
        <f t="shared" si="23"/>
        <v/>
      </c>
      <c r="DG95" s="3" t="str">
        <f t="shared" si="23"/>
        <v/>
      </c>
      <c r="DH95" s="3" t="str">
        <f t="shared" si="23"/>
        <v/>
      </c>
      <c r="DI95" s="3" t="str">
        <f t="shared" si="23"/>
        <v/>
      </c>
      <c r="DJ95" s="3" t="str">
        <f t="shared" si="23"/>
        <v/>
      </c>
      <c r="DK95" s="3" t="str">
        <f t="shared" si="14"/>
        <v/>
      </c>
      <c r="DL95" s="3" t="str">
        <f t="shared" si="14"/>
        <v/>
      </c>
      <c r="DM95" s="3" t="str">
        <f t="shared" si="14"/>
        <v/>
      </c>
      <c r="DN95" s="3" t="str">
        <f t="shared" si="10"/>
        <v/>
      </c>
      <c r="DO95" s="3" t="str">
        <f t="shared" si="10"/>
        <v/>
      </c>
      <c r="DP95" s="3" t="str">
        <f t="shared" si="10"/>
        <v/>
      </c>
      <c r="DQ95" s="3" t="str">
        <f t="shared" si="10"/>
        <v/>
      </c>
      <c r="DR95" s="3" t="str">
        <f t="shared" si="10"/>
        <v/>
      </c>
      <c r="DS95" s="3" t="str">
        <f t="shared" si="10"/>
        <v/>
      </c>
      <c r="DT95" s="3" t="str">
        <f t="shared" si="13"/>
        <v/>
      </c>
      <c r="DU95" s="3" t="str">
        <f t="shared" si="13"/>
        <v/>
      </c>
      <c r="DV95" s="3" t="str">
        <f t="shared" si="13"/>
        <v/>
      </c>
    </row>
    <row r="96" spans="1:126" ht="45">
      <c r="A96" t="s">
        <v>115</v>
      </c>
      <c r="B96">
        <v>2017</v>
      </c>
      <c r="C96" t="s">
        <v>114</v>
      </c>
      <c r="D96">
        <v>106990</v>
      </c>
      <c r="E96" s="31">
        <v>1317216009213</v>
      </c>
      <c r="F96" t="s">
        <v>560</v>
      </c>
      <c r="G96">
        <v>325220</v>
      </c>
      <c r="H96" t="s">
        <v>561</v>
      </c>
      <c r="I96" t="s">
        <v>562</v>
      </c>
      <c r="J96" t="s">
        <v>563</v>
      </c>
      <c r="K96" t="s">
        <v>564</v>
      </c>
      <c r="L96">
        <v>24124</v>
      </c>
      <c r="M96" s="3" t="str">
        <f t="shared" si="19"/>
        <v>89. PRODUCE THE CHEMICAL, 93. AS A BYPRODUCT</v>
      </c>
      <c r="N96" s="3" t="s">
        <v>63</v>
      </c>
      <c r="O96" s="3" t="s">
        <v>1421</v>
      </c>
      <c r="P96">
        <v>250</v>
      </c>
      <c r="Q96">
        <v>250</v>
      </c>
      <c r="R96">
        <v>500</v>
      </c>
      <c r="S96" s="3" t="s">
        <v>1407</v>
      </c>
      <c r="T96" s="3" t="s">
        <v>1405</v>
      </c>
      <c r="U96" s="3" t="s">
        <v>1405</v>
      </c>
      <c r="V96" s="3" t="s">
        <v>1405</v>
      </c>
      <c r="W96" s="3" t="s">
        <v>1407</v>
      </c>
      <c r="X96" s="3" t="s">
        <v>1405</v>
      </c>
      <c r="Y96" s="3" t="s">
        <v>1405</v>
      </c>
      <c r="AE96" s="3" t="s">
        <v>1405</v>
      </c>
      <c r="AR96" s="3" t="s">
        <v>1405</v>
      </c>
      <c r="AS96" s="3" t="s">
        <v>1405</v>
      </c>
      <c r="AT96" s="3" t="s">
        <v>1405</v>
      </c>
      <c r="AV96" s="3" t="s">
        <v>1405</v>
      </c>
      <c r="BD96" s="3" t="s">
        <v>1405</v>
      </c>
      <c r="BK96" s="3" t="s">
        <v>1405</v>
      </c>
      <c r="BU96" s="3" t="str">
        <f t="shared" si="26"/>
        <v>89. PRODUCE THE CHEMICAL</v>
      </c>
      <c r="BV96" s="3" t="str">
        <f t="shared" si="26"/>
        <v/>
      </c>
      <c r="BW96" s="3" t="str">
        <f t="shared" si="26"/>
        <v/>
      </c>
      <c r="BX96" s="3" t="str">
        <f t="shared" si="26"/>
        <v/>
      </c>
      <c r="BY96" s="3" t="str">
        <f t="shared" si="25"/>
        <v>93. AS A BYPRODUCT</v>
      </c>
      <c r="BZ96" s="3" t="str">
        <f t="shared" si="25"/>
        <v/>
      </c>
      <c r="CA96" s="3" t="str">
        <f t="shared" si="25"/>
        <v/>
      </c>
      <c r="CB96" s="3" t="str">
        <f t="shared" si="25"/>
        <v/>
      </c>
      <c r="CC96" s="3" t="str">
        <f t="shared" si="25"/>
        <v/>
      </c>
      <c r="CD96" s="3" t="str">
        <f t="shared" si="25"/>
        <v/>
      </c>
      <c r="CE96" s="3" t="str">
        <f t="shared" si="25"/>
        <v/>
      </c>
      <c r="CF96" s="3" t="str">
        <f t="shared" si="25"/>
        <v/>
      </c>
      <c r="CG96" s="3" t="str">
        <f t="shared" si="25"/>
        <v/>
      </c>
      <c r="CH96" s="3" t="str">
        <f t="shared" si="25"/>
        <v/>
      </c>
      <c r="CI96" s="3" t="str">
        <f t="shared" si="25"/>
        <v/>
      </c>
      <c r="CJ96" s="3" t="str">
        <f t="shared" si="20"/>
        <v/>
      </c>
      <c r="CK96" s="3" t="str">
        <f t="shared" si="20"/>
        <v/>
      </c>
      <c r="CL96" s="3" t="str">
        <f t="shared" si="20"/>
        <v/>
      </c>
      <c r="CM96" s="3" t="str">
        <f t="shared" si="20"/>
        <v/>
      </c>
      <c r="CN96" s="3" t="str">
        <f t="shared" si="20"/>
        <v/>
      </c>
      <c r="CO96" s="3" t="str">
        <f t="shared" si="20"/>
        <v/>
      </c>
      <c r="CP96" s="3" t="str">
        <f t="shared" si="27"/>
        <v/>
      </c>
      <c r="CQ96" s="3" t="str">
        <f t="shared" si="27"/>
        <v/>
      </c>
      <c r="CR96" s="3" t="str">
        <f t="shared" si="27"/>
        <v/>
      </c>
      <c r="CS96" s="3" t="str">
        <f t="shared" si="27"/>
        <v/>
      </c>
      <c r="CT96" s="3" t="str">
        <f t="shared" si="27"/>
        <v/>
      </c>
      <c r="CU96" s="3" t="str">
        <f t="shared" si="27"/>
        <v/>
      </c>
      <c r="CV96" s="3" t="str">
        <f t="shared" si="27"/>
        <v/>
      </c>
      <c r="CW96" s="3" t="str">
        <f t="shared" si="27"/>
        <v/>
      </c>
      <c r="CX96" s="3" t="str">
        <f t="shared" si="27"/>
        <v/>
      </c>
      <c r="CY96" s="3" t="str">
        <f t="shared" si="16"/>
        <v/>
      </c>
      <c r="CZ96" s="3" t="str">
        <f t="shared" si="16"/>
        <v/>
      </c>
      <c r="DA96" s="3" t="str">
        <f t="shared" si="16"/>
        <v/>
      </c>
      <c r="DB96" s="3" t="str">
        <f t="shared" si="23"/>
        <v/>
      </c>
      <c r="DC96" s="3" t="str">
        <f t="shared" si="23"/>
        <v/>
      </c>
      <c r="DD96" s="3" t="str">
        <f t="shared" si="23"/>
        <v/>
      </c>
      <c r="DE96" s="3" t="str">
        <f t="shared" si="23"/>
        <v/>
      </c>
      <c r="DF96" s="3" t="str">
        <f t="shared" si="23"/>
        <v/>
      </c>
      <c r="DG96" s="3" t="str">
        <f t="shared" si="23"/>
        <v/>
      </c>
      <c r="DH96" s="3" t="str">
        <f t="shared" si="23"/>
        <v/>
      </c>
      <c r="DI96" s="3" t="str">
        <f t="shared" si="23"/>
        <v/>
      </c>
      <c r="DJ96" s="3" t="str">
        <f t="shared" si="23"/>
        <v/>
      </c>
      <c r="DK96" s="3" t="str">
        <f t="shared" si="14"/>
        <v/>
      </c>
      <c r="DL96" s="3" t="str">
        <f t="shared" si="14"/>
        <v/>
      </c>
      <c r="DM96" s="3" t="str">
        <f t="shared" si="14"/>
        <v/>
      </c>
      <c r="DN96" s="3" t="str">
        <f t="shared" si="10"/>
        <v/>
      </c>
      <c r="DO96" s="3" t="str">
        <f t="shared" si="10"/>
        <v/>
      </c>
      <c r="DP96" s="3" t="str">
        <f t="shared" si="10"/>
        <v/>
      </c>
      <c r="DQ96" s="3" t="str">
        <f t="shared" si="10"/>
        <v/>
      </c>
      <c r="DR96" s="3" t="str">
        <f t="shared" si="10"/>
        <v/>
      </c>
      <c r="DS96" s="3" t="str">
        <f t="shared" si="10"/>
        <v/>
      </c>
      <c r="DT96" s="3" t="str">
        <f t="shared" si="13"/>
        <v/>
      </c>
      <c r="DU96" s="3" t="str">
        <f t="shared" si="13"/>
        <v/>
      </c>
      <c r="DV96" s="3" t="str">
        <f t="shared" si="13"/>
        <v/>
      </c>
    </row>
    <row r="97" spans="1:126" ht="45">
      <c r="A97" t="s">
        <v>115</v>
      </c>
      <c r="B97">
        <v>2018</v>
      </c>
      <c r="C97" t="s">
        <v>114</v>
      </c>
      <c r="D97">
        <v>106990</v>
      </c>
      <c r="E97" s="31">
        <v>1318216835114</v>
      </c>
      <c r="F97" t="s">
        <v>560</v>
      </c>
      <c r="G97">
        <v>325220</v>
      </c>
      <c r="H97" t="s">
        <v>561</v>
      </c>
      <c r="I97" t="s">
        <v>562</v>
      </c>
      <c r="J97" t="s">
        <v>563</v>
      </c>
      <c r="K97" t="s">
        <v>564</v>
      </c>
      <c r="L97">
        <v>24124</v>
      </c>
      <c r="M97" s="3" t="str">
        <f t="shared" si="19"/>
        <v>89. PRODUCE THE CHEMICAL, 93. AS A BYPRODUCT</v>
      </c>
      <c r="N97" s="3" t="s">
        <v>63</v>
      </c>
      <c r="O97" s="3" t="s">
        <v>1421</v>
      </c>
      <c r="P97">
        <v>250</v>
      </c>
      <c r="Q97">
        <v>250</v>
      </c>
      <c r="R97">
        <v>500</v>
      </c>
      <c r="S97" s="3" t="s">
        <v>1407</v>
      </c>
      <c r="T97" s="3" t="s">
        <v>1405</v>
      </c>
      <c r="U97" s="3" t="s">
        <v>1405</v>
      </c>
      <c r="V97" s="3" t="s">
        <v>1405</v>
      </c>
      <c r="W97" s="3" t="s">
        <v>1407</v>
      </c>
      <c r="X97" s="3" t="s">
        <v>1405</v>
      </c>
      <c r="Y97" s="3" t="s">
        <v>1405</v>
      </c>
      <c r="Z97" s="3" t="s">
        <v>1405</v>
      </c>
      <c r="AA97" s="3" t="s">
        <v>1405</v>
      </c>
      <c r="AB97" s="3" t="s">
        <v>1405</v>
      </c>
      <c r="AC97" s="3" t="s">
        <v>1405</v>
      </c>
      <c r="AD97" s="3" t="s">
        <v>1405</v>
      </c>
      <c r="AE97" s="3" t="s">
        <v>1405</v>
      </c>
      <c r="AF97" s="3" t="s">
        <v>1405</v>
      </c>
      <c r="AG97" s="3" t="s">
        <v>1405</v>
      </c>
      <c r="AH97" s="3" t="s">
        <v>1405</v>
      </c>
      <c r="AI97" s="3" t="s">
        <v>1405</v>
      </c>
      <c r="AJ97" s="3" t="s">
        <v>1405</v>
      </c>
      <c r="AK97" s="3" t="s">
        <v>1405</v>
      </c>
      <c r="AL97" s="3" t="s">
        <v>1405</v>
      </c>
      <c r="AM97" s="3" t="s">
        <v>1405</v>
      </c>
      <c r="AN97" s="3" t="s">
        <v>1405</v>
      </c>
      <c r="AO97" s="3" t="s">
        <v>1405</v>
      </c>
      <c r="AP97" s="3" t="s">
        <v>1405</v>
      </c>
      <c r="AQ97" s="3" t="s">
        <v>1405</v>
      </c>
      <c r="AR97" s="3" t="s">
        <v>1405</v>
      </c>
      <c r="AS97" s="3" t="s">
        <v>1405</v>
      </c>
      <c r="AT97" s="3" t="s">
        <v>1405</v>
      </c>
      <c r="AU97" s="3" t="s">
        <v>1405</v>
      </c>
      <c r="AV97" s="3" t="s">
        <v>1405</v>
      </c>
      <c r="AW97" s="3" t="s">
        <v>1405</v>
      </c>
      <c r="AX97" s="3" t="s">
        <v>1405</v>
      </c>
      <c r="AY97" s="3" t="s">
        <v>1405</v>
      </c>
      <c r="AZ97" s="3" t="s">
        <v>1405</v>
      </c>
      <c r="BA97" s="3" t="s">
        <v>1405</v>
      </c>
      <c r="BB97" s="3" t="s">
        <v>1405</v>
      </c>
      <c r="BC97" s="3" t="s">
        <v>1405</v>
      </c>
      <c r="BD97" s="3" t="s">
        <v>1405</v>
      </c>
      <c r="BE97" s="3" t="s">
        <v>1405</v>
      </c>
      <c r="BF97" s="3" t="s">
        <v>1405</v>
      </c>
      <c r="BG97" s="3" t="s">
        <v>1405</v>
      </c>
      <c r="BH97" s="3" t="s">
        <v>1405</v>
      </c>
      <c r="BI97" s="3" t="s">
        <v>1405</v>
      </c>
      <c r="BJ97" s="3" t="s">
        <v>1405</v>
      </c>
      <c r="BK97" s="3" t="s">
        <v>1405</v>
      </c>
      <c r="BL97" s="3" t="s">
        <v>1405</v>
      </c>
      <c r="BM97" s="3" t="s">
        <v>1405</v>
      </c>
      <c r="BN97" s="3" t="s">
        <v>1405</v>
      </c>
      <c r="BO97" s="3" t="s">
        <v>1405</v>
      </c>
      <c r="BP97" s="3" t="s">
        <v>1405</v>
      </c>
      <c r="BQ97" s="3" t="s">
        <v>1405</v>
      </c>
      <c r="BR97" s="3" t="s">
        <v>1405</v>
      </c>
      <c r="BS97" s="3" t="s">
        <v>1405</v>
      </c>
      <c r="BT97" s="3" t="s">
        <v>1405</v>
      </c>
      <c r="BU97" s="3" t="str">
        <f t="shared" si="26"/>
        <v>89. PRODUCE THE CHEMICAL</v>
      </c>
      <c r="BV97" s="3" t="str">
        <f t="shared" si="26"/>
        <v/>
      </c>
      <c r="BW97" s="3" t="str">
        <f t="shared" si="26"/>
        <v/>
      </c>
      <c r="BX97" s="3" t="str">
        <f t="shared" si="26"/>
        <v/>
      </c>
      <c r="BY97" s="3" t="str">
        <f t="shared" si="25"/>
        <v>93. AS A BYPRODUCT</v>
      </c>
      <c r="BZ97" s="3" t="str">
        <f t="shared" si="25"/>
        <v/>
      </c>
      <c r="CA97" s="3" t="str">
        <f t="shared" si="25"/>
        <v/>
      </c>
      <c r="CB97" s="3" t="str">
        <f t="shared" si="25"/>
        <v/>
      </c>
      <c r="CC97" s="3" t="str">
        <f t="shared" si="25"/>
        <v/>
      </c>
      <c r="CD97" s="3" t="str">
        <f t="shared" si="25"/>
        <v/>
      </c>
      <c r="CE97" s="3" t="str">
        <f t="shared" si="25"/>
        <v/>
      </c>
      <c r="CF97" s="3" t="str">
        <f t="shared" si="25"/>
        <v/>
      </c>
      <c r="CG97" s="3" t="str">
        <f t="shared" si="25"/>
        <v/>
      </c>
      <c r="CH97" s="3" t="str">
        <f t="shared" si="25"/>
        <v/>
      </c>
      <c r="CI97" s="3" t="str">
        <f t="shared" si="25"/>
        <v/>
      </c>
      <c r="CJ97" s="3" t="str">
        <f t="shared" si="20"/>
        <v/>
      </c>
      <c r="CK97" s="3" t="str">
        <f t="shared" si="20"/>
        <v/>
      </c>
      <c r="CL97" s="3" t="str">
        <f t="shared" si="20"/>
        <v/>
      </c>
      <c r="CM97" s="3" t="str">
        <f t="shared" si="20"/>
        <v/>
      </c>
      <c r="CN97" s="3" t="str">
        <f t="shared" si="20"/>
        <v/>
      </c>
      <c r="CO97" s="3" t="str">
        <f t="shared" si="20"/>
        <v/>
      </c>
      <c r="CP97" s="3" t="str">
        <f t="shared" si="27"/>
        <v/>
      </c>
      <c r="CQ97" s="3" t="str">
        <f t="shared" si="27"/>
        <v/>
      </c>
      <c r="CR97" s="3" t="str">
        <f t="shared" si="27"/>
        <v/>
      </c>
      <c r="CS97" s="3" t="str">
        <f t="shared" si="27"/>
        <v/>
      </c>
      <c r="CT97" s="3" t="str">
        <f t="shared" si="27"/>
        <v/>
      </c>
      <c r="CU97" s="3" t="str">
        <f t="shared" si="27"/>
        <v/>
      </c>
      <c r="CV97" s="3" t="str">
        <f t="shared" si="27"/>
        <v/>
      </c>
      <c r="CW97" s="3" t="str">
        <f t="shared" si="27"/>
        <v/>
      </c>
      <c r="CX97" s="3" t="str">
        <f t="shared" si="27"/>
        <v/>
      </c>
      <c r="CY97" s="3" t="str">
        <f t="shared" si="16"/>
        <v/>
      </c>
      <c r="CZ97" s="3" t="str">
        <f t="shared" si="16"/>
        <v/>
      </c>
      <c r="DA97" s="3" t="str">
        <f t="shared" si="16"/>
        <v/>
      </c>
      <c r="DB97" s="3" t="str">
        <f t="shared" si="23"/>
        <v/>
      </c>
      <c r="DC97" s="3" t="str">
        <f t="shared" si="23"/>
        <v/>
      </c>
      <c r="DD97" s="3" t="str">
        <f t="shared" si="23"/>
        <v/>
      </c>
      <c r="DE97" s="3" t="str">
        <f t="shared" si="23"/>
        <v/>
      </c>
      <c r="DF97" s="3" t="str">
        <f t="shared" si="23"/>
        <v/>
      </c>
      <c r="DG97" s="3" t="str">
        <f t="shared" si="23"/>
        <v/>
      </c>
      <c r="DH97" s="3" t="str">
        <f t="shared" si="23"/>
        <v/>
      </c>
      <c r="DI97" s="3" t="str">
        <f t="shared" si="23"/>
        <v/>
      </c>
      <c r="DJ97" s="3" t="str">
        <f t="shared" si="23"/>
        <v/>
      </c>
      <c r="DK97" s="3" t="str">
        <f t="shared" si="14"/>
        <v/>
      </c>
      <c r="DL97" s="3" t="str">
        <f t="shared" si="14"/>
        <v/>
      </c>
      <c r="DM97" s="3" t="str">
        <f t="shared" si="14"/>
        <v/>
      </c>
      <c r="DN97" s="3" t="str">
        <f t="shared" si="14"/>
        <v/>
      </c>
      <c r="DO97" s="3" t="str">
        <f t="shared" si="14"/>
        <v/>
      </c>
      <c r="DP97" s="3" t="str">
        <f t="shared" si="14"/>
        <v/>
      </c>
      <c r="DQ97" s="3" t="str">
        <f t="shared" si="14"/>
        <v/>
      </c>
      <c r="DR97" s="3" t="str">
        <f t="shared" si="14"/>
        <v/>
      </c>
      <c r="DS97" s="3" t="str">
        <f t="shared" si="14"/>
        <v/>
      </c>
      <c r="DT97" s="3" t="str">
        <f t="shared" si="13"/>
        <v/>
      </c>
      <c r="DU97" s="3" t="str">
        <f t="shared" si="13"/>
        <v/>
      </c>
      <c r="DV97" s="3" t="str">
        <f t="shared" si="13"/>
        <v/>
      </c>
    </row>
    <row r="98" spans="1:126" ht="45">
      <c r="A98" t="s">
        <v>115</v>
      </c>
      <c r="B98">
        <v>2019</v>
      </c>
      <c r="C98" t="s">
        <v>114</v>
      </c>
      <c r="D98">
        <v>106990</v>
      </c>
      <c r="E98" s="31">
        <v>1319217937186</v>
      </c>
      <c r="F98" t="s">
        <v>560</v>
      </c>
      <c r="G98">
        <v>325220</v>
      </c>
      <c r="H98" t="s">
        <v>561</v>
      </c>
      <c r="I98" t="s">
        <v>562</v>
      </c>
      <c r="J98" t="s">
        <v>563</v>
      </c>
      <c r="K98" t="s">
        <v>564</v>
      </c>
      <c r="L98">
        <v>24124</v>
      </c>
      <c r="M98" s="3" t="str">
        <f t="shared" si="19"/>
        <v>89. PRODUCE THE CHEMICAL, 93. AS A BYPRODUCT</v>
      </c>
      <c r="N98" s="3" t="s">
        <v>63</v>
      </c>
      <c r="O98" s="3" t="s">
        <v>1421</v>
      </c>
      <c r="P98">
        <v>250</v>
      </c>
      <c r="Q98">
        <v>250</v>
      </c>
      <c r="R98">
        <v>500</v>
      </c>
      <c r="S98" s="3" t="s">
        <v>1407</v>
      </c>
      <c r="T98" s="3" t="s">
        <v>1405</v>
      </c>
      <c r="U98" s="3" t="s">
        <v>1405</v>
      </c>
      <c r="V98" s="3" t="s">
        <v>1405</v>
      </c>
      <c r="W98" s="3" t="s">
        <v>1407</v>
      </c>
      <c r="X98" s="3" t="s">
        <v>1405</v>
      </c>
      <c r="Y98" s="3" t="s">
        <v>1405</v>
      </c>
      <c r="Z98" s="3" t="s">
        <v>1405</v>
      </c>
      <c r="AA98" s="3" t="s">
        <v>1405</v>
      </c>
      <c r="AB98" s="3" t="s">
        <v>1405</v>
      </c>
      <c r="AC98" s="3" t="s">
        <v>1405</v>
      </c>
      <c r="AD98" s="3" t="s">
        <v>1405</v>
      </c>
      <c r="AE98" s="3" t="s">
        <v>1405</v>
      </c>
      <c r="AF98" s="3" t="s">
        <v>1405</v>
      </c>
      <c r="AG98" s="3" t="s">
        <v>1405</v>
      </c>
      <c r="AH98" s="3" t="s">
        <v>1405</v>
      </c>
      <c r="AI98" s="3" t="s">
        <v>1405</v>
      </c>
      <c r="AJ98" s="3" t="s">
        <v>1405</v>
      </c>
      <c r="AK98" s="3" t="s">
        <v>1405</v>
      </c>
      <c r="AL98" s="3" t="s">
        <v>1405</v>
      </c>
      <c r="AM98" s="3" t="s">
        <v>1405</v>
      </c>
      <c r="AN98" s="3" t="s">
        <v>1405</v>
      </c>
      <c r="AO98" s="3" t="s">
        <v>1405</v>
      </c>
      <c r="AP98" s="3" t="s">
        <v>1405</v>
      </c>
      <c r="AQ98" s="3" t="s">
        <v>1405</v>
      </c>
      <c r="AR98" s="3" t="s">
        <v>1405</v>
      </c>
      <c r="AS98" s="3" t="s">
        <v>1405</v>
      </c>
      <c r="AT98" s="3" t="s">
        <v>1405</v>
      </c>
      <c r="AU98" s="3" t="s">
        <v>1405</v>
      </c>
      <c r="AV98" s="3" t="s">
        <v>1405</v>
      </c>
      <c r="AW98" s="3" t="s">
        <v>1405</v>
      </c>
      <c r="AX98" s="3" t="s">
        <v>1405</v>
      </c>
      <c r="AY98" s="3" t="s">
        <v>1405</v>
      </c>
      <c r="AZ98" s="3" t="s">
        <v>1405</v>
      </c>
      <c r="BA98" s="3" t="s">
        <v>1405</v>
      </c>
      <c r="BB98" s="3" t="s">
        <v>1405</v>
      </c>
      <c r="BC98" s="3" t="s">
        <v>1405</v>
      </c>
      <c r="BD98" s="3" t="s">
        <v>1405</v>
      </c>
      <c r="BE98" s="3" t="s">
        <v>1405</v>
      </c>
      <c r="BF98" s="3" t="s">
        <v>1405</v>
      </c>
      <c r="BG98" s="3" t="s">
        <v>1405</v>
      </c>
      <c r="BH98" s="3" t="s">
        <v>1405</v>
      </c>
      <c r="BI98" s="3" t="s">
        <v>1405</v>
      </c>
      <c r="BJ98" s="3" t="s">
        <v>1405</v>
      </c>
      <c r="BK98" s="3" t="s">
        <v>1405</v>
      </c>
      <c r="BL98" s="3" t="s">
        <v>1405</v>
      </c>
      <c r="BM98" s="3" t="s">
        <v>1405</v>
      </c>
      <c r="BN98" s="3" t="s">
        <v>1405</v>
      </c>
      <c r="BO98" s="3" t="s">
        <v>1405</v>
      </c>
      <c r="BP98" s="3" t="s">
        <v>1405</v>
      </c>
      <c r="BQ98" s="3" t="s">
        <v>1405</v>
      </c>
      <c r="BR98" s="3" t="s">
        <v>1405</v>
      </c>
      <c r="BS98" s="3" t="s">
        <v>1405</v>
      </c>
      <c r="BT98" s="3" t="s">
        <v>1405</v>
      </c>
      <c r="BU98" s="3" t="str">
        <f t="shared" si="26"/>
        <v>89. PRODUCE THE CHEMICAL</v>
      </c>
      <c r="BV98" s="3" t="str">
        <f t="shared" si="26"/>
        <v/>
      </c>
      <c r="BW98" s="3" t="str">
        <f t="shared" si="26"/>
        <v/>
      </c>
      <c r="BX98" s="3" t="str">
        <f t="shared" si="26"/>
        <v/>
      </c>
      <c r="BY98" s="3" t="str">
        <f t="shared" si="25"/>
        <v>93. AS A BYPRODUCT</v>
      </c>
      <c r="BZ98" s="3" t="str">
        <f t="shared" si="25"/>
        <v/>
      </c>
      <c r="CA98" s="3" t="str">
        <f t="shared" si="25"/>
        <v/>
      </c>
      <c r="CB98" s="3" t="str">
        <f t="shared" si="25"/>
        <v/>
      </c>
      <c r="CC98" s="3" t="str">
        <f t="shared" si="25"/>
        <v/>
      </c>
      <c r="CD98" s="3" t="str">
        <f t="shared" si="25"/>
        <v/>
      </c>
      <c r="CE98" s="3" t="str">
        <f t="shared" si="25"/>
        <v/>
      </c>
      <c r="CF98" s="3" t="str">
        <f t="shared" si="25"/>
        <v/>
      </c>
      <c r="CG98" s="3" t="str">
        <f t="shared" si="25"/>
        <v/>
      </c>
      <c r="CH98" s="3" t="str">
        <f t="shared" si="25"/>
        <v/>
      </c>
      <c r="CI98" s="3" t="str">
        <f t="shared" si="25"/>
        <v/>
      </c>
      <c r="CJ98" s="3" t="str">
        <f t="shared" si="20"/>
        <v/>
      </c>
      <c r="CK98" s="3" t="str">
        <f t="shared" si="20"/>
        <v/>
      </c>
      <c r="CL98" s="3" t="str">
        <f t="shared" si="20"/>
        <v/>
      </c>
      <c r="CM98" s="3" t="str">
        <f t="shared" si="20"/>
        <v/>
      </c>
      <c r="CN98" s="3" t="str">
        <f t="shared" si="20"/>
        <v/>
      </c>
      <c r="CO98" s="3" t="str">
        <f t="shared" si="20"/>
        <v/>
      </c>
      <c r="CP98" s="3" t="str">
        <f t="shared" si="27"/>
        <v/>
      </c>
      <c r="CQ98" s="3" t="str">
        <f t="shared" si="27"/>
        <v/>
      </c>
      <c r="CR98" s="3" t="str">
        <f t="shared" si="27"/>
        <v/>
      </c>
      <c r="CS98" s="3" t="str">
        <f t="shared" si="27"/>
        <v/>
      </c>
      <c r="CT98" s="3" t="str">
        <f t="shared" si="27"/>
        <v/>
      </c>
      <c r="CU98" s="3" t="str">
        <f t="shared" si="27"/>
        <v/>
      </c>
      <c r="CV98" s="3" t="str">
        <f t="shared" si="27"/>
        <v/>
      </c>
      <c r="CW98" s="3" t="str">
        <f t="shared" si="27"/>
        <v/>
      </c>
      <c r="CX98" s="3" t="str">
        <f t="shared" si="27"/>
        <v/>
      </c>
      <c r="CY98" s="3" t="str">
        <f t="shared" si="16"/>
        <v/>
      </c>
      <c r="CZ98" s="3" t="str">
        <f t="shared" si="16"/>
        <v/>
      </c>
      <c r="DA98" s="3" t="str">
        <f t="shared" si="16"/>
        <v/>
      </c>
      <c r="DB98" s="3" t="str">
        <f t="shared" si="23"/>
        <v/>
      </c>
      <c r="DC98" s="3" t="str">
        <f t="shared" si="23"/>
        <v/>
      </c>
      <c r="DD98" s="3" t="str">
        <f t="shared" si="23"/>
        <v/>
      </c>
      <c r="DE98" s="3" t="str">
        <f t="shared" si="23"/>
        <v/>
      </c>
      <c r="DF98" s="3" t="str">
        <f t="shared" si="23"/>
        <v/>
      </c>
      <c r="DG98" s="3" t="str">
        <f t="shared" si="23"/>
        <v/>
      </c>
      <c r="DH98" s="3" t="str">
        <f t="shared" si="23"/>
        <v/>
      </c>
      <c r="DI98" s="3" t="str">
        <f t="shared" si="23"/>
        <v/>
      </c>
      <c r="DJ98" s="3" t="str">
        <f t="shared" si="23"/>
        <v/>
      </c>
      <c r="DK98" s="3" t="str">
        <f t="shared" si="14"/>
        <v/>
      </c>
      <c r="DL98" s="3" t="str">
        <f t="shared" si="14"/>
        <v/>
      </c>
      <c r="DM98" s="3" t="str">
        <f t="shared" si="14"/>
        <v/>
      </c>
      <c r="DN98" s="3" t="str">
        <f t="shared" si="14"/>
        <v/>
      </c>
      <c r="DO98" s="3" t="str">
        <f t="shared" si="14"/>
        <v/>
      </c>
      <c r="DP98" s="3" t="str">
        <f t="shared" si="14"/>
        <v/>
      </c>
      <c r="DQ98" s="3" t="str">
        <f t="shared" si="14"/>
        <v/>
      </c>
      <c r="DR98" s="3" t="str">
        <f t="shared" si="14"/>
        <v/>
      </c>
      <c r="DS98" s="3" t="str">
        <f t="shared" si="14"/>
        <v/>
      </c>
      <c r="DT98" s="3" t="str">
        <f t="shared" si="13"/>
        <v/>
      </c>
      <c r="DU98" s="3" t="str">
        <f t="shared" si="13"/>
        <v/>
      </c>
      <c r="DV98" s="3" t="str">
        <f t="shared" si="13"/>
        <v/>
      </c>
    </row>
    <row r="99" spans="1:126" ht="45">
      <c r="A99" t="s">
        <v>115</v>
      </c>
      <c r="B99">
        <v>2020</v>
      </c>
      <c r="C99" t="s">
        <v>114</v>
      </c>
      <c r="D99">
        <v>106990</v>
      </c>
      <c r="E99" s="31">
        <v>1320218770283</v>
      </c>
      <c r="F99" t="s">
        <v>560</v>
      </c>
      <c r="G99">
        <v>325220</v>
      </c>
      <c r="H99" t="s">
        <v>561</v>
      </c>
      <c r="I99" t="s">
        <v>562</v>
      </c>
      <c r="J99" t="s">
        <v>563</v>
      </c>
      <c r="K99" t="s">
        <v>564</v>
      </c>
      <c r="L99">
        <v>24124</v>
      </c>
      <c r="M99" s="3" t="str">
        <f t="shared" si="19"/>
        <v>89. PRODUCE THE CHEMICAL, 93. AS A BYPRODUCT</v>
      </c>
      <c r="N99" s="3" t="s">
        <v>63</v>
      </c>
      <c r="O99" s="3" t="s">
        <v>1421</v>
      </c>
      <c r="P99">
        <v>250</v>
      </c>
      <c r="Q99">
        <v>250</v>
      </c>
      <c r="R99">
        <v>500</v>
      </c>
      <c r="S99" s="3" t="s">
        <v>1407</v>
      </c>
      <c r="T99" s="3" t="s">
        <v>1405</v>
      </c>
      <c r="U99" s="3" t="s">
        <v>1405</v>
      </c>
      <c r="V99" s="3" t="s">
        <v>1405</v>
      </c>
      <c r="W99" s="3" t="s">
        <v>1407</v>
      </c>
      <c r="X99" s="3" t="s">
        <v>1405</v>
      </c>
      <c r="Y99" s="3" t="s">
        <v>1405</v>
      </c>
      <c r="Z99" s="3" t="s">
        <v>1405</v>
      </c>
      <c r="AA99" s="3" t="s">
        <v>1405</v>
      </c>
      <c r="AB99" s="3" t="s">
        <v>1405</v>
      </c>
      <c r="AC99" s="3" t="s">
        <v>1405</v>
      </c>
      <c r="AD99" s="3" t="s">
        <v>1405</v>
      </c>
      <c r="AE99" s="3" t="s">
        <v>1405</v>
      </c>
      <c r="AF99" s="3" t="s">
        <v>1405</v>
      </c>
      <c r="AG99" s="3" t="s">
        <v>1405</v>
      </c>
      <c r="AH99" s="3" t="s">
        <v>1405</v>
      </c>
      <c r="AI99" s="3" t="s">
        <v>1405</v>
      </c>
      <c r="AJ99" s="3" t="s">
        <v>1405</v>
      </c>
      <c r="AK99" s="3" t="s">
        <v>1405</v>
      </c>
      <c r="AL99" s="3" t="s">
        <v>1405</v>
      </c>
      <c r="AM99" s="3" t="s">
        <v>1405</v>
      </c>
      <c r="AN99" s="3" t="s">
        <v>1405</v>
      </c>
      <c r="AO99" s="3" t="s">
        <v>1405</v>
      </c>
      <c r="AP99" s="3" t="s">
        <v>1405</v>
      </c>
      <c r="AQ99" s="3" t="s">
        <v>1405</v>
      </c>
      <c r="AR99" s="3" t="s">
        <v>1405</v>
      </c>
      <c r="AS99" s="3" t="s">
        <v>1405</v>
      </c>
      <c r="AT99" s="3" t="s">
        <v>1405</v>
      </c>
      <c r="AU99" s="3" t="s">
        <v>1405</v>
      </c>
      <c r="AV99" s="3" t="s">
        <v>1405</v>
      </c>
      <c r="AW99" s="3" t="s">
        <v>1405</v>
      </c>
      <c r="AX99" s="3" t="s">
        <v>1405</v>
      </c>
      <c r="AY99" s="3" t="s">
        <v>1405</v>
      </c>
      <c r="AZ99" s="3" t="s">
        <v>1405</v>
      </c>
      <c r="BA99" s="3" t="s">
        <v>1405</v>
      </c>
      <c r="BB99" s="3" t="s">
        <v>1405</v>
      </c>
      <c r="BC99" s="3" t="s">
        <v>1405</v>
      </c>
      <c r="BD99" s="3" t="s">
        <v>1405</v>
      </c>
      <c r="BE99" s="3" t="s">
        <v>1405</v>
      </c>
      <c r="BF99" s="3" t="s">
        <v>1405</v>
      </c>
      <c r="BG99" s="3" t="s">
        <v>1405</v>
      </c>
      <c r="BH99" s="3" t="s">
        <v>1405</v>
      </c>
      <c r="BI99" s="3" t="s">
        <v>1405</v>
      </c>
      <c r="BJ99" s="3" t="s">
        <v>1405</v>
      </c>
      <c r="BK99" s="3" t="s">
        <v>1405</v>
      </c>
      <c r="BL99" s="3" t="s">
        <v>1405</v>
      </c>
      <c r="BM99" s="3" t="s">
        <v>1405</v>
      </c>
      <c r="BN99" s="3" t="s">
        <v>1405</v>
      </c>
      <c r="BO99" s="3" t="s">
        <v>1405</v>
      </c>
      <c r="BP99" s="3" t="s">
        <v>1405</v>
      </c>
      <c r="BQ99" s="3" t="s">
        <v>1405</v>
      </c>
      <c r="BR99" s="3" t="s">
        <v>1405</v>
      </c>
      <c r="BS99" s="3" t="s">
        <v>1405</v>
      </c>
      <c r="BT99" s="3" t="s">
        <v>1405</v>
      </c>
      <c r="BU99" s="3" t="str">
        <f t="shared" si="26"/>
        <v>89. PRODUCE THE CHEMICAL</v>
      </c>
      <c r="BV99" s="3" t="str">
        <f t="shared" si="26"/>
        <v/>
      </c>
      <c r="BW99" s="3" t="str">
        <f t="shared" si="26"/>
        <v/>
      </c>
      <c r="BX99" s="3" t="str">
        <f t="shared" si="26"/>
        <v/>
      </c>
      <c r="BY99" s="3" t="str">
        <f t="shared" si="25"/>
        <v>93. AS A BYPRODUCT</v>
      </c>
      <c r="BZ99" s="3" t="str">
        <f t="shared" si="25"/>
        <v/>
      </c>
      <c r="CA99" s="3" t="str">
        <f t="shared" si="25"/>
        <v/>
      </c>
      <c r="CB99" s="3" t="str">
        <f t="shared" si="25"/>
        <v/>
      </c>
      <c r="CC99" s="3" t="str">
        <f t="shared" si="25"/>
        <v/>
      </c>
      <c r="CD99" s="3" t="str">
        <f t="shared" si="25"/>
        <v/>
      </c>
      <c r="CE99" s="3" t="str">
        <f t="shared" si="25"/>
        <v/>
      </c>
      <c r="CF99" s="3" t="str">
        <f t="shared" si="25"/>
        <v/>
      </c>
      <c r="CG99" s="3" t="str">
        <f t="shared" si="25"/>
        <v/>
      </c>
      <c r="CH99" s="3" t="str">
        <f t="shared" si="25"/>
        <v/>
      </c>
      <c r="CI99" s="3" t="str">
        <f t="shared" si="25"/>
        <v/>
      </c>
      <c r="CJ99" s="3" t="str">
        <f t="shared" si="20"/>
        <v/>
      </c>
      <c r="CK99" s="3" t="str">
        <f t="shared" si="20"/>
        <v/>
      </c>
      <c r="CL99" s="3" t="str">
        <f t="shared" si="20"/>
        <v/>
      </c>
      <c r="CM99" s="3" t="str">
        <f t="shared" si="20"/>
        <v/>
      </c>
      <c r="CN99" s="3" t="str">
        <f t="shared" si="20"/>
        <v/>
      </c>
      <c r="CO99" s="3" t="str">
        <f t="shared" si="20"/>
        <v/>
      </c>
      <c r="CP99" s="3" t="str">
        <f t="shared" si="27"/>
        <v/>
      </c>
      <c r="CQ99" s="3" t="str">
        <f t="shared" si="27"/>
        <v/>
      </c>
      <c r="CR99" s="3" t="str">
        <f t="shared" si="27"/>
        <v/>
      </c>
      <c r="CS99" s="3" t="str">
        <f t="shared" si="27"/>
        <v/>
      </c>
      <c r="CT99" s="3" t="str">
        <f t="shared" si="27"/>
        <v/>
      </c>
      <c r="CU99" s="3" t="str">
        <f t="shared" si="27"/>
        <v/>
      </c>
      <c r="CV99" s="3" t="str">
        <f t="shared" si="27"/>
        <v/>
      </c>
      <c r="CW99" s="3" t="str">
        <f t="shared" si="27"/>
        <v/>
      </c>
      <c r="CX99" s="3" t="str">
        <f t="shared" si="27"/>
        <v/>
      </c>
      <c r="CY99" s="3" t="str">
        <f t="shared" si="16"/>
        <v/>
      </c>
      <c r="CZ99" s="3" t="str">
        <f t="shared" si="16"/>
        <v/>
      </c>
      <c r="DA99" s="3" t="str">
        <f t="shared" si="16"/>
        <v/>
      </c>
      <c r="DB99" s="3" t="str">
        <f t="shared" si="23"/>
        <v/>
      </c>
      <c r="DC99" s="3" t="str">
        <f t="shared" si="23"/>
        <v/>
      </c>
      <c r="DD99" s="3" t="str">
        <f t="shared" si="23"/>
        <v/>
      </c>
      <c r="DE99" s="3" t="str">
        <f t="shared" si="23"/>
        <v/>
      </c>
      <c r="DF99" s="3" t="str">
        <f t="shared" si="23"/>
        <v/>
      </c>
      <c r="DG99" s="3" t="str">
        <f t="shared" si="23"/>
        <v/>
      </c>
      <c r="DH99" s="3" t="str">
        <f t="shared" si="23"/>
        <v/>
      </c>
      <c r="DI99" s="3" t="str">
        <f t="shared" si="23"/>
        <v/>
      </c>
      <c r="DJ99" s="3" t="str">
        <f t="shared" si="23"/>
        <v/>
      </c>
      <c r="DK99" s="3" t="str">
        <f t="shared" si="14"/>
        <v/>
      </c>
      <c r="DL99" s="3" t="str">
        <f t="shared" si="14"/>
        <v/>
      </c>
      <c r="DM99" s="3" t="str">
        <f t="shared" si="14"/>
        <v/>
      </c>
      <c r="DN99" s="3" t="str">
        <f t="shared" si="14"/>
        <v/>
      </c>
      <c r="DO99" s="3" t="str">
        <f t="shared" si="14"/>
        <v/>
      </c>
      <c r="DP99" s="3" t="str">
        <f t="shared" si="14"/>
        <v/>
      </c>
      <c r="DQ99" s="3" t="str">
        <f t="shared" si="14"/>
        <v/>
      </c>
      <c r="DR99" s="3" t="str">
        <f t="shared" si="14"/>
        <v/>
      </c>
      <c r="DS99" s="3" t="str">
        <f t="shared" si="14"/>
        <v/>
      </c>
      <c r="DT99" s="3" t="str">
        <f t="shared" si="13"/>
        <v/>
      </c>
      <c r="DU99" s="3" t="str">
        <f t="shared" si="13"/>
        <v/>
      </c>
      <c r="DV99" s="3" t="str">
        <f t="shared" si="13"/>
        <v/>
      </c>
    </row>
    <row r="100" spans="1:126" ht="45">
      <c r="A100" t="s">
        <v>115</v>
      </c>
      <c r="B100">
        <v>2021</v>
      </c>
      <c r="C100" t="s">
        <v>114</v>
      </c>
      <c r="D100">
        <v>106990</v>
      </c>
      <c r="E100" s="31">
        <v>1321219825953</v>
      </c>
      <c r="F100" t="s">
        <v>560</v>
      </c>
      <c r="G100">
        <v>325220</v>
      </c>
      <c r="H100" t="s">
        <v>561</v>
      </c>
      <c r="I100" t="s">
        <v>562</v>
      </c>
      <c r="J100" t="s">
        <v>563</v>
      </c>
      <c r="K100" t="s">
        <v>564</v>
      </c>
      <c r="L100">
        <v>24124</v>
      </c>
      <c r="M100" s="3" t="str">
        <f t="shared" si="19"/>
        <v>89. PRODUCE THE CHEMICAL, 93. AS A BYPRODUCT</v>
      </c>
      <c r="N100" s="3" t="s">
        <v>63</v>
      </c>
      <c r="O100" s="3" t="s">
        <v>1421</v>
      </c>
      <c r="P100">
        <v>250</v>
      </c>
      <c r="Q100">
        <v>250</v>
      </c>
      <c r="R100">
        <v>500</v>
      </c>
      <c r="S100" s="3" t="s">
        <v>1407</v>
      </c>
      <c r="T100" s="3" t="s">
        <v>1405</v>
      </c>
      <c r="U100" s="3" t="s">
        <v>1405</v>
      </c>
      <c r="V100" s="3" t="s">
        <v>1405</v>
      </c>
      <c r="W100" s="3" t="s">
        <v>1407</v>
      </c>
      <c r="X100" s="3" t="s">
        <v>1405</v>
      </c>
      <c r="Y100" s="3" t="s">
        <v>1405</v>
      </c>
      <c r="Z100" s="3" t="s">
        <v>1405</v>
      </c>
      <c r="AA100" s="3" t="s">
        <v>1405</v>
      </c>
      <c r="AB100" s="3" t="s">
        <v>1405</v>
      </c>
      <c r="AC100" s="3" t="s">
        <v>1405</v>
      </c>
      <c r="AD100" s="3" t="s">
        <v>1405</v>
      </c>
      <c r="AE100" s="3" t="s">
        <v>1405</v>
      </c>
      <c r="AF100" s="3" t="s">
        <v>1405</v>
      </c>
      <c r="AG100" s="3" t="s">
        <v>1405</v>
      </c>
      <c r="AH100" s="3" t="s">
        <v>1405</v>
      </c>
      <c r="AI100" s="3" t="s">
        <v>1405</v>
      </c>
      <c r="AJ100" s="3" t="s">
        <v>1405</v>
      </c>
      <c r="AK100" s="3" t="s">
        <v>1405</v>
      </c>
      <c r="AL100" s="3" t="s">
        <v>1405</v>
      </c>
      <c r="AM100" s="3" t="s">
        <v>1405</v>
      </c>
      <c r="AN100" s="3" t="s">
        <v>1405</v>
      </c>
      <c r="AO100" s="3" t="s">
        <v>1405</v>
      </c>
      <c r="AP100" s="3" t="s">
        <v>1405</v>
      </c>
      <c r="AQ100" s="3" t="s">
        <v>1405</v>
      </c>
      <c r="AR100" s="3" t="s">
        <v>1405</v>
      </c>
      <c r="AS100" s="3" t="s">
        <v>1405</v>
      </c>
      <c r="AT100" s="3" t="s">
        <v>1405</v>
      </c>
      <c r="AU100" s="3" t="s">
        <v>1405</v>
      </c>
      <c r="AV100" s="3" t="s">
        <v>1405</v>
      </c>
      <c r="AW100" s="3" t="s">
        <v>1405</v>
      </c>
      <c r="AX100" s="3" t="s">
        <v>1405</v>
      </c>
      <c r="AY100" s="3" t="s">
        <v>1405</v>
      </c>
      <c r="AZ100" s="3" t="s">
        <v>1405</v>
      </c>
      <c r="BA100" s="3" t="s">
        <v>1405</v>
      </c>
      <c r="BB100" s="3" t="s">
        <v>1405</v>
      </c>
      <c r="BC100" s="3" t="s">
        <v>1405</v>
      </c>
      <c r="BD100" s="3" t="s">
        <v>1405</v>
      </c>
      <c r="BE100" s="3" t="s">
        <v>1405</v>
      </c>
      <c r="BF100" s="3" t="s">
        <v>1405</v>
      </c>
      <c r="BG100" s="3" t="s">
        <v>1405</v>
      </c>
      <c r="BH100" s="3" t="s">
        <v>1405</v>
      </c>
      <c r="BI100" s="3" t="s">
        <v>1405</v>
      </c>
      <c r="BJ100" s="3" t="s">
        <v>1405</v>
      </c>
      <c r="BK100" s="3" t="s">
        <v>1405</v>
      </c>
      <c r="BL100" s="3" t="s">
        <v>1405</v>
      </c>
      <c r="BM100" s="3" t="s">
        <v>1405</v>
      </c>
      <c r="BN100" s="3" t="s">
        <v>1405</v>
      </c>
      <c r="BO100" s="3" t="s">
        <v>1405</v>
      </c>
      <c r="BP100" s="3" t="s">
        <v>1405</v>
      </c>
      <c r="BQ100" s="3" t="s">
        <v>1405</v>
      </c>
      <c r="BR100" s="3" t="s">
        <v>1405</v>
      </c>
      <c r="BS100" s="3" t="s">
        <v>1405</v>
      </c>
      <c r="BT100" s="3" t="s">
        <v>1405</v>
      </c>
      <c r="BU100" s="3" t="str">
        <f t="shared" si="26"/>
        <v>89. PRODUCE THE CHEMICAL</v>
      </c>
      <c r="BV100" s="3" t="str">
        <f t="shared" si="26"/>
        <v/>
      </c>
      <c r="BW100" s="3" t="str">
        <f t="shared" si="26"/>
        <v/>
      </c>
      <c r="BX100" s="3" t="str">
        <f t="shared" si="26"/>
        <v/>
      </c>
      <c r="BY100" s="3" t="str">
        <f t="shared" si="25"/>
        <v>93. AS A BYPRODUCT</v>
      </c>
      <c r="BZ100" s="3" t="str">
        <f t="shared" si="25"/>
        <v/>
      </c>
      <c r="CA100" s="3" t="str">
        <f t="shared" si="25"/>
        <v/>
      </c>
      <c r="CB100" s="3" t="str">
        <f t="shared" si="25"/>
        <v/>
      </c>
      <c r="CC100" s="3" t="str">
        <f t="shared" si="25"/>
        <v/>
      </c>
      <c r="CD100" s="3" t="str">
        <f t="shared" si="25"/>
        <v/>
      </c>
      <c r="CE100" s="3" t="str">
        <f t="shared" si="25"/>
        <v/>
      </c>
      <c r="CF100" s="3" t="str">
        <f t="shared" si="25"/>
        <v/>
      </c>
      <c r="CG100" s="3" t="str">
        <f t="shared" si="25"/>
        <v/>
      </c>
      <c r="CH100" s="3" t="str">
        <f t="shared" si="25"/>
        <v/>
      </c>
      <c r="CI100" s="3" t="str">
        <f t="shared" si="25"/>
        <v/>
      </c>
      <c r="CJ100" s="3" t="str">
        <f t="shared" si="20"/>
        <v/>
      </c>
      <c r="CK100" s="3" t="str">
        <f t="shared" si="20"/>
        <v/>
      </c>
      <c r="CL100" s="3" t="str">
        <f t="shared" si="20"/>
        <v/>
      </c>
      <c r="CM100" s="3" t="str">
        <f t="shared" si="20"/>
        <v/>
      </c>
      <c r="CN100" s="3" t="str">
        <f t="shared" si="20"/>
        <v/>
      </c>
      <c r="CO100" s="3" t="str">
        <f t="shared" si="20"/>
        <v/>
      </c>
      <c r="CP100" s="3" t="str">
        <f t="shared" si="27"/>
        <v/>
      </c>
      <c r="CQ100" s="3" t="str">
        <f t="shared" si="27"/>
        <v/>
      </c>
      <c r="CR100" s="3" t="str">
        <f t="shared" si="27"/>
        <v/>
      </c>
      <c r="CS100" s="3" t="str">
        <f t="shared" si="27"/>
        <v/>
      </c>
      <c r="CT100" s="3" t="str">
        <f t="shared" si="27"/>
        <v/>
      </c>
      <c r="CU100" s="3" t="str">
        <f t="shared" si="27"/>
        <v/>
      </c>
      <c r="CV100" s="3" t="str">
        <f t="shared" si="27"/>
        <v/>
      </c>
      <c r="CW100" s="3" t="str">
        <f t="shared" si="27"/>
        <v/>
      </c>
      <c r="CX100" s="3" t="str">
        <f t="shared" si="27"/>
        <v/>
      </c>
      <c r="CY100" s="3" t="str">
        <f t="shared" si="16"/>
        <v/>
      </c>
      <c r="CZ100" s="3" t="str">
        <f t="shared" si="16"/>
        <v/>
      </c>
      <c r="DA100" s="3" t="str">
        <f t="shared" si="16"/>
        <v/>
      </c>
      <c r="DB100" s="3" t="str">
        <f t="shared" si="23"/>
        <v/>
      </c>
      <c r="DC100" s="3" t="str">
        <f t="shared" si="23"/>
        <v/>
      </c>
      <c r="DD100" s="3" t="str">
        <f t="shared" si="23"/>
        <v/>
      </c>
      <c r="DE100" s="3" t="str">
        <f t="shared" si="23"/>
        <v/>
      </c>
      <c r="DF100" s="3" t="str">
        <f t="shared" si="23"/>
        <v/>
      </c>
      <c r="DG100" s="3" t="str">
        <f t="shared" si="23"/>
        <v/>
      </c>
      <c r="DH100" s="3" t="str">
        <f t="shared" si="23"/>
        <v/>
      </c>
      <c r="DI100" s="3" t="str">
        <f t="shared" si="23"/>
        <v/>
      </c>
      <c r="DJ100" s="3" t="str">
        <f t="shared" si="23"/>
        <v/>
      </c>
      <c r="DK100" s="3" t="str">
        <f t="shared" si="14"/>
        <v/>
      </c>
      <c r="DL100" s="3" t="str">
        <f t="shared" si="14"/>
        <v/>
      </c>
      <c r="DM100" s="3" t="str">
        <f t="shared" si="14"/>
        <v/>
      </c>
      <c r="DN100" s="3" t="str">
        <f t="shared" si="14"/>
        <v/>
      </c>
      <c r="DO100" s="3" t="str">
        <f t="shared" si="14"/>
        <v/>
      </c>
      <c r="DP100" s="3" t="str">
        <f t="shared" si="14"/>
        <v/>
      </c>
      <c r="DQ100" s="3" t="str">
        <f t="shared" si="14"/>
        <v/>
      </c>
      <c r="DR100" s="3" t="str">
        <f t="shared" si="14"/>
        <v/>
      </c>
      <c r="DS100" s="3" t="str">
        <f t="shared" si="14"/>
        <v/>
      </c>
      <c r="DT100" s="3" t="str">
        <f t="shared" si="13"/>
        <v/>
      </c>
      <c r="DU100" s="3" t="str">
        <f t="shared" si="13"/>
        <v/>
      </c>
      <c r="DV100" s="3" t="str">
        <f t="shared" si="13"/>
        <v/>
      </c>
    </row>
    <row r="101" spans="1:126" ht="60">
      <c r="A101" t="s">
        <v>115</v>
      </c>
      <c r="B101">
        <v>2016</v>
      </c>
      <c r="C101" t="s">
        <v>114</v>
      </c>
      <c r="D101">
        <v>106990</v>
      </c>
      <c r="E101" s="31">
        <v>1316215550690</v>
      </c>
      <c r="F101" t="s">
        <v>565</v>
      </c>
      <c r="G101">
        <v>324110</v>
      </c>
      <c r="H101" t="s">
        <v>566</v>
      </c>
      <c r="I101" t="s">
        <v>567</v>
      </c>
      <c r="J101" t="s">
        <v>568</v>
      </c>
      <c r="K101" t="s">
        <v>216</v>
      </c>
      <c r="L101">
        <v>70043</v>
      </c>
      <c r="M101" s="3" t="str">
        <f t="shared" si="19"/>
        <v>89. PRODUCE THE CHEMICAL, 91. ON-SITE USE OF THE CHEMICAL, 94. AS A MANUFACTURED IMPURITY, 95. USED AS A REACTANT, 116. AS A PROCESS IMPURITY</v>
      </c>
      <c r="N101" s="3" t="s">
        <v>61</v>
      </c>
      <c r="O101" s="3" t="s">
        <v>1422</v>
      </c>
      <c r="P101">
        <v>100</v>
      </c>
      <c r="Q101">
        <v>1700</v>
      </c>
      <c r="R101">
        <v>1800</v>
      </c>
      <c r="S101" s="3" t="s">
        <v>1407</v>
      </c>
      <c r="T101" s="3" t="s">
        <v>1405</v>
      </c>
      <c r="U101" s="3" t="s">
        <v>1407</v>
      </c>
      <c r="V101" s="3" t="s">
        <v>1405</v>
      </c>
      <c r="W101" s="3" t="s">
        <v>1405</v>
      </c>
      <c r="X101" s="3" t="s">
        <v>1407</v>
      </c>
      <c r="Y101" s="3" t="s">
        <v>1407</v>
      </c>
      <c r="AE101" s="3" t="s">
        <v>1405</v>
      </c>
      <c r="AR101" s="3" t="s">
        <v>1405</v>
      </c>
      <c r="AS101" s="3" t="s">
        <v>1405</v>
      </c>
      <c r="AT101" s="3" t="s">
        <v>1407</v>
      </c>
      <c r="AV101" s="3" t="s">
        <v>1405</v>
      </c>
      <c r="BD101" s="3" t="s">
        <v>1405</v>
      </c>
      <c r="BK101" s="3" t="s">
        <v>1405</v>
      </c>
      <c r="BU101" s="3" t="str">
        <f t="shared" si="26"/>
        <v>89. PRODUCE THE CHEMICAL</v>
      </c>
      <c r="BV101" s="3" t="str">
        <f t="shared" si="26"/>
        <v/>
      </c>
      <c r="BW101" s="3" t="str">
        <f t="shared" si="26"/>
        <v>91. ON-SITE USE OF THE CHEMICAL</v>
      </c>
      <c r="BX101" s="3" t="str">
        <f t="shared" si="26"/>
        <v/>
      </c>
      <c r="BY101" s="3" t="str">
        <f t="shared" si="25"/>
        <v/>
      </c>
      <c r="BZ101" s="3" t="str">
        <f t="shared" si="25"/>
        <v>94. AS A MANUFACTURED IMPURITY</v>
      </c>
      <c r="CA101" s="3" t="str">
        <f t="shared" si="25"/>
        <v>95. USED AS A REACTANT</v>
      </c>
      <c r="CB101" s="3" t="str">
        <f t="shared" si="25"/>
        <v/>
      </c>
      <c r="CC101" s="3" t="str">
        <f t="shared" si="25"/>
        <v/>
      </c>
      <c r="CD101" s="3" t="str">
        <f t="shared" si="25"/>
        <v/>
      </c>
      <c r="CE101" s="3" t="str">
        <f t="shared" si="25"/>
        <v/>
      </c>
      <c r="CF101" s="3" t="str">
        <f t="shared" si="25"/>
        <v/>
      </c>
      <c r="CG101" s="3" t="str">
        <f t="shared" si="25"/>
        <v/>
      </c>
      <c r="CH101" s="3" t="str">
        <f t="shared" si="25"/>
        <v/>
      </c>
      <c r="CI101" s="3" t="str">
        <f t="shared" si="25"/>
        <v/>
      </c>
      <c r="CJ101" s="3" t="str">
        <f t="shared" si="20"/>
        <v/>
      </c>
      <c r="CK101" s="3" t="str">
        <f t="shared" si="20"/>
        <v/>
      </c>
      <c r="CL101" s="3" t="str">
        <f t="shared" si="20"/>
        <v/>
      </c>
      <c r="CM101" s="3" t="str">
        <f t="shared" si="20"/>
        <v/>
      </c>
      <c r="CN101" s="3" t="str">
        <f t="shared" si="20"/>
        <v/>
      </c>
      <c r="CO101" s="3" t="str">
        <f t="shared" si="20"/>
        <v/>
      </c>
      <c r="CP101" s="3" t="str">
        <f t="shared" si="27"/>
        <v/>
      </c>
      <c r="CQ101" s="3" t="str">
        <f t="shared" si="27"/>
        <v/>
      </c>
      <c r="CR101" s="3" t="str">
        <f t="shared" si="27"/>
        <v/>
      </c>
      <c r="CS101" s="3" t="str">
        <f t="shared" si="27"/>
        <v/>
      </c>
      <c r="CT101" s="3" t="str">
        <f t="shared" si="27"/>
        <v/>
      </c>
      <c r="CU101" s="3" t="str">
        <f t="shared" si="27"/>
        <v/>
      </c>
      <c r="CV101" s="3" t="str">
        <f t="shared" si="27"/>
        <v>116. AS A PROCESS IMPURITY</v>
      </c>
      <c r="CW101" s="3" t="str">
        <f t="shared" si="27"/>
        <v/>
      </c>
      <c r="CX101" s="3" t="str">
        <f t="shared" si="27"/>
        <v/>
      </c>
      <c r="CY101" s="3" t="str">
        <f t="shared" si="16"/>
        <v/>
      </c>
      <c r="CZ101" s="3" t="str">
        <f t="shared" si="16"/>
        <v/>
      </c>
      <c r="DA101" s="3" t="str">
        <f t="shared" si="16"/>
        <v/>
      </c>
      <c r="DB101" s="3" t="str">
        <f t="shared" si="23"/>
        <v/>
      </c>
      <c r="DC101" s="3" t="str">
        <f t="shared" si="23"/>
        <v/>
      </c>
      <c r="DD101" s="3" t="str">
        <f t="shared" si="23"/>
        <v/>
      </c>
      <c r="DE101" s="3" t="str">
        <f t="shared" ref="DE101:DT121" si="28">IF(BC101="Yes", DE$1,"")</f>
        <v/>
      </c>
      <c r="DF101" s="3" t="str">
        <f t="shared" si="28"/>
        <v/>
      </c>
      <c r="DG101" s="3" t="str">
        <f t="shared" si="28"/>
        <v/>
      </c>
      <c r="DH101" s="3" t="str">
        <f t="shared" si="28"/>
        <v/>
      </c>
      <c r="DI101" s="3" t="str">
        <f t="shared" si="28"/>
        <v/>
      </c>
      <c r="DJ101" s="3" t="str">
        <f t="shared" si="28"/>
        <v/>
      </c>
      <c r="DK101" s="3" t="str">
        <f t="shared" si="14"/>
        <v/>
      </c>
      <c r="DL101" s="3" t="str">
        <f t="shared" si="14"/>
        <v/>
      </c>
      <c r="DM101" s="3" t="str">
        <f t="shared" si="14"/>
        <v/>
      </c>
      <c r="DN101" s="3" t="str">
        <f t="shared" si="14"/>
        <v/>
      </c>
      <c r="DO101" s="3" t="str">
        <f t="shared" si="14"/>
        <v/>
      </c>
      <c r="DP101" s="3" t="str">
        <f t="shared" si="14"/>
        <v/>
      </c>
      <c r="DQ101" s="3" t="str">
        <f t="shared" si="14"/>
        <v/>
      </c>
      <c r="DR101" s="3" t="str">
        <f t="shared" si="14"/>
        <v/>
      </c>
      <c r="DS101" s="3" t="str">
        <f t="shared" si="14"/>
        <v/>
      </c>
      <c r="DT101" s="3" t="str">
        <f t="shared" si="13"/>
        <v/>
      </c>
      <c r="DU101" s="3" t="str">
        <f t="shared" si="13"/>
        <v/>
      </c>
      <c r="DV101" s="3" t="str">
        <f t="shared" si="13"/>
        <v/>
      </c>
    </row>
    <row r="102" spans="1:126" ht="60">
      <c r="A102" t="s">
        <v>115</v>
      </c>
      <c r="B102">
        <v>2017</v>
      </c>
      <c r="C102" t="s">
        <v>114</v>
      </c>
      <c r="D102">
        <v>106990</v>
      </c>
      <c r="E102" s="31">
        <v>1317216480855</v>
      </c>
      <c r="F102" t="s">
        <v>565</v>
      </c>
      <c r="G102">
        <v>324110</v>
      </c>
      <c r="H102" t="s">
        <v>566</v>
      </c>
      <c r="I102" t="s">
        <v>567</v>
      </c>
      <c r="J102" t="s">
        <v>568</v>
      </c>
      <c r="K102" t="s">
        <v>216</v>
      </c>
      <c r="L102">
        <v>70043</v>
      </c>
      <c r="M102" s="3" t="str">
        <f t="shared" si="19"/>
        <v>89. PRODUCE THE CHEMICAL, 91. ON-SITE USE OF THE CHEMICAL, 94. AS A MANUFACTURED IMPURITY, 95. USED AS A REACTANT, 116. AS A PROCESS IMPURITY</v>
      </c>
      <c r="N102" s="3" t="s">
        <v>61</v>
      </c>
      <c r="O102" s="3" t="s">
        <v>1410</v>
      </c>
      <c r="P102">
        <v>110</v>
      </c>
      <c r="Q102">
        <v>1700</v>
      </c>
      <c r="R102">
        <v>1810</v>
      </c>
      <c r="S102" s="3" t="s">
        <v>1407</v>
      </c>
      <c r="T102" s="3" t="s">
        <v>1405</v>
      </c>
      <c r="U102" s="3" t="s">
        <v>1407</v>
      </c>
      <c r="V102" s="3" t="s">
        <v>1405</v>
      </c>
      <c r="W102" s="3" t="s">
        <v>1405</v>
      </c>
      <c r="X102" s="3" t="s">
        <v>1407</v>
      </c>
      <c r="Y102" s="3" t="s">
        <v>1407</v>
      </c>
      <c r="AE102" s="3" t="s">
        <v>1405</v>
      </c>
      <c r="AR102" s="3" t="s">
        <v>1405</v>
      </c>
      <c r="AS102" s="3" t="s">
        <v>1405</v>
      </c>
      <c r="AT102" s="3" t="s">
        <v>1407</v>
      </c>
      <c r="AV102" s="3" t="s">
        <v>1405</v>
      </c>
      <c r="BD102" s="3" t="s">
        <v>1405</v>
      </c>
      <c r="BK102" s="3" t="s">
        <v>1405</v>
      </c>
      <c r="BU102" s="3" t="str">
        <f t="shared" si="26"/>
        <v>89. PRODUCE THE CHEMICAL</v>
      </c>
      <c r="BV102" s="3" t="str">
        <f t="shared" si="26"/>
        <v/>
      </c>
      <c r="BW102" s="3" t="str">
        <f t="shared" si="26"/>
        <v>91. ON-SITE USE OF THE CHEMICAL</v>
      </c>
      <c r="BX102" s="3" t="str">
        <f t="shared" si="26"/>
        <v/>
      </c>
      <c r="BY102" s="3" t="str">
        <f t="shared" si="25"/>
        <v/>
      </c>
      <c r="BZ102" s="3" t="str">
        <f t="shared" si="25"/>
        <v>94. AS A MANUFACTURED IMPURITY</v>
      </c>
      <c r="CA102" s="3" t="str">
        <f t="shared" si="25"/>
        <v>95. USED AS A REACTANT</v>
      </c>
      <c r="CB102" s="3" t="str">
        <f t="shared" si="25"/>
        <v/>
      </c>
      <c r="CC102" s="3" t="str">
        <f t="shared" si="25"/>
        <v/>
      </c>
      <c r="CD102" s="3" t="str">
        <f t="shared" si="25"/>
        <v/>
      </c>
      <c r="CE102" s="3" t="str">
        <f t="shared" si="25"/>
        <v/>
      </c>
      <c r="CF102" s="3" t="str">
        <f t="shared" si="25"/>
        <v/>
      </c>
      <c r="CG102" s="3" t="str">
        <f t="shared" si="25"/>
        <v/>
      </c>
      <c r="CH102" s="3" t="str">
        <f t="shared" si="25"/>
        <v/>
      </c>
      <c r="CI102" s="3" t="str">
        <f t="shared" si="25"/>
        <v/>
      </c>
      <c r="CJ102" s="3" t="str">
        <f t="shared" si="20"/>
        <v/>
      </c>
      <c r="CK102" s="3" t="str">
        <f t="shared" si="20"/>
        <v/>
      </c>
      <c r="CL102" s="3" t="str">
        <f t="shared" si="20"/>
        <v/>
      </c>
      <c r="CM102" s="3" t="str">
        <f t="shared" si="20"/>
        <v/>
      </c>
      <c r="CN102" s="3" t="str">
        <f t="shared" si="20"/>
        <v/>
      </c>
      <c r="CO102" s="3" t="str">
        <f t="shared" si="20"/>
        <v/>
      </c>
      <c r="CP102" s="3" t="str">
        <f t="shared" si="27"/>
        <v/>
      </c>
      <c r="CQ102" s="3" t="str">
        <f t="shared" si="27"/>
        <v/>
      </c>
      <c r="CR102" s="3" t="str">
        <f t="shared" si="27"/>
        <v/>
      </c>
      <c r="CS102" s="3" t="str">
        <f t="shared" si="27"/>
        <v/>
      </c>
      <c r="CT102" s="3" t="str">
        <f t="shared" si="27"/>
        <v/>
      </c>
      <c r="CU102" s="3" t="str">
        <f t="shared" si="27"/>
        <v/>
      </c>
      <c r="CV102" s="3" t="str">
        <f t="shared" si="27"/>
        <v>116. AS A PROCESS IMPURITY</v>
      </c>
      <c r="CW102" s="3" t="str">
        <f t="shared" si="27"/>
        <v/>
      </c>
      <c r="CX102" s="3" t="str">
        <f t="shared" si="27"/>
        <v/>
      </c>
      <c r="CY102" s="3" t="str">
        <f t="shared" si="16"/>
        <v/>
      </c>
      <c r="CZ102" s="3" t="str">
        <f t="shared" si="16"/>
        <v/>
      </c>
      <c r="DA102" s="3" t="str">
        <f t="shared" si="16"/>
        <v/>
      </c>
      <c r="DB102" s="3" t="str">
        <f t="shared" si="16"/>
        <v/>
      </c>
      <c r="DC102" s="3" t="str">
        <f t="shared" si="16"/>
        <v/>
      </c>
      <c r="DD102" s="3" t="str">
        <f t="shared" si="16"/>
        <v/>
      </c>
      <c r="DE102" s="3" t="str">
        <f t="shared" si="28"/>
        <v/>
      </c>
      <c r="DF102" s="3" t="str">
        <f t="shared" si="28"/>
        <v/>
      </c>
      <c r="DG102" s="3" t="str">
        <f t="shared" si="28"/>
        <v/>
      </c>
      <c r="DH102" s="3" t="str">
        <f t="shared" si="28"/>
        <v/>
      </c>
      <c r="DI102" s="3" t="str">
        <f t="shared" si="28"/>
        <v/>
      </c>
      <c r="DJ102" s="3" t="str">
        <f t="shared" si="28"/>
        <v/>
      </c>
      <c r="DK102" s="3" t="str">
        <f t="shared" si="14"/>
        <v/>
      </c>
      <c r="DL102" s="3" t="str">
        <f t="shared" si="14"/>
        <v/>
      </c>
      <c r="DM102" s="3" t="str">
        <f t="shared" si="14"/>
        <v/>
      </c>
      <c r="DN102" s="3" t="str">
        <f t="shared" si="14"/>
        <v/>
      </c>
      <c r="DO102" s="3" t="str">
        <f t="shared" si="14"/>
        <v/>
      </c>
      <c r="DP102" s="3" t="str">
        <f t="shared" si="14"/>
        <v/>
      </c>
      <c r="DQ102" s="3" t="str">
        <f t="shared" si="14"/>
        <v/>
      </c>
      <c r="DR102" s="3" t="str">
        <f t="shared" si="14"/>
        <v/>
      </c>
      <c r="DS102" s="3" t="str">
        <f t="shared" si="14"/>
        <v/>
      </c>
      <c r="DT102" s="3" t="str">
        <f t="shared" si="13"/>
        <v/>
      </c>
      <c r="DU102" s="3" t="str">
        <f t="shared" si="13"/>
        <v/>
      </c>
      <c r="DV102" s="3" t="str">
        <f t="shared" si="13"/>
        <v/>
      </c>
    </row>
    <row r="103" spans="1:126" ht="75">
      <c r="A103" t="s">
        <v>115</v>
      </c>
      <c r="B103">
        <v>2018</v>
      </c>
      <c r="C103" t="s">
        <v>114</v>
      </c>
      <c r="D103">
        <v>106990</v>
      </c>
      <c r="E103" s="31">
        <v>1318217379940</v>
      </c>
      <c r="F103" t="s">
        <v>565</v>
      </c>
      <c r="G103">
        <v>324110</v>
      </c>
      <c r="H103" t="s">
        <v>566</v>
      </c>
      <c r="I103" t="s">
        <v>567</v>
      </c>
      <c r="J103" t="s">
        <v>568</v>
      </c>
      <c r="K103" t="s">
        <v>216</v>
      </c>
      <c r="L103">
        <v>70043</v>
      </c>
      <c r="M103" s="3" t="str">
        <f t="shared" si="19"/>
        <v>89. PRODUCE THE CHEMICAL, 91. ON-SITE USE OF THE CHEMICAL, 94. AS A MANUFACTURED IMPURITY, 95. USED AS A REACTANT, 96. P101  FEEDSTOCKS, 116. AS A PROCESS IMPURITY</v>
      </c>
      <c r="N103" s="3" t="s">
        <v>61</v>
      </c>
      <c r="O103" s="3" t="s">
        <v>1410</v>
      </c>
      <c r="P103">
        <v>110</v>
      </c>
      <c r="Q103">
        <v>1700</v>
      </c>
      <c r="R103">
        <v>1810</v>
      </c>
      <c r="S103" s="3" t="s">
        <v>1407</v>
      </c>
      <c r="T103" s="3" t="s">
        <v>1405</v>
      </c>
      <c r="U103" s="3" t="s">
        <v>1407</v>
      </c>
      <c r="V103" s="3" t="s">
        <v>1405</v>
      </c>
      <c r="W103" s="3" t="s">
        <v>1405</v>
      </c>
      <c r="X103" s="3" t="s">
        <v>1407</v>
      </c>
      <c r="Y103" s="3" t="s">
        <v>1407</v>
      </c>
      <c r="Z103" s="3" t="s">
        <v>1407</v>
      </c>
      <c r="AA103" s="3" t="s">
        <v>1405</v>
      </c>
      <c r="AB103" s="3" t="s">
        <v>1405</v>
      </c>
      <c r="AC103" s="3" t="s">
        <v>1405</v>
      </c>
      <c r="AD103" s="3" t="s">
        <v>1405</v>
      </c>
      <c r="AE103" s="3" t="s">
        <v>1405</v>
      </c>
      <c r="AF103" s="3" t="s">
        <v>1405</v>
      </c>
      <c r="AG103" s="3" t="s">
        <v>1405</v>
      </c>
      <c r="AH103" s="3" t="s">
        <v>1405</v>
      </c>
      <c r="AI103" s="3" t="s">
        <v>1405</v>
      </c>
      <c r="AJ103" s="3" t="s">
        <v>1405</v>
      </c>
      <c r="AK103" s="3" t="s">
        <v>1405</v>
      </c>
      <c r="AL103" s="3" t="s">
        <v>1405</v>
      </c>
      <c r="AM103" s="3" t="s">
        <v>1405</v>
      </c>
      <c r="AN103" s="3" t="s">
        <v>1405</v>
      </c>
      <c r="AO103" s="3" t="s">
        <v>1405</v>
      </c>
      <c r="AP103" s="3" t="s">
        <v>1405</v>
      </c>
      <c r="AQ103" s="3" t="s">
        <v>1405</v>
      </c>
      <c r="AR103" s="3" t="s">
        <v>1405</v>
      </c>
      <c r="AS103" s="3" t="s">
        <v>1405</v>
      </c>
      <c r="AT103" s="3" t="s">
        <v>1407</v>
      </c>
      <c r="AU103" s="3" t="s">
        <v>1405</v>
      </c>
      <c r="AV103" s="3" t="s">
        <v>1405</v>
      </c>
      <c r="AW103" s="3" t="s">
        <v>1405</v>
      </c>
      <c r="AX103" s="3" t="s">
        <v>1405</v>
      </c>
      <c r="AY103" s="3" t="s">
        <v>1405</v>
      </c>
      <c r="AZ103" s="3" t="s">
        <v>1405</v>
      </c>
      <c r="BA103" s="3" t="s">
        <v>1405</v>
      </c>
      <c r="BB103" s="3" t="s">
        <v>1405</v>
      </c>
      <c r="BC103" s="3" t="s">
        <v>1405</v>
      </c>
      <c r="BD103" s="3" t="s">
        <v>1405</v>
      </c>
      <c r="BE103" s="3" t="s">
        <v>1405</v>
      </c>
      <c r="BF103" s="3" t="s">
        <v>1405</v>
      </c>
      <c r="BG103" s="3" t="s">
        <v>1405</v>
      </c>
      <c r="BH103" s="3" t="s">
        <v>1405</v>
      </c>
      <c r="BI103" s="3" t="s">
        <v>1405</v>
      </c>
      <c r="BJ103" s="3" t="s">
        <v>1405</v>
      </c>
      <c r="BK103" s="3" t="s">
        <v>1405</v>
      </c>
      <c r="BL103" s="3" t="s">
        <v>1405</v>
      </c>
      <c r="BM103" s="3" t="s">
        <v>1405</v>
      </c>
      <c r="BN103" s="3" t="s">
        <v>1405</v>
      </c>
      <c r="BO103" s="3" t="s">
        <v>1405</v>
      </c>
      <c r="BP103" s="3" t="s">
        <v>1405</v>
      </c>
      <c r="BQ103" s="3" t="s">
        <v>1405</v>
      </c>
      <c r="BR103" s="3" t="s">
        <v>1405</v>
      </c>
      <c r="BS103" s="3" t="s">
        <v>1405</v>
      </c>
      <c r="BT103" s="3" t="s">
        <v>1405</v>
      </c>
      <c r="BU103" s="3" t="str">
        <f t="shared" si="26"/>
        <v>89. PRODUCE THE CHEMICAL</v>
      </c>
      <c r="BV103" s="3" t="str">
        <f t="shared" si="26"/>
        <v/>
      </c>
      <c r="BW103" s="3" t="str">
        <f t="shared" si="26"/>
        <v>91. ON-SITE USE OF THE CHEMICAL</v>
      </c>
      <c r="BX103" s="3" t="str">
        <f t="shared" si="26"/>
        <v/>
      </c>
      <c r="BY103" s="3" t="str">
        <f t="shared" si="25"/>
        <v/>
      </c>
      <c r="BZ103" s="3" t="str">
        <f t="shared" si="25"/>
        <v>94. AS A MANUFACTURED IMPURITY</v>
      </c>
      <c r="CA103" s="3" t="str">
        <f t="shared" si="25"/>
        <v>95. USED AS A REACTANT</v>
      </c>
      <c r="CB103" s="3" t="str">
        <f t="shared" si="25"/>
        <v>96. P101  FEEDSTOCKS</v>
      </c>
      <c r="CC103" s="3" t="str">
        <f t="shared" si="25"/>
        <v/>
      </c>
      <c r="CD103" s="3" t="str">
        <f t="shared" si="25"/>
        <v/>
      </c>
      <c r="CE103" s="3" t="str">
        <f t="shared" si="25"/>
        <v/>
      </c>
      <c r="CF103" s="3" t="str">
        <f t="shared" si="25"/>
        <v/>
      </c>
      <c r="CG103" s="3" t="str">
        <f t="shared" si="25"/>
        <v/>
      </c>
      <c r="CH103" s="3" t="str">
        <f t="shared" si="25"/>
        <v/>
      </c>
      <c r="CI103" s="3" t="str">
        <f t="shared" si="25"/>
        <v/>
      </c>
      <c r="CJ103" s="3" t="str">
        <f t="shared" si="20"/>
        <v/>
      </c>
      <c r="CK103" s="3" t="str">
        <f t="shared" si="20"/>
        <v/>
      </c>
      <c r="CL103" s="3" t="str">
        <f t="shared" si="20"/>
        <v/>
      </c>
      <c r="CM103" s="3" t="str">
        <f t="shared" si="20"/>
        <v/>
      </c>
      <c r="CN103" s="3" t="str">
        <f t="shared" si="20"/>
        <v/>
      </c>
      <c r="CO103" s="3" t="str">
        <f t="shared" si="20"/>
        <v/>
      </c>
      <c r="CP103" s="3" t="str">
        <f t="shared" si="27"/>
        <v/>
      </c>
      <c r="CQ103" s="3" t="str">
        <f t="shared" si="27"/>
        <v/>
      </c>
      <c r="CR103" s="3" t="str">
        <f t="shared" si="27"/>
        <v/>
      </c>
      <c r="CS103" s="3" t="str">
        <f t="shared" si="27"/>
        <v/>
      </c>
      <c r="CT103" s="3" t="str">
        <f t="shared" si="27"/>
        <v/>
      </c>
      <c r="CU103" s="3" t="str">
        <f t="shared" si="27"/>
        <v/>
      </c>
      <c r="CV103" s="3" t="str">
        <f t="shared" si="27"/>
        <v>116. AS A PROCESS IMPURITY</v>
      </c>
      <c r="CW103" s="3" t="str">
        <f t="shared" si="27"/>
        <v/>
      </c>
      <c r="CX103" s="3" t="str">
        <f t="shared" si="27"/>
        <v/>
      </c>
      <c r="CY103" s="3" t="str">
        <f t="shared" si="16"/>
        <v/>
      </c>
      <c r="CZ103" s="3" t="str">
        <f t="shared" si="16"/>
        <v/>
      </c>
      <c r="DA103" s="3" t="str">
        <f t="shared" si="16"/>
        <v/>
      </c>
      <c r="DB103" s="3" t="str">
        <f t="shared" si="16"/>
        <v/>
      </c>
      <c r="DC103" s="3" t="str">
        <f t="shared" si="16"/>
        <v/>
      </c>
      <c r="DD103" s="3" t="str">
        <f t="shared" si="16"/>
        <v/>
      </c>
      <c r="DE103" s="3" t="str">
        <f t="shared" si="28"/>
        <v/>
      </c>
      <c r="DF103" s="3" t="str">
        <f t="shared" si="28"/>
        <v/>
      </c>
      <c r="DG103" s="3" t="str">
        <f t="shared" si="28"/>
        <v/>
      </c>
      <c r="DH103" s="3" t="str">
        <f t="shared" si="28"/>
        <v/>
      </c>
      <c r="DI103" s="3" t="str">
        <f t="shared" si="28"/>
        <v/>
      </c>
      <c r="DJ103" s="3" t="str">
        <f t="shared" si="28"/>
        <v/>
      </c>
      <c r="DK103" s="3" t="str">
        <f t="shared" si="14"/>
        <v/>
      </c>
      <c r="DL103" s="3" t="str">
        <f t="shared" si="14"/>
        <v/>
      </c>
      <c r="DM103" s="3" t="str">
        <f t="shared" si="14"/>
        <v/>
      </c>
      <c r="DN103" s="3" t="str">
        <f t="shared" si="14"/>
        <v/>
      </c>
      <c r="DO103" s="3" t="str">
        <f t="shared" si="14"/>
        <v/>
      </c>
      <c r="DP103" s="3" t="str">
        <f t="shared" si="14"/>
        <v/>
      </c>
      <c r="DQ103" s="3" t="str">
        <f t="shared" si="14"/>
        <v/>
      </c>
      <c r="DR103" s="3" t="str">
        <f t="shared" si="14"/>
        <v/>
      </c>
      <c r="DS103" s="3" t="str">
        <f t="shared" si="14"/>
        <v/>
      </c>
      <c r="DT103" s="3" t="str">
        <f t="shared" si="13"/>
        <v/>
      </c>
      <c r="DU103" s="3" t="str">
        <f t="shared" si="13"/>
        <v/>
      </c>
      <c r="DV103" s="3" t="str">
        <f t="shared" si="13"/>
        <v/>
      </c>
    </row>
    <row r="104" spans="1:126" ht="75">
      <c r="A104" t="s">
        <v>115</v>
      </c>
      <c r="B104">
        <v>2019</v>
      </c>
      <c r="C104" t="s">
        <v>114</v>
      </c>
      <c r="D104">
        <v>106990</v>
      </c>
      <c r="E104" s="31">
        <v>1319218366817</v>
      </c>
      <c r="F104" t="s">
        <v>565</v>
      </c>
      <c r="G104">
        <v>324110</v>
      </c>
      <c r="H104" t="s">
        <v>566</v>
      </c>
      <c r="I104" t="s">
        <v>567</v>
      </c>
      <c r="J104" t="s">
        <v>568</v>
      </c>
      <c r="K104" t="s">
        <v>216</v>
      </c>
      <c r="L104">
        <v>70043</v>
      </c>
      <c r="M104" s="3" t="str">
        <f t="shared" si="19"/>
        <v>89. PRODUCE THE CHEMICAL, 91. ON-SITE USE OF THE CHEMICAL, 94. AS A MANUFACTURED IMPURITY, 95. USED AS A REACTANT, 96. P101  FEEDSTOCKS, 116. AS A PROCESS IMPURITY</v>
      </c>
      <c r="N104" s="3" t="s">
        <v>61</v>
      </c>
      <c r="O104" s="3" t="s">
        <v>1410</v>
      </c>
      <c r="P104">
        <v>137</v>
      </c>
      <c r="Q104">
        <v>1457</v>
      </c>
      <c r="R104">
        <v>1594</v>
      </c>
      <c r="S104" s="3" t="s">
        <v>1407</v>
      </c>
      <c r="T104" s="3" t="s">
        <v>1405</v>
      </c>
      <c r="U104" s="3" t="s">
        <v>1407</v>
      </c>
      <c r="V104" s="3" t="s">
        <v>1405</v>
      </c>
      <c r="W104" s="3" t="s">
        <v>1405</v>
      </c>
      <c r="X104" s="3" t="s">
        <v>1407</v>
      </c>
      <c r="Y104" s="3" t="s">
        <v>1407</v>
      </c>
      <c r="Z104" s="3" t="s">
        <v>1407</v>
      </c>
      <c r="AA104" s="3" t="s">
        <v>1405</v>
      </c>
      <c r="AB104" s="3" t="s">
        <v>1405</v>
      </c>
      <c r="AC104" s="3" t="s">
        <v>1405</v>
      </c>
      <c r="AD104" s="3" t="s">
        <v>1405</v>
      </c>
      <c r="AE104" s="3" t="s">
        <v>1405</v>
      </c>
      <c r="AF104" s="3" t="s">
        <v>1405</v>
      </c>
      <c r="AG104" s="3" t="s">
        <v>1405</v>
      </c>
      <c r="AH104" s="3" t="s">
        <v>1405</v>
      </c>
      <c r="AI104" s="3" t="s">
        <v>1405</v>
      </c>
      <c r="AJ104" s="3" t="s">
        <v>1405</v>
      </c>
      <c r="AK104" s="3" t="s">
        <v>1405</v>
      </c>
      <c r="AL104" s="3" t="s">
        <v>1405</v>
      </c>
      <c r="AM104" s="3" t="s">
        <v>1405</v>
      </c>
      <c r="AN104" s="3" t="s">
        <v>1405</v>
      </c>
      <c r="AO104" s="3" t="s">
        <v>1405</v>
      </c>
      <c r="AP104" s="3" t="s">
        <v>1405</v>
      </c>
      <c r="AQ104" s="3" t="s">
        <v>1405</v>
      </c>
      <c r="AR104" s="3" t="s">
        <v>1405</v>
      </c>
      <c r="AS104" s="3" t="s">
        <v>1405</v>
      </c>
      <c r="AT104" s="3" t="s">
        <v>1407</v>
      </c>
      <c r="AU104" s="3" t="s">
        <v>1405</v>
      </c>
      <c r="AV104" s="3" t="s">
        <v>1405</v>
      </c>
      <c r="AW104" s="3" t="s">
        <v>1405</v>
      </c>
      <c r="AX104" s="3" t="s">
        <v>1405</v>
      </c>
      <c r="AY104" s="3" t="s">
        <v>1405</v>
      </c>
      <c r="AZ104" s="3" t="s">
        <v>1405</v>
      </c>
      <c r="BA104" s="3" t="s">
        <v>1405</v>
      </c>
      <c r="BB104" s="3" t="s">
        <v>1405</v>
      </c>
      <c r="BC104" s="3" t="s">
        <v>1405</v>
      </c>
      <c r="BD104" s="3" t="s">
        <v>1405</v>
      </c>
      <c r="BE104" s="3" t="s">
        <v>1405</v>
      </c>
      <c r="BF104" s="3" t="s">
        <v>1405</v>
      </c>
      <c r="BG104" s="3" t="s">
        <v>1405</v>
      </c>
      <c r="BH104" s="3" t="s">
        <v>1405</v>
      </c>
      <c r="BI104" s="3" t="s">
        <v>1405</v>
      </c>
      <c r="BJ104" s="3" t="s">
        <v>1405</v>
      </c>
      <c r="BK104" s="3" t="s">
        <v>1405</v>
      </c>
      <c r="BL104" s="3" t="s">
        <v>1405</v>
      </c>
      <c r="BM104" s="3" t="s">
        <v>1405</v>
      </c>
      <c r="BN104" s="3" t="s">
        <v>1405</v>
      </c>
      <c r="BO104" s="3" t="s">
        <v>1405</v>
      </c>
      <c r="BP104" s="3" t="s">
        <v>1405</v>
      </c>
      <c r="BQ104" s="3" t="s">
        <v>1405</v>
      </c>
      <c r="BR104" s="3" t="s">
        <v>1405</v>
      </c>
      <c r="BS104" s="3" t="s">
        <v>1405</v>
      </c>
      <c r="BT104" s="3" t="s">
        <v>1405</v>
      </c>
      <c r="BU104" s="3" t="str">
        <f t="shared" si="26"/>
        <v>89. PRODUCE THE CHEMICAL</v>
      </c>
      <c r="BV104" s="3" t="str">
        <f t="shared" si="26"/>
        <v/>
      </c>
      <c r="BW104" s="3" t="str">
        <f t="shared" si="26"/>
        <v>91. ON-SITE USE OF THE CHEMICAL</v>
      </c>
      <c r="BX104" s="3" t="str">
        <f t="shared" si="26"/>
        <v/>
      </c>
      <c r="BY104" s="3" t="str">
        <f t="shared" si="25"/>
        <v/>
      </c>
      <c r="BZ104" s="3" t="str">
        <f t="shared" si="25"/>
        <v>94. AS A MANUFACTURED IMPURITY</v>
      </c>
      <c r="CA104" s="3" t="str">
        <f t="shared" si="25"/>
        <v>95. USED AS A REACTANT</v>
      </c>
      <c r="CB104" s="3" t="str">
        <f t="shared" si="25"/>
        <v>96. P101  FEEDSTOCKS</v>
      </c>
      <c r="CC104" s="3" t="str">
        <f t="shared" si="25"/>
        <v/>
      </c>
      <c r="CD104" s="3" t="str">
        <f t="shared" si="25"/>
        <v/>
      </c>
      <c r="CE104" s="3" t="str">
        <f t="shared" si="25"/>
        <v/>
      </c>
      <c r="CF104" s="3" t="str">
        <f t="shared" si="25"/>
        <v/>
      </c>
      <c r="CG104" s="3" t="str">
        <f t="shared" si="25"/>
        <v/>
      </c>
      <c r="CH104" s="3" t="str">
        <f t="shared" si="25"/>
        <v/>
      </c>
      <c r="CI104" s="3" t="str">
        <f t="shared" si="25"/>
        <v/>
      </c>
      <c r="CJ104" s="3" t="str">
        <f t="shared" si="20"/>
        <v/>
      </c>
      <c r="CK104" s="3" t="str">
        <f t="shared" si="20"/>
        <v/>
      </c>
      <c r="CL104" s="3" t="str">
        <f t="shared" si="20"/>
        <v/>
      </c>
      <c r="CM104" s="3" t="str">
        <f t="shared" si="20"/>
        <v/>
      </c>
      <c r="CN104" s="3" t="str">
        <f t="shared" si="20"/>
        <v/>
      </c>
      <c r="CO104" s="3" t="str">
        <f t="shared" si="20"/>
        <v/>
      </c>
      <c r="CP104" s="3" t="str">
        <f t="shared" si="27"/>
        <v/>
      </c>
      <c r="CQ104" s="3" t="str">
        <f t="shared" si="27"/>
        <v/>
      </c>
      <c r="CR104" s="3" t="str">
        <f t="shared" si="27"/>
        <v/>
      </c>
      <c r="CS104" s="3" t="str">
        <f t="shared" si="27"/>
        <v/>
      </c>
      <c r="CT104" s="3" t="str">
        <f t="shared" si="27"/>
        <v/>
      </c>
      <c r="CU104" s="3" t="str">
        <f t="shared" si="27"/>
        <v/>
      </c>
      <c r="CV104" s="3" t="str">
        <f t="shared" si="27"/>
        <v>116. AS A PROCESS IMPURITY</v>
      </c>
      <c r="CW104" s="3" t="str">
        <f t="shared" si="27"/>
        <v/>
      </c>
      <c r="CX104" s="3" t="str">
        <f t="shared" si="27"/>
        <v/>
      </c>
      <c r="CY104" s="3" t="str">
        <f t="shared" si="16"/>
        <v/>
      </c>
      <c r="CZ104" s="3" t="str">
        <f t="shared" si="16"/>
        <v/>
      </c>
      <c r="DA104" s="3" t="str">
        <f t="shared" si="16"/>
        <v/>
      </c>
      <c r="DB104" s="3" t="str">
        <f t="shared" si="16"/>
        <v/>
      </c>
      <c r="DC104" s="3" t="str">
        <f t="shared" si="16"/>
        <v/>
      </c>
      <c r="DD104" s="3" t="str">
        <f t="shared" si="16"/>
        <v/>
      </c>
      <c r="DE104" s="3" t="str">
        <f t="shared" si="28"/>
        <v/>
      </c>
      <c r="DF104" s="3" t="str">
        <f t="shared" si="28"/>
        <v/>
      </c>
      <c r="DG104" s="3" t="str">
        <f t="shared" si="28"/>
        <v/>
      </c>
      <c r="DH104" s="3" t="str">
        <f t="shared" si="28"/>
        <v/>
      </c>
      <c r="DI104" s="3" t="str">
        <f t="shared" si="28"/>
        <v/>
      </c>
      <c r="DJ104" s="3" t="str">
        <f t="shared" si="28"/>
        <v/>
      </c>
      <c r="DK104" s="3" t="str">
        <f t="shared" si="14"/>
        <v/>
      </c>
      <c r="DL104" s="3" t="str">
        <f t="shared" si="14"/>
        <v/>
      </c>
      <c r="DM104" s="3" t="str">
        <f t="shared" si="14"/>
        <v/>
      </c>
      <c r="DN104" s="3" t="str">
        <f t="shared" si="14"/>
        <v/>
      </c>
      <c r="DO104" s="3" t="str">
        <f t="shared" si="14"/>
        <v/>
      </c>
      <c r="DP104" s="3" t="str">
        <f t="shared" si="14"/>
        <v/>
      </c>
      <c r="DQ104" s="3" t="str">
        <f t="shared" si="14"/>
        <v/>
      </c>
      <c r="DR104" s="3" t="str">
        <f t="shared" si="14"/>
        <v/>
      </c>
      <c r="DS104" s="3" t="str">
        <f t="shared" si="14"/>
        <v/>
      </c>
      <c r="DT104" s="3" t="str">
        <f t="shared" si="13"/>
        <v/>
      </c>
      <c r="DU104" s="3" t="str">
        <f t="shared" si="13"/>
        <v/>
      </c>
      <c r="DV104" s="3" t="str">
        <f t="shared" si="13"/>
        <v/>
      </c>
    </row>
    <row r="105" spans="1:126" ht="105">
      <c r="A105" t="s">
        <v>115</v>
      </c>
      <c r="B105">
        <v>2020</v>
      </c>
      <c r="C105" t="s">
        <v>114</v>
      </c>
      <c r="D105">
        <v>106990</v>
      </c>
      <c r="E105" s="31">
        <v>1320219307271</v>
      </c>
      <c r="F105" t="s">
        <v>565</v>
      </c>
      <c r="G105">
        <v>324110</v>
      </c>
      <c r="H105" t="s">
        <v>566</v>
      </c>
      <c r="I105" t="s">
        <v>567</v>
      </c>
      <c r="J105" t="s">
        <v>568</v>
      </c>
      <c r="K105" t="s">
        <v>216</v>
      </c>
      <c r="L105">
        <v>70043</v>
      </c>
      <c r="M105" s="3" t="str">
        <f t="shared" si="19"/>
        <v>89. PRODUCE THE CHEMICAL, 92. SALE OR DISTRIBUTION OF THE CHEMICAL, 93. AS A BYPRODUCT</v>
      </c>
      <c r="N105" s="3" t="s">
        <v>61</v>
      </c>
      <c r="O105" s="3" t="s">
        <v>1410</v>
      </c>
      <c r="P105">
        <v>86</v>
      </c>
      <c r="Q105">
        <v>1320</v>
      </c>
      <c r="R105">
        <v>1406</v>
      </c>
      <c r="S105" s="3" t="s">
        <v>1407</v>
      </c>
      <c r="T105" s="3" t="s">
        <v>1405</v>
      </c>
      <c r="U105" s="3" t="s">
        <v>1405</v>
      </c>
      <c r="V105" s="3" t="s">
        <v>1407</v>
      </c>
      <c r="W105" s="3" t="s">
        <v>1407</v>
      </c>
      <c r="X105" s="3" t="s">
        <v>1405</v>
      </c>
      <c r="Y105" s="3" t="s">
        <v>1405</v>
      </c>
      <c r="Z105" s="3" t="s">
        <v>1405</v>
      </c>
      <c r="AA105" s="3" t="s">
        <v>1405</v>
      </c>
      <c r="AB105" s="3" t="s">
        <v>1405</v>
      </c>
      <c r="AC105" s="3" t="s">
        <v>1405</v>
      </c>
      <c r="AD105" s="3" t="s">
        <v>1405</v>
      </c>
      <c r="AE105" s="3" t="s">
        <v>1405</v>
      </c>
      <c r="AF105" s="3" t="s">
        <v>1405</v>
      </c>
      <c r="AG105" s="3" t="s">
        <v>1405</v>
      </c>
      <c r="AH105" s="3" t="s">
        <v>1405</v>
      </c>
      <c r="AI105" s="3" t="s">
        <v>1405</v>
      </c>
      <c r="AJ105" s="3" t="s">
        <v>1405</v>
      </c>
      <c r="AK105" s="3" t="s">
        <v>1405</v>
      </c>
      <c r="AL105" s="3" t="s">
        <v>1405</v>
      </c>
      <c r="AM105" s="3" t="s">
        <v>1405</v>
      </c>
      <c r="AN105" s="3" t="s">
        <v>1405</v>
      </c>
      <c r="AO105" s="3" t="s">
        <v>1405</v>
      </c>
      <c r="AP105" s="3" t="s">
        <v>1405</v>
      </c>
      <c r="AQ105" s="3" t="s">
        <v>1405</v>
      </c>
      <c r="AR105" s="3" t="s">
        <v>1405</v>
      </c>
      <c r="AS105" s="3" t="s">
        <v>1405</v>
      </c>
      <c r="AT105" s="3" t="s">
        <v>1405</v>
      </c>
      <c r="AU105" s="3" t="s">
        <v>1405</v>
      </c>
      <c r="AV105" s="3" t="s">
        <v>1405</v>
      </c>
      <c r="AW105" s="3" t="s">
        <v>1405</v>
      </c>
      <c r="AX105" s="3" t="s">
        <v>1405</v>
      </c>
      <c r="AY105" s="3" t="s">
        <v>1405</v>
      </c>
      <c r="AZ105" s="3" t="s">
        <v>1405</v>
      </c>
      <c r="BA105" s="3" t="s">
        <v>1405</v>
      </c>
      <c r="BB105" s="3" t="s">
        <v>1405</v>
      </c>
      <c r="BC105" s="3" t="s">
        <v>1405</v>
      </c>
      <c r="BD105" s="3" t="s">
        <v>1405</v>
      </c>
      <c r="BE105" s="3" t="s">
        <v>1405</v>
      </c>
      <c r="BF105" s="3" t="s">
        <v>1405</v>
      </c>
      <c r="BG105" s="3" t="s">
        <v>1405</v>
      </c>
      <c r="BH105" s="3" t="s">
        <v>1405</v>
      </c>
      <c r="BI105" s="3" t="s">
        <v>1405</v>
      </c>
      <c r="BJ105" s="3" t="s">
        <v>1405</v>
      </c>
      <c r="BK105" s="3" t="s">
        <v>1405</v>
      </c>
      <c r="BL105" s="3" t="s">
        <v>1405</v>
      </c>
      <c r="BM105" s="3" t="s">
        <v>1405</v>
      </c>
      <c r="BN105" s="3" t="s">
        <v>1405</v>
      </c>
      <c r="BO105" s="3" t="s">
        <v>1405</v>
      </c>
      <c r="BP105" s="3" t="s">
        <v>1405</v>
      </c>
      <c r="BQ105" s="3" t="s">
        <v>1405</v>
      </c>
      <c r="BR105" s="3" t="s">
        <v>1405</v>
      </c>
      <c r="BS105" s="3" t="s">
        <v>1405</v>
      </c>
      <c r="BT105" s="3" t="s">
        <v>1405</v>
      </c>
      <c r="BU105" s="3" t="str">
        <f t="shared" si="26"/>
        <v>89. PRODUCE THE CHEMICAL</v>
      </c>
      <c r="BV105" s="3" t="str">
        <f t="shared" si="26"/>
        <v/>
      </c>
      <c r="BW105" s="3" t="str">
        <f t="shared" si="26"/>
        <v/>
      </c>
      <c r="BX105" s="3" t="str">
        <f t="shared" si="26"/>
        <v>92. SALE OR DISTRIBUTION OF THE CHEMICAL</v>
      </c>
      <c r="BY105" s="3" t="str">
        <f t="shared" si="25"/>
        <v>93. AS A BYPRODUCT</v>
      </c>
      <c r="BZ105" s="3" t="str">
        <f t="shared" si="25"/>
        <v/>
      </c>
      <c r="CA105" s="3" t="str">
        <f t="shared" si="25"/>
        <v/>
      </c>
      <c r="CB105" s="3" t="str">
        <f t="shared" si="25"/>
        <v/>
      </c>
      <c r="CC105" s="3" t="str">
        <f t="shared" si="25"/>
        <v/>
      </c>
      <c r="CD105" s="3" t="str">
        <f t="shared" si="25"/>
        <v/>
      </c>
      <c r="CE105" s="3" t="str">
        <f t="shared" si="25"/>
        <v/>
      </c>
      <c r="CF105" s="3" t="str">
        <f t="shared" si="25"/>
        <v/>
      </c>
      <c r="CG105" s="3" t="str">
        <f t="shared" si="25"/>
        <v/>
      </c>
      <c r="CH105" s="3" t="str">
        <f t="shared" si="25"/>
        <v/>
      </c>
      <c r="CI105" s="3" t="str">
        <f t="shared" si="25"/>
        <v/>
      </c>
      <c r="CJ105" s="3" t="str">
        <f t="shared" si="20"/>
        <v/>
      </c>
      <c r="CK105" s="3" t="str">
        <f t="shared" si="20"/>
        <v/>
      </c>
      <c r="CL105" s="3" t="str">
        <f t="shared" si="20"/>
        <v/>
      </c>
      <c r="CM105" s="3" t="str">
        <f t="shared" si="20"/>
        <v/>
      </c>
      <c r="CN105" s="3" t="str">
        <f t="shared" si="20"/>
        <v/>
      </c>
      <c r="CO105" s="3" t="str">
        <f t="shared" si="20"/>
        <v/>
      </c>
      <c r="CP105" s="3" t="str">
        <f t="shared" si="27"/>
        <v/>
      </c>
      <c r="CQ105" s="3" t="str">
        <f t="shared" si="27"/>
        <v/>
      </c>
      <c r="CR105" s="3" t="str">
        <f t="shared" si="27"/>
        <v/>
      </c>
      <c r="CS105" s="3" t="str">
        <f t="shared" si="27"/>
        <v/>
      </c>
      <c r="CT105" s="3" t="str">
        <f t="shared" si="27"/>
        <v/>
      </c>
      <c r="CU105" s="3" t="str">
        <f t="shared" si="27"/>
        <v/>
      </c>
      <c r="CV105" s="3" t="str">
        <f t="shared" si="27"/>
        <v/>
      </c>
      <c r="CW105" s="3" t="str">
        <f t="shared" si="27"/>
        <v/>
      </c>
      <c r="CX105" s="3" t="str">
        <f t="shared" si="27"/>
        <v/>
      </c>
      <c r="CY105" s="3" t="str">
        <f t="shared" si="16"/>
        <v/>
      </c>
      <c r="CZ105" s="3" t="str">
        <f t="shared" si="16"/>
        <v/>
      </c>
      <c r="DA105" s="3" t="str">
        <f t="shared" si="16"/>
        <v/>
      </c>
      <c r="DB105" s="3" t="str">
        <f t="shared" si="16"/>
        <v/>
      </c>
      <c r="DC105" s="3" t="str">
        <f t="shared" si="16"/>
        <v/>
      </c>
      <c r="DD105" s="3" t="str">
        <f t="shared" si="16"/>
        <v/>
      </c>
      <c r="DE105" s="3" t="str">
        <f t="shared" si="28"/>
        <v/>
      </c>
      <c r="DF105" s="3" t="str">
        <f t="shared" si="28"/>
        <v/>
      </c>
      <c r="DG105" s="3" t="str">
        <f t="shared" si="28"/>
        <v/>
      </c>
      <c r="DH105" s="3" t="str">
        <f t="shared" si="28"/>
        <v/>
      </c>
      <c r="DI105" s="3" t="str">
        <f t="shared" si="28"/>
        <v/>
      </c>
      <c r="DJ105" s="3" t="str">
        <f t="shared" si="28"/>
        <v/>
      </c>
      <c r="DK105" s="3" t="str">
        <f t="shared" si="14"/>
        <v/>
      </c>
      <c r="DL105" s="3" t="str">
        <f t="shared" si="14"/>
        <v/>
      </c>
      <c r="DM105" s="3" t="str">
        <f t="shared" si="14"/>
        <v/>
      </c>
      <c r="DN105" s="3" t="str">
        <f t="shared" si="14"/>
        <v/>
      </c>
      <c r="DO105" s="3" t="str">
        <f t="shared" si="14"/>
        <v/>
      </c>
      <c r="DP105" s="3" t="str">
        <f t="shared" si="14"/>
        <v/>
      </c>
      <c r="DQ105" s="3" t="str">
        <f t="shared" si="14"/>
        <v/>
      </c>
      <c r="DR105" s="3" t="str">
        <f t="shared" si="14"/>
        <v/>
      </c>
      <c r="DS105" s="3" t="str">
        <f t="shared" si="14"/>
        <v/>
      </c>
      <c r="DT105" s="3" t="str">
        <f t="shared" si="13"/>
        <v/>
      </c>
      <c r="DU105" s="3" t="str">
        <f t="shared" si="13"/>
        <v/>
      </c>
      <c r="DV105" s="3" t="str">
        <f t="shared" si="13"/>
        <v/>
      </c>
    </row>
    <row r="106" spans="1:126" ht="75">
      <c r="A106" t="s">
        <v>115</v>
      </c>
      <c r="B106">
        <v>2021</v>
      </c>
      <c r="C106" t="s">
        <v>114</v>
      </c>
      <c r="D106">
        <v>106990</v>
      </c>
      <c r="E106" s="31">
        <v>1321220413013</v>
      </c>
      <c r="F106" t="s">
        <v>565</v>
      </c>
      <c r="G106">
        <v>324110</v>
      </c>
      <c r="H106" t="s">
        <v>566</v>
      </c>
      <c r="I106" t="s">
        <v>567</v>
      </c>
      <c r="J106" t="s">
        <v>568</v>
      </c>
      <c r="K106" t="s">
        <v>216</v>
      </c>
      <c r="L106">
        <v>70043</v>
      </c>
      <c r="M106" s="3" t="str">
        <f t="shared" si="19"/>
        <v>89. PRODUCE THE CHEMICAL, 91. ON-SITE USE OF THE CHEMICAL, 94. AS A MANUFACTURED IMPURITY, 95. USED AS A REACTANT, 96. P101  FEEDSTOCKS, 116. AS A PROCESS IMPURITY</v>
      </c>
      <c r="N106" s="3" t="s">
        <v>61</v>
      </c>
      <c r="O106" s="3" t="s">
        <v>1410</v>
      </c>
      <c r="P106">
        <v>123</v>
      </c>
      <c r="Q106">
        <v>1454</v>
      </c>
      <c r="R106">
        <v>1577</v>
      </c>
      <c r="S106" s="3" t="s">
        <v>1407</v>
      </c>
      <c r="T106" s="3" t="s">
        <v>1405</v>
      </c>
      <c r="U106" s="3" t="s">
        <v>1407</v>
      </c>
      <c r="V106" s="3" t="s">
        <v>1405</v>
      </c>
      <c r="W106" s="3" t="s">
        <v>1405</v>
      </c>
      <c r="X106" s="3" t="s">
        <v>1407</v>
      </c>
      <c r="Y106" s="3" t="s">
        <v>1407</v>
      </c>
      <c r="Z106" s="3" t="s">
        <v>1407</v>
      </c>
      <c r="AA106" s="3" t="s">
        <v>1405</v>
      </c>
      <c r="AB106" s="3" t="s">
        <v>1405</v>
      </c>
      <c r="AC106" s="3" t="s">
        <v>1405</v>
      </c>
      <c r="AD106" s="3" t="s">
        <v>1405</v>
      </c>
      <c r="AE106" s="3" t="s">
        <v>1405</v>
      </c>
      <c r="AF106" s="3" t="s">
        <v>1405</v>
      </c>
      <c r="AG106" s="3" t="s">
        <v>1405</v>
      </c>
      <c r="AH106" s="3" t="s">
        <v>1405</v>
      </c>
      <c r="AI106" s="3" t="s">
        <v>1405</v>
      </c>
      <c r="AJ106" s="3" t="s">
        <v>1405</v>
      </c>
      <c r="AK106" s="3" t="s">
        <v>1405</v>
      </c>
      <c r="AL106" s="3" t="s">
        <v>1405</v>
      </c>
      <c r="AM106" s="3" t="s">
        <v>1405</v>
      </c>
      <c r="AN106" s="3" t="s">
        <v>1405</v>
      </c>
      <c r="AO106" s="3" t="s">
        <v>1405</v>
      </c>
      <c r="AP106" s="3" t="s">
        <v>1405</v>
      </c>
      <c r="AQ106" s="3" t="s">
        <v>1405</v>
      </c>
      <c r="AR106" s="3" t="s">
        <v>1405</v>
      </c>
      <c r="AS106" s="3" t="s">
        <v>1405</v>
      </c>
      <c r="AT106" s="3" t="s">
        <v>1407</v>
      </c>
      <c r="AU106" s="3" t="s">
        <v>1405</v>
      </c>
      <c r="AV106" s="3" t="s">
        <v>1405</v>
      </c>
      <c r="AW106" s="3" t="s">
        <v>1405</v>
      </c>
      <c r="AX106" s="3" t="s">
        <v>1405</v>
      </c>
      <c r="AY106" s="3" t="s">
        <v>1405</v>
      </c>
      <c r="AZ106" s="3" t="s">
        <v>1405</v>
      </c>
      <c r="BA106" s="3" t="s">
        <v>1405</v>
      </c>
      <c r="BB106" s="3" t="s">
        <v>1405</v>
      </c>
      <c r="BC106" s="3" t="s">
        <v>1405</v>
      </c>
      <c r="BD106" s="3" t="s">
        <v>1405</v>
      </c>
      <c r="BE106" s="3" t="s">
        <v>1405</v>
      </c>
      <c r="BF106" s="3" t="s">
        <v>1405</v>
      </c>
      <c r="BG106" s="3" t="s">
        <v>1405</v>
      </c>
      <c r="BH106" s="3" t="s">
        <v>1405</v>
      </c>
      <c r="BI106" s="3" t="s">
        <v>1405</v>
      </c>
      <c r="BJ106" s="3" t="s">
        <v>1405</v>
      </c>
      <c r="BK106" s="3" t="s">
        <v>1405</v>
      </c>
      <c r="BL106" s="3" t="s">
        <v>1405</v>
      </c>
      <c r="BM106" s="3" t="s">
        <v>1405</v>
      </c>
      <c r="BN106" s="3" t="s">
        <v>1405</v>
      </c>
      <c r="BO106" s="3" t="s">
        <v>1405</v>
      </c>
      <c r="BP106" s="3" t="s">
        <v>1405</v>
      </c>
      <c r="BQ106" s="3" t="s">
        <v>1405</v>
      </c>
      <c r="BR106" s="3" t="s">
        <v>1405</v>
      </c>
      <c r="BS106" s="3" t="s">
        <v>1405</v>
      </c>
      <c r="BT106" s="3" t="s">
        <v>1405</v>
      </c>
      <c r="BU106" s="3" t="str">
        <f t="shared" si="26"/>
        <v>89. PRODUCE THE CHEMICAL</v>
      </c>
      <c r="BV106" s="3" t="str">
        <f t="shared" si="26"/>
        <v/>
      </c>
      <c r="BW106" s="3" t="str">
        <f t="shared" si="26"/>
        <v>91. ON-SITE USE OF THE CHEMICAL</v>
      </c>
      <c r="BX106" s="3" t="str">
        <f t="shared" si="26"/>
        <v/>
      </c>
      <c r="BY106" s="3" t="str">
        <f t="shared" si="25"/>
        <v/>
      </c>
      <c r="BZ106" s="3" t="str">
        <f t="shared" si="25"/>
        <v>94. AS A MANUFACTURED IMPURITY</v>
      </c>
      <c r="CA106" s="3" t="str">
        <f t="shared" si="25"/>
        <v>95. USED AS A REACTANT</v>
      </c>
      <c r="CB106" s="3" t="str">
        <f t="shared" si="25"/>
        <v>96. P101  FEEDSTOCKS</v>
      </c>
      <c r="CC106" s="3" t="str">
        <f t="shared" si="25"/>
        <v/>
      </c>
      <c r="CD106" s="3" t="str">
        <f t="shared" si="25"/>
        <v/>
      </c>
      <c r="CE106" s="3" t="str">
        <f t="shared" si="25"/>
        <v/>
      </c>
      <c r="CF106" s="3" t="str">
        <f t="shared" si="25"/>
        <v/>
      </c>
      <c r="CG106" s="3" t="str">
        <f t="shared" si="25"/>
        <v/>
      </c>
      <c r="CH106" s="3" t="str">
        <f t="shared" si="25"/>
        <v/>
      </c>
      <c r="CI106" s="3" t="str">
        <f t="shared" si="25"/>
        <v/>
      </c>
      <c r="CJ106" s="3" t="str">
        <f t="shared" si="20"/>
        <v/>
      </c>
      <c r="CK106" s="3" t="str">
        <f t="shared" si="20"/>
        <v/>
      </c>
      <c r="CL106" s="3" t="str">
        <f t="shared" si="20"/>
        <v/>
      </c>
      <c r="CM106" s="3" t="str">
        <f t="shared" si="20"/>
        <v/>
      </c>
      <c r="CN106" s="3" t="str">
        <f t="shared" si="20"/>
        <v/>
      </c>
      <c r="CO106" s="3" t="str">
        <f t="shared" si="20"/>
        <v/>
      </c>
      <c r="CP106" s="3" t="str">
        <f t="shared" si="27"/>
        <v/>
      </c>
      <c r="CQ106" s="3" t="str">
        <f t="shared" si="27"/>
        <v/>
      </c>
      <c r="CR106" s="3" t="str">
        <f t="shared" si="27"/>
        <v/>
      </c>
      <c r="CS106" s="3" t="str">
        <f t="shared" si="27"/>
        <v/>
      </c>
      <c r="CT106" s="3" t="str">
        <f t="shared" si="27"/>
        <v/>
      </c>
      <c r="CU106" s="3" t="str">
        <f t="shared" si="27"/>
        <v/>
      </c>
      <c r="CV106" s="3" t="str">
        <f t="shared" si="27"/>
        <v>116. AS A PROCESS IMPURITY</v>
      </c>
      <c r="CW106" s="3" t="str">
        <f t="shared" si="27"/>
        <v/>
      </c>
      <c r="CX106" s="3" t="str">
        <f t="shared" si="27"/>
        <v/>
      </c>
      <c r="CY106" s="3" t="str">
        <f t="shared" si="16"/>
        <v/>
      </c>
      <c r="CZ106" s="3" t="str">
        <f t="shared" si="16"/>
        <v/>
      </c>
      <c r="DA106" s="3" t="str">
        <f t="shared" si="16"/>
        <v/>
      </c>
      <c r="DB106" s="3" t="str">
        <f t="shared" si="16"/>
        <v/>
      </c>
      <c r="DC106" s="3" t="str">
        <f t="shared" si="16"/>
        <v/>
      </c>
      <c r="DD106" s="3" t="str">
        <f t="shared" si="16"/>
        <v/>
      </c>
      <c r="DE106" s="3" t="str">
        <f t="shared" si="28"/>
        <v/>
      </c>
      <c r="DF106" s="3" t="str">
        <f t="shared" si="28"/>
        <v/>
      </c>
      <c r="DG106" s="3" t="str">
        <f t="shared" si="28"/>
        <v/>
      </c>
      <c r="DH106" s="3" t="str">
        <f t="shared" si="28"/>
        <v/>
      </c>
      <c r="DI106" s="3" t="str">
        <f t="shared" si="28"/>
        <v/>
      </c>
      <c r="DJ106" s="3" t="str">
        <f t="shared" si="28"/>
        <v/>
      </c>
      <c r="DK106" s="3" t="str">
        <f t="shared" si="14"/>
        <v/>
      </c>
      <c r="DL106" s="3" t="str">
        <f t="shared" si="14"/>
        <v/>
      </c>
      <c r="DM106" s="3" t="str">
        <f t="shared" si="14"/>
        <v/>
      </c>
      <c r="DN106" s="3" t="str">
        <f t="shared" si="14"/>
        <v/>
      </c>
      <c r="DO106" s="3" t="str">
        <f t="shared" si="14"/>
        <v/>
      </c>
      <c r="DP106" s="3" t="str">
        <f t="shared" si="14"/>
        <v/>
      </c>
      <c r="DQ106" s="3" t="str">
        <f t="shared" si="14"/>
        <v/>
      </c>
      <c r="DR106" s="3" t="str">
        <f t="shared" si="14"/>
        <v/>
      </c>
      <c r="DS106" s="3" t="str">
        <f t="shared" si="14"/>
        <v/>
      </c>
      <c r="DT106" s="3" t="str">
        <f t="shared" si="13"/>
        <v/>
      </c>
      <c r="DU106" s="3" t="str">
        <f t="shared" si="13"/>
        <v/>
      </c>
      <c r="DV106" s="3" t="str">
        <f t="shared" si="13"/>
        <v/>
      </c>
    </row>
    <row r="107" spans="1:126" ht="45">
      <c r="A107" t="s">
        <v>115</v>
      </c>
      <c r="B107">
        <v>2016</v>
      </c>
      <c r="C107" t="s">
        <v>114</v>
      </c>
      <c r="D107">
        <v>106990</v>
      </c>
      <c r="E107" s="31">
        <v>1316215113630</v>
      </c>
      <c r="F107" t="s">
        <v>142</v>
      </c>
      <c r="G107">
        <v>325110</v>
      </c>
      <c r="H107" t="s">
        <v>144</v>
      </c>
      <c r="I107" t="s">
        <v>145</v>
      </c>
      <c r="J107" t="s">
        <v>146</v>
      </c>
      <c r="K107" t="s">
        <v>148</v>
      </c>
      <c r="L107">
        <v>77640</v>
      </c>
      <c r="M107" s="3" t="str">
        <f t="shared" si="19"/>
        <v>89. PRODUCE THE CHEMICAL, 92. SALE OR DISTRIBUTION OF THE CHEMICAL, 93. AS A BYPRODUCT</v>
      </c>
      <c r="N107" s="3" t="s">
        <v>53</v>
      </c>
      <c r="O107" s="3" t="s">
        <v>1423</v>
      </c>
      <c r="P107">
        <v>1438</v>
      </c>
      <c r="Q107">
        <v>206</v>
      </c>
      <c r="R107">
        <v>1644</v>
      </c>
      <c r="S107" s="3" t="s">
        <v>1407</v>
      </c>
      <c r="T107" s="3" t="s">
        <v>1405</v>
      </c>
      <c r="U107" s="3" t="s">
        <v>1405</v>
      </c>
      <c r="V107" s="3" t="s">
        <v>1407</v>
      </c>
      <c r="W107" s="3" t="s">
        <v>1407</v>
      </c>
      <c r="X107" s="3" t="s">
        <v>1405</v>
      </c>
      <c r="Y107" s="3" t="s">
        <v>1405</v>
      </c>
      <c r="AE107" s="3" t="s">
        <v>1405</v>
      </c>
      <c r="AR107" s="3" t="s">
        <v>1405</v>
      </c>
      <c r="AS107" s="3" t="s">
        <v>1405</v>
      </c>
      <c r="AT107" s="3" t="s">
        <v>1405</v>
      </c>
      <c r="AV107" s="3" t="s">
        <v>1405</v>
      </c>
      <c r="BD107" s="3" t="s">
        <v>1405</v>
      </c>
      <c r="BK107" s="3" t="s">
        <v>1405</v>
      </c>
      <c r="BU107" s="3" t="str">
        <f t="shared" si="26"/>
        <v>89. PRODUCE THE CHEMICAL</v>
      </c>
      <c r="BV107" s="3" t="str">
        <f t="shared" si="26"/>
        <v/>
      </c>
      <c r="BW107" s="3" t="str">
        <f t="shared" si="26"/>
        <v/>
      </c>
      <c r="BX107" s="3" t="str">
        <f t="shared" si="26"/>
        <v>92. SALE OR DISTRIBUTION OF THE CHEMICAL</v>
      </c>
      <c r="BY107" s="3" t="str">
        <f t="shared" si="25"/>
        <v>93. AS A BYPRODUCT</v>
      </c>
      <c r="BZ107" s="3" t="str">
        <f t="shared" si="25"/>
        <v/>
      </c>
      <c r="CA107" s="3" t="str">
        <f t="shared" si="25"/>
        <v/>
      </c>
      <c r="CB107" s="3" t="str">
        <f t="shared" si="25"/>
        <v/>
      </c>
      <c r="CC107" s="3" t="str">
        <f t="shared" si="25"/>
        <v/>
      </c>
      <c r="CD107" s="3" t="str">
        <f t="shared" si="25"/>
        <v/>
      </c>
      <c r="CE107" s="3" t="str">
        <f t="shared" si="25"/>
        <v/>
      </c>
      <c r="CF107" s="3" t="str">
        <f t="shared" si="25"/>
        <v/>
      </c>
      <c r="CG107" s="3" t="str">
        <f t="shared" si="25"/>
        <v/>
      </c>
      <c r="CH107" s="3" t="str">
        <f t="shared" si="25"/>
        <v/>
      </c>
      <c r="CI107" s="3" t="str">
        <f t="shared" si="25"/>
        <v/>
      </c>
      <c r="CJ107" s="3" t="str">
        <f t="shared" si="20"/>
        <v/>
      </c>
      <c r="CK107" s="3" t="str">
        <f t="shared" si="20"/>
        <v/>
      </c>
      <c r="CL107" s="3" t="str">
        <f t="shared" si="20"/>
        <v/>
      </c>
      <c r="CM107" s="3" t="str">
        <f t="shared" si="20"/>
        <v/>
      </c>
      <c r="CN107" s="3" t="str">
        <f t="shared" si="20"/>
        <v/>
      </c>
      <c r="CO107" s="3" t="str">
        <f t="shared" si="20"/>
        <v/>
      </c>
      <c r="CP107" s="3" t="str">
        <f t="shared" si="27"/>
        <v/>
      </c>
      <c r="CQ107" s="3" t="str">
        <f t="shared" si="27"/>
        <v/>
      </c>
      <c r="CR107" s="3" t="str">
        <f t="shared" si="27"/>
        <v/>
      </c>
      <c r="CS107" s="3" t="str">
        <f t="shared" si="27"/>
        <v/>
      </c>
      <c r="CT107" s="3" t="str">
        <f t="shared" si="27"/>
        <v/>
      </c>
      <c r="CU107" s="3" t="str">
        <f t="shared" si="27"/>
        <v/>
      </c>
      <c r="CV107" s="3" t="str">
        <f t="shared" si="27"/>
        <v/>
      </c>
      <c r="CW107" s="3" t="str">
        <f t="shared" si="27"/>
        <v/>
      </c>
      <c r="CX107" s="3" t="str">
        <f t="shared" si="27"/>
        <v/>
      </c>
      <c r="CY107" s="3" t="str">
        <f t="shared" si="16"/>
        <v/>
      </c>
      <c r="CZ107" s="3" t="str">
        <f t="shared" si="16"/>
        <v/>
      </c>
      <c r="DA107" s="3" t="str">
        <f t="shared" si="16"/>
        <v/>
      </c>
      <c r="DB107" s="3" t="str">
        <f t="shared" si="16"/>
        <v/>
      </c>
      <c r="DC107" s="3" t="str">
        <f t="shared" si="16"/>
        <v/>
      </c>
      <c r="DD107" s="3" t="str">
        <f t="shared" si="16"/>
        <v/>
      </c>
      <c r="DE107" s="3" t="str">
        <f t="shared" si="28"/>
        <v/>
      </c>
      <c r="DF107" s="3" t="str">
        <f t="shared" si="28"/>
        <v/>
      </c>
      <c r="DG107" s="3" t="str">
        <f t="shared" si="28"/>
        <v/>
      </c>
      <c r="DH107" s="3" t="str">
        <f t="shared" si="28"/>
        <v/>
      </c>
      <c r="DI107" s="3" t="str">
        <f t="shared" si="28"/>
        <v/>
      </c>
      <c r="DJ107" s="3" t="str">
        <f t="shared" si="28"/>
        <v/>
      </c>
      <c r="DK107" s="3" t="str">
        <f t="shared" si="14"/>
        <v/>
      </c>
      <c r="DL107" s="3" t="str">
        <f t="shared" si="14"/>
        <v/>
      </c>
      <c r="DM107" s="3" t="str">
        <f t="shared" si="14"/>
        <v/>
      </c>
      <c r="DN107" s="3" t="str">
        <f t="shared" si="14"/>
        <v/>
      </c>
      <c r="DO107" s="3" t="str">
        <f t="shared" si="14"/>
        <v/>
      </c>
      <c r="DP107" s="3" t="str">
        <f t="shared" si="14"/>
        <v/>
      </c>
      <c r="DQ107" s="3" t="str">
        <f t="shared" si="14"/>
        <v/>
      </c>
      <c r="DR107" s="3" t="str">
        <f t="shared" si="14"/>
        <v/>
      </c>
      <c r="DS107" s="3" t="str">
        <f t="shared" si="14"/>
        <v/>
      </c>
      <c r="DT107" s="3" t="str">
        <f t="shared" si="13"/>
        <v/>
      </c>
      <c r="DU107" s="3" t="str">
        <f t="shared" si="13"/>
        <v/>
      </c>
      <c r="DV107" s="3" t="str">
        <f t="shared" si="13"/>
        <v/>
      </c>
    </row>
    <row r="108" spans="1:126" ht="105">
      <c r="A108" t="s">
        <v>115</v>
      </c>
      <c r="B108">
        <v>2018</v>
      </c>
      <c r="C108" t="s">
        <v>114</v>
      </c>
      <c r="D108">
        <v>106990</v>
      </c>
      <c r="E108" s="31">
        <v>1318217081254</v>
      </c>
      <c r="F108" t="s">
        <v>142</v>
      </c>
      <c r="G108">
        <v>325110</v>
      </c>
      <c r="H108" t="s">
        <v>144</v>
      </c>
      <c r="I108" t="s">
        <v>145</v>
      </c>
      <c r="J108" t="s">
        <v>146</v>
      </c>
      <c r="K108" t="s">
        <v>148</v>
      </c>
      <c r="L108">
        <v>77640</v>
      </c>
      <c r="M108" s="3" t="str">
        <f t="shared" si="19"/>
        <v>89. PRODUCE THE CHEMICAL, 92. SALE OR DISTRIBUTION OF THE CHEMICAL, 93. AS A BYPRODUCT</v>
      </c>
      <c r="N108" s="3" t="s">
        <v>53</v>
      </c>
      <c r="O108" s="3" t="s">
        <v>1423</v>
      </c>
      <c r="P108">
        <v>843</v>
      </c>
      <c r="Q108">
        <v>5561</v>
      </c>
      <c r="R108">
        <v>6404</v>
      </c>
      <c r="S108" s="3" t="s">
        <v>1407</v>
      </c>
      <c r="T108" s="3" t="s">
        <v>1405</v>
      </c>
      <c r="U108" s="3" t="s">
        <v>1405</v>
      </c>
      <c r="V108" s="3" t="s">
        <v>1407</v>
      </c>
      <c r="W108" s="3" t="s">
        <v>1407</v>
      </c>
      <c r="X108" s="3" t="s">
        <v>1405</v>
      </c>
      <c r="Y108" s="3" t="s">
        <v>1405</v>
      </c>
      <c r="Z108" s="3" t="s">
        <v>1405</v>
      </c>
      <c r="AA108" s="3" t="s">
        <v>1405</v>
      </c>
      <c r="AB108" s="3" t="s">
        <v>1405</v>
      </c>
      <c r="AC108" s="3" t="s">
        <v>1405</v>
      </c>
      <c r="AD108" s="3" t="s">
        <v>1405</v>
      </c>
      <c r="AE108" s="3" t="s">
        <v>1405</v>
      </c>
      <c r="AF108" s="3" t="s">
        <v>1405</v>
      </c>
      <c r="AG108" s="3" t="s">
        <v>1405</v>
      </c>
      <c r="AH108" s="3" t="s">
        <v>1405</v>
      </c>
      <c r="AI108" s="3" t="s">
        <v>1405</v>
      </c>
      <c r="AJ108" s="3" t="s">
        <v>1405</v>
      </c>
      <c r="AK108" s="3" t="s">
        <v>1405</v>
      </c>
      <c r="AL108" s="3" t="s">
        <v>1405</v>
      </c>
      <c r="AM108" s="3" t="s">
        <v>1405</v>
      </c>
      <c r="AN108" s="3" t="s">
        <v>1405</v>
      </c>
      <c r="AO108" s="3" t="s">
        <v>1405</v>
      </c>
      <c r="AP108" s="3" t="s">
        <v>1405</v>
      </c>
      <c r="AQ108" s="3" t="s">
        <v>1405</v>
      </c>
      <c r="AR108" s="3" t="s">
        <v>1405</v>
      </c>
      <c r="AS108" s="3" t="s">
        <v>1405</v>
      </c>
      <c r="AT108" s="3" t="s">
        <v>1405</v>
      </c>
      <c r="AU108" s="3" t="s">
        <v>1405</v>
      </c>
      <c r="AV108" s="3" t="s">
        <v>1405</v>
      </c>
      <c r="AW108" s="3" t="s">
        <v>1405</v>
      </c>
      <c r="AX108" s="3" t="s">
        <v>1405</v>
      </c>
      <c r="AY108" s="3" t="s">
        <v>1405</v>
      </c>
      <c r="AZ108" s="3" t="s">
        <v>1405</v>
      </c>
      <c r="BA108" s="3" t="s">
        <v>1405</v>
      </c>
      <c r="BB108" s="3" t="s">
        <v>1405</v>
      </c>
      <c r="BC108" s="3" t="s">
        <v>1405</v>
      </c>
      <c r="BD108" s="3" t="s">
        <v>1405</v>
      </c>
      <c r="BE108" s="3" t="s">
        <v>1405</v>
      </c>
      <c r="BF108" s="3" t="s">
        <v>1405</v>
      </c>
      <c r="BG108" s="3" t="s">
        <v>1405</v>
      </c>
      <c r="BH108" s="3" t="s">
        <v>1405</v>
      </c>
      <c r="BI108" s="3" t="s">
        <v>1405</v>
      </c>
      <c r="BJ108" s="3" t="s">
        <v>1405</v>
      </c>
      <c r="BK108" s="3" t="s">
        <v>1405</v>
      </c>
      <c r="BL108" s="3" t="s">
        <v>1405</v>
      </c>
      <c r="BM108" s="3" t="s">
        <v>1405</v>
      </c>
      <c r="BN108" s="3" t="s">
        <v>1405</v>
      </c>
      <c r="BO108" s="3" t="s">
        <v>1405</v>
      </c>
      <c r="BP108" s="3" t="s">
        <v>1405</v>
      </c>
      <c r="BQ108" s="3" t="s">
        <v>1405</v>
      </c>
      <c r="BR108" s="3" t="s">
        <v>1405</v>
      </c>
      <c r="BS108" s="3" t="s">
        <v>1405</v>
      </c>
      <c r="BT108" s="3" t="s">
        <v>1405</v>
      </c>
      <c r="BU108" s="3" t="str">
        <f t="shared" si="26"/>
        <v>89. PRODUCE THE CHEMICAL</v>
      </c>
      <c r="BV108" s="3" t="str">
        <f t="shared" si="26"/>
        <v/>
      </c>
      <c r="BW108" s="3" t="str">
        <f t="shared" si="26"/>
        <v/>
      </c>
      <c r="BX108" s="3" t="str">
        <f t="shared" si="26"/>
        <v>92. SALE OR DISTRIBUTION OF THE CHEMICAL</v>
      </c>
      <c r="BY108" s="3" t="str">
        <f t="shared" si="25"/>
        <v>93. AS A BYPRODUCT</v>
      </c>
      <c r="BZ108" s="3" t="str">
        <f t="shared" si="25"/>
        <v/>
      </c>
      <c r="CA108" s="3" t="str">
        <f t="shared" ref="CA108:CP129" si="29">IF(Y108="Yes", CA$1,"")</f>
        <v/>
      </c>
      <c r="CB108" s="3" t="str">
        <f t="shared" si="29"/>
        <v/>
      </c>
      <c r="CC108" s="3" t="str">
        <f t="shared" si="29"/>
        <v/>
      </c>
      <c r="CD108" s="3" t="str">
        <f t="shared" si="29"/>
        <v/>
      </c>
      <c r="CE108" s="3" t="str">
        <f t="shared" si="29"/>
        <v/>
      </c>
      <c r="CF108" s="3" t="str">
        <f t="shared" si="29"/>
        <v/>
      </c>
      <c r="CG108" s="3" t="str">
        <f t="shared" si="29"/>
        <v/>
      </c>
      <c r="CH108" s="3" t="str">
        <f t="shared" si="29"/>
        <v/>
      </c>
      <c r="CI108" s="3" t="str">
        <f t="shared" si="29"/>
        <v/>
      </c>
      <c r="CJ108" s="3" t="str">
        <f t="shared" si="20"/>
        <v/>
      </c>
      <c r="CK108" s="3" t="str">
        <f t="shared" si="20"/>
        <v/>
      </c>
      <c r="CL108" s="3" t="str">
        <f t="shared" si="20"/>
        <v/>
      </c>
      <c r="CM108" s="3" t="str">
        <f t="shared" si="20"/>
        <v/>
      </c>
      <c r="CN108" s="3" t="str">
        <f t="shared" si="20"/>
        <v/>
      </c>
      <c r="CO108" s="3" t="str">
        <f t="shared" si="20"/>
        <v/>
      </c>
      <c r="CP108" s="3" t="str">
        <f t="shared" si="27"/>
        <v/>
      </c>
      <c r="CQ108" s="3" t="str">
        <f t="shared" si="27"/>
        <v/>
      </c>
      <c r="CR108" s="3" t="str">
        <f t="shared" si="27"/>
        <v/>
      </c>
      <c r="CS108" s="3" t="str">
        <f t="shared" si="27"/>
        <v/>
      </c>
      <c r="CT108" s="3" t="str">
        <f t="shared" si="27"/>
        <v/>
      </c>
      <c r="CU108" s="3" t="str">
        <f t="shared" si="27"/>
        <v/>
      </c>
      <c r="CV108" s="3" t="str">
        <f t="shared" si="27"/>
        <v/>
      </c>
      <c r="CW108" s="3" t="str">
        <f t="shared" si="27"/>
        <v/>
      </c>
      <c r="CX108" s="3" t="str">
        <f t="shared" si="27"/>
        <v/>
      </c>
      <c r="CY108" s="3" t="str">
        <f t="shared" si="16"/>
        <v/>
      </c>
      <c r="CZ108" s="3" t="str">
        <f t="shared" si="16"/>
        <v/>
      </c>
      <c r="DA108" s="3" t="str">
        <f t="shared" si="16"/>
        <v/>
      </c>
      <c r="DB108" s="3" t="str">
        <f t="shared" si="16"/>
        <v/>
      </c>
      <c r="DC108" s="3" t="str">
        <f t="shared" si="16"/>
        <v/>
      </c>
      <c r="DD108" s="3" t="str">
        <f t="shared" si="16"/>
        <v/>
      </c>
      <c r="DE108" s="3" t="str">
        <f t="shared" si="28"/>
        <v/>
      </c>
      <c r="DF108" s="3" t="str">
        <f t="shared" si="28"/>
        <v/>
      </c>
      <c r="DG108" s="3" t="str">
        <f t="shared" si="28"/>
        <v/>
      </c>
      <c r="DH108" s="3" t="str">
        <f t="shared" si="28"/>
        <v/>
      </c>
      <c r="DI108" s="3" t="str">
        <f t="shared" si="28"/>
        <v/>
      </c>
      <c r="DJ108" s="3" t="str">
        <f t="shared" si="28"/>
        <v/>
      </c>
      <c r="DK108" s="3" t="str">
        <f t="shared" si="14"/>
        <v/>
      </c>
      <c r="DL108" s="3" t="str">
        <f t="shared" si="14"/>
        <v/>
      </c>
      <c r="DM108" s="3" t="str">
        <f t="shared" si="14"/>
        <v/>
      </c>
      <c r="DN108" s="3" t="str">
        <f t="shared" si="14"/>
        <v/>
      </c>
      <c r="DO108" s="3" t="str">
        <f t="shared" si="14"/>
        <v/>
      </c>
      <c r="DP108" s="3" t="str">
        <f t="shared" si="14"/>
        <v/>
      </c>
      <c r="DQ108" s="3" t="str">
        <f t="shared" si="14"/>
        <v/>
      </c>
      <c r="DR108" s="3" t="str">
        <f t="shared" si="14"/>
        <v/>
      </c>
      <c r="DS108" s="3" t="str">
        <f t="shared" si="14"/>
        <v/>
      </c>
      <c r="DT108" s="3" t="str">
        <f t="shared" si="14"/>
        <v/>
      </c>
      <c r="DU108" s="3" t="str">
        <f t="shared" si="14"/>
        <v/>
      </c>
      <c r="DV108" s="3" t="str">
        <f t="shared" si="14"/>
        <v/>
      </c>
    </row>
    <row r="109" spans="1:126" ht="105">
      <c r="A109" t="s">
        <v>115</v>
      </c>
      <c r="B109">
        <v>2019</v>
      </c>
      <c r="C109" t="s">
        <v>114</v>
      </c>
      <c r="D109">
        <v>106990</v>
      </c>
      <c r="E109" s="31">
        <v>1319218236255</v>
      </c>
      <c r="F109" t="s">
        <v>142</v>
      </c>
      <c r="G109">
        <v>325110</v>
      </c>
      <c r="H109" t="s">
        <v>144</v>
      </c>
      <c r="I109" t="s">
        <v>145</v>
      </c>
      <c r="J109" t="s">
        <v>146</v>
      </c>
      <c r="K109" t="s">
        <v>148</v>
      </c>
      <c r="L109">
        <v>77640</v>
      </c>
      <c r="M109" s="3" t="str">
        <f t="shared" si="19"/>
        <v>89. PRODUCE THE CHEMICAL, 92. SALE OR DISTRIBUTION OF THE CHEMICAL, 93. AS A BYPRODUCT</v>
      </c>
      <c r="N109" s="3" t="s">
        <v>53</v>
      </c>
      <c r="O109" s="3" t="s">
        <v>1423</v>
      </c>
      <c r="P109">
        <v>518</v>
      </c>
      <c r="Q109">
        <v>8052</v>
      </c>
      <c r="R109">
        <v>8570</v>
      </c>
      <c r="S109" s="3" t="s">
        <v>1407</v>
      </c>
      <c r="T109" s="3" t="s">
        <v>1405</v>
      </c>
      <c r="U109" s="3" t="s">
        <v>1405</v>
      </c>
      <c r="V109" s="3" t="s">
        <v>1407</v>
      </c>
      <c r="W109" s="3" t="s">
        <v>1407</v>
      </c>
      <c r="X109" s="3" t="s">
        <v>1405</v>
      </c>
      <c r="Y109" s="3" t="s">
        <v>1405</v>
      </c>
      <c r="Z109" s="3" t="s">
        <v>1405</v>
      </c>
      <c r="AA109" s="3" t="s">
        <v>1405</v>
      </c>
      <c r="AB109" s="3" t="s">
        <v>1405</v>
      </c>
      <c r="AC109" s="3" t="s">
        <v>1405</v>
      </c>
      <c r="AD109" s="3" t="s">
        <v>1405</v>
      </c>
      <c r="AE109" s="3" t="s">
        <v>1405</v>
      </c>
      <c r="AF109" s="3" t="s">
        <v>1405</v>
      </c>
      <c r="AG109" s="3" t="s">
        <v>1405</v>
      </c>
      <c r="AH109" s="3" t="s">
        <v>1405</v>
      </c>
      <c r="AI109" s="3" t="s">
        <v>1405</v>
      </c>
      <c r="AJ109" s="3" t="s">
        <v>1405</v>
      </c>
      <c r="AK109" s="3" t="s">
        <v>1405</v>
      </c>
      <c r="AL109" s="3" t="s">
        <v>1405</v>
      </c>
      <c r="AM109" s="3" t="s">
        <v>1405</v>
      </c>
      <c r="AN109" s="3" t="s">
        <v>1405</v>
      </c>
      <c r="AO109" s="3" t="s">
        <v>1405</v>
      </c>
      <c r="AP109" s="3" t="s">
        <v>1405</v>
      </c>
      <c r="AQ109" s="3" t="s">
        <v>1405</v>
      </c>
      <c r="AR109" s="3" t="s">
        <v>1405</v>
      </c>
      <c r="AS109" s="3" t="s">
        <v>1405</v>
      </c>
      <c r="AT109" s="3" t="s">
        <v>1405</v>
      </c>
      <c r="AU109" s="3" t="s">
        <v>1405</v>
      </c>
      <c r="AV109" s="3" t="s">
        <v>1405</v>
      </c>
      <c r="AW109" s="3" t="s">
        <v>1405</v>
      </c>
      <c r="AX109" s="3" t="s">
        <v>1405</v>
      </c>
      <c r="AY109" s="3" t="s">
        <v>1405</v>
      </c>
      <c r="AZ109" s="3" t="s">
        <v>1405</v>
      </c>
      <c r="BA109" s="3" t="s">
        <v>1405</v>
      </c>
      <c r="BB109" s="3" t="s">
        <v>1405</v>
      </c>
      <c r="BC109" s="3" t="s">
        <v>1405</v>
      </c>
      <c r="BD109" s="3" t="s">
        <v>1405</v>
      </c>
      <c r="BE109" s="3" t="s">
        <v>1405</v>
      </c>
      <c r="BF109" s="3" t="s">
        <v>1405</v>
      </c>
      <c r="BG109" s="3" t="s">
        <v>1405</v>
      </c>
      <c r="BH109" s="3" t="s">
        <v>1405</v>
      </c>
      <c r="BI109" s="3" t="s">
        <v>1405</v>
      </c>
      <c r="BJ109" s="3" t="s">
        <v>1405</v>
      </c>
      <c r="BK109" s="3" t="s">
        <v>1405</v>
      </c>
      <c r="BL109" s="3" t="s">
        <v>1405</v>
      </c>
      <c r="BM109" s="3" t="s">
        <v>1405</v>
      </c>
      <c r="BN109" s="3" t="s">
        <v>1405</v>
      </c>
      <c r="BO109" s="3" t="s">
        <v>1405</v>
      </c>
      <c r="BP109" s="3" t="s">
        <v>1405</v>
      </c>
      <c r="BQ109" s="3" t="s">
        <v>1405</v>
      </c>
      <c r="BR109" s="3" t="s">
        <v>1405</v>
      </c>
      <c r="BS109" s="3" t="s">
        <v>1405</v>
      </c>
      <c r="BT109" s="3" t="s">
        <v>1405</v>
      </c>
      <c r="BU109" s="3" t="str">
        <f t="shared" si="26"/>
        <v>89. PRODUCE THE CHEMICAL</v>
      </c>
      <c r="BV109" s="3" t="str">
        <f t="shared" si="26"/>
        <v/>
      </c>
      <c r="BW109" s="3" t="str">
        <f t="shared" si="26"/>
        <v/>
      </c>
      <c r="BX109" s="3" t="str">
        <f t="shared" si="26"/>
        <v>92. SALE OR DISTRIBUTION OF THE CHEMICAL</v>
      </c>
      <c r="BY109" s="3" t="str">
        <f t="shared" si="26"/>
        <v>93. AS A BYPRODUCT</v>
      </c>
      <c r="BZ109" s="3" t="str">
        <f t="shared" si="26"/>
        <v/>
      </c>
      <c r="CA109" s="3" t="str">
        <f t="shared" si="29"/>
        <v/>
      </c>
      <c r="CB109" s="3" t="str">
        <f t="shared" si="29"/>
        <v/>
      </c>
      <c r="CC109" s="3" t="str">
        <f t="shared" si="29"/>
        <v/>
      </c>
      <c r="CD109" s="3" t="str">
        <f t="shared" si="29"/>
        <v/>
      </c>
      <c r="CE109" s="3" t="str">
        <f t="shared" si="29"/>
        <v/>
      </c>
      <c r="CF109" s="3" t="str">
        <f t="shared" si="29"/>
        <v/>
      </c>
      <c r="CG109" s="3" t="str">
        <f t="shared" si="29"/>
        <v/>
      </c>
      <c r="CH109" s="3" t="str">
        <f t="shared" si="29"/>
        <v/>
      </c>
      <c r="CI109" s="3" t="str">
        <f t="shared" si="29"/>
        <v/>
      </c>
      <c r="CJ109" s="3" t="str">
        <f t="shared" si="20"/>
        <v/>
      </c>
      <c r="CK109" s="3" t="str">
        <f t="shared" si="20"/>
        <v/>
      </c>
      <c r="CL109" s="3" t="str">
        <f t="shared" si="20"/>
        <v/>
      </c>
      <c r="CM109" s="3" t="str">
        <f t="shared" si="20"/>
        <v/>
      </c>
      <c r="CN109" s="3" t="str">
        <f t="shared" si="20"/>
        <v/>
      </c>
      <c r="CO109" s="3" t="str">
        <f t="shared" si="20"/>
        <v/>
      </c>
      <c r="CP109" s="3" t="str">
        <f t="shared" si="27"/>
        <v/>
      </c>
      <c r="CQ109" s="3" t="str">
        <f t="shared" si="27"/>
        <v/>
      </c>
      <c r="CR109" s="3" t="str">
        <f t="shared" si="27"/>
        <v/>
      </c>
      <c r="CS109" s="3" t="str">
        <f t="shared" si="27"/>
        <v/>
      </c>
      <c r="CT109" s="3" t="str">
        <f t="shared" si="27"/>
        <v/>
      </c>
      <c r="CU109" s="3" t="str">
        <f t="shared" si="27"/>
        <v/>
      </c>
      <c r="CV109" s="3" t="str">
        <f t="shared" si="27"/>
        <v/>
      </c>
      <c r="CW109" s="3" t="str">
        <f t="shared" si="27"/>
        <v/>
      </c>
      <c r="CX109" s="3" t="str">
        <f t="shared" si="27"/>
        <v/>
      </c>
      <c r="CY109" s="3" t="str">
        <f t="shared" si="16"/>
        <v/>
      </c>
      <c r="CZ109" s="3" t="str">
        <f t="shared" si="16"/>
        <v/>
      </c>
      <c r="DA109" s="3" t="str">
        <f t="shared" si="16"/>
        <v/>
      </c>
      <c r="DB109" s="3" t="str">
        <f t="shared" si="16"/>
        <v/>
      </c>
      <c r="DC109" s="3" t="str">
        <f t="shared" si="16"/>
        <v/>
      </c>
      <c r="DD109" s="3" t="str">
        <f t="shared" si="16"/>
        <v/>
      </c>
      <c r="DE109" s="3" t="str">
        <f t="shared" si="28"/>
        <v/>
      </c>
      <c r="DF109" s="3" t="str">
        <f t="shared" si="28"/>
        <v/>
      </c>
      <c r="DG109" s="3" t="str">
        <f t="shared" si="28"/>
        <v/>
      </c>
      <c r="DH109" s="3" t="str">
        <f t="shared" si="28"/>
        <v/>
      </c>
      <c r="DI109" s="3" t="str">
        <f t="shared" si="28"/>
        <v/>
      </c>
      <c r="DJ109" s="3" t="str">
        <f t="shared" si="28"/>
        <v/>
      </c>
      <c r="DK109" s="3" t="str">
        <f t="shared" si="28"/>
        <v/>
      </c>
      <c r="DL109" s="3" t="str">
        <f t="shared" si="28"/>
        <v/>
      </c>
      <c r="DM109" s="3" t="str">
        <f t="shared" si="28"/>
        <v/>
      </c>
      <c r="DN109" s="3" t="str">
        <f t="shared" si="28"/>
        <v/>
      </c>
      <c r="DO109" s="3" t="str">
        <f t="shared" si="28"/>
        <v/>
      </c>
      <c r="DP109" s="3" t="str">
        <f t="shared" si="28"/>
        <v/>
      </c>
      <c r="DQ109" s="3" t="str">
        <f t="shared" si="28"/>
        <v/>
      </c>
      <c r="DR109" s="3" t="str">
        <f t="shared" si="28"/>
        <v/>
      </c>
      <c r="DS109" s="3" t="str">
        <f t="shared" si="28"/>
        <v/>
      </c>
      <c r="DT109" s="3" t="str">
        <f t="shared" si="28"/>
        <v/>
      </c>
      <c r="DU109" s="3" t="str">
        <f t="shared" ref="DU109:DV167" si="30">IF(BS109="Yes", DU$1,"")</f>
        <v/>
      </c>
      <c r="DV109" s="3" t="str">
        <f t="shared" si="30"/>
        <v/>
      </c>
    </row>
    <row r="110" spans="1:126" ht="105">
      <c r="A110" t="s">
        <v>115</v>
      </c>
      <c r="B110">
        <v>2020</v>
      </c>
      <c r="C110" t="s">
        <v>114</v>
      </c>
      <c r="D110">
        <v>106990</v>
      </c>
      <c r="E110" s="31">
        <v>1320219160241</v>
      </c>
      <c r="F110" t="s">
        <v>142</v>
      </c>
      <c r="G110">
        <v>325110</v>
      </c>
      <c r="H110" t="s">
        <v>144</v>
      </c>
      <c r="I110" t="s">
        <v>145</v>
      </c>
      <c r="J110" t="s">
        <v>146</v>
      </c>
      <c r="K110" t="s">
        <v>148</v>
      </c>
      <c r="L110">
        <v>77640</v>
      </c>
      <c r="M110" s="3" t="str">
        <f t="shared" si="19"/>
        <v>89. PRODUCE THE CHEMICAL, 92. SALE OR DISTRIBUTION OF THE CHEMICAL, 93. AS A BYPRODUCT, 101. ADDED AS A FORMULATION COMPONENT, 102. P201  ADDITIVES</v>
      </c>
      <c r="N110" s="3" t="s">
        <v>53</v>
      </c>
      <c r="O110" s="3" t="s">
        <v>1423</v>
      </c>
      <c r="P110">
        <v>500</v>
      </c>
      <c r="Q110">
        <v>7647</v>
      </c>
      <c r="R110">
        <v>8147</v>
      </c>
      <c r="S110" s="3" t="s">
        <v>1407</v>
      </c>
      <c r="T110" s="3" t="s">
        <v>1405</v>
      </c>
      <c r="U110" s="3" t="s">
        <v>1405</v>
      </c>
      <c r="V110" s="3" t="s">
        <v>1407</v>
      </c>
      <c r="W110" s="3" t="s">
        <v>1407</v>
      </c>
      <c r="X110" s="3" t="s">
        <v>1405</v>
      </c>
      <c r="Y110" s="3" t="s">
        <v>1405</v>
      </c>
      <c r="Z110" s="3" t="s">
        <v>1405</v>
      </c>
      <c r="AA110" s="3" t="s">
        <v>1405</v>
      </c>
      <c r="AB110" s="3" t="s">
        <v>1405</v>
      </c>
      <c r="AC110" s="3" t="s">
        <v>1405</v>
      </c>
      <c r="AD110" s="3" t="s">
        <v>1405</v>
      </c>
      <c r="AE110" s="3" t="s">
        <v>1407</v>
      </c>
      <c r="AF110" s="3" t="s">
        <v>1407</v>
      </c>
      <c r="AG110" s="3" t="s">
        <v>1405</v>
      </c>
      <c r="AH110" s="3" t="s">
        <v>1405</v>
      </c>
      <c r="AI110" s="3" t="s">
        <v>1405</v>
      </c>
      <c r="AJ110" s="3" t="s">
        <v>1405</v>
      </c>
      <c r="AK110" s="3" t="s">
        <v>1405</v>
      </c>
      <c r="AL110" s="3" t="s">
        <v>1405</v>
      </c>
      <c r="AM110" s="3" t="s">
        <v>1405</v>
      </c>
      <c r="AN110" s="3" t="s">
        <v>1405</v>
      </c>
      <c r="AO110" s="3" t="s">
        <v>1405</v>
      </c>
      <c r="AP110" s="3" t="s">
        <v>1405</v>
      </c>
      <c r="AQ110" s="3" t="s">
        <v>1405</v>
      </c>
      <c r="AR110" s="3" t="s">
        <v>1405</v>
      </c>
      <c r="AS110" s="3" t="s">
        <v>1405</v>
      </c>
      <c r="AT110" s="3" t="s">
        <v>1405</v>
      </c>
      <c r="AU110" s="3" t="s">
        <v>1405</v>
      </c>
      <c r="AV110" s="3" t="s">
        <v>1405</v>
      </c>
      <c r="AW110" s="3" t="s">
        <v>1405</v>
      </c>
      <c r="AX110" s="3" t="s">
        <v>1405</v>
      </c>
      <c r="AY110" s="3" t="s">
        <v>1405</v>
      </c>
      <c r="AZ110" s="3" t="s">
        <v>1405</v>
      </c>
      <c r="BA110" s="3" t="s">
        <v>1405</v>
      </c>
      <c r="BB110" s="3" t="s">
        <v>1405</v>
      </c>
      <c r="BC110" s="3" t="s">
        <v>1405</v>
      </c>
      <c r="BD110" s="3" t="s">
        <v>1405</v>
      </c>
      <c r="BE110" s="3" t="s">
        <v>1405</v>
      </c>
      <c r="BF110" s="3" t="s">
        <v>1405</v>
      </c>
      <c r="BG110" s="3" t="s">
        <v>1405</v>
      </c>
      <c r="BH110" s="3" t="s">
        <v>1405</v>
      </c>
      <c r="BI110" s="3" t="s">
        <v>1405</v>
      </c>
      <c r="BJ110" s="3" t="s">
        <v>1405</v>
      </c>
      <c r="BK110" s="3" t="s">
        <v>1405</v>
      </c>
      <c r="BL110" s="3" t="s">
        <v>1405</v>
      </c>
      <c r="BM110" s="3" t="s">
        <v>1405</v>
      </c>
      <c r="BN110" s="3" t="s">
        <v>1405</v>
      </c>
      <c r="BO110" s="3" t="s">
        <v>1405</v>
      </c>
      <c r="BP110" s="3" t="s">
        <v>1405</v>
      </c>
      <c r="BQ110" s="3" t="s">
        <v>1405</v>
      </c>
      <c r="BR110" s="3" t="s">
        <v>1405</v>
      </c>
      <c r="BS110" s="3" t="s">
        <v>1405</v>
      </c>
      <c r="BT110" s="3" t="s">
        <v>1405</v>
      </c>
      <c r="BU110" s="3" t="str">
        <f t="shared" si="26"/>
        <v>89. PRODUCE THE CHEMICAL</v>
      </c>
      <c r="BV110" s="3" t="str">
        <f t="shared" si="26"/>
        <v/>
      </c>
      <c r="BW110" s="3" t="str">
        <f t="shared" si="26"/>
        <v/>
      </c>
      <c r="BX110" s="3" t="str">
        <f t="shared" si="26"/>
        <v>92. SALE OR DISTRIBUTION OF THE CHEMICAL</v>
      </c>
      <c r="BY110" s="3" t="str">
        <f t="shared" si="26"/>
        <v>93. AS A BYPRODUCT</v>
      </c>
      <c r="BZ110" s="3" t="str">
        <f t="shared" si="26"/>
        <v/>
      </c>
      <c r="CA110" s="3" t="str">
        <f t="shared" si="29"/>
        <v/>
      </c>
      <c r="CB110" s="3" t="str">
        <f t="shared" si="29"/>
        <v/>
      </c>
      <c r="CC110" s="3" t="str">
        <f t="shared" si="29"/>
        <v/>
      </c>
      <c r="CD110" s="3" t="str">
        <f t="shared" si="29"/>
        <v/>
      </c>
      <c r="CE110" s="3" t="str">
        <f t="shared" si="29"/>
        <v/>
      </c>
      <c r="CF110" s="3" t="str">
        <f t="shared" si="29"/>
        <v/>
      </c>
      <c r="CG110" s="3" t="str">
        <f t="shared" si="29"/>
        <v>101. ADDED AS A FORMULATION COMPONENT</v>
      </c>
      <c r="CH110" s="3" t="str">
        <f t="shared" si="29"/>
        <v>102. P201  ADDITIVES</v>
      </c>
      <c r="CI110" s="3" t="str">
        <f t="shared" si="29"/>
        <v/>
      </c>
      <c r="CJ110" s="3" t="str">
        <f t="shared" si="20"/>
        <v/>
      </c>
      <c r="CK110" s="3" t="str">
        <f t="shared" si="20"/>
        <v/>
      </c>
      <c r="CL110" s="3" t="str">
        <f t="shared" si="20"/>
        <v/>
      </c>
      <c r="CM110" s="3" t="str">
        <f t="shared" si="20"/>
        <v/>
      </c>
      <c r="CN110" s="3" t="str">
        <f t="shared" si="20"/>
        <v/>
      </c>
      <c r="CO110" s="3" t="str">
        <f t="shared" si="20"/>
        <v/>
      </c>
      <c r="CP110" s="3" t="str">
        <f t="shared" si="27"/>
        <v/>
      </c>
      <c r="CQ110" s="3" t="str">
        <f t="shared" si="27"/>
        <v/>
      </c>
      <c r="CR110" s="3" t="str">
        <f t="shared" si="27"/>
        <v/>
      </c>
      <c r="CS110" s="3" t="str">
        <f t="shared" si="27"/>
        <v/>
      </c>
      <c r="CT110" s="3" t="str">
        <f t="shared" si="27"/>
        <v/>
      </c>
      <c r="CU110" s="3" t="str">
        <f t="shared" si="27"/>
        <v/>
      </c>
      <c r="CV110" s="3" t="str">
        <f t="shared" si="27"/>
        <v/>
      </c>
      <c r="CW110" s="3" t="str">
        <f t="shared" si="27"/>
        <v/>
      </c>
      <c r="CX110" s="3" t="str">
        <f t="shared" si="27"/>
        <v/>
      </c>
      <c r="CY110" s="3" t="str">
        <f t="shared" si="16"/>
        <v/>
      </c>
      <c r="CZ110" s="3" t="str">
        <f t="shared" si="16"/>
        <v/>
      </c>
      <c r="DA110" s="3" t="str">
        <f t="shared" si="16"/>
        <v/>
      </c>
      <c r="DB110" s="3" t="str">
        <f t="shared" si="16"/>
        <v/>
      </c>
      <c r="DC110" s="3" t="str">
        <f t="shared" si="16"/>
        <v/>
      </c>
      <c r="DD110" s="3" t="str">
        <f t="shared" si="16"/>
        <v/>
      </c>
      <c r="DE110" s="3" t="str">
        <f t="shared" si="28"/>
        <v/>
      </c>
      <c r="DF110" s="3" t="str">
        <f t="shared" si="28"/>
        <v/>
      </c>
      <c r="DG110" s="3" t="str">
        <f t="shared" si="28"/>
        <v/>
      </c>
      <c r="DH110" s="3" t="str">
        <f t="shared" si="28"/>
        <v/>
      </c>
      <c r="DI110" s="3" t="str">
        <f t="shared" si="28"/>
        <v/>
      </c>
      <c r="DJ110" s="3" t="str">
        <f t="shared" si="28"/>
        <v/>
      </c>
      <c r="DK110" s="3" t="str">
        <f t="shared" si="28"/>
        <v/>
      </c>
      <c r="DL110" s="3" t="str">
        <f t="shared" si="28"/>
        <v/>
      </c>
      <c r="DM110" s="3" t="str">
        <f t="shared" si="28"/>
        <v/>
      </c>
      <c r="DN110" s="3" t="str">
        <f t="shared" si="28"/>
        <v/>
      </c>
      <c r="DO110" s="3" t="str">
        <f t="shared" si="28"/>
        <v/>
      </c>
      <c r="DP110" s="3" t="str">
        <f t="shared" si="28"/>
        <v/>
      </c>
      <c r="DQ110" s="3" t="str">
        <f t="shared" si="28"/>
        <v/>
      </c>
      <c r="DR110" s="3" t="str">
        <f t="shared" si="28"/>
        <v/>
      </c>
      <c r="DS110" s="3" t="str">
        <f t="shared" si="28"/>
        <v/>
      </c>
      <c r="DT110" s="3" t="str">
        <f t="shared" si="28"/>
        <v/>
      </c>
      <c r="DU110" s="3" t="str">
        <f t="shared" si="30"/>
        <v/>
      </c>
      <c r="DV110" s="3" t="str">
        <f t="shared" si="30"/>
        <v/>
      </c>
    </row>
    <row r="111" spans="1:126" ht="105">
      <c r="A111" t="s">
        <v>115</v>
      </c>
      <c r="B111">
        <v>2021</v>
      </c>
      <c r="C111" t="s">
        <v>114</v>
      </c>
      <c r="D111">
        <v>106990</v>
      </c>
      <c r="E111" s="31">
        <v>1321220240954</v>
      </c>
      <c r="F111" t="s">
        <v>142</v>
      </c>
      <c r="G111">
        <v>325110</v>
      </c>
      <c r="H111" t="s">
        <v>144</v>
      </c>
      <c r="I111" t="s">
        <v>145</v>
      </c>
      <c r="J111" t="s">
        <v>146</v>
      </c>
      <c r="K111" t="s">
        <v>148</v>
      </c>
      <c r="L111">
        <v>77640</v>
      </c>
      <c r="M111" s="3" t="str">
        <f t="shared" si="19"/>
        <v>89. PRODUCE THE CHEMICAL, 92. SALE OR DISTRIBUTION OF THE CHEMICAL, 93. AS A BYPRODUCT</v>
      </c>
      <c r="N111" s="3" t="s">
        <v>53</v>
      </c>
      <c r="O111" s="3" t="s">
        <v>1423</v>
      </c>
      <c r="P111">
        <v>295</v>
      </c>
      <c r="Q111">
        <v>2349</v>
      </c>
      <c r="R111">
        <v>2644</v>
      </c>
      <c r="S111" s="3" t="s">
        <v>1407</v>
      </c>
      <c r="T111" s="3" t="s">
        <v>1405</v>
      </c>
      <c r="U111" s="3" t="s">
        <v>1405</v>
      </c>
      <c r="V111" s="3" t="s">
        <v>1407</v>
      </c>
      <c r="W111" s="3" t="s">
        <v>1407</v>
      </c>
      <c r="X111" s="3" t="s">
        <v>1405</v>
      </c>
      <c r="Y111" s="3" t="s">
        <v>1405</v>
      </c>
      <c r="Z111" s="3" t="s">
        <v>1405</v>
      </c>
      <c r="AA111" s="3" t="s">
        <v>1405</v>
      </c>
      <c r="AB111" s="3" t="s">
        <v>1405</v>
      </c>
      <c r="AC111" s="3" t="s">
        <v>1405</v>
      </c>
      <c r="AD111" s="3" t="s">
        <v>1405</v>
      </c>
      <c r="AE111" s="3" t="s">
        <v>1405</v>
      </c>
      <c r="AF111" s="3" t="s">
        <v>1405</v>
      </c>
      <c r="AG111" s="3" t="s">
        <v>1405</v>
      </c>
      <c r="AH111" s="3" t="s">
        <v>1405</v>
      </c>
      <c r="AI111" s="3" t="s">
        <v>1405</v>
      </c>
      <c r="AJ111" s="3" t="s">
        <v>1405</v>
      </c>
      <c r="AK111" s="3" t="s">
        <v>1405</v>
      </c>
      <c r="AL111" s="3" t="s">
        <v>1405</v>
      </c>
      <c r="AM111" s="3" t="s">
        <v>1405</v>
      </c>
      <c r="AN111" s="3" t="s">
        <v>1405</v>
      </c>
      <c r="AO111" s="3" t="s">
        <v>1405</v>
      </c>
      <c r="AP111" s="3" t="s">
        <v>1405</v>
      </c>
      <c r="AQ111" s="3" t="s">
        <v>1405</v>
      </c>
      <c r="AR111" s="3" t="s">
        <v>1405</v>
      </c>
      <c r="AS111" s="3" t="s">
        <v>1405</v>
      </c>
      <c r="AT111" s="3" t="s">
        <v>1405</v>
      </c>
      <c r="AU111" s="3" t="s">
        <v>1405</v>
      </c>
      <c r="AV111" s="3" t="s">
        <v>1405</v>
      </c>
      <c r="AW111" s="3" t="s">
        <v>1405</v>
      </c>
      <c r="AX111" s="3" t="s">
        <v>1405</v>
      </c>
      <c r="AY111" s="3" t="s">
        <v>1405</v>
      </c>
      <c r="AZ111" s="3" t="s">
        <v>1405</v>
      </c>
      <c r="BA111" s="3" t="s">
        <v>1405</v>
      </c>
      <c r="BB111" s="3" t="s">
        <v>1405</v>
      </c>
      <c r="BC111" s="3" t="s">
        <v>1405</v>
      </c>
      <c r="BD111" s="3" t="s">
        <v>1405</v>
      </c>
      <c r="BE111" s="3" t="s">
        <v>1405</v>
      </c>
      <c r="BF111" s="3" t="s">
        <v>1405</v>
      </c>
      <c r="BG111" s="3" t="s">
        <v>1405</v>
      </c>
      <c r="BH111" s="3" t="s">
        <v>1405</v>
      </c>
      <c r="BI111" s="3" t="s">
        <v>1405</v>
      </c>
      <c r="BJ111" s="3" t="s">
        <v>1405</v>
      </c>
      <c r="BK111" s="3" t="s">
        <v>1405</v>
      </c>
      <c r="BL111" s="3" t="s">
        <v>1405</v>
      </c>
      <c r="BM111" s="3" t="s">
        <v>1405</v>
      </c>
      <c r="BN111" s="3" t="s">
        <v>1405</v>
      </c>
      <c r="BO111" s="3" t="s">
        <v>1405</v>
      </c>
      <c r="BP111" s="3" t="s">
        <v>1405</v>
      </c>
      <c r="BQ111" s="3" t="s">
        <v>1405</v>
      </c>
      <c r="BR111" s="3" t="s">
        <v>1405</v>
      </c>
      <c r="BS111" s="3" t="s">
        <v>1405</v>
      </c>
      <c r="BT111" s="3" t="s">
        <v>1405</v>
      </c>
      <c r="BU111" s="3" t="str">
        <f t="shared" si="26"/>
        <v>89. PRODUCE THE CHEMICAL</v>
      </c>
      <c r="BV111" s="3" t="str">
        <f t="shared" si="26"/>
        <v/>
      </c>
      <c r="BW111" s="3" t="str">
        <f t="shared" si="26"/>
        <v/>
      </c>
      <c r="BX111" s="3" t="str">
        <f t="shared" si="26"/>
        <v>92. SALE OR DISTRIBUTION OF THE CHEMICAL</v>
      </c>
      <c r="BY111" s="3" t="str">
        <f t="shared" si="26"/>
        <v>93. AS A BYPRODUCT</v>
      </c>
      <c r="BZ111" s="3" t="str">
        <f t="shared" si="26"/>
        <v/>
      </c>
      <c r="CA111" s="3" t="str">
        <f t="shared" si="29"/>
        <v/>
      </c>
      <c r="CB111" s="3" t="str">
        <f t="shared" si="29"/>
        <v/>
      </c>
      <c r="CC111" s="3" t="str">
        <f t="shared" si="29"/>
        <v/>
      </c>
      <c r="CD111" s="3" t="str">
        <f t="shared" si="29"/>
        <v/>
      </c>
      <c r="CE111" s="3" t="str">
        <f t="shared" si="29"/>
        <v/>
      </c>
      <c r="CF111" s="3" t="str">
        <f t="shared" si="29"/>
        <v/>
      </c>
      <c r="CG111" s="3" t="str">
        <f t="shared" si="29"/>
        <v/>
      </c>
      <c r="CH111" s="3" t="str">
        <f t="shared" si="29"/>
        <v/>
      </c>
      <c r="CI111" s="3" t="str">
        <f t="shared" si="29"/>
        <v/>
      </c>
      <c r="CJ111" s="3" t="str">
        <f t="shared" si="20"/>
        <v/>
      </c>
      <c r="CK111" s="3" t="str">
        <f t="shared" si="20"/>
        <v/>
      </c>
      <c r="CL111" s="3" t="str">
        <f t="shared" si="20"/>
        <v/>
      </c>
      <c r="CM111" s="3" t="str">
        <f t="shared" si="20"/>
        <v/>
      </c>
      <c r="CN111" s="3" t="str">
        <f t="shared" si="20"/>
        <v/>
      </c>
      <c r="CO111" s="3" t="str">
        <f t="shared" si="20"/>
        <v/>
      </c>
      <c r="CP111" s="3" t="str">
        <f t="shared" si="27"/>
        <v/>
      </c>
      <c r="CQ111" s="3" t="str">
        <f t="shared" si="27"/>
        <v/>
      </c>
      <c r="CR111" s="3" t="str">
        <f t="shared" si="27"/>
        <v/>
      </c>
      <c r="CS111" s="3" t="str">
        <f t="shared" si="27"/>
        <v/>
      </c>
      <c r="CT111" s="3" t="str">
        <f t="shared" si="27"/>
        <v/>
      </c>
      <c r="CU111" s="3" t="str">
        <f t="shared" si="27"/>
        <v/>
      </c>
      <c r="CV111" s="3" t="str">
        <f t="shared" si="27"/>
        <v/>
      </c>
      <c r="CW111" s="3" t="str">
        <f t="shared" si="27"/>
        <v/>
      </c>
      <c r="CX111" s="3" t="str">
        <f t="shared" si="27"/>
        <v/>
      </c>
      <c r="CY111" s="3" t="str">
        <f t="shared" si="16"/>
        <v/>
      </c>
      <c r="CZ111" s="3" t="str">
        <f t="shared" si="16"/>
        <v/>
      </c>
      <c r="DA111" s="3" t="str">
        <f t="shared" si="16"/>
        <v/>
      </c>
      <c r="DB111" s="3" t="str">
        <f t="shared" si="16"/>
        <v/>
      </c>
      <c r="DC111" s="3" t="str">
        <f t="shared" si="16"/>
        <v/>
      </c>
      <c r="DD111" s="3" t="str">
        <f t="shared" si="16"/>
        <v/>
      </c>
      <c r="DE111" s="3" t="str">
        <f t="shared" si="28"/>
        <v/>
      </c>
      <c r="DF111" s="3" t="str">
        <f t="shared" si="28"/>
        <v/>
      </c>
      <c r="DG111" s="3" t="str">
        <f t="shared" si="28"/>
        <v/>
      </c>
      <c r="DH111" s="3" t="str">
        <f t="shared" si="28"/>
        <v/>
      </c>
      <c r="DI111" s="3" t="str">
        <f t="shared" si="28"/>
        <v/>
      </c>
      <c r="DJ111" s="3" t="str">
        <f t="shared" si="28"/>
        <v/>
      </c>
      <c r="DK111" s="3" t="str">
        <f t="shared" si="28"/>
        <v/>
      </c>
      <c r="DL111" s="3" t="str">
        <f t="shared" si="28"/>
        <v/>
      </c>
      <c r="DM111" s="3" t="str">
        <f t="shared" si="28"/>
        <v/>
      </c>
      <c r="DN111" s="3" t="str">
        <f t="shared" si="28"/>
        <v/>
      </c>
      <c r="DO111" s="3" t="str">
        <f t="shared" si="28"/>
        <v/>
      </c>
      <c r="DP111" s="3" t="str">
        <f t="shared" si="28"/>
        <v/>
      </c>
      <c r="DQ111" s="3" t="str">
        <f t="shared" si="28"/>
        <v/>
      </c>
      <c r="DR111" s="3" t="str">
        <f t="shared" si="28"/>
        <v/>
      </c>
      <c r="DS111" s="3" t="str">
        <f t="shared" si="28"/>
        <v/>
      </c>
      <c r="DT111" s="3" t="str">
        <f t="shared" si="28"/>
        <v/>
      </c>
      <c r="DU111" s="3" t="str">
        <f t="shared" si="30"/>
        <v/>
      </c>
      <c r="DV111" s="3" t="str">
        <f t="shared" si="30"/>
        <v/>
      </c>
    </row>
    <row r="112" spans="1:126" ht="45">
      <c r="A112" t="s">
        <v>115</v>
      </c>
      <c r="B112">
        <v>2017</v>
      </c>
      <c r="C112" t="s">
        <v>114</v>
      </c>
      <c r="D112">
        <v>106990</v>
      </c>
      <c r="E112" s="31">
        <v>1317216072138</v>
      </c>
      <c r="F112" t="s">
        <v>142</v>
      </c>
      <c r="G112">
        <v>325199</v>
      </c>
      <c r="H112" t="s">
        <v>144</v>
      </c>
      <c r="I112" t="s">
        <v>145</v>
      </c>
      <c r="J112" t="s">
        <v>146</v>
      </c>
      <c r="K112" t="s">
        <v>148</v>
      </c>
      <c r="L112">
        <v>77640</v>
      </c>
      <c r="M112" s="3" t="str">
        <f t="shared" si="19"/>
        <v>89. PRODUCE THE CHEMICAL, 92. SALE OR DISTRIBUTION OF THE CHEMICAL, 93. AS A BYPRODUCT</v>
      </c>
      <c r="N112" s="3" t="s">
        <v>53</v>
      </c>
      <c r="O112" s="3" t="s">
        <v>1423</v>
      </c>
      <c r="P112">
        <v>1081</v>
      </c>
      <c r="Q112">
        <v>1028</v>
      </c>
      <c r="R112">
        <v>2109</v>
      </c>
      <c r="S112" s="3" t="s">
        <v>1407</v>
      </c>
      <c r="T112" s="3" t="s">
        <v>1405</v>
      </c>
      <c r="U112" s="3" t="s">
        <v>1405</v>
      </c>
      <c r="V112" s="3" t="s">
        <v>1407</v>
      </c>
      <c r="W112" s="3" t="s">
        <v>1407</v>
      </c>
      <c r="X112" s="3" t="s">
        <v>1405</v>
      </c>
      <c r="Y112" s="3" t="s">
        <v>1405</v>
      </c>
      <c r="AE112" s="3" t="s">
        <v>1405</v>
      </c>
      <c r="AR112" s="3" t="s">
        <v>1405</v>
      </c>
      <c r="AS112" s="3" t="s">
        <v>1405</v>
      </c>
      <c r="AT112" s="3" t="s">
        <v>1405</v>
      </c>
      <c r="AV112" s="3" t="s">
        <v>1405</v>
      </c>
      <c r="BD112" s="3" t="s">
        <v>1405</v>
      </c>
      <c r="BK112" s="3" t="s">
        <v>1405</v>
      </c>
      <c r="BU112" s="3" t="str">
        <f t="shared" si="26"/>
        <v>89. PRODUCE THE CHEMICAL</v>
      </c>
      <c r="BV112" s="3" t="str">
        <f t="shared" si="26"/>
        <v/>
      </c>
      <c r="BW112" s="3" t="str">
        <f t="shared" si="26"/>
        <v/>
      </c>
      <c r="BX112" s="3" t="str">
        <f t="shared" si="26"/>
        <v>92. SALE OR DISTRIBUTION OF THE CHEMICAL</v>
      </c>
      <c r="BY112" s="3" t="str">
        <f t="shared" si="26"/>
        <v>93. AS A BYPRODUCT</v>
      </c>
      <c r="BZ112" s="3" t="str">
        <f t="shared" si="26"/>
        <v/>
      </c>
      <c r="CA112" s="3" t="str">
        <f t="shared" si="29"/>
        <v/>
      </c>
      <c r="CB112" s="3" t="str">
        <f t="shared" si="29"/>
        <v/>
      </c>
      <c r="CC112" s="3" t="str">
        <f t="shared" si="29"/>
        <v/>
      </c>
      <c r="CD112" s="3" t="str">
        <f t="shared" si="29"/>
        <v/>
      </c>
      <c r="CE112" s="3" t="str">
        <f t="shared" si="29"/>
        <v/>
      </c>
      <c r="CF112" s="3" t="str">
        <f t="shared" si="29"/>
        <v/>
      </c>
      <c r="CG112" s="3" t="str">
        <f t="shared" si="29"/>
        <v/>
      </c>
      <c r="CH112" s="3" t="str">
        <f t="shared" si="29"/>
        <v/>
      </c>
      <c r="CI112" s="3" t="str">
        <f t="shared" si="29"/>
        <v/>
      </c>
      <c r="CJ112" s="3" t="str">
        <f t="shared" si="20"/>
        <v/>
      </c>
      <c r="CK112" s="3" t="str">
        <f t="shared" si="20"/>
        <v/>
      </c>
      <c r="CL112" s="3" t="str">
        <f t="shared" si="20"/>
        <v/>
      </c>
      <c r="CM112" s="3" t="str">
        <f t="shared" si="20"/>
        <v/>
      </c>
      <c r="CN112" s="3" t="str">
        <f t="shared" si="20"/>
        <v/>
      </c>
      <c r="CO112" s="3" t="str">
        <f t="shared" si="20"/>
        <v/>
      </c>
      <c r="CP112" s="3" t="str">
        <f t="shared" si="27"/>
        <v/>
      </c>
      <c r="CQ112" s="3" t="str">
        <f t="shared" si="27"/>
        <v/>
      </c>
      <c r="CR112" s="3" t="str">
        <f t="shared" si="27"/>
        <v/>
      </c>
      <c r="CS112" s="3" t="str">
        <f t="shared" si="27"/>
        <v/>
      </c>
      <c r="CT112" s="3" t="str">
        <f t="shared" si="27"/>
        <v/>
      </c>
      <c r="CU112" s="3" t="str">
        <f t="shared" si="27"/>
        <v/>
      </c>
      <c r="CV112" s="3" t="str">
        <f t="shared" si="27"/>
        <v/>
      </c>
      <c r="CW112" s="3" t="str">
        <f t="shared" si="27"/>
        <v/>
      </c>
      <c r="CX112" s="3" t="str">
        <f t="shared" si="27"/>
        <v/>
      </c>
      <c r="CY112" s="3" t="str">
        <f t="shared" si="16"/>
        <v/>
      </c>
      <c r="CZ112" s="3" t="str">
        <f t="shared" si="16"/>
        <v/>
      </c>
      <c r="DA112" s="3" t="str">
        <f t="shared" si="16"/>
        <v/>
      </c>
      <c r="DB112" s="3" t="str">
        <f t="shared" si="16"/>
        <v/>
      </c>
      <c r="DC112" s="3" t="str">
        <f t="shared" si="16"/>
        <v/>
      </c>
      <c r="DD112" s="3" t="str">
        <f t="shared" si="16"/>
        <v/>
      </c>
      <c r="DE112" s="3" t="str">
        <f t="shared" si="28"/>
        <v/>
      </c>
      <c r="DF112" s="3" t="str">
        <f t="shared" si="28"/>
        <v/>
      </c>
      <c r="DG112" s="3" t="str">
        <f t="shared" si="28"/>
        <v/>
      </c>
      <c r="DH112" s="3" t="str">
        <f t="shared" si="28"/>
        <v/>
      </c>
      <c r="DI112" s="3" t="str">
        <f t="shared" si="28"/>
        <v/>
      </c>
      <c r="DJ112" s="3" t="str">
        <f t="shared" si="28"/>
        <v/>
      </c>
      <c r="DK112" s="3" t="str">
        <f t="shared" si="28"/>
        <v/>
      </c>
      <c r="DL112" s="3" t="str">
        <f t="shared" si="28"/>
        <v/>
      </c>
      <c r="DM112" s="3" t="str">
        <f t="shared" si="28"/>
        <v/>
      </c>
      <c r="DN112" s="3" t="str">
        <f t="shared" si="28"/>
        <v/>
      </c>
      <c r="DO112" s="3" t="str">
        <f t="shared" si="28"/>
        <v/>
      </c>
      <c r="DP112" s="3" t="str">
        <f t="shared" si="28"/>
        <v/>
      </c>
      <c r="DQ112" s="3" t="str">
        <f t="shared" si="28"/>
        <v/>
      </c>
      <c r="DR112" s="3" t="str">
        <f t="shared" si="28"/>
        <v/>
      </c>
      <c r="DS112" s="3" t="str">
        <f t="shared" si="28"/>
        <v/>
      </c>
      <c r="DT112" s="3" t="str">
        <f t="shared" si="28"/>
        <v/>
      </c>
      <c r="DU112" s="3" t="str">
        <f t="shared" si="30"/>
        <v/>
      </c>
      <c r="DV112" s="3" t="str">
        <f t="shared" si="30"/>
        <v/>
      </c>
    </row>
    <row r="113" spans="1:126" ht="60">
      <c r="A113" t="s">
        <v>115</v>
      </c>
      <c r="B113">
        <v>2016</v>
      </c>
      <c r="C113" t="s">
        <v>114</v>
      </c>
      <c r="D113">
        <v>106990</v>
      </c>
      <c r="E113" s="31">
        <v>1316215261330</v>
      </c>
      <c r="F113" t="s">
        <v>570</v>
      </c>
      <c r="G113">
        <v>325110</v>
      </c>
      <c r="H113" t="s">
        <v>571</v>
      </c>
      <c r="I113" t="s">
        <v>572</v>
      </c>
      <c r="J113" t="s">
        <v>573</v>
      </c>
      <c r="K113" t="s">
        <v>148</v>
      </c>
      <c r="L113">
        <v>77521</v>
      </c>
      <c r="M113" s="3" t="str">
        <f t="shared" si="19"/>
        <v>89. PRODUCE THE CHEMICAL, 92. SALE OR DISTRIBUTION OF THE CHEMICAL, 93. AS A BYPRODUCT, 101. ADDED AS A FORMULATION COMPONENT</v>
      </c>
      <c r="N113" s="3" t="s">
        <v>53</v>
      </c>
      <c r="O113" s="3" t="s">
        <v>1423</v>
      </c>
      <c r="P113">
        <v>726</v>
      </c>
      <c r="Q113">
        <v>21734</v>
      </c>
      <c r="R113">
        <v>22460</v>
      </c>
      <c r="S113" s="3" t="s">
        <v>1407</v>
      </c>
      <c r="T113" s="3" t="s">
        <v>1405</v>
      </c>
      <c r="U113" s="3" t="s">
        <v>1405</v>
      </c>
      <c r="V113" s="3" t="s">
        <v>1407</v>
      </c>
      <c r="W113" s="3" t="s">
        <v>1407</v>
      </c>
      <c r="X113" s="3" t="s">
        <v>1405</v>
      </c>
      <c r="Y113" s="3" t="s">
        <v>1405</v>
      </c>
      <c r="AE113" s="3" t="s">
        <v>1407</v>
      </c>
      <c r="AR113" s="3" t="s">
        <v>1405</v>
      </c>
      <c r="AS113" s="3" t="s">
        <v>1405</v>
      </c>
      <c r="AT113" s="3" t="s">
        <v>1405</v>
      </c>
      <c r="AV113" s="3" t="s">
        <v>1405</v>
      </c>
      <c r="BD113" s="3" t="s">
        <v>1405</v>
      </c>
      <c r="BK113" s="3" t="s">
        <v>1405</v>
      </c>
      <c r="BU113" s="3" t="str">
        <f t="shared" si="26"/>
        <v>89. PRODUCE THE CHEMICAL</v>
      </c>
      <c r="BV113" s="3" t="str">
        <f t="shared" si="26"/>
        <v/>
      </c>
      <c r="BW113" s="3" t="str">
        <f t="shared" si="26"/>
        <v/>
      </c>
      <c r="BX113" s="3" t="str">
        <f t="shared" si="26"/>
        <v>92. SALE OR DISTRIBUTION OF THE CHEMICAL</v>
      </c>
      <c r="BY113" s="3" t="str">
        <f t="shared" si="26"/>
        <v>93. AS A BYPRODUCT</v>
      </c>
      <c r="BZ113" s="3" t="str">
        <f t="shared" si="26"/>
        <v/>
      </c>
      <c r="CA113" s="3" t="str">
        <f t="shared" si="29"/>
        <v/>
      </c>
      <c r="CB113" s="3" t="str">
        <f t="shared" si="29"/>
        <v/>
      </c>
      <c r="CC113" s="3" t="str">
        <f t="shared" si="29"/>
        <v/>
      </c>
      <c r="CD113" s="3" t="str">
        <f t="shared" si="29"/>
        <v/>
      </c>
      <c r="CE113" s="3" t="str">
        <f t="shared" si="29"/>
        <v/>
      </c>
      <c r="CF113" s="3" t="str">
        <f t="shared" si="29"/>
        <v/>
      </c>
      <c r="CG113" s="3" t="str">
        <f t="shared" si="29"/>
        <v>101. ADDED AS A FORMULATION COMPONENT</v>
      </c>
      <c r="CH113" s="3" t="str">
        <f t="shared" si="29"/>
        <v/>
      </c>
      <c r="CI113" s="3" t="str">
        <f t="shared" si="29"/>
        <v/>
      </c>
      <c r="CJ113" s="3" t="str">
        <f t="shared" si="20"/>
        <v/>
      </c>
      <c r="CK113" s="3" t="str">
        <f t="shared" si="20"/>
        <v/>
      </c>
      <c r="CL113" s="3" t="str">
        <f t="shared" si="20"/>
        <v/>
      </c>
      <c r="CM113" s="3" t="str">
        <f t="shared" si="20"/>
        <v/>
      </c>
      <c r="CN113" s="3" t="str">
        <f t="shared" si="20"/>
        <v/>
      </c>
      <c r="CO113" s="3" t="str">
        <f t="shared" si="20"/>
        <v/>
      </c>
      <c r="CP113" s="3" t="str">
        <f t="shared" si="27"/>
        <v/>
      </c>
      <c r="CQ113" s="3" t="str">
        <f t="shared" si="27"/>
        <v/>
      </c>
      <c r="CR113" s="3" t="str">
        <f t="shared" si="27"/>
        <v/>
      </c>
      <c r="CS113" s="3" t="str">
        <f t="shared" si="27"/>
        <v/>
      </c>
      <c r="CT113" s="3" t="str">
        <f t="shared" si="27"/>
        <v/>
      </c>
      <c r="CU113" s="3" t="str">
        <f t="shared" si="27"/>
        <v/>
      </c>
      <c r="CV113" s="3" t="str">
        <f t="shared" si="27"/>
        <v/>
      </c>
      <c r="CW113" s="3" t="str">
        <f t="shared" si="27"/>
        <v/>
      </c>
      <c r="CX113" s="3" t="str">
        <f t="shared" si="27"/>
        <v/>
      </c>
      <c r="CY113" s="3" t="str">
        <f t="shared" si="16"/>
        <v/>
      </c>
      <c r="CZ113" s="3" t="str">
        <f t="shared" si="16"/>
        <v/>
      </c>
      <c r="DA113" s="3" t="str">
        <f t="shared" si="16"/>
        <v/>
      </c>
      <c r="DB113" s="3" t="str">
        <f t="shared" si="16"/>
        <v/>
      </c>
      <c r="DC113" s="3" t="str">
        <f t="shared" si="16"/>
        <v/>
      </c>
      <c r="DD113" s="3" t="str">
        <f t="shared" si="16"/>
        <v/>
      </c>
      <c r="DE113" s="3" t="str">
        <f t="shared" si="28"/>
        <v/>
      </c>
      <c r="DF113" s="3" t="str">
        <f t="shared" si="28"/>
        <v/>
      </c>
      <c r="DG113" s="3" t="str">
        <f t="shared" si="28"/>
        <v/>
      </c>
      <c r="DH113" s="3" t="str">
        <f t="shared" si="28"/>
        <v/>
      </c>
      <c r="DI113" s="3" t="str">
        <f t="shared" si="28"/>
        <v/>
      </c>
      <c r="DJ113" s="3" t="str">
        <f t="shared" si="28"/>
        <v/>
      </c>
      <c r="DK113" s="3" t="str">
        <f t="shared" si="28"/>
        <v/>
      </c>
      <c r="DL113" s="3" t="str">
        <f t="shared" si="28"/>
        <v/>
      </c>
      <c r="DM113" s="3" t="str">
        <f t="shared" si="28"/>
        <v/>
      </c>
      <c r="DN113" s="3" t="str">
        <f t="shared" si="28"/>
        <v/>
      </c>
      <c r="DO113" s="3" t="str">
        <f t="shared" si="28"/>
        <v/>
      </c>
      <c r="DP113" s="3" t="str">
        <f t="shared" si="28"/>
        <v/>
      </c>
      <c r="DQ113" s="3" t="str">
        <f t="shared" si="28"/>
        <v/>
      </c>
      <c r="DR113" s="3" t="str">
        <f t="shared" si="28"/>
        <v/>
      </c>
      <c r="DS113" s="3" t="str">
        <f t="shared" si="28"/>
        <v/>
      </c>
      <c r="DT113" s="3" t="str">
        <f t="shared" si="28"/>
        <v/>
      </c>
      <c r="DU113" s="3" t="str">
        <f t="shared" si="30"/>
        <v/>
      </c>
      <c r="DV113" s="3" t="str">
        <f t="shared" si="30"/>
        <v/>
      </c>
    </row>
    <row r="114" spans="1:126" ht="44.45" customHeight="1">
      <c r="A114" t="s">
        <v>115</v>
      </c>
      <c r="B114">
        <v>2017</v>
      </c>
      <c r="C114" t="s">
        <v>114</v>
      </c>
      <c r="D114">
        <v>106990</v>
      </c>
      <c r="E114" s="31">
        <v>1317216173587</v>
      </c>
      <c r="F114" t="s">
        <v>570</v>
      </c>
      <c r="G114">
        <v>325110</v>
      </c>
      <c r="H114" t="s">
        <v>571</v>
      </c>
      <c r="I114" t="s">
        <v>572</v>
      </c>
      <c r="J114" t="s">
        <v>573</v>
      </c>
      <c r="K114" t="s">
        <v>148</v>
      </c>
      <c r="L114">
        <v>77521</v>
      </c>
      <c r="M114" s="3" t="str">
        <f t="shared" si="19"/>
        <v>89. PRODUCE THE CHEMICAL, 92. SALE OR DISTRIBUTION OF THE CHEMICAL, 93. AS A BYPRODUCT, 101. ADDED AS A FORMULATION COMPONENT</v>
      </c>
      <c r="N114" s="3" t="s">
        <v>53</v>
      </c>
      <c r="O114" s="3" t="s">
        <v>1423</v>
      </c>
      <c r="P114">
        <v>700</v>
      </c>
      <c r="Q114">
        <v>6380</v>
      </c>
      <c r="R114">
        <v>7080</v>
      </c>
      <c r="S114" s="3" t="s">
        <v>1407</v>
      </c>
      <c r="T114" s="3" t="s">
        <v>1405</v>
      </c>
      <c r="U114" s="3" t="s">
        <v>1405</v>
      </c>
      <c r="V114" s="3" t="s">
        <v>1407</v>
      </c>
      <c r="W114" s="3" t="s">
        <v>1407</v>
      </c>
      <c r="X114" s="3" t="s">
        <v>1405</v>
      </c>
      <c r="Y114" s="3" t="s">
        <v>1405</v>
      </c>
      <c r="AE114" s="3" t="s">
        <v>1407</v>
      </c>
      <c r="AR114" s="3" t="s">
        <v>1405</v>
      </c>
      <c r="AS114" s="3" t="s">
        <v>1405</v>
      </c>
      <c r="AT114" s="3" t="s">
        <v>1405</v>
      </c>
      <c r="AV114" s="3" t="s">
        <v>1405</v>
      </c>
      <c r="BD114" s="3" t="s">
        <v>1405</v>
      </c>
      <c r="BK114" s="3" t="s">
        <v>1405</v>
      </c>
      <c r="BU114" s="3" t="str">
        <f t="shared" si="26"/>
        <v>89. PRODUCE THE CHEMICAL</v>
      </c>
      <c r="BV114" s="3" t="str">
        <f t="shared" si="26"/>
        <v/>
      </c>
      <c r="BW114" s="3" t="str">
        <f t="shared" si="26"/>
        <v/>
      </c>
      <c r="BX114" s="3" t="str">
        <f t="shared" si="26"/>
        <v>92. SALE OR DISTRIBUTION OF THE CHEMICAL</v>
      </c>
      <c r="BY114" s="3" t="str">
        <f t="shared" si="26"/>
        <v>93. AS A BYPRODUCT</v>
      </c>
      <c r="BZ114" s="3" t="str">
        <f t="shared" si="26"/>
        <v/>
      </c>
      <c r="CA114" s="3" t="str">
        <f t="shared" si="29"/>
        <v/>
      </c>
      <c r="CB114" s="3" t="str">
        <f t="shared" si="29"/>
        <v/>
      </c>
      <c r="CC114" s="3" t="str">
        <f t="shared" si="29"/>
        <v/>
      </c>
      <c r="CD114" s="3" t="str">
        <f t="shared" si="29"/>
        <v/>
      </c>
      <c r="CE114" s="3" t="str">
        <f t="shared" si="29"/>
        <v/>
      </c>
      <c r="CF114" s="3" t="str">
        <f t="shared" si="29"/>
        <v/>
      </c>
      <c r="CG114" s="3" t="str">
        <f t="shared" si="29"/>
        <v>101. ADDED AS A FORMULATION COMPONENT</v>
      </c>
      <c r="CH114" s="3" t="str">
        <f t="shared" si="29"/>
        <v/>
      </c>
      <c r="CI114" s="3" t="str">
        <f t="shared" si="29"/>
        <v/>
      </c>
      <c r="CJ114" s="3" t="str">
        <f t="shared" si="20"/>
        <v/>
      </c>
      <c r="CK114" s="3" t="str">
        <f t="shared" si="20"/>
        <v/>
      </c>
      <c r="CL114" s="3" t="str">
        <f t="shared" si="20"/>
        <v/>
      </c>
      <c r="CM114" s="3" t="str">
        <f t="shared" si="20"/>
        <v/>
      </c>
      <c r="CN114" s="3" t="str">
        <f t="shared" si="20"/>
        <v/>
      </c>
      <c r="CO114" s="3" t="str">
        <f t="shared" si="20"/>
        <v/>
      </c>
      <c r="CP114" s="3" t="str">
        <f t="shared" si="27"/>
        <v/>
      </c>
      <c r="CQ114" s="3" t="str">
        <f t="shared" si="27"/>
        <v/>
      </c>
      <c r="CR114" s="3" t="str">
        <f t="shared" si="27"/>
        <v/>
      </c>
      <c r="CS114" s="3" t="str">
        <f t="shared" si="27"/>
        <v/>
      </c>
      <c r="CT114" s="3" t="str">
        <f t="shared" si="27"/>
        <v/>
      </c>
      <c r="CU114" s="3" t="str">
        <f t="shared" si="27"/>
        <v/>
      </c>
      <c r="CV114" s="3" t="str">
        <f t="shared" si="27"/>
        <v/>
      </c>
      <c r="CW114" s="3" t="str">
        <f t="shared" si="27"/>
        <v/>
      </c>
      <c r="CX114" s="3" t="str">
        <f t="shared" si="27"/>
        <v/>
      </c>
      <c r="CY114" s="3" t="str">
        <f t="shared" si="16"/>
        <v/>
      </c>
      <c r="CZ114" s="3" t="str">
        <f t="shared" si="16"/>
        <v/>
      </c>
      <c r="DA114" s="3" t="str">
        <f t="shared" si="16"/>
        <v/>
      </c>
      <c r="DB114" s="3" t="str">
        <f t="shared" si="16"/>
        <v/>
      </c>
      <c r="DC114" s="3" t="str">
        <f t="shared" si="16"/>
        <v/>
      </c>
      <c r="DD114" s="3" t="str">
        <f t="shared" si="16"/>
        <v/>
      </c>
      <c r="DE114" s="3" t="str">
        <f t="shared" si="28"/>
        <v/>
      </c>
      <c r="DF114" s="3" t="str">
        <f t="shared" si="28"/>
        <v/>
      </c>
      <c r="DG114" s="3" t="str">
        <f t="shared" si="28"/>
        <v/>
      </c>
      <c r="DH114" s="3" t="str">
        <f t="shared" si="28"/>
        <v/>
      </c>
      <c r="DI114" s="3" t="str">
        <f t="shared" si="28"/>
        <v/>
      </c>
      <c r="DJ114" s="3" t="str">
        <f t="shared" si="28"/>
        <v/>
      </c>
      <c r="DK114" s="3" t="str">
        <f t="shared" si="28"/>
        <v/>
      </c>
      <c r="DL114" s="3" t="str">
        <f t="shared" si="28"/>
        <v/>
      </c>
      <c r="DM114" s="3" t="str">
        <f t="shared" si="28"/>
        <v/>
      </c>
      <c r="DN114" s="3" t="str">
        <f t="shared" si="28"/>
        <v/>
      </c>
      <c r="DO114" s="3" t="str">
        <f t="shared" si="28"/>
        <v/>
      </c>
      <c r="DP114" s="3" t="str">
        <f t="shared" si="28"/>
        <v/>
      </c>
      <c r="DQ114" s="3" t="str">
        <f t="shared" si="28"/>
        <v/>
      </c>
      <c r="DR114" s="3" t="str">
        <f t="shared" si="28"/>
        <v/>
      </c>
      <c r="DS114" s="3" t="str">
        <f t="shared" si="28"/>
        <v/>
      </c>
      <c r="DT114" s="3" t="str">
        <f t="shared" si="28"/>
        <v/>
      </c>
      <c r="DU114" s="3" t="str">
        <f t="shared" si="30"/>
        <v/>
      </c>
      <c r="DV114" s="3" t="str">
        <f t="shared" si="30"/>
        <v/>
      </c>
    </row>
    <row r="115" spans="1:126" ht="105">
      <c r="A115" t="s">
        <v>115</v>
      </c>
      <c r="B115">
        <v>2018</v>
      </c>
      <c r="C115" t="s">
        <v>114</v>
      </c>
      <c r="D115">
        <v>106990</v>
      </c>
      <c r="E115" s="31">
        <v>1318217684479</v>
      </c>
      <c r="F115" t="s">
        <v>570</v>
      </c>
      <c r="G115">
        <v>325110</v>
      </c>
      <c r="H115" t="s">
        <v>571</v>
      </c>
      <c r="I115" t="s">
        <v>572</v>
      </c>
      <c r="J115" t="s">
        <v>573</v>
      </c>
      <c r="K115" t="s">
        <v>148</v>
      </c>
      <c r="L115">
        <v>77521</v>
      </c>
      <c r="M115" s="3" t="str">
        <f t="shared" si="19"/>
        <v>89. PRODUCE THE CHEMICAL, 92. SALE OR DISTRIBUTION OF THE CHEMICAL, 93. AS A BYPRODUCT, 101. ADDED AS A FORMULATION COMPONENT, 102. P201  ADDITIVES</v>
      </c>
      <c r="N115" s="3" t="s">
        <v>53</v>
      </c>
      <c r="O115" s="3" t="s">
        <v>1423</v>
      </c>
      <c r="P115">
        <v>858</v>
      </c>
      <c r="Q115">
        <v>6223</v>
      </c>
      <c r="R115">
        <v>7081</v>
      </c>
      <c r="S115" s="3" t="s">
        <v>1407</v>
      </c>
      <c r="T115" s="3" t="s">
        <v>1405</v>
      </c>
      <c r="U115" s="3" t="s">
        <v>1405</v>
      </c>
      <c r="V115" s="3" t="s">
        <v>1407</v>
      </c>
      <c r="W115" s="3" t="s">
        <v>1407</v>
      </c>
      <c r="X115" s="3" t="s">
        <v>1405</v>
      </c>
      <c r="Y115" s="3" t="s">
        <v>1405</v>
      </c>
      <c r="Z115" s="3" t="s">
        <v>1405</v>
      </c>
      <c r="AA115" s="3" t="s">
        <v>1405</v>
      </c>
      <c r="AB115" s="3" t="s">
        <v>1405</v>
      </c>
      <c r="AC115" s="3" t="s">
        <v>1405</v>
      </c>
      <c r="AD115" s="3" t="s">
        <v>1405</v>
      </c>
      <c r="AE115" s="3" t="s">
        <v>1407</v>
      </c>
      <c r="AF115" s="3" t="s">
        <v>1407</v>
      </c>
      <c r="AG115" s="3" t="s">
        <v>1405</v>
      </c>
      <c r="AH115" s="3" t="s">
        <v>1405</v>
      </c>
      <c r="AI115" s="3" t="s">
        <v>1405</v>
      </c>
      <c r="AJ115" s="3" t="s">
        <v>1405</v>
      </c>
      <c r="AK115" s="3" t="s">
        <v>1405</v>
      </c>
      <c r="AL115" s="3" t="s">
        <v>1405</v>
      </c>
      <c r="AM115" s="3" t="s">
        <v>1405</v>
      </c>
      <c r="AN115" s="3" t="s">
        <v>1405</v>
      </c>
      <c r="AO115" s="3" t="s">
        <v>1405</v>
      </c>
      <c r="AP115" s="3" t="s">
        <v>1405</v>
      </c>
      <c r="AQ115" s="3" t="s">
        <v>1405</v>
      </c>
      <c r="AR115" s="3" t="s">
        <v>1405</v>
      </c>
      <c r="AS115" s="3" t="s">
        <v>1405</v>
      </c>
      <c r="AT115" s="3" t="s">
        <v>1405</v>
      </c>
      <c r="AU115" s="3" t="s">
        <v>1405</v>
      </c>
      <c r="AV115" s="3" t="s">
        <v>1405</v>
      </c>
      <c r="AW115" s="3" t="s">
        <v>1405</v>
      </c>
      <c r="AX115" s="3" t="s">
        <v>1405</v>
      </c>
      <c r="AY115" s="3" t="s">
        <v>1405</v>
      </c>
      <c r="AZ115" s="3" t="s">
        <v>1405</v>
      </c>
      <c r="BA115" s="3" t="s">
        <v>1405</v>
      </c>
      <c r="BB115" s="3" t="s">
        <v>1405</v>
      </c>
      <c r="BC115" s="3" t="s">
        <v>1405</v>
      </c>
      <c r="BD115" s="3" t="s">
        <v>1405</v>
      </c>
      <c r="BE115" s="3" t="s">
        <v>1405</v>
      </c>
      <c r="BF115" s="3" t="s">
        <v>1405</v>
      </c>
      <c r="BG115" s="3" t="s">
        <v>1405</v>
      </c>
      <c r="BH115" s="3" t="s">
        <v>1405</v>
      </c>
      <c r="BI115" s="3" t="s">
        <v>1405</v>
      </c>
      <c r="BJ115" s="3" t="s">
        <v>1405</v>
      </c>
      <c r="BK115" s="3" t="s">
        <v>1405</v>
      </c>
      <c r="BL115" s="3" t="s">
        <v>1405</v>
      </c>
      <c r="BM115" s="3" t="s">
        <v>1405</v>
      </c>
      <c r="BN115" s="3" t="s">
        <v>1405</v>
      </c>
      <c r="BO115" s="3" t="s">
        <v>1405</v>
      </c>
      <c r="BP115" s="3" t="s">
        <v>1405</v>
      </c>
      <c r="BQ115" s="3" t="s">
        <v>1405</v>
      </c>
      <c r="BR115" s="3" t="s">
        <v>1405</v>
      </c>
      <c r="BS115" s="3" t="s">
        <v>1405</v>
      </c>
      <c r="BT115" s="3" t="s">
        <v>1405</v>
      </c>
      <c r="BU115" s="3" t="str">
        <f t="shared" si="26"/>
        <v>89. PRODUCE THE CHEMICAL</v>
      </c>
      <c r="BV115" s="3" t="str">
        <f t="shared" si="26"/>
        <v/>
      </c>
      <c r="BW115" s="3" t="str">
        <f t="shared" si="26"/>
        <v/>
      </c>
      <c r="BX115" s="3" t="str">
        <f t="shared" si="26"/>
        <v>92. SALE OR DISTRIBUTION OF THE CHEMICAL</v>
      </c>
      <c r="BY115" s="3" t="str">
        <f t="shared" si="26"/>
        <v>93. AS A BYPRODUCT</v>
      </c>
      <c r="BZ115" s="3" t="str">
        <f t="shared" si="26"/>
        <v/>
      </c>
      <c r="CA115" s="3" t="str">
        <f t="shared" si="29"/>
        <v/>
      </c>
      <c r="CB115" s="3" t="str">
        <f t="shared" si="29"/>
        <v/>
      </c>
      <c r="CC115" s="3" t="str">
        <f t="shared" si="29"/>
        <v/>
      </c>
      <c r="CD115" s="3" t="str">
        <f t="shared" si="29"/>
        <v/>
      </c>
      <c r="CE115" s="3" t="str">
        <f t="shared" si="29"/>
        <v/>
      </c>
      <c r="CF115" s="3" t="str">
        <f t="shared" si="29"/>
        <v/>
      </c>
      <c r="CG115" s="3" t="str">
        <f t="shared" si="29"/>
        <v>101. ADDED AS A FORMULATION COMPONENT</v>
      </c>
      <c r="CH115" s="3" t="str">
        <f t="shared" si="29"/>
        <v>102. P201  ADDITIVES</v>
      </c>
      <c r="CI115" s="3" t="str">
        <f t="shared" si="29"/>
        <v/>
      </c>
      <c r="CJ115" s="3" t="str">
        <f t="shared" si="20"/>
        <v/>
      </c>
      <c r="CK115" s="3" t="str">
        <f t="shared" si="20"/>
        <v/>
      </c>
      <c r="CL115" s="3" t="str">
        <f t="shared" si="20"/>
        <v/>
      </c>
      <c r="CM115" s="3" t="str">
        <f t="shared" si="20"/>
        <v/>
      </c>
      <c r="CN115" s="3" t="str">
        <f t="shared" si="20"/>
        <v/>
      </c>
      <c r="CO115" s="3" t="str">
        <f t="shared" si="20"/>
        <v/>
      </c>
      <c r="CP115" s="3" t="str">
        <f t="shared" si="27"/>
        <v/>
      </c>
      <c r="CQ115" s="3" t="str">
        <f t="shared" si="27"/>
        <v/>
      </c>
      <c r="CR115" s="3" t="str">
        <f t="shared" si="27"/>
        <v/>
      </c>
      <c r="CS115" s="3" t="str">
        <f t="shared" si="27"/>
        <v/>
      </c>
      <c r="CT115" s="3" t="str">
        <f t="shared" si="27"/>
        <v/>
      </c>
      <c r="CU115" s="3" t="str">
        <f t="shared" si="27"/>
        <v/>
      </c>
      <c r="CV115" s="3" t="str">
        <f t="shared" si="27"/>
        <v/>
      </c>
      <c r="CW115" s="3" t="str">
        <f t="shared" si="27"/>
        <v/>
      </c>
      <c r="CX115" s="3" t="str">
        <f t="shared" si="27"/>
        <v/>
      </c>
      <c r="CY115" s="3" t="str">
        <f t="shared" si="27"/>
        <v/>
      </c>
      <c r="CZ115" s="3" t="str">
        <f t="shared" si="27"/>
        <v/>
      </c>
      <c r="DA115" s="3" t="str">
        <f t="shared" si="27"/>
        <v/>
      </c>
      <c r="DB115" s="3" t="str">
        <f t="shared" si="27"/>
        <v/>
      </c>
      <c r="DC115" s="3" t="str">
        <f t="shared" si="27"/>
        <v/>
      </c>
      <c r="DD115" s="3" t="str">
        <f t="shared" si="27"/>
        <v/>
      </c>
      <c r="DE115" s="3" t="str">
        <f t="shared" si="28"/>
        <v/>
      </c>
      <c r="DF115" s="3" t="str">
        <f t="shared" si="28"/>
        <v/>
      </c>
      <c r="DG115" s="3" t="str">
        <f t="shared" si="28"/>
        <v/>
      </c>
      <c r="DH115" s="3" t="str">
        <f t="shared" si="28"/>
        <v/>
      </c>
      <c r="DI115" s="3" t="str">
        <f t="shared" si="28"/>
        <v/>
      </c>
      <c r="DJ115" s="3" t="str">
        <f t="shared" si="28"/>
        <v/>
      </c>
      <c r="DK115" s="3" t="str">
        <f t="shared" si="28"/>
        <v/>
      </c>
      <c r="DL115" s="3" t="str">
        <f t="shared" si="28"/>
        <v/>
      </c>
      <c r="DM115" s="3" t="str">
        <f t="shared" si="28"/>
        <v/>
      </c>
      <c r="DN115" s="3" t="str">
        <f t="shared" si="28"/>
        <v/>
      </c>
      <c r="DO115" s="3" t="str">
        <f t="shared" si="28"/>
        <v/>
      </c>
      <c r="DP115" s="3" t="str">
        <f t="shared" si="28"/>
        <v/>
      </c>
      <c r="DQ115" s="3" t="str">
        <f t="shared" si="28"/>
        <v/>
      </c>
      <c r="DR115" s="3" t="str">
        <f t="shared" si="28"/>
        <v/>
      </c>
      <c r="DS115" s="3" t="str">
        <f t="shared" si="28"/>
        <v/>
      </c>
      <c r="DT115" s="3" t="str">
        <f t="shared" si="28"/>
        <v/>
      </c>
      <c r="DU115" s="3" t="str">
        <f t="shared" si="30"/>
        <v/>
      </c>
      <c r="DV115" s="3" t="str">
        <f t="shared" si="30"/>
        <v/>
      </c>
    </row>
    <row r="116" spans="1:126" ht="105">
      <c r="A116" t="s">
        <v>115</v>
      </c>
      <c r="B116">
        <v>2019</v>
      </c>
      <c r="C116" t="s">
        <v>114</v>
      </c>
      <c r="D116">
        <v>106990</v>
      </c>
      <c r="E116" s="31">
        <v>1319218242422</v>
      </c>
      <c r="F116" t="s">
        <v>570</v>
      </c>
      <c r="G116">
        <v>325110</v>
      </c>
      <c r="H116" t="s">
        <v>571</v>
      </c>
      <c r="I116" t="s">
        <v>572</v>
      </c>
      <c r="J116" t="s">
        <v>573</v>
      </c>
      <c r="K116" t="s">
        <v>148</v>
      </c>
      <c r="L116">
        <v>77521</v>
      </c>
      <c r="M116" s="3" t="str">
        <f t="shared" si="19"/>
        <v>89. PRODUCE THE CHEMICAL, 92. SALE OR DISTRIBUTION OF THE CHEMICAL, 93. AS A BYPRODUCT, 101. ADDED AS A FORMULATION COMPONENT, 102. P201  ADDITIVES</v>
      </c>
      <c r="N116" s="3" t="s">
        <v>53</v>
      </c>
      <c r="O116" s="3" t="s">
        <v>1423</v>
      </c>
      <c r="P116">
        <v>1085</v>
      </c>
      <c r="Q116">
        <v>33466</v>
      </c>
      <c r="R116">
        <v>34551</v>
      </c>
      <c r="S116" s="3" t="s">
        <v>1407</v>
      </c>
      <c r="T116" s="3" t="s">
        <v>1405</v>
      </c>
      <c r="U116" s="3" t="s">
        <v>1405</v>
      </c>
      <c r="V116" s="3" t="s">
        <v>1407</v>
      </c>
      <c r="W116" s="3" t="s">
        <v>1407</v>
      </c>
      <c r="X116" s="3" t="s">
        <v>1405</v>
      </c>
      <c r="Y116" s="3" t="s">
        <v>1405</v>
      </c>
      <c r="Z116" s="3" t="s">
        <v>1405</v>
      </c>
      <c r="AA116" s="3" t="s">
        <v>1405</v>
      </c>
      <c r="AB116" s="3" t="s">
        <v>1405</v>
      </c>
      <c r="AC116" s="3" t="s">
        <v>1405</v>
      </c>
      <c r="AD116" s="3" t="s">
        <v>1405</v>
      </c>
      <c r="AE116" s="3" t="s">
        <v>1407</v>
      </c>
      <c r="AF116" s="3" t="s">
        <v>1407</v>
      </c>
      <c r="AG116" s="3" t="s">
        <v>1405</v>
      </c>
      <c r="AH116" s="3" t="s">
        <v>1405</v>
      </c>
      <c r="AI116" s="3" t="s">
        <v>1405</v>
      </c>
      <c r="AJ116" s="3" t="s">
        <v>1405</v>
      </c>
      <c r="AK116" s="3" t="s">
        <v>1405</v>
      </c>
      <c r="AL116" s="3" t="s">
        <v>1405</v>
      </c>
      <c r="AM116" s="3" t="s">
        <v>1405</v>
      </c>
      <c r="AN116" s="3" t="s">
        <v>1405</v>
      </c>
      <c r="AO116" s="3" t="s">
        <v>1405</v>
      </c>
      <c r="AP116" s="3" t="s">
        <v>1405</v>
      </c>
      <c r="AQ116" s="3" t="s">
        <v>1405</v>
      </c>
      <c r="AR116" s="3" t="s">
        <v>1405</v>
      </c>
      <c r="AS116" s="3" t="s">
        <v>1405</v>
      </c>
      <c r="AT116" s="3" t="s">
        <v>1405</v>
      </c>
      <c r="AU116" s="3" t="s">
        <v>1405</v>
      </c>
      <c r="AV116" s="3" t="s">
        <v>1405</v>
      </c>
      <c r="AW116" s="3" t="s">
        <v>1405</v>
      </c>
      <c r="AX116" s="3" t="s">
        <v>1405</v>
      </c>
      <c r="AY116" s="3" t="s">
        <v>1405</v>
      </c>
      <c r="AZ116" s="3" t="s">
        <v>1405</v>
      </c>
      <c r="BA116" s="3" t="s">
        <v>1405</v>
      </c>
      <c r="BB116" s="3" t="s">
        <v>1405</v>
      </c>
      <c r="BC116" s="3" t="s">
        <v>1405</v>
      </c>
      <c r="BD116" s="3" t="s">
        <v>1405</v>
      </c>
      <c r="BE116" s="3" t="s">
        <v>1405</v>
      </c>
      <c r="BF116" s="3" t="s">
        <v>1405</v>
      </c>
      <c r="BG116" s="3" t="s">
        <v>1405</v>
      </c>
      <c r="BH116" s="3" t="s">
        <v>1405</v>
      </c>
      <c r="BI116" s="3" t="s">
        <v>1405</v>
      </c>
      <c r="BJ116" s="3" t="s">
        <v>1405</v>
      </c>
      <c r="BK116" s="3" t="s">
        <v>1405</v>
      </c>
      <c r="BL116" s="3" t="s">
        <v>1405</v>
      </c>
      <c r="BM116" s="3" t="s">
        <v>1405</v>
      </c>
      <c r="BN116" s="3" t="s">
        <v>1405</v>
      </c>
      <c r="BO116" s="3" t="s">
        <v>1405</v>
      </c>
      <c r="BP116" s="3" t="s">
        <v>1405</v>
      </c>
      <c r="BQ116" s="3" t="s">
        <v>1405</v>
      </c>
      <c r="BR116" s="3" t="s">
        <v>1405</v>
      </c>
      <c r="BS116" s="3" t="s">
        <v>1405</v>
      </c>
      <c r="BT116" s="3" t="s">
        <v>1405</v>
      </c>
      <c r="BU116" s="3" t="str">
        <f t="shared" si="26"/>
        <v>89. PRODUCE THE CHEMICAL</v>
      </c>
      <c r="BV116" s="3" t="str">
        <f t="shared" si="26"/>
        <v/>
      </c>
      <c r="BW116" s="3" t="str">
        <f t="shared" si="26"/>
        <v/>
      </c>
      <c r="BX116" s="3" t="str">
        <f t="shared" si="26"/>
        <v>92. SALE OR DISTRIBUTION OF THE CHEMICAL</v>
      </c>
      <c r="BY116" s="3" t="str">
        <f t="shared" si="26"/>
        <v>93. AS A BYPRODUCT</v>
      </c>
      <c r="BZ116" s="3" t="str">
        <f t="shared" si="26"/>
        <v/>
      </c>
      <c r="CA116" s="3" t="str">
        <f t="shared" si="29"/>
        <v/>
      </c>
      <c r="CB116" s="3" t="str">
        <f t="shared" si="29"/>
        <v/>
      </c>
      <c r="CC116" s="3" t="str">
        <f t="shared" si="29"/>
        <v/>
      </c>
      <c r="CD116" s="3" t="str">
        <f t="shared" si="29"/>
        <v/>
      </c>
      <c r="CE116" s="3" t="str">
        <f t="shared" si="29"/>
        <v/>
      </c>
      <c r="CF116" s="3" t="str">
        <f t="shared" si="29"/>
        <v/>
      </c>
      <c r="CG116" s="3" t="str">
        <f t="shared" si="29"/>
        <v>101. ADDED AS A FORMULATION COMPONENT</v>
      </c>
      <c r="CH116" s="3" t="str">
        <f t="shared" si="29"/>
        <v>102. P201  ADDITIVES</v>
      </c>
      <c r="CI116" s="3" t="str">
        <f t="shared" si="29"/>
        <v/>
      </c>
      <c r="CJ116" s="3" t="str">
        <f t="shared" si="20"/>
        <v/>
      </c>
      <c r="CK116" s="3" t="str">
        <f t="shared" si="20"/>
        <v/>
      </c>
      <c r="CL116" s="3" t="str">
        <f t="shared" si="20"/>
        <v/>
      </c>
      <c r="CM116" s="3" t="str">
        <f t="shared" si="20"/>
        <v/>
      </c>
      <c r="CN116" s="3" t="str">
        <f t="shared" si="20"/>
        <v/>
      </c>
      <c r="CO116" s="3" t="str">
        <f t="shared" si="20"/>
        <v/>
      </c>
      <c r="CP116" s="3" t="str">
        <f t="shared" si="27"/>
        <v/>
      </c>
      <c r="CQ116" s="3" t="str">
        <f t="shared" si="27"/>
        <v/>
      </c>
      <c r="CR116" s="3" t="str">
        <f t="shared" si="27"/>
        <v/>
      </c>
      <c r="CS116" s="3" t="str">
        <f t="shared" si="27"/>
        <v/>
      </c>
      <c r="CT116" s="3" t="str">
        <f t="shared" si="27"/>
        <v/>
      </c>
      <c r="CU116" s="3" t="str">
        <f t="shared" si="27"/>
        <v/>
      </c>
      <c r="CV116" s="3" t="str">
        <f t="shared" si="27"/>
        <v/>
      </c>
      <c r="CW116" s="3" t="str">
        <f t="shared" si="27"/>
        <v/>
      </c>
      <c r="CX116" s="3" t="str">
        <f t="shared" si="27"/>
        <v/>
      </c>
      <c r="CY116" s="3" t="str">
        <f t="shared" si="27"/>
        <v/>
      </c>
      <c r="CZ116" s="3" t="str">
        <f t="shared" si="27"/>
        <v/>
      </c>
      <c r="DA116" s="3" t="str">
        <f t="shared" si="27"/>
        <v/>
      </c>
      <c r="DB116" s="3" t="str">
        <f t="shared" si="27"/>
        <v/>
      </c>
      <c r="DC116" s="3" t="str">
        <f t="shared" si="27"/>
        <v/>
      </c>
      <c r="DD116" s="3" t="str">
        <f t="shared" si="27"/>
        <v/>
      </c>
      <c r="DE116" s="3" t="str">
        <f t="shared" si="28"/>
        <v/>
      </c>
      <c r="DF116" s="3" t="str">
        <f t="shared" si="28"/>
        <v/>
      </c>
      <c r="DG116" s="3" t="str">
        <f t="shared" si="28"/>
        <v/>
      </c>
      <c r="DH116" s="3" t="str">
        <f t="shared" si="28"/>
        <v/>
      </c>
      <c r="DI116" s="3" t="str">
        <f t="shared" si="28"/>
        <v/>
      </c>
      <c r="DJ116" s="3" t="str">
        <f t="shared" si="28"/>
        <v/>
      </c>
      <c r="DK116" s="3" t="str">
        <f t="shared" si="28"/>
        <v/>
      </c>
      <c r="DL116" s="3" t="str">
        <f t="shared" si="28"/>
        <v/>
      </c>
      <c r="DM116" s="3" t="str">
        <f t="shared" si="28"/>
        <v/>
      </c>
      <c r="DN116" s="3" t="str">
        <f t="shared" si="28"/>
        <v/>
      </c>
      <c r="DO116" s="3" t="str">
        <f t="shared" si="28"/>
        <v/>
      </c>
      <c r="DP116" s="3" t="str">
        <f t="shared" si="28"/>
        <v/>
      </c>
      <c r="DQ116" s="3" t="str">
        <f t="shared" si="28"/>
        <v/>
      </c>
      <c r="DR116" s="3" t="str">
        <f t="shared" si="28"/>
        <v/>
      </c>
      <c r="DS116" s="3" t="str">
        <f t="shared" si="28"/>
        <v/>
      </c>
      <c r="DT116" s="3" t="str">
        <f t="shared" si="28"/>
        <v/>
      </c>
      <c r="DU116" s="3" t="str">
        <f t="shared" si="30"/>
        <v/>
      </c>
      <c r="DV116" s="3" t="str">
        <f t="shared" si="30"/>
        <v/>
      </c>
    </row>
    <row r="117" spans="1:126" ht="60">
      <c r="A117" t="s">
        <v>115</v>
      </c>
      <c r="B117">
        <v>2020</v>
      </c>
      <c r="C117" t="s">
        <v>114</v>
      </c>
      <c r="D117">
        <v>106990</v>
      </c>
      <c r="E117" s="31">
        <v>1320219064894</v>
      </c>
      <c r="F117" t="s">
        <v>570</v>
      </c>
      <c r="G117">
        <v>325110</v>
      </c>
      <c r="H117" t="s">
        <v>571</v>
      </c>
      <c r="I117" t="s">
        <v>572</v>
      </c>
      <c r="J117" t="s">
        <v>573</v>
      </c>
      <c r="K117" t="s">
        <v>148</v>
      </c>
      <c r="L117">
        <v>77521</v>
      </c>
      <c r="M117" s="3" t="str">
        <f t="shared" si="19"/>
        <v>95. USED AS A REACTANT, 96. P101  FEEDSTOCKS</v>
      </c>
      <c r="N117" s="3" t="s">
        <v>53</v>
      </c>
      <c r="O117" s="3" t="s">
        <v>1423</v>
      </c>
      <c r="P117">
        <v>1061</v>
      </c>
      <c r="Q117">
        <v>12688</v>
      </c>
      <c r="R117">
        <v>13749</v>
      </c>
      <c r="S117" s="3" t="s">
        <v>1405</v>
      </c>
      <c r="T117" s="3" t="s">
        <v>1405</v>
      </c>
      <c r="U117" s="3" t="s">
        <v>1405</v>
      </c>
      <c r="V117" s="3" t="s">
        <v>1405</v>
      </c>
      <c r="W117" s="3" t="s">
        <v>1405</v>
      </c>
      <c r="X117" s="3" t="s">
        <v>1405</v>
      </c>
      <c r="Y117" s="3" t="s">
        <v>1407</v>
      </c>
      <c r="Z117" s="3" t="s">
        <v>1407</v>
      </c>
      <c r="AA117" s="3" t="s">
        <v>1405</v>
      </c>
      <c r="AB117" s="3" t="s">
        <v>1405</v>
      </c>
      <c r="AC117" s="3" t="s">
        <v>1405</v>
      </c>
      <c r="AD117" s="3" t="s">
        <v>1405</v>
      </c>
      <c r="AE117" s="3" t="s">
        <v>1405</v>
      </c>
      <c r="AF117" s="3" t="s">
        <v>1405</v>
      </c>
      <c r="AG117" s="3" t="s">
        <v>1405</v>
      </c>
      <c r="AH117" s="3" t="s">
        <v>1405</v>
      </c>
      <c r="AI117" s="3" t="s">
        <v>1405</v>
      </c>
      <c r="AJ117" s="3" t="s">
        <v>1405</v>
      </c>
      <c r="AK117" s="3" t="s">
        <v>1405</v>
      </c>
      <c r="AL117" s="3" t="s">
        <v>1405</v>
      </c>
      <c r="AM117" s="3" t="s">
        <v>1405</v>
      </c>
      <c r="AN117" s="3" t="s">
        <v>1405</v>
      </c>
      <c r="AO117" s="3" t="s">
        <v>1405</v>
      </c>
      <c r="AP117" s="3" t="s">
        <v>1405</v>
      </c>
      <c r="AQ117" s="3" t="s">
        <v>1405</v>
      </c>
      <c r="AR117" s="3" t="s">
        <v>1405</v>
      </c>
      <c r="AS117" s="3" t="s">
        <v>1405</v>
      </c>
      <c r="AT117" s="3" t="s">
        <v>1405</v>
      </c>
      <c r="AU117" s="3" t="s">
        <v>1405</v>
      </c>
      <c r="AV117" s="3" t="s">
        <v>1405</v>
      </c>
      <c r="AW117" s="3" t="s">
        <v>1405</v>
      </c>
      <c r="AX117" s="3" t="s">
        <v>1405</v>
      </c>
      <c r="AY117" s="3" t="s">
        <v>1405</v>
      </c>
      <c r="AZ117" s="3" t="s">
        <v>1405</v>
      </c>
      <c r="BA117" s="3" t="s">
        <v>1405</v>
      </c>
      <c r="BB117" s="3" t="s">
        <v>1405</v>
      </c>
      <c r="BC117" s="3" t="s">
        <v>1405</v>
      </c>
      <c r="BD117" s="3" t="s">
        <v>1405</v>
      </c>
      <c r="BE117" s="3" t="s">
        <v>1405</v>
      </c>
      <c r="BF117" s="3" t="s">
        <v>1405</v>
      </c>
      <c r="BG117" s="3" t="s">
        <v>1405</v>
      </c>
      <c r="BH117" s="3" t="s">
        <v>1405</v>
      </c>
      <c r="BI117" s="3" t="s">
        <v>1405</v>
      </c>
      <c r="BJ117" s="3" t="s">
        <v>1405</v>
      </c>
      <c r="BK117" s="3" t="s">
        <v>1405</v>
      </c>
      <c r="BL117" s="3" t="s">
        <v>1405</v>
      </c>
      <c r="BM117" s="3" t="s">
        <v>1405</v>
      </c>
      <c r="BN117" s="3" t="s">
        <v>1405</v>
      </c>
      <c r="BO117" s="3" t="s">
        <v>1405</v>
      </c>
      <c r="BP117" s="3" t="s">
        <v>1405</v>
      </c>
      <c r="BQ117" s="3" t="s">
        <v>1405</v>
      </c>
      <c r="BR117" s="3" t="s">
        <v>1405</v>
      </c>
      <c r="BS117" s="3" t="s">
        <v>1405</v>
      </c>
      <c r="BT117" s="3" t="s">
        <v>1405</v>
      </c>
      <c r="BU117" s="3" t="str">
        <f t="shared" si="26"/>
        <v/>
      </c>
      <c r="BV117" s="3" t="str">
        <f t="shared" si="26"/>
        <v/>
      </c>
      <c r="BW117" s="3" t="str">
        <f t="shared" si="26"/>
        <v/>
      </c>
      <c r="BX117" s="3" t="str">
        <f t="shared" si="26"/>
        <v/>
      </c>
      <c r="BY117" s="3" t="str">
        <f t="shared" si="26"/>
        <v/>
      </c>
      <c r="BZ117" s="3" t="str">
        <f t="shared" si="26"/>
        <v/>
      </c>
      <c r="CA117" s="3" t="str">
        <f t="shared" si="29"/>
        <v>95. USED AS A REACTANT</v>
      </c>
      <c r="CB117" s="3" t="str">
        <f t="shared" si="29"/>
        <v>96. P101  FEEDSTOCKS</v>
      </c>
      <c r="CC117" s="3" t="str">
        <f t="shared" si="29"/>
        <v/>
      </c>
      <c r="CD117" s="3" t="str">
        <f t="shared" si="29"/>
        <v/>
      </c>
      <c r="CE117" s="3" t="str">
        <f t="shared" si="29"/>
        <v/>
      </c>
      <c r="CF117" s="3" t="str">
        <f t="shared" si="29"/>
        <v/>
      </c>
      <c r="CG117" s="3" t="str">
        <f t="shared" si="29"/>
        <v/>
      </c>
      <c r="CH117" s="3" t="str">
        <f t="shared" si="29"/>
        <v/>
      </c>
      <c r="CI117" s="3" t="str">
        <f t="shared" si="29"/>
        <v/>
      </c>
      <c r="CJ117" s="3" t="str">
        <f t="shared" si="20"/>
        <v/>
      </c>
      <c r="CK117" s="3" t="str">
        <f t="shared" si="20"/>
        <v/>
      </c>
      <c r="CL117" s="3" t="str">
        <f t="shared" si="20"/>
        <v/>
      </c>
      <c r="CM117" s="3" t="str">
        <f t="shared" si="20"/>
        <v/>
      </c>
      <c r="CN117" s="3" t="str">
        <f t="shared" si="20"/>
        <v/>
      </c>
      <c r="CO117" s="3" t="str">
        <f t="shared" si="20"/>
        <v/>
      </c>
      <c r="CP117" s="3" t="str">
        <f t="shared" si="27"/>
        <v/>
      </c>
      <c r="CQ117" s="3" t="str">
        <f t="shared" si="27"/>
        <v/>
      </c>
      <c r="CR117" s="3" t="str">
        <f t="shared" si="27"/>
        <v/>
      </c>
      <c r="CS117" s="3" t="str">
        <f t="shared" si="27"/>
        <v/>
      </c>
      <c r="CT117" s="3" t="str">
        <f t="shared" si="27"/>
        <v/>
      </c>
      <c r="CU117" s="3" t="str">
        <f t="shared" si="27"/>
        <v/>
      </c>
      <c r="CV117" s="3" t="str">
        <f t="shared" si="27"/>
        <v/>
      </c>
      <c r="CW117" s="3" t="str">
        <f t="shared" si="27"/>
        <v/>
      </c>
      <c r="CX117" s="3" t="str">
        <f t="shared" si="27"/>
        <v/>
      </c>
      <c r="CY117" s="3" t="str">
        <f t="shared" si="27"/>
        <v/>
      </c>
      <c r="CZ117" s="3" t="str">
        <f t="shared" si="27"/>
        <v/>
      </c>
      <c r="DA117" s="3" t="str">
        <f t="shared" si="27"/>
        <v/>
      </c>
      <c r="DB117" s="3" t="str">
        <f t="shared" si="27"/>
        <v/>
      </c>
      <c r="DC117" s="3" t="str">
        <f t="shared" si="27"/>
        <v/>
      </c>
      <c r="DD117" s="3" t="str">
        <f t="shared" si="27"/>
        <v/>
      </c>
      <c r="DE117" s="3" t="str">
        <f t="shared" si="28"/>
        <v/>
      </c>
      <c r="DF117" s="3" t="str">
        <f t="shared" si="28"/>
        <v/>
      </c>
      <c r="DG117" s="3" t="str">
        <f t="shared" si="28"/>
        <v/>
      </c>
      <c r="DH117" s="3" t="str">
        <f t="shared" si="28"/>
        <v/>
      </c>
      <c r="DI117" s="3" t="str">
        <f t="shared" si="28"/>
        <v/>
      </c>
      <c r="DJ117" s="3" t="str">
        <f t="shared" si="28"/>
        <v/>
      </c>
      <c r="DK117" s="3" t="str">
        <f t="shared" si="28"/>
        <v/>
      </c>
      <c r="DL117" s="3" t="str">
        <f t="shared" si="28"/>
        <v/>
      </c>
      <c r="DM117" s="3" t="str">
        <f t="shared" si="28"/>
        <v/>
      </c>
      <c r="DN117" s="3" t="str">
        <f t="shared" si="28"/>
        <v/>
      </c>
      <c r="DO117" s="3" t="str">
        <f t="shared" si="28"/>
        <v/>
      </c>
      <c r="DP117" s="3" t="str">
        <f t="shared" si="28"/>
        <v/>
      </c>
      <c r="DQ117" s="3" t="str">
        <f t="shared" si="28"/>
        <v/>
      </c>
      <c r="DR117" s="3" t="str">
        <f t="shared" si="28"/>
        <v/>
      </c>
      <c r="DS117" s="3" t="str">
        <f t="shared" si="28"/>
        <v/>
      </c>
      <c r="DT117" s="3" t="str">
        <f t="shared" si="28"/>
        <v/>
      </c>
      <c r="DU117" s="3" t="str">
        <f t="shared" si="30"/>
        <v/>
      </c>
      <c r="DV117" s="3" t="str">
        <f t="shared" si="30"/>
        <v/>
      </c>
    </row>
    <row r="118" spans="1:126" ht="105">
      <c r="A118" t="s">
        <v>115</v>
      </c>
      <c r="B118">
        <v>2021</v>
      </c>
      <c r="C118" t="s">
        <v>114</v>
      </c>
      <c r="D118">
        <v>106990</v>
      </c>
      <c r="E118" s="31">
        <v>1321220093417</v>
      </c>
      <c r="F118" t="s">
        <v>570</v>
      </c>
      <c r="G118">
        <v>325110</v>
      </c>
      <c r="H118" t="s">
        <v>571</v>
      </c>
      <c r="I118" t="s">
        <v>572</v>
      </c>
      <c r="J118" t="s">
        <v>573</v>
      </c>
      <c r="K118" t="s">
        <v>148</v>
      </c>
      <c r="L118">
        <v>77521</v>
      </c>
      <c r="M118" s="3" t="str">
        <f t="shared" si="19"/>
        <v>89. PRODUCE THE CHEMICAL, 92. SALE OR DISTRIBUTION OF THE CHEMICAL, 93. AS A BYPRODUCT, 101. ADDED AS A FORMULATION COMPONENT, 102. P201  ADDITIVES</v>
      </c>
      <c r="N118" s="3" t="s">
        <v>53</v>
      </c>
      <c r="O118" s="3" t="s">
        <v>1423</v>
      </c>
      <c r="P118">
        <v>1240</v>
      </c>
      <c r="Q118">
        <v>13577</v>
      </c>
      <c r="R118">
        <v>14817</v>
      </c>
      <c r="S118" s="3" t="s">
        <v>1407</v>
      </c>
      <c r="T118" s="3" t="s">
        <v>1405</v>
      </c>
      <c r="U118" s="3" t="s">
        <v>1405</v>
      </c>
      <c r="V118" s="3" t="s">
        <v>1407</v>
      </c>
      <c r="W118" s="3" t="s">
        <v>1407</v>
      </c>
      <c r="X118" s="3" t="s">
        <v>1405</v>
      </c>
      <c r="Y118" s="3" t="s">
        <v>1405</v>
      </c>
      <c r="Z118" s="3" t="s">
        <v>1405</v>
      </c>
      <c r="AA118" s="3" t="s">
        <v>1405</v>
      </c>
      <c r="AB118" s="3" t="s">
        <v>1405</v>
      </c>
      <c r="AC118" s="3" t="s">
        <v>1405</v>
      </c>
      <c r="AD118" s="3" t="s">
        <v>1405</v>
      </c>
      <c r="AE118" s="3" t="s">
        <v>1407</v>
      </c>
      <c r="AF118" s="3" t="s">
        <v>1407</v>
      </c>
      <c r="AG118" s="3" t="s">
        <v>1405</v>
      </c>
      <c r="AH118" s="3" t="s">
        <v>1405</v>
      </c>
      <c r="AI118" s="3" t="s">
        <v>1405</v>
      </c>
      <c r="AJ118" s="3" t="s">
        <v>1405</v>
      </c>
      <c r="AK118" s="3" t="s">
        <v>1405</v>
      </c>
      <c r="AL118" s="3" t="s">
        <v>1405</v>
      </c>
      <c r="AM118" s="3" t="s">
        <v>1405</v>
      </c>
      <c r="AN118" s="3" t="s">
        <v>1405</v>
      </c>
      <c r="AO118" s="3" t="s">
        <v>1405</v>
      </c>
      <c r="AP118" s="3" t="s">
        <v>1405</v>
      </c>
      <c r="AQ118" s="3" t="s">
        <v>1405</v>
      </c>
      <c r="AR118" s="3" t="s">
        <v>1405</v>
      </c>
      <c r="AS118" s="3" t="s">
        <v>1405</v>
      </c>
      <c r="AT118" s="3" t="s">
        <v>1405</v>
      </c>
      <c r="AU118" s="3" t="s">
        <v>1405</v>
      </c>
      <c r="AV118" s="3" t="s">
        <v>1405</v>
      </c>
      <c r="AW118" s="3" t="s">
        <v>1405</v>
      </c>
      <c r="AX118" s="3" t="s">
        <v>1405</v>
      </c>
      <c r="AY118" s="3" t="s">
        <v>1405</v>
      </c>
      <c r="AZ118" s="3" t="s">
        <v>1405</v>
      </c>
      <c r="BA118" s="3" t="s">
        <v>1405</v>
      </c>
      <c r="BB118" s="3" t="s">
        <v>1405</v>
      </c>
      <c r="BC118" s="3" t="s">
        <v>1405</v>
      </c>
      <c r="BD118" s="3" t="s">
        <v>1405</v>
      </c>
      <c r="BE118" s="3" t="s">
        <v>1405</v>
      </c>
      <c r="BF118" s="3" t="s">
        <v>1405</v>
      </c>
      <c r="BG118" s="3" t="s">
        <v>1405</v>
      </c>
      <c r="BH118" s="3" t="s">
        <v>1405</v>
      </c>
      <c r="BI118" s="3" t="s">
        <v>1405</v>
      </c>
      <c r="BJ118" s="3" t="s">
        <v>1405</v>
      </c>
      <c r="BK118" s="3" t="s">
        <v>1405</v>
      </c>
      <c r="BL118" s="3" t="s">
        <v>1405</v>
      </c>
      <c r="BM118" s="3" t="s">
        <v>1405</v>
      </c>
      <c r="BN118" s="3" t="s">
        <v>1405</v>
      </c>
      <c r="BO118" s="3" t="s">
        <v>1405</v>
      </c>
      <c r="BP118" s="3" t="s">
        <v>1405</v>
      </c>
      <c r="BQ118" s="3" t="s">
        <v>1405</v>
      </c>
      <c r="BR118" s="3" t="s">
        <v>1405</v>
      </c>
      <c r="BS118" s="3" t="s">
        <v>1405</v>
      </c>
      <c r="BT118" s="3" t="s">
        <v>1405</v>
      </c>
      <c r="BU118" s="3" t="str">
        <f t="shared" si="26"/>
        <v>89. PRODUCE THE CHEMICAL</v>
      </c>
      <c r="BV118" s="3" t="str">
        <f t="shared" si="26"/>
        <v/>
      </c>
      <c r="BW118" s="3" t="str">
        <f t="shared" si="26"/>
        <v/>
      </c>
      <c r="BX118" s="3" t="str">
        <f t="shared" si="26"/>
        <v>92. SALE OR DISTRIBUTION OF THE CHEMICAL</v>
      </c>
      <c r="BY118" s="3" t="str">
        <f t="shared" si="26"/>
        <v>93. AS A BYPRODUCT</v>
      </c>
      <c r="BZ118" s="3" t="str">
        <f t="shared" si="26"/>
        <v/>
      </c>
      <c r="CA118" s="3" t="str">
        <f t="shared" si="29"/>
        <v/>
      </c>
      <c r="CB118" s="3" t="str">
        <f t="shared" si="29"/>
        <v/>
      </c>
      <c r="CC118" s="3" t="str">
        <f t="shared" si="29"/>
        <v/>
      </c>
      <c r="CD118" s="3" t="str">
        <f t="shared" si="29"/>
        <v/>
      </c>
      <c r="CE118" s="3" t="str">
        <f t="shared" si="29"/>
        <v/>
      </c>
      <c r="CF118" s="3" t="str">
        <f t="shared" si="29"/>
        <v/>
      </c>
      <c r="CG118" s="3" t="str">
        <f t="shared" si="29"/>
        <v>101. ADDED AS A FORMULATION COMPONENT</v>
      </c>
      <c r="CH118" s="3" t="str">
        <f t="shared" si="29"/>
        <v>102. P201  ADDITIVES</v>
      </c>
      <c r="CI118" s="3" t="str">
        <f t="shared" si="29"/>
        <v/>
      </c>
      <c r="CJ118" s="3" t="str">
        <f t="shared" si="20"/>
        <v/>
      </c>
      <c r="CK118" s="3" t="str">
        <f t="shared" si="20"/>
        <v/>
      </c>
      <c r="CL118" s="3" t="str">
        <f t="shared" si="20"/>
        <v/>
      </c>
      <c r="CM118" s="3" t="str">
        <f t="shared" si="20"/>
        <v/>
      </c>
      <c r="CN118" s="3" t="str">
        <f t="shared" si="20"/>
        <v/>
      </c>
      <c r="CO118" s="3" t="str">
        <f t="shared" si="20"/>
        <v/>
      </c>
      <c r="CP118" s="3" t="str">
        <f t="shared" si="27"/>
        <v/>
      </c>
      <c r="CQ118" s="3" t="str">
        <f t="shared" si="27"/>
        <v/>
      </c>
      <c r="CR118" s="3" t="str">
        <f t="shared" si="27"/>
        <v/>
      </c>
      <c r="CS118" s="3" t="str">
        <f t="shared" si="27"/>
        <v/>
      </c>
      <c r="CT118" s="3" t="str">
        <f t="shared" si="27"/>
        <v/>
      </c>
      <c r="CU118" s="3" t="str">
        <f t="shared" si="27"/>
        <v/>
      </c>
      <c r="CV118" s="3" t="str">
        <f t="shared" si="27"/>
        <v/>
      </c>
      <c r="CW118" s="3" t="str">
        <f t="shared" si="27"/>
        <v/>
      </c>
      <c r="CX118" s="3" t="str">
        <f t="shared" si="27"/>
        <v/>
      </c>
      <c r="CY118" s="3" t="str">
        <f t="shared" si="27"/>
        <v/>
      </c>
      <c r="CZ118" s="3" t="str">
        <f t="shared" si="27"/>
        <v/>
      </c>
      <c r="DA118" s="3" t="str">
        <f t="shared" si="27"/>
        <v/>
      </c>
      <c r="DB118" s="3" t="str">
        <f t="shared" ref="DB118:DQ137" si="31">IF(AZ118="Yes", DB$1,"")</f>
        <v/>
      </c>
      <c r="DC118" s="3" t="str">
        <f t="shared" si="31"/>
        <v/>
      </c>
      <c r="DD118" s="3" t="str">
        <f t="shared" si="31"/>
        <v/>
      </c>
      <c r="DE118" s="3" t="str">
        <f t="shared" si="28"/>
        <v/>
      </c>
      <c r="DF118" s="3" t="str">
        <f t="shared" si="28"/>
        <v/>
      </c>
      <c r="DG118" s="3" t="str">
        <f t="shared" si="28"/>
        <v/>
      </c>
      <c r="DH118" s="3" t="str">
        <f t="shared" si="28"/>
        <v/>
      </c>
      <c r="DI118" s="3" t="str">
        <f t="shared" si="28"/>
        <v/>
      </c>
      <c r="DJ118" s="3" t="str">
        <f t="shared" si="28"/>
        <v/>
      </c>
      <c r="DK118" s="3" t="str">
        <f t="shared" si="28"/>
        <v/>
      </c>
      <c r="DL118" s="3" t="str">
        <f t="shared" si="28"/>
        <v/>
      </c>
      <c r="DM118" s="3" t="str">
        <f t="shared" si="28"/>
        <v/>
      </c>
      <c r="DN118" s="3" t="str">
        <f t="shared" si="28"/>
        <v/>
      </c>
      <c r="DO118" s="3" t="str">
        <f t="shared" si="28"/>
        <v/>
      </c>
      <c r="DP118" s="3" t="str">
        <f t="shared" si="28"/>
        <v/>
      </c>
      <c r="DQ118" s="3" t="str">
        <f t="shared" si="28"/>
        <v/>
      </c>
      <c r="DR118" s="3" t="str">
        <f t="shared" si="28"/>
        <v/>
      </c>
      <c r="DS118" s="3" t="str">
        <f t="shared" si="28"/>
        <v/>
      </c>
      <c r="DT118" s="3" t="str">
        <f t="shared" si="28"/>
        <v/>
      </c>
      <c r="DU118" s="3" t="str">
        <f t="shared" si="30"/>
        <v/>
      </c>
      <c r="DV118" s="3" t="str">
        <f t="shared" si="30"/>
        <v/>
      </c>
    </row>
    <row r="119" spans="1:126" ht="43.5" customHeight="1">
      <c r="A119" t="s">
        <v>115</v>
      </c>
      <c r="B119">
        <v>2016</v>
      </c>
      <c r="C119" t="s">
        <v>114</v>
      </c>
      <c r="D119">
        <v>106990</v>
      </c>
      <c r="E119" s="31">
        <v>1316215471513</v>
      </c>
      <c r="F119" t="s">
        <v>574</v>
      </c>
      <c r="G119">
        <v>325199</v>
      </c>
      <c r="H119" t="s">
        <v>575</v>
      </c>
      <c r="I119" t="s">
        <v>576</v>
      </c>
      <c r="J119" t="s">
        <v>577</v>
      </c>
      <c r="K119" t="s">
        <v>148</v>
      </c>
      <c r="L119">
        <v>79007</v>
      </c>
      <c r="M119" s="3" t="str">
        <f t="shared" si="19"/>
        <v>95. USED AS A REACTANT</v>
      </c>
      <c r="N119" s="3" t="s">
        <v>1419</v>
      </c>
      <c r="O119" s="3" t="s">
        <v>1410</v>
      </c>
      <c r="P119">
        <v>5211</v>
      </c>
      <c r="Q119">
        <v>2379.6</v>
      </c>
      <c r="R119">
        <v>7590.6</v>
      </c>
      <c r="S119" s="3" t="s">
        <v>1405</v>
      </c>
      <c r="T119" s="3" t="s">
        <v>1405</v>
      </c>
      <c r="U119" s="3" t="s">
        <v>1405</v>
      </c>
      <c r="V119" s="3" t="s">
        <v>1405</v>
      </c>
      <c r="W119" s="3" t="s">
        <v>1405</v>
      </c>
      <c r="X119" s="3" t="s">
        <v>1405</v>
      </c>
      <c r="Y119" s="3" t="s">
        <v>1407</v>
      </c>
      <c r="AE119" s="3" t="s">
        <v>1405</v>
      </c>
      <c r="AR119" s="3" t="s">
        <v>1405</v>
      </c>
      <c r="AS119" s="3" t="s">
        <v>1405</v>
      </c>
      <c r="AT119" s="3" t="s">
        <v>1405</v>
      </c>
      <c r="AV119" s="3" t="s">
        <v>1405</v>
      </c>
      <c r="BD119" s="3" t="s">
        <v>1405</v>
      </c>
      <c r="BK119" s="3" t="s">
        <v>1405</v>
      </c>
      <c r="BU119" s="3" t="str">
        <f t="shared" si="26"/>
        <v/>
      </c>
      <c r="BV119" s="3" t="str">
        <f t="shared" si="26"/>
        <v/>
      </c>
      <c r="BW119" s="3" t="str">
        <f t="shared" si="26"/>
        <v/>
      </c>
      <c r="BX119" s="3" t="str">
        <f t="shared" si="26"/>
        <v/>
      </c>
      <c r="BY119" s="3" t="str">
        <f t="shared" si="26"/>
        <v/>
      </c>
      <c r="BZ119" s="3" t="str">
        <f t="shared" si="26"/>
        <v/>
      </c>
      <c r="CA119" s="3" t="str">
        <f t="shared" si="29"/>
        <v>95. USED AS A REACTANT</v>
      </c>
      <c r="CB119" s="3" t="str">
        <f t="shared" si="29"/>
        <v/>
      </c>
      <c r="CC119" s="3" t="str">
        <f t="shared" si="29"/>
        <v/>
      </c>
      <c r="CD119" s="3" t="str">
        <f t="shared" si="29"/>
        <v/>
      </c>
      <c r="CE119" s="3" t="str">
        <f t="shared" si="29"/>
        <v/>
      </c>
      <c r="CF119" s="3" t="str">
        <f t="shared" si="29"/>
        <v/>
      </c>
      <c r="CG119" s="3" t="str">
        <f t="shared" si="29"/>
        <v/>
      </c>
      <c r="CH119" s="3" t="str">
        <f t="shared" si="29"/>
        <v/>
      </c>
      <c r="CI119" s="3" t="str">
        <f t="shared" si="29"/>
        <v/>
      </c>
      <c r="CJ119" s="3" t="str">
        <f t="shared" si="20"/>
        <v/>
      </c>
      <c r="CK119" s="3" t="str">
        <f t="shared" si="20"/>
        <v/>
      </c>
      <c r="CL119" s="3" t="str">
        <f t="shared" si="20"/>
        <v/>
      </c>
      <c r="CM119" s="3" t="str">
        <f t="shared" si="20"/>
        <v/>
      </c>
      <c r="CN119" s="3" t="str">
        <f t="shared" si="20"/>
        <v/>
      </c>
      <c r="CO119" s="3" t="str">
        <f t="shared" si="20"/>
        <v/>
      </c>
      <c r="CP119" s="3" t="str">
        <f t="shared" si="20"/>
        <v/>
      </c>
      <c r="CQ119" s="3" t="str">
        <f t="shared" si="20"/>
        <v/>
      </c>
      <c r="CR119" s="3" t="str">
        <f t="shared" si="20"/>
        <v/>
      </c>
      <c r="CS119" s="3" t="str">
        <f t="shared" ref="CS119:DD144" si="32">IF(AQ119="Yes", CS$1,"")</f>
        <v/>
      </c>
      <c r="CT119" s="3" t="str">
        <f t="shared" si="32"/>
        <v/>
      </c>
      <c r="CU119" s="3" t="str">
        <f t="shared" si="32"/>
        <v/>
      </c>
      <c r="CV119" s="3" t="str">
        <f t="shared" si="32"/>
        <v/>
      </c>
      <c r="CW119" s="3" t="str">
        <f t="shared" si="32"/>
        <v/>
      </c>
      <c r="CX119" s="3" t="str">
        <f t="shared" si="32"/>
        <v/>
      </c>
      <c r="CY119" s="3" t="str">
        <f t="shared" si="32"/>
        <v/>
      </c>
      <c r="CZ119" s="3" t="str">
        <f t="shared" si="32"/>
        <v/>
      </c>
      <c r="DA119" s="3" t="str">
        <f t="shared" si="32"/>
        <v/>
      </c>
      <c r="DB119" s="3" t="str">
        <f t="shared" si="31"/>
        <v/>
      </c>
      <c r="DC119" s="3" t="str">
        <f t="shared" si="31"/>
        <v/>
      </c>
      <c r="DD119" s="3" t="str">
        <f t="shared" si="31"/>
        <v/>
      </c>
      <c r="DE119" s="3" t="str">
        <f t="shared" si="28"/>
        <v/>
      </c>
      <c r="DF119" s="3" t="str">
        <f t="shared" si="28"/>
        <v/>
      </c>
      <c r="DG119" s="3" t="str">
        <f t="shared" si="28"/>
        <v/>
      </c>
      <c r="DH119" s="3" t="str">
        <f t="shared" si="28"/>
        <v/>
      </c>
      <c r="DI119" s="3" t="str">
        <f t="shared" si="28"/>
        <v/>
      </c>
      <c r="DJ119" s="3" t="str">
        <f t="shared" si="28"/>
        <v/>
      </c>
      <c r="DK119" s="3" t="str">
        <f t="shared" si="28"/>
        <v/>
      </c>
      <c r="DL119" s="3" t="str">
        <f t="shared" si="28"/>
        <v/>
      </c>
      <c r="DM119" s="3" t="str">
        <f t="shared" si="28"/>
        <v/>
      </c>
      <c r="DN119" s="3" t="str">
        <f t="shared" si="28"/>
        <v/>
      </c>
      <c r="DO119" s="3" t="str">
        <f t="shared" si="28"/>
        <v/>
      </c>
      <c r="DP119" s="3" t="str">
        <f t="shared" si="28"/>
        <v/>
      </c>
      <c r="DQ119" s="3" t="str">
        <f t="shared" si="28"/>
        <v/>
      </c>
      <c r="DR119" s="3" t="str">
        <f t="shared" si="28"/>
        <v/>
      </c>
      <c r="DS119" s="3" t="str">
        <f t="shared" si="28"/>
        <v/>
      </c>
      <c r="DT119" s="3" t="str">
        <f t="shared" si="28"/>
        <v/>
      </c>
      <c r="DU119" s="3" t="str">
        <f t="shared" si="30"/>
        <v/>
      </c>
      <c r="DV119" s="3" t="str">
        <f t="shared" si="30"/>
        <v/>
      </c>
    </row>
    <row r="120" spans="1:126">
      <c r="A120" t="s">
        <v>115</v>
      </c>
      <c r="B120">
        <v>2017</v>
      </c>
      <c r="C120" t="s">
        <v>114</v>
      </c>
      <c r="D120">
        <v>106990</v>
      </c>
      <c r="E120" s="31">
        <v>1317216568257</v>
      </c>
      <c r="F120" t="s">
        <v>574</v>
      </c>
      <c r="G120">
        <v>325199</v>
      </c>
      <c r="H120" t="s">
        <v>575</v>
      </c>
      <c r="I120" t="s">
        <v>576</v>
      </c>
      <c r="J120" t="s">
        <v>577</v>
      </c>
      <c r="K120" t="s">
        <v>148</v>
      </c>
      <c r="L120">
        <v>79007</v>
      </c>
      <c r="M120" s="3" t="str">
        <f t="shared" si="19"/>
        <v>95. USED AS A REACTANT</v>
      </c>
      <c r="N120" s="3" t="s">
        <v>1419</v>
      </c>
      <c r="O120" s="3" t="s">
        <v>1410</v>
      </c>
      <c r="P120">
        <v>18518</v>
      </c>
      <c r="Q120">
        <v>1943.6</v>
      </c>
      <c r="R120">
        <v>20461.599999999999</v>
      </c>
      <c r="S120" s="3" t="s">
        <v>1405</v>
      </c>
      <c r="T120" s="3" t="s">
        <v>1405</v>
      </c>
      <c r="U120" s="3" t="s">
        <v>1405</v>
      </c>
      <c r="V120" s="3" t="s">
        <v>1405</v>
      </c>
      <c r="W120" s="3" t="s">
        <v>1405</v>
      </c>
      <c r="X120" s="3" t="s">
        <v>1405</v>
      </c>
      <c r="Y120" s="3" t="s">
        <v>1407</v>
      </c>
      <c r="AE120" s="3" t="s">
        <v>1405</v>
      </c>
      <c r="AR120" s="3" t="s">
        <v>1405</v>
      </c>
      <c r="AS120" s="3" t="s">
        <v>1405</v>
      </c>
      <c r="AT120" s="3" t="s">
        <v>1405</v>
      </c>
      <c r="AV120" s="3" t="s">
        <v>1405</v>
      </c>
      <c r="BD120" s="3" t="s">
        <v>1405</v>
      </c>
      <c r="BK120" s="3" t="s">
        <v>1405</v>
      </c>
      <c r="BU120" s="3" t="str">
        <f t="shared" si="26"/>
        <v/>
      </c>
      <c r="BV120" s="3" t="str">
        <f t="shared" si="26"/>
        <v/>
      </c>
      <c r="BW120" s="3" t="str">
        <f t="shared" si="26"/>
        <v/>
      </c>
      <c r="BX120" s="3" t="str">
        <f t="shared" si="26"/>
        <v/>
      </c>
      <c r="BY120" s="3" t="str">
        <f t="shared" si="26"/>
        <v/>
      </c>
      <c r="BZ120" s="3" t="str">
        <f t="shared" si="26"/>
        <v/>
      </c>
      <c r="CA120" s="3" t="str">
        <f t="shared" si="29"/>
        <v>95. USED AS A REACTANT</v>
      </c>
      <c r="CB120" s="3" t="str">
        <f t="shared" si="29"/>
        <v/>
      </c>
      <c r="CC120" s="3" t="str">
        <f t="shared" si="29"/>
        <v/>
      </c>
      <c r="CD120" s="3" t="str">
        <f t="shared" si="29"/>
        <v/>
      </c>
      <c r="CE120" s="3" t="str">
        <f t="shared" si="29"/>
        <v/>
      </c>
      <c r="CF120" s="3" t="str">
        <f t="shared" si="29"/>
        <v/>
      </c>
      <c r="CG120" s="3" t="str">
        <f t="shared" si="29"/>
        <v/>
      </c>
      <c r="CH120" s="3" t="str">
        <f t="shared" si="29"/>
        <v/>
      </c>
      <c r="CI120" s="3" t="str">
        <f t="shared" si="29"/>
        <v/>
      </c>
      <c r="CJ120" s="3" t="str">
        <f t="shared" si="29"/>
        <v/>
      </c>
      <c r="CK120" s="3" t="str">
        <f t="shared" si="29"/>
        <v/>
      </c>
      <c r="CL120" s="3" t="str">
        <f t="shared" si="29"/>
        <v/>
      </c>
      <c r="CM120" s="3" t="str">
        <f t="shared" si="29"/>
        <v/>
      </c>
      <c r="CN120" s="3" t="str">
        <f t="shared" si="29"/>
        <v/>
      </c>
      <c r="CO120" s="3" t="str">
        <f t="shared" si="29"/>
        <v/>
      </c>
      <c r="CP120" s="3" t="str">
        <f t="shared" si="29"/>
        <v/>
      </c>
      <c r="CQ120" s="3" t="str">
        <f t="shared" ref="CQ120:DF159" si="33">IF(AO120="Yes", CQ$1,"")</f>
        <v/>
      </c>
      <c r="CR120" s="3" t="str">
        <f t="shared" si="33"/>
        <v/>
      </c>
      <c r="CS120" s="3" t="str">
        <f t="shared" si="32"/>
        <v/>
      </c>
      <c r="CT120" s="3" t="str">
        <f t="shared" si="32"/>
        <v/>
      </c>
      <c r="CU120" s="3" t="str">
        <f t="shared" si="32"/>
        <v/>
      </c>
      <c r="CV120" s="3" t="str">
        <f t="shared" si="32"/>
        <v/>
      </c>
      <c r="CW120" s="3" t="str">
        <f t="shared" si="32"/>
        <v/>
      </c>
      <c r="CX120" s="3" t="str">
        <f t="shared" si="32"/>
        <v/>
      </c>
      <c r="CY120" s="3" t="str">
        <f t="shared" si="32"/>
        <v/>
      </c>
      <c r="CZ120" s="3" t="str">
        <f t="shared" si="32"/>
        <v/>
      </c>
      <c r="DA120" s="3" t="str">
        <f t="shared" si="32"/>
        <v/>
      </c>
      <c r="DB120" s="3" t="str">
        <f t="shared" si="31"/>
        <v/>
      </c>
      <c r="DC120" s="3" t="str">
        <f t="shared" si="31"/>
        <v/>
      </c>
      <c r="DD120" s="3" t="str">
        <f t="shared" si="31"/>
        <v/>
      </c>
      <c r="DE120" s="3" t="str">
        <f t="shared" si="28"/>
        <v/>
      </c>
      <c r="DF120" s="3" t="str">
        <f t="shared" si="28"/>
        <v/>
      </c>
      <c r="DG120" s="3" t="str">
        <f t="shared" si="28"/>
        <v/>
      </c>
      <c r="DH120" s="3" t="str">
        <f t="shared" si="28"/>
        <v/>
      </c>
      <c r="DI120" s="3" t="str">
        <f t="shared" si="28"/>
        <v/>
      </c>
      <c r="DJ120" s="3" t="str">
        <f t="shared" si="28"/>
        <v/>
      </c>
      <c r="DK120" s="3" t="str">
        <f t="shared" si="28"/>
        <v/>
      </c>
      <c r="DL120" s="3" t="str">
        <f t="shared" si="28"/>
        <v/>
      </c>
      <c r="DM120" s="3" t="str">
        <f t="shared" si="28"/>
        <v/>
      </c>
      <c r="DN120" s="3" t="str">
        <f t="shared" si="28"/>
        <v/>
      </c>
      <c r="DO120" s="3" t="str">
        <f t="shared" si="28"/>
        <v/>
      </c>
      <c r="DP120" s="3" t="str">
        <f t="shared" si="28"/>
        <v/>
      </c>
      <c r="DQ120" s="3" t="str">
        <f t="shared" si="28"/>
        <v/>
      </c>
      <c r="DR120" s="3" t="str">
        <f t="shared" si="28"/>
        <v/>
      </c>
      <c r="DS120" s="3" t="str">
        <f t="shared" si="28"/>
        <v/>
      </c>
      <c r="DT120" s="3" t="str">
        <f t="shared" si="28"/>
        <v/>
      </c>
      <c r="DU120" s="3" t="str">
        <f t="shared" si="30"/>
        <v/>
      </c>
      <c r="DV120" s="3" t="str">
        <f t="shared" si="30"/>
        <v/>
      </c>
    </row>
    <row r="121" spans="1:126" ht="60">
      <c r="A121" t="s">
        <v>115</v>
      </c>
      <c r="B121">
        <v>2018</v>
      </c>
      <c r="C121" t="s">
        <v>114</v>
      </c>
      <c r="D121">
        <v>106990</v>
      </c>
      <c r="E121" s="31">
        <v>1318217238916</v>
      </c>
      <c r="F121" t="s">
        <v>574</v>
      </c>
      <c r="G121">
        <v>325199</v>
      </c>
      <c r="H121" t="s">
        <v>575</v>
      </c>
      <c r="I121" t="s">
        <v>576</v>
      </c>
      <c r="J121" t="s">
        <v>577</v>
      </c>
      <c r="K121" t="s">
        <v>148</v>
      </c>
      <c r="L121">
        <v>79007</v>
      </c>
      <c r="M121" s="3" t="str">
        <f t="shared" si="19"/>
        <v>95. USED AS A REACTANT, 96. P101  FEEDSTOCKS</v>
      </c>
      <c r="N121" s="3" t="s">
        <v>1419</v>
      </c>
      <c r="O121" s="3" t="s">
        <v>1410</v>
      </c>
      <c r="P121">
        <v>19047.8</v>
      </c>
      <c r="Q121">
        <v>3266.4</v>
      </c>
      <c r="R121">
        <v>22314.2</v>
      </c>
      <c r="S121" s="3" t="s">
        <v>1405</v>
      </c>
      <c r="T121" s="3" t="s">
        <v>1405</v>
      </c>
      <c r="U121" s="3" t="s">
        <v>1405</v>
      </c>
      <c r="V121" s="3" t="s">
        <v>1405</v>
      </c>
      <c r="W121" s="3" t="s">
        <v>1405</v>
      </c>
      <c r="X121" s="3" t="s">
        <v>1405</v>
      </c>
      <c r="Y121" s="3" t="s">
        <v>1407</v>
      </c>
      <c r="Z121" s="3" t="s">
        <v>1407</v>
      </c>
      <c r="AA121" s="3" t="s">
        <v>1405</v>
      </c>
      <c r="AB121" s="3" t="s">
        <v>1405</v>
      </c>
      <c r="AC121" s="3" t="s">
        <v>1405</v>
      </c>
      <c r="AD121" s="3" t="s">
        <v>1405</v>
      </c>
      <c r="AE121" s="3" t="s">
        <v>1405</v>
      </c>
      <c r="AF121" s="3" t="s">
        <v>1405</v>
      </c>
      <c r="AG121" s="3" t="s">
        <v>1405</v>
      </c>
      <c r="AH121" s="3" t="s">
        <v>1405</v>
      </c>
      <c r="AI121" s="3" t="s">
        <v>1405</v>
      </c>
      <c r="AJ121" s="3" t="s">
        <v>1405</v>
      </c>
      <c r="AK121" s="3" t="s">
        <v>1405</v>
      </c>
      <c r="AL121" s="3" t="s">
        <v>1405</v>
      </c>
      <c r="AM121" s="3" t="s">
        <v>1405</v>
      </c>
      <c r="AN121" s="3" t="s">
        <v>1405</v>
      </c>
      <c r="AO121" s="3" t="s">
        <v>1405</v>
      </c>
      <c r="AP121" s="3" t="s">
        <v>1405</v>
      </c>
      <c r="AQ121" s="3" t="s">
        <v>1405</v>
      </c>
      <c r="AR121" s="3" t="s">
        <v>1405</v>
      </c>
      <c r="AS121" s="3" t="s">
        <v>1405</v>
      </c>
      <c r="AT121" s="3" t="s">
        <v>1405</v>
      </c>
      <c r="AU121" s="3" t="s">
        <v>1405</v>
      </c>
      <c r="AV121" s="3" t="s">
        <v>1405</v>
      </c>
      <c r="AW121" s="3" t="s">
        <v>1405</v>
      </c>
      <c r="AX121" s="3" t="s">
        <v>1405</v>
      </c>
      <c r="AY121" s="3" t="s">
        <v>1405</v>
      </c>
      <c r="AZ121" s="3" t="s">
        <v>1405</v>
      </c>
      <c r="BA121" s="3" t="s">
        <v>1405</v>
      </c>
      <c r="BB121" s="3" t="s">
        <v>1405</v>
      </c>
      <c r="BC121" s="3" t="s">
        <v>1405</v>
      </c>
      <c r="BD121" s="3" t="s">
        <v>1405</v>
      </c>
      <c r="BE121" s="3" t="s">
        <v>1405</v>
      </c>
      <c r="BF121" s="3" t="s">
        <v>1405</v>
      </c>
      <c r="BG121" s="3" t="s">
        <v>1405</v>
      </c>
      <c r="BH121" s="3" t="s">
        <v>1405</v>
      </c>
      <c r="BI121" s="3" t="s">
        <v>1405</v>
      </c>
      <c r="BJ121" s="3" t="s">
        <v>1405</v>
      </c>
      <c r="BK121" s="3" t="s">
        <v>1405</v>
      </c>
      <c r="BL121" s="3" t="s">
        <v>1405</v>
      </c>
      <c r="BM121" s="3" t="s">
        <v>1405</v>
      </c>
      <c r="BN121" s="3" t="s">
        <v>1405</v>
      </c>
      <c r="BO121" s="3" t="s">
        <v>1405</v>
      </c>
      <c r="BP121" s="3" t="s">
        <v>1405</v>
      </c>
      <c r="BQ121" s="3" t="s">
        <v>1405</v>
      </c>
      <c r="BR121" s="3" t="s">
        <v>1405</v>
      </c>
      <c r="BS121" s="3" t="s">
        <v>1405</v>
      </c>
      <c r="BT121" s="3" t="s">
        <v>1405</v>
      </c>
      <c r="BU121" s="3" t="str">
        <f t="shared" si="26"/>
        <v/>
      </c>
      <c r="BV121" s="3" t="str">
        <f t="shared" si="26"/>
        <v/>
      </c>
      <c r="BW121" s="3" t="str">
        <f t="shared" si="26"/>
        <v/>
      </c>
      <c r="BX121" s="3" t="str">
        <f t="shared" si="26"/>
        <v/>
      </c>
      <c r="BY121" s="3" t="str">
        <f t="shared" si="26"/>
        <v/>
      </c>
      <c r="BZ121" s="3" t="str">
        <f t="shared" si="26"/>
        <v/>
      </c>
      <c r="CA121" s="3" t="str">
        <f t="shared" si="29"/>
        <v>95. USED AS A REACTANT</v>
      </c>
      <c r="CB121" s="3" t="str">
        <f t="shared" si="29"/>
        <v>96. P101  FEEDSTOCKS</v>
      </c>
      <c r="CC121" s="3" t="str">
        <f t="shared" si="29"/>
        <v/>
      </c>
      <c r="CD121" s="3" t="str">
        <f t="shared" si="29"/>
        <v/>
      </c>
      <c r="CE121" s="3" t="str">
        <f t="shared" si="29"/>
        <v/>
      </c>
      <c r="CF121" s="3" t="str">
        <f t="shared" si="29"/>
        <v/>
      </c>
      <c r="CG121" s="3" t="str">
        <f t="shared" si="29"/>
        <v/>
      </c>
      <c r="CH121" s="3" t="str">
        <f t="shared" si="29"/>
        <v/>
      </c>
      <c r="CI121" s="3" t="str">
        <f t="shared" si="29"/>
        <v/>
      </c>
      <c r="CJ121" s="3" t="str">
        <f t="shared" si="29"/>
        <v/>
      </c>
      <c r="CK121" s="3" t="str">
        <f t="shared" si="29"/>
        <v/>
      </c>
      <c r="CL121" s="3" t="str">
        <f t="shared" si="29"/>
        <v/>
      </c>
      <c r="CM121" s="3" t="str">
        <f t="shared" si="29"/>
        <v/>
      </c>
      <c r="CN121" s="3" t="str">
        <f t="shared" si="29"/>
        <v/>
      </c>
      <c r="CO121" s="3" t="str">
        <f t="shared" si="29"/>
        <v/>
      </c>
      <c r="CP121" s="3" t="str">
        <f t="shared" si="29"/>
        <v/>
      </c>
      <c r="CQ121" s="3" t="str">
        <f t="shared" si="33"/>
        <v/>
      </c>
      <c r="CR121" s="3" t="str">
        <f t="shared" si="33"/>
        <v/>
      </c>
      <c r="CS121" s="3" t="str">
        <f t="shared" si="32"/>
        <v/>
      </c>
      <c r="CT121" s="3" t="str">
        <f t="shared" si="32"/>
        <v/>
      </c>
      <c r="CU121" s="3" t="str">
        <f t="shared" si="32"/>
        <v/>
      </c>
      <c r="CV121" s="3" t="str">
        <f t="shared" si="32"/>
        <v/>
      </c>
      <c r="CW121" s="3" t="str">
        <f t="shared" si="32"/>
        <v/>
      </c>
      <c r="CX121" s="3" t="str">
        <f t="shared" si="32"/>
        <v/>
      </c>
      <c r="CY121" s="3" t="str">
        <f t="shared" si="32"/>
        <v/>
      </c>
      <c r="CZ121" s="3" t="str">
        <f t="shared" si="32"/>
        <v/>
      </c>
      <c r="DA121" s="3" t="str">
        <f t="shared" si="32"/>
        <v/>
      </c>
      <c r="DB121" s="3" t="str">
        <f t="shared" si="31"/>
        <v/>
      </c>
      <c r="DC121" s="3" t="str">
        <f t="shared" si="31"/>
        <v/>
      </c>
      <c r="DD121" s="3" t="str">
        <f t="shared" si="31"/>
        <v/>
      </c>
      <c r="DE121" s="3" t="str">
        <f t="shared" si="28"/>
        <v/>
      </c>
      <c r="DF121" s="3" t="str">
        <f t="shared" si="28"/>
        <v/>
      </c>
      <c r="DG121" s="3" t="str">
        <f t="shared" si="28"/>
        <v/>
      </c>
      <c r="DH121" s="3" t="str">
        <f t="shared" si="28"/>
        <v/>
      </c>
      <c r="DI121" s="3" t="str">
        <f t="shared" si="28"/>
        <v/>
      </c>
      <c r="DJ121" s="3" t="str">
        <f t="shared" si="28"/>
        <v/>
      </c>
      <c r="DK121" s="3" t="str">
        <f t="shared" si="28"/>
        <v/>
      </c>
      <c r="DL121" s="3" t="str">
        <f t="shared" si="28"/>
        <v/>
      </c>
      <c r="DM121" s="3" t="str">
        <f t="shared" si="28"/>
        <v/>
      </c>
      <c r="DN121" s="3" t="str">
        <f t="shared" si="28"/>
        <v/>
      </c>
      <c r="DO121" s="3" t="str">
        <f t="shared" si="28"/>
        <v/>
      </c>
      <c r="DP121" s="3" t="str">
        <f t="shared" si="28"/>
        <v/>
      </c>
      <c r="DQ121" s="3" t="str">
        <f t="shared" si="28"/>
        <v/>
      </c>
      <c r="DR121" s="3" t="str">
        <f t="shared" si="28"/>
        <v/>
      </c>
      <c r="DS121" s="3" t="str">
        <f t="shared" si="28"/>
        <v/>
      </c>
      <c r="DT121" s="3" t="str">
        <f t="shared" ref="DT121:DV179" si="34">IF(BR121="Yes", DT$1,"")</f>
        <v/>
      </c>
      <c r="DU121" s="3" t="str">
        <f t="shared" si="30"/>
        <v/>
      </c>
      <c r="DV121" s="3" t="str">
        <f t="shared" si="30"/>
        <v/>
      </c>
    </row>
    <row r="122" spans="1:126" ht="60">
      <c r="A122" t="s">
        <v>115</v>
      </c>
      <c r="B122">
        <v>2019</v>
      </c>
      <c r="C122" t="s">
        <v>114</v>
      </c>
      <c r="D122">
        <v>106990</v>
      </c>
      <c r="E122" s="31">
        <v>1319218367946</v>
      </c>
      <c r="F122" t="s">
        <v>574</v>
      </c>
      <c r="G122">
        <v>325199</v>
      </c>
      <c r="H122" t="s">
        <v>575</v>
      </c>
      <c r="I122" t="s">
        <v>576</v>
      </c>
      <c r="J122" t="s">
        <v>577</v>
      </c>
      <c r="K122" t="s">
        <v>148</v>
      </c>
      <c r="L122">
        <v>79007</v>
      </c>
      <c r="M122" s="3" t="str">
        <f t="shared" si="19"/>
        <v>95. USED AS A REACTANT, 96. P101  FEEDSTOCKS</v>
      </c>
      <c r="N122" s="3" t="s">
        <v>1419</v>
      </c>
      <c r="O122" s="3" t="s">
        <v>1410</v>
      </c>
      <c r="P122">
        <v>19060</v>
      </c>
      <c r="Q122">
        <v>4765</v>
      </c>
      <c r="R122">
        <v>23825</v>
      </c>
      <c r="S122" s="3" t="s">
        <v>1405</v>
      </c>
      <c r="T122" s="3" t="s">
        <v>1405</v>
      </c>
      <c r="U122" s="3" t="s">
        <v>1405</v>
      </c>
      <c r="V122" s="3" t="s">
        <v>1405</v>
      </c>
      <c r="W122" s="3" t="s">
        <v>1405</v>
      </c>
      <c r="X122" s="3" t="s">
        <v>1405</v>
      </c>
      <c r="Y122" s="3" t="s">
        <v>1407</v>
      </c>
      <c r="Z122" s="3" t="s">
        <v>1407</v>
      </c>
      <c r="AA122" s="3" t="s">
        <v>1405</v>
      </c>
      <c r="AB122" s="3" t="s">
        <v>1405</v>
      </c>
      <c r="AC122" s="3" t="s">
        <v>1405</v>
      </c>
      <c r="AD122" s="3" t="s">
        <v>1405</v>
      </c>
      <c r="AE122" s="3" t="s">
        <v>1405</v>
      </c>
      <c r="AF122" s="3" t="s">
        <v>1405</v>
      </c>
      <c r="AG122" s="3" t="s">
        <v>1405</v>
      </c>
      <c r="AH122" s="3" t="s">
        <v>1405</v>
      </c>
      <c r="AI122" s="3" t="s">
        <v>1405</v>
      </c>
      <c r="AJ122" s="3" t="s">
        <v>1405</v>
      </c>
      <c r="AK122" s="3" t="s">
        <v>1405</v>
      </c>
      <c r="AL122" s="3" t="s">
        <v>1405</v>
      </c>
      <c r="AM122" s="3" t="s">
        <v>1405</v>
      </c>
      <c r="AN122" s="3" t="s">
        <v>1405</v>
      </c>
      <c r="AO122" s="3" t="s">
        <v>1405</v>
      </c>
      <c r="AP122" s="3" t="s">
        <v>1405</v>
      </c>
      <c r="AQ122" s="3" t="s">
        <v>1405</v>
      </c>
      <c r="AR122" s="3" t="s">
        <v>1405</v>
      </c>
      <c r="AS122" s="3" t="s">
        <v>1405</v>
      </c>
      <c r="AT122" s="3" t="s">
        <v>1405</v>
      </c>
      <c r="AU122" s="3" t="s">
        <v>1405</v>
      </c>
      <c r="AV122" s="3" t="s">
        <v>1405</v>
      </c>
      <c r="AW122" s="3" t="s">
        <v>1405</v>
      </c>
      <c r="AX122" s="3" t="s">
        <v>1405</v>
      </c>
      <c r="AY122" s="3" t="s">
        <v>1405</v>
      </c>
      <c r="AZ122" s="3" t="s">
        <v>1405</v>
      </c>
      <c r="BA122" s="3" t="s">
        <v>1405</v>
      </c>
      <c r="BB122" s="3" t="s">
        <v>1405</v>
      </c>
      <c r="BC122" s="3" t="s">
        <v>1405</v>
      </c>
      <c r="BD122" s="3" t="s">
        <v>1405</v>
      </c>
      <c r="BE122" s="3" t="s">
        <v>1405</v>
      </c>
      <c r="BF122" s="3" t="s">
        <v>1405</v>
      </c>
      <c r="BG122" s="3" t="s">
        <v>1405</v>
      </c>
      <c r="BH122" s="3" t="s">
        <v>1405</v>
      </c>
      <c r="BI122" s="3" t="s">
        <v>1405</v>
      </c>
      <c r="BJ122" s="3" t="s">
        <v>1405</v>
      </c>
      <c r="BK122" s="3" t="s">
        <v>1405</v>
      </c>
      <c r="BL122" s="3" t="s">
        <v>1405</v>
      </c>
      <c r="BM122" s="3" t="s">
        <v>1405</v>
      </c>
      <c r="BN122" s="3" t="s">
        <v>1405</v>
      </c>
      <c r="BO122" s="3" t="s">
        <v>1405</v>
      </c>
      <c r="BP122" s="3" t="s">
        <v>1405</v>
      </c>
      <c r="BQ122" s="3" t="s">
        <v>1405</v>
      </c>
      <c r="BR122" s="3" t="s">
        <v>1405</v>
      </c>
      <c r="BS122" s="3" t="s">
        <v>1405</v>
      </c>
      <c r="BT122" s="3" t="s">
        <v>1405</v>
      </c>
      <c r="BU122" s="3" t="str">
        <f t="shared" si="26"/>
        <v/>
      </c>
      <c r="BV122" s="3" t="str">
        <f t="shared" si="26"/>
        <v/>
      </c>
      <c r="BW122" s="3" t="str">
        <f t="shared" si="26"/>
        <v/>
      </c>
      <c r="BX122" s="3" t="str">
        <f t="shared" si="26"/>
        <v/>
      </c>
      <c r="BY122" s="3" t="str">
        <f t="shared" si="26"/>
        <v/>
      </c>
      <c r="BZ122" s="3" t="str">
        <f t="shared" si="26"/>
        <v/>
      </c>
      <c r="CA122" s="3" t="str">
        <f t="shared" si="29"/>
        <v>95. USED AS A REACTANT</v>
      </c>
      <c r="CB122" s="3" t="str">
        <f t="shared" si="29"/>
        <v>96. P101  FEEDSTOCKS</v>
      </c>
      <c r="CC122" s="3" t="str">
        <f t="shared" si="29"/>
        <v/>
      </c>
      <c r="CD122" s="3" t="str">
        <f t="shared" si="29"/>
        <v/>
      </c>
      <c r="CE122" s="3" t="str">
        <f t="shared" si="29"/>
        <v/>
      </c>
      <c r="CF122" s="3" t="str">
        <f t="shared" si="29"/>
        <v/>
      </c>
      <c r="CG122" s="3" t="str">
        <f t="shared" si="29"/>
        <v/>
      </c>
      <c r="CH122" s="3" t="str">
        <f t="shared" si="29"/>
        <v/>
      </c>
      <c r="CI122" s="3" t="str">
        <f t="shared" si="29"/>
        <v/>
      </c>
      <c r="CJ122" s="3" t="str">
        <f t="shared" si="29"/>
        <v/>
      </c>
      <c r="CK122" s="3" t="str">
        <f t="shared" si="29"/>
        <v/>
      </c>
      <c r="CL122" s="3" t="str">
        <f t="shared" si="29"/>
        <v/>
      </c>
      <c r="CM122" s="3" t="str">
        <f t="shared" si="29"/>
        <v/>
      </c>
      <c r="CN122" s="3" t="str">
        <f t="shared" si="29"/>
        <v/>
      </c>
      <c r="CO122" s="3" t="str">
        <f t="shared" si="29"/>
        <v/>
      </c>
      <c r="CP122" s="3" t="str">
        <f t="shared" si="29"/>
        <v/>
      </c>
      <c r="CQ122" s="3" t="str">
        <f t="shared" si="33"/>
        <v/>
      </c>
      <c r="CR122" s="3" t="str">
        <f t="shared" si="33"/>
        <v/>
      </c>
      <c r="CS122" s="3" t="str">
        <f t="shared" si="32"/>
        <v/>
      </c>
      <c r="CT122" s="3" t="str">
        <f t="shared" si="32"/>
        <v/>
      </c>
      <c r="CU122" s="3" t="str">
        <f t="shared" si="32"/>
        <v/>
      </c>
      <c r="CV122" s="3" t="str">
        <f t="shared" si="32"/>
        <v/>
      </c>
      <c r="CW122" s="3" t="str">
        <f t="shared" si="32"/>
        <v/>
      </c>
      <c r="CX122" s="3" t="str">
        <f t="shared" si="32"/>
        <v/>
      </c>
      <c r="CY122" s="3" t="str">
        <f t="shared" si="32"/>
        <v/>
      </c>
      <c r="CZ122" s="3" t="str">
        <f t="shared" si="32"/>
        <v/>
      </c>
      <c r="DA122" s="3" t="str">
        <f t="shared" si="32"/>
        <v/>
      </c>
      <c r="DB122" s="3" t="str">
        <f t="shared" si="31"/>
        <v/>
      </c>
      <c r="DC122" s="3" t="str">
        <f t="shared" si="31"/>
        <v/>
      </c>
      <c r="DD122" s="3" t="str">
        <f t="shared" si="31"/>
        <v/>
      </c>
      <c r="DE122" s="3" t="str">
        <f t="shared" si="31"/>
        <v/>
      </c>
      <c r="DF122" s="3" t="str">
        <f t="shared" si="31"/>
        <v/>
      </c>
      <c r="DG122" s="3" t="str">
        <f t="shared" si="31"/>
        <v/>
      </c>
      <c r="DH122" s="3" t="str">
        <f t="shared" si="31"/>
        <v/>
      </c>
      <c r="DI122" s="3" t="str">
        <f t="shared" si="31"/>
        <v/>
      </c>
      <c r="DJ122" s="3" t="str">
        <f t="shared" si="31"/>
        <v/>
      </c>
      <c r="DK122" s="3" t="str">
        <f t="shared" si="31"/>
        <v/>
      </c>
      <c r="DL122" s="3" t="str">
        <f t="shared" si="31"/>
        <v/>
      </c>
      <c r="DM122" s="3" t="str">
        <f t="shared" si="31"/>
        <v/>
      </c>
      <c r="DN122" s="3" t="str">
        <f t="shared" si="31"/>
        <v/>
      </c>
      <c r="DO122" s="3" t="str">
        <f t="shared" si="31"/>
        <v/>
      </c>
      <c r="DP122" s="3" t="str">
        <f t="shared" si="31"/>
        <v/>
      </c>
      <c r="DQ122" s="3" t="str">
        <f t="shared" si="31"/>
        <v/>
      </c>
      <c r="DR122" s="3" t="str">
        <f t="shared" ref="DR122:DV180" si="35">IF(BP122="Yes", DR$1,"")</f>
        <v/>
      </c>
      <c r="DS122" s="3" t="str">
        <f t="shared" si="35"/>
        <v/>
      </c>
      <c r="DT122" s="3" t="str">
        <f t="shared" si="34"/>
        <v/>
      </c>
      <c r="DU122" s="3" t="str">
        <f t="shared" si="30"/>
        <v/>
      </c>
      <c r="DV122" s="3" t="str">
        <f t="shared" si="30"/>
        <v/>
      </c>
    </row>
    <row r="123" spans="1:126" ht="105">
      <c r="A123" t="s">
        <v>115</v>
      </c>
      <c r="B123">
        <v>2020</v>
      </c>
      <c r="C123" t="s">
        <v>114</v>
      </c>
      <c r="D123">
        <v>106990</v>
      </c>
      <c r="E123" s="31">
        <v>1320219235280</v>
      </c>
      <c r="F123" t="s">
        <v>574</v>
      </c>
      <c r="G123">
        <v>325199</v>
      </c>
      <c r="H123" t="s">
        <v>575</v>
      </c>
      <c r="I123" t="s">
        <v>576</v>
      </c>
      <c r="J123" t="s">
        <v>577</v>
      </c>
      <c r="K123" t="s">
        <v>148</v>
      </c>
      <c r="L123">
        <v>79007</v>
      </c>
      <c r="M123" s="3" t="str">
        <f t="shared" si="19"/>
        <v>89. PRODUCE THE CHEMICAL, 92. SALE OR DISTRIBUTION OF THE CHEMICAL</v>
      </c>
      <c r="N123" s="3" t="s">
        <v>1419</v>
      </c>
      <c r="O123" s="3" t="s">
        <v>1410</v>
      </c>
      <c r="P123">
        <v>19095.8</v>
      </c>
      <c r="Q123">
        <v>7156.6</v>
      </c>
      <c r="R123">
        <v>26252.400000000001</v>
      </c>
      <c r="S123" s="3" t="s">
        <v>1407</v>
      </c>
      <c r="T123" s="3" t="s">
        <v>1405</v>
      </c>
      <c r="U123" s="3" t="s">
        <v>1405</v>
      </c>
      <c r="V123" s="3" t="s">
        <v>1407</v>
      </c>
      <c r="W123" s="3" t="s">
        <v>1405</v>
      </c>
      <c r="X123" s="3" t="s">
        <v>1405</v>
      </c>
      <c r="Y123" s="3" t="s">
        <v>1405</v>
      </c>
      <c r="Z123" s="3" t="s">
        <v>1405</v>
      </c>
      <c r="AA123" s="3" t="s">
        <v>1405</v>
      </c>
      <c r="AB123" s="3" t="s">
        <v>1405</v>
      </c>
      <c r="AC123" s="3" t="s">
        <v>1405</v>
      </c>
      <c r="AD123" s="3" t="s">
        <v>1405</v>
      </c>
      <c r="AE123" s="3" t="s">
        <v>1405</v>
      </c>
      <c r="AF123" s="3" t="s">
        <v>1405</v>
      </c>
      <c r="AG123" s="3" t="s">
        <v>1405</v>
      </c>
      <c r="AH123" s="3" t="s">
        <v>1405</v>
      </c>
      <c r="AI123" s="3" t="s">
        <v>1405</v>
      </c>
      <c r="AJ123" s="3" t="s">
        <v>1405</v>
      </c>
      <c r="AK123" s="3" t="s">
        <v>1405</v>
      </c>
      <c r="AL123" s="3" t="s">
        <v>1405</v>
      </c>
      <c r="AM123" s="3" t="s">
        <v>1405</v>
      </c>
      <c r="AN123" s="3" t="s">
        <v>1405</v>
      </c>
      <c r="AO123" s="3" t="s">
        <v>1405</v>
      </c>
      <c r="AP123" s="3" t="s">
        <v>1405</v>
      </c>
      <c r="AQ123" s="3" t="s">
        <v>1405</v>
      </c>
      <c r="AR123" s="3" t="s">
        <v>1405</v>
      </c>
      <c r="AS123" s="3" t="s">
        <v>1405</v>
      </c>
      <c r="AT123" s="3" t="s">
        <v>1405</v>
      </c>
      <c r="AU123" s="3" t="s">
        <v>1405</v>
      </c>
      <c r="AV123" s="3" t="s">
        <v>1405</v>
      </c>
      <c r="AW123" s="3" t="s">
        <v>1405</v>
      </c>
      <c r="AX123" s="3" t="s">
        <v>1405</v>
      </c>
      <c r="AY123" s="3" t="s">
        <v>1405</v>
      </c>
      <c r="AZ123" s="3" t="s">
        <v>1405</v>
      </c>
      <c r="BA123" s="3" t="s">
        <v>1405</v>
      </c>
      <c r="BB123" s="3" t="s">
        <v>1405</v>
      </c>
      <c r="BC123" s="3" t="s">
        <v>1405</v>
      </c>
      <c r="BD123" s="3" t="s">
        <v>1405</v>
      </c>
      <c r="BE123" s="3" t="s">
        <v>1405</v>
      </c>
      <c r="BF123" s="3" t="s">
        <v>1405</v>
      </c>
      <c r="BG123" s="3" t="s">
        <v>1405</v>
      </c>
      <c r="BH123" s="3" t="s">
        <v>1405</v>
      </c>
      <c r="BI123" s="3" t="s">
        <v>1405</v>
      </c>
      <c r="BJ123" s="3" t="s">
        <v>1405</v>
      </c>
      <c r="BK123" s="3" t="s">
        <v>1405</v>
      </c>
      <c r="BL123" s="3" t="s">
        <v>1405</v>
      </c>
      <c r="BM123" s="3" t="s">
        <v>1405</v>
      </c>
      <c r="BN123" s="3" t="s">
        <v>1405</v>
      </c>
      <c r="BO123" s="3" t="s">
        <v>1405</v>
      </c>
      <c r="BP123" s="3" t="s">
        <v>1405</v>
      </c>
      <c r="BQ123" s="3" t="s">
        <v>1405</v>
      </c>
      <c r="BR123" s="3" t="s">
        <v>1405</v>
      </c>
      <c r="BS123" s="3" t="s">
        <v>1405</v>
      </c>
      <c r="BT123" s="3" t="s">
        <v>1405</v>
      </c>
      <c r="BU123" s="3" t="str">
        <f t="shared" si="26"/>
        <v>89. PRODUCE THE CHEMICAL</v>
      </c>
      <c r="BV123" s="3" t="str">
        <f t="shared" si="26"/>
        <v/>
      </c>
      <c r="BW123" s="3" t="str">
        <f t="shared" si="26"/>
        <v/>
      </c>
      <c r="BX123" s="3" t="str">
        <f t="shared" si="26"/>
        <v>92. SALE OR DISTRIBUTION OF THE CHEMICAL</v>
      </c>
      <c r="BY123" s="3" t="str">
        <f t="shared" si="26"/>
        <v/>
      </c>
      <c r="BZ123" s="3" t="str">
        <f t="shared" si="26"/>
        <v/>
      </c>
      <c r="CA123" s="3" t="str">
        <f t="shared" si="29"/>
        <v/>
      </c>
      <c r="CB123" s="3" t="str">
        <f t="shared" si="29"/>
        <v/>
      </c>
      <c r="CC123" s="3" t="str">
        <f t="shared" si="29"/>
        <v/>
      </c>
      <c r="CD123" s="3" t="str">
        <f t="shared" si="29"/>
        <v/>
      </c>
      <c r="CE123" s="3" t="str">
        <f t="shared" si="29"/>
        <v/>
      </c>
      <c r="CF123" s="3" t="str">
        <f t="shared" si="29"/>
        <v/>
      </c>
      <c r="CG123" s="3" t="str">
        <f t="shared" si="29"/>
        <v/>
      </c>
      <c r="CH123" s="3" t="str">
        <f t="shared" si="29"/>
        <v/>
      </c>
      <c r="CI123" s="3" t="str">
        <f t="shared" si="29"/>
        <v/>
      </c>
      <c r="CJ123" s="3" t="str">
        <f t="shared" si="29"/>
        <v/>
      </c>
      <c r="CK123" s="3" t="str">
        <f t="shared" si="29"/>
        <v/>
      </c>
      <c r="CL123" s="3" t="str">
        <f t="shared" si="29"/>
        <v/>
      </c>
      <c r="CM123" s="3" t="str">
        <f t="shared" si="29"/>
        <v/>
      </c>
      <c r="CN123" s="3" t="str">
        <f t="shared" si="29"/>
        <v/>
      </c>
      <c r="CO123" s="3" t="str">
        <f t="shared" si="29"/>
        <v/>
      </c>
      <c r="CP123" s="3" t="str">
        <f t="shared" si="29"/>
        <v/>
      </c>
      <c r="CQ123" s="3" t="str">
        <f t="shared" si="33"/>
        <v/>
      </c>
      <c r="CR123" s="3" t="str">
        <f t="shared" si="33"/>
        <v/>
      </c>
      <c r="CS123" s="3" t="str">
        <f t="shared" si="32"/>
        <v/>
      </c>
      <c r="CT123" s="3" t="str">
        <f t="shared" si="32"/>
        <v/>
      </c>
      <c r="CU123" s="3" t="str">
        <f t="shared" si="32"/>
        <v/>
      </c>
      <c r="CV123" s="3" t="str">
        <f t="shared" si="32"/>
        <v/>
      </c>
      <c r="CW123" s="3" t="str">
        <f t="shared" si="32"/>
        <v/>
      </c>
      <c r="CX123" s="3" t="str">
        <f t="shared" si="32"/>
        <v/>
      </c>
      <c r="CY123" s="3" t="str">
        <f t="shared" si="32"/>
        <v/>
      </c>
      <c r="CZ123" s="3" t="str">
        <f t="shared" si="32"/>
        <v/>
      </c>
      <c r="DA123" s="3" t="str">
        <f t="shared" si="32"/>
        <v/>
      </c>
      <c r="DB123" s="3" t="str">
        <f t="shared" si="31"/>
        <v/>
      </c>
      <c r="DC123" s="3" t="str">
        <f t="shared" si="31"/>
        <v/>
      </c>
      <c r="DD123" s="3" t="str">
        <f t="shared" si="31"/>
        <v/>
      </c>
      <c r="DE123" s="3" t="str">
        <f t="shared" si="31"/>
        <v/>
      </c>
      <c r="DF123" s="3" t="str">
        <f t="shared" si="31"/>
        <v/>
      </c>
      <c r="DG123" s="3" t="str">
        <f t="shared" si="31"/>
        <v/>
      </c>
      <c r="DH123" s="3" t="str">
        <f t="shared" si="31"/>
        <v/>
      </c>
      <c r="DI123" s="3" t="str">
        <f t="shared" si="31"/>
        <v/>
      </c>
      <c r="DJ123" s="3" t="str">
        <f t="shared" si="31"/>
        <v/>
      </c>
      <c r="DK123" s="3" t="str">
        <f t="shared" si="31"/>
        <v/>
      </c>
      <c r="DL123" s="3" t="str">
        <f t="shared" si="31"/>
        <v/>
      </c>
      <c r="DM123" s="3" t="str">
        <f t="shared" si="31"/>
        <v/>
      </c>
      <c r="DN123" s="3" t="str">
        <f t="shared" si="31"/>
        <v/>
      </c>
      <c r="DO123" s="3" t="str">
        <f t="shared" si="31"/>
        <v/>
      </c>
      <c r="DP123" s="3" t="str">
        <f t="shared" si="31"/>
        <v/>
      </c>
      <c r="DQ123" s="3" t="str">
        <f t="shared" si="31"/>
        <v/>
      </c>
      <c r="DR123" s="3" t="str">
        <f t="shared" si="35"/>
        <v/>
      </c>
      <c r="DS123" s="3" t="str">
        <f t="shared" si="35"/>
        <v/>
      </c>
      <c r="DT123" s="3" t="str">
        <f t="shared" si="34"/>
        <v/>
      </c>
      <c r="DU123" s="3" t="str">
        <f t="shared" si="30"/>
        <v/>
      </c>
      <c r="DV123" s="3" t="str">
        <f t="shared" si="30"/>
        <v/>
      </c>
    </row>
    <row r="124" spans="1:126" ht="60">
      <c r="A124" t="s">
        <v>115</v>
      </c>
      <c r="B124">
        <v>2021</v>
      </c>
      <c r="C124" t="s">
        <v>114</v>
      </c>
      <c r="D124">
        <v>106990</v>
      </c>
      <c r="E124" s="31">
        <v>1321220346314</v>
      </c>
      <c r="F124" t="s">
        <v>574</v>
      </c>
      <c r="G124">
        <v>325199</v>
      </c>
      <c r="H124" t="s">
        <v>575</v>
      </c>
      <c r="I124" t="s">
        <v>576</v>
      </c>
      <c r="J124" t="s">
        <v>577</v>
      </c>
      <c r="K124" t="s">
        <v>148</v>
      </c>
      <c r="L124">
        <v>79007</v>
      </c>
      <c r="M124" s="3" t="str">
        <f t="shared" si="19"/>
        <v>95. USED AS A REACTANT, 96. P101  FEEDSTOCKS</v>
      </c>
      <c r="N124" s="3" t="s">
        <v>1419</v>
      </c>
      <c r="O124" s="3" t="s">
        <v>1410</v>
      </c>
      <c r="P124">
        <v>19097</v>
      </c>
      <c r="Q124">
        <v>4734.6000000000004</v>
      </c>
      <c r="R124">
        <v>23831.599999999999</v>
      </c>
      <c r="S124" s="3" t="s">
        <v>1405</v>
      </c>
      <c r="T124" s="3" t="s">
        <v>1405</v>
      </c>
      <c r="U124" s="3" t="s">
        <v>1405</v>
      </c>
      <c r="V124" s="3" t="s">
        <v>1405</v>
      </c>
      <c r="W124" s="3" t="s">
        <v>1405</v>
      </c>
      <c r="X124" s="3" t="s">
        <v>1405</v>
      </c>
      <c r="Y124" s="3" t="s">
        <v>1407</v>
      </c>
      <c r="Z124" s="3" t="s">
        <v>1407</v>
      </c>
      <c r="AA124" s="3" t="s">
        <v>1405</v>
      </c>
      <c r="AB124" s="3" t="s">
        <v>1405</v>
      </c>
      <c r="AC124" s="3" t="s">
        <v>1405</v>
      </c>
      <c r="AD124" s="3" t="s">
        <v>1405</v>
      </c>
      <c r="AE124" s="3" t="s">
        <v>1405</v>
      </c>
      <c r="AF124" s="3" t="s">
        <v>1405</v>
      </c>
      <c r="AG124" s="3" t="s">
        <v>1405</v>
      </c>
      <c r="AH124" s="3" t="s">
        <v>1405</v>
      </c>
      <c r="AI124" s="3" t="s">
        <v>1405</v>
      </c>
      <c r="AJ124" s="3" t="s">
        <v>1405</v>
      </c>
      <c r="AK124" s="3" t="s">
        <v>1405</v>
      </c>
      <c r="AL124" s="3" t="s">
        <v>1405</v>
      </c>
      <c r="AM124" s="3" t="s">
        <v>1405</v>
      </c>
      <c r="AN124" s="3" t="s">
        <v>1405</v>
      </c>
      <c r="AO124" s="3" t="s">
        <v>1405</v>
      </c>
      <c r="AP124" s="3" t="s">
        <v>1405</v>
      </c>
      <c r="AQ124" s="3" t="s">
        <v>1405</v>
      </c>
      <c r="AR124" s="3" t="s">
        <v>1405</v>
      </c>
      <c r="AS124" s="3" t="s">
        <v>1405</v>
      </c>
      <c r="AT124" s="3" t="s">
        <v>1405</v>
      </c>
      <c r="AU124" s="3" t="s">
        <v>1405</v>
      </c>
      <c r="AV124" s="3" t="s">
        <v>1405</v>
      </c>
      <c r="AW124" s="3" t="s">
        <v>1405</v>
      </c>
      <c r="AX124" s="3" t="s">
        <v>1405</v>
      </c>
      <c r="AY124" s="3" t="s">
        <v>1405</v>
      </c>
      <c r="AZ124" s="3" t="s">
        <v>1405</v>
      </c>
      <c r="BA124" s="3" t="s">
        <v>1405</v>
      </c>
      <c r="BB124" s="3" t="s">
        <v>1405</v>
      </c>
      <c r="BC124" s="3" t="s">
        <v>1405</v>
      </c>
      <c r="BD124" s="3" t="s">
        <v>1405</v>
      </c>
      <c r="BE124" s="3" t="s">
        <v>1405</v>
      </c>
      <c r="BF124" s="3" t="s">
        <v>1405</v>
      </c>
      <c r="BG124" s="3" t="s">
        <v>1405</v>
      </c>
      <c r="BH124" s="3" t="s">
        <v>1405</v>
      </c>
      <c r="BI124" s="3" t="s">
        <v>1405</v>
      </c>
      <c r="BJ124" s="3" t="s">
        <v>1405</v>
      </c>
      <c r="BK124" s="3" t="s">
        <v>1405</v>
      </c>
      <c r="BL124" s="3" t="s">
        <v>1405</v>
      </c>
      <c r="BM124" s="3" t="s">
        <v>1405</v>
      </c>
      <c r="BN124" s="3" t="s">
        <v>1405</v>
      </c>
      <c r="BO124" s="3" t="s">
        <v>1405</v>
      </c>
      <c r="BP124" s="3" t="s">
        <v>1405</v>
      </c>
      <c r="BQ124" s="3" t="s">
        <v>1405</v>
      </c>
      <c r="BR124" s="3" t="s">
        <v>1405</v>
      </c>
      <c r="BS124" s="3" t="s">
        <v>1405</v>
      </c>
      <c r="BT124" s="3" t="s">
        <v>1405</v>
      </c>
      <c r="BU124" s="3" t="str">
        <f t="shared" si="26"/>
        <v/>
      </c>
      <c r="BV124" s="3" t="str">
        <f t="shared" si="26"/>
        <v/>
      </c>
      <c r="BW124" s="3" t="str">
        <f t="shared" si="26"/>
        <v/>
      </c>
      <c r="BX124" s="3" t="str">
        <f t="shared" si="26"/>
        <v/>
      </c>
      <c r="BY124" s="3" t="str">
        <f t="shared" si="26"/>
        <v/>
      </c>
      <c r="BZ124" s="3" t="str">
        <f t="shared" si="26"/>
        <v/>
      </c>
      <c r="CA124" s="3" t="str">
        <f t="shared" si="29"/>
        <v>95. USED AS A REACTANT</v>
      </c>
      <c r="CB124" s="3" t="str">
        <f t="shared" si="29"/>
        <v>96. P101  FEEDSTOCKS</v>
      </c>
      <c r="CC124" s="3" t="str">
        <f t="shared" si="29"/>
        <v/>
      </c>
      <c r="CD124" s="3" t="str">
        <f t="shared" si="29"/>
        <v/>
      </c>
      <c r="CE124" s="3" t="str">
        <f t="shared" si="29"/>
        <v/>
      </c>
      <c r="CF124" s="3" t="str">
        <f t="shared" si="29"/>
        <v/>
      </c>
      <c r="CG124" s="3" t="str">
        <f t="shared" si="29"/>
        <v/>
      </c>
      <c r="CH124" s="3" t="str">
        <f t="shared" si="29"/>
        <v/>
      </c>
      <c r="CI124" s="3" t="str">
        <f t="shared" si="29"/>
        <v/>
      </c>
      <c r="CJ124" s="3" t="str">
        <f t="shared" si="29"/>
        <v/>
      </c>
      <c r="CK124" s="3" t="str">
        <f t="shared" si="29"/>
        <v/>
      </c>
      <c r="CL124" s="3" t="str">
        <f t="shared" si="29"/>
        <v/>
      </c>
      <c r="CM124" s="3" t="str">
        <f t="shared" si="29"/>
        <v/>
      </c>
      <c r="CN124" s="3" t="str">
        <f t="shared" si="29"/>
        <v/>
      </c>
      <c r="CO124" s="3" t="str">
        <f t="shared" si="29"/>
        <v/>
      </c>
      <c r="CP124" s="3" t="str">
        <f t="shared" si="29"/>
        <v/>
      </c>
      <c r="CQ124" s="3" t="str">
        <f t="shared" si="33"/>
        <v/>
      </c>
      <c r="CR124" s="3" t="str">
        <f t="shared" si="33"/>
        <v/>
      </c>
      <c r="CS124" s="3" t="str">
        <f t="shared" si="32"/>
        <v/>
      </c>
      <c r="CT124" s="3" t="str">
        <f t="shared" si="32"/>
        <v/>
      </c>
      <c r="CU124" s="3" t="str">
        <f t="shared" si="32"/>
        <v/>
      </c>
      <c r="CV124" s="3" t="str">
        <f t="shared" si="32"/>
        <v/>
      </c>
      <c r="CW124" s="3" t="str">
        <f t="shared" si="32"/>
        <v/>
      </c>
      <c r="CX124" s="3" t="str">
        <f t="shared" si="32"/>
        <v/>
      </c>
      <c r="CY124" s="3" t="str">
        <f t="shared" si="32"/>
        <v/>
      </c>
      <c r="CZ124" s="3" t="str">
        <f t="shared" si="32"/>
        <v/>
      </c>
      <c r="DA124" s="3" t="str">
        <f t="shared" si="32"/>
        <v/>
      </c>
      <c r="DB124" s="3" t="str">
        <f t="shared" si="31"/>
        <v/>
      </c>
      <c r="DC124" s="3" t="str">
        <f t="shared" si="31"/>
        <v/>
      </c>
      <c r="DD124" s="3" t="str">
        <f t="shared" si="31"/>
        <v/>
      </c>
      <c r="DE124" s="3" t="str">
        <f t="shared" si="31"/>
        <v/>
      </c>
      <c r="DF124" s="3" t="str">
        <f t="shared" si="31"/>
        <v/>
      </c>
      <c r="DG124" s="3" t="str">
        <f t="shared" si="31"/>
        <v/>
      </c>
      <c r="DH124" s="3" t="str">
        <f t="shared" si="31"/>
        <v/>
      </c>
      <c r="DI124" s="3" t="str">
        <f t="shared" si="31"/>
        <v/>
      </c>
      <c r="DJ124" s="3" t="str">
        <f t="shared" si="31"/>
        <v/>
      </c>
      <c r="DK124" s="3" t="str">
        <f t="shared" si="31"/>
        <v/>
      </c>
      <c r="DL124" s="3" t="str">
        <f t="shared" si="31"/>
        <v/>
      </c>
      <c r="DM124" s="3" t="str">
        <f t="shared" si="31"/>
        <v/>
      </c>
      <c r="DN124" s="3" t="str">
        <f t="shared" si="31"/>
        <v/>
      </c>
      <c r="DO124" s="3" t="str">
        <f t="shared" si="31"/>
        <v/>
      </c>
      <c r="DP124" s="3" t="str">
        <f t="shared" si="31"/>
        <v/>
      </c>
      <c r="DQ124" s="3" t="str">
        <f t="shared" si="31"/>
        <v/>
      </c>
      <c r="DR124" s="3" t="str">
        <f t="shared" si="35"/>
        <v/>
      </c>
      <c r="DS124" s="3" t="str">
        <f t="shared" si="35"/>
        <v/>
      </c>
      <c r="DT124" s="3" t="str">
        <f t="shared" si="34"/>
        <v/>
      </c>
      <c r="DU124" s="3" t="str">
        <f t="shared" si="30"/>
        <v/>
      </c>
      <c r="DV124" s="3" t="str">
        <f t="shared" si="30"/>
        <v/>
      </c>
    </row>
    <row r="125" spans="1:126" ht="30">
      <c r="A125" t="s">
        <v>115</v>
      </c>
      <c r="B125">
        <v>2016</v>
      </c>
      <c r="C125" t="s">
        <v>114</v>
      </c>
      <c r="D125">
        <v>106990</v>
      </c>
      <c r="E125" s="31">
        <v>1316215493848</v>
      </c>
      <c r="F125" t="s">
        <v>578</v>
      </c>
      <c r="G125">
        <v>325110</v>
      </c>
      <c r="H125" t="s">
        <v>579</v>
      </c>
      <c r="I125" t="s">
        <v>580</v>
      </c>
      <c r="J125" t="s">
        <v>581</v>
      </c>
      <c r="K125" t="s">
        <v>148</v>
      </c>
      <c r="L125">
        <v>77480</v>
      </c>
      <c r="M125" s="3" t="str">
        <f t="shared" si="19"/>
        <v>89. PRODUCE THE CHEMICAL, 92. SALE OR DISTRIBUTION OF THE CHEMICAL</v>
      </c>
      <c r="N125" s="3" t="s">
        <v>53</v>
      </c>
      <c r="O125" s="3" t="s">
        <v>1423</v>
      </c>
      <c r="P125">
        <v>4325</v>
      </c>
      <c r="Q125">
        <v>2429</v>
      </c>
      <c r="R125">
        <v>6754</v>
      </c>
      <c r="S125" s="3" t="s">
        <v>1407</v>
      </c>
      <c r="T125" s="3" t="s">
        <v>1405</v>
      </c>
      <c r="U125" s="3" t="s">
        <v>1405</v>
      </c>
      <c r="V125" s="3" t="s">
        <v>1407</v>
      </c>
      <c r="W125" s="3" t="s">
        <v>1405</v>
      </c>
      <c r="X125" s="3" t="s">
        <v>1405</v>
      </c>
      <c r="Y125" s="3" t="s">
        <v>1405</v>
      </c>
      <c r="AE125" s="3" t="s">
        <v>1405</v>
      </c>
      <c r="AR125" s="3" t="s">
        <v>1405</v>
      </c>
      <c r="AS125" s="3" t="s">
        <v>1405</v>
      </c>
      <c r="AT125" s="3" t="s">
        <v>1405</v>
      </c>
      <c r="AV125" s="3" t="s">
        <v>1405</v>
      </c>
      <c r="BD125" s="3" t="s">
        <v>1405</v>
      </c>
      <c r="BK125" s="3" t="s">
        <v>1405</v>
      </c>
      <c r="BU125" s="3" t="str">
        <f t="shared" si="26"/>
        <v>89. PRODUCE THE CHEMICAL</v>
      </c>
      <c r="BV125" s="3" t="str">
        <f t="shared" si="26"/>
        <v/>
      </c>
      <c r="BW125" s="3" t="str">
        <f t="shared" si="26"/>
        <v/>
      </c>
      <c r="BX125" s="3" t="str">
        <f t="shared" si="26"/>
        <v>92. SALE OR DISTRIBUTION OF THE CHEMICAL</v>
      </c>
      <c r="BY125" s="3" t="str">
        <f t="shared" si="26"/>
        <v/>
      </c>
      <c r="BZ125" s="3" t="str">
        <f t="shared" si="26"/>
        <v/>
      </c>
      <c r="CA125" s="3" t="str">
        <f t="shared" si="29"/>
        <v/>
      </c>
      <c r="CB125" s="3" t="str">
        <f t="shared" si="29"/>
        <v/>
      </c>
      <c r="CC125" s="3" t="str">
        <f t="shared" si="29"/>
        <v/>
      </c>
      <c r="CD125" s="3" t="str">
        <f t="shared" si="29"/>
        <v/>
      </c>
      <c r="CE125" s="3" t="str">
        <f t="shared" si="29"/>
        <v/>
      </c>
      <c r="CF125" s="3" t="str">
        <f t="shared" si="29"/>
        <v/>
      </c>
      <c r="CG125" s="3" t="str">
        <f t="shared" si="29"/>
        <v/>
      </c>
      <c r="CH125" s="3" t="str">
        <f t="shared" si="29"/>
        <v/>
      </c>
      <c r="CI125" s="3" t="str">
        <f t="shared" si="29"/>
        <v/>
      </c>
      <c r="CJ125" s="3" t="str">
        <f t="shared" si="29"/>
        <v/>
      </c>
      <c r="CK125" s="3" t="str">
        <f t="shared" si="29"/>
        <v/>
      </c>
      <c r="CL125" s="3" t="str">
        <f t="shared" si="29"/>
        <v/>
      </c>
      <c r="CM125" s="3" t="str">
        <f t="shared" si="29"/>
        <v/>
      </c>
      <c r="CN125" s="3" t="str">
        <f t="shared" si="29"/>
        <v/>
      </c>
      <c r="CO125" s="3" t="str">
        <f t="shared" si="29"/>
        <v/>
      </c>
      <c r="CP125" s="3" t="str">
        <f t="shared" si="29"/>
        <v/>
      </c>
      <c r="CQ125" s="3" t="str">
        <f t="shared" si="33"/>
        <v/>
      </c>
      <c r="CR125" s="3" t="str">
        <f t="shared" si="33"/>
        <v/>
      </c>
      <c r="CS125" s="3" t="str">
        <f t="shared" si="32"/>
        <v/>
      </c>
      <c r="CT125" s="3" t="str">
        <f t="shared" si="32"/>
        <v/>
      </c>
      <c r="CU125" s="3" t="str">
        <f t="shared" si="32"/>
        <v/>
      </c>
      <c r="CV125" s="3" t="str">
        <f t="shared" si="32"/>
        <v/>
      </c>
      <c r="CW125" s="3" t="str">
        <f t="shared" si="32"/>
        <v/>
      </c>
      <c r="CX125" s="3" t="str">
        <f t="shared" si="32"/>
        <v/>
      </c>
      <c r="CY125" s="3" t="str">
        <f t="shared" si="32"/>
        <v/>
      </c>
      <c r="CZ125" s="3" t="str">
        <f t="shared" si="32"/>
        <v/>
      </c>
      <c r="DA125" s="3" t="str">
        <f t="shared" si="32"/>
        <v/>
      </c>
      <c r="DB125" s="3" t="str">
        <f t="shared" si="31"/>
        <v/>
      </c>
      <c r="DC125" s="3" t="str">
        <f t="shared" si="31"/>
        <v/>
      </c>
      <c r="DD125" s="3" t="str">
        <f t="shared" si="31"/>
        <v/>
      </c>
      <c r="DE125" s="3" t="str">
        <f t="shared" si="31"/>
        <v/>
      </c>
      <c r="DF125" s="3" t="str">
        <f t="shared" si="31"/>
        <v/>
      </c>
      <c r="DG125" s="3" t="str">
        <f t="shared" si="31"/>
        <v/>
      </c>
      <c r="DH125" s="3" t="str">
        <f t="shared" si="31"/>
        <v/>
      </c>
      <c r="DI125" s="3" t="str">
        <f t="shared" si="31"/>
        <v/>
      </c>
      <c r="DJ125" s="3" t="str">
        <f t="shared" si="31"/>
        <v/>
      </c>
      <c r="DK125" s="3" t="str">
        <f t="shared" si="31"/>
        <v/>
      </c>
      <c r="DL125" s="3" t="str">
        <f t="shared" si="31"/>
        <v/>
      </c>
      <c r="DM125" s="3" t="str">
        <f t="shared" si="31"/>
        <v/>
      </c>
      <c r="DN125" s="3" t="str">
        <f t="shared" si="31"/>
        <v/>
      </c>
      <c r="DO125" s="3" t="str">
        <f t="shared" si="31"/>
        <v/>
      </c>
      <c r="DP125" s="3" t="str">
        <f t="shared" si="31"/>
        <v/>
      </c>
      <c r="DQ125" s="3" t="str">
        <f t="shared" si="31"/>
        <v/>
      </c>
      <c r="DR125" s="3" t="str">
        <f t="shared" si="35"/>
        <v/>
      </c>
      <c r="DS125" s="3" t="str">
        <f t="shared" si="35"/>
        <v/>
      </c>
      <c r="DT125" s="3" t="str">
        <f t="shared" si="34"/>
        <v/>
      </c>
      <c r="DU125" s="3" t="str">
        <f t="shared" si="30"/>
        <v/>
      </c>
      <c r="DV125" s="3" t="str">
        <f t="shared" si="30"/>
        <v/>
      </c>
    </row>
    <row r="126" spans="1:126" ht="30">
      <c r="A126" t="s">
        <v>115</v>
      </c>
      <c r="B126">
        <v>2017</v>
      </c>
      <c r="C126" t="s">
        <v>114</v>
      </c>
      <c r="D126">
        <v>106990</v>
      </c>
      <c r="E126" s="31">
        <v>1317216720336</v>
      </c>
      <c r="F126" t="s">
        <v>578</v>
      </c>
      <c r="G126">
        <v>325110</v>
      </c>
      <c r="H126" t="s">
        <v>579</v>
      </c>
      <c r="I126" t="s">
        <v>580</v>
      </c>
      <c r="J126" t="s">
        <v>581</v>
      </c>
      <c r="K126" t="s">
        <v>148</v>
      </c>
      <c r="L126">
        <v>77480</v>
      </c>
      <c r="M126" s="3" t="str">
        <f t="shared" si="19"/>
        <v>89. PRODUCE THE CHEMICAL, 92. SALE OR DISTRIBUTION OF THE CHEMICAL</v>
      </c>
      <c r="N126" s="3" t="s">
        <v>53</v>
      </c>
      <c r="O126" s="3" t="s">
        <v>1423</v>
      </c>
      <c r="P126">
        <v>3957</v>
      </c>
      <c r="Q126">
        <v>4291</v>
      </c>
      <c r="R126">
        <v>8248</v>
      </c>
      <c r="S126" s="3" t="s">
        <v>1407</v>
      </c>
      <c r="T126" s="3" t="s">
        <v>1405</v>
      </c>
      <c r="U126" s="3" t="s">
        <v>1405</v>
      </c>
      <c r="V126" s="3" t="s">
        <v>1407</v>
      </c>
      <c r="W126" s="3" t="s">
        <v>1405</v>
      </c>
      <c r="X126" s="3" t="s">
        <v>1405</v>
      </c>
      <c r="Y126" s="3" t="s">
        <v>1405</v>
      </c>
      <c r="AE126" s="3" t="s">
        <v>1405</v>
      </c>
      <c r="AR126" s="3" t="s">
        <v>1405</v>
      </c>
      <c r="AS126" s="3" t="s">
        <v>1405</v>
      </c>
      <c r="AT126" s="3" t="s">
        <v>1405</v>
      </c>
      <c r="AU126" s="3" t="s">
        <v>1405</v>
      </c>
      <c r="AV126" s="3" t="s">
        <v>1405</v>
      </c>
      <c r="BD126" s="3" t="s">
        <v>1405</v>
      </c>
      <c r="BK126" s="3" t="s">
        <v>1405</v>
      </c>
      <c r="BU126" s="3" t="str">
        <f t="shared" si="26"/>
        <v>89. PRODUCE THE CHEMICAL</v>
      </c>
      <c r="BV126" s="3" t="str">
        <f t="shared" si="26"/>
        <v/>
      </c>
      <c r="BW126" s="3" t="str">
        <f t="shared" si="26"/>
        <v/>
      </c>
      <c r="BX126" s="3" t="str">
        <f t="shared" si="26"/>
        <v>92. SALE OR DISTRIBUTION OF THE CHEMICAL</v>
      </c>
      <c r="BY126" s="3" t="str">
        <f t="shared" si="26"/>
        <v/>
      </c>
      <c r="BZ126" s="3" t="str">
        <f t="shared" si="26"/>
        <v/>
      </c>
      <c r="CA126" s="3" t="str">
        <f t="shared" si="29"/>
        <v/>
      </c>
      <c r="CB126" s="3" t="str">
        <f t="shared" si="29"/>
        <v/>
      </c>
      <c r="CC126" s="3" t="str">
        <f t="shared" si="29"/>
        <v/>
      </c>
      <c r="CD126" s="3" t="str">
        <f t="shared" si="29"/>
        <v/>
      </c>
      <c r="CE126" s="3" t="str">
        <f t="shared" si="29"/>
        <v/>
      </c>
      <c r="CF126" s="3" t="str">
        <f t="shared" si="29"/>
        <v/>
      </c>
      <c r="CG126" s="3" t="str">
        <f t="shared" si="29"/>
        <v/>
      </c>
      <c r="CH126" s="3" t="str">
        <f t="shared" si="29"/>
        <v/>
      </c>
      <c r="CI126" s="3" t="str">
        <f t="shared" si="29"/>
        <v/>
      </c>
      <c r="CJ126" s="3" t="str">
        <f t="shared" si="29"/>
        <v/>
      </c>
      <c r="CK126" s="3" t="str">
        <f t="shared" si="29"/>
        <v/>
      </c>
      <c r="CL126" s="3" t="str">
        <f t="shared" si="29"/>
        <v/>
      </c>
      <c r="CM126" s="3" t="str">
        <f t="shared" si="29"/>
        <v/>
      </c>
      <c r="CN126" s="3" t="str">
        <f t="shared" si="29"/>
        <v/>
      </c>
      <c r="CO126" s="3" t="str">
        <f t="shared" si="29"/>
        <v/>
      </c>
      <c r="CP126" s="3" t="str">
        <f t="shared" si="29"/>
        <v/>
      </c>
      <c r="CQ126" s="3" t="str">
        <f t="shared" si="33"/>
        <v/>
      </c>
      <c r="CR126" s="3" t="str">
        <f t="shared" si="33"/>
        <v/>
      </c>
      <c r="CS126" s="3" t="str">
        <f t="shared" si="32"/>
        <v/>
      </c>
      <c r="CT126" s="3" t="str">
        <f t="shared" si="32"/>
        <v/>
      </c>
      <c r="CU126" s="3" t="str">
        <f t="shared" si="32"/>
        <v/>
      </c>
      <c r="CV126" s="3" t="str">
        <f t="shared" si="32"/>
        <v/>
      </c>
      <c r="CW126" s="3" t="str">
        <f t="shared" si="32"/>
        <v/>
      </c>
      <c r="CX126" s="3" t="str">
        <f t="shared" si="32"/>
        <v/>
      </c>
      <c r="CY126" s="3" t="str">
        <f t="shared" si="32"/>
        <v/>
      </c>
      <c r="CZ126" s="3" t="str">
        <f t="shared" si="32"/>
        <v/>
      </c>
      <c r="DA126" s="3" t="str">
        <f t="shared" si="32"/>
        <v/>
      </c>
      <c r="DB126" s="3" t="str">
        <f t="shared" si="31"/>
        <v/>
      </c>
      <c r="DC126" s="3" t="str">
        <f t="shared" si="31"/>
        <v/>
      </c>
      <c r="DD126" s="3" t="str">
        <f t="shared" si="31"/>
        <v/>
      </c>
      <c r="DE126" s="3" t="str">
        <f t="shared" si="31"/>
        <v/>
      </c>
      <c r="DF126" s="3" t="str">
        <f t="shared" si="31"/>
        <v/>
      </c>
      <c r="DG126" s="3" t="str">
        <f t="shared" si="31"/>
        <v/>
      </c>
      <c r="DH126" s="3" t="str">
        <f t="shared" si="31"/>
        <v/>
      </c>
      <c r="DI126" s="3" t="str">
        <f t="shared" si="31"/>
        <v/>
      </c>
      <c r="DJ126" s="3" t="str">
        <f t="shared" si="31"/>
        <v/>
      </c>
      <c r="DK126" s="3" t="str">
        <f t="shared" si="31"/>
        <v/>
      </c>
      <c r="DL126" s="3" t="str">
        <f t="shared" si="31"/>
        <v/>
      </c>
      <c r="DM126" s="3" t="str">
        <f t="shared" si="31"/>
        <v/>
      </c>
      <c r="DN126" s="3" t="str">
        <f t="shared" si="31"/>
        <v/>
      </c>
      <c r="DO126" s="3" t="str">
        <f t="shared" si="31"/>
        <v/>
      </c>
      <c r="DP126" s="3" t="str">
        <f t="shared" si="31"/>
        <v/>
      </c>
      <c r="DQ126" s="3" t="str">
        <f t="shared" si="31"/>
        <v/>
      </c>
      <c r="DR126" s="3" t="str">
        <f t="shared" si="35"/>
        <v/>
      </c>
      <c r="DS126" s="3" t="str">
        <f t="shared" si="35"/>
        <v/>
      </c>
      <c r="DT126" s="3" t="str">
        <f t="shared" si="34"/>
        <v/>
      </c>
      <c r="DU126" s="3" t="str">
        <f t="shared" si="30"/>
        <v/>
      </c>
      <c r="DV126" s="3" t="str">
        <f t="shared" si="30"/>
        <v/>
      </c>
    </row>
    <row r="127" spans="1:126" ht="105">
      <c r="A127" t="s">
        <v>115</v>
      </c>
      <c r="B127">
        <v>2018</v>
      </c>
      <c r="C127" t="s">
        <v>114</v>
      </c>
      <c r="D127">
        <v>106990</v>
      </c>
      <c r="E127" s="31">
        <v>1318217148168</v>
      </c>
      <c r="F127" t="s">
        <v>578</v>
      </c>
      <c r="G127">
        <v>325110</v>
      </c>
      <c r="H127" t="s">
        <v>579</v>
      </c>
      <c r="I127" t="s">
        <v>580</v>
      </c>
      <c r="J127" t="s">
        <v>581</v>
      </c>
      <c r="K127" t="s">
        <v>148</v>
      </c>
      <c r="L127">
        <v>77480</v>
      </c>
      <c r="M127" s="3" t="str">
        <f t="shared" si="19"/>
        <v>89. PRODUCE THE CHEMICAL, 92. SALE OR DISTRIBUTION OF THE CHEMICAL</v>
      </c>
      <c r="N127" s="3" t="s">
        <v>53</v>
      </c>
      <c r="O127" s="3" t="s">
        <v>1423</v>
      </c>
      <c r="P127">
        <v>3771</v>
      </c>
      <c r="Q127">
        <v>3470</v>
      </c>
      <c r="R127">
        <v>7241</v>
      </c>
      <c r="S127" s="3" t="s">
        <v>1407</v>
      </c>
      <c r="T127" s="3" t="s">
        <v>1405</v>
      </c>
      <c r="U127" s="3" t="s">
        <v>1405</v>
      </c>
      <c r="V127" s="3" t="s">
        <v>1407</v>
      </c>
      <c r="W127" s="3" t="s">
        <v>1405</v>
      </c>
      <c r="X127" s="3" t="s">
        <v>1405</v>
      </c>
      <c r="Y127" s="3" t="s">
        <v>1405</v>
      </c>
      <c r="Z127" s="3" t="s">
        <v>1405</v>
      </c>
      <c r="AA127" s="3" t="s">
        <v>1405</v>
      </c>
      <c r="AB127" s="3" t="s">
        <v>1405</v>
      </c>
      <c r="AC127" s="3" t="s">
        <v>1405</v>
      </c>
      <c r="AD127" s="3" t="s">
        <v>1405</v>
      </c>
      <c r="AE127" s="3" t="s">
        <v>1405</v>
      </c>
      <c r="AF127" s="3" t="s">
        <v>1405</v>
      </c>
      <c r="AG127" s="3" t="s">
        <v>1405</v>
      </c>
      <c r="AH127" s="3" t="s">
        <v>1405</v>
      </c>
      <c r="AI127" s="3" t="s">
        <v>1405</v>
      </c>
      <c r="AJ127" s="3" t="s">
        <v>1405</v>
      </c>
      <c r="AK127" s="3" t="s">
        <v>1405</v>
      </c>
      <c r="AL127" s="3" t="s">
        <v>1405</v>
      </c>
      <c r="AM127" s="3" t="s">
        <v>1405</v>
      </c>
      <c r="AN127" s="3" t="s">
        <v>1405</v>
      </c>
      <c r="AO127" s="3" t="s">
        <v>1405</v>
      </c>
      <c r="AP127" s="3" t="s">
        <v>1405</v>
      </c>
      <c r="AQ127" s="3" t="s">
        <v>1405</v>
      </c>
      <c r="AR127" s="3" t="s">
        <v>1405</v>
      </c>
      <c r="AS127" s="3" t="s">
        <v>1405</v>
      </c>
      <c r="AT127" s="3" t="s">
        <v>1405</v>
      </c>
      <c r="AU127" s="3" t="s">
        <v>1405</v>
      </c>
      <c r="AV127" s="3" t="s">
        <v>1405</v>
      </c>
      <c r="AW127" s="3" t="s">
        <v>1405</v>
      </c>
      <c r="AX127" s="3" t="s">
        <v>1405</v>
      </c>
      <c r="AY127" s="3" t="s">
        <v>1405</v>
      </c>
      <c r="AZ127" s="3" t="s">
        <v>1405</v>
      </c>
      <c r="BA127" s="3" t="s">
        <v>1405</v>
      </c>
      <c r="BB127" s="3" t="s">
        <v>1405</v>
      </c>
      <c r="BC127" s="3" t="s">
        <v>1405</v>
      </c>
      <c r="BD127" s="3" t="s">
        <v>1405</v>
      </c>
      <c r="BE127" s="3" t="s">
        <v>1405</v>
      </c>
      <c r="BF127" s="3" t="s">
        <v>1405</v>
      </c>
      <c r="BG127" s="3" t="s">
        <v>1405</v>
      </c>
      <c r="BH127" s="3" t="s">
        <v>1405</v>
      </c>
      <c r="BI127" s="3" t="s">
        <v>1405</v>
      </c>
      <c r="BJ127" s="3" t="s">
        <v>1405</v>
      </c>
      <c r="BK127" s="3" t="s">
        <v>1405</v>
      </c>
      <c r="BL127" s="3" t="s">
        <v>1405</v>
      </c>
      <c r="BM127" s="3" t="s">
        <v>1405</v>
      </c>
      <c r="BN127" s="3" t="s">
        <v>1405</v>
      </c>
      <c r="BO127" s="3" t="s">
        <v>1405</v>
      </c>
      <c r="BP127" s="3" t="s">
        <v>1405</v>
      </c>
      <c r="BQ127" s="3" t="s">
        <v>1405</v>
      </c>
      <c r="BR127" s="3" t="s">
        <v>1405</v>
      </c>
      <c r="BS127" s="3" t="s">
        <v>1405</v>
      </c>
      <c r="BT127" s="3" t="s">
        <v>1405</v>
      </c>
      <c r="BU127" s="3" t="str">
        <f t="shared" si="26"/>
        <v>89. PRODUCE THE CHEMICAL</v>
      </c>
      <c r="BV127" s="3" t="str">
        <f t="shared" si="26"/>
        <v/>
      </c>
      <c r="BW127" s="3" t="str">
        <f t="shared" si="26"/>
        <v/>
      </c>
      <c r="BX127" s="3" t="str">
        <f t="shared" si="26"/>
        <v>92. SALE OR DISTRIBUTION OF THE CHEMICAL</v>
      </c>
      <c r="BY127" s="3" t="str">
        <f t="shared" si="26"/>
        <v/>
      </c>
      <c r="BZ127" s="3" t="str">
        <f t="shared" si="26"/>
        <v/>
      </c>
      <c r="CA127" s="3" t="str">
        <f t="shared" si="29"/>
        <v/>
      </c>
      <c r="CB127" s="3" t="str">
        <f t="shared" si="29"/>
        <v/>
      </c>
      <c r="CC127" s="3" t="str">
        <f t="shared" si="29"/>
        <v/>
      </c>
      <c r="CD127" s="3" t="str">
        <f t="shared" si="29"/>
        <v/>
      </c>
      <c r="CE127" s="3" t="str">
        <f t="shared" si="29"/>
        <v/>
      </c>
      <c r="CF127" s="3" t="str">
        <f t="shared" si="29"/>
        <v/>
      </c>
      <c r="CG127" s="3" t="str">
        <f t="shared" si="29"/>
        <v/>
      </c>
      <c r="CH127" s="3" t="str">
        <f t="shared" si="29"/>
        <v/>
      </c>
      <c r="CI127" s="3" t="str">
        <f t="shared" si="29"/>
        <v/>
      </c>
      <c r="CJ127" s="3" t="str">
        <f t="shared" si="29"/>
        <v/>
      </c>
      <c r="CK127" s="3" t="str">
        <f t="shared" si="29"/>
        <v/>
      </c>
      <c r="CL127" s="3" t="str">
        <f t="shared" si="29"/>
        <v/>
      </c>
      <c r="CM127" s="3" t="str">
        <f t="shared" si="29"/>
        <v/>
      </c>
      <c r="CN127" s="3" t="str">
        <f t="shared" si="29"/>
        <v/>
      </c>
      <c r="CO127" s="3" t="str">
        <f t="shared" si="29"/>
        <v/>
      </c>
      <c r="CP127" s="3" t="str">
        <f t="shared" si="29"/>
        <v/>
      </c>
      <c r="CQ127" s="3" t="str">
        <f t="shared" si="33"/>
        <v/>
      </c>
      <c r="CR127" s="3" t="str">
        <f t="shared" si="33"/>
        <v/>
      </c>
      <c r="CS127" s="3" t="str">
        <f t="shared" si="32"/>
        <v/>
      </c>
      <c r="CT127" s="3" t="str">
        <f t="shared" si="32"/>
        <v/>
      </c>
      <c r="CU127" s="3" t="str">
        <f t="shared" si="32"/>
        <v/>
      </c>
      <c r="CV127" s="3" t="str">
        <f t="shared" si="32"/>
        <v/>
      </c>
      <c r="CW127" s="3" t="str">
        <f t="shared" si="32"/>
        <v/>
      </c>
      <c r="CX127" s="3" t="str">
        <f t="shared" si="32"/>
        <v/>
      </c>
      <c r="CY127" s="3" t="str">
        <f t="shared" si="32"/>
        <v/>
      </c>
      <c r="CZ127" s="3" t="str">
        <f t="shared" si="32"/>
        <v/>
      </c>
      <c r="DA127" s="3" t="str">
        <f t="shared" si="32"/>
        <v/>
      </c>
      <c r="DB127" s="3" t="str">
        <f t="shared" si="31"/>
        <v/>
      </c>
      <c r="DC127" s="3" t="str">
        <f t="shared" si="31"/>
        <v/>
      </c>
      <c r="DD127" s="3" t="str">
        <f t="shared" si="31"/>
        <v/>
      </c>
      <c r="DE127" s="3" t="str">
        <f t="shared" si="31"/>
        <v/>
      </c>
      <c r="DF127" s="3" t="str">
        <f t="shared" si="31"/>
        <v/>
      </c>
      <c r="DG127" s="3" t="str">
        <f t="shared" si="31"/>
        <v/>
      </c>
      <c r="DH127" s="3" t="str">
        <f t="shared" si="31"/>
        <v/>
      </c>
      <c r="DI127" s="3" t="str">
        <f t="shared" si="31"/>
        <v/>
      </c>
      <c r="DJ127" s="3" t="str">
        <f t="shared" si="31"/>
        <v/>
      </c>
      <c r="DK127" s="3" t="str">
        <f t="shared" si="31"/>
        <v/>
      </c>
      <c r="DL127" s="3" t="str">
        <f t="shared" si="31"/>
        <v/>
      </c>
      <c r="DM127" s="3" t="str">
        <f t="shared" si="31"/>
        <v/>
      </c>
      <c r="DN127" s="3" t="str">
        <f t="shared" si="31"/>
        <v/>
      </c>
      <c r="DO127" s="3" t="str">
        <f t="shared" si="31"/>
        <v/>
      </c>
      <c r="DP127" s="3" t="str">
        <f t="shared" si="31"/>
        <v/>
      </c>
      <c r="DQ127" s="3" t="str">
        <f t="shared" si="31"/>
        <v/>
      </c>
      <c r="DR127" s="3" t="str">
        <f t="shared" si="35"/>
        <v/>
      </c>
      <c r="DS127" s="3" t="str">
        <f t="shared" si="35"/>
        <v/>
      </c>
      <c r="DT127" s="3" t="str">
        <f t="shared" si="34"/>
        <v/>
      </c>
      <c r="DU127" s="3" t="str">
        <f t="shared" si="30"/>
        <v/>
      </c>
      <c r="DV127" s="3" t="str">
        <f t="shared" si="30"/>
        <v/>
      </c>
    </row>
    <row r="128" spans="1:126" ht="105">
      <c r="A128" t="s">
        <v>115</v>
      </c>
      <c r="B128">
        <v>2019</v>
      </c>
      <c r="C128" t="s">
        <v>114</v>
      </c>
      <c r="D128">
        <v>106990</v>
      </c>
      <c r="E128" s="31">
        <v>1319218170153</v>
      </c>
      <c r="F128" t="s">
        <v>578</v>
      </c>
      <c r="G128">
        <v>325110</v>
      </c>
      <c r="H128" t="s">
        <v>579</v>
      </c>
      <c r="I128" t="s">
        <v>580</v>
      </c>
      <c r="J128" t="s">
        <v>581</v>
      </c>
      <c r="K128" t="s">
        <v>148</v>
      </c>
      <c r="L128">
        <v>77480</v>
      </c>
      <c r="M128" s="3" t="str">
        <f t="shared" si="19"/>
        <v>89. PRODUCE THE CHEMICAL, 92. SALE OR DISTRIBUTION OF THE CHEMICAL</v>
      </c>
      <c r="N128" s="3" t="s">
        <v>53</v>
      </c>
      <c r="O128" s="3" t="s">
        <v>1423</v>
      </c>
      <c r="P128">
        <v>2605</v>
      </c>
      <c r="Q128">
        <v>2727</v>
      </c>
      <c r="R128">
        <v>5332</v>
      </c>
      <c r="S128" s="3" t="s">
        <v>1407</v>
      </c>
      <c r="T128" s="3" t="s">
        <v>1405</v>
      </c>
      <c r="U128" s="3" t="s">
        <v>1405</v>
      </c>
      <c r="V128" s="3" t="s">
        <v>1407</v>
      </c>
      <c r="W128" s="3" t="s">
        <v>1405</v>
      </c>
      <c r="X128" s="3" t="s">
        <v>1405</v>
      </c>
      <c r="Y128" s="3" t="s">
        <v>1405</v>
      </c>
      <c r="Z128" s="3" t="s">
        <v>1405</v>
      </c>
      <c r="AA128" s="3" t="s">
        <v>1405</v>
      </c>
      <c r="AB128" s="3" t="s">
        <v>1405</v>
      </c>
      <c r="AC128" s="3" t="s">
        <v>1405</v>
      </c>
      <c r="AD128" s="3" t="s">
        <v>1405</v>
      </c>
      <c r="AE128" s="3" t="s">
        <v>1405</v>
      </c>
      <c r="AF128" s="3" t="s">
        <v>1405</v>
      </c>
      <c r="AG128" s="3" t="s">
        <v>1405</v>
      </c>
      <c r="AH128" s="3" t="s">
        <v>1405</v>
      </c>
      <c r="AI128" s="3" t="s">
        <v>1405</v>
      </c>
      <c r="AJ128" s="3" t="s">
        <v>1405</v>
      </c>
      <c r="AK128" s="3" t="s">
        <v>1405</v>
      </c>
      <c r="AL128" s="3" t="s">
        <v>1405</v>
      </c>
      <c r="AM128" s="3" t="s">
        <v>1405</v>
      </c>
      <c r="AN128" s="3" t="s">
        <v>1405</v>
      </c>
      <c r="AO128" s="3" t="s">
        <v>1405</v>
      </c>
      <c r="AP128" s="3" t="s">
        <v>1405</v>
      </c>
      <c r="AQ128" s="3" t="s">
        <v>1405</v>
      </c>
      <c r="AR128" s="3" t="s">
        <v>1405</v>
      </c>
      <c r="AS128" s="3" t="s">
        <v>1405</v>
      </c>
      <c r="AT128" s="3" t="s">
        <v>1405</v>
      </c>
      <c r="AU128" s="3" t="s">
        <v>1405</v>
      </c>
      <c r="AV128" s="3" t="s">
        <v>1405</v>
      </c>
      <c r="AW128" s="3" t="s">
        <v>1405</v>
      </c>
      <c r="AX128" s="3" t="s">
        <v>1405</v>
      </c>
      <c r="AY128" s="3" t="s">
        <v>1405</v>
      </c>
      <c r="AZ128" s="3" t="s">
        <v>1405</v>
      </c>
      <c r="BA128" s="3" t="s">
        <v>1405</v>
      </c>
      <c r="BB128" s="3" t="s">
        <v>1405</v>
      </c>
      <c r="BC128" s="3" t="s">
        <v>1405</v>
      </c>
      <c r="BD128" s="3" t="s">
        <v>1405</v>
      </c>
      <c r="BE128" s="3" t="s">
        <v>1405</v>
      </c>
      <c r="BF128" s="3" t="s">
        <v>1405</v>
      </c>
      <c r="BG128" s="3" t="s">
        <v>1405</v>
      </c>
      <c r="BH128" s="3" t="s">
        <v>1405</v>
      </c>
      <c r="BI128" s="3" t="s">
        <v>1405</v>
      </c>
      <c r="BJ128" s="3" t="s">
        <v>1405</v>
      </c>
      <c r="BK128" s="3" t="s">
        <v>1405</v>
      </c>
      <c r="BL128" s="3" t="s">
        <v>1405</v>
      </c>
      <c r="BM128" s="3" t="s">
        <v>1405</v>
      </c>
      <c r="BN128" s="3" t="s">
        <v>1405</v>
      </c>
      <c r="BO128" s="3" t="s">
        <v>1405</v>
      </c>
      <c r="BP128" s="3" t="s">
        <v>1405</v>
      </c>
      <c r="BQ128" s="3" t="s">
        <v>1405</v>
      </c>
      <c r="BR128" s="3" t="s">
        <v>1405</v>
      </c>
      <c r="BS128" s="3" t="s">
        <v>1405</v>
      </c>
      <c r="BT128" s="3" t="s">
        <v>1405</v>
      </c>
      <c r="BU128" s="3" t="str">
        <f t="shared" si="26"/>
        <v>89. PRODUCE THE CHEMICAL</v>
      </c>
      <c r="BV128" s="3" t="str">
        <f t="shared" si="26"/>
        <v/>
      </c>
      <c r="BW128" s="3" t="str">
        <f t="shared" si="26"/>
        <v/>
      </c>
      <c r="BX128" s="3" t="str">
        <f t="shared" si="26"/>
        <v>92. SALE OR DISTRIBUTION OF THE CHEMICAL</v>
      </c>
      <c r="BY128" s="3" t="str">
        <f t="shared" si="26"/>
        <v/>
      </c>
      <c r="BZ128" s="3" t="str">
        <f t="shared" si="26"/>
        <v/>
      </c>
      <c r="CA128" s="3" t="str">
        <f t="shared" si="29"/>
        <v/>
      </c>
      <c r="CB128" s="3" t="str">
        <f t="shared" si="29"/>
        <v/>
      </c>
      <c r="CC128" s="3" t="str">
        <f t="shared" si="29"/>
        <v/>
      </c>
      <c r="CD128" s="3" t="str">
        <f t="shared" si="29"/>
        <v/>
      </c>
      <c r="CE128" s="3" t="str">
        <f t="shared" si="29"/>
        <v/>
      </c>
      <c r="CF128" s="3" t="str">
        <f t="shared" si="29"/>
        <v/>
      </c>
      <c r="CG128" s="3" t="str">
        <f t="shared" si="29"/>
        <v/>
      </c>
      <c r="CH128" s="3" t="str">
        <f t="shared" si="29"/>
        <v/>
      </c>
      <c r="CI128" s="3" t="str">
        <f t="shared" si="29"/>
        <v/>
      </c>
      <c r="CJ128" s="3" t="str">
        <f t="shared" si="29"/>
        <v/>
      </c>
      <c r="CK128" s="3" t="str">
        <f t="shared" si="29"/>
        <v/>
      </c>
      <c r="CL128" s="3" t="str">
        <f t="shared" si="29"/>
        <v/>
      </c>
      <c r="CM128" s="3" t="str">
        <f t="shared" si="29"/>
        <v/>
      </c>
      <c r="CN128" s="3" t="str">
        <f t="shared" si="29"/>
        <v/>
      </c>
      <c r="CO128" s="3" t="str">
        <f t="shared" si="29"/>
        <v/>
      </c>
      <c r="CP128" s="3" t="str">
        <f t="shared" si="29"/>
        <v/>
      </c>
      <c r="CQ128" s="3" t="str">
        <f t="shared" si="33"/>
        <v/>
      </c>
      <c r="CR128" s="3" t="str">
        <f t="shared" si="33"/>
        <v/>
      </c>
      <c r="CS128" s="3" t="str">
        <f t="shared" si="32"/>
        <v/>
      </c>
      <c r="CT128" s="3" t="str">
        <f t="shared" si="32"/>
        <v/>
      </c>
      <c r="CU128" s="3" t="str">
        <f t="shared" si="32"/>
        <v/>
      </c>
      <c r="CV128" s="3" t="str">
        <f t="shared" si="32"/>
        <v/>
      </c>
      <c r="CW128" s="3" t="str">
        <f t="shared" si="32"/>
        <v/>
      </c>
      <c r="CX128" s="3" t="str">
        <f t="shared" si="32"/>
        <v/>
      </c>
      <c r="CY128" s="3" t="str">
        <f t="shared" si="32"/>
        <v/>
      </c>
      <c r="CZ128" s="3" t="str">
        <f t="shared" si="32"/>
        <v/>
      </c>
      <c r="DA128" s="3" t="str">
        <f t="shared" si="32"/>
        <v/>
      </c>
      <c r="DB128" s="3" t="str">
        <f t="shared" si="31"/>
        <v/>
      </c>
      <c r="DC128" s="3" t="str">
        <f t="shared" si="31"/>
        <v/>
      </c>
      <c r="DD128" s="3" t="str">
        <f t="shared" si="31"/>
        <v/>
      </c>
      <c r="DE128" s="3" t="str">
        <f t="shared" si="31"/>
        <v/>
      </c>
      <c r="DF128" s="3" t="str">
        <f t="shared" si="31"/>
        <v/>
      </c>
      <c r="DG128" s="3" t="str">
        <f t="shared" si="31"/>
        <v/>
      </c>
      <c r="DH128" s="3" t="str">
        <f t="shared" si="31"/>
        <v/>
      </c>
      <c r="DI128" s="3" t="str">
        <f t="shared" si="31"/>
        <v/>
      </c>
      <c r="DJ128" s="3" t="str">
        <f t="shared" si="31"/>
        <v/>
      </c>
      <c r="DK128" s="3" t="str">
        <f t="shared" si="31"/>
        <v/>
      </c>
      <c r="DL128" s="3" t="str">
        <f t="shared" si="31"/>
        <v/>
      </c>
      <c r="DM128" s="3" t="str">
        <f t="shared" si="31"/>
        <v/>
      </c>
      <c r="DN128" s="3" t="str">
        <f t="shared" si="31"/>
        <v/>
      </c>
      <c r="DO128" s="3" t="str">
        <f t="shared" si="31"/>
        <v/>
      </c>
      <c r="DP128" s="3" t="str">
        <f t="shared" si="31"/>
        <v/>
      </c>
      <c r="DQ128" s="3" t="str">
        <f t="shared" si="31"/>
        <v/>
      </c>
      <c r="DR128" s="3" t="str">
        <f t="shared" si="35"/>
        <v/>
      </c>
      <c r="DS128" s="3" t="str">
        <f t="shared" si="35"/>
        <v/>
      </c>
      <c r="DT128" s="3" t="str">
        <f t="shared" si="34"/>
        <v/>
      </c>
      <c r="DU128" s="3" t="str">
        <f t="shared" si="30"/>
        <v/>
      </c>
      <c r="DV128" s="3" t="str">
        <f t="shared" si="30"/>
        <v/>
      </c>
    </row>
    <row r="129" spans="1:126" ht="75">
      <c r="A129" t="s">
        <v>115</v>
      </c>
      <c r="B129">
        <v>2020</v>
      </c>
      <c r="C129" t="s">
        <v>114</v>
      </c>
      <c r="D129">
        <v>106990</v>
      </c>
      <c r="E129" s="31">
        <v>1320219110259</v>
      </c>
      <c r="F129" t="s">
        <v>578</v>
      </c>
      <c r="G129">
        <v>325110</v>
      </c>
      <c r="H129" t="s">
        <v>579</v>
      </c>
      <c r="I129" t="s">
        <v>580</v>
      </c>
      <c r="J129" t="s">
        <v>581</v>
      </c>
      <c r="K129" t="s">
        <v>148</v>
      </c>
      <c r="L129">
        <v>77480</v>
      </c>
      <c r="M129" s="3" t="str">
        <f t="shared" si="19"/>
        <v>89. PRODUCE THE CHEMICAL, 91. ON-SITE USE OF THE CHEMICAL, 95. USED AS A REACTANT, 96. P101  FEEDSTOCKS, 98. P103  INTERMEDIATES</v>
      </c>
      <c r="N129" s="3" t="s">
        <v>53</v>
      </c>
      <c r="O129" s="3" t="s">
        <v>1423</v>
      </c>
      <c r="P129">
        <v>2836</v>
      </c>
      <c r="Q129">
        <v>5403</v>
      </c>
      <c r="R129">
        <v>8239</v>
      </c>
      <c r="S129" s="3" t="s">
        <v>1407</v>
      </c>
      <c r="T129" s="3" t="s">
        <v>1405</v>
      </c>
      <c r="U129" s="3" t="s">
        <v>1407</v>
      </c>
      <c r="V129" s="3" t="s">
        <v>1405</v>
      </c>
      <c r="W129" s="3" t="s">
        <v>1405</v>
      </c>
      <c r="X129" s="3" t="s">
        <v>1405</v>
      </c>
      <c r="Y129" s="3" t="s">
        <v>1407</v>
      </c>
      <c r="Z129" s="3" t="s">
        <v>1407</v>
      </c>
      <c r="AA129" s="3" t="s">
        <v>1405</v>
      </c>
      <c r="AB129" s="3" t="s">
        <v>1407</v>
      </c>
      <c r="AC129" s="3" t="s">
        <v>1405</v>
      </c>
      <c r="AD129" s="3" t="s">
        <v>1405</v>
      </c>
      <c r="AE129" s="3" t="s">
        <v>1405</v>
      </c>
      <c r="AF129" s="3" t="s">
        <v>1405</v>
      </c>
      <c r="AG129" s="3" t="s">
        <v>1405</v>
      </c>
      <c r="AH129" s="3" t="s">
        <v>1405</v>
      </c>
      <c r="AI129" s="3" t="s">
        <v>1405</v>
      </c>
      <c r="AJ129" s="3" t="s">
        <v>1405</v>
      </c>
      <c r="AK129" s="3" t="s">
        <v>1405</v>
      </c>
      <c r="AL129" s="3" t="s">
        <v>1405</v>
      </c>
      <c r="AM129" s="3" t="s">
        <v>1405</v>
      </c>
      <c r="AN129" s="3" t="s">
        <v>1405</v>
      </c>
      <c r="AO129" s="3" t="s">
        <v>1405</v>
      </c>
      <c r="AP129" s="3" t="s">
        <v>1405</v>
      </c>
      <c r="AQ129" s="3" t="s">
        <v>1405</v>
      </c>
      <c r="AR129" s="3" t="s">
        <v>1405</v>
      </c>
      <c r="AS129" s="3" t="s">
        <v>1405</v>
      </c>
      <c r="AT129" s="3" t="s">
        <v>1405</v>
      </c>
      <c r="AU129" s="3" t="s">
        <v>1405</v>
      </c>
      <c r="AV129" s="3" t="s">
        <v>1405</v>
      </c>
      <c r="AW129" s="3" t="s">
        <v>1405</v>
      </c>
      <c r="AX129" s="3" t="s">
        <v>1405</v>
      </c>
      <c r="AY129" s="3" t="s">
        <v>1405</v>
      </c>
      <c r="AZ129" s="3" t="s">
        <v>1405</v>
      </c>
      <c r="BA129" s="3" t="s">
        <v>1405</v>
      </c>
      <c r="BB129" s="3" t="s">
        <v>1405</v>
      </c>
      <c r="BC129" s="3" t="s">
        <v>1405</v>
      </c>
      <c r="BD129" s="3" t="s">
        <v>1405</v>
      </c>
      <c r="BE129" s="3" t="s">
        <v>1405</v>
      </c>
      <c r="BF129" s="3" t="s">
        <v>1405</v>
      </c>
      <c r="BG129" s="3" t="s">
        <v>1405</v>
      </c>
      <c r="BH129" s="3" t="s">
        <v>1405</v>
      </c>
      <c r="BI129" s="3" t="s">
        <v>1405</v>
      </c>
      <c r="BJ129" s="3" t="s">
        <v>1405</v>
      </c>
      <c r="BK129" s="3" t="s">
        <v>1405</v>
      </c>
      <c r="BL129" s="3" t="s">
        <v>1405</v>
      </c>
      <c r="BM129" s="3" t="s">
        <v>1405</v>
      </c>
      <c r="BN129" s="3" t="s">
        <v>1405</v>
      </c>
      <c r="BO129" s="3" t="s">
        <v>1405</v>
      </c>
      <c r="BP129" s="3" t="s">
        <v>1405</v>
      </c>
      <c r="BQ129" s="3" t="s">
        <v>1405</v>
      </c>
      <c r="BR129" s="3" t="s">
        <v>1405</v>
      </c>
      <c r="BS129" s="3" t="s">
        <v>1405</v>
      </c>
      <c r="BT129" s="3" t="s">
        <v>1405</v>
      </c>
      <c r="BU129" s="3" t="str">
        <f t="shared" si="26"/>
        <v>89. PRODUCE THE CHEMICAL</v>
      </c>
      <c r="BV129" s="3" t="str">
        <f t="shared" si="26"/>
        <v/>
      </c>
      <c r="BW129" s="3" t="str">
        <f t="shared" si="26"/>
        <v>91. ON-SITE USE OF THE CHEMICAL</v>
      </c>
      <c r="BX129" s="3" t="str">
        <f t="shared" si="26"/>
        <v/>
      </c>
      <c r="BY129" s="3" t="str">
        <f t="shared" si="26"/>
        <v/>
      </c>
      <c r="BZ129" s="3" t="str">
        <f t="shared" si="26"/>
        <v/>
      </c>
      <c r="CA129" s="3" t="str">
        <f t="shared" si="29"/>
        <v>95. USED AS A REACTANT</v>
      </c>
      <c r="CB129" s="3" t="str">
        <f t="shared" si="29"/>
        <v>96. P101  FEEDSTOCKS</v>
      </c>
      <c r="CC129" s="3" t="str">
        <f t="shared" si="29"/>
        <v/>
      </c>
      <c r="CD129" s="3" t="str">
        <f t="shared" ref="CD129:CP148" si="36">IF(AB129="Yes", CD$1,"")</f>
        <v>98. P103  INTERMEDIATES</v>
      </c>
      <c r="CE129" s="3" t="str">
        <f t="shared" si="36"/>
        <v/>
      </c>
      <c r="CF129" s="3" t="str">
        <f t="shared" si="36"/>
        <v/>
      </c>
      <c r="CG129" s="3" t="str">
        <f t="shared" si="36"/>
        <v/>
      </c>
      <c r="CH129" s="3" t="str">
        <f t="shared" si="36"/>
        <v/>
      </c>
      <c r="CI129" s="3" t="str">
        <f t="shared" si="36"/>
        <v/>
      </c>
      <c r="CJ129" s="3" t="str">
        <f t="shared" si="36"/>
        <v/>
      </c>
      <c r="CK129" s="3" t="str">
        <f t="shared" si="36"/>
        <v/>
      </c>
      <c r="CL129" s="3" t="str">
        <f t="shared" si="36"/>
        <v/>
      </c>
      <c r="CM129" s="3" t="str">
        <f t="shared" si="36"/>
        <v/>
      </c>
      <c r="CN129" s="3" t="str">
        <f t="shared" si="36"/>
        <v/>
      </c>
      <c r="CO129" s="3" t="str">
        <f t="shared" si="36"/>
        <v/>
      </c>
      <c r="CP129" s="3" t="str">
        <f t="shared" si="36"/>
        <v/>
      </c>
      <c r="CQ129" s="3" t="str">
        <f t="shared" si="33"/>
        <v/>
      </c>
      <c r="CR129" s="3" t="str">
        <f t="shared" si="33"/>
        <v/>
      </c>
      <c r="CS129" s="3" t="str">
        <f t="shared" si="32"/>
        <v/>
      </c>
      <c r="CT129" s="3" t="str">
        <f t="shared" si="32"/>
        <v/>
      </c>
      <c r="CU129" s="3" t="str">
        <f t="shared" si="32"/>
        <v/>
      </c>
      <c r="CV129" s="3" t="str">
        <f t="shared" si="32"/>
        <v/>
      </c>
      <c r="CW129" s="3" t="str">
        <f t="shared" si="32"/>
        <v/>
      </c>
      <c r="CX129" s="3" t="str">
        <f t="shared" si="32"/>
        <v/>
      </c>
      <c r="CY129" s="3" t="str">
        <f t="shared" si="32"/>
        <v/>
      </c>
      <c r="CZ129" s="3" t="str">
        <f t="shared" si="32"/>
        <v/>
      </c>
      <c r="DA129" s="3" t="str">
        <f t="shared" si="32"/>
        <v/>
      </c>
      <c r="DB129" s="3" t="str">
        <f t="shared" si="31"/>
        <v/>
      </c>
      <c r="DC129" s="3" t="str">
        <f t="shared" si="31"/>
        <v/>
      </c>
      <c r="DD129" s="3" t="str">
        <f t="shared" si="31"/>
        <v/>
      </c>
      <c r="DE129" s="3" t="str">
        <f t="shared" si="31"/>
        <v/>
      </c>
      <c r="DF129" s="3" t="str">
        <f t="shared" si="31"/>
        <v/>
      </c>
      <c r="DG129" s="3" t="str">
        <f t="shared" si="31"/>
        <v/>
      </c>
      <c r="DH129" s="3" t="str">
        <f t="shared" si="31"/>
        <v/>
      </c>
      <c r="DI129" s="3" t="str">
        <f t="shared" si="31"/>
        <v/>
      </c>
      <c r="DJ129" s="3" t="str">
        <f t="shared" si="31"/>
        <v/>
      </c>
      <c r="DK129" s="3" t="str">
        <f t="shared" si="31"/>
        <v/>
      </c>
      <c r="DL129" s="3" t="str">
        <f t="shared" si="31"/>
        <v/>
      </c>
      <c r="DM129" s="3" t="str">
        <f t="shared" si="31"/>
        <v/>
      </c>
      <c r="DN129" s="3" t="str">
        <f t="shared" si="31"/>
        <v/>
      </c>
      <c r="DO129" s="3" t="str">
        <f t="shared" si="31"/>
        <v/>
      </c>
      <c r="DP129" s="3" t="str">
        <f t="shared" si="31"/>
        <v/>
      </c>
      <c r="DQ129" s="3" t="str">
        <f t="shared" si="31"/>
        <v/>
      </c>
      <c r="DR129" s="3" t="str">
        <f t="shared" si="35"/>
        <v/>
      </c>
      <c r="DS129" s="3" t="str">
        <f t="shared" si="35"/>
        <v/>
      </c>
      <c r="DT129" s="3" t="str">
        <f t="shared" si="34"/>
        <v/>
      </c>
      <c r="DU129" s="3" t="str">
        <f t="shared" si="30"/>
        <v/>
      </c>
      <c r="DV129" s="3" t="str">
        <f t="shared" si="30"/>
        <v/>
      </c>
    </row>
    <row r="130" spans="1:126" ht="105">
      <c r="A130" t="s">
        <v>115</v>
      </c>
      <c r="B130">
        <v>2021</v>
      </c>
      <c r="C130" t="s">
        <v>114</v>
      </c>
      <c r="D130">
        <v>106990</v>
      </c>
      <c r="E130" s="31">
        <v>1321220253049</v>
      </c>
      <c r="F130" t="s">
        <v>578</v>
      </c>
      <c r="G130">
        <v>325110</v>
      </c>
      <c r="H130" t="s">
        <v>579</v>
      </c>
      <c r="I130" t="s">
        <v>580</v>
      </c>
      <c r="J130" t="s">
        <v>581</v>
      </c>
      <c r="K130" t="s">
        <v>148</v>
      </c>
      <c r="L130">
        <v>77480</v>
      </c>
      <c r="M130" s="3" t="str">
        <f t="shared" ref="M130:M193" si="37">_xlfn.TEXTJOIN(", ", TRUE, BU130:DV130)</f>
        <v>89. PRODUCE THE CHEMICAL, 92. SALE OR DISTRIBUTION OF THE CHEMICAL</v>
      </c>
      <c r="N130" s="3" t="s">
        <v>53</v>
      </c>
      <c r="O130" s="3" t="s">
        <v>1423</v>
      </c>
      <c r="P130">
        <v>3132</v>
      </c>
      <c r="Q130">
        <v>11787</v>
      </c>
      <c r="R130">
        <v>14919</v>
      </c>
      <c r="S130" s="3" t="s">
        <v>1407</v>
      </c>
      <c r="T130" s="3" t="s">
        <v>1405</v>
      </c>
      <c r="U130" s="3" t="s">
        <v>1405</v>
      </c>
      <c r="V130" s="3" t="s">
        <v>1407</v>
      </c>
      <c r="W130" s="3" t="s">
        <v>1405</v>
      </c>
      <c r="X130" s="3" t="s">
        <v>1405</v>
      </c>
      <c r="Y130" s="3" t="s">
        <v>1405</v>
      </c>
      <c r="Z130" s="3" t="s">
        <v>1405</v>
      </c>
      <c r="AA130" s="3" t="s">
        <v>1405</v>
      </c>
      <c r="AB130" s="3" t="s">
        <v>1405</v>
      </c>
      <c r="AC130" s="3" t="s">
        <v>1405</v>
      </c>
      <c r="AD130" s="3" t="s">
        <v>1405</v>
      </c>
      <c r="AE130" s="3" t="s">
        <v>1405</v>
      </c>
      <c r="AF130" s="3" t="s">
        <v>1405</v>
      </c>
      <c r="AG130" s="3" t="s">
        <v>1405</v>
      </c>
      <c r="AH130" s="3" t="s">
        <v>1405</v>
      </c>
      <c r="AI130" s="3" t="s">
        <v>1405</v>
      </c>
      <c r="AJ130" s="3" t="s">
        <v>1405</v>
      </c>
      <c r="AK130" s="3" t="s">
        <v>1405</v>
      </c>
      <c r="AL130" s="3" t="s">
        <v>1405</v>
      </c>
      <c r="AM130" s="3" t="s">
        <v>1405</v>
      </c>
      <c r="AN130" s="3" t="s">
        <v>1405</v>
      </c>
      <c r="AO130" s="3" t="s">
        <v>1405</v>
      </c>
      <c r="AP130" s="3" t="s">
        <v>1405</v>
      </c>
      <c r="AQ130" s="3" t="s">
        <v>1405</v>
      </c>
      <c r="AR130" s="3" t="s">
        <v>1405</v>
      </c>
      <c r="AS130" s="3" t="s">
        <v>1405</v>
      </c>
      <c r="AT130" s="3" t="s">
        <v>1405</v>
      </c>
      <c r="AU130" s="3" t="s">
        <v>1405</v>
      </c>
      <c r="AV130" s="3" t="s">
        <v>1405</v>
      </c>
      <c r="AW130" s="3" t="s">
        <v>1405</v>
      </c>
      <c r="AX130" s="3" t="s">
        <v>1405</v>
      </c>
      <c r="AY130" s="3" t="s">
        <v>1405</v>
      </c>
      <c r="AZ130" s="3" t="s">
        <v>1405</v>
      </c>
      <c r="BA130" s="3" t="s">
        <v>1405</v>
      </c>
      <c r="BB130" s="3" t="s">
        <v>1405</v>
      </c>
      <c r="BC130" s="3" t="s">
        <v>1405</v>
      </c>
      <c r="BD130" s="3" t="s">
        <v>1405</v>
      </c>
      <c r="BE130" s="3" t="s">
        <v>1405</v>
      </c>
      <c r="BF130" s="3" t="s">
        <v>1405</v>
      </c>
      <c r="BG130" s="3" t="s">
        <v>1405</v>
      </c>
      <c r="BH130" s="3" t="s">
        <v>1405</v>
      </c>
      <c r="BI130" s="3" t="s">
        <v>1405</v>
      </c>
      <c r="BJ130" s="3" t="s">
        <v>1405</v>
      </c>
      <c r="BK130" s="3" t="s">
        <v>1405</v>
      </c>
      <c r="BL130" s="3" t="s">
        <v>1405</v>
      </c>
      <c r="BM130" s="3" t="s">
        <v>1405</v>
      </c>
      <c r="BN130" s="3" t="s">
        <v>1405</v>
      </c>
      <c r="BO130" s="3" t="s">
        <v>1405</v>
      </c>
      <c r="BP130" s="3" t="s">
        <v>1405</v>
      </c>
      <c r="BQ130" s="3" t="s">
        <v>1405</v>
      </c>
      <c r="BR130" s="3" t="s">
        <v>1405</v>
      </c>
      <c r="BS130" s="3" t="s">
        <v>1405</v>
      </c>
      <c r="BT130" s="3" t="s">
        <v>1405</v>
      </c>
      <c r="BU130" s="3" t="str">
        <f t="shared" si="26"/>
        <v>89. PRODUCE THE CHEMICAL</v>
      </c>
      <c r="BV130" s="3" t="str">
        <f t="shared" si="26"/>
        <v/>
      </c>
      <c r="BW130" s="3" t="str">
        <f t="shared" si="26"/>
        <v/>
      </c>
      <c r="BX130" s="3" t="str">
        <f t="shared" si="26"/>
        <v>92. SALE OR DISTRIBUTION OF THE CHEMICAL</v>
      </c>
      <c r="BY130" s="3" t="str">
        <f t="shared" si="26"/>
        <v/>
      </c>
      <c r="BZ130" s="3" t="str">
        <f t="shared" si="26"/>
        <v/>
      </c>
      <c r="CA130" s="3" t="str">
        <f t="shared" si="26"/>
        <v/>
      </c>
      <c r="CB130" s="3" t="str">
        <f t="shared" si="26"/>
        <v/>
      </c>
      <c r="CC130" s="3" t="str">
        <f t="shared" si="26"/>
        <v/>
      </c>
      <c r="CD130" s="3" t="str">
        <f t="shared" si="36"/>
        <v/>
      </c>
      <c r="CE130" s="3" t="str">
        <f t="shared" si="36"/>
        <v/>
      </c>
      <c r="CF130" s="3" t="str">
        <f t="shared" si="36"/>
        <v/>
      </c>
      <c r="CG130" s="3" t="str">
        <f t="shared" si="36"/>
        <v/>
      </c>
      <c r="CH130" s="3" t="str">
        <f t="shared" si="36"/>
        <v/>
      </c>
      <c r="CI130" s="3" t="str">
        <f t="shared" si="36"/>
        <v/>
      </c>
      <c r="CJ130" s="3" t="str">
        <f t="shared" si="36"/>
        <v/>
      </c>
      <c r="CK130" s="3" t="str">
        <f t="shared" si="36"/>
        <v/>
      </c>
      <c r="CL130" s="3" t="str">
        <f t="shared" si="36"/>
        <v/>
      </c>
      <c r="CM130" s="3" t="str">
        <f t="shared" si="36"/>
        <v/>
      </c>
      <c r="CN130" s="3" t="str">
        <f t="shared" si="36"/>
        <v/>
      </c>
      <c r="CO130" s="3" t="str">
        <f t="shared" si="36"/>
        <v/>
      </c>
      <c r="CP130" s="3" t="str">
        <f t="shared" si="36"/>
        <v/>
      </c>
      <c r="CQ130" s="3" t="str">
        <f t="shared" si="33"/>
        <v/>
      </c>
      <c r="CR130" s="3" t="str">
        <f t="shared" si="33"/>
        <v/>
      </c>
      <c r="CS130" s="3" t="str">
        <f t="shared" si="32"/>
        <v/>
      </c>
      <c r="CT130" s="3" t="str">
        <f t="shared" si="32"/>
        <v/>
      </c>
      <c r="CU130" s="3" t="str">
        <f t="shared" si="32"/>
        <v/>
      </c>
      <c r="CV130" s="3" t="str">
        <f t="shared" si="32"/>
        <v/>
      </c>
      <c r="CW130" s="3" t="str">
        <f t="shared" si="32"/>
        <v/>
      </c>
      <c r="CX130" s="3" t="str">
        <f t="shared" si="32"/>
        <v/>
      </c>
      <c r="CY130" s="3" t="str">
        <f t="shared" si="32"/>
        <v/>
      </c>
      <c r="CZ130" s="3" t="str">
        <f t="shared" si="32"/>
        <v/>
      </c>
      <c r="DA130" s="3" t="str">
        <f t="shared" si="32"/>
        <v/>
      </c>
      <c r="DB130" s="3" t="str">
        <f t="shared" si="31"/>
        <v/>
      </c>
      <c r="DC130" s="3" t="str">
        <f t="shared" si="31"/>
        <v/>
      </c>
      <c r="DD130" s="3" t="str">
        <f t="shared" si="31"/>
        <v/>
      </c>
      <c r="DE130" s="3" t="str">
        <f t="shared" si="31"/>
        <v/>
      </c>
      <c r="DF130" s="3" t="str">
        <f t="shared" si="31"/>
        <v/>
      </c>
      <c r="DG130" s="3" t="str">
        <f t="shared" si="31"/>
        <v/>
      </c>
      <c r="DH130" s="3" t="str">
        <f t="shared" si="31"/>
        <v/>
      </c>
      <c r="DI130" s="3" t="str">
        <f t="shared" si="31"/>
        <v/>
      </c>
      <c r="DJ130" s="3" t="str">
        <f t="shared" si="31"/>
        <v/>
      </c>
      <c r="DK130" s="3" t="str">
        <f t="shared" si="31"/>
        <v/>
      </c>
      <c r="DL130" s="3" t="str">
        <f t="shared" si="31"/>
        <v/>
      </c>
      <c r="DM130" s="3" t="str">
        <f t="shared" si="31"/>
        <v/>
      </c>
      <c r="DN130" s="3" t="str">
        <f t="shared" si="31"/>
        <v/>
      </c>
      <c r="DO130" s="3" t="str">
        <f t="shared" si="31"/>
        <v/>
      </c>
      <c r="DP130" s="3" t="str">
        <f t="shared" si="31"/>
        <v/>
      </c>
      <c r="DQ130" s="3" t="str">
        <f t="shared" si="31"/>
        <v/>
      </c>
      <c r="DR130" s="3" t="str">
        <f t="shared" si="35"/>
        <v/>
      </c>
      <c r="DS130" s="3" t="str">
        <f t="shared" si="35"/>
        <v/>
      </c>
      <c r="DT130" s="3" t="str">
        <f t="shared" si="34"/>
        <v/>
      </c>
      <c r="DU130" s="3" t="str">
        <f t="shared" si="30"/>
        <v/>
      </c>
      <c r="DV130" s="3" t="str">
        <f t="shared" si="30"/>
        <v/>
      </c>
    </row>
    <row r="131" spans="1:126" ht="45">
      <c r="A131" t="s">
        <v>115</v>
      </c>
      <c r="B131">
        <v>2016</v>
      </c>
      <c r="C131" t="s">
        <v>114</v>
      </c>
      <c r="D131">
        <v>106990</v>
      </c>
      <c r="E131" s="31">
        <v>1316215281041</v>
      </c>
      <c r="F131" t="s">
        <v>582</v>
      </c>
      <c r="G131">
        <v>324110</v>
      </c>
      <c r="H131" t="s">
        <v>583</v>
      </c>
      <c r="I131" t="s">
        <v>584</v>
      </c>
      <c r="J131" t="s">
        <v>332</v>
      </c>
      <c r="K131" t="s">
        <v>334</v>
      </c>
      <c r="L131">
        <v>84116</v>
      </c>
      <c r="M131" s="3" t="str">
        <f t="shared" si="37"/>
        <v>89. PRODUCE THE CHEMICAL, 91. ON-SITE USE OF THE CHEMICAL, 95. USED AS A REACTANT</v>
      </c>
      <c r="N131" s="3" t="s">
        <v>1419</v>
      </c>
      <c r="O131" s="3" t="s">
        <v>1424</v>
      </c>
      <c r="P131">
        <v>18</v>
      </c>
      <c r="Q131">
        <v>643</v>
      </c>
      <c r="R131">
        <v>661</v>
      </c>
      <c r="S131" s="3" t="s">
        <v>1407</v>
      </c>
      <c r="T131" s="3" t="s">
        <v>1405</v>
      </c>
      <c r="U131" s="3" t="s">
        <v>1407</v>
      </c>
      <c r="V131" s="3" t="s">
        <v>1405</v>
      </c>
      <c r="W131" s="3" t="s">
        <v>1405</v>
      </c>
      <c r="X131" s="3" t="s">
        <v>1405</v>
      </c>
      <c r="Y131" s="3" t="s">
        <v>1407</v>
      </c>
      <c r="AE131" s="3" t="s">
        <v>1405</v>
      </c>
      <c r="AR131" s="3" t="s">
        <v>1405</v>
      </c>
      <c r="AS131" s="3" t="s">
        <v>1405</v>
      </c>
      <c r="AT131" s="3" t="s">
        <v>1405</v>
      </c>
      <c r="AV131" s="3" t="s">
        <v>1405</v>
      </c>
      <c r="BD131" s="3" t="s">
        <v>1405</v>
      </c>
      <c r="BK131" s="3" t="s">
        <v>1405</v>
      </c>
      <c r="BU131" s="3" t="str">
        <f t="shared" si="26"/>
        <v>89. PRODUCE THE CHEMICAL</v>
      </c>
      <c r="BV131" s="3" t="str">
        <f t="shared" si="26"/>
        <v/>
      </c>
      <c r="BW131" s="3" t="str">
        <f t="shared" si="26"/>
        <v>91. ON-SITE USE OF THE CHEMICAL</v>
      </c>
      <c r="BX131" s="3" t="str">
        <f t="shared" si="26"/>
        <v/>
      </c>
      <c r="BY131" s="3" t="str">
        <f t="shared" si="26"/>
        <v/>
      </c>
      <c r="BZ131" s="3" t="str">
        <f t="shared" si="26"/>
        <v/>
      </c>
      <c r="CA131" s="3" t="str">
        <f t="shared" si="26"/>
        <v>95. USED AS A REACTANT</v>
      </c>
      <c r="CB131" s="3" t="str">
        <f t="shared" si="26"/>
        <v/>
      </c>
      <c r="CC131" s="3" t="str">
        <f t="shared" si="26"/>
        <v/>
      </c>
      <c r="CD131" s="3" t="str">
        <f t="shared" si="36"/>
        <v/>
      </c>
      <c r="CE131" s="3" t="str">
        <f t="shared" si="36"/>
        <v/>
      </c>
      <c r="CF131" s="3" t="str">
        <f t="shared" si="36"/>
        <v/>
      </c>
      <c r="CG131" s="3" t="str">
        <f t="shared" si="36"/>
        <v/>
      </c>
      <c r="CH131" s="3" t="str">
        <f t="shared" si="36"/>
        <v/>
      </c>
      <c r="CI131" s="3" t="str">
        <f t="shared" si="36"/>
        <v/>
      </c>
      <c r="CJ131" s="3" t="str">
        <f t="shared" si="36"/>
        <v/>
      </c>
      <c r="CK131" s="3" t="str">
        <f t="shared" si="36"/>
        <v/>
      </c>
      <c r="CL131" s="3" t="str">
        <f t="shared" si="36"/>
        <v/>
      </c>
      <c r="CM131" s="3" t="str">
        <f t="shared" si="36"/>
        <v/>
      </c>
      <c r="CN131" s="3" t="str">
        <f t="shared" si="36"/>
        <v/>
      </c>
      <c r="CO131" s="3" t="str">
        <f t="shared" si="36"/>
        <v/>
      </c>
      <c r="CP131" s="3" t="str">
        <f t="shared" si="36"/>
        <v/>
      </c>
      <c r="CQ131" s="3" t="str">
        <f t="shared" si="33"/>
        <v/>
      </c>
      <c r="CR131" s="3" t="str">
        <f t="shared" si="33"/>
        <v/>
      </c>
      <c r="CS131" s="3" t="str">
        <f t="shared" si="32"/>
        <v/>
      </c>
      <c r="CT131" s="3" t="str">
        <f t="shared" si="32"/>
        <v/>
      </c>
      <c r="CU131" s="3" t="str">
        <f t="shared" si="32"/>
        <v/>
      </c>
      <c r="CV131" s="3" t="str">
        <f t="shared" si="32"/>
        <v/>
      </c>
      <c r="CW131" s="3" t="str">
        <f t="shared" si="32"/>
        <v/>
      </c>
      <c r="CX131" s="3" t="str">
        <f t="shared" si="32"/>
        <v/>
      </c>
      <c r="CY131" s="3" t="str">
        <f t="shared" si="32"/>
        <v/>
      </c>
      <c r="CZ131" s="3" t="str">
        <f t="shared" si="32"/>
        <v/>
      </c>
      <c r="DA131" s="3" t="str">
        <f t="shared" si="32"/>
        <v/>
      </c>
      <c r="DB131" s="3" t="str">
        <f t="shared" si="31"/>
        <v/>
      </c>
      <c r="DC131" s="3" t="str">
        <f t="shared" si="31"/>
        <v/>
      </c>
      <c r="DD131" s="3" t="str">
        <f t="shared" si="31"/>
        <v/>
      </c>
      <c r="DE131" s="3" t="str">
        <f t="shared" si="31"/>
        <v/>
      </c>
      <c r="DF131" s="3" t="str">
        <f t="shared" si="31"/>
        <v/>
      </c>
      <c r="DG131" s="3" t="str">
        <f t="shared" si="31"/>
        <v/>
      </c>
      <c r="DH131" s="3" t="str">
        <f t="shared" si="31"/>
        <v/>
      </c>
      <c r="DI131" s="3" t="str">
        <f t="shared" si="31"/>
        <v/>
      </c>
      <c r="DJ131" s="3" t="str">
        <f t="shared" si="31"/>
        <v/>
      </c>
      <c r="DK131" s="3" t="str">
        <f t="shared" si="31"/>
        <v/>
      </c>
      <c r="DL131" s="3" t="str">
        <f t="shared" si="31"/>
        <v/>
      </c>
      <c r="DM131" s="3" t="str">
        <f t="shared" si="31"/>
        <v/>
      </c>
      <c r="DN131" s="3" t="str">
        <f t="shared" si="31"/>
        <v/>
      </c>
      <c r="DO131" s="3" t="str">
        <f t="shared" si="31"/>
        <v/>
      </c>
      <c r="DP131" s="3" t="str">
        <f t="shared" si="31"/>
        <v/>
      </c>
      <c r="DQ131" s="3" t="str">
        <f t="shared" si="31"/>
        <v/>
      </c>
      <c r="DR131" s="3" t="str">
        <f t="shared" si="35"/>
        <v/>
      </c>
      <c r="DS131" s="3" t="str">
        <f t="shared" si="35"/>
        <v/>
      </c>
      <c r="DT131" s="3" t="str">
        <f t="shared" si="34"/>
        <v/>
      </c>
      <c r="DU131" s="3" t="str">
        <f t="shared" si="30"/>
        <v/>
      </c>
      <c r="DV131" s="3" t="str">
        <f t="shared" si="30"/>
        <v/>
      </c>
    </row>
    <row r="132" spans="1:126" ht="45">
      <c r="A132" t="s">
        <v>115</v>
      </c>
      <c r="B132">
        <v>2017</v>
      </c>
      <c r="C132" t="s">
        <v>114</v>
      </c>
      <c r="D132">
        <v>106990</v>
      </c>
      <c r="E132" s="31">
        <v>1317216191674</v>
      </c>
      <c r="F132" t="s">
        <v>582</v>
      </c>
      <c r="G132">
        <v>324110</v>
      </c>
      <c r="H132" t="s">
        <v>583</v>
      </c>
      <c r="I132" t="s">
        <v>584</v>
      </c>
      <c r="J132" t="s">
        <v>332</v>
      </c>
      <c r="K132" t="s">
        <v>334</v>
      </c>
      <c r="L132">
        <v>84116</v>
      </c>
      <c r="M132" s="3" t="str">
        <f t="shared" si="37"/>
        <v>89. PRODUCE THE CHEMICAL, 91. ON-SITE USE OF THE CHEMICAL, 95. USED AS A REACTANT</v>
      </c>
      <c r="N132" s="3" t="s">
        <v>1419</v>
      </c>
      <c r="O132" s="3" t="s">
        <v>1409</v>
      </c>
      <c r="P132">
        <v>30</v>
      </c>
      <c r="Q132">
        <v>305</v>
      </c>
      <c r="R132">
        <v>335</v>
      </c>
      <c r="S132" s="3" t="s">
        <v>1407</v>
      </c>
      <c r="T132" s="3" t="s">
        <v>1405</v>
      </c>
      <c r="U132" s="3" t="s">
        <v>1407</v>
      </c>
      <c r="V132" s="3" t="s">
        <v>1405</v>
      </c>
      <c r="W132" s="3" t="s">
        <v>1405</v>
      </c>
      <c r="X132" s="3" t="s">
        <v>1405</v>
      </c>
      <c r="Y132" s="3" t="s">
        <v>1407</v>
      </c>
      <c r="AE132" s="3" t="s">
        <v>1405</v>
      </c>
      <c r="AR132" s="3" t="s">
        <v>1405</v>
      </c>
      <c r="AS132" s="3" t="s">
        <v>1405</v>
      </c>
      <c r="AT132" s="3" t="s">
        <v>1405</v>
      </c>
      <c r="AV132" s="3" t="s">
        <v>1405</v>
      </c>
      <c r="BD132" s="3" t="s">
        <v>1405</v>
      </c>
      <c r="BK132" s="3" t="s">
        <v>1405</v>
      </c>
      <c r="BU132" s="3" t="str">
        <f t="shared" si="26"/>
        <v>89. PRODUCE THE CHEMICAL</v>
      </c>
      <c r="BV132" s="3" t="str">
        <f t="shared" si="26"/>
        <v/>
      </c>
      <c r="BW132" s="3" t="str">
        <f t="shared" si="26"/>
        <v>91. ON-SITE USE OF THE CHEMICAL</v>
      </c>
      <c r="BX132" s="3" t="str">
        <f t="shared" si="26"/>
        <v/>
      </c>
      <c r="BY132" s="3" t="str">
        <f t="shared" si="26"/>
        <v/>
      </c>
      <c r="BZ132" s="3" t="str">
        <f t="shared" si="26"/>
        <v/>
      </c>
      <c r="CA132" s="3" t="str">
        <f t="shared" si="26"/>
        <v>95. USED AS A REACTANT</v>
      </c>
      <c r="CB132" s="3" t="str">
        <f t="shared" si="26"/>
        <v/>
      </c>
      <c r="CC132" s="3" t="str">
        <f t="shared" si="26"/>
        <v/>
      </c>
      <c r="CD132" s="3" t="str">
        <f t="shared" si="36"/>
        <v/>
      </c>
      <c r="CE132" s="3" t="str">
        <f t="shared" si="36"/>
        <v/>
      </c>
      <c r="CF132" s="3" t="str">
        <f t="shared" si="36"/>
        <v/>
      </c>
      <c r="CG132" s="3" t="str">
        <f t="shared" si="36"/>
        <v/>
      </c>
      <c r="CH132" s="3" t="str">
        <f t="shared" si="36"/>
        <v/>
      </c>
      <c r="CI132" s="3" t="str">
        <f t="shared" si="36"/>
        <v/>
      </c>
      <c r="CJ132" s="3" t="str">
        <f t="shared" si="36"/>
        <v/>
      </c>
      <c r="CK132" s="3" t="str">
        <f t="shared" si="36"/>
        <v/>
      </c>
      <c r="CL132" s="3" t="str">
        <f t="shared" si="36"/>
        <v/>
      </c>
      <c r="CM132" s="3" t="str">
        <f t="shared" si="36"/>
        <v/>
      </c>
      <c r="CN132" s="3" t="str">
        <f t="shared" si="36"/>
        <v/>
      </c>
      <c r="CO132" s="3" t="str">
        <f t="shared" si="36"/>
        <v/>
      </c>
      <c r="CP132" s="3" t="str">
        <f t="shared" si="36"/>
        <v/>
      </c>
      <c r="CQ132" s="3" t="str">
        <f t="shared" si="33"/>
        <v/>
      </c>
      <c r="CR132" s="3" t="str">
        <f t="shared" si="33"/>
        <v/>
      </c>
      <c r="CS132" s="3" t="str">
        <f t="shared" si="32"/>
        <v/>
      </c>
      <c r="CT132" s="3" t="str">
        <f t="shared" si="32"/>
        <v/>
      </c>
      <c r="CU132" s="3" t="str">
        <f t="shared" si="32"/>
        <v/>
      </c>
      <c r="CV132" s="3" t="str">
        <f t="shared" si="32"/>
        <v/>
      </c>
      <c r="CW132" s="3" t="str">
        <f t="shared" si="32"/>
        <v/>
      </c>
      <c r="CX132" s="3" t="str">
        <f t="shared" si="32"/>
        <v/>
      </c>
      <c r="CY132" s="3" t="str">
        <f t="shared" si="32"/>
        <v/>
      </c>
      <c r="CZ132" s="3" t="str">
        <f t="shared" si="32"/>
        <v/>
      </c>
      <c r="DA132" s="3" t="str">
        <f t="shared" si="32"/>
        <v/>
      </c>
      <c r="DB132" s="3" t="str">
        <f t="shared" si="31"/>
        <v/>
      </c>
      <c r="DC132" s="3" t="str">
        <f t="shared" si="31"/>
        <v/>
      </c>
      <c r="DD132" s="3" t="str">
        <f t="shared" si="31"/>
        <v/>
      </c>
      <c r="DE132" s="3" t="str">
        <f t="shared" si="31"/>
        <v/>
      </c>
      <c r="DF132" s="3" t="str">
        <f t="shared" si="31"/>
        <v/>
      </c>
      <c r="DG132" s="3" t="str">
        <f t="shared" si="31"/>
        <v/>
      </c>
      <c r="DH132" s="3" t="str">
        <f t="shared" si="31"/>
        <v/>
      </c>
      <c r="DI132" s="3" t="str">
        <f t="shared" si="31"/>
        <v/>
      </c>
      <c r="DJ132" s="3" t="str">
        <f t="shared" si="31"/>
        <v/>
      </c>
      <c r="DK132" s="3" t="str">
        <f t="shared" si="31"/>
        <v/>
      </c>
      <c r="DL132" s="3" t="str">
        <f t="shared" si="31"/>
        <v/>
      </c>
      <c r="DM132" s="3" t="str">
        <f t="shared" si="31"/>
        <v/>
      </c>
      <c r="DN132" s="3" t="str">
        <f t="shared" si="31"/>
        <v/>
      </c>
      <c r="DO132" s="3" t="str">
        <f t="shared" si="31"/>
        <v/>
      </c>
      <c r="DP132" s="3" t="str">
        <f t="shared" si="31"/>
        <v/>
      </c>
      <c r="DQ132" s="3" t="str">
        <f t="shared" si="31"/>
        <v/>
      </c>
      <c r="DR132" s="3" t="str">
        <f t="shared" si="35"/>
        <v/>
      </c>
      <c r="DS132" s="3" t="str">
        <f t="shared" si="35"/>
        <v/>
      </c>
      <c r="DT132" s="3" t="str">
        <f t="shared" si="34"/>
        <v/>
      </c>
      <c r="DU132" s="3" t="str">
        <f t="shared" si="30"/>
        <v/>
      </c>
      <c r="DV132" s="3" t="str">
        <f t="shared" si="30"/>
        <v/>
      </c>
    </row>
    <row r="133" spans="1:126" ht="75">
      <c r="A133" t="s">
        <v>115</v>
      </c>
      <c r="B133">
        <v>2018</v>
      </c>
      <c r="C133" t="s">
        <v>114</v>
      </c>
      <c r="D133">
        <v>106990</v>
      </c>
      <c r="E133" s="31">
        <v>1318217478433</v>
      </c>
      <c r="F133" t="s">
        <v>582</v>
      </c>
      <c r="G133">
        <v>324110</v>
      </c>
      <c r="H133" t="s">
        <v>583</v>
      </c>
      <c r="I133" t="s">
        <v>584</v>
      </c>
      <c r="J133" t="s">
        <v>332</v>
      </c>
      <c r="K133" t="s">
        <v>334</v>
      </c>
      <c r="L133">
        <v>84116</v>
      </c>
      <c r="M133" s="3" t="str">
        <f t="shared" si="37"/>
        <v>89. PRODUCE THE CHEMICAL, 91. ON-SITE USE OF THE CHEMICAL, 95. USED AS A REACTANT, 96. P101  FEEDSTOCKS, 98. P103  INTERMEDIATES</v>
      </c>
      <c r="N133" s="3" t="s">
        <v>1419</v>
      </c>
      <c r="O133" s="3" t="s">
        <v>1409</v>
      </c>
      <c r="P133">
        <v>15</v>
      </c>
      <c r="Q133">
        <v>379</v>
      </c>
      <c r="R133">
        <v>394</v>
      </c>
      <c r="S133" s="3" t="s">
        <v>1407</v>
      </c>
      <c r="T133" s="3" t="s">
        <v>1405</v>
      </c>
      <c r="U133" s="3" t="s">
        <v>1407</v>
      </c>
      <c r="V133" s="3" t="s">
        <v>1405</v>
      </c>
      <c r="W133" s="3" t="s">
        <v>1405</v>
      </c>
      <c r="X133" s="3" t="s">
        <v>1405</v>
      </c>
      <c r="Y133" s="3" t="s">
        <v>1407</v>
      </c>
      <c r="Z133" s="3" t="s">
        <v>1407</v>
      </c>
      <c r="AA133" s="3" t="s">
        <v>1405</v>
      </c>
      <c r="AB133" s="3" t="s">
        <v>1407</v>
      </c>
      <c r="AC133" s="3" t="s">
        <v>1405</v>
      </c>
      <c r="AD133" s="3" t="s">
        <v>1405</v>
      </c>
      <c r="AE133" s="3" t="s">
        <v>1405</v>
      </c>
      <c r="AF133" s="3" t="s">
        <v>1405</v>
      </c>
      <c r="AG133" s="3" t="s">
        <v>1405</v>
      </c>
      <c r="AH133" s="3" t="s">
        <v>1405</v>
      </c>
      <c r="AI133" s="3" t="s">
        <v>1405</v>
      </c>
      <c r="AJ133" s="3" t="s">
        <v>1405</v>
      </c>
      <c r="AK133" s="3" t="s">
        <v>1405</v>
      </c>
      <c r="AL133" s="3" t="s">
        <v>1405</v>
      </c>
      <c r="AM133" s="3" t="s">
        <v>1405</v>
      </c>
      <c r="AN133" s="3" t="s">
        <v>1405</v>
      </c>
      <c r="AO133" s="3" t="s">
        <v>1405</v>
      </c>
      <c r="AP133" s="3" t="s">
        <v>1405</v>
      </c>
      <c r="AQ133" s="3" t="s">
        <v>1405</v>
      </c>
      <c r="AR133" s="3" t="s">
        <v>1405</v>
      </c>
      <c r="AS133" s="3" t="s">
        <v>1405</v>
      </c>
      <c r="AT133" s="3" t="s">
        <v>1405</v>
      </c>
      <c r="AU133" s="3" t="s">
        <v>1405</v>
      </c>
      <c r="AV133" s="3" t="s">
        <v>1405</v>
      </c>
      <c r="AW133" s="3" t="s">
        <v>1405</v>
      </c>
      <c r="AX133" s="3" t="s">
        <v>1405</v>
      </c>
      <c r="AY133" s="3" t="s">
        <v>1405</v>
      </c>
      <c r="AZ133" s="3" t="s">
        <v>1405</v>
      </c>
      <c r="BA133" s="3" t="s">
        <v>1405</v>
      </c>
      <c r="BB133" s="3" t="s">
        <v>1405</v>
      </c>
      <c r="BC133" s="3" t="s">
        <v>1405</v>
      </c>
      <c r="BD133" s="3" t="s">
        <v>1405</v>
      </c>
      <c r="BE133" s="3" t="s">
        <v>1405</v>
      </c>
      <c r="BF133" s="3" t="s">
        <v>1405</v>
      </c>
      <c r="BG133" s="3" t="s">
        <v>1405</v>
      </c>
      <c r="BH133" s="3" t="s">
        <v>1405</v>
      </c>
      <c r="BI133" s="3" t="s">
        <v>1405</v>
      </c>
      <c r="BJ133" s="3" t="s">
        <v>1405</v>
      </c>
      <c r="BK133" s="3" t="s">
        <v>1405</v>
      </c>
      <c r="BL133" s="3" t="s">
        <v>1405</v>
      </c>
      <c r="BM133" s="3" t="s">
        <v>1405</v>
      </c>
      <c r="BN133" s="3" t="s">
        <v>1405</v>
      </c>
      <c r="BO133" s="3" t="s">
        <v>1405</v>
      </c>
      <c r="BP133" s="3" t="s">
        <v>1405</v>
      </c>
      <c r="BQ133" s="3" t="s">
        <v>1405</v>
      </c>
      <c r="BR133" s="3" t="s">
        <v>1405</v>
      </c>
      <c r="BS133" s="3" t="s">
        <v>1405</v>
      </c>
      <c r="BT133" s="3" t="s">
        <v>1405</v>
      </c>
      <c r="BU133" s="3" t="str">
        <f t="shared" si="26"/>
        <v>89. PRODUCE THE CHEMICAL</v>
      </c>
      <c r="BV133" s="3" t="str">
        <f t="shared" si="26"/>
        <v/>
      </c>
      <c r="BW133" s="3" t="str">
        <f t="shared" si="26"/>
        <v>91. ON-SITE USE OF THE CHEMICAL</v>
      </c>
      <c r="BX133" s="3" t="str">
        <f t="shared" si="26"/>
        <v/>
      </c>
      <c r="BY133" s="3" t="str">
        <f t="shared" si="26"/>
        <v/>
      </c>
      <c r="BZ133" s="3" t="str">
        <f t="shared" si="26"/>
        <v/>
      </c>
      <c r="CA133" s="3" t="str">
        <f t="shared" si="26"/>
        <v>95. USED AS A REACTANT</v>
      </c>
      <c r="CB133" s="3" t="str">
        <f t="shared" si="26"/>
        <v>96. P101  FEEDSTOCKS</v>
      </c>
      <c r="CC133" s="3" t="str">
        <f t="shared" si="26"/>
        <v/>
      </c>
      <c r="CD133" s="3" t="str">
        <f t="shared" si="36"/>
        <v>98. P103  INTERMEDIATES</v>
      </c>
      <c r="CE133" s="3" t="str">
        <f t="shared" si="36"/>
        <v/>
      </c>
      <c r="CF133" s="3" t="str">
        <f t="shared" si="36"/>
        <v/>
      </c>
      <c r="CG133" s="3" t="str">
        <f t="shared" si="36"/>
        <v/>
      </c>
      <c r="CH133" s="3" t="str">
        <f t="shared" si="36"/>
        <v/>
      </c>
      <c r="CI133" s="3" t="str">
        <f t="shared" si="36"/>
        <v/>
      </c>
      <c r="CJ133" s="3" t="str">
        <f t="shared" si="36"/>
        <v/>
      </c>
      <c r="CK133" s="3" t="str">
        <f t="shared" si="36"/>
        <v/>
      </c>
      <c r="CL133" s="3" t="str">
        <f t="shared" si="36"/>
        <v/>
      </c>
      <c r="CM133" s="3" t="str">
        <f t="shared" si="36"/>
        <v/>
      </c>
      <c r="CN133" s="3" t="str">
        <f t="shared" si="36"/>
        <v/>
      </c>
      <c r="CO133" s="3" t="str">
        <f t="shared" si="36"/>
        <v/>
      </c>
      <c r="CP133" s="3" t="str">
        <f t="shared" si="36"/>
        <v/>
      </c>
      <c r="CQ133" s="3" t="str">
        <f t="shared" si="33"/>
        <v/>
      </c>
      <c r="CR133" s="3" t="str">
        <f t="shared" si="33"/>
        <v/>
      </c>
      <c r="CS133" s="3" t="str">
        <f t="shared" si="32"/>
        <v/>
      </c>
      <c r="CT133" s="3" t="str">
        <f t="shared" si="32"/>
        <v/>
      </c>
      <c r="CU133" s="3" t="str">
        <f t="shared" si="32"/>
        <v/>
      </c>
      <c r="CV133" s="3" t="str">
        <f t="shared" si="32"/>
        <v/>
      </c>
      <c r="CW133" s="3" t="str">
        <f t="shared" si="32"/>
        <v/>
      </c>
      <c r="CX133" s="3" t="str">
        <f t="shared" si="32"/>
        <v/>
      </c>
      <c r="CY133" s="3" t="str">
        <f t="shared" si="32"/>
        <v/>
      </c>
      <c r="CZ133" s="3" t="str">
        <f t="shared" si="32"/>
        <v/>
      </c>
      <c r="DA133" s="3" t="str">
        <f t="shared" si="32"/>
        <v/>
      </c>
      <c r="DB133" s="3" t="str">
        <f t="shared" si="31"/>
        <v/>
      </c>
      <c r="DC133" s="3" t="str">
        <f t="shared" si="31"/>
        <v/>
      </c>
      <c r="DD133" s="3" t="str">
        <f t="shared" si="31"/>
        <v/>
      </c>
      <c r="DE133" s="3" t="str">
        <f t="shared" si="31"/>
        <v/>
      </c>
      <c r="DF133" s="3" t="str">
        <f t="shared" si="31"/>
        <v/>
      </c>
      <c r="DG133" s="3" t="str">
        <f t="shared" si="31"/>
        <v/>
      </c>
      <c r="DH133" s="3" t="str">
        <f t="shared" si="31"/>
        <v/>
      </c>
      <c r="DI133" s="3" t="str">
        <f t="shared" si="31"/>
        <v/>
      </c>
      <c r="DJ133" s="3" t="str">
        <f t="shared" si="31"/>
        <v/>
      </c>
      <c r="DK133" s="3" t="str">
        <f t="shared" si="31"/>
        <v/>
      </c>
      <c r="DL133" s="3" t="str">
        <f t="shared" si="31"/>
        <v/>
      </c>
      <c r="DM133" s="3" t="str">
        <f t="shared" si="31"/>
        <v/>
      </c>
      <c r="DN133" s="3" t="str">
        <f t="shared" si="31"/>
        <v/>
      </c>
      <c r="DO133" s="3" t="str">
        <f t="shared" si="31"/>
        <v/>
      </c>
      <c r="DP133" s="3" t="str">
        <f t="shared" si="31"/>
        <v/>
      </c>
      <c r="DQ133" s="3" t="str">
        <f t="shared" si="31"/>
        <v/>
      </c>
      <c r="DR133" s="3" t="str">
        <f t="shared" si="35"/>
        <v/>
      </c>
      <c r="DS133" s="3" t="str">
        <f t="shared" si="35"/>
        <v/>
      </c>
      <c r="DT133" s="3" t="str">
        <f t="shared" si="34"/>
        <v/>
      </c>
      <c r="DU133" s="3" t="str">
        <f t="shared" si="30"/>
        <v/>
      </c>
      <c r="DV133" s="3" t="str">
        <f t="shared" si="30"/>
        <v/>
      </c>
    </row>
    <row r="134" spans="1:126" ht="75">
      <c r="A134" t="s">
        <v>115</v>
      </c>
      <c r="B134">
        <v>2019</v>
      </c>
      <c r="C134" t="s">
        <v>114</v>
      </c>
      <c r="D134">
        <v>106990</v>
      </c>
      <c r="E134" s="31">
        <v>1319218260836</v>
      </c>
      <c r="F134" t="s">
        <v>582</v>
      </c>
      <c r="G134">
        <v>324110</v>
      </c>
      <c r="H134" t="s">
        <v>583</v>
      </c>
      <c r="I134" t="s">
        <v>584</v>
      </c>
      <c r="J134" t="s">
        <v>332</v>
      </c>
      <c r="K134" t="s">
        <v>334</v>
      </c>
      <c r="L134">
        <v>84116</v>
      </c>
      <c r="M134" s="3" t="str">
        <f t="shared" si="37"/>
        <v>89. PRODUCE THE CHEMICAL, 91. ON-SITE USE OF THE CHEMICAL, 95. USED AS A REACTANT, 96. P101  FEEDSTOCKS, 98. P103  INTERMEDIATES</v>
      </c>
      <c r="N134" s="3" t="s">
        <v>1419</v>
      </c>
      <c r="O134" s="3" t="s">
        <v>1409</v>
      </c>
      <c r="P134">
        <v>12</v>
      </c>
      <c r="Q134">
        <v>6545</v>
      </c>
      <c r="R134">
        <v>6557</v>
      </c>
      <c r="S134" s="3" t="s">
        <v>1407</v>
      </c>
      <c r="T134" s="3" t="s">
        <v>1405</v>
      </c>
      <c r="U134" s="3" t="s">
        <v>1407</v>
      </c>
      <c r="V134" s="3" t="s">
        <v>1405</v>
      </c>
      <c r="W134" s="3" t="s">
        <v>1405</v>
      </c>
      <c r="X134" s="3" t="s">
        <v>1405</v>
      </c>
      <c r="Y134" s="3" t="s">
        <v>1407</v>
      </c>
      <c r="Z134" s="3" t="s">
        <v>1407</v>
      </c>
      <c r="AA134" s="3" t="s">
        <v>1405</v>
      </c>
      <c r="AB134" s="3" t="s">
        <v>1407</v>
      </c>
      <c r="AC134" s="3" t="s">
        <v>1405</v>
      </c>
      <c r="AD134" s="3" t="s">
        <v>1405</v>
      </c>
      <c r="AE134" s="3" t="s">
        <v>1405</v>
      </c>
      <c r="AF134" s="3" t="s">
        <v>1405</v>
      </c>
      <c r="AG134" s="3" t="s">
        <v>1405</v>
      </c>
      <c r="AH134" s="3" t="s">
        <v>1405</v>
      </c>
      <c r="AI134" s="3" t="s">
        <v>1405</v>
      </c>
      <c r="AJ134" s="3" t="s">
        <v>1405</v>
      </c>
      <c r="AK134" s="3" t="s">
        <v>1405</v>
      </c>
      <c r="AL134" s="3" t="s">
        <v>1405</v>
      </c>
      <c r="AM134" s="3" t="s">
        <v>1405</v>
      </c>
      <c r="AN134" s="3" t="s">
        <v>1405</v>
      </c>
      <c r="AO134" s="3" t="s">
        <v>1405</v>
      </c>
      <c r="AP134" s="3" t="s">
        <v>1405</v>
      </c>
      <c r="AQ134" s="3" t="s">
        <v>1405</v>
      </c>
      <c r="AR134" s="3" t="s">
        <v>1405</v>
      </c>
      <c r="AS134" s="3" t="s">
        <v>1405</v>
      </c>
      <c r="AT134" s="3" t="s">
        <v>1405</v>
      </c>
      <c r="AU134" s="3" t="s">
        <v>1405</v>
      </c>
      <c r="AV134" s="3" t="s">
        <v>1405</v>
      </c>
      <c r="AW134" s="3" t="s">
        <v>1405</v>
      </c>
      <c r="AX134" s="3" t="s">
        <v>1405</v>
      </c>
      <c r="AY134" s="3" t="s">
        <v>1405</v>
      </c>
      <c r="AZ134" s="3" t="s">
        <v>1405</v>
      </c>
      <c r="BA134" s="3" t="s">
        <v>1405</v>
      </c>
      <c r="BB134" s="3" t="s">
        <v>1405</v>
      </c>
      <c r="BC134" s="3" t="s">
        <v>1405</v>
      </c>
      <c r="BD134" s="3" t="s">
        <v>1405</v>
      </c>
      <c r="BE134" s="3" t="s">
        <v>1405</v>
      </c>
      <c r="BF134" s="3" t="s">
        <v>1405</v>
      </c>
      <c r="BG134" s="3" t="s">
        <v>1405</v>
      </c>
      <c r="BH134" s="3" t="s">
        <v>1405</v>
      </c>
      <c r="BI134" s="3" t="s">
        <v>1405</v>
      </c>
      <c r="BJ134" s="3" t="s">
        <v>1405</v>
      </c>
      <c r="BK134" s="3" t="s">
        <v>1405</v>
      </c>
      <c r="BL134" s="3" t="s">
        <v>1405</v>
      </c>
      <c r="BM134" s="3" t="s">
        <v>1405</v>
      </c>
      <c r="BN134" s="3" t="s">
        <v>1405</v>
      </c>
      <c r="BO134" s="3" t="s">
        <v>1405</v>
      </c>
      <c r="BP134" s="3" t="s">
        <v>1405</v>
      </c>
      <c r="BQ134" s="3" t="s">
        <v>1405</v>
      </c>
      <c r="BR134" s="3" t="s">
        <v>1405</v>
      </c>
      <c r="BS134" s="3" t="s">
        <v>1405</v>
      </c>
      <c r="BT134" s="3" t="s">
        <v>1405</v>
      </c>
      <c r="BU134" s="3" t="str">
        <f t="shared" si="26"/>
        <v>89. PRODUCE THE CHEMICAL</v>
      </c>
      <c r="BV134" s="3" t="str">
        <f t="shared" ref="BV134:CK157" si="38">IF(T134="Yes", BV$1,"")</f>
        <v/>
      </c>
      <c r="BW134" s="3" t="str">
        <f t="shared" si="38"/>
        <v>91. ON-SITE USE OF THE CHEMICAL</v>
      </c>
      <c r="BX134" s="3" t="str">
        <f t="shared" si="38"/>
        <v/>
      </c>
      <c r="BY134" s="3" t="str">
        <f t="shared" si="38"/>
        <v/>
      </c>
      <c r="BZ134" s="3" t="str">
        <f t="shared" si="38"/>
        <v/>
      </c>
      <c r="CA134" s="3" t="str">
        <f t="shared" si="38"/>
        <v>95. USED AS A REACTANT</v>
      </c>
      <c r="CB134" s="3" t="str">
        <f t="shared" si="38"/>
        <v>96. P101  FEEDSTOCKS</v>
      </c>
      <c r="CC134" s="3" t="str">
        <f t="shared" si="38"/>
        <v/>
      </c>
      <c r="CD134" s="3" t="str">
        <f t="shared" si="36"/>
        <v>98. P103  INTERMEDIATES</v>
      </c>
      <c r="CE134" s="3" t="str">
        <f t="shared" si="36"/>
        <v/>
      </c>
      <c r="CF134" s="3" t="str">
        <f t="shared" si="36"/>
        <v/>
      </c>
      <c r="CG134" s="3" t="str">
        <f t="shared" si="36"/>
        <v/>
      </c>
      <c r="CH134" s="3" t="str">
        <f t="shared" si="36"/>
        <v/>
      </c>
      <c r="CI134" s="3" t="str">
        <f t="shared" si="36"/>
        <v/>
      </c>
      <c r="CJ134" s="3" t="str">
        <f t="shared" si="36"/>
        <v/>
      </c>
      <c r="CK134" s="3" t="str">
        <f t="shared" si="36"/>
        <v/>
      </c>
      <c r="CL134" s="3" t="str">
        <f t="shared" si="36"/>
        <v/>
      </c>
      <c r="CM134" s="3" t="str">
        <f t="shared" si="36"/>
        <v/>
      </c>
      <c r="CN134" s="3" t="str">
        <f t="shared" si="36"/>
        <v/>
      </c>
      <c r="CO134" s="3" t="str">
        <f t="shared" si="36"/>
        <v/>
      </c>
      <c r="CP134" s="3" t="str">
        <f t="shared" si="36"/>
        <v/>
      </c>
      <c r="CQ134" s="3" t="str">
        <f t="shared" si="33"/>
        <v/>
      </c>
      <c r="CR134" s="3" t="str">
        <f t="shared" si="33"/>
        <v/>
      </c>
      <c r="CS134" s="3" t="str">
        <f t="shared" si="32"/>
        <v/>
      </c>
      <c r="CT134" s="3" t="str">
        <f t="shared" si="32"/>
        <v/>
      </c>
      <c r="CU134" s="3" t="str">
        <f t="shared" si="32"/>
        <v/>
      </c>
      <c r="CV134" s="3" t="str">
        <f t="shared" si="32"/>
        <v/>
      </c>
      <c r="CW134" s="3" t="str">
        <f t="shared" si="32"/>
        <v/>
      </c>
      <c r="CX134" s="3" t="str">
        <f t="shared" si="32"/>
        <v/>
      </c>
      <c r="CY134" s="3" t="str">
        <f t="shared" si="32"/>
        <v/>
      </c>
      <c r="CZ134" s="3" t="str">
        <f t="shared" si="32"/>
        <v/>
      </c>
      <c r="DA134" s="3" t="str">
        <f t="shared" si="32"/>
        <v/>
      </c>
      <c r="DB134" s="3" t="str">
        <f t="shared" si="31"/>
        <v/>
      </c>
      <c r="DC134" s="3" t="str">
        <f t="shared" si="31"/>
        <v/>
      </c>
      <c r="DD134" s="3" t="str">
        <f t="shared" si="31"/>
        <v/>
      </c>
      <c r="DE134" s="3" t="str">
        <f t="shared" si="31"/>
        <v/>
      </c>
      <c r="DF134" s="3" t="str">
        <f t="shared" si="31"/>
        <v/>
      </c>
      <c r="DG134" s="3" t="str">
        <f t="shared" si="31"/>
        <v/>
      </c>
      <c r="DH134" s="3" t="str">
        <f t="shared" si="31"/>
        <v/>
      </c>
      <c r="DI134" s="3" t="str">
        <f t="shared" si="31"/>
        <v/>
      </c>
      <c r="DJ134" s="3" t="str">
        <f t="shared" si="31"/>
        <v/>
      </c>
      <c r="DK134" s="3" t="str">
        <f t="shared" si="31"/>
        <v/>
      </c>
      <c r="DL134" s="3" t="str">
        <f t="shared" si="31"/>
        <v/>
      </c>
      <c r="DM134" s="3" t="str">
        <f t="shared" si="31"/>
        <v/>
      </c>
      <c r="DN134" s="3" t="str">
        <f t="shared" si="31"/>
        <v/>
      </c>
      <c r="DO134" s="3" t="str">
        <f t="shared" si="31"/>
        <v/>
      </c>
      <c r="DP134" s="3" t="str">
        <f t="shared" si="31"/>
        <v/>
      </c>
      <c r="DQ134" s="3" t="str">
        <f t="shared" si="31"/>
        <v/>
      </c>
      <c r="DR134" s="3" t="str">
        <f t="shared" si="35"/>
        <v/>
      </c>
      <c r="DS134" s="3" t="str">
        <f t="shared" si="35"/>
        <v/>
      </c>
      <c r="DT134" s="3" t="str">
        <f t="shared" si="34"/>
        <v/>
      </c>
      <c r="DU134" s="3" t="str">
        <f t="shared" si="30"/>
        <v/>
      </c>
      <c r="DV134" s="3" t="str">
        <f t="shared" si="30"/>
        <v/>
      </c>
    </row>
    <row r="135" spans="1:126" ht="75">
      <c r="A135" t="s">
        <v>115</v>
      </c>
      <c r="B135">
        <v>2020</v>
      </c>
      <c r="C135" t="s">
        <v>114</v>
      </c>
      <c r="D135">
        <v>106990</v>
      </c>
      <c r="E135" s="31">
        <v>1320218738755</v>
      </c>
      <c r="F135" t="s">
        <v>582</v>
      </c>
      <c r="G135">
        <v>324110</v>
      </c>
      <c r="H135" t="s">
        <v>583</v>
      </c>
      <c r="I135" t="s">
        <v>584</v>
      </c>
      <c r="J135" t="s">
        <v>332</v>
      </c>
      <c r="K135" t="s">
        <v>334</v>
      </c>
      <c r="L135">
        <v>84116</v>
      </c>
      <c r="M135" s="3" t="str">
        <f t="shared" si="37"/>
        <v>89. PRODUCE THE CHEMICAL, 91. ON-SITE USE OF THE CHEMICAL, 94. AS A MANUFACTURED IMPURITY, 95. USED AS A REACTANT, 100. P199  OTHER</v>
      </c>
      <c r="N135" s="3" t="s">
        <v>1419</v>
      </c>
      <c r="O135" s="3" t="s">
        <v>1409</v>
      </c>
      <c r="P135">
        <v>23</v>
      </c>
      <c r="Q135">
        <v>5283</v>
      </c>
      <c r="R135">
        <v>5306</v>
      </c>
      <c r="S135" s="3" t="s">
        <v>1407</v>
      </c>
      <c r="T135" s="3" t="s">
        <v>1405</v>
      </c>
      <c r="U135" s="3" t="s">
        <v>1407</v>
      </c>
      <c r="V135" s="3" t="s">
        <v>1405</v>
      </c>
      <c r="W135" s="3" t="s">
        <v>1405</v>
      </c>
      <c r="X135" s="3" t="s">
        <v>1407</v>
      </c>
      <c r="Y135" s="3" t="s">
        <v>1407</v>
      </c>
      <c r="Z135" s="3" t="s">
        <v>1405</v>
      </c>
      <c r="AA135" s="3" t="s">
        <v>1405</v>
      </c>
      <c r="AB135" s="3" t="s">
        <v>1405</v>
      </c>
      <c r="AC135" s="3" t="s">
        <v>1405</v>
      </c>
      <c r="AD135" s="3" t="s">
        <v>1407</v>
      </c>
      <c r="AE135" s="3" t="s">
        <v>1405</v>
      </c>
      <c r="AF135" s="3" t="s">
        <v>1405</v>
      </c>
      <c r="AG135" s="3" t="s">
        <v>1405</v>
      </c>
      <c r="AH135" s="3" t="s">
        <v>1405</v>
      </c>
      <c r="AI135" s="3" t="s">
        <v>1405</v>
      </c>
      <c r="AJ135" s="3" t="s">
        <v>1405</v>
      </c>
      <c r="AK135" s="3" t="s">
        <v>1405</v>
      </c>
      <c r="AL135" s="3" t="s">
        <v>1405</v>
      </c>
      <c r="AM135" s="3" t="s">
        <v>1405</v>
      </c>
      <c r="AN135" s="3" t="s">
        <v>1405</v>
      </c>
      <c r="AO135" s="3" t="s">
        <v>1405</v>
      </c>
      <c r="AP135" s="3" t="s">
        <v>1405</v>
      </c>
      <c r="AQ135" s="3" t="s">
        <v>1405</v>
      </c>
      <c r="AR135" s="3" t="s">
        <v>1405</v>
      </c>
      <c r="AS135" s="3" t="s">
        <v>1405</v>
      </c>
      <c r="AT135" s="3" t="s">
        <v>1405</v>
      </c>
      <c r="AU135" s="3" t="s">
        <v>1405</v>
      </c>
      <c r="AV135" s="3" t="s">
        <v>1405</v>
      </c>
      <c r="AW135" s="3" t="s">
        <v>1405</v>
      </c>
      <c r="AX135" s="3" t="s">
        <v>1405</v>
      </c>
      <c r="AY135" s="3" t="s">
        <v>1405</v>
      </c>
      <c r="AZ135" s="3" t="s">
        <v>1405</v>
      </c>
      <c r="BA135" s="3" t="s">
        <v>1405</v>
      </c>
      <c r="BB135" s="3" t="s">
        <v>1405</v>
      </c>
      <c r="BC135" s="3" t="s">
        <v>1405</v>
      </c>
      <c r="BD135" s="3" t="s">
        <v>1405</v>
      </c>
      <c r="BE135" s="3" t="s">
        <v>1405</v>
      </c>
      <c r="BF135" s="3" t="s">
        <v>1405</v>
      </c>
      <c r="BG135" s="3" t="s">
        <v>1405</v>
      </c>
      <c r="BH135" s="3" t="s">
        <v>1405</v>
      </c>
      <c r="BI135" s="3" t="s">
        <v>1405</v>
      </c>
      <c r="BJ135" s="3" t="s">
        <v>1405</v>
      </c>
      <c r="BK135" s="3" t="s">
        <v>1405</v>
      </c>
      <c r="BL135" s="3" t="s">
        <v>1405</v>
      </c>
      <c r="BM135" s="3" t="s">
        <v>1405</v>
      </c>
      <c r="BN135" s="3" t="s">
        <v>1405</v>
      </c>
      <c r="BO135" s="3" t="s">
        <v>1405</v>
      </c>
      <c r="BP135" s="3" t="s">
        <v>1405</v>
      </c>
      <c r="BQ135" s="3" t="s">
        <v>1405</v>
      </c>
      <c r="BR135" s="3" t="s">
        <v>1405</v>
      </c>
      <c r="BS135" s="3" t="s">
        <v>1405</v>
      </c>
      <c r="BT135" s="3" t="s">
        <v>1405</v>
      </c>
      <c r="BU135" s="3" t="str">
        <f t="shared" ref="BU135:CH185" si="39">IF(S135="Yes", BU$1,"")</f>
        <v>89. PRODUCE THE CHEMICAL</v>
      </c>
      <c r="BV135" s="3" t="str">
        <f t="shared" si="38"/>
        <v/>
      </c>
      <c r="BW135" s="3" t="str">
        <f t="shared" si="38"/>
        <v>91. ON-SITE USE OF THE CHEMICAL</v>
      </c>
      <c r="BX135" s="3" t="str">
        <f t="shared" si="38"/>
        <v/>
      </c>
      <c r="BY135" s="3" t="str">
        <f t="shared" si="38"/>
        <v/>
      </c>
      <c r="BZ135" s="3" t="str">
        <f t="shared" si="38"/>
        <v>94. AS A MANUFACTURED IMPURITY</v>
      </c>
      <c r="CA135" s="3" t="str">
        <f t="shared" si="38"/>
        <v>95. USED AS A REACTANT</v>
      </c>
      <c r="CB135" s="3" t="str">
        <f t="shared" si="38"/>
        <v/>
      </c>
      <c r="CC135" s="3" t="str">
        <f t="shared" si="38"/>
        <v/>
      </c>
      <c r="CD135" s="3" t="str">
        <f t="shared" si="36"/>
        <v/>
      </c>
      <c r="CE135" s="3" t="str">
        <f t="shared" si="36"/>
        <v/>
      </c>
      <c r="CF135" s="3" t="str">
        <f t="shared" si="36"/>
        <v>100. P199  OTHER</v>
      </c>
      <c r="CG135" s="3" t="str">
        <f t="shared" si="36"/>
        <v/>
      </c>
      <c r="CH135" s="3" t="str">
        <f t="shared" si="36"/>
        <v/>
      </c>
      <c r="CI135" s="3" t="str">
        <f t="shared" si="36"/>
        <v/>
      </c>
      <c r="CJ135" s="3" t="str">
        <f t="shared" si="36"/>
        <v/>
      </c>
      <c r="CK135" s="3" t="str">
        <f t="shared" si="36"/>
        <v/>
      </c>
      <c r="CL135" s="3" t="str">
        <f t="shared" si="36"/>
        <v/>
      </c>
      <c r="CM135" s="3" t="str">
        <f t="shared" si="36"/>
        <v/>
      </c>
      <c r="CN135" s="3" t="str">
        <f t="shared" si="36"/>
        <v/>
      </c>
      <c r="CO135" s="3" t="str">
        <f t="shared" si="36"/>
        <v/>
      </c>
      <c r="CP135" s="3" t="str">
        <f t="shared" si="36"/>
        <v/>
      </c>
      <c r="CQ135" s="3" t="str">
        <f t="shared" si="33"/>
        <v/>
      </c>
      <c r="CR135" s="3" t="str">
        <f t="shared" si="33"/>
        <v/>
      </c>
      <c r="CS135" s="3" t="str">
        <f t="shared" si="32"/>
        <v/>
      </c>
      <c r="CT135" s="3" t="str">
        <f t="shared" si="32"/>
        <v/>
      </c>
      <c r="CU135" s="3" t="str">
        <f t="shared" si="32"/>
        <v/>
      </c>
      <c r="CV135" s="3" t="str">
        <f t="shared" si="32"/>
        <v/>
      </c>
      <c r="CW135" s="3" t="str">
        <f t="shared" si="32"/>
        <v/>
      </c>
      <c r="CX135" s="3" t="str">
        <f t="shared" si="32"/>
        <v/>
      </c>
      <c r="CY135" s="3" t="str">
        <f t="shared" si="32"/>
        <v/>
      </c>
      <c r="CZ135" s="3" t="str">
        <f t="shared" si="32"/>
        <v/>
      </c>
      <c r="DA135" s="3" t="str">
        <f t="shared" si="32"/>
        <v/>
      </c>
      <c r="DB135" s="3" t="str">
        <f t="shared" si="31"/>
        <v/>
      </c>
      <c r="DC135" s="3" t="str">
        <f t="shared" si="31"/>
        <v/>
      </c>
      <c r="DD135" s="3" t="str">
        <f t="shared" si="31"/>
        <v/>
      </c>
      <c r="DE135" s="3" t="str">
        <f t="shared" si="31"/>
        <v/>
      </c>
      <c r="DF135" s="3" t="str">
        <f t="shared" si="31"/>
        <v/>
      </c>
      <c r="DG135" s="3" t="str">
        <f t="shared" si="31"/>
        <v/>
      </c>
      <c r="DH135" s="3" t="str">
        <f t="shared" si="31"/>
        <v/>
      </c>
      <c r="DI135" s="3" t="str">
        <f t="shared" si="31"/>
        <v/>
      </c>
      <c r="DJ135" s="3" t="str">
        <f t="shared" si="31"/>
        <v/>
      </c>
      <c r="DK135" s="3" t="str">
        <f t="shared" si="31"/>
        <v/>
      </c>
      <c r="DL135" s="3" t="str">
        <f t="shared" si="31"/>
        <v/>
      </c>
      <c r="DM135" s="3" t="str">
        <f t="shared" si="31"/>
        <v/>
      </c>
      <c r="DN135" s="3" t="str">
        <f t="shared" si="31"/>
        <v/>
      </c>
      <c r="DO135" s="3" t="str">
        <f t="shared" si="31"/>
        <v/>
      </c>
      <c r="DP135" s="3" t="str">
        <f t="shared" si="31"/>
        <v/>
      </c>
      <c r="DQ135" s="3" t="str">
        <f t="shared" si="31"/>
        <v/>
      </c>
      <c r="DR135" s="3" t="str">
        <f t="shared" si="35"/>
        <v/>
      </c>
      <c r="DS135" s="3" t="str">
        <f t="shared" si="35"/>
        <v/>
      </c>
      <c r="DT135" s="3" t="str">
        <f t="shared" si="34"/>
        <v/>
      </c>
      <c r="DU135" s="3" t="str">
        <f t="shared" si="30"/>
        <v/>
      </c>
      <c r="DV135" s="3" t="str">
        <f t="shared" si="30"/>
        <v/>
      </c>
    </row>
    <row r="136" spans="1:126" ht="75">
      <c r="A136" t="s">
        <v>115</v>
      </c>
      <c r="B136">
        <v>2021</v>
      </c>
      <c r="C136" t="s">
        <v>114</v>
      </c>
      <c r="D136">
        <v>106990</v>
      </c>
      <c r="E136" s="31">
        <v>1321219834140</v>
      </c>
      <c r="F136" t="s">
        <v>582</v>
      </c>
      <c r="G136">
        <v>324110</v>
      </c>
      <c r="H136" t="s">
        <v>583</v>
      </c>
      <c r="I136" t="s">
        <v>584</v>
      </c>
      <c r="J136" t="s">
        <v>332</v>
      </c>
      <c r="K136" t="s">
        <v>334</v>
      </c>
      <c r="L136">
        <v>84116</v>
      </c>
      <c r="M136" s="3" t="str">
        <f t="shared" si="37"/>
        <v>89. PRODUCE THE CHEMICAL, 91. ON-SITE USE OF THE CHEMICAL, 95. USED AS A REACTANT, 96. P101  FEEDSTOCKS, 98. P103  INTERMEDIATES</v>
      </c>
      <c r="N136" s="3" t="s">
        <v>1419</v>
      </c>
      <c r="O136" s="3" t="s">
        <v>1409</v>
      </c>
      <c r="P136">
        <v>92</v>
      </c>
      <c r="Q136">
        <v>6464</v>
      </c>
      <c r="R136">
        <v>6556</v>
      </c>
      <c r="S136" s="3" t="s">
        <v>1407</v>
      </c>
      <c r="T136" s="3" t="s">
        <v>1405</v>
      </c>
      <c r="U136" s="3" t="s">
        <v>1407</v>
      </c>
      <c r="V136" s="3" t="s">
        <v>1405</v>
      </c>
      <c r="W136" s="3" t="s">
        <v>1405</v>
      </c>
      <c r="X136" s="3" t="s">
        <v>1405</v>
      </c>
      <c r="Y136" s="3" t="s">
        <v>1407</v>
      </c>
      <c r="Z136" s="3" t="s">
        <v>1407</v>
      </c>
      <c r="AA136" s="3" t="s">
        <v>1405</v>
      </c>
      <c r="AB136" s="3" t="s">
        <v>1407</v>
      </c>
      <c r="AC136" s="3" t="s">
        <v>1405</v>
      </c>
      <c r="AD136" s="3" t="s">
        <v>1405</v>
      </c>
      <c r="AE136" s="3" t="s">
        <v>1405</v>
      </c>
      <c r="AF136" s="3" t="s">
        <v>1405</v>
      </c>
      <c r="AG136" s="3" t="s">
        <v>1405</v>
      </c>
      <c r="AH136" s="3" t="s">
        <v>1405</v>
      </c>
      <c r="AI136" s="3" t="s">
        <v>1405</v>
      </c>
      <c r="AJ136" s="3" t="s">
        <v>1405</v>
      </c>
      <c r="AK136" s="3" t="s">
        <v>1405</v>
      </c>
      <c r="AL136" s="3" t="s">
        <v>1405</v>
      </c>
      <c r="AM136" s="3" t="s">
        <v>1405</v>
      </c>
      <c r="AN136" s="3" t="s">
        <v>1405</v>
      </c>
      <c r="AO136" s="3" t="s">
        <v>1405</v>
      </c>
      <c r="AP136" s="3" t="s">
        <v>1405</v>
      </c>
      <c r="AQ136" s="3" t="s">
        <v>1405</v>
      </c>
      <c r="AR136" s="3" t="s">
        <v>1405</v>
      </c>
      <c r="AS136" s="3" t="s">
        <v>1405</v>
      </c>
      <c r="AT136" s="3" t="s">
        <v>1405</v>
      </c>
      <c r="AU136" s="3" t="s">
        <v>1405</v>
      </c>
      <c r="AV136" s="3" t="s">
        <v>1405</v>
      </c>
      <c r="AW136" s="3" t="s">
        <v>1405</v>
      </c>
      <c r="AX136" s="3" t="s">
        <v>1405</v>
      </c>
      <c r="AY136" s="3" t="s">
        <v>1405</v>
      </c>
      <c r="AZ136" s="3" t="s">
        <v>1405</v>
      </c>
      <c r="BA136" s="3" t="s">
        <v>1405</v>
      </c>
      <c r="BB136" s="3" t="s">
        <v>1405</v>
      </c>
      <c r="BC136" s="3" t="s">
        <v>1405</v>
      </c>
      <c r="BD136" s="3" t="s">
        <v>1405</v>
      </c>
      <c r="BE136" s="3" t="s">
        <v>1405</v>
      </c>
      <c r="BF136" s="3" t="s">
        <v>1405</v>
      </c>
      <c r="BG136" s="3" t="s">
        <v>1405</v>
      </c>
      <c r="BH136" s="3" t="s">
        <v>1405</v>
      </c>
      <c r="BI136" s="3" t="s">
        <v>1405</v>
      </c>
      <c r="BJ136" s="3" t="s">
        <v>1405</v>
      </c>
      <c r="BK136" s="3" t="s">
        <v>1405</v>
      </c>
      <c r="BL136" s="3" t="s">
        <v>1405</v>
      </c>
      <c r="BM136" s="3" t="s">
        <v>1405</v>
      </c>
      <c r="BN136" s="3" t="s">
        <v>1405</v>
      </c>
      <c r="BO136" s="3" t="s">
        <v>1405</v>
      </c>
      <c r="BP136" s="3" t="s">
        <v>1405</v>
      </c>
      <c r="BQ136" s="3" t="s">
        <v>1405</v>
      </c>
      <c r="BR136" s="3" t="s">
        <v>1405</v>
      </c>
      <c r="BS136" s="3" t="s">
        <v>1405</v>
      </c>
      <c r="BT136" s="3" t="s">
        <v>1405</v>
      </c>
      <c r="BU136" s="3" t="str">
        <f t="shared" si="39"/>
        <v>89. PRODUCE THE CHEMICAL</v>
      </c>
      <c r="BV136" s="3" t="str">
        <f t="shared" si="38"/>
        <v/>
      </c>
      <c r="BW136" s="3" t="str">
        <f t="shared" si="38"/>
        <v>91. ON-SITE USE OF THE CHEMICAL</v>
      </c>
      <c r="BX136" s="3" t="str">
        <f t="shared" si="38"/>
        <v/>
      </c>
      <c r="BY136" s="3" t="str">
        <f t="shared" si="38"/>
        <v/>
      </c>
      <c r="BZ136" s="3" t="str">
        <f t="shared" si="38"/>
        <v/>
      </c>
      <c r="CA136" s="3" t="str">
        <f t="shared" si="38"/>
        <v>95. USED AS A REACTANT</v>
      </c>
      <c r="CB136" s="3" t="str">
        <f t="shared" si="38"/>
        <v>96. P101  FEEDSTOCKS</v>
      </c>
      <c r="CC136" s="3" t="str">
        <f t="shared" si="38"/>
        <v/>
      </c>
      <c r="CD136" s="3" t="str">
        <f t="shared" si="36"/>
        <v>98. P103  INTERMEDIATES</v>
      </c>
      <c r="CE136" s="3" t="str">
        <f t="shared" si="36"/>
        <v/>
      </c>
      <c r="CF136" s="3" t="str">
        <f t="shared" si="36"/>
        <v/>
      </c>
      <c r="CG136" s="3" t="str">
        <f t="shared" si="36"/>
        <v/>
      </c>
      <c r="CH136" s="3" t="str">
        <f t="shared" si="36"/>
        <v/>
      </c>
      <c r="CI136" s="3" t="str">
        <f t="shared" si="36"/>
        <v/>
      </c>
      <c r="CJ136" s="3" t="str">
        <f t="shared" si="36"/>
        <v/>
      </c>
      <c r="CK136" s="3" t="str">
        <f t="shared" si="36"/>
        <v/>
      </c>
      <c r="CL136" s="3" t="str">
        <f t="shared" si="36"/>
        <v/>
      </c>
      <c r="CM136" s="3" t="str">
        <f t="shared" si="36"/>
        <v/>
      </c>
      <c r="CN136" s="3" t="str">
        <f t="shared" si="36"/>
        <v/>
      </c>
      <c r="CO136" s="3" t="str">
        <f t="shared" si="36"/>
        <v/>
      </c>
      <c r="CP136" s="3" t="str">
        <f t="shared" si="36"/>
        <v/>
      </c>
      <c r="CQ136" s="3" t="str">
        <f t="shared" si="33"/>
        <v/>
      </c>
      <c r="CR136" s="3" t="str">
        <f t="shared" si="33"/>
        <v/>
      </c>
      <c r="CS136" s="3" t="str">
        <f t="shared" si="32"/>
        <v/>
      </c>
      <c r="CT136" s="3" t="str">
        <f t="shared" si="32"/>
        <v/>
      </c>
      <c r="CU136" s="3" t="str">
        <f t="shared" si="32"/>
        <v/>
      </c>
      <c r="CV136" s="3" t="str">
        <f t="shared" si="32"/>
        <v/>
      </c>
      <c r="CW136" s="3" t="str">
        <f t="shared" si="32"/>
        <v/>
      </c>
      <c r="CX136" s="3" t="str">
        <f t="shared" si="32"/>
        <v/>
      </c>
      <c r="CY136" s="3" t="str">
        <f t="shared" si="32"/>
        <v/>
      </c>
      <c r="CZ136" s="3" t="str">
        <f t="shared" si="32"/>
        <v/>
      </c>
      <c r="DA136" s="3" t="str">
        <f t="shared" si="32"/>
        <v/>
      </c>
      <c r="DB136" s="3" t="str">
        <f t="shared" si="31"/>
        <v/>
      </c>
      <c r="DC136" s="3" t="str">
        <f t="shared" si="31"/>
        <v/>
      </c>
      <c r="DD136" s="3" t="str">
        <f t="shared" si="31"/>
        <v/>
      </c>
      <c r="DE136" s="3" t="str">
        <f t="shared" si="31"/>
        <v/>
      </c>
      <c r="DF136" s="3" t="str">
        <f t="shared" si="31"/>
        <v/>
      </c>
      <c r="DG136" s="3" t="str">
        <f t="shared" si="31"/>
        <v/>
      </c>
      <c r="DH136" s="3" t="str">
        <f t="shared" si="31"/>
        <v/>
      </c>
      <c r="DI136" s="3" t="str">
        <f t="shared" si="31"/>
        <v/>
      </c>
      <c r="DJ136" s="3" t="str">
        <f t="shared" si="31"/>
        <v/>
      </c>
      <c r="DK136" s="3" t="str">
        <f t="shared" si="31"/>
        <v/>
      </c>
      <c r="DL136" s="3" t="str">
        <f t="shared" si="31"/>
        <v/>
      </c>
      <c r="DM136" s="3" t="str">
        <f t="shared" si="31"/>
        <v/>
      </c>
      <c r="DN136" s="3" t="str">
        <f t="shared" si="31"/>
        <v/>
      </c>
      <c r="DO136" s="3" t="str">
        <f t="shared" si="31"/>
        <v/>
      </c>
      <c r="DP136" s="3" t="str">
        <f t="shared" si="31"/>
        <v/>
      </c>
      <c r="DQ136" s="3" t="str">
        <f t="shared" si="31"/>
        <v/>
      </c>
      <c r="DR136" s="3" t="str">
        <f t="shared" si="35"/>
        <v/>
      </c>
      <c r="DS136" s="3" t="str">
        <f t="shared" si="35"/>
        <v/>
      </c>
      <c r="DT136" s="3" t="str">
        <f t="shared" si="34"/>
        <v/>
      </c>
      <c r="DU136" s="3" t="str">
        <f t="shared" si="30"/>
        <v/>
      </c>
      <c r="DV136" s="3" t="str">
        <f t="shared" si="30"/>
        <v/>
      </c>
    </row>
    <row r="137" spans="1:126" ht="87" customHeight="1">
      <c r="A137" t="s">
        <v>115</v>
      </c>
      <c r="B137">
        <v>2016</v>
      </c>
      <c r="C137" t="s">
        <v>114</v>
      </c>
      <c r="D137">
        <v>106990</v>
      </c>
      <c r="E137" s="31">
        <v>1316215554926</v>
      </c>
      <c r="F137" t="s">
        <v>596</v>
      </c>
      <c r="G137">
        <v>324110</v>
      </c>
      <c r="H137" t="s">
        <v>1425</v>
      </c>
      <c r="I137" t="s">
        <v>598</v>
      </c>
      <c r="J137" t="s">
        <v>599</v>
      </c>
      <c r="K137" t="s">
        <v>155</v>
      </c>
      <c r="L137">
        <v>90245</v>
      </c>
      <c r="M137" s="3" t="str">
        <f>_xlfn.TEXTJOIN(", ", TRUE, BU137:DV137)</f>
        <v>89. PRODUCE THE CHEMICAL, 92. SALE OR DISTRIBUTION OF THE CHEMICAL, 94. AS A MANUFACTURED IMPURITY</v>
      </c>
      <c r="N137" s="3" t="s">
        <v>53</v>
      </c>
      <c r="O137" s="3" t="s">
        <v>1426</v>
      </c>
      <c r="P137">
        <v>23</v>
      </c>
      <c r="Q137">
        <v>11</v>
      </c>
      <c r="R137">
        <v>34</v>
      </c>
      <c r="S137" s="3" t="s">
        <v>1407</v>
      </c>
      <c r="T137" s="3" t="s">
        <v>1405</v>
      </c>
      <c r="U137" s="3" t="s">
        <v>1405</v>
      </c>
      <c r="V137" s="3" t="s">
        <v>1407</v>
      </c>
      <c r="W137" s="3" t="s">
        <v>1405</v>
      </c>
      <c r="X137" s="3" t="s">
        <v>1407</v>
      </c>
      <c r="Y137" s="3" t="s">
        <v>1405</v>
      </c>
      <c r="AE137" s="3" t="s">
        <v>1405</v>
      </c>
      <c r="AR137" s="3" t="s">
        <v>1405</v>
      </c>
      <c r="AS137" s="3" t="s">
        <v>1405</v>
      </c>
      <c r="AT137" s="3" t="s">
        <v>1405</v>
      </c>
      <c r="AV137" s="3" t="s">
        <v>1405</v>
      </c>
      <c r="BD137" s="3" t="s">
        <v>1405</v>
      </c>
      <c r="BK137" s="3" t="s">
        <v>1405</v>
      </c>
      <c r="BU137" s="3" t="str">
        <f t="shared" si="39"/>
        <v>89. PRODUCE THE CHEMICAL</v>
      </c>
      <c r="BV137" s="3" t="str">
        <f t="shared" si="38"/>
        <v/>
      </c>
      <c r="BW137" s="3" t="str">
        <f t="shared" si="38"/>
        <v/>
      </c>
      <c r="BX137" s="3" t="str">
        <f t="shared" si="38"/>
        <v>92. SALE OR DISTRIBUTION OF THE CHEMICAL</v>
      </c>
      <c r="BY137" s="3" t="str">
        <f t="shared" si="38"/>
        <v/>
      </c>
      <c r="BZ137" s="3" t="str">
        <f t="shared" si="38"/>
        <v>94. AS A MANUFACTURED IMPURITY</v>
      </c>
      <c r="CA137" s="3" t="str">
        <f t="shared" si="38"/>
        <v/>
      </c>
      <c r="CB137" s="3" t="str">
        <f t="shared" si="38"/>
        <v/>
      </c>
      <c r="CC137" s="3" t="str">
        <f t="shared" si="38"/>
        <v/>
      </c>
      <c r="CD137" s="3" t="str">
        <f t="shared" si="36"/>
        <v/>
      </c>
      <c r="CE137" s="3" t="str">
        <f t="shared" si="36"/>
        <v/>
      </c>
      <c r="CF137" s="3" t="str">
        <f t="shared" si="36"/>
        <v/>
      </c>
      <c r="CG137" s="3" t="str">
        <f t="shared" si="36"/>
        <v/>
      </c>
      <c r="CH137" s="3" t="str">
        <f t="shared" si="36"/>
        <v/>
      </c>
      <c r="CI137" s="3" t="str">
        <f t="shared" si="36"/>
        <v/>
      </c>
      <c r="CJ137" s="3" t="str">
        <f t="shared" si="36"/>
        <v/>
      </c>
      <c r="CK137" s="3" t="str">
        <f t="shared" si="36"/>
        <v/>
      </c>
      <c r="CL137" s="3" t="str">
        <f t="shared" si="36"/>
        <v/>
      </c>
      <c r="CM137" s="3" t="str">
        <f t="shared" si="36"/>
        <v/>
      </c>
      <c r="CN137" s="3" t="str">
        <f t="shared" si="36"/>
        <v/>
      </c>
      <c r="CO137" s="3" t="str">
        <f t="shared" si="36"/>
        <v/>
      </c>
      <c r="CP137" s="3" t="str">
        <f t="shared" si="36"/>
        <v/>
      </c>
      <c r="CQ137" s="3" t="str">
        <f t="shared" si="33"/>
        <v/>
      </c>
      <c r="CR137" s="3" t="str">
        <f t="shared" si="33"/>
        <v/>
      </c>
      <c r="CS137" s="3" t="str">
        <f t="shared" si="32"/>
        <v/>
      </c>
      <c r="CT137" s="3" t="str">
        <f t="shared" si="32"/>
        <v/>
      </c>
      <c r="CU137" s="3" t="str">
        <f t="shared" si="32"/>
        <v/>
      </c>
      <c r="CV137" s="3" t="str">
        <f t="shared" si="32"/>
        <v/>
      </c>
      <c r="CW137" s="3" t="str">
        <f t="shared" si="32"/>
        <v/>
      </c>
      <c r="CX137" s="3" t="str">
        <f t="shared" si="32"/>
        <v/>
      </c>
      <c r="CY137" s="3" t="str">
        <f t="shared" si="32"/>
        <v/>
      </c>
      <c r="CZ137" s="3" t="str">
        <f t="shared" si="32"/>
        <v/>
      </c>
      <c r="DA137" s="3" t="str">
        <f t="shared" si="32"/>
        <v/>
      </c>
      <c r="DB137" s="3" t="str">
        <f t="shared" si="31"/>
        <v/>
      </c>
      <c r="DC137" s="3" t="str">
        <f t="shared" si="31"/>
        <v/>
      </c>
      <c r="DD137" s="3" t="str">
        <f t="shared" si="31"/>
        <v/>
      </c>
      <c r="DE137" s="3" t="str">
        <f t="shared" ref="DE137:DQ156" si="40">IF(BC137="Yes", DE$1,"")</f>
        <v/>
      </c>
      <c r="DF137" s="3" t="str">
        <f t="shared" si="40"/>
        <v/>
      </c>
      <c r="DG137" s="3" t="str">
        <f t="shared" si="40"/>
        <v/>
      </c>
      <c r="DH137" s="3" t="str">
        <f t="shared" si="40"/>
        <v/>
      </c>
      <c r="DI137" s="3" t="str">
        <f t="shared" si="40"/>
        <v/>
      </c>
      <c r="DJ137" s="3" t="str">
        <f t="shared" si="40"/>
        <v/>
      </c>
      <c r="DK137" s="3" t="str">
        <f t="shared" si="40"/>
        <v/>
      </c>
      <c r="DL137" s="3" t="str">
        <f t="shared" si="40"/>
        <v/>
      </c>
      <c r="DM137" s="3" t="str">
        <f t="shared" si="40"/>
        <v/>
      </c>
      <c r="DN137" s="3" t="str">
        <f t="shared" si="40"/>
        <v/>
      </c>
      <c r="DO137" s="3" t="str">
        <f t="shared" si="40"/>
        <v/>
      </c>
      <c r="DP137" s="3" t="str">
        <f t="shared" si="40"/>
        <v/>
      </c>
      <c r="DQ137" s="3" t="str">
        <f t="shared" si="40"/>
        <v/>
      </c>
      <c r="DR137" s="3" t="str">
        <f t="shared" si="35"/>
        <v/>
      </c>
      <c r="DS137" s="3" t="str">
        <f t="shared" si="35"/>
        <v/>
      </c>
      <c r="DT137" s="3" t="str">
        <f t="shared" si="34"/>
        <v/>
      </c>
      <c r="DU137" s="3" t="str">
        <f t="shared" si="30"/>
        <v/>
      </c>
      <c r="DV137" s="3" t="str">
        <f t="shared" si="30"/>
        <v/>
      </c>
    </row>
    <row r="138" spans="1:126" ht="90">
      <c r="A138" t="s">
        <v>115</v>
      </c>
      <c r="B138">
        <v>2016</v>
      </c>
      <c r="C138" t="s">
        <v>114</v>
      </c>
      <c r="D138">
        <v>106990</v>
      </c>
      <c r="E138" s="31">
        <v>1316215386602</v>
      </c>
      <c r="F138" t="s">
        <v>585</v>
      </c>
      <c r="G138">
        <v>324110</v>
      </c>
      <c r="H138" t="s">
        <v>586</v>
      </c>
      <c r="I138" t="s">
        <v>587</v>
      </c>
      <c r="J138" t="s">
        <v>588</v>
      </c>
      <c r="K138" t="s">
        <v>589</v>
      </c>
      <c r="L138">
        <v>39581</v>
      </c>
      <c r="M138" s="3" t="str">
        <f t="shared" si="37"/>
        <v>89. PRODUCE THE CHEMICAL, 91. ON-SITE USE OF THE CHEMICAL, 92. SALE OR DISTRIBUTION OF THE CHEMICAL, 93. AS A BYPRODUCT, 94. AS A MANUFACTURED IMPURITY, 95. USED AS A REACTANT, 116. AS A PROCESS IMPURITY</v>
      </c>
      <c r="N138" s="3" t="s">
        <v>53</v>
      </c>
      <c r="O138" s="3" t="s">
        <v>1426</v>
      </c>
      <c r="P138">
        <v>1100</v>
      </c>
      <c r="Q138">
        <v>70</v>
      </c>
      <c r="R138">
        <v>1170</v>
      </c>
      <c r="S138" s="3" t="s">
        <v>1407</v>
      </c>
      <c r="T138" s="3" t="s">
        <v>1405</v>
      </c>
      <c r="U138" s="3" t="s">
        <v>1407</v>
      </c>
      <c r="V138" s="3" t="s">
        <v>1407</v>
      </c>
      <c r="W138" s="3" t="s">
        <v>1407</v>
      </c>
      <c r="X138" s="3" t="s">
        <v>1407</v>
      </c>
      <c r="Y138" s="3" t="s">
        <v>1407</v>
      </c>
      <c r="AE138" s="3" t="s">
        <v>1405</v>
      </c>
      <c r="AR138" s="3" t="s">
        <v>1405</v>
      </c>
      <c r="AS138" s="3" t="s">
        <v>1405</v>
      </c>
      <c r="AT138" s="3" t="s">
        <v>1407</v>
      </c>
      <c r="AV138" s="3" t="s">
        <v>1405</v>
      </c>
      <c r="BD138" s="3" t="s">
        <v>1405</v>
      </c>
      <c r="BK138" s="3" t="s">
        <v>1405</v>
      </c>
      <c r="BU138" s="3" t="str">
        <f t="shared" si="39"/>
        <v>89. PRODUCE THE CHEMICAL</v>
      </c>
      <c r="BV138" s="3" t="str">
        <f t="shared" si="38"/>
        <v/>
      </c>
      <c r="BW138" s="3" t="str">
        <f t="shared" si="38"/>
        <v>91. ON-SITE USE OF THE CHEMICAL</v>
      </c>
      <c r="BX138" s="3" t="str">
        <f t="shared" si="38"/>
        <v>92. SALE OR DISTRIBUTION OF THE CHEMICAL</v>
      </c>
      <c r="BY138" s="3" t="str">
        <f t="shared" si="38"/>
        <v>93. AS A BYPRODUCT</v>
      </c>
      <c r="BZ138" s="3" t="str">
        <f t="shared" si="38"/>
        <v>94. AS A MANUFACTURED IMPURITY</v>
      </c>
      <c r="CA138" s="3" t="str">
        <f t="shared" si="38"/>
        <v>95. USED AS A REACTANT</v>
      </c>
      <c r="CB138" s="3" t="str">
        <f t="shared" si="38"/>
        <v/>
      </c>
      <c r="CC138" s="3" t="str">
        <f t="shared" si="38"/>
        <v/>
      </c>
      <c r="CD138" s="3" t="str">
        <f t="shared" si="36"/>
        <v/>
      </c>
      <c r="CE138" s="3" t="str">
        <f t="shared" si="36"/>
        <v/>
      </c>
      <c r="CF138" s="3" t="str">
        <f t="shared" si="36"/>
        <v/>
      </c>
      <c r="CG138" s="3" t="str">
        <f t="shared" si="36"/>
        <v/>
      </c>
      <c r="CH138" s="3" t="str">
        <f t="shared" si="36"/>
        <v/>
      </c>
      <c r="CI138" s="3" t="str">
        <f t="shared" si="36"/>
        <v/>
      </c>
      <c r="CJ138" s="3" t="str">
        <f t="shared" si="36"/>
        <v/>
      </c>
      <c r="CK138" s="3" t="str">
        <f t="shared" si="36"/>
        <v/>
      </c>
      <c r="CL138" s="3" t="str">
        <f t="shared" si="36"/>
        <v/>
      </c>
      <c r="CM138" s="3" t="str">
        <f t="shared" si="36"/>
        <v/>
      </c>
      <c r="CN138" s="3" t="str">
        <f t="shared" si="36"/>
        <v/>
      </c>
      <c r="CO138" s="3" t="str">
        <f t="shared" si="36"/>
        <v/>
      </c>
      <c r="CP138" s="3" t="str">
        <f t="shared" si="36"/>
        <v/>
      </c>
      <c r="CQ138" s="3" t="str">
        <f t="shared" si="33"/>
        <v/>
      </c>
      <c r="CR138" s="3" t="str">
        <f t="shared" si="33"/>
        <v/>
      </c>
      <c r="CS138" s="3" t="str">
        <f t="shared" si="32"/>
        <v/>
      </c>
      <c r="CT138" s="3" t="str">
        <f t="shared" si="32"/>
        <v/>
      </c>
      <c r="CU138" s="3" t="str">
        <f t="shared" si="32"/>
        <v/>
      </c>
      <c r="CV138" s="3" t="str">
        <f t="shared" si="32"/>
        <v>116. AS A PROCESS IMPURITY</v>
      </c>
      <c r="CW138" s="3" t="str">
        <f t="shared" si="32"/>
        <v/>
      </c>
      <c r="CX138" s="3" t="str">
        <f t="shared" si="32"/>
        <v/>
      </c>
      <c r="CY138" s="3" t="str">
        <f t="shared" si="32"/>
        <v/>
      </c>
      <c r="CZ138" s="3" t="str">
        <f t="shared" si="32"/>
        <v/>
      </c>
      <c r="DA138" s="3" t="str">
        <f t="shared" si="32"/>
        <v/>
      </c>
      <c r="DB138" s="3" t="str">
        <f t="shared" si="32"/>
        <v/>
      </c>
      <c r="DC138" s="3" t="str">
        <f t="shared" si="32"/>
        <v/>
      </c>
      <c r="DD138" s="3" t="str">
        <f t="shared" si="32"/>
        <v/>
      </c>
      <c r="DE138" s="3" t="str">
        <f t="shared" si="40"/>
        <v/>
      </c>
      <c r="DF138" s="3" t="str">
        <f t="shared" si="40"/>
        <v/>
      </c>
      <c r="DG138" s="3" t="str">
        <f t="shared" si="40"/>
        <v/>
      </c>
      <c r="DH138" s="3" t="str">
        <f t="shared" si="40"/>
        <v/>
      </c>
      <c r="DI138" s="3" t="str">
        <f t="shared" si="40"/>
        <v/>
      </c>
      <c r="DJ138" s="3" t="str">
        <f t="shared" si="40"/>
        <v/>
      </c>
      <c r="DK138" s="3" t="str">
        <f t="shared" si="40"/>
        <v/>
      </c>
      <c r="DL138" s="3" t="str">
        <f t="shared" si="40"/>
        <v/>
      </c>
      <c r="DM138" s="3" t="str">
        <f t="shared" si="40"/>
        <v/>
      </c>
      <c r="DN138" s="3" t="str">
        <f t="shared" si="40"/>
        <v/>
      </c>
      <c r="DO138" s="3" t="str">
        <f t="shared" si="40"/>
        <v/>
      </c>
      <c r="DP138" s="3" t="str">
        <f t="shared" si="40"/>
        <v/>
      </c>
      <c r="DQ138" s="3" t="str">
        <f t="shared" si="40"/>
        <v/>
      </c>
      <c r="DR138" s="3" t="str">
        <f t="shared" si="35"/>
        <v/>
      </c>
      <c r="DS138" s="3" t="str">
        <f t="shared" si="35"/>
        <v/>
      </c>
      <c r="DT138" s="3" t="str">
        <f t="shared" si="34"/>
        <v/>
      </c>
      <c r="DU138" s="3" t="str">
        <f t="shared" si="30"/>
        <v/>
      </c>
      <c r="DV138" s="3" t="str">
        <f t="shared" si="30"/>
        <v/>
      </c>
    </row>
    <row r="139" spans="1:126" ht="90">
      <c r="A139" t="s">
        <v>115</v>
      </c>
      <c r="B139">
        <v>2017</v>
      </c>
      <c r="C139" t="s">
        <v>114</v>
      </c>
      <c r="D139">
        <v>106990</v>
      </c>
      <c r="E139" s="31">
        <v>1317215924438</v>
      </c>
      <c r="F139" t="s">
        <v>585</v>
      </c>
      <c r="G139">
        <v>324110</v>
      </c>
      <c r="H139" t="s">
        <v>586</v>
      </c>
      <c r="I139" t="s">
        <v>587</v>
      </c>
      <c r="J139" t="s">
        <v>588</v>
      </c>
      <c r="K139" t="s">
        <v>589</v>
      </c>
      <c r="L139">
        <v>39581</v>
      </c>
      <c r="M139" s="3" t="str">
        <f t="shared" si="37"/>
        <v>89. PRODUCE THE CHEMICAL, 91. ON-SITE USE OF THE CHEMICAL, 92. SALE OR DISTRIBUTION OF THE CHEMICAL, 93. AS A BYPRODUCT, 94. AS A MANUFACTURED IMPURITY, 95. USED AS A REACTANT, 116. AS A PROCESS IMPURITY</v>
      </c>
      <c r="N139" s="3" t="s">
        <v>53</v>
      </c>
      <c r="O139" s="3" t="s">
        <v>1426</v>
      </c>
      <c r="P139">
        <v>1100</v>
      </c>
      <c r="Q139">
        <v>130</v>
      </c>
      <c r="R139">
        <v>1230</v>
      </c>
      <c r="S139" s="3" t="s">
        <v>1407</v>
      </c>
      <c r="T139" s="3" t="s">
        <v>1405</v>
      </c>
      <c r="U139" s="3" t="s">
        <v>1407</v>
      </c>
      <c r="V139" s="3" t="s">
        <v>1407</v>
      </c>
      <c r="W139" s="3" t="s">
        <v>1407</v>
      </c>
      <c r="X139" s="3" t="s">
        <v>1407</v>
      </c>
      <c r="Y139" s="3" t="s">
        <v>1407</v>
      </c>
      <c r="AE139" s="3" t="s">
        <v>1405</v>
      </c>
      <c r="AR139" s="3" t="s">
        <v>1405</v>
      </c>
      <c r="AS139" s="3" t="s">
        <v>1405</v>
      </c>
      <c r="AT139" s="3" t="s">
        <v>1407</v>
      </c>
      <c r="AV139" s="3" t="s">
        <v>1405</v>
      </c>
      <c r="BD139" s="3" t="s">
        <v>1405</v>
      </c>
      <c r="BK139" s="3" t="s">
        <v>1405</v>
      </c>
      <c r="BU139" s="3" t="str">
        <f t="shared" si="39"/>
        <v>89. PRODUCE THE CHEMICAL</v>
      </c>
      <c r="BV139" s="3" t="str">
        <f t="shared" si="38"/>
        <v/>
      </c>
      <c r="BW139" s="3" t="str">
        <f t="shared" si="38"/>
        <v>91. ON-SITE USE OF THE CHEMICAL</v>
      </c>
      <c r="BX139" s="3" t="str">
        <f t="shared" si="38"/>
        <v>92. SALE OR DISTRIBUTION OF THE CHEMICAL</v>
      </c>
      <c r="BY139" s="3" t="str">
        <f t="shared" si="38"/>
        <v>93. AS A BYPRODUCT</v>
      </c>
      <c r="BZ139" s="3" t="str">
        <f t="shared" si="38"/>
        <v>94. AS A MANUFACTURED IMPURITY</v>
      </c>
      <c r="CA139" s="3" t="str">
        <f t="shared" si="38"/>
        <v>95. USED AS A REACTANT</v>
      </c>
      <c r="CB139" s="3" t="str">
        <f t="shared" si="38"/>
        <v/>
      </c>
      <c r="CC139" s="3" t="str">
        <f t="shared" si="38"/>
        <v/>
      </c>
      <c r="CD139" s="3" t="str">
        <f t="shared" si="36"/>
        <v/>
      </c>
      <c r="CE139" s="3" t="str">
        <f t="shared" si="36"/>
        <v/>
      </c>
      <c r="CF139" s="3" t="str">
        <f t="shared" si="36"/>
        <v/>
      </c>
      <c r="CG139" s="3" t="str">
        <f t="shared" si="36"/>
        <v/>
      </c>
      <c r="CH139" s="3" t="str">
        <f t="shared" si="36"/>
        <v/>
      </c>
      <c r="CI139" s="3" t="str">
        <f t="shared" si="36"/>
        <v/>
      </c>
      <c r="CJ139" s="3" t="str">
        <f t="shared" si="36"/>
        <v/>
      </c>
      <c r="CK139" s="3" t="str">
        <f t="shared" si="36"/>
        <v/>
      </c>
      <c r="CL139" s="3" t="str">
        <f t="shared" si="36"/>
        <v/>
      </c>
      <c r="CM139" s="3" t="str">
        <f t="shared" si="36"/>
        <v/>
      </c>
      <c r="CN139" s="3" t="str">
        <f t="shared" si="36"/>
        <v/>
      </c>
      <c r="CO139" s="3" t="str">
        <f t="shared" si="36"/>
        <v/>
      </c>
      <c r="CP139" s="3" t="str">
        <f t="shared" si="36"/>
        <v/>
      </c>
      <c r="CQ139" s="3" t="str">
        <f t="shared" si="33"/>
        <v/>
      </c>
      <c r="CR139" s="3" t="str">
        <f t="shared" si="33"/>
        <v/>
      </c>
      <c r="CS139" s="3" t="str">
        <f t="shared" si="32"/>
        <v/>
      </c>
      <c r="CT139" s="3" t="str">
        <f t="shared" si="32"/>
        <v/>
      </c>
      <c r="CU139" s="3" t="str">
        <f t="shared" si="32"/>
        <v/>
      </c>
      <c r="CV139" s="3" t="str">
        <f t="shared" si="32"/>
        <v>116. AS A PROCESS IMPURITY</v>
      </c>
      <c r="CW139" s="3" t="str">
        <f t="shared" si="32"/>
        <v/>
      </c>
      <c r="CX139" s="3" t="str">
        <f t="shared" si="32"/>
        <v/>
      </c>
      <c r="CY139" s="3" t="str">
        <f t="shared" si="32"/>
        <v/>
      </c>
      <c r="CZ139" s="3" t="str">
        <f t="shared" si="32"/>
        <v/>
      </c>
      <c r="DA139" s="3" t="str">
        <f t="shared" si="32"/>
        <v/>
      </c>
      <c r="DB139" s="3" t="str">
        <f t="shared" si="32"/>
        <v/>
      </c>
      <c r="DC139" s="3" t="str">
        <f t="shared" si="32"/>
        <v/>
      </c>
      <c r="DD139" s="3" t="str">
        <f t="shared" si="32"/>
        <v/>
      </c>
      <c r="DE139" s="3" t="str">
        <f t="shared" si="40"/>
        <v/>
      </c>
      <c r="DF139" s="3" t="str">
        <f t="shared" si="40"/>
        <v/>
      </c>
      <c r="DG139" s="3" t="str">
        <f t="shared" si="40"/>
        <v/>
      </c>
      <c r="DH139" s="3" t="str">
        <f t="shared" si="40"/>
        <v/>
      </c>
      <c r="DI139" s="3" t="str">
        <f t="shared" si="40"/>
        <v/>
      </c>
      <c r="DJ139" s="3" t="str">
        <f t="shared" si="40"/>
        <v/>
      </c>
      <c r="DK139" s="3" t="str">
        <f t="shared" si="40"/>
        <v/>
      </c>
      <c r="DL139" s="3" t="str">
        <f t="shared" si="40"/>
        <v/>
      </c>
      <c r="DM139" s="3" t="str">
        <f t="shared" si="40"/>
        <v/>
      </c>
      <c r="DN139" s="3" t="str">
        <f t="shared" si="40"/>
        <v/>
      </c>
      <c r="DO139" s="3" t="str">
        <f t="shared" si="40"/>
        <v/>
      </c>
      <c r="DP139" s="3" t="str">
        <f t="shared" si="40"/>
        <v/>
      </c>
      <c r="DQ139" s="3" t="str">
        <f t="shared" si="40"/>
        <v/>
      </c>
      <c r="DR139" s="3" t="str">
        <f t="shared" si="35"/>
        <v/>
      </c>
      <c r="DS139" s="3" t="str">
        <f t="shared" si="35"/>
        <v/>
      </c>
      <c r="DT139" s="3" t="str">
        <f t="shared" si="34"/>
        <v/>
      </c>
      <c r="DU139" s="3" t="str">
        <f t="shared" si="30"/>
        <v/>
      </c>
      <c r="DV139" s="3" t="str">
        <f t="shared" si="30"/>
        <v/>
      </c>
    </row>
    <row r="140" spans="1:126" ht="105">
      <c r="A140" t="s">
        <v>115</v>
      </c>
      <c r="B140">
        <v>2018</v>
      </c>
      <c r="C140" t="s">
        <v>114</v>
      </c>
      <c r="D140">
        <v>106990</v>
      </c>
      <c r="E140" s="31">
        <v>1318216973608</v>
      </c>
      <c r="F140" t="s">
        <v>585</v>
      </c>
      <c r="G140">
        <v>324110</v>
      </c>
      <c r="H140" t="s">
        <v>586</v>
      </c>
      <c r="I140" t="s">
        <v>587</v>
      </c>
      <c r="J140" t="s">
        <v>588</v>
      </c>
      <c r="K140" t="s">
        <v>589</v>
      </c>
      <c r="L140">
        <v>39581</v>
      </c>
      <c r="M140" s="3" t="str">
        <f t="shared" si="37"/>
        <v>89. PRODUCE THE CHEMICAL, 91. ON-SITE USE OF THE CHEMICAL, 92. SALE OR DISTRIBUTION OF THE CHEMICAL, 93. AS A BYPRODUCT, 94. AS A MANUFACTURED IMPURITY, 95. USED AS A REACTANT, 100. P199  OTHER, 116. AS A PROCESS IMPURITY</v>
      </c>
      <c r="N140" s="3" t="s">
        <v>53</v>
      </c>
      <c r="O140" s="3" t="s">
        <v>1426</v>
      </c>
      <c r="P140">
        <v>1600</v>
      </c>
      <c r="Q140">
        <v>50</v>
      </c>
      <c r="R140">
        <v>1650</v>
      </c>
      <c r="S140" s="3" t="s">
        <v>1407</v>
      </c>
      <c r="T140" s="3" t="s">
        <v>1405</v>
      </c>
      <c r="U140" s="3" t="s">
        <v>1407</v>
      </c>
      <c r="V140" s="3" t="s">
        <v>1407</v>
      </c>
      <c r="W140" s="3" t="s">
        <v>1407</v>
      </c>
      <c r="X140" s="3" t="s">
        <v>1407</v>
      </c>
      <c r="Y140" s="3" t="s">
        <v>1407</v>
      </c>
      <c r="Z140" s="3" t="s">
        <v>1405</v>
      </c>
      <c r="AA140" s="3" t="s">
        <v>1405</v>
      </c>
      <c r="AB140" s="3" t="s">
        <v>1405</v>
      </c>
      <c r="AC140" s="3" t="s">
        <v>1405</v>
      </c>
      <c r="AD140" s="3" t="s">
        <v>1407</v>
      </c>
      <c r="AE140" s="3" t="s">
        <v>1405</v>
      </c>
      <c r="AF140" s="3" t="s">
        <v>1405</v>
      </c>
      <c r="AG140" s="3" t="s">
        <v>1405</v>
      </c>
      <c r="AH140" s="3" t="s">
        <v>1405</v>
      </c>
      <c r="AI140" s="3" t="s">
        <v>1405</v>
      </c>
      <c r="AJ140" s="3" t="s">
        <v>1405</v>
      </c>
      <c r="AK140" s="3" t="s">
        <v>1405</v>
      </c>
      <c r="AL140" s="3" t="s">
        <v>1405</v>
      </c>
      <c r="AM140" s="3" t="s">
        <v>1405</v>
      </c>
      <c r="AN140" s="3" t="s">
        <v>1405</v>
      </c>
      <c r="AO140" s="3" t="s">
        <v>1405</v>
      </c>
      <c r="AP140" s="3" t="s">
        <v>1405</v>
      </c>
      <c r="AQ140" s="3" t="s">
        <v>1405</v>
      </c>
      <c r="AR140" s="3" t="s">
        <v>1405</v>
      </c>
      <c r="AS140" s="3" t="s">
        <v>1405</v>
      </c>
      <c r="AT140" s="3" t="s">
        <v>1407</v>
      </c>
      <c r="AU140" s="3" t="s">
        <v>1405</v>
      </c>
      <c r="AV140" s="3" t="s">
        <v>1405</v>
      </c>
      <c r="AW140" s="3" t="s">
        <v>1405</v>
      </c>
      <c r="AX140" s="3" t="s">
        <v>1405</v>
      </c>
      <c r="AY140" s="3" t="s">
        <v>1405</v>
      </c>
      <c r="AZ140" s="3" t="s">
        <v>1405</v>
      </c>
      <c r="BA140" s="3" t="s">
        <v>1405</v>
      </c>
      <c r="BB140" s="3" t="s">
        <v>1405</v>
      </c>
      <c r="BC140" s="3" t="s">
        <v>1405</v>
      </c>
      <c r="BD140" s="3" t="s">
        <v>1405</v>
      </c>
      <c r="BE140" s="3" t="s">
        <v>1405</v>
      </c>
      <c r="BF140" s="3" t="s">
        <v>1405</v>
      </c>
      <c r="BG140" s="3" t="s">
        <v>1405</v>
      </c>
      <c r="BH140" s="3" t="s">
        <v>1405</v>
      </c>
      <c r="BI140" s="3" t="s">
        <v>1405</v>
      </c>
      <c r="BJ140" s="3" t="s">
        <v>1405</v>
      </c>
      <c r="BK140" s="3" t="s">
        <v>1405</v>
      </c>
      <c r="BL140" s="3" t="s">
        <v>1405</v>
      </c>
      <c r="BM140" s="3" t="s">
        <v>1405</v>
      </c>
      <c r="BN140" s="3" t="s">
        <v>1405</v>
      </c>
      <c r="BO140" s="3" t="s">
        <v>1405</v>
      </c>
      <c r="BP140" s="3" t="s">
        <v>1405</v>
      </c>
      <c r="BQ140" s="3" t="s">
        <v>1405</v>
      </c>
      <c r="BR140" s="3" t="s">
        <v>1405</v>
      </c>
      <c r="BS140" s="3" t="s">
        <v>1405</v>
      </c>
      <c r="BT140" s="3" t="s">
        <v>1405</v>
      </c>
      <c r="BU140" s="3" t="str">
        <f t="shared" si="39"/>
        <v>89. PRODUCE THE CHEMICAL</v>
      </c>
      <c r="BV140" s="3" t="str">
        <f t="shared" si="38"/>
        <v/>
      </c>
      <c r="BW140" s="3" t="str">
        <f t="shared" si="38"/>
        <v>91. ON-SITE USE OF THE CHEMICAL</v>
      </c>
      <c r="BX140" s="3" t="str">
        <f t="shared" si="38"/>
        <v>92. SALE OR DISTRIBUTION OF THE CHEMICAL</v>
      </c>
      <c r="BY140" s="3" t="str">
        <f t="shared" si="38"/>
        <v>93. AS A BYPRODUCT</v>
      </c>
      <c r="BZ140" s="3" t="str">
        <f t="shared" si="38"/>
        <v>94. AS A MANUFACTURED IMPURITY</v>
      </c>
      <c r="CA140" s="3" t="str">
        <f t="shared" si="38"/>
        <v>95. USED AS A REACTANT</v>
      </c>
      <c r="CB140" s="3" t="str">
        <f t="shared" si="38"/>
        <v/>
      </c>
      <c r="CC140" s="3" t="str">
        <f t="shared" si="38"/>
        <v/>
      </c>
      <c r="CD140" s="3" t="str">
        <f t="shared" si="36"/>
        <v/>
      </c>
      <c r="CE140" s="3" t="str">
        <f t="shared" si="36"/>
        <v/>
      </c>
      <c r="CF140" s="3" t="str">
        <f t="shared" si="36"/>
        <v>100. P199  OTHER</v>
      </c>
      <c r="CG140" s="3" t="str">
        <f t="shared" si="36"/>
        <v/>
      </c>
      <c r="CH140" s="3" t="str">
        <f t="shared" si="36"/>
        <v/>
      </c>
      <c r="CI140" s="3" t="str">
        <f t="shared" si="36"/>
        <v/>
      </c>
      <c r="CJ140" s="3" t="str">
        <f t="shared" si="36"/>
        <v/>
      </c>
      <c r="CK140" s="3" t="str">
        <f t="shared" si="36"/>
        <v/>
      </c>
      <c r="CL140" s="3" t="str">
        <f t="shared" si="36"/>
        <v/>
      </c>
      <c r="CM140" s="3" t="str">
        <f t="shared" si="36"/>
        <v/>
      </c>
      <c r="CN140" s="3" t="str">
        <f t="shared" si="36"/>
        <v/>
      </c>
      <c r="CO140" s="3" t="str">
        <f t="shared" si="36"/>
        <v/>
      </c>
      <c r="CP140" s="3" t="str">
        <f t="shared" si="36"/>
        <v/>
      </c>
      <c r="CQ140" s="3" t="str">
        <f t="shared" si="33"/>
        <v/>
      </c>
      <c r="CR140" s="3" t="str">
        <f t="shared" si="33"/>
        <v/>
      </c>
      <c r="CS140" s="3" t="str">
        <f t="shared" si="32"/>
        <v/>
      </c>
      <c r="CT140" s="3" t="str">
        <f t="shared" si="32"/>
        <v/>
      </c>
      <c r="CU140" s="3" t="str">
        <f t="shared" si="32"/>
        <v/>
      </c>
      <c r="CV140" s="3" t="str">
        <f t="shared" si="32"/>
        <v>116. AS A PROCESS IMPURITY</v>
      </c>
      <c r="CW140" s="3" t="str">
        <f t="shared" si="32"/>
        <v/>
      </c>
      <c r="CX140" s="3" t="str">
        <f t="shared" si="32"/>
        <v/>
      </c>
      <c r="CY140" s="3" t="str">
        <f t="shared" si="32"/>
        <v/>
      </c>
      <c r="CZ140" s="3" t="str">
        <f t="shared" si="32"/>
        <v/>
      </c>
      <c r="DA140" s="3" t="str">
        <f t="shared" si="32"/>
        <v/>
      </c>
      <c r="DB140" s="3" t="str">
        <f t="shared" si="32"/>
        <v/>
      </c>
      <c r="DC140" s="3" t="str">
        <f t="shared" si="32"/>
        <v/>
      </c>
      <c r="DD140" s="3" t="str">
        <f t="shared" si="32"/>
        <v/>
      </c>
      <c r="DE140" s="3" t="str">
        <f t="shared" si="40"/>
        <v/>
      </c>
      <c r="DF140" s="3" t="str">
        <f t="shared" si="40"/>
        <v/>
      </c>
      <c r="DG140" s="3" t="str">
        <f t="shared" si="40"/>
        <v/>
      </c>
      <c r="DH140" s="3" t="str">
        <f t="shared" si="40"/>
        <v/>
      </c>
      <c r="DI140" s="3" t="str">
        <f t="shared" si="40"/>
        <v/>
      </c>
      <c r="DJ140" s="3" t="str">
        <f t="shared" si="40"/>
        <v/>
      </c>
      <c r="DK140" s="3" t="str">
        <f t="shared" si="40"/>
        <v/>
      </c>
      <c r="DL140" s="3" t="str">
        <f t="shared" si="40"/>
        <v/>
      </c>
      <c r="DM140" s="3" t="str">
        <f t="shared" si="40"/>
        <v/>
      </c>
      <c r="DN140" s="3" t="str">
        <f t="shared" si="40"/>
        <v/>
      </c>
      <c r="DO140" s="3" t="str">
        <f t="shared" si="40"/>
        <v/>
      </c>
      <c r="DP140" s="3" t="str">
        <f t="shared" si="40"/>
        <v/>
      </c>
      <c r="DQ140" s="3" t="str">
        <f t="shared" si="40"/>
        <v/>
      </c>
      <c r="DR140" s="3" t="str">
        <f t="shared" si="35"/>
        <v/>
      </c>
      <c r="DS140" s="3" t="str">
        <f t="shared" si="35"/>
        <v/>
      </c>
      <c r="DT140" s="3" t="str">
        <f t="shared" si="34"/>
        <v/>
      </c>
      <c r="DU140" s="3" t="str">
        <f t="shared" si="30"/>
        <v/>
      </c>
      <c r="DV140" s="3" t="str">
        <f t="shared" si="30"/>
        <v/>
      </c>
    </row>
    <row r="141" spans="1:126" ht="105">
      <c r="A141" t="s">
        <v>115</v>
      </c>
      <c r="B141">
        <v>2019</v>
      </c>
      <c r="C141" t="s">
        <v>114</v>
      </c>
      <c r="D141">
        <v>106990</v>
      </c>
      <c r="E141" s="31">
        <v>1319218038483</v>
      </c>
      <c r="F141" t="s">
        <v>585</v>
      </c>
      <c r="G141">
        <v>324110</v>
      </c>
      <c r="H141" t="s">
        <v>586</v>
      </c>
      <c r="I141" t="s">
        <v>587</v>
      </c>
      <c r="J141" t="s">
        <v>588</v>
      </c>
      <c r="K141" t="s">
        <v>589</v>
      </c>
      <c r="L141">
        <v>39581</v>
      </c>
      <c r="M141" s="3" t="str">
        <f t="shared" si="37"/>
        <v>89. PRODUCE THE CHEMICAL, 91. ON-SITE USE OF THE CHEMICAL, 92. SALE OR DISTRIBUTION OF THE CHEMICAL, 93. AS A BYPRODUCT, 94. AS A MANUFACTURED IMPURITY, 95. USED AS A REACTANT, 100. P199  OTHER, 116. AS A PROCESS IMPURITY</v>
      </c>
      <c r="N141" s="3" t="s">
        <v>53</v>
      </c>
      <c r="O141" s="3" t="s">
        <v>1426</v>
      </c>
      <c r="P141">
        <v>1500</v>
      </c>
      <c r="Q141">
        <v>60</v>
      </c>
      <c r="R141">
        <v>1560</v>
      </c>
      <c r="S141" s="3" t="s">
        <v>1407</v>
      </c>
      <c r="T141" s="3" t="s">
        <v>1405</v>
      </c>
      <c r="U141" s="3" t="s">
        <v>1407</v>
      </c>
      <c r="V141" s="3" t="s">
        <v>1407</v>
      </c>
      <c r="W141" s="3" t="s">
        <v>1407</v>
      </c>
      <c r="X141" s="3" t="s">
        <v>1407</v>
      </c>
      <c r="Y141" s="3" t="s">
        <v>1407</v>
      </c>
      <c r="Z141" s="3" t="s">
        <v>1405</v>
      </c>
      <c r="AA141" s="3" t="s">
        <v>1405</v>
      </c>
      <c r="AB141" s="3" t="s">
        <v>1405</v>
      </c>
      <c r="AC141" s="3" t="s">
        <v>1405</v>
      </c>
      <c r="AD141" s="3" t="s">
        <v>1407</v>
      </c>
      <c r="AE141" s="3" t="s">
        <v>1405</v>
      </c>
      <c r="AF141" s="3" t="s">
        <v>1405</v>
      </c>
      <c r="AG141" s="3" t="s">
        <v>1405</v>
      </c>
      <c r="AH141" s="3" t="s">
        <v>1405</v>
      </c>
      <c r="AI141" s="3" t="s">
        <v>1405</v>
      </c>
      <c r="AJ141" s="3" t="s">
        <v>1405</v>
      </c>
      <c r="AK141" s="3" t="s">
        <v>1405</v>
      </c>
      <c r="AL141" s="3" t="s">
        <v>1405</v>
      </c>
      <c r="AM141" s="3" t="s">
        <v>1405</v>
      </c>
      <c r="AN141" s="3" t="s">
        <v>1405</v>
      </c>
      <c r="AO141" s="3" t="s">
        <v>1405</v>
      </c>
      <c r="AP141" s="3" t="s">
        <v>1405</v>
      </c>
      <c r="AQ141" s="3" t="s">
        <v>1405</v>
      </c>
      <c r="AR141" s="3" t="s">
        <v>1405</v>
      </c>
      <c r="AS141" s="3" t="s">
        <v>1405</v>
      </c>
      <c r="AT141" s="3" t="s">
        <v>1407</v>
      </c>
      <c r="AU141" s="3" t="s">
        <v>1405</v>
      </c>
      <c r="AV141" s="3" t="s">
        <v>1405</v>
      </c>
      <c r="AW141" s="3" t="s">
        <v>1405</v>
      </c>
      <c r="AX141" s="3" t="s">
        <v>1405</v>
      </c>
      <c r="AY141" s="3" t="s">
        <v>1405</v>
      </c>
      <c r="AZ141" s="3" t="s">
        <v>1405</v>
      </c>
      <c r="BA141" s="3" t="s">
        <v>1405</v>
      </c>
      <c r="BB141" s="3" t="s">
        <v>1405</v>
      </c>
      <c r="BC141" s="3" t="s">
        <v>1405</v>
      </c>
      <c r="BD141" s="3" t="s">
        <v>1405</v>
      </c>
      <c r="BE141" s="3" t="s">
        <v>1405</v>
      </c>
      <c r="BF141" s="3" t="s">
        <v>1405</v>
      </c>
      <c r="BG141" s="3" t="s">
        <v>1405</v>
      </c>
      <c r="BH141" s="3" t="s">
        <v>1405</v>
      </c>
      <c r="BI141" s="3" t="s">
        <v>1405</v>
      </c>
      <c r="BJ141" s="3" t="s">
        <v>1405</v>
      </c>
      <c r="BK141" s="3" t="s">
        <v>1405</v>
      </c>
      <c r="BL141" s="3" t="s">
        <v>1405</v>
      </c>
      <c r="BM141" s="3" t="s">
        <v>1405</v>
      </c>
      <c r="BN141" s="3" t="s">
        <v>1405</v>
      </c>
      <c r="BO141" s="3" t="s">
        <v>1405</v>
      </c>
      <c r="BP141" s="3" t="s">
        <v>1405</v>
      </c>
      <c r="BQ141" s="3" t="s">
        <v>1405</v>
      </c>
      <c r="BR141" s="3" t="s">
        <v>1405</v>
      </c>
      <c r="BS141" s="3" t="s">
        <v>1405</v>
      </c>
      <c r="BT141" s="3" t="s">
        <v>1405</v>
      </c>
      <c r="BU141" s="3" t="str">
        <f t="shared" si="39"/>
        <v>89. PRODUCE THE CHEMICAL</v>
      </c>
      <c r="BV141" s="3" t="str">
        <f t="shared" si="38"/>
        <v/>
      </c>
      <c r="BW141" s="3" t="str">
        <f t="shared" si="38"/>
        <v>91. ON-SITE USE OF THE CHEMICAL</v>
      </c>
      <c r="BX141" s="3" t="str">
        <f t="shared" si="38"/>
        <v>92. SALE OR DISTRIBUTION OF THE CHEMICAL</v>
      </c>
      <c r="BY141" s="3" t="str">
        <f t="shared" si="38"/>
        <v>93. AS A BYPRODUCT</v>
      </c>
      <c r="BZ141" s="3" t="str">
        <f t="shared" si="38"/>
        <v>94. AS A MANUFACTURED IMPURITY</v>
      </c>
      <c r="CA141" s="3" t="str">
        <f t="shared" si="38"/>
        <v>95. USED AS A REACTANT</v>
      </c>
      <c r="CB141" s="3" t="str">
        <f t="shared" si="38"/>
        <v/>
      </c>
      <c r="CC141" s="3" t="str">
        <f t="shared" si="38"/>
        <v/>
      </c>
      <c r="CD141" s="3" t="str">
        <f t="shared" si="36"/>
        <v/>
      </c>
      <c r="CE141" s="3" t="str">
        <f t="shared" si="36"/>
        <v/>
      </c>
      <c r="CF141" s="3" t="str">
        <f t="shared" si="36"/>
        <v>100. P199  OTHER</v>
      </c>
      <c r="CG141" s="3" t="str">
        <f t="shared" si="36"/>
        <v/>
      </c>
      <c r="CH141" s="3" t="str">
        <f t="shared" si="36"/>
        <v/>
      </c>
      <c r="CI141" s="3" t="str">
        <f t="shared" si="36"/>
        <v/>
      </c>
      <c r="CJ141" s="3" t="str">
        <f t="shared" si="36"/>
        <v/>
      </c>
      <c r="CK141" s="3" t="str">
        <f t="shared" si="36"/>
        <v/>
      </c>
      <c r="CL141" s="3" t="str">
        <f t="shared" si="36"/>
        <v/>
      </c>
      <c r="CM141" s="3" t="str">
        <f t="shared" si="36"/>
        <v/>
      </c>
      <c r="CN141" s="3" t="str">
        <f t="shared" si="36"/>
        <v/>
      </c>
      <c r="CO141" s="3" t="str">
        <f t="shared" si="36"/>
        <v/>
      </c>
      <c r="CP141" s="3" t="str">
        <f t="shared" si="36"/>
        <v/>
      </c>
      <c r="CQ141" s="3" t="str">
        <f t="shared" si="33"/>
        <v/>
      </c>
      <c r="CR141" s="3" t="str">
        <f t="shared" si="33"/>
        <v/>
      </c>
      <c r="CS141" s="3" t="str">
        <f t="shared" si="32"/>
        <v/>
      </c>
      <c r="CT141" s="3" t="str">
        <f t="shared" si="32"/>
        <v/>
      </c>
      <c r="CU141" s="3" t="str">
        <f t="shared" si="32"/>
        <v/>
      </c>
      <c r="CV141" s="3" t="str">
        <f t="shared" si="32"/>
        <v>116. AS A PROCESS IMPURITY</v>
      </c>
      <c r="CW141" s="3" t="str">
        <f t="shared" si="32"/>
        <v/>
      </c>
      <c r="CX141" s="3" t="str">
        <f t="shared" si="32"/>
        <v/>
      </c>
      <c r="CY141" s="3" t="str">
        <f t="shared" si="32"/>
        <v/>
      </c>
      <c r="CZ141" s="3" t="str">
        <f t="shared" si="32"/>
        <v/>
      </c>
      <c r="DA141" s="3" t="str">
        <f t="shared" si="32"/>
        <v/>
      </c>
      <c r="DB141" s="3" t="str">
        <f t="shared" si="32"/>
        <v/>
      </c>
      <c r="DC141" s="3" t="str">
        <f t="shared" si="32"/>
        <v/>
      </c>
      <c r="DD141" s="3" t="str">
        <f t="shared" si="32"/>
        <v/>
      </c>
      <c r="DE141" s="3" t="str">
        <f t="shared" si="40"/>
        <v/>
      </c>
      <c r="DF141" s="3" t="str">
        <f t="shared" si="40"/>
        <v/>
      </c>
      <c r="DG141" s="3" t="str">
        <f t="shared" si="40"/>
        <v/>
      </c>
      <c r="DH141" s="3" t="str">
        <f t="shared" si="40"/>
        <v/>
      </c>
      <c r="DI141" s="3" t="str">
        <f t="shared" si="40"/>
        <v/>
      </c>
      <c r="DJ141" s="3" t="str">
        <f t="shared" si="40"/>
        <v/>
      </c>
      <c r="DK141" s="3" t="str">
        <f t="shared" si="40"/>
        <v/>
      </c>
      <c r="DL141" s="3" t="str">
        <f t="shared" si="40"/>
        <v/>
      </c>
      <c r="DM141" s="3" t="str">
        <f t="shared" si="40"/>
        <v/>
      </c>
      <c r="DN141" s="3" t="str">
        <f t="shared" si="40"/>
        <v/>
      </c>
      <c r="DO141" s="3" t="str">
        <f t="shared" si="40"/>
        <v/>
      </c>
      <c r="DP141" s="3" t="str">
        <f t="shared" si="40"/>
        <v/>
      </c>
      <c r="DQ141" s="3" t="str">
        <f t="shared" si="40"/>
        <v/>
      </c>
      <c r="DR141" s="3" t="str">
        <f t="shared" si="35"/>
        <v/>
      </c>
      <c r="DS141" s="3" t="str">
        <f t="shared" si="35"/>
        <v/>
      </c>
      <c r="DT141" s="3" t="str">
        <f t="shared" si="34"/>
        <v/>
      </c>
      <c r="DU141" s="3" t="str">
        <f t="shared" si="30"/>
        <v/>
      </c>
      <c r="DV141" s="3" t="str">
        <f t="shared" si="30"/>
        <v/>
      </c>
    </row>
    <row r="142" spans="1:126" ht="105">
      <c r="A142" t="s">
        <v>115</v>
      </c>
      <c r="B142">
        <v>2020</v>
      </c>
      <c r="C142" t="s">
        <v>114</v>
      </c>
      <c r="D142">
        <v>106990</v>
      </c>
      <c r="E142" s="31">
        <v>1320218938328</v>
      </c>
      <c r="F142" t="s">
        <v>585</v>
      </c>
      <c r="G142">
        <v>324110</v>
      </c>
      <c r="H142" t="s">
        <v>586</v>
      </c>
      <c r="I142" t="s">
        <v>587</v>
      </c>
      <c r="J142" t="s">
        <v>588</v>
      </c>
      <c r="K142" t="s">
        <v>589</v>
      </c>
      <c r="L142">
        <v>39581</v>
      </c>
      <c r="M142" s="3" t="str">
        <f t="shared" si="37"/>
        <v>89. PRODUCE THE CHEMICAL, 92. SALE OR DISTRIBUTION OF THE CHEMICAL, 94. AS A MANUFACTURED IMPURITY</v>
      </c>
      <c r="N142" s="3" t="s">
        <v>53</v>
      </c>
      <c r="O142" s="3" t="s">
        <v>1426</v>
      </c>
      <c r="P142">
        <v>1500</v>
      </c>
      <c r="Q142">
        <v>10</v>
      </c>
      <c r="R142">
        <v>1510</v>
      </c>
      <c r="S142" s="3" t="s">
        <v>1407</v>
      </c>
      <c r="T142" s="3" t="s">
        <v>1405</v>
      </c>
      <c r="U142" s="3" t="s">
        <v>1405</v>
      </c>
      <c r="V142" s="3" t="s">
        <v>1407</v>
      </c>
      <c r="W142" s="3" t="s">
        <v>1405</v>
      </c>
      <c r="X142" s="3" t="s">
        <v>1407</v>
      </c>
      <c r="Y142" s="3" t="s">
        <v>1405</v>
      </c>
      <c r="Z142" s="3" t="s">
        <v>1405</v>
      </c>
      <c r="AA142" s="3" t="s">
        <v>1405</v>
      </c>
      <c r="AB142" s="3" t="s">
        <v>1405</v>
      </c>
      <c r="AC142" s="3" t="s">
        <v>1405</v>
      </c>
      <c r="AD142" s="3" t="s">
        <v>1405</v>
      </c>
      <c r="AE142" s="3" t="s">
        <v>1405</v>
      </c>
      <c r="AF142" s="3" t="s">
        <v>1405</v>
      </c>
      <c r="AG142" s="3" t="s">
        <v>1405</v>
      </c>
      <c r="AH142" s="3" t="s">
        <v>1405</v>
      </c>
      <c r="AI142" s="3" t="s">
        <v>1405</v>
      </c>
      <c r="AJ142" s="3" t="s">
        <v>1405</v>
      </c>
      <c r="AK142" s="3" t="s">
        <v>1405</v>
      </c>
      <c r="AL142" s="3" t="s">
        <v>1405</v>
      </c>
      <c r="AM142" s="3" t="s">
        <v>1405</v>
      </c>
      <c r="AN142" s="3" t="s">
        <v>1405</v>
      </c>
      <c r="AO142" s="3" t="s">
        <v>1405</v>
      </c>
      <c r="AP142" s="3" t="s">
        <v>1405</v>
      </c>
      <c r="AQ142" s="3" t="s">
        <v>1405</v>
      </c>
      <c r="AR142" s="3" t="s">
        <v>1405</v>
      </c>
      <c r="AS142" s="3" t="s">
        <v>1405</v>
      </c>
      <c r="AT142" s="3" t="s">
        <v>1405</v>
      </c>
      <c r="AU142" s="3" t="s">
        <v>1405</v>
      </c>
      <c r="AV142" s="3" t="s">
        <v>1405</v>
      </c>
      <c r="AW142" s="3" t="s">
        <v>1405</v>
      </c>
      <c r="AX142" s="3" t="s">
        <v>1405</v>
      </c>
      <c r="AY142" s="3" t="s">
        <v>1405</v>
      </c>
      <c r="AZ142" s="3" t="s">
        <v>1405</v>
      </c>
      <c r="BA142" s="3" t="s">
        <v>1405</v>
      </c>
      <c r="BB142" s="3" t="s">
        <v>1405</v>
      </c>
      <c r="BC142" s="3" t="s">
        <v>1405</v>
      </c>
      <c r="BD142" s="3" t="s">
        <v>1405</v>
      </c>
      <c r="BE142" s="3" t="s">
        <v>1405</v>
      </c>
      <c r="BF142" s="3" t="s">
        <v>1405</v>
      </c>
      <c r="BG142" s="3" t="s">
        <v>1405</v>
      </c>
      <c r="BH142" s="3" t="s">
        <v>1405</v>
      </c>
      <c r="BI142" s="3" t="s">
        <v>1405</v>
      </c>
      <c r="BJ142" s="3" t="s">
        <v>1405</v>
      </c>
      <c r="BK142" s="3" t="s">
        <v>1405</v>
      </c>
      <c r="BL142" s="3" t="s">
        <v>1405</v>
      </c>
      <c r="BM142" s="3" t="s">
        <v>1405</v>
      </c>
      <c r="BN142" s="3" t="s">
        <v>1405</v>
      </c>
      <c r="BO142" s="3" t="s">
        <v>1405</v>
      </c>
      <c r="BP142" s="3" t="s">
        <v>1405</v>
      </c>
      <c r="BQ142" s="3" t="s">
        <v>1405</v>
      </c>
      <c r="BR142" s="3" t="s">
        <v>1405</v>
      </c>
      <c r="BS142" s="3" t="s">
        <v>1405</v>
      </c>
      <c r="BT142" s="3" t="s">
        <v>1405</v>
      </c>
      <c r="BU142" s="3" t="str">
        <f t="shared" si="39"/>
        <v>89. PRODUCE THE CHEMICAL</v>
      </c>
      <c r="BV142" s="3" t="str">
        <f t="shared" si="38"/>
        <v/>
      </c>
      <c r="BW142" s="3" t="str">
        <f t="shared" si="38"/>
        <v/>
      </c>
      <c r="BX142" s="3" t="str">
        <f t="shared" si="38"/>
        <v>92. SALE OR DISTRIBUTION OF THE CHEMICAL</v>
      </c>
      <c r="BY142" s="3" t="str">
        <f t="shared" si="38"/>
        <v/>
      </c>
      <c r="BZ142" s="3" t="str">
        <f t="shared" si="38"/>
        <v>94. AS A MANUFACTURED IMPURITY</v>
      </c>
      <c r="CA142" s="3" t="str">
        <f t="shared" si="38"/>
        <v/>
      </c>
      <c r="CB142" s="3" t="str">
        <f t="shared" si="38"/>
        <v/>
      </c>
      <c r="CC142" s="3" t="str">
        <f t="shared" si="38"/>
        <v/>
      </c>
      <c r="CD142" s="3" t="str">
        <f t="shared" si="36"/>
        <v/>
      </c>
      <c r="CE142" s="3" t="str">
        <f t="shared" si="36"/>
        <v/>
      </c>
      <c r="CF142" s="3" t="str">
        <f t="shared" si="36"/>
        <v/>
      </c>
      <c r="CG142" s="3" t="str">
        <f t="shared" si="36"/>
        <v/>
      </c>
      <c r="CH142" s="3" t="str">
        <f t="shared" si="36"/>
        <v/>
      </c>
      <c r="CI142" s="3" t="str">
        <f t="shared" si="36"/>
        <v/>
      </c>
      <c r="CJ142" s="3" t="str">
        <f t="shared" si="36"/>
        <v/>
      </c>
      <c r="CK142" s="3" t="str">
        <f t="shared" si="36"/>
        <v/>
      </c>
      <c r="CL142" s="3" t="str">
        <f t="shared" si="36"/>
        <v/>
      </c>
      <c r="CM142" s="3" t="str">
        <f t="shared" si="36"/>
        <v/>
      </c>
      <c r="CN142" s="3" t="str">
        <f t="shared" si="36"/>
        <v/>
      </c>
      <c r="CO142" s="3" t="str">
        <f t="shared" si="36"/>
        <v/>
      </c>
      <c r="CP142" s="3" t="str">
        <f t="shared" si="36"/>
        <v/>
      </c>
      <c r="CQ142" s="3" t="str">
        <f t="shared" si="33"/>
        <v/>
      </c>
      <c r="CR142" s="3" t="str">
        <f t="shared" si="33"/>
        <v/>
      </c>
      <c r="CS142" s="3" t="str">
        <f t="shared" si="32"/>
        <v/>
      </c>
      <c r="CT142" s="3" t="str">
        <f t="shared" si="32"/>
        <v/>
      </c>
      <c r="CU142" s="3" t="str">
        <f t="shared" si="32"/>
        <v/>
      </c>
      <c r="CV142" s="3" t="str">
        <f t="shared" si="32"/>
        <v/>
      </c>
      <c r="CW142" s="3" t="str">
        <f t="shared" si="32"/>
        <v/>
      </c>
      <c r="CX142" s="3" t="str">
        <f t="shared" si="32"/>
        <v/>
      </c>
      <c r="CY142" s="3" t="str">
        <f t="shared" si="32"/>
        <v/>
      </c>
      <c r="CZ142" s="3" t="str">
        <f t="shared" si="32"/>
        <v/>
      </c>
      <c r="DA142" s="3" t="str">
        <f t="shared" si="32"/>
        <v/>
      </c>
      <c r="DB142" s="3" t="str">
        <f t="shared" si="32"/>
        <v/>
      </c>
      <c r="DC142" s="3" t="str">
        <f t="shared" si="32"/>
        <v/>
      </c>
      <c r="DD142" s="3" t="str">
        <f t="shared" si="32"/>
        <v/>
      </c>
      <c r="DE142" s="3" t="str">
        <f t="shared" si="40"/>
        <v/>
      </c>
      <c r="DF142" s="3" t="str">
        <f t="shared" si="40"/>
        <v/>
      </c>
      <c r="DG142" s="3" t="str">
        <f t="shared" si="40"/>
        <v/>
      </c>
      <c r="DH142" s="3" t="str">
        <f t="shared" si="40"/>
        <v/>
      </c>
      <c r="DI142" s="3" t="str">
        <f t="shared" si="40"/>
        <v/>
      </c>
      <c r="DJ142" s="3" t="str">
        <f t="shared" si="40"/>
        <v/>
      </c>
      <c r="DK142" s="3" t="str">
        <f t="shared" si="40"/>
        <v/>
      </c>
      <c r="DL142" s="3" t="str">
        <f t="shared" si="40"/>
        <v/>
      </c>
      <c r="DM142" s="3" t="str">
        <f t="shared" si="40"/>
        <v/>
      </c>
      <c r="DN142" s="3" t="str">
        <f t="shared" si="40"/>
        <v/>
      </c>
      <c r="DO142" s="3" t="str">
        <f t="shared" si="40"/>
        <v/>
      </c>
      <c r="DP142" s="3" t="str">
        <f t="shared" si="40"/>
        <v/>
      </c>
      <c r="DQ142" s="3" t="str">
        <f t="shared" si="40"/>
        <v/>
      </c>
      <c r="DR142" s="3" t="str">
        <f t="shared" si="35"/>
        <v/>
      </c>
      <c r="DS142" s="3" t="str">
        <f t="shared" si="35"/>
        <v/>
      </c>
      <c r="DT142" s="3" t="str">
        <f t="shared" si="34"/>
        <v/>
      </c>
      <c r="DU142" s="3" t="str">
        <f t="shared" si="30"/>
        <v/>
      </c>
      <c r="DV142" s="3" t="str">
        <f t="shared" si="30"/>
        <v/>
      </c>
    </row>
    <row r="143" spans="1:126" ht="105">
      <c r="A143" t="s">
        <v>115</v>
      </c>
      <c r="B143">
        <v>2021</v>
      </c>
      <c r="C143" t="s">
        <v>114</v>
      </c>
      <c r="D143">
        <v>106990</v>
      </c>
      <c r="E143" s="31">
        <v>1321219823871</v>
      </c>
      <c r="F143" t="s">
        <v>585</v>
      </c>
      <c r="G143">
        <v>324110</v>
      </c>
      <c r="H143" t="s">
        <v>586</v>
      </c>
      <c r="I143" t="s">
        <v>587</v>
      </c>
      <c r="J143" t="s">
        <v>588</v>
      </c>
      <c r="K143" t="s">
        <v>589</v>
      </c>
      <c r="L143">
        <v>39581</v>
      </c>
      <c r="M143" s="3" t="str">
        <f t="shared" si="37"/>
        <v>89. PRODUCE THE CHEMICAL, 91. ON-SITE USE OF THE CHEMICAL, 92. SALE OR DISTRIBUTION OF THE CHEMICAL, 93. AS A BYPRODUCT, 94. AS A MANUFACTURED IMPURITY, 95. USED AS A REACTANT, 100. P199  OTHER, 116. AS A PROCESS IMPURITY</v>
      </c>
      <c r="N143" s="3" t="s">
        <v>53</v>
      </c>
      <c r="O143" s="3" t="s">
        <v>1426</v>
      </c>
      <c r="P143">
        <v>1200</v>
      </c>
      <c r="Q143">
        <v>73</v>
      </c>
      <c r="R143">
        <v>1273</v>
      </c>
      <c r="S143" s="3" t="s">
        <v>1407</v>
      </c>
      <c r="T143" s="3" t="s">
        <v>1405</v>
      </c>
      <c r="U143" s="3" t="s">
        <v>1407</v>
      </c>
      <c r="V143" s="3" t="s">
        <v>1407</v>
      </c>
      <c r="W143" s="3" t="s">
        <v>1407</v>
      </c>
      <c r="X143" s="3" t="s">
        <v>1407</v>
      </c>
      <c r="Y143" s="3" t="s">
        <v>1407</v>
      </c>
      <c r="Z143" s="3" t="s">
        <v>1405</v>
      </c>
      <c r="AA143" s="3" t="s">
        <v>1405</v>
      </c>
      <c r="AB143" s="3" t="s">
        <v>1405</v>
      </c>
      <c r="AC143" s="3" t="s">
        <v>1405</v>
      </c>
      <c r="AD143" s="3" t="s">
        <v>1407</v>
      </c>
      <c r="AE143" s="3" t="s">
        <v>1405</v>
      </c>
      <c r="AF143" s="3" t="s">
        <v>1405</v>
      </c>
      <c r="AG143" s="3" t="s">
        <v>1405</v>
      </c>
      <c r="AH143" s="3" t="s">
        <v>1405</v>
      </c>
      <c r="AI143" s="3" t="s">
        <v>1405</v>
      </c>
      <c r="AJ143" s="3" t="s">
        <v>1405</v>
      </c>
      <c r="AK143" s="3" t="s">
        <v>1405</v>
      </c>
      <c r="AL143" s="3" t="s">
        <v>1405</v>
      </c>
      <c r="AM143" s="3" t="s">
        <v>1405</v>
      </c>
      <c r="AN143" s="3" t="s">
        <v>1405</v>
      </c>
      <c r="AO143" s="3" t="s">
        <v>1405</v>
      </c>
      <c r="AP143" s="3" t="s">
        <v>1405</v>
      </c>
      <c r="AQ143" s="3" t="s">
        <v>1405</v>
      </c>
      <c r="AR143" s="3" t="s">
        <v>1405</v>
      </c>
      <c r="AS143" s="3" t="s">
        <v>1405</v>
      </c>
      <c r="AT143" s="3" t="s">
        <v>1407</v>
      </c>
      <c r="AU143" s="3" t="s">
        <v>1405</v>
      </c>
      <c r="AV143" s="3" t="s">
        <v>1405</v>
      </c>
      <c r="AW143" s="3" t="s">
        <v>1405</v>
      </c>
      <c r="AX143" s="3" t="s">
        <v>1405</v>
      </c>
      <c r="AY143" s="3" t="s">
        <v>1405</v>
      </c>
      <c r="AZ143" s="3" t="s">
        <v>1405</v>
      </c>
      <c r="BA143" s="3" t="s">
        <v>1405</v>
      </c>
      <c r="BB143" s="3" t="s">
        <v>1405</v>
      </c>
      <c r="BC143" s="3" t="s">
        <v>1405</v>
      </c>
      <c r="BD143" s="3" t="s">
        <v>1405</v>
      </c>
      <c r="BE143" s="3" t="s">
        <v>1405</v>
      </c>
      <c r="BF143" s="3" t="s">
        <v>1405</v>
      </c>
      <c r="BG143" s="3" t="s">
        <v>1405</v>
      </c>
      <c r="BH143" s="3" t="s">
        <v>1405</v>
      </c>
      <c r="BI143" s="3" t="s">
        <v>1405</v>
      </c>
      <c r="BJ143" s="3" t="s">
        <v>1405</v>
      </c>
      <c r="BK143" s="3" t="s">
        <v>1405</v>
      </c>
      <c r="BL143" s="3" t="s">
        <v>1405</v>
      </c>
      <c r="BM143" s="3" t="s">
        <v>1405</v>
      </c>
      <c r="BN143" s="3" t="s">
        <v>1405</v>
      </c>
      <c r="BO143" s="3" t="s">
        <v>1405</v>
      </c>
      <c r="BP143" s="3" t="s">
        <v>1405</v>
      </c>
      <c r="BQ143" s="3" t="s">
        <v>1405</v>
      </c>
      <c r="BR143" s="3" t="s">
        <v>1405</v>
      </c>
      <c r="BS143" s="3" t="s">
        <v>1405</v>
      </c>
      <c r="BT143" s="3" t="s">
        <v>1405</v>
      </c>
      <c r="BU143" s="3" t="str">
        <f t="shared" si="39"/>
        <v>89. PRODUCE THE CHEMICAL</v>
      </c>
      <c r="BV143" s="3" t="str">
        <f t="shared" si="38"/>
        <v/>
      </c>
      <c r="BW143" s="3" t="str">
        <f t="shared" si="38"/>
        <v>91. ON-SITE USE OF THE CHEMICAL</v>
      </c>
      <c r="BX143" s="3" t="str">
        <f t="shared" si="38"/>
        <v>92. SALE OR DISTRIBUTION OF THE CHEMICAL</v>
      </c>
      <c r="BY143" s="3" t="str">
        <f t="shared" si="38"/>
        <v>93. AS A BYPRODUCT</v>
      </c>
      <c r="BZ143" s="3" t="str">
        <f t="shared" si="38"/>
        <v>94. AS A MANUFACTURED IMPURITY</v>
      </c>
      <c r="CA143" s="3" t="str">
        <f t="shared" si="38"/>
        <v>95. USED AS A REACTANT</v>
      </c>
      <c r="CB143" s="3" t="str">
        <f t="shared" si="38"/>
        <v/>
      </c>
      <c r="CC143" s="3" t="str">
        <f t="shared" si="38"/>
        <v/>
      </c>
      <c r="CD143" s="3" t="str">
        <f t="shared" si="36"/>
        <v/>
      </c>
      <c r="CE143" s="3" t="str">
        <f t="shared" si="36"/>
        <v/>
      </c>
      <c r="CF143" s="3" t="str">
        <f t="shared" si="36"/>
        <v>100. P199  OTHER</v>
      </c>
      <c r="CG143" s="3" t="str">
        <f t="shared" si="36"/>
        <v/>
      </c>
      <c r="CH143" s="3" t="str">
        <f t="shared" si="36"/>
        <v/>
      </c>
      <c r="CI143" s="3" t="str">
        <f t="shared" si="36"/>
        <v/>
      </c>
      <c r="CJ143" s="3" t="str">
        <f t="shared" si="36"/>
        <v/>
      </c>
      <c r="CK143" s="3" t="str">
        <f t="shared" si="36"/>
        <v/>
      </c>
      <c r="CL143" s="3" t="str">
        <f t="shared" si="36"/>
        <v/>
      </c>
      <c r="CM143" s="3" t="str">
        <f t="shared" si="36"/>
        <v/>
      </c>
      <c r="CN143" s="3" t="str">
        <f t="shared" si="36"/>
        <v/>
      </c>
      <c r="CO143" s="3" t="str">
        <f t="shared" si="36"/>
        <v/>
      </c>
      <c r="CP143" s="3" t="str">
        <f t="shared" si="36"/>
        <v/>
      </c>
      <c r="CQ143" s="3" t="str">
        <f t="shared" si="33"/>
        <v/>
      </c>
      <c r="CR143" s="3" t="str">
        <f t="shared" si="33"/>
        <v/>
      </c>
      <c r="CS143" s="3" t="str">
        <f t="shared" si="32"/>
        <v/>
      </c>
      <c r="CT143" s="3" t="str">
        <f t="shared" si="32"/>
        <v/>
      </c>
      <c r="CU143" s="3" t="str">
        <f t="shared" si="32"/>
        <v/>
      </c>
      <c r="CV143" s="3" t="str">
        <f t="shared" si="32"/>
        <v>116. AS A PROCESS IMPURITY</v>
      </c>
      <c r="CW143" s="3" t="str">
        <f t="shared" si="32"/>
        <v/>
      </c>
      <c r="CX143" s="3" t="str">
        <f t="shared" si="32"/>
        <v/>
      </c>
      <c r="CY143" s="3" t="str">
        <f t="shared" si="32"/>
        <v/>
      </c>
      <c r="CZ143" s="3" t="str">
        <f t="shared" si="32"/>
        <v/>
      </c>
      <c r="DA143" s="3" t="str">
        <f t="shared" si="32"/>
        <v/>
      </c>
      <c r="DB143" s="3" t="str">
        <f t="shared" si="32"/>
        <v/>
      </c>
      <c r="DC143" s="3" t="str">
        <f t="shared" si="32"/>
        <v/>
      </c>
      <c r="DD143" s="3" t="str">
        <f t="shared" si="32"/>
        <v/>
      </c>
      <c r="DE143" s="3" t="str">
        <f t="shared" si="40"/>
        <v/>
      </c>
      <c r="DF143" s="3" t="str">
        <f t="shared" si="40"/>
        <v/>
      </c>
      <c r="DG143" s="3" t="str">
        <f t="shared" si="40"/>
        <v/>
      </c>
      <c r="DH143" s="3" t="str">
        <f t="shared" si="40"/>
        <v/>
      </c>
      <c r="DI143" s="3" t="str">
        <f t="shared" si="40"/>
        <v/>
      </c>
      <c r="DJ143" s="3" t="str">
        <f t="shared" si="40"/>
        <v/>
      </c>
      <c r="DK143" s="3" t="str">
        <f t="shared" si="40"/>
        <v/>
      </c>
      <c r="DL143" s="3" t="str">
        <f t="shared" si="40"/>
        <v/>
      </c>
      <c r="DM143" s="3" t="str">
        <f t="shared" si="40"/>
        <v/>
      </c>
      <c r="DN143" s="3" t="str">
        <f t="shared" si="40"/>
        <v/>
      </c>
      <c r="DO143" s="3" t="str">
        <f t="shared" si="40"/>
        <v/>
      </c>
      <c r="DP143" s="3" t="str">
        <f t="shared" si="40"/>
        <v/>
      </c>
      <c r="DQ143" s="3" t="str">
        <f t="shared" si="40"/>
        <v/>
      </c>
      <c r="DR143" s="3" t="str">
        <f t="shared" si="35"/>
        <v/>
      </c>
      <c r="DS143" s="3" t="str">
        <f t="shared" si="35"/>
        <v/>
      </c>
      <c r="DT143" s="3" t="str">
        <f t="shared" si="34"/>
        <v/>
      </c>
      <c r="DU143" s="3" t="str">
        <f t="shared" si="30"/>
        <v/>
      </c>
      <c r="DV143" s="3" t="str">
        <f t="shared" si="30"/>
        <v/>
      </c>
    </row>
    <row r="144" spans="1:126" ht="60">
      <c r="A144" t="s">
        <v>115</v>
      </c>
      <c r="B144">
        <v>2016</v>
      </c>
      <c r="C144" t="s">
        <v>114</v>
      </c>
      <c r="D144">
        <v>106990</v>
      </c>
      <c r="E144" s="31">
        <v>1316215745720</v>
      </c>
      <c r="F144" t="s">
        <v>149</v>
      </c>
      <c r="G144">
        <v>324110</v>
      </c>
      <c r="H144" t="s">
        <v>151</v>
      </c>
      <c r="I144" t="s">
        <v>152</v>
      </c>
      <c r="J144" t="s">
        <v>153</v>
      </c>
      <c r="K144" t="s">
        <v>155</v>
      </c>
      <c r="L144">
        <v>94801</v>
      </c>
      <c r="M144" s="3" t="str">
        <f t="shared" si="37"/>
        <v>89. PRODUCE THE CHEMICAL, 91. ON-SITE USE OF THE CHEMICAL, 94. AS A MANUFACTURED IMPURITY, 95. USED AS A REACTANT</v>
      </c>
      <c r="N144" s="3" t="s">
        <v>1419</v>
      </c>
      <c r="O144" s="3" t="s">
        <v>1409</v>
      </c>
      <c r="P144">
        <v>98</v>
      </c>
      <c r="Q144">
        <v>3</v>
      </c>
      <c r="R144">
        <v>101</v>
      </c>
      <c r="S144" s="3" t="s">
        <v>1407</v>
      </c>
      <c r="T144" s="3" t="s">
        <v>1405</v>
      </c>
      <c r="U144" s="3" t="s">
        <v>1407</v>
      </c>
      <c r="V144" s="3" t="s">
        <v>1405</v>
      </c>
      <c r="W144" s="3" t="s">
        <v>1405</v>
      </c>
      <c r="X144" s="3" t="s">
        <v>1407</v>
      </c>
      <c r="Y144" s="3" t="s">
        <v>1407</v>
      </c>
      <c r="AE144" s="3" t="s">
        <v>1405</v>
      </c>
      <c r="AR144" s="3" t="s">
        <v>1405</v>
      </c>
      <c r="AS144" s="3" t="s">
        <v>1405</v>
      </c>
      <c r="AT144" s="3" t="s">
        <v>1405</v>
      </c>
      <c r="AV144" s="3" t="s">
        <v>1405</v>
      </c>
      <c r="BD144" s="3" t="s">
        <v>1405</v>
      </c>
      <c r="BK144" s="3" t="s">
        <v>1405</v>
      </c>
      <c r="BU144" s="3" t="str">
        <f t="shared" si="39"/>
        <v>89. PRODUCE THE CHEMICAL</v>
      </c>
      <c r="BV144" s="3" t="str">
        <f t="shared" si="38"/>
        <v/>
      </c>
      <c r="BW144" s="3" t="str">
        <f t="shared" si="38"/>
        <v>91. ON-SITE USE OF THE CHEMICAL</v>
      </c>
      <c r="BX144" s="3" t="str">
        <f t="shared" si="38"/>
        <v/>
      </c>
      <c r="BY144" s="3" t="str">
        <f t="shared" si="38"/>
        <v/>
      </c>
      <c r="BZ144" s="3" t="str">
        <f t="shared" si="38"/>
        <v>94. AS A MANUFACTURED IMPURITY</v>
      </c>
      <c r="CA144" s="3" t="str">
        <f t="shared" si="38"/>
        <v>95. USED AS A REACTANT</v>
      </c>
      <c r="CB144" s="3" t="str">
        <f t="shared" si="38"/>
        <v/>
      </c>
      <c r="CC144" s="3" t="str">
        <f t="shared" si="38"/>
        <v/>
      </c>
      <c r="CD144" s="3" t="str">
        <f t="shared" si="36"/>
        <v/>
      </c>
      <c r="CE144" s="3" t="str">
        <f t="shared" si="36"/>
        <v/>
      </c>
      <c r="CF144" s="3" t="str">
        <f t="shared" si="36"/>
        <v/>
      </c>
      <c r="CG144" s="3" t="str">
        <f t="shared" si="36"/>
        <v/>
      </c>
      <c r="CH144" s="3" t="str">
        <f t="shared" si="36"/>
        <v/>
      </c>
      <c r="CI144" s="3" t="str">
        <f t="shared" si="36"/>
        <v/>
      </c>
      <c r="CJ144" s="3" t="str">
        <f t="shared" si="36"/>
        <v/>
      </c>
      <c r="CK144" s="3" t="str">
        <f t="shared" si="36"/>
        <v/>
      </c>
      <c r="CL144" s="3" t="str">
        <f t="shared" si="36"/>
        <v/>
      </c>
      <c r="CM144" s="3" t="str">
        <f t="shared" si="36"/>
        <v/>
      </c>
      <c r="CN144" s="3" t="str">
        <f t="shared" si="36"/>
        <v/>
      </c>
      <c r="CO144" s="3" t="str">
        <f t="shared" si="36"/>
        <v/>
      </c>
      <c r="CP144" s="3" t="str">
        <f t="shared" si="36"/>
        <v/>
      </c>
      <c r="CQ144" s="3" t="str">
        <f t="shared" si="33"/>
        <v/>
      </c>
      <c r="CR144" s="3" t="str">
        <f t="shared" si="33"/>
        <v/>
      </c>
      <c r="CS144" s="3" t="str">
        <f t="shared" si="32"/>
        <v/>
      </c>
      <c r="CT144" s="3" t="str">
        <f t="shared" si="32"/>
        <v/>
      </c>
      <c r="CU144" s="3" t="str">
        <f t="shared" si="32"/>
        <v/>
      </c>
      <c r="CV144" s="3" t="str">
        <f t="shared" si="32"/>
        <v/>
      </c>
      <c r="CW144" s="3" t="str">
        <f t="shared" si="32"/>
        <v/>
      </c>
      <c r="CX144" s="3" t="str">
        <f t="shared" si="32"/>
        <v/>
      </c>
      <c r="CY144" s="3" t="str">
        <f t="shared" si="32"/>
        <v/>
      </c>
      <c r="CZ144" s="3" t="str">
        <f t="shared" si="32"/>
        <v/>
      </c>
      <c r="DA144" s="3" t="str">
        <f t="shared" si="32"/>
        <v/>
      </c>
      <c r="DB144" s="3" t="str">
        <f t="shared" si="32"/>
        <v/>
      </c>
      <c r="DC144" s="3" t="str">
        <f t="shared" si="32"/>
        <v/>
      </c>
      <c r="DD144" s="3" t="str">
        <f t="shared" si="32"/>
        <v/>
      </c>
      <c r="DE144" s="3" t="str">
        <f t="shared" si="40"/>
        <v/>
      </c>
      <c r="DF144" s="3" t="str">
        <f t="shared" si="40"/>
        <v/>
      </c>
      <c r="DG144" s="3" t="str">
        <f t="shared" si="40"/>
        <v/>
      </c>
      <c r="DH144" s="3" t="str">
        <f t="shared" si="40"/>
        <v/>
      </c>
      <c r="DI144" s="3" t="str">
        <f t="shared" si="40"/>
        <v/>
      </c>
      <c r="DJ144" s="3" t="str">
        <f t="shared" si="40"/>
        <v/>
      </c>
      <c r="DK144" s="3" t="str">
        <f t="shared" si="40"/>
        <v/>
      </c>
      <c r="DL144" s="3" t="str">
        <f t="shared" si="40"/>
        <v/>
      </c>
      <c r="DM144" s="3" t="str">
        <f t="shared" si="40"/>
        <v/>
      </c>
      <c r="DN144" s="3" t="str">
        <f t="shared" si="40"/>
        <v/>
      </c>
      <c r="DO144" s="3" t="str">
        <f t="shared" si="40"/>
        <v/>
      </c>
      <c r="DP144" s="3" t="str">
        <f t="shared" si="40"/>
        <v/>
      </c>
      <c r="DQ144" s="3" t="str">
        <f t="shared" si="40"/>
        <v/>
      </c>
      <c r="DR144" s="3" t="str">
        <f t="shared" si="35"/>
        <v/>
      </c>
      <c r="DS144" s="3" t="str">
        <f t="shared" si="35"/>
        <v/>
      </c>
      <c r="DT144" s="3" t="str">
        <f t="shared" si="34"/>
        <v/>
      </c>
      <c r="DU144" s="3" t="str">
        <f t="shared" si="30"/>
        <v/>
      </c>
      <c r="DV144" s="3" t="str">
        <f t="shared" si="30"/>
        <v/>
      </c>
    </row>
    <row r="145" spans="1:126" ht="60">
      <c r="A145" t="s">
        <v>115</v>
      </c>
      <c r="B145">
        <v>2017</v>
      </c>
      <c r="C145" t="s">
        <v>114</v>
      </c>
      <c r="D145">
        <v>106990</v>
      </c>
      <c r="E145" s="31">
        <v>1317216610319</v>
      </c>
      <c r="F145" t="s">
        <v>149</v>
      </c>
      <c r="G145">
        <v>324110</v>
      </c>
      <c r="H145" t="s">
        <v>151</v>
      </c>
      <c r="I145" t="s">
        <v>152</v>
      </c>
      <c r="J145" t="s">
        <v>153</v>
      </c>
      <c r="K145" t="s">
        <v>155</v>
      </c>
      <c r="L145">
        <v>94801</v>
      </c>
      <c r="M145" s="3" t="str">
        <f t="shared" si="37"/>
        <v>89. PRODUCE THE CHEMICAL, 91. ON-SITE USE OF THE CHEMICAL, 94. AS A MANUFACTURED IMPURITY, 95. USED AS A REACTANT</v>
      </c>
      <c r="N145" s="3" t="s">
        <v>1419</v>
      </c>
      <c r="O145" s="3" t="s">
        <v>1409</v>
      </c>
      <c r="P145">
        <v>120</v>
      </c>
      <c r="Q145">
        <v>5</v>
      </c>
      <c r="R145">
        <v>125</v>
      </c>
      <c r="S145" s="3" t="s">
        <v>1407</v>
      </c>
      <c r="T145" s="3" t="s">
        <v>1405</v>
      </c>
      <c r="U145" s="3" t="s">
        <v>1407</v>
      </c>
      <c r="V145" s="3" t="s">
        <v>1405</v>
      </c>
      <c r="W145" s="3" t="s">
        <v>1405</v>
      </c>
      <c r="X145" s="3" t="s">
        <v>1407</v>
      </c>
      <c r="Y145" s="3" t="s">
        <v>1407</v>
      </c>
      <c r="AE145" s="3" t="s">
        <v>1405</v>
      </c>
      <c r="AR145" s="3" t="s">
        <v>1405</v>
      </c>
      <c r="AS145" s="3" t="s">
        <v>1405</v>
      </c>
      <c r="AT145" s="3" t="s">
        <v>1405</v>
      </c>
      <c r="AV145" s="3" t="s">
        <v>1405</v>
      </c>
      <c r="BD145" s="3" t="s">
        <v>1405</v>
      </c>
      <c r="BK145" s="3" t="s">
        <v>1405</v>
      </c>
      <c r="BU145" s="3" t="str">
        <f t="shared" si="39"/>
        <v>89. PRODUCE THE CHEMICAL</v>
      </c>
      <c r="BV145" s="3" t="str">
        <f t="shared" si="38"/>
        <v/>
      </c>
      <c r="BW145" s="3" t="str">
        <f t="shared" si="38"/>
        <v>91. ON-SITE USE OF THE CHEMICAL</v>
      </c>
      <c r="BX145" s="3" t="str">
        <f t="shared" si="38"/>
        <v/>
      </c>
      <c r="BY145" s="3" t="str">
        <f t="shared" si="38"/>
        <v/>
      </c>
      <c r="BZ145" s="3" t="str">
        <f t="shared" si="38"/>
        <v>94. AS A MANUFACTURED IMPURITY</v>
      </c>
      <c r="CA145" s="3" t="str">
        <f t="shared" si="38"/>
        <v>95. USED AS A REACTANT</v>
      </c>
      <c r="CB145" s="3" t="str">
        <f t="shared" si="38"/>
        <v/>
      </c>
      <c r="CC145" s="3" t="str">
        <f t="shared" si="38"/>
        <v/>
      </c>
      <c r="CD145" s="3" t="str">
        <f t="shared" si="36"/>
        <v/>
      </c>
      <c r="CE145" s="3" t="str">
        <f t="shared" si="36"/>
        <v/>
      </c>
      <c r="CF145" s="3" t="str">
        <f t="shared" si="36"/>
        <v/>
      </c>
      <c r="CG145" s="3" t="str">
        <f t="shared" si="36"/>
        <v/>
      </c>
      <c r="CH145" s="3" t="str">
        <f t="shared" si="36"/>
        <v/>
      </c>
      <c r="CI145" s="3" t="str">
        <f t="shared" si="36"/>
        <v/>
      </c>
      <c r="CJ145" s="3" t="str">
        <f t="shared" si="36"/>
        <v/>
      </c>
      <c r="CK145" s="3" t="str">
        <f t="shared" si="36"/>
        <v/>
      </c>
      <c r="CL145" s="3" t="str">
        <f t="shared" si="36"/>
        <v/>
      </c>
      <c r="CM145" s="3" t="str">
        <f t="shared" si="36"/>
        <v/>
      </c>
      <c r="CN145" s="3" t="str">
        <f t="shared" si="36"/>
        <v/>
      </c>
      <c r="CO145" s="3" t="str">
        <f t="shared" si="36"/>
        <v/>
      </c>
      <c r="CP145" s="3" t="str">
        <f t="shared" si="36"/>
        <v/>
      </c>
      <c r="CQ145" s="3" t="str">
        <f t="shared" si="33"/>
        <v/>
      </c>
      <c r="CR145" s="3" t="str">
        <f t="shared" si="33"/>
        <v/>
      </c>
      <c r="CS145" s="3" t="str">
        <f t="shared" si="33"/>
        <v/>
      </c>
      <c r="CT145" s="3" t="str">
        <f t="shared" si="33"/>
        <v/>
      </c>
      <c r="CU145" s="3" t="str">
        <f t="shared" si="33"/>
        <v/>
      </c>
      <c r="CV145" s="3" t="str">
        <f t="shared" si="33"/>
        <v/>
      </c>
      <c r="CW145" s="3" t="str">
        <f t="shared" si="33"/>
        <v/>
      </c>
      <c r="CX145" s="3" t="str">
        <f t="shared" si="33"/>
        <v/>
      </c>
      <c r="CY145" s="3" t="str">
        <f t="shared" si="33"/>
        <v/>
      </c>
      <c r="CZ145" s="3" t="str">
        <f t="shared" si="33"/>
        <v/>
      </c>
      <c r="DA145" s="3" t="str">
        <f t="shared" si="33"/>
        <v/>
      </c>
      <c r="DB145" s="3" t="str">
        <f t="shared" si="33"/>
        <v/>
      </c>
      <c r="DC145" s="3" t="str">
        <f t="shared" si="33"/>
        <v/>
      </c>
      <c r="DD145" s="3" t="str">
        <f t="shared" si="33"/>
        <v/>
      </c>
      <c r="DE145" s="3" t="str">
        <f t="shared" si="40"/>
        <v/>
      </c>
      <c r="DF145" s="3" t="str">
        <f t="shared" si="40"/>
        <v/>
      </c>
      <c r="DG145" s="3" t="str">
        <f t="shared" si="40"/>
        <v/>
      </c>
      <c r="DH145" s="3" t="str">
        <f t="shared" si="40"/>
        <v/>
      </c>
      <c r="DI145" s="3" t="str">
        <f t="shared" si="40"/>
        <v/>
      </c>
      <c r="DJ145" s="3" t="str">
        <f t="shared" si="40"/>
        <v/>
      </c>
      <c r="DK145" s="3" t="str">
        <f t="shared" si="40"/>
        <v/>
      </c>
      <c r="DL145" s="3" t="str">
        <f t="shared" si="40"/>
        <v/>
      </c>
      <c r="DM145" s="3" t="str">
        <f t="shared" si="40"/>
        <v/>
      </c>
      <c r="DN145" s="3" t="str">
        <f t="shared" si="40"/>
        <v/>
      </c>
      <c r="DO145" s="3" t="str">
        <f t="shared" si="40"/>
        <v/>
      </c>
      <c r="DP145" s="3" t="str">
        <f t="shared" si="40"/>
        <v/>
      </c>
      <c r="DQ145" s="3" t="str">
        <f t="shared" si="40"/>
        <v/>
      </c>
      <c r="DR145" s="3" t="str">
        <f t="shared" si="35"/>
        <v/>
      </c>
      <c r="DS145" s="3" t="str">
        <f t="shared" si="35"/>
        <v/>
      </c>
      <c r="DT145" s="3" t="str">
        <f t="shared" si="34"/>
        <v/>
      </c>
      <c r="DU145" s="3" t="str">
        <f t="shared" si="30"/>
        <v/>
      </c>
      <c r="DV145" s="3" t="str">
        <f t="shared" si="30"/>
        <v/>
      </c>
    </row>
    <row r="146" spans="1:126" ht="75">
      <c r="A146" t="s">
        <v>115</v>
      </c>
      <c r="B146">
        <v>2018</v>
      </c>
      <c r="C146" t="s">
        <v>114</v>
      </c>
      <c r="D146">
        <v>106990</v>
      </c>
      <c r="E146" s="31">
        <v>1318217440243</v>
      </c>
      <c r="F146" t="s">
        <v>149</v>
      </c>
      <c r="G146">
        <v>324110</v>
      </c>
      <c r="H146" t="s">
        <v>151</v>
      </c>
      <c r="I146" t="s">
        <v>152</v>
      </c>
      <c r="J146" t="s">
        <v>153</v>
      </c>
      <c r="K146" t="s">
        <v>155</v>
      </c>
      <c r="L146">
        <v>94801</v>
      </c>
      <c r="M146" s="3" t="str">
        <f t="shared" si="37"/>
        <v>89. PRODUCE THE CHEMICAL, 91. ON-SITE USE OF THE CHEMICAL, 94. AS A MANUFACTURED IMPURITY, 95. USED AS A REACTANT, 100. P199  OTHER</v>
      </c>
      <c r="N146" s="3" t="s">
        <v>1419</v>
      </c>
      <c r="O146" s="3" t="s">
        <v>1409</v>
      </c>
      <c r="P146">
        <v>160</v>
      </c>
      <c r="Q146">
        <v>310</v>
      </c>
      <c r="R146">
        <v>470</v>
      </c>
      <c r="S146" s="3" t="s">
        <v>1407</v>
      </c>
      <c r="T146" s="3" t="s">
        <v>1405</v>
      </c>
      <c r="U146" s="3" t="s">
        <v>1407</v>
      </c>
      <c r="V146" s="3" t="s">
        <v>1405</v>
      </c>
      <c r="W146" s="3" t="s">
        <v>1405</v>
      </c>
      <c r="X146" s="3" t="s">
        <v>1407</v>
      </c>
      <c r="Y146" s="3" t="s">
        <v>1407</v>
      </c>
      <c r="Z146" s="3" t="s">
        <v>1405</v>
      </c>
      <c r="AA146" s="3" t="s">
        <v>1405</v>
      </c>
      <c r="AB146" s="3" t="s">
        <v>1405</v>
      </c>
      <c r="AC146" s="3" t="s">
        <v>1405</v>
      </c>
      <c r="AD146" s="3" t="s">
        <v>1407</v>
      </c>
      <c r="AE146" s="3" t="s">
        <v>1405</v>
      </c>
      <c r="AF146" s="3" t="s">
        <v>1405</v>
      </c>
      <c r="AG146" s="3" t="s">
        <v>1405</v>
      </c>
      <c r="AH146" s="3" t="s">
        <v>1405</v>
      </c>
      <c r="AI146" s="3" t="s">
        <v>1405</v>
      </c>
      <c r="AJ146" s="3" t="s">
        <v>1405</v>
      </c>
      <c r="AK146" s="3" t="s">
        <v>1405</v>
      </c>
      <c r="AL146" s="3" t="s">
        <v>1405</v>
      </c>
      <c r="AM146" s="3" t="s">
        <v>1405</v>
      </c>
      <c r="AN146" s="3" t="s">
        <v>1405</v>
      </c>
      <c r="AO146" s="3" t="s">
        <v>1405</v>
      </c>
      <c r="AP146" s="3" t="s">
        <v>1405</v>
      </c>
      <c r="AQ146" s="3" t="s">
        <v>1405</v>
      </c>
      <c r="AR146" s="3" t="s">
        <v>1405</v>
      </c>
      <c r="AS146" s="3" t="s">
        <v>1405</v>
      </c>
      <c r="AT146" s="3" t="s">
        <v>1405</v>
      </c>
      <c r="AU146" s="3" t="s">
        <v>1405</v>
      </c>
      <c r="AV146" s="3" t="s">
        <v>1405</v>
      </c>
      <c r="AW146" s="3" t="s">
        <v>1405</v>
      </c>
      <c r="AX146" s="3" t="s">
        <v>1405</v>
      </c>
      <c r="AY146" s="3" t="s">
        <v>1405</v>
      </c>
      <c r="AZ146" s="3" t="s">
        <v>1405</v>
      </c>
      <c r="BA146" s="3" t="s">
        <v>1405</v>
      </c>
      <c r="BB146" s="3" t="s">
        <v>1405</v>
      </c>
      <c r="BC146" s="3" t="s">
        <v>1405</v>
      </c>
      <c r="BD146" s="3" t="s">
        <v>1405</v>
      </c>
      <c r="BE146" s="3" t="s">
        <v>1405</v>
      </c>
      <c r="BF146" s="3" t="s">
        <v>1405</v>
      </c>
      <c r="BG146" s="3" t="s">
        <v>1405</v>
      </c>
      <c r="BH146" s="3" t="s">
        <v>1405</v>
      </c>
      <c r="BI146" s="3" t="s">
        <v>1405</v>
      </c>
      <c r="BJ146" s="3" t="s">
        <v>1405</v>
      </c>
      <c r="BK146" s="3" t="s">
        <v>1405</v>
      </c>
      <c r="BL146" s="3" t="s">
        <v>1405</v>
      </c>
      <c r="BM146" s="3" t="s">
        <v>1405</v>
      </c>
      <c r="BN146" s="3" t="s">
        <v>1405</v>
      </c>
      <c r="BO146" s="3" t="s">
        <v>1405</v>
      </c>
      <c r="BP146" s="3" t="s">
        <v>1405</v>
      </c>
      <c r="BQ146" s="3" t="s">
        <v>1405</v>
      </c>
      <c r="BR146" s="3" t="s">
        <v>1405</v>
      </c>
      <c r="BS146" s="3" t="s">
        <v>1405</v>
      </c>
      <c r="BT146" s="3" t="s">
        <v>1405</v>
      </c>
      <c r="BU146" s="3" t="str">
        <f t="shared" si="39"/>
        <v>89. PRODUCE THE CHEMICAL</v>
      </c>
      <c r="BV146" s="3" t="str">
        <f t="shared" si="38"/>
        <v/>
      </c>
      <c r="BW146" s="3" t="str">
        <f t="shared" si="38"/>
        <v>91. ON-SITE USE OF THE CHEMICAL</v>
      </c>
      <c r="BX146" s="3" t="str">
        <f t="shared" si="38"/>
        <v/>
      </c>
      <c r="BY146" s="3" t="str">
        <f t="shared" si="38"/>
        <v/>
      </c>
      <c r="BZ146" s="3" t="str">
        <f t="shared" si="38"/>
        <v>94. AS A MANUFACTURED IMPURITY</v>
      </c>
      <c r="CA146" s="3" t="str">
        <f t="shared" si="38"/>
        <v>95. USED AS A REACTANT</v>
      </c>
      <c r="CB146" s="3" t="str">
        <f t="shared" si="38"/>
        <v/>
      </c>
      <c r="CC146" s="3" t="str">
        <f t="shared" si="38"/>
        <v/>
      </c>
      <c r="CD146" s="3" t="str">
        <f t="shared" si="36"/>
        <v/>
      </c>
      <c r="CE146" s="3" t="str">
        <f t="shared" si="36"/>
        <v/>
      </c>
      <c r="CF146" s="3" t="str">
        <f t="shared" si="36"/>
        <v>100. P199  OTHER</v>
      </c>
      <c r="CG146" s="3" t="str">
        <f t="shared" si="36"/>
        <v/>
      </c>
      <c r="CH146" s="3" t="str">
        <f t="shared" si="36"/>
        <v/>
      </c>
      <c r="CI146" s="3" t="str">
        <f t="shared" si="36"/>
        <v/>
      </c>
      <c r="CJ146" s="3" t="str">
        <f t="shared" si="36"/>
        <v/>
      </c>
      <c r="CK146" s="3" t="str">
        <f t="shared" si="36"/>
        <v/>
      </c>
      <c r="CL146" s="3" t="str">
        <f t="shared" si="36"/>
        <v/>
      </c>
      <c r="CM146" s="3" t="str">
        <f t="shared" si="36"/>
        <v/>
      </c>
      <c r="CN146" s="3" t="str">
        <f t="shared" si="36"/>
        <v/>
      </c>
      <c r="CO146" s="3" t="str">
        <f t="shared" si="36"/>
        <v/>
      </c>
      <c r="CP146" s="3" t="str">
        <f t="shared" si="36"/>
        <v/>
      </c>
      <c r="CQ146" s="3" t="str">
        <f t="shared" si="33"/>
        <v/>
      </c>
      <c r="CR146" s="3" t="str">
        <f t="shared" si="33"/>
        <v/>
      </c>
      <c r="CS146" s="3" t="str">
        <f t="shared" si="33"/>
        <v/>
      </c>
      <c r="CT146" s="3" t="str">
        <f t="shared" si="33"/>
        <v/>
      </c>
      <c r="CU146" s="3" t="str">
        <f t="shared" si="33"/>
        <v/>
      </c>
      <c r="CV146" s="3" t="str">
        <f t="shared" si="33"/>
        <v/>
      </c>
      <c r="CW146" s="3" t="str">
        <f t="shared" si="33"/>
        <v/>
      </c>
      <c r="CX146" s="3" t="str">
        <f t="shared" si="33"/>
        <v/>
      </c>
      <c r="CY146" s="3" t="str">
        <f t="shared" si="33"/>
        <v/>
      </c>
      <c r="CZ146" s="3" t="str">
        <f t="shared" si="33"/>
        <v/>
      </c>
      <c r="DA146" s="3" t="str">
        <f t="shared" si="33"/>
        <v/>
      </c>
      <c r="DB146" s="3" t="str">
        <f t="shared" si="33"/>
        <v/>
      </c>
      <c r="DC146" s="3" t="str">
        <f t="shared" si="33"/>
        <v/>
      </c>
      <c r="DD146" s="3" t="str">
        <f t="shared" si="33"/>
        <v/>
      </c>
      <c r="DE146" s="3" t="str">
        <f t="shared" si="40"/>
        <v/>
      </c>
      <c r="DF146" s="3" t="str">
        <f t="shared" si="40"/>
        <v/>
      </c>
      <c r="DG146" s="3" t="str">
        <f t="shared" si="40"/>
        <v/>
      </c>
      <c r="DH146" s="3" t="str">
        <f t="shared" si="40"/>
        <v/>
      </c>
      <c r="DI146" s="3" t="str">
        <f t="shared" si="40"/>
        <v/>
      </c>
      <c r="DJ146" s="3" t="str">
        <f t="shared" si="40"/>
        <v/>
      </c>
      <c r="DK146" s="3" t="str">
        <f t="shared" si="40"/>
        <v/>
      </c>
      <c r="DL146" s="3" t="str">
        <f t="shared" si="40"/>
        <v/>
      </c>
      <c r="DM146" s="3" t="str">
        <f t="shared" si="40"/>
        <v/>
      </c>
      <c r="DN146" s="3" t="str">
        <f t="shared" si="40"/>
        <v/>
      </c>
      <c r="DO146" s="3" t="str">
        <f t="shared" si="40"/>
        <v/>
      </c>
      <c r="DP146" s="3" t="str">
        <f t="shared" si="40"/>
        <v/>
      </c>
      <c r="DQ146" s="3" t="str">
        <f t="shared" si="40"/>
        <v/>
      </c>
      <c r="DR146" s="3" t="str">
        <f t="shared" si="35"/>
        <v/>
      </c>
      <c r="DS146" s="3" t="str">
        <f t="shared" si="35"/>
        <v/>
      </c>
      <c r="DT146" s="3" t="str">
        <f t="shared" si="34"/>
        <v/>
      </c>
      <c r="DU146" s="3" t="str">
        <f t="shared" si="30"/>
        <v/>
      </c>
      <c r="DV146" s="3" t="str">
        <f t="shared" si="30"/>
        <v/>
      </c>
    </row>
    <row r="147" spans="1:126" ht="75">
      <c r="A147" t="s">
        <v>115</v>
      </c>
      <c r="B147">
        <v>2019</v>
      </c>
      <c r="C147" t="s">
        <v>114</v>
      </c>
      <c r="D147">
        <v>106990</v>
      </c>
      <c r="E147" s="31">
        <v>1319218480325</v>
      </c>
      <c r="F147" t="s">
        <v>149</v>
      </c>
      <c r="G147">
        <v>324110</v>
      </c>
      <c r="H147" t="s">
        <v>151</v>
      </c>
      <c r="I147" t="s">
        <v>152</v>
      </c>
      <c r="J147" t="s">
        <v>153</v>
      </c>
      <c r="K147" t="s">
        <v>155</v>
      </c>
      <c r="L147">
        <v>94801</v>
      </c>
      <c r="M147" s="3" t="str">
        <f t="shared" si="37"/>
        <v>89. PRODUCE THE CHEMICAL, 91. ON-SITE USE OF THE CHEMICAL, 94. AS A MANUFACTURED IMPURITY, 95. USED AS A REACTANT, 100. P199  OTHER</v>
      </c>
      <c r="N147" s="3" t="s">
        <v>1419</v>
      </c>
      <c r="O147" s="3" t="s">
        <v>1409</v>
      </c>
      <c r="P147">
        <v>150</v>
      </c>
      <c r="Q147">
        <v>390</v>
      </c>
      <c r="R147">
        <v>540</v>
      </c>
      <c r="S147" s="3" t="s">
        <v>1407</v>
      </c>
      <c r="T147" s="3" t="s">
        <v>1405</v>
      </c>
      <c r="U147" s="3" t="s">
        <v>1407</v>
      </c>
      <c r="V147" s="3" t="s">
        <v>1405</v>
      </c>
      <c r="W147" s="3" t="s">
        <v>1405</v>
      </c>
      <c r="X147" s="3" t="s">
        <v>1407</v>
      </c>
      <c r="Y147" s="3" t="s">
        <v>1407</v>
      </c>
      <c r="Z147" s="3" t="s">
        <v>1405</v>
      </c>
      <c r="AA147" s="3" t="s">
        <v>1405</v>
      </c>
      <c r="AB147" s="3" t="s">
        <v>1405</v>
      </c>
      <c r="AC147" s="3" t="s">
        <v>1405</v>
      </c>
      <c r="AD147" s="3" t="s">
        <v>1407</v>
      </c>
      <c r="AE147" s="3" t="s">
        <v>1405</v>
      </c>
      <c r="AF147" s="3" t="s">
        <v>1405</v>
      </c>
      <c r="AG147" s="3" t="s">
        <v>1405</v>
      </c>
      <c r="AH147" s="3" t="s">
        <v>1405</v>
      </c>
      <c r="AI147" s="3" t="s">
        <v>1405</v>
      </c>
      <c r="AJ147" s="3" t="s">
        <v>1405</v>
      </c>
      <c r="AK147" s="3" t="s">
        <v>1405</v>
      </c>
      <c r="AL147" s="3" t="s">
        <v>1405</v>
      </c>
      <c r="AM147" s="3" t="s">
        <v>1405</v>
      </c>
      <c r="AN147" s="3" t="s">
        <v>1405</v>
      </c>
      <c r="AO147" s="3" t="s">
        <v>1405</v>
      </c>
      <c r="AP147" s="3" t="s">
        <v>1405</v>
      </c>
      <c r="AQ147" s="3" t="s">
        <v>1405</v>
      </c>
      <c r="AR147" s="3" t="s">
        <v>1405</v>
      </c>
      <c r="AS147" s="3" t="s">
        <v>1405</v>
      </c>
      <c r="AT147" s="3" t="s">
        <v>1405</v>
      </c>
      <c r="AU147" s="3" t="s">
        <v>1405</v>
      </c>
      <c r="AV147" s="3" t="s">
        <v>1405</v>
      </c>
      <c r="AW147" s="3" t="s">
        <v>1405</v>
      </c>
      <c r="AX147" s="3" t="s">
        <v>1405</v>
      </c>
      <c r="AY147" s="3" t="s">
        <v>1405</v>
      </c>
      <c r="AZ147" s="3" t="s">
        <v>1405</v>
      </c>
      <c r="BA147" s="3" t="s">
        <v>1405</v>
      </c>
      <c r="BB147" s="3" t="s">
        <v>1405</v>
      </c>
      <c r="BC147" s="3" t="s">
        <v>1405</v>
      </c>
      <c r="BD147" s="3" t="s">
        <v>1405</v>
      </c>
      <c r="BE147" s="3" t="s">
        <v>1405</v>
      </c>
      <c r="BF147" s="3" t="s">
        <v>1405</v>
      </c>
      <c r="BG147" s="3" t="s">
        <v>1405</v>
      </c>
      <c r="BH147" s="3" t="s">
        <v>1405</v>
      </c>
      <c r="BI147" s="3" t="s">
        <v>1405</v>
      </c>
      <c r="BJ147" s="3" t="s">
        <v>1405</v>
      </c>
      <c r="BK147" s="3" t="s">
        <v>1405</v>
      </c>
      <c r="BL147" s="3" t="s">
        <v>1405</v>
      </c>
      <c r="BM147" s="3" t="s">
        <v>1405</v>
      </c>
      <c r="BN147" s="3" t="s">
        <v>1405</v>
      </c>
      <c r="BO147" s="3" t="s">
        <v>1405</v>
      </c>
      <c r="BP147" s="3" t="s">
        <v>1405</v>
      </c>
      <c r="BQ147" s="3" t="s">
        <v>1405</v>
      </c>
      <c r="BR147" s="3" t="s">
        <v>1405</v>
      </c>
      <c r="BS147" s="3" t="s">
        <v>1405</v>
      </c>
      <c r="BT147" s="3" t="s">
        <v>1405</v>
      </c>
      <c r="BU147" s="3" t="str">
        <f t="shared" si="39"/>
        <v>89. PRODUCE THE CHEMICAL</v>
      </c>
      <c r="BV147" s="3" t="str">
        <f t="shared" si="38"/>
        <v/>
      </c>
      <c r="BW147" s="3" t="str">
        <f t="shared" si="38"/>
        <v>91. ON-SITE USE OF THE CHEMICAL</v>
      </c>
      <c r="BX147" s="3" t="str">
        <f t="shared" si="38"/>
        <v/>
      </c>
      <c r="BY147" s="3" t="str">
        <f t="shared" si="38"/>
        <v/>
      </c>
      <c r="BZ147" s="3" t="str">
        <f t="shared" si="38"/>
        <v>94. AS A MANUFACTURED IMPURITY</v>
      </c>
      <c r="CA147" s="3" t="str">
        <f t="shared" si="38"/>
        <v>95. USED AS A REACTANT</v>
      </c>
      <c r="CB147" s="3" t="str">
        <f t="shared" si="38"/>
        <v/>
      </c>
      <c r="CC147" s="3" t="str">
        <f t="shared" si="38"/>
        <v/>
      </c>
      <c r="CD147" s="3" t="str">
        <f t="shared" si="36"/>
        <v/>
      </c>
      <c r="CE147" s="3" t="str">
        <f t="shared" si="36"/>
        <v/>
      </c>
      <c r="CF147" s="3" t="str">
        <f t="shared" si="36"/>
        <v>100. P199  OTHER</v>
      </c>
      <c r="CG147" s="3" t="str">
        <f t="shared" si="36"/>
        <v/>
      </c>
      <c r="CH147" s="3" t="str">
        <f t="shared" si="36"/>
        <v/>
      </c>
      <c r="CI147" s="3" t="str">
        <f t="shared" si="36"/>
        <v/>
      </c>
      <c r="CJ147" s="3" t="str">
        <f t="shared" si="36"/>
        <v/>
      </c>
      <c r="CK147" s="3" t="str">
        <f t="shared" si="36"/>
        <v/>
      </c>
      <c r="CL147" s="3" t="str">
        <f t="shared" si="36"/>
        <v/>
      </c>
      <c r="CM147" s="3" t="str">
        <f t="shared" si="36"/>
        <v/>
      </c>
      <c r="CN147" s="3" t="str">
        <f t="shared" si="36"/>
        <v/>
      </c>
      <c r="CO147" s="3" t="str">
        <f t="shared" si="36"/>
        <v/>
      </c>
      <c r="CP147" s="3" t="str">
        <f t="shared" si="36"/>
        <v/>
      </c>
      <c r="CQ147" s="3" t="str">
        <f t="shared" si="33"/>
        <v/>
      </c>
      <c r="CR147" s="3" t="str">
        <f t="shared" si="33"/>
        <v/>
      </c>
      <c r="CS147" s="3" t="str">
        <f t="shared" si="33"/>
        <v/>
      </c>
      <c r="CT147" s="3" t="str">
        <f t="shared" si="33"/>
        <v/>
      </c>
      <c r="CU147" s="3" t="str">
        <f t="shared" si="33"/>
        <v/>
      </c>
      <c r="CV147" s="3" t="str">
        <f t="shared" si="33"/>
        <v/>
      </c>
      <c r="CW147" s="3" t="str">
        <f t="shared" si="33"/>
        <v/>
      </c>
      <c r="CX147" s="3" t="str">
        <f t="shared" si="33"/>
        <v/>
      </c>
      <c r="CY147" s="3" t="str">
        <f t="shared" si="33"/>
        <v/>
      </c>
      <c r="CZ147" s="3" t="str">
        <f t="shared" si="33"/>
        <v/>
      </c>
      <c r="DA147" s="3" t="str">
        <f t="shared" si="33"/>
        <v/>
      </c>
      <c r="DB147" s="3" t="str">
        <f t="shared" si="33"/>
        <v/>
      </c>
      <c r="DC147" s="3" t="str">
        <f t="shared" si="33"/>
        <v/>
      </c>
      <c r="DD147" s="3" t="str">
        <f t="shared" si="33"/>
        <v/>
      </c>
      <c r="DE147" s="3" t="str">
        <f t="shared" si="40"/>
        <v/>
      </c>
      <c r="DF147" s="3" t="str">
        <f t="shared" si="40"/>
        <v/>
      </c>
      <c r="DG147" s="3" t="str">
        <f t="shared" si="40"/>
        <v/>
      </c>
      <c r="DH147" s="3" t="str">
        <f t="shared" si="40"/>
        <v/>
      </c>
      <c r="DI147" s="3" t="str">
        <f t="shared" si="40"/>
        <v/>
      </c>
      <c r="DJ147" s="3" t="str">
        <f t="shared" si="40"/>
        <v/>
      </c>
      <c r="DK147" s="3" t="str">
        <f t="shared" si="40"/>
        <v/>
      </c>
      <c r="DL147" s="3" t="str">
        <f t="shared" si="40"/>
        <v/>
      </c>
      <c r="DM147" s="3" t="str">
        <f t="shared" si="40"/>
        <v/>
      </c>
      <c r="DN147" s="3" t="str">
        <f t="shared" si="40"/>
        <v/>
      </c>
      <c r="DO147" s="3" t="str">
        <f t="shared" si="40"/>
        <v/>
      </c>
      <c r="DP147" s="3" t="str">
        <f t="shared" si="40"/>
        <v/>
      </c>
      <c r="DQ147" s="3" t="str">
        <f t="shared" si="40"/>
        <v/>
      </c>
      <c r="DR147" s="3" t="str">
        <f t="shared" si="35"/>
        <v/>
      </c>
      <c r="DS147" s="3" t="str">
        <f t="shared" si="35"/>
        <v/>
      </c>
      <c r="DT147" s="3" t="str">
        <f t="shared" si="34"/>
        <v/>
      </c>
      <c r="DU147" s="3" t="str">
        <f t="shared" si="30"/>
        <v/>
      </c>
      <c r="DV147" s="3" t="str">
        <f t="shared" si="30"/>
        <v/>
      </c>
    </row>
    <row r="148" spans="1:126" ht="45">
      <c r="A148" t="s">
        <v>115</v>
      </c>
      <c r="B148">
        <v>2020</v>
      </c>
      <c r="C148" t="s">
        <v>114</v>
      </c>
      <c r="D148">
        <v>106990</v>
      </c>
      <c r="E148" s="31">
        <v>1320219131618</v>
      </c>
      <c r="F148" t="s">
        <v>149</v>
      </c>
      <c r="G148">
        <v>324110</v>
      </c>
      <c r="H148" t="s">
        <v>151</v>
      </c>
      <c r="I148" t="s">
        <v>152</v>
      </c>
      <c r="J148" t="s">
        <v>153</v>
      </c>
      <c r="K148" t="s">
        <v>155</v>
      </c>
      <c r="L148">
        <v>94801</v>
      </c>
      <c r="M148" s="3" t="str">
        <f t="shared" si="37"/>
        <v>89. PRODUCE THE CHEMICAL, 93. AS A BYPRODUCT</v>
      </c>
      <c r="N148" s="3" t="s">
        <v>1419</v>
      </c>
      <c r="O148" s="3" t="s">
        <v>1409</v>
      </c>
      <c r="P148">
        <v>220</v>
      </c>
      <c r="Q148">
        <v>260</v>
      </c>
      <c r="R148">
        <v>480</v>
      </c>
      <c r="S148" s="3" t="s">
        <v>1407</v>
      </c>
      <c r="T148" s="3" t="s">
        <v>1405</v>
      </c>
      <c r="U148" s="3" t="s">
        <v>1405</v>
      </c>
      <c r="V148" s="3" t="s">
        <v>1405</v>
      </c>
      <c r="W148" s="3" t="s">
        <v>1407</v>
      </c>
      <c r="X148" s="3" t="s">
        <v>1405</v>
      </c>
      <c r="Y148" s="3" t="s">
        <v>1405</v>
      </c>
      <c r="Z148" s="3" t="s">
        <v>1405</v>
      </c>
      <c r="AA148" s="3" t="s">
        <v>1405</v>
      </c>
      <c r="AB148" s="3" t="s">
        <v>1405</v>
      </c>
      <c r="AC148" s="3" t="s">
        <v>1405</v>
      </c>
      <c r="AD148" s="3" t="s">
        <v>1405</v>
      </c>
      <c r="AE148" s="3" t="s">
        <v>1405</v>
      </c>
      <c r="AF148" s="3" t="s">
        <v>1405</v>
      </c>
      <c r="AG148" s="3" t="s">
        <v>1405</v>
      </c>
      <c r="AH148" s="3" t="s">
        <v>1405</v>
      </c>
      <c r="AI148" s="3" t="s">
        <v>1405</v>
      </c>
      <c r="AJ148" s="3" t="s">
        <v>1405</v>
      </c>
      <c r="AK148" s="3" t="s">
        <v>1405</v>
      </c>
      <c r="AL148" s="3" t="s">
        <v>1405</v>
      </c>
      <c r="AM148" s="3" t="s">
        <v>1405</v>
      </c>
      <c r="AN148" s="3" t="s">
        <v>1405</v>
      </c>
      <c r="AO148" s="3" t="s">
        <v>1405</v>
      </c>
      <c r="AP148" s="3" t="s">
        <v>1405</v>
      </c>
      <c r="AQ148" s="3" t="s">
        <v>1405</v>
      </c>
      <c r="AR148" s="3" t="s">
        <v>1405</v>
      </c>
      <c r="AS148" s="3" t="s">
        <v>1405</v>
      </c>
      <c r="AT148" s="3" t="s">
        <v>1405</v>
      </c>
      <c r="AU148" s="3" t="s">
        <v>1405</v>
      </c>
      <c r="AV148" s="3" t="s">
        <v>1405</v>
      </c>
      <c r="AW148" s="3" t="s">
        <v>1405</v>
      </c>
      <c r="AX148" s="3" t="s">
        <v>1405</v>
      </c>
      <c r="AY148" s="3" t="s">
        <v>1405</v>
      </c>
      <c r="AZ148" s="3" t="s">
        <v>1405</v>
      </c>
      <c r="BA148" s="3" t="s">
        <v>1405</v>
      </c>
      <c r="BB148" s="3" t="s">
        <v>1405</v>
      </c>
      <c r="BC148" s="3" t="s">
        <v>1405</v>
      </c>
      <c r="BD148" s="3" t="s">
        <v>1405</v>
      </c>
      <c r="BE148" s="3" t="s">
        <v>1405</v>
      </c>
      <c r="BF148" s="3" t="s">
        <v>1405</v>
      </c>
      <c r="BG148" s="3" t="s">
        <v>1405</v>
      </c>
      <c r="BH148" s="3" t="s">
        <v>1405</v>
      </c>
      <c r="BI148" s="3" t="s">
        <v>1405</v>
      </c>
      <c r="BJ148" s="3" t="s">
        <v>1405</v>
      </c>
      <c r="BK148" s="3" t="s">
        <v>1405</v>
      </c>
      <c r="BL148" s="3" t="s">
        <v>1405</v>
      </c>
      <c r="BM148" s="3" t="s">
        <v>1405</v>
      </c>
      <c r="BN148" s="3" t="s">
        <v>1405</v>
      </c>
      <c r="BO148" s="3" t="s">
        <v>1405</v>
      </c>
      <c r="BP148" s="3" t="s">
        <v>1405</v>
      </c>
      <c r="BQ148" s="3" t="s">
        <v>1405</v>
      </c>
      <c r="BR148" s="3" t="s">
        <v>1405</v>
      </c>
      <c r="BS148" s="3" t="s">
        <v>1405</v>
      </c>
      <c r="BT148" s="3" t="s">
        <v>1405</v>
      </c>
      <c r="BU148" s="3" t="str">
        <f t="shared" si="39"/>
        <v>89. PRODUCE THE CHEMICAL</v>
      </c>
      <c r="BV148" s="3" t="str">
        <f t="shared" si="38"/>
        <v/>
      </c>
      <c r="BW148" s="3" t="str">
        <f t="shared" si="38"/>
        <v/>
      </c>
      <c r="BX148" s="3" t="str">
        <f t="shared" si="38"/>
        <v/>
      </c>
      <c r="BY148" s="3" t="str">
        <f t="shared" si="38"/>
        <v>93. AS A BYPRODUCT</v>
      </c>
      <c r="BZ148" s="3" t="str">
        <f t="shared" si="38"/>
        <v/>
      </c>
      <c r="CA148" s="3" t="str">
        <f t="shared" si="38"/>
        <v/>
      </c>
      <c r="CB148" s="3" t="str">
        <f t="shared" si="38"/>
        <v/>
      </c>
      <c r="CC148" s="3" t="str">
        <f t="shared" si="38"/>
        <v/>
      </c>
      <c r="CD148" s="3" t="str">
        <f t="shared" si="36"/>
        <v/>
      </c>
      <c r="CE148" s="3" t="str">
        <f t="shared" si="36"/>
        <v/>
      </c>
      <c r="CF148" s="3" t="str">
        <f t="shared" si="36"/>
        <v/>
      </c>
      <c r="CG148" s="3" t="str">
        <f t="shared" si="36"/>
        <v/>
      </c>
      <c r="CH148" s="3" t="str">
        <f t="shared" si="36"/>
        <v/>
      </c>
      <c r="CI148" s="3" t="str">
        <f t="shared" si="36"/>
        <v/>
      </c>
      <c r="CJ148" s="3" t="str">
        <f t="shared" si="36"/>
        <v/>
      </c>
      <c r="CK148" s="3" t="str">
        <f t="shared" si="36"/>
        <v/>
      </c>
      <c r="CL148" s="3" t="str">
        <f t="shared" ref="CL148:CU179" si="41">IF(AJ148="Yes", CL$1,"")</f>
        <v/>
      </c>
      <c r="CM148" s="3" t="str">
        <f t="shared" si="41"/>
        <v/>
      </c>
      <c r="CN148" s="3" t="str">
        <f t="shared" si="41"/>
        <v/>
      </c>
      <c r="CO148" s="3" t="str">
        <f t="shared" si="41"/>
        <v/>
      </c>
      <c r="CP148" s="3" t="str">
        <f t="shared" si="41"/>
        <v/>
      </c>
      <c r="CQ148" s="3" t="str">
        <f t="shared" si="33"/>
        <v/>
      </c>
      <c r="CR148" s="3" t="str">
        <f t="shared" si="33"/>
        <v/>
      </c>
      <c r="CS148" s="3" t="str">
        <f t="shared" si="33"/>
        <v/>
      </c>
      <c r="CT148" s="3" t="str">
        <f t="shared" si="33"/>
        <v/>
      </c>
      <c r="CU148" s="3" t="str">
        <f t="shared" si="33"/>
        <v/>
      </c>
      <c r="CV148" s="3" t="str">
        <f t="shared" si="33"/>
        <v/>
      </c>
      <c r="CW148" s="3" t="str">
        <f t="shared" si="33"/>
        <v/>
      </c>
      <c r="CX148" s="3" t="str">
        <f t="shared" si="33"/>
        <v/>
      </c>
      <c r="CY148" s="3" t="str">
        <f t="shared" si="33"/>
        <v/>
      </c>
      <c r="CZ148" s="3" t="str">
        <f t="shared" si="33"/>
        <v/>
      </c>
      <c r="DA148" s="3" t="str">
        <f t="shared" si="33"/>
        <v/>
      </c>
      <c r="DB148" s="3" t="str">
        <f t="shared" si="33"/>
        <v/>
      </c>
      <c r="DC148" s="3" t="str">
        <f t="shared" si="33"/>
        <v/>
      </c>
      <c r="DD148" s="3" t="str">
        <f t="shared" si="33"/>
        <v/>
      </c>
      <c r="DE148" s="3" t="str">
        <f t="shared" si="40"/>
        <v/>
      </c>
      <c r="DF148" s="3" t="str">
        <f t="shared" si="40"/>
        <v/>
      </c>
      <c r="DG148" s="3" t="str">
        <f t="shared" si="40"/>
        <v/>
      </c>
      <c r="DH148" s="3" t="str">
        <f t="shared" si="40"/>
        <v/>
      </c>
      <c r="DI148" s="3" t="str">
        <f t="shared" si="40"/>
        <v/>
      </c>
      <c r="DJ148" s="3" t="str">
        <f t="shared" si="40"/>
        <v/>
      </c>
      <c r="DK148" s="3" t="str">
        <f t="shared" si="40"/>
        <v/>
      </c>
      <c r="DL148" s="3" t="str">
        <f t="shared" si="40"/>
        <v/>
      </c>
      <c r="DM148" s="3" t="str">
        <f t="shared" si="40"/>
        <v/>
      </c>
      <c r="DN148" s="3" t="str">
        <f t="shared" si="40"/>
        <v/>
      </c>
      <c r="DO148" s="3" t="str">
        <f t="shared" si="40"/>
        <v/>
      </c>
      <c r="DP148" s="3" t="str">
        <f t="shared" si="40"/>
        <v/>
      </c>
      <c r="DQ148" s="3" t="str">
        <f t="shared" si="40"/>
        <v/>
      </c>
      <c r="DR148" s="3" t="str">
        <f t="shared" si="35"/>
        <v/>
      </c>
      <c r="DS148" s="3" t="str">
        <f t="shared" si="35"/>
        <v/>
      </c>
      <c r="DT148" s="3" t="str">
        <f t="shared" si="34"/>
        <v/>
      </c>
      <c r="DU148" s="3" t="str">
        <f t="shared" si="30"/>
        <v/>
      </c>
      <c r="DV148" s="3" t="str">
        <f t="shared" si="30"/>
        <v/>
      </c>
    </row>
    <row r="149" spans="1:126" ht="75">
      <c r="A149" t="s">
        <v>115</v>
      </c>
      <c r="B149">
        <v>2021</v>
      </c>
      <c r="C149" t="s">
        <v>114</v>
      </c>
      <c r="D149">
        <v>106990</v>
      </c>
      <c r="E149" s="31">
        <v>1321220220002</v>
      </c>
      <c r="F149" t="s">
        <v>149</v>
      </c>
      <c r="G149">
        <v>324110</v>
      </c>
      <c r="H149" t="s">
        <v>151</v>
      </c>
      <c r="I149" t="s">
        <v>152</v>
      </c>
      <c r="J149" t="s">
        <v>153</v>
      </c>
      <c r="K149" t="s">
        <v>155</v>
      </c>
      <c r="L149">
        <v>94801</v>
      </c>
      <c r="M149" s="3" t="str">
        <f t="shared" si="37"/>
        <v>89. PRODUCE THE CHEMICAL, 91. ON-SITE USE OF THE CHEMICAL, 94. AS A MANUFACTURED IMPURITY, 95. USED AS A REACTANT, 100. P199  OTHER</v>
      </c>
      <c r="N149" s="3" t="s">
        <v>1419</v>
      </c>
      <c r="O149" s="3" t="s">
        <v>1409</v>
      </c>
      <c r="P149">
        <v>260</v>
      </c>
      <c r="Q149">
        <v>170</v>
      </c>
      <c r="R149">
        <v>430</v>
      </c>
      <c r="S149" s="3" t="s">
        <v>1407</v>
      </c>
      <c r="T149" s="3" t="s">
        <v>1405</v>
      </c>
      <c r="U149" s="3" t="s">
        <v>1407</v>
      </c>
      <c r="V149" s="3" t="s">
        <v>1405</v>
      </c>
      <c r="W149" s="3" t="s">
        <v>1405</v>
      </c>
      <c r="X149" s="3" t="s">
        <v>1407</v>
      </c>
      <c r="Y149" s="3" t="s">
        <v>1407</v>
      </c>
      <c r="Z149" s="3" t="s">
        <v>1405</v>
      </c>
      <c r="AA149" s="3" t="s">
        <v>1405</v>
      </c>
      <c r="AB149" s="3" t="s">
        <v>1405</v>
      </c>
      <c r="AC149" s="3" t="s">
        <v>1405</v>
      </c>
      <c r="AD149" s="3" t="s">
        <v>1407</v>
      </c>
      <c r="AE149" s="3" t="s">
        <v>1405</v>
      </c>
      <c r="AF149" s="3" t="s">
        <v>1405</v>
      </c>
      <c r="AG149" s="3" t="s">
        <v>1405</v>
      </c>
      <c r="AH149" s="3" t="s">
        <v>1405</v>
      </c>
      <c r="AI149" s="3" t="s">
        <v>1405</v>
      </c>
      <c r="AJ149" s="3" t="s">
        <v>1405</v>
      </c>
      <c r="AK149" s="3" t="s">
        <v>1405</v>
      </c>
      <c r="AL149" s="3" t="s">
        <v>1405</v>
      </c>
      <c r="AM149" s="3" t="s">
        <v>1405</v>
      </c>
      <c r="AN149" s="3" t="s">
        <v>1405</v>
      </c>
      <c r="AO149" s="3" t="s">
        <v>1405</v>
      </c>
      <c r="AP149" s="3" t="s">
        <v>1405</v>
      </c>
      <c r="AQ149" s="3" t="s">
        <v>1405</v>
      </c>
      <c r="AR149" s="3" t="s">
        <v>1405</v>
      </c>
      <c r="AS149" s="3" t="s">
        <v>1405</v>
      </c>
      <c r="AT149" s="3" t="s">
        <v>1405</v>
      </c>
      <c r="AU149" s="3" t="s">
        <v>1405</v>
      </c>
      <c r="AV149" s="3" t="s">
        <v>1405</v>
      </c>
      <c r="AW149" s="3" t="s">
        <v>1405</v>
      </c>
      <c r="AX149" s="3" t="s">
        <v>1405</v>
      </c>
      <c r="AY149" s="3" t="s">
        <v>1405</v>
      </c>
      <c r="AZ149" s="3" t="s">
        <v>1405</v>
      </c>
      <c r="BA149" s="3" t="s">
        <v>1405</v>
      </c>
      <c r="BB149" s="3" t="s">
        <v>1405</v>
      </c>
      <c r="BC149" s="3" t="s">
        <v>1405</v>
      </c>
      <c r="BD149" s="3" t="s">
        <v>1405</v>
      </c>
      <c r="BE149" s="3" t="s">
        <v>1405</v>
      </c>
      <c r="BF149" s="3" t="s">
        <v>1405</v>
      </c>
      <c r="BG149" s="3" t="s">
        <v>1405</v>
      </c>
      <c r="BH149" s="3" t="s">
        <v>1405</v>
      </c>
      <c r="BI149" s="3" t="s">
        <v>1405</v>
      </c>
      <c r="BJ149" s="3" t="s">
        <v>1405</v>
      </c>
      <c r="BK149" s="3" t="s">
        <v>1405</v>
      </c>
      <c r="BL149" s="3" t="s">
        <v>1405</v>
      </c>
      <c r="BM149" s="3" t="s">
        <v>1405</v>
      </c>
      <c r="BN149" s="3" t="s">
        <v>1405</v>
      </c>
      <c r="BO149" s="3" t="s">
        <v>1405</v>
      </c>
      <c r="BP149" s="3" t="s">
        <v>1405</v>
      </c>
      <c r="BQ149" s="3" t="s">
        <v>1405</v>
      </c>
      <c r="BR149" s="3" t="s">
        <v>1405</v>
      </c>
      <c r="BS149" s="3" t="s">
        <v>1405</v>
      </c>
      <c r="BT149" s="3" t="s">
        <v>1405</v>
      </c>
      <c r="BU149" s="3" t="str">
        <f t="shared" si="39"/>
        <v>89. PRODUCE THE CHEMICAL</v>
      </c>
      <c r="BV149" s="3" t="str">
        <f t="shared" si="38"/>
        <v/>
      </c>
      <c r="BW149" s="3" t="str">
        <f t="shared" si="38"/>
        <v>91. ON-SITE USE OF THE CHEMICAL</v>
      </c>
      <c r="BX149" s="3" t="str">
        <f t="shared" si="38"/>
        <v/>
      </c>
      <c r="BY149" s="3" t="str">
        <f t="shared" si="38"/>
        <v/>
      </c>
      <c r="BZ149" s="3" t="str">
        <f t="shared" si="38"/>
        <v>94. AS A MANUFACTURED IMPURITY</v>
      </c>
      <c r="CA149" s="3" t="str">
        <f t="shared" si="38"/>
        <v>95. USED AS A REACTANT</v>
      </c>
      <c r="CB149" s="3" t="str">
        <f t="shared" si="38"/>
        <v/>
      </c>
      <c r="CC149" s="3" t="str">
        <f t="shared" si="38"/>
        <v/>
      </c>
      <c r="CD149" s="3" t="str">
        <f t="shared" si="38"/>
        <v/>
      </c>
      <c r="CE149" s="3" t="str">
        <f t="shared" si="38"/>
        <v/>
      </c>
      <c r="CF149" s="3" t="str">
        <f t="shared" si="38"/>
        <v>100. P199  OTHER</v>
      </c>
      <c r="CG149" s="3" t="str">
        <f t="shared" si="38"/>
        <v/>
      </c>
      <c r="CH149" s="3" t="str">
        <f t="shared" si="38"/>
        <v/>
      </c>
      <c r="CI149" s="3" t="str">
        <f t="shared" si="38"/>
        <v/>
      </c>
      <c r="CJ149" s="3" t="str">
        <f t="shared" si="38"/>
        <v/>
      </c>
      <c r="CK149" s="3" t="str">
        <f t="shared" si="38"/>
        <v/>
      </c>
      <c r="CL149" s="3" t="str">
        <f t="shared" si="41"/>
        <v/>
      </c>
      <c r="CM149" s="3" t="str">
        <f t="shared" si="41"/>
        <v/>
      </c>
      <c r="CN149" s="3" t="str">
        <f t="shared" si="41"/>
        <v/>
      </c>
      <c r="CO149" s="3" t="str">
        <f t="shared" si="41"/>
        <v/>
      </c>
      <c r="CP149" s="3" t="str">
        <f t="shared" si="41"/>
        <v/>
      </c>
      <c r="CQ149" s="3" t="str">
        <f t="shared" si="33"/>
        <v/>
      </c>
      <c r="CR149" s="3" t="str">
        <f t="shared" si="33"/>
        <v/>
      </c>
      <c r="CS149" s="3" t="str">
        <f t="shared" si="33"/>
        <v/>
      </c>
      <c r="CT149" s="3" t="str">
        <f t="shared" si="33"/>
        <v/>
      </c>
      <c r="CU149" s="3" t="str">
        <f t="shared" si="33"/>
        <v/>
      </c>
      <c r="CV149" s="3" t="str">
        <f t="shared" si="33"/>
        <v/>
      </c>
      <c r="CW149" s="3" t="str">
        <f t="shared" si="33"/>
        <v/>
      </c>
      <c r="CX149" s="3" t="str">
        <f t="shared" si="33"/>
        <v/>
      </c>
      <c r="CY149" s="3" t="str">
        <f t="shared" si="33"/>
        <v/>
      </c>
      <c r="CZ149" s="3" t="str">
        <f t="shared" si="33"/>
        <v/>
      </c>
      <c r="DA149" s="3" t="str">
        <f t="shared" si="33"/>
        <v/>
      </c>
      <c r="DB149" s="3" t="str">
        <f t="shared" si="33"/>
        <v/>
      </c>
      <c r="DC149" s="3" t="str">
        <f t="shared" si="33"/>
        <v/>
      </c>
      <c r="DD149" s="3" t="str">
        <f t="shared" si="33"/>
        <v/>
      </c>
      <c r="DE149" s="3" t="str">
        <f t="shared" si="40"/>
        <v/>
      </c>
      <c r="DF149" s="3" t="str">
        <f t="shared" si="40"/>
        <v/>
      </c>
      <c r="DG149" s="3" t="str">
        <f t="shared" si="40"/>
        <v/>
      </c>
      <c r="DH149" s="3" t="str">
        <f t="shared" si="40"/>
        <v/>
      </c>
      <c r="DI149" s="3" t="str">
        <f t="shared" si="40"/>
        <v/>
      </c>
      <c r="DJ149" s="3" t="str">
        <f t="shared" si="40"/>
        <v/>
      </c>
      <c r="DK149" s="3" t="str">
        <f t="shared" si="40"/>
        <v/>
      </c>
      <c r="DL149" s="3" t="str">
        <f t="shared" si="40"/>
        <v/>
      </c>
      <c r="DM149" s="3" t="str">
        <f t="shared" si="40"/>
        <v/>
      </c>
      <c r="DN149" s="3" t="str">
        <f t="shared" si="40"/>
        <v/>
      </c>
      <c r="DO149" s="3" t="str">
        <f t="shared" si="40"/>
        <v/>
      </c>
      <c r="DP149" s="3" t="str">
        <f t="shared" si="40"/>
        <v/>
      </c>
      <c r="DQ149" s="3" t="str">
        <f t="shared" si="40"/>
        <v/>
      </c>
      <c r="DR149" s="3" t="str">
        <f t="shared" si="35"/>
        <v/>
      </c>
      <c r="DS149" s="3" t="str">
        <f t="shared" si="35"/>
        <v/>
      </c>
      <c r="DT149" s="3" t="str">
        <f t="shared" si="34"/>
        <v/>
      </c>
      <c r="DU149" s="3" t="str">
        <f t="shared" si="30"/>
        <v/>
      </c>
      <c r="DV149" s="3" t="str">
        <f t="shared" si="30"/>
        <v/>
      </c>
    </row>
    <row r="150" spans="1:126" ht="60">
      <c r="A150" t="s">
        <v>115</v>
      </c>
      <c r="B150">
        <v>2017</v>
      </c>
      <c r="C150" t="s">
        <v>114</v>
      </c>
      <c r="D150">
        <v>106990</v>
      </c>
      <c r="E150" s="31">
        <v>1317216306985</v>
      </c>
      <c r="F150" t="s">
        <v>596</v>
      </c>
      <c r="G150">
        <v>324110</v>
      </c>
      <c r="H150" t="s">
        <v>597</v>
      </c>
      <c r="I150" t="s">
        <v>598</v>
      </c>
      <c r="J150" t="s">
        <v>599</v>
      </c>
      <c r="K150" t="s">
        <v>155</v>
      </c>
      <c r="L150">
        <v>90245</v>
      </c>
      <c r="M150" s="3" t="str">
        <f t="shared" si="37"/>
        <v>89. PRODUCE THE CHEMICAL, 92. SALE OR DISTRIBUTION OF THE CHEMICAL, 94. AS A MANUFACTURED IMPURITY</v>
      </c>
      <c r="N150" s="3" t="s">
        <v>53</v>
      </c>
      <c r="O150" s="3" t="s">
        <v>1426</v>
      </c>
      <c r="P150">
        <v>24</v>
      </c>
      <c r="Q150">
        <v>12</v>
      </c>
      <c r="R150">
        <v>36</v>
      </c>
      <c r="S150" s="3" t="s">
        <v>1407</v>
      </c>
      <c r="T150" s="3" t="s">
        <v>1405</v>
      </c>
      <c r="U150" s="3" t="s">
        <v>1405</v>
      </c>
      <c r="V150" s="3" t="s">
        <v>1407</v>
      </c>
      <c r="W150" s="3" t="s">
        <v>1405</v>
      </c>
      <c r="X150" s="3" t="s">
        <v>1407</v>
      </c>
      <c r="Y150" s="3" t="s">
        <v>1405</v>
      </c>
      <c r="AE150" s="3" t="s">
        <v>1405</v>
      </c>
      <c r="AR150" s="3" t="s">
        <v>1405</v>
      </c>
      <c r="AS150" s="3" t="s">
        <v>1405</v>
      </c>
      <c r="AT150" s="3" t="s">
        <v>1405</v>
      </c>
      <c r="AV150" s="3" t="s">
        <v>1405</v>
      </c>
      <c r="BD150" s="3" t="s">
        <v>1405</v>
      </c>
      <c r="BK150" s="3" t="s">
        <v>1405</v>
      </c>
      <c r="BU150" s="3" t="str">
        <f t="shared" si="39"/>
        <v>89. PRODUCE THE CHEMICAL</v>
      </c>
      <c r="BV150" s="3" t="str">
        <f t="shared" si="38"/>
        <v/>
      </c>
      <c r="BW150" s="3" t="str">
        <f t="shared" si="38"/>
        <v/>
      </c>
      <c r="BX150" s="3" t="str">
        <f t="shared" si="38"/>
        <v>92. SALE OR DISTRIBUTION OF THE CHEMICAL</v>
      </c>
      <c r="BY150" s="3" t="str">
        <f t="shared" si="38"/>
        <v/>
      </c>
      <c r="BZ150" s="3" t="str">
        <f t="shared" si="38"/>
        <v>94. AS A MANUFACTURED IMPURITY</v>
      </c>
      <c r="CA150" s="3" t="str">
        <f t="shared" si="38"/>
        <v/>
      </c>
      <c r="CB150" s="3" t="str">
        <f t="shared" si="38"/>
        <v/>
      </c>
      <c r="CC150" s="3" t="str">
        <f t="shared" si="38"/>
        <v/>
      </c>
      <c r="CD150" s="3" t="str">
        <f t="shared" si="38"/>
        <v/>
      </c>
      <c r="CE150" s="3" t="str">
        <f t="shared" si="38"/>
        <v/>
      </c>
      <c r="CF150" s="3" t="str">
        <f t="shared" si="38"/>
        <v/>
      </c>
      <c r="CG150" s="3" t="str">
        <f t="shared" si="38"/>
        <v/>
      </c>
      <c r="CH150" s="3" t="str">
        <f t="shared" si="38"/>
        <v/>
      </c>
      <c r="CI150" s="3" t="str">
        <f t="shared" si="38"/>
        <v/>
      </c>
      <c r="CJ150" s="3" t="str">
        <f t="shared" si="38"/>
        <v/>
      </c>
      <c r="CK150" s="3" t="str">
        <f t="shared" si="38"/>
        <v/>
      </c>
      <c r="CL150" s="3" t="str">
        <f t="shared" si="41"/>
        <v/>
      </c>
      <c r="CM150" s="3" t="str">
        <f t="shared" si="41"/>
        <v/>
      </c>
      <c r="CN150" s="3" t="str">
        <f t="shared" si="41"/>
        <v/>
      </c>
      <c r="CO150" s="3" t="str">
        <f t="shared" si="41"/>
        <v/>
      </c>
      <c r="CP150" s="3" t="str">
        <f t="shared" si="41"/>
        <v/>
      </c>
      <c r="CQ150" s="3" t="str">
        <f t="shared" si="33"/>
        <v/>
      </c>
      <c r="CR150" s="3" t="str">
        <f t="shared" si="33"/>
        <v/>
      </c>
      <c r="CS150" s="3" t="str">
        <f t="shared" si="33"/>
        <v/>
      </c>
      <c r="CT150" s="3" t="str">
        <f t="shared" si="33"/>
        <v/>
      </c>
      <c r="CU150" s="3" t="str">
        <f t="shared" si="33"/>
        <v/>
      </c>
      <c r="CV150" s="3" t="str">
        <f t="shared" si="33"/>
        <v/>
      </c>
      <c r="CW150" s="3" t="str">
        <f t="shared" si="33"/>
        <v/>
      </c>
      <c r="CX150" s="3" t="str">
        <f t="shared" si="33"/>
        <v/>
      </c>
      <c r="CY150" s="3" t="str">
        <f t="shared" si="33"/>
        <v/>
      </c>
      <c r="CZ150" s="3" t="str">
        <f t="shared" si="33"/>
        <v/>
      </c>
      <c r="DA150" s="3" t="str">
        <f t="shared" si="33"/>
        <v/>
      </c>
      <c r="DB150" s="3" t="str">
        <f t="shared" si="33"/>
        <v/>
      </c>
      <c r="DC150" s="3" t="str">
        <f t="shared" si="33"/>
        <v/>
      </c>
      <c r="DD150" s="3" t="str">
        <f t="shared" si="33"/>
        <v/>
      </c>
      <c r="DE150" s="3" t="str">
        <f t="shared" si="40"/>
        <v/>
      </c>
      <c r="DF150" s="3" t="str">
        <f t="shared" si="40"/>
        <v/>
      </c>
      <c r="DG150" s="3" t="str">
        <f t="shared" si="40"/>
        <v/>
      </c>
      <c r="DH150" s="3" t="str">
        <f t="shared" si="40"/>
        <v/>
      </c>
      <c r="DI150" s="3" t="str">
        <f t="shared" si="40"/>
        <v/>
      </c>
      <c r="DJ150" s="3" t="str">
        <f t="shared" si="40"/>
        <v/>
      </c>
      <c r="DK150" s="3" t="str">
        <f t="shared" si="40"/>
        <v/>
      </c>
      <c r="DL150" s="3" t="str">
        <f t="shared" si="40"/>
        <v/>
      </c>
      <c r="DM150" s="3" t="str">
        <f t="shared" si="40"/>
        <v/>
      </c>
      <c r="DN150" s="3" t="str">
        <f t="shared" si="40"/>
        <v/>
      </c>
      <c r="DO150" s="3" t="str">
        <f t="shared" si="40"/>
        <v/>
      </c>
      <c r="DP150" s="3" t="str">
        <f t="shared" si="40"/>
        <v/>
      </c>
      <c r="DQ150" s="3" t="str">
        <f t="shared" si="40"/>
        <v/>
      </c>
      <c r="DR150" s="3" t="str">
        <f t="shared" si="35"/>
        <v/>
      </c>
      <c r="DS150" s="3" t="str">
        <f t="shared" si="35"/>
        <v/>
      </c>
      <c r="DT150" s="3" t="str">
        <f t="shared" si="34"/>
        <v/>
      </c>
      <c r="DU150" s="3" t="str">
        <f t="shared" si="30"/>
        <v/>
      </c>
      <c r="DV150" s="3" t="str">
        <f t="shared" si="30"/>
        <v/>
      </c>
    </row>
    <row r="151" spans="1:126" ht="105">
      <c r="A151" t="s">
        <v>115</v>
      </c>
      <c r="B151">
        <v>2018</v>
      </c>
      <c r="C151" t="s">
        <v>114</v>
      </c>
      <c r="D151">
        <v>106990</v>
      </c>
      <c r="E151" s="31">
        <v>1318217326192</v>
      </c>
      <c r="F151" t="s">
        <v>596</v>
      </c>
      <c r="G151">
        <v>324110</v>
      </c>
      <c r="H151" t="s">
        <v>597</v>
      </c>
      <c r="I151" t="s">
        <v>598</v>
      </c>
      <c r="J151" t="s">
        <v>599</v>
      </c>
      <c r="K151" t="s">
        <v>155</v>
      </c>
      <c r="L151">
        <v>90245</v>
      </c>
      <c r="M151" s="3" t="str">
        <f t="shared" si="37"/>
        <v>89. PRODUCE THE CHEMICAL, 92. SALE OR DISTRIBUTION OF THE CHEMICAL, 94. AS A MANUFACTURED IMPURITY</v>
      </c>
      <c r="N151" s="3" t="s">
        <v>53</v>
      </c>
      <c r="O151" s="3" t="s">
        <v>1426</v>
      </c>
      <c r="P151">
        <v>21.4</v>
      </c>
      <c r="Q151">
        <v>8.8000000000000007</v>
      </c>
      <c r="R151">
        <v>30.2</v>
      </c>
      <c r="S151" s="3" t="s">
        <v>1407</v>
      </c>
      <c r="T151" s="3" t="s">
        <v>1405</v>
      </c>
      <c r="U151" s="3" t="s">
        <v>1405</v>
      </c>
      <c r="V151" s="3" t="s">
        <v>1407</v>
      </c>
      <c r="W151" s="3" t="s">
        <v>1405</v>
      </c>
      <c r="X151" s="3" t="s">
        <v>1407</v>
      </c>
      <c r="Y151" s="3" t="s">
        <v>1405</v>
      </c>
      <c r="Z151" s="3" t="s">
        <v>1405</v>
      </c>
      <c r="AA151" s="3" t="s">
        <v>1405</v>
      </c>
      <c r="AB151" s="3" t="s">
        <v>1405</v>
      </c>
      <c r="AC151" s="3" t="s">
        <v>1405</v>
      </c>
      <c r="AD151" s="3" t="s">
        <v>1405</v>
      </c>
      <c r="AE151" s="3" t="s">
        <v>1405</v>
      </c>
      <c r="AF151" s="3" t="s">
        <v>1405</v>
      </c>
      <c r="AG151" s="3" t="s">
        <v>1405</v>
      </c>
      <c r="AH151" s="3" t="s">
        <v>1405</v>
      </c>
      <c r="AI151" s="3" t="s">
        <v>1405</v>
      </c>
      <c r="AJ151" s="3" t="s">
        <v>1405</v>
      </c>
      <c r="AK151" s="3" t="s">
        <v>1405</v>
      </c>
      <c r="AL151" s="3" t="s">
        <v>1405</v>
      </c>
      <c r="AM151" s="3" t="s">
        <v>1405</v>
      </c>
      <c r="AN151" s="3" t="s">
        <v>1405</v>
      </c>
      <c r="AO151" s="3" t="s">
        <v>1405</v>
      </c>
      <c r="AP151" s="3" t="s">
        <v>1405</v>
      </c>
      <c r="AQ151" s="3" t="s">
        <v>1405</v>
      </c>
      <c r="AR151" s="3" t="s">
        <v>1405</v>
      </c>
      <c r="AS151" s="3" t="s">
        <v>1405</v>
      </c>
      <c r="AT151" s="3" t="s">
        <v>1405</v>
      </c>
      <c r="AU151" s="3" t="s">
        <v>1405</v>
      </c>
      <c r="AV151" s="3" t="s">
        <v>1405</v>
      </c>
      <c r="AW151" s="3" t="s">
        <v>1405</v>
      </c>
      <c r="AX151" s="3" t="s">
        <v>1405</v>
      </c>
      <c r="AY151" s="3" t="s">
        <v>1405</v>
      </c>
      <c r="AZ151" s="3" t="s">
        <v>1405</v>
      </c>
      <c r="BA151" s="3" t="s">
        <v>1405</v>
      </c>
      <c r="BB151" s="3" t="s">
        <v>1405</v>
      </c>
      <c r="BC151" s="3" t="s">
        <v>1405</v>
      </c>
      <c r="BD151" s="3" t="s">
        <v>1405</v>
      </c>
      <c r="BE151" s="3" t="s">
        <v>1405</v>
      </c>
      <c r="BF151" s="3" t="s">
        <v>1405</v>
      </c>
      <c r="BG151" s="3" t="s">
        <v>1405</v>
      </c>
      <c r="BH151" s="3" t="s">
        <v>1405</v>
      </c>
      <c r="BI151" s="3" t="s">
        <v>1405</v>
      </c>
      <c r="BJ151" s="3" t="s">
        <v>1405</v>
      </c>
      <c r="BK151" s="3" t="s">
        <v>1405</v>
      </c>
      <c r="BL151" s="3" t="s">
        <v>1405</v>
      </c>
      <c r="BM151" s="3" t="s">
        <v>1405</v>
      </c>
      <c r="BN151" s="3" t="s">
        <v>1405</v>
      </c>
      <c r="BO151" s="3" t="s">
        <v>1405</v>
      </c>
      <c r="BP151" s="3" t="s">
        <v>1405</v>
      </c>
      <c r="BQ151" s="3" t="s">
        <v>1405</v>
      </c>
      <c r="BR151" s="3" t="s">
        <v>1405</v>
      </c>
      <c r="BS151" s="3" t="s">
        <v>1405</v>
      </c>
      <c r="BT151" s="3" t="s">
        <v>1405</v>
      </c>
      <c r="BU151" s="3" t="str">
        <f t="shared" si="39"/>
        <v>89. PRODUCE THE CHEMICAL</v>
      </c>
      <c r="BV151" s="3" t="str">
        <f t="shared" si="38"/>
        <v/>
      </c>
      <c r="BW151" s="3" t="str">
        <f t="shared" si="38"/>
        <v/>
      </c>
      <c r="BX151" s="3" t="str">
        <f t="shared" si="38"/>
        <v>92. SALE OR DISTRIBUTION OF THE CHEMICAL</v>
      </c>
      <c r="BY151" s="3" t="str">
        <f t="shared" si="38"/>
        <v/>
      </c>
      <c r="BZ151" s="3" t="str">
        <f t="shared" si="38"/>
        <v>94. AS A MANUFACTURED IMPURITY</v>
      </c>
      <c r="CA151" s="3" t="str">
        <f t="shared" si="38"/>
        <v/>
      </c>
      <c r="CB151" s="3" t="str">
        <f t="shared" si="38"/>
        <v/>
      </c>
      <c r="CC151" s="3" t="str">
        <f t="shared" si="38"/>
        <v/>
      </c>
      <c r="CD151" s="3" t="str">
        <f t="shared" si="38"/>
        <v/>
      </c>
      <c r="CE151" s="3" t="str">
        <f t="shared" si="38"/>
        <v/>
      </c>
      <c r="CF151" s="3" t="str">
        <f t="shared" si="38"/>
        <v/>
      </c>
      <c r="CG151" s="3" t="str">
        <f t="shared" si="38"/>
        <v/>
      </c>
      <c r="CH151" s="3" t="str">
        <f t="shared" si="38"/>
        <v/>
      </c>
      <c r="CI151" s="3" t="str">
        <f t="shared" si="38"/>
        <v/>
      </c>
      <c r="CJ151" s="3" t="str">
        <f t="shared" si="38"/>
        <v/>
      </c>
      <c r="CK151" s="3" t="str">
        <f t="shared" si="38"/>
        <v/>
      </c>
      <c r="CL151" s="3" t="str">
        <f t="shared" si="41"/>
        <v/>
      </c>
      <c r="CM151" s="3" t="str">
        <f t="shared" si="41"/>
        <v/>
      </c>
      <c r="CN151" s="3" t="str">
        <f t="shared" si="41"/>
        <v/>
      </c>
      <c r="CO151" s="3" t="str">
        <f t="shared" si="41"/>
        <v/>
      </c>
      <c r="CP151" s="3" t="str">
        <f t="shared" si="41"/>
        <v/>
      </c>
      <c r="CQ151" s="3" t="str">
        <f t="shared" si="33"/>
        <v/>
      </c>
      <c r="CR151" s="3" t="str">
        <f t="shared" si="33"/>
        <v/>
      </c>
      <c r="CS151" s="3" t="str">
        <f t="shared" si="33"/>
        <v/>
      </c>
      <c r="CT151" s="3" t="str">
        <f t="shared" si="33"/>
        <v/>
      </c>
      <c r="CU151" s="3" t="str">
        <f t="shared" si="33"/>
        <v/>
      </c>
      <c r="CV151" s="3" t="str">
        <f t="shared" si="33"/>
        <v/>
      </c>
      <c r="CW151" s="3" t="str">
        <f t="shared" si="33"/>
        <v/>
      </c>
      <c r="CX151" s="3" t="str">
        <f t="shared" si="33"/>
        <v/>
      </c>
      <c r="CY151" s="3" t="str">
        <f t="shared" si="33"/>
        <v/>
      </c>
      <c r="CZ151" s="3" t="str">
        <f t="shared" si="33"/>
        <v/>
      </c>
      <c r="DA151" s="3" t="str">
        <f t="shared" si="33"/>
        <v/>
      </c>
      <c r="DB151" s="3" t="str">
        <f t="shared" si="33"/>
        <v/>
      </c>
      <c r="DC151" s="3" t="str">
        <f t="shared" si="33"/>
        <v/>
      </c>
      <c r="DD151" s="3" t="str">
        <f t="shared" si="33"/>
        <v/>
      </c>
      <c r="DE151" s="3" t="str">
        <f t="shared" si="40"/>
        <v/>
      </c>
      <c r="DF151" s="3" t="str">
        <f t="shared" si="40"/>
        <v/>
      </c>
      <c r="DG151" s="3" t="str">
        <f t="shared" si="40"/>
        <v/>
      </c>
      <c r="DH151" s="3" t="str">
        <f t="shared" si="40"/>
        <v/>
      </c>
      <c r="DI151" s="3" t="str">
        <f t="shared" si="40"/>
        <v/>
      </c>
      <c r="DJ151" s="3" t="str">
        <f t="shared" si="40"/>
        <v/>
      </c>
      <c r="DK151" s="3" t="str">
        <f t="shared" si="40"/>
        <v/>
      </c>
      <c r="DL151" s="3" t="str">
        <f t="shared" si="40"/>
        <v/>
      </c>
      <c r="DM151" s="3" t="str">
        <f t="shared" si="40"/>
        <v/>
      </c>
      <c r="DN151" s="3" t="str">
        <f t="shared" si="40"/>
        <v/>
      </c>
      <c r="DO151" s="3" t="str">
        <f t="shared" si="40"/>
        <v/>
      </c>
      <c r="DP151" s="3" t="str">
        <f t="shared" si="40"/>
        <v/>
      </c>
      <c r="DQ151" s="3" t="str">
        <f t="shared" si="40"/>
        <v/>
      </c>
      <c r="DR151" s="3" t="str">
        <f t="shared" si="35"/>
        <v/>
      </c>
      <c r="DS151" s="3" t="str">
        <f t="shared" si="35"/>
        <v/>
      </c>
      <c r="DT151" s="3" t="str">
        <f t="shared" si="34"/>
        <v/>
      </c>
      <c r="DU151" s="3" t="str">
        <f t="shared" si="30"/>
        <v/>
      </c>
      <c r="DV151" s="3" t="str">
        <f t="shared" si="30"/>
        <v/>
      </c>
    </row>
    <row r="152" spans="1:126" ht="105">
      <c r="A152" t="s">
        <v>115</v>
      </c>
      <c r="B152">
        <v>2019</v>
      </c>
      <c r="C152" t="s">
        <v>114</v>
      </c>
      <c r="D152">
        <v>106990</v>
      </c>
      <c r="E152" s="31">
        <v>1319218161089</v>
      </c>
      <c r="F152" t="s">
        <v>596</v>
      </c>
      <c r="G152">
        <v>324110</v>
      </c>
      <c r="H152" t="s">
        <v>597</v>
      </c>
      <c r="I152" t="s">
        <v>598</v>
      </c>
      <c r="J152" t="s">
        <v>599</v>
      </c>
      <c r="K152" t="s">
        <v>155</v>
      </c>
      <c r="L152">
        <v>90245</v>
      </c>
      <c r="M152" s="3" t="str">
        <f>_xlfn.TEXTJOIN(", ", TRUE, BU152:DV152)</f>
        <v>89. PRODUCE THE CHEMICAL, 92. SALE OR DISTRIBUTION OF THE CHEMICAL, 94. AS A MANUFACTURED IMPURITY</v>
      </c>
      <c r="N152" s="3" t="s">
        <v>53</v>
      </c>
      <c r="O152" s="3" t="s">
        <v>1426</v>
      </c>
      <c r="P152">
        <v>22.2</v>
      </c>
      <c r="Q152">
        <v>4.5</v>
      </c>
      <c r="R152">
        <v>26.7</v>
      </c>
      <c r="S152" s="3" t="s">
        <v>1407</v>
      </c>
      <c r="T152" s="3" t="s">
        <v>1405</v>
      </c>
      <c r="U152" s="3" t="s">
        <v>1405</v>
      </c>
      <c r="V152" s="3" t="s">
        <v>1407</v>
      </c>
      <c r="W152" s="3" t="s">
        <v>1405</v>
      </c>
      <c r="X152" s="3" t="s">
        <v>1407</v>
      </c>
      <c r="Y152" s="3" t="s">
        <v>1405</v>
      </c>
      <c r="Z152" s="3" t="s">
        <v>1405</v>
      </c>
      <c r="AA152" s="3" t="s">
        <v>1405</v>
      </c>
      <c r="AB152" s="3" t="s">
        <v>1405</v>
      </c>
      <c r="AC152" s="3" t="s">
        <v>1405</v>
      </c>
      <c r="AD152" s="3" t="s">
        <v>1405</v>
      </c>
      <c r="AE152" s="3" t="s">
        <v>1405</v>
      </c>
      <c r="AF152" s="3" t="s">
        <v>1405</v>
      </c>
      <c r="AG152" s="3" t="s">
        <v>1405</v>
      </c>
      <c r="AH152" s="3" t="s">
        <v>1405</v>
      </c>
      <c r="AI152" s="3" t="s">
        <v>1405</v>
      </c>
      <c r="AJ152" s="3" t="s">
        <v>1405</v>
      </c>
      <c r="AK152" s="3" t="s">
        <v>1405</v>
      </c>
      <c r="AL152" s="3" t="s">
        <v>1405</v>
      </c>
      <c r="AM152" s="3" t="s">
        <v>1405</v>
      </c>
      <c r="AN152" s="3" t="s">
        <v>1405</v>
      </c>
      <c r="AO152" s="3" t="s">
        <v>1405</v>
      </c>
      <c r="AP152" s="3" t="s">
        <v>1405</v>
      </c>
      <c r="AQ152" s="3" t="s">
        <v>1405</v>
      </c>
      <c r="AR152" s="3" t="s">
        <v>1405</v>
      </c>
      <c r="AS152" s="3" t="s">
        <v>1405</v>
      </c>
      <c r="AT152" s="3" t="s">
        <v>1405</v>
      </c>
      <c r="AU152" s="3" t="s">
        <v>1405</v>
      </c>
      <c r="AV152" s="3" t="s">
        <v>1405</v>
      </c>
      <c r="AW152" s="3" t="s">
        <v>1405</v>
      </c>
      <c r="AX152" s="3" t="s">
        <v>1405</v>
      </c>
      <c r="AY152" s="3" t="s">
        <v>1405</v>
      </c>
      <c r="AZ152" s="3" t="s">
        <v>1405</v>
      </c>
      <c r="BA152" s="3" t="s">
        <v>1405</v>
      </c>
      <c r="BB152" s="3" t="s">
        <v>1405</v>
      </c>
      <c r="BC152" s="3" t="s">
        <v>1405</v>
      </c>
      <c r="BD152" s="3" t="s">
        <v>1405</v>
      </c>
      <c r="BE152" s="3" t="s">
        <v>1405</v>
      </c>
      <c r="BF152" s="3" t="s">
        <v>1405</v>
      </c>
      <c r="BG152" s="3" t="s">
        <v>1405</v>
      </c>
      <c r="BH152" s="3" t="s">
        <v>1405</v>
      </c>
      <c r="BI152" s="3" t="s">
        <v>1405</v>
      </c>
      <c r="BJ152" s="3" t="s">
        <v>1405</v>
      </c>
      <c r="BK152" s="3" t="s">
        <v>1405</v>
      </c>
      <c r="BL152" s="3" t="s">
        <v>1405</v>
      </c>
      <c r="BM152" s="3" t="s">
        <v>1405</v>
      </c>
      <c r="BN152" s="3" t="s">
        <v>1405</v>
      </c>
      <c r="BO152" s="3" t="s">
        <v>1405</v>
      </c>
      <c r="BP152" s="3" t="s">
        <v>1405</v>
      </c>
      <c r="BQ152" s="3" t="s">
        <v>1405</v>
      </c>
      <c r="BR152" s="3" t="s">
        <v>1405</v>
      </c>
      <c r="BS152" s="3" t="s">
        <v>1405</v>
      </c>
      <c r="BT152" s="3" t="s">
        <v>1405</v>
      </c>
      <c r="BU152" s="3" t="str">
        <f t="shared" si="39"/>
        <v>89. PRODUCE THE CHEMICAL</v>
      </c>
      <c r="BV152" s="3" t="str">
        <f t="shared" si="38"/>
        <v/>
      </c>
      <c r="BW152" s="3" t="str">
        <f t="shared" si="38"/>
        <v/>
      </c>
      <c r="BX152" s="3" t="str">
        <f t="shared" si="38"/>
        <v>92. SALE OR DISTRIBUTION OF THE CHEMICAL</v>
      </c>
      <c r="BY152" s="3" t="str">
        <f t="shared" si="38"/>
        <v/>
      </c>
      <c r="BZ152" s="3" t="str">
        <f t="shared" si="38"/>
        <v>94. AS A MANUFACTURED IMPURITY</v>
      </c>
      <c r="CA152" s="3" t="str">
        <f t="shared" si="38"/>
        <v/>
      </c>
      <c r="CB152" s="3" t="str">
        <f t="shared" si="38"/>
        <v/>
      </c>
      <c r="CC152" s="3" t="str">
        <f t="shared" si="38"/>
        <v/>
      </c>
      <c r="CD152" s="3" t="str">
        <f t="shared" si="38"/>
        <v/>
      </c>
      <c r="CE152" s="3" t="str">
        <f t="shared" si="38"/>
        <v/>
      </c>
      <c r="CF152" s="3" t="str">
        <f t="shared" si="38"/>
        <v/>
      </c>
      <c r="CG152" s="3" t="str">
        <f t="shared" si="38"/>
        <v/>
      </c>
      <c r="CH152" s="3" t="str">
        <f t="shared" si="38"/>
        <v/>
      </c>
      <c r="CI152" s="3" t="str">
        <f t="shared" si="38"/>
        <v/>
      </c>
      <c r="CJ152" s="3" t="str">
        <f t="shared" si="38"/>
        <v/>
      </c>
      <c r="CK152" s="3" t="str">
        <f t="shared" si="38"/>
        <v/>
      </c>
      <c r="CL152" s="3" t="str">
        <f t="shared" si="41"/>
        <v/>
      </c>
      <c r="CM152" s="3" t="str">
        <f t="shared" si="41"/>
        <v/>
      </c>
      <c r="CN152" s="3" t="str">
        <f t="shared" si="41"/>
        <v/>
      </c>
      <c r="CO152" s="3" t="str">
        <f t="shared" si="41"/>
        <v/>
      </c>
      <c r="CP152" s="3" t="str">
        <f t="shared" si="41"/>
        <v/>
      </c>
      <c r="CQ152" s="3" t="str">
        <f t="shared" si="33"/>
        <v/>
      </c>
      <c r="CR152" s="3" t="str">
        <f t="shared" si="33"/>
        <v/>
      </c>
      <c r="CS152" s="3" t="str">
        <f t="shared" si="33"/>
        <v/>
      </c>
      <c r="CT152" s="3" t="str">
        <f t="shared" si="33"/>
        <v/>
      </c>
      <c r="CU152" s="3" t="str">
        <f t="shared" si="33"/>
        <v/>
      </c>
      <c r="CV152" s="3" t="str">
        <f t="shared" si="33"/>
        <v/>
      </c>
      <c r="CW152" s="3" t="str">
        <f t="shared" si="33"/>
        <v/>
      </c>
      <c r="CX152" s="3" t="str">
        <f t="shared" si="33"/>
        <v/>
      </c>
      <c r="CY152" s="3" t="str">
        <f t="shared" si="33"/>
        <v/>
      </c>
      <c r="CZ152" s="3" t="str">
        <f t="shared" si="33"/>
        <v/>
      </c>
      <c r="DA152" s="3" t="str">
        <f t="shared" si="33"/>
        <v/>
      </c>
      <c r="DB152" s="3" t="str">
        <f t="shared" si="33"/>
        <v/>
      </c>
      <c r="DC152" s="3" t="str">
        <f t="shared" si="33"/>
        <v/>
      </c>
      <c r="DD152" s="3" t="str">
        <f t="shared" si="33"/>
        <v/>
      </c>
      <c r="DE152" s="3" t="str">
        <f t="shared" si="40"/>
        <v/>
      </c>
      <c r="DF152" s="3" t="str">
        <f t="shared" si="40"/>
        <v/>
      </c>
      <c r="DG152" s="3" t="str">
        <f t="shared" si="40"/>
        <v/>
      </c>
      <c r="DH152" s="3" t="str">
        <f t="shared" si="40"/>
        <v/>
      </c>
      <c r="DI152" s="3" t="str">
        <f t="shared" si="40"/>
        <v/>
      </c>
      <c r="DJ152" s="3" t="str">
        <f t="shared" si="40"/>
        <v/>
      </c>
      <c r="DK152" s="3" t="str">
        <f t="shared" si="40"/>
        <v/>
      </c>
      <c r="DL152" s="3" t="str">
        <f t="shared" si="40"/>
        <v/>
      </c>
      <c r="DM152" s="3" t="str">
        <f t="shared" si="40"/>
        <v/>
      </c>
      <c r="DN152" s="3" t="str">
        <f t="shared" si="40"/>
        <v/>
      </c>
      <c r="DO152" s="3" t="str">
        <f t="shared" si="40"/>
        <v/>
      </c>
      <c r="DP152" s="3" t="str">
        <f t="shared" si="40"/>
        <v/>
      </c>
      <c r="DQ152" s="3" t="str">
        <f t="shared" si="40"/>
        <v/>
      </c>
      <c r="DR152" s="3" t="str">
        <f t="shared" si="35"/>
        <v/>
      </c>
      <c r="DS152" s="3" t="str">
        <f t="shared" si="35"/>
        <v/>
      </c>
      <c r="DT152" s="3" t="str">
        <f t="shared" si="34"/>
        <v/>
      </c>
      <c r="DU152" s="3" t="str">
        <f t="shared" si="30"/>
        <v/>
      </c>
      <c r="DV152" s="3" t="str">
        <f t="shared" si="30"/>
        <v/>
      </c>
    </row>
    <row r="153" spans="1:126" ht="75">
      <c r="A153" t="s">
        <v>115</v>
      </c>
      <c r="B153">
        <v>2020</v>
      </c>
      <c r="C153" t="s">
        <v>114</v>
      </c>
      <c r="D153">
        <v>106990</v>
      </c>
      <c r="E153" s="31">
        <v>1320218837324</v>
      </c>
      <c r="F153" t="s">
        <v>596</v>
      </c>
      <c r="G153">
        <v>324110</v>
      </c>
      <c r="H153" t="s">
        <v>597</v>
      </c>
      <c r="I153" t="s">
        <v>598</v>
      </c>
      <c r="J153" t="s">
        <v>599</v>
      </c>
      <c r="K153" t="s">
        <v>155</v>
      </c>
      <c r="L153">
        <v>90245</v>
      </c>
      <c r="M153" s="3" t="str">
        <f t="shared" si="37"/>
        <v>89. PRODUCE THE CHEMICAL, 91. ON-SITE USE OF THE CHEMICAL, 95. USED AS A REACTANT, 96. P101  FEEDSTOCKS, 115. REPACKAGING</v>
      </c>
      <c r="N153" s="3" t="s">
        <v>53</v>
      </c>
      <c r="O153" s="3" t="s">
        <v>1426</v>
      </c>
      <c r="P153">
        <v>22</v>
      </c>
      <c r="Q153">
        <v>5</v>
      </c>
      <c r="R153">
        <v>27</v>
      </c>
      <c r="S153" s="3" t="s">
        <v>1407</v>
      </c>
      <c r="T153" s="3" t="s">
        <v>1405</v>
      </c>
      <c r="U153" s="3" t="s">
        <v>1407</v>
      </c>
      <c r="V153" s="3" t="s">
        <v>1405</v>
      </c>
      <c r="W153" s="3" t="s">
        <v>1405</v>
      </c>
      <c r="X153" s="3" t="s">
        <v>1405</v>
      </c>
      <c r="Y153" s="3" t="s">
        <v>1407</v>
      </c>
      <c r="Z153" s="3" t="s">
        <v>1407</v>
      </c>
      <c r="AA153" s="3" t="s">
        <v>1405</v>
      </c>
      <c r="AB153" s="3" t="s">
        <v>1405</v>
      </c>
      <c r="AC153" s="3" t="s">
        <v>1405</v>
      </c>
      <c r="AD153" s="3" t="s">
        <v>1405</v>
      </c>
      <c r="AE153" s="3" t="s">
        <v>1405</v>
      </c>
      <c r="AF153" s="3" t="s">
        <v>1405</v>
      </c>
      <c r="AG153" s="3" t="s">
        <v>1405</v>
      </c>
      <c r="AH153" s="3" t="s">
        <v>1405</v>
      </c>
      <c r="AI153" s="3" t="s">
        <v>1405</v>
      </c>
      <c r="AJ153" s="3" t="s">
        <v>1405</v>
      </c>
      <c r="AK153" s="3" t="s">
        <v>1405</v>
      </c>
      <c r="AL153" s="3" t="s">
        <v>1405</v>
      </c>
      <c r="AM153" s="3" t="s">
        <v>1405</v>
      </c>
      <c r="AN153" s="3" t="s">
        <v>1405</v>
      </c>
      <c r="AO153" s="3" t="s">
        <v>1405</v>
      </c>
      <c r="AP153" s="3" t="s">
        <v>1405</v>
      </c>
      <c r="AQ153" s="3" t="s">
        <v>1405</v>
      </c>
      <c r="AR153" s="3" t="s">
        <v>1405</v>
      </c>
      <c r="AS153" s="3" t="s">
        <v>1407</v>
      </c>
      <c r="AT153" s="3" t="s">
        <v>1405</v>
      </c>
      <c r="AU153" s="3" t="s">
        <v>1405</v>
      </c>
      <c r="AV153" s="3" t="s">
        <v>1405</v>
      </c>
      <c r="AW153" s="3" t="s">
        <v>1405</v>
      </c>
      <c r="AX153" s="3" t="s">
        <v>1405</v>
      </c>
      <c r="AY153" s="3" t="s">
        <v>1405</v>
      </c>
      <c r="AZ153" s="3" t="s">
        <v>1405</v>
      </c>
      <c r="BA153" s="3" t="s">
        <v>1405</v>
      </c>
      <c r="BB153" s="3" t="s">
        <v>1405</v>
      </c>
      <c r="BC153" s="3" t="s">
        <v>1405</v>
      </c>
      <c r="BD153" s="3" t="s">
        <v>1405</v>
      </c>
      <c r="BE153" s="3" t="s">
        <v>1405</v>
      </c>
      <c r="BF153" s="3" t="s">
        <v>1405</v>
      </c>
      <c r="BG153" s="3" t="s">
        <v>1405</v>
      </c>
      <c r="BH153" s="3" t="s">
        <v>1405</v>
      </c>
      <c r="BI153" s="3" t="s">
        <v>1405</v>
      </c>
      <c r="BJ153" s="3" t="s">
        <v>1405</v>
      </c>
      <c r="BK153" s="3" t="s">
        <v>1405</v>
      </c>
      <c r="BL153" s="3" t="s">
        <v>1405</v>
      </c>
      <c r="BM153" s="3" t="s">
        <v>1405</v>
      </c>
      <c r="BN153" s="3" t="s">
        <v>1405</v>
      </c>
      <c r="BO153" s="3" t="s">
        <v>1405</v>
      </c>
      <c r="BP153" s="3" t="s">
        <v>1405</v>
      </c>
      <c r="BQ153" s="3" t="s">
        <v>1405</v>
      </c>
      <c r="BR153" s="3" t="s">
        <v>1405</v>
      </c>
      <c r="BS153" s="3" t="s">
        <v>1405</v>
      </c>
      <c r="BT153" s="3" t="s">
        <v>1405</v>
      </c>
      <c r="BU153" s="3" t="str">
        <f t="shared" si="39"/>
        <v>89. PRODUCE THE CHEMICAL</v>
      </c>
      <c r="BV153" s="3" t="str">
        <f t="shared" si="38"/>
        <v/>
      </c>
      <c r="BW153" s="3" t="str">
        <f t="shared" si="38"/>
        <v>91. ON-SITE USE OF THE CHEMICAL</v>
      </c>
      <c r="BX153" s="3" t="str">
        <f t="shared" si="38"/>
        <v/>
      </c>
      <c r="BY153" s="3" t="str">
        <f t="shared" si="38"/>
        <v/>
      </c>
      <c r="BZ153" s="3" t="str">
        <f t="shared" si="38"/>
        <v/>
      </c>
      <c r="CA153" s="3" t="str">
        <f t="shared" si="38"/>
        <v>95. USED AS A REACTANT</v>
      </c>
      <c r="CB153" s="3" t="str">
        <f t="shared" si="38"/>
        <v>96. P101  FEEDSTOCKS</v>
      </c>
      <c r="CC153" s="3" t="str">
        <f t="shared" si="38"/>
        <v/>
      </c>
      <c r="CD153" s="3" t="str">
        <f t="shared" si="38"/>
        <v/>
      </c>
      <c r="CE153" s="3" t="str">
        <f t="shared" si="38"/>
        <v/>
      </c>
      <c r="CF153" s="3" t="str">
        <f t="shared" si="38"/>
        <v/>
      </c>
      <c r="CG153" s="3" t="str">
        <f t="shared" si="38"/>
        <v/>
      </c>
      <c r="CH153" s="3" t="str">
        <f t="shared" si="38"/>
        <v/>
      </c>
      <c r="CI153" s="3" t="str">
        <f t="shared" si="38"/>
        <v/>
      </c>
      <c r="CJ153" s="3" t="str">
        <f t="shared" si="38"/>
        <v/>
      </c>
      <c r="CK153" s="3" t="str">
        <f t="shared" si="38"/>
        <v/>
      </c>
      <c r="CL153" s="3" t="str">
        <f t="shared" si="41"/>
        <v/>
      </c>
      <c r="CM153" s="3" t="str">
        <f t="shared" si="41"/>
        <v/>
      </c>
      <c r="CN153" s="3" t="str">
        <f t="shared" si="41"/>
        <v/>
      </c>
      <c r="CO153" s="3" t="str">
        <f t="shared" si="41"/>
        <v/>
      </c>
      <c r="CP153" s="3" t="str">
        <f t="shared" si="41"/>
        <v/>
      </c>
      <c r="CQ153" s="3" t="str">
        <f t="shared" si="33"/>
        <v/>
      </c>
      <c r="CR153" s="3" t="str">
        <f t="shared" si="33"/>
        <v/>
      </c>
      <c r="CS153" s="3" t="str">
        <f t="shared" si="33"/>
        <v/>
      </c>
      <c r="CT153" s="3" t="str">
        <f t="shared" si="33"/>
        <v/>
      </c>
      <c r="CU153" s="3" t="str">
        <f t="shared" si="33"/>
        <v>115. REPACKAGING</v>
      </c>
      <c r="CV153" s="3" t="str">
        <f t="shared" si="33"/>
        <v/>
      </c>
      <c r="CW153" s="3" t="str">
        <f t="shared" si="33"/>
        <v/>
      </c>
      <c r="CX153" s="3" t="str">
        <f t="shared" si="33"/>
        <v/>
      </c>
      <c r="CY153" s="3" t="str">
        <f t="shared" si="33"/>
        <v/>
      </c>
      <c r="CZ153" s="3" t="str">
        <f t="shared" si="33"/>
        <v/>
      </c>
      <c r="DA153" s="3" t="str">
        <f t="shared" si="33"/>
        <v/>
      </c>
      <c r="DB153" s="3" t="str">
        <f t="shared" si="33"/>
        <v/>
      </c>
      <c r="DC153" s="3" t="str">
        <f t="shared" si="33"/>
        <v/>
      </c>
      <c r="DD153" s="3" t="str">
        <f t="shared" si="33"/>
        <v/>
      </c>
      <c r="DE153" s="3" t="str">
        <f t="shared" si="40"/>
        <v/>
      </c>
      <c r="DF153" s="3" t="str">
        <f t="shared" si="40"/>
        <v/>
      </c>
      <c r="DG153" s="3" t="str">
        <f t="shared" si="40"/>
        <v/>
      </c>
      <c r="DH153" s="3" t="str">
        <f t="shared" si="40"/>
        <v/>
      </c>
      <c r="DI153" s="3" t="str">
        <f t="shared" si="40"/>
        <v/>
      </c>
      <c r="DJ153" s="3" t="str">
        <f t="shared" si="40"/>
        <v/>
      </c>
      <c r="DK153" s="3" t="str">
        <f t="shared" si="40"/>
        <v/>
      </c>
      <c r="DL153" s="3" t="str">
        <f t="shared" si="40"/>
        <v/>
      </c>
      <c r="DM153" s="3" t="str">
        <f t="shared" si="40"/>
        <v/>
      </c>
      <c r="DN153" s="3" t="str">
        <f t="shared" si="40"/>
        <v/>
      </c>
      <c r="DO153" s="3" t="str">
        <f t="shared" si="40"/>
        <v/>
      </c>
      <c r="DP153" s="3" t="str">
        <f t="shared" si="40"/>
        <v/>
      </c>
      <c r="DQ153" s="3" t="str">
        <f t="shared" si="40"/>
        <v/>
      </c>
      <c r="DR153" s="3" t="str">
        <f t="shared" si="35"/>
        <v/>
      </c>
      <c r="DS153" s="3" t="str">
        <f t="shared" si="35"/>
        <v/>
      </c>
      <c r="DT153" s="3" t="str">
        <f t="shared" si="34"/>
        <v/>
      </c>
      <c r="DU153" s="3" t="str">
        <f t="shared" si="30"/>
        <v/>
      </c>
      <c r="DV153" s="3" t="str">
        <f t="shared" si="30"/>
        <v/>
      </c>
    </row>
    <row r="154" spans="1:126" ht="105">
      <c r="A154" t="s">
        <v>115</v>
      </c>
      <c r="B154">
        <v>2021</v>
      </c>
      <c r="C154" t="s">
        <v>114</v>
      </c>
      <c r="D154">
        <v>106990</v>
      </c>
      <c r="E154" s="31">
        <v>1321219997739</v>
      </c>
      <c r="F154" t="s">
        <v>596</v>
      </c>
      <c r="G154">
        <v>324110</v>
      </c>
      <c r="H154" t="s">
        <v>597</v>
      </c>
      <c r="I154" t="s">
        <v>598</v>
      </c>
      <c r="J154" t="s">
        <v>599</v>
      </c>
      <c r="K154" t="s">
        <v>155</v>
      </c>
      <c r="L154">
        <v>90245</v>
      </c>
      <c r="M154" s="3" t="str">
        <f t="shared" si="37"/>
        <v>89. PRODUCE THE CHEMICAL, 92. SALE OR DISTRIBUTION OF THE CHEMICAL, 94. AS A MANUFACTURED IMPURITY</v>
      </c>
      <c r="N154" s="3" t="s">
        <v>53</v>
      </c>
      <c r="O154" s="3" t="s">
        <v>1426</v>
      </c>
      <c r="P154">
        <v>22</v>
      </c>
      <c r="Q154">
        <v>6</v>
      </c>
      <c r="R154">
        <v>28</v>
      </c>
      <c r="S154" s="3" t="s">
        <v>1407</v>
      </c>
      <c r="T154" s="3" t="s">
        <v>1405</v>
      </c>
      <c r="U154" s="3" t="s">
        <v>1405</v>
      </c>
      <c r="V154" s="3" t="s">
        <v>1407</v>
      </c>
      <c r="W154" s="3" t="s">
        <v>1405</v>
      </c>
      <c r="X154" s="3" t="s">
        <v>1407</v>
      </c>
      <c r="Y154" s="3" t="s">
        <v>1405</v>
      </c>
      <c r="Z154" s="3" t="s">
        <v>1405</v>
      </c>
      <c r="AA154" s="3" t="s">
        <v>1405</v>
      </c>
      <c r="AB154" s="3" t="s">
        <v>1405</v>
      </c>
      <c r="AC154" s="3" t="s">
        <v>1405</v>
      </c>
      <c r="AD154" s="3" t="s">
        <v>1405</v>
      </c>
      <c r="AE154" s="3" t="s">
        <v>1405</v>
      </c>
      <c r="AF154" s="3" t="s">
        <v>1405</v>
      </c>
      <c r="AG154" s="3" t="s">
        <v>1405</v>
      </c>
      <c r="AH154" s="3" t="s">
        <v>1405</v>
      </c>
      <c r="AI154" s="3" t="s">
        <v>1405</v>
      </c>
      <c r="AJ154" s="3" t="s">
        <v>1405</v>
      </c>
      <c r="AK154" s="3" t="s">
        <v>1405</v>
      </c>
      <c r="AL154" s="3" t="s">
        <v>1405</v>
      </c>
      <c r="AM154" s="3" t="s">
        <v>1405</v>
      </c>
      <c r="AN154" s="3" t="s">
        <v>1405</v>
      </c>
      <c r="AO154" s="3" t="s">
        <v>1405</v>
      </c>
      <c r="AP154" s="3" t="s">
        <v>1405</v>
      </c>
      <c r="AQ154" s="3" t="s">
        <v>1405</v>
      </c>
      <c r="AR154" s="3" t="s">
        <v>1405</v>
      </c>
      <c r="AS154" s="3" t="s">
        <v>1405</v>
      </c>
      <c r="AT154" s="3" t="s">
        <v>1405</v>
      </c>
      <c r="AU154" s="3" t="s">
        <v>1405</v>
      </c>
      <c r="AV154" s="3" t="s">
        <v>1405</v>
      </c>
      <c r="AW154" s="3" t="s">
        <v>1405</v>
      </c>
      <c r="AX154" s="3" t="s">
        <v>1405</v>
      </c>
      <c r="AY154" s="3" t="s">
        <v>1405</v>
      </c>
      <c r="AZ154" s="3" t="s">
        <v>1405</v>
      </c>
      <c r="BA154" s="3" t="s">
        <v>1405</v>
      </c>
      <c r="BB154" s="3" t="s">
        <v>1405</v>
      </c>
      <c r="BC154" s="3" t="s">
        <v>1405</v>
      </c>
      <c r="BD154" s="3" t="s">
        <v>1405</v>
      </c>
      <c r="BE154" s="3" t="s">
        <v>1405</v>
      </c>
      <c r="BF154" s="3" t="s">
        <v>1405</v>
      </c>
      <c r="BG154" s="3" t="s">
        <v>1405</v>
      </c>
      <c r="BH154" s="3" t="s">
        <v>1405</v>
      </c>
      <c r="BI154" s="3" t="s">
        <v>1405</v>
      </c>
      <c r="BJ154" s="3" t="s">
        <v>1405</v>
      </c>
      <c r="BK154" s="3" t="s">
        <v>1405</v>
      </c>
      <c r="BL154" s="3" t="s">
        <v>1405</v>
      </c>
      <c r="BM154" s="3" t="s">
        <v>1405</v>
      </c>
      <c r="BN154" s="3" t="s">
        <v>1405</v>
      </c>
      <c r="BO154" s="3" t="s">
        <v>1405</v>
      </c>
      <c r="BP154" s="3" t="s">
        <v>1405</v>
      </c>
      <c r="BQ154" s="3" t="s">
        <v>1405</v>
      </c>
      <c r="BR154" s="3" t="s">
        <v>1405</v>
      </c>
      <c r="BS154" s="3" t="s">
        <v>1405</v>
      </c>
      <c r="BT154" s="3" t="s">
        <v>1405</v>
      </c>
      <c r="BU154" s="3" t="str">
        <f t="shared" si="39"/>
        <v>89. PRODUCE THE CHEMICAL</v>
      </c>
      <c r="BV154" s="3" t="str">
        <f t="shared" si="38"/>
        <v/>
      </c>
      <c r="BW154" s="3" t="str">
        <f t="shared" si="38"/>
        <v/>
      </c>
      <c r="BX154" s="3" t="str">
        <f t="shared" si="38"/>
        <v>92. SALE OR DISTRIBUTION OF THE CHEMICAL</v>
      </c>
      <c r="BY154" s="3" t="str">
        <f t="shared" si="38"/>
        <v/>
      </c>
      <c r="BZ154" s="3" t="str">
        <f t="shared" si="38"/>
        <v>94. AS A MANUFACTURED IMPURITY</v>
      </c>
      <c r="CA154" s="3" t="str">
        <f t="shared" si="38"/>
        <v/>
      </c>
      <c r="CB154" s="3" t="str">
        <f t="shared" si="38"/>
        <v/>
      </c>
      <c r="CC154" s="3" t="str">
        <f t="shared" si="38"/>
        <v/>
      </c>
      <c r="CD154" s="3" t="str">
        <f t="shared" si="38"/>
        <v/>
      </c>
      <c r="CE154" s="3" t="str">
        <f t="shared" si="38"/>
        <v/>
      </c>
      <c r="CF154" s="3" t="str">
        <f t="shared" si="38"/>
        <v/>
      </c>
      <c r="CG154" s="3" t="str">
        <f t="shared" si="38"/>
        <v/>
      </c>
      <c r="CH154" s="3" t="str">
        <f t="shared" si="38"/>
        <v/>
      </c>
      <c r="CI154" s="3" t="str">
        <f t="shared" si="38"/>
        <v/>
      </c>
      <c r="CJ154" s="3" t="str">
        <f t="shared" si="38"/>
        <v/>
      </c>
      <c r="CK154" s="3" t="str">
        <f t="shared" si="38"/>
        <v/>
      </c>
      <c r="CL154" s="3" t="str">
        <f t="shared" si="41"/>
        <v/>
      </c>
      <c r="CM154" s="3" t="str">
        <f t="shared" si="41"/>
        <v/>
      </c>
      <c r="CN154" s="3" t="str">
        <f t="shared" si="41"/>
        <v/>
      </c>
      <c r="CO154" s="3" t="str">
        <f t="shared" si="41"/>
        <v/>
      </c>
      <c r="CP154" s="3" t="str">
        <f t="shared" si="41"/>
        <v/>
      </c>
      <c r="CQ154" s="3" t="str">
        <f t="shared" si="33"/>
        <v/>
      </c>
      <c r="CR154" s="3" t="str">
        <f t="shared" si="33"/>
        <v/>
      </c>
      <c r="CS154" s="3" t="str">
        <f t="shared" si="33"/>
        <v/>
      </c>
      <c r="CT154" s="3" t="str">
        <f t="shared" si="33"/>
        <v/>
      </c>
      <c r="CU154" s="3" t="str">
        <f t="shared" si="33"/>
        <v/>
      </c>
      <c r="CV154" s="3" t="str">
        <f t="shared" si="33"/>
        <v/>
      </c>
      <c r="CW154" s="3" t="str">
        <f t="shared" si="33"/>
        <v/>
      </c>
      <c r="CX154" s="3" t="str">
        <f t="shared" si="33"/>
        <v/>
      </c>
      <c r="CY154" s="3" t="str">
        <f t="shared" si="33"/>
        <v/>
      </c>
      <c r="CZ154" s="3" t="str">
        <f t="shared" si="33"/>
        <v/>
      </c>
      <c r="DA154" s="3" t="str">
        <f t="shared" si="33"/>
        <v/>
      </c>
      <c r="DB154" s="3" t="str">
        <f t="shared" si="33"/>
        <v/>
      </c>
      <c r="DC154" s="3" t="str">
        <f t="shared" si="33"/>
        <v/>
      </c>
      <c r="DD154" s="3" t="str">
        <f t="shared" si="33"/>
        <v/>
      </c>
      <c r="DE154" s="3" t="str">
        <f t="shared" si="40"/>
        <v/>
      </c>
      <c r="DF154" s="3" t="str">
        <f t="shared" si="40"/>
        <v/>
      </c>
      <c r="DG154" s="3" t="str">
        <f t="shared" si="40"/>
        <v/>
      </c>
      <c r="DH154" s="3" t="str">
        <f t="shared" si="40"/>
        <v/>
      </c>
      <c r="DI154" s="3" t="str">
        <f t="shared" si="40"/>
        <v/>
      </c>
      <c r="DJ154" s="3" t="str">
        <f t="shared" si="40"/>
        <v/>
      </c>
      <c r="DK154" s="3" t="str">
        <f t="shared" si="40"/>
        <v/>
      </c>
      <c r="DL154" s="3" t="str">
        <f t="shared" si="40"/>
        <v/>
      </c>
      <c r="DM154" s="3" t="str">
        <f t="shared" si="40"/>
        <v/>
      </c>
      <c r="DN154" s="3" t="str">
        <f t="shared" si="40"/>
        <v/>
      </c>
      <c r="DO154" s="3" t="str">
        <f t="shared" si="40"/>
        <v/>
      </c>
      <c r="DP154" s="3" t="str">
        <f t="shared" si="40"/>
        <v/>
      </c>
      <c r="DQ154" s="3" t="str">
        <f t="shared" si="40"/>
        <v/>
      </c>
      <c r="DR154" s="3" t="str">
        <f t="shared" si="35"/>
        <v/>
      </c>
      <c r="DS154" s="3" t="str">
        <f t="shared" si="35"/>
        <v/>
      </c>
      <c r="DT154" s="3" t="str">
        <f t="shared" si="34"/>
        <v/>
      </c>
      <c r="DU154" s="3" t="str">
        <f t="shared" si="30"/>
        <v/>
      </c>
      <c r="DV154" s="3" t="str">
        <f t="shared" si="30"/>
        <v/>
      </c>
    </row>
    <row r="155" spans="1:126" ht="45">
      <c r="A155" t="s">
        <v>115</v>
      </c>
      <c r="B155">
        <v>2016</v>
      </c>
      <c r="C155" t="s">
        <v>114</v>
      </c>
      <c r="D155">
        <v>106990</v>
      </c>
      <c r="E155" s="31">
        <v>1316215700232</v>
      </c>
      <c r="F155" t="s">
        <v>600</v>
      </c>
      <c r="G155">
        <v>541715</v>
      </c>
      <c r="H155" t="s">
        <v>601</v>
      </c>
      <c r="I155" t="s">
        <v>602</v>
      </c>
      <c r="J155" t="s">
        <v>153</v>
      </c>
      <c r="K155" t="s">
        <v>155</v>
      </c>
      <c r="L155">
        <v>94801</v>
      </c>
      <c r="M155" s="3" t="str">
        <f t="shared" si="37"/>
        <v>89. PRODUCE THE CHEMICAL, 93. AS A BYPRODUCT</v>
      </c>
      <c r="N155" s="3" t="s">
        <v>63</v>
      </c>
      <c r="O155" s="3" t="s">
        <v>1409</v>
      </c>
      <c r="P155">
        <v>0</v>
      </c>
      <c r="Q155">
        <v>1.9E-2</v>
      </c>
      <c r="R155">
        <v>1.9E-2</v>
      </c>
      <c r="S155" s="3" t="s">
        <v>1407</v>
      </c>
      <c r="T155" s="3" t="s">
        <v>1405</v>
      </c>
      <c r="U155" s="3" t="s">
        <v>1405</v>
      </c>
      <c r="V155" s="3" t="s">
        <v>1405</v>
      </c>
      <c r="W155" s="3" t="s">
        <v>1407</v>
      </c>
      <c r="X155" s="3" t="s">
        <v>1405</v>
      </c>
      <c r="Y155" s="3" t="s">
        <v>1405</v>
      </c>
      <c r="AE155" s="3" t="s">
        <v>1405</v>
      </c>
      <c r="AR155" s="3" t="s">
        <v>1405</v>
      </c>
      <c r="AS155" s="3" t="s">
        <v>1405</v>
      </c>
      <c r="AT155" s="3" t="s">
        <v>1405</v>
      </c>
      <c r="AV155" s="3" t="s">
        <v>1405</v>
      </c>
      <c r="BD155" s="3" t="s">
        <v>1405</v>
      </c>
      <c r="BK155" s="3" t="s">
        <v>1405</v>
      </c>
      <c r="BU155" s="3" t="str">
        <f t="shared" si="39"/>
        <v>89. PRODUCE THE CHEMICAL</v>
      </c>
      <c r="BV155" s="3" t="str">
        <f t="shared" si="38"/>
        <v/>
      </c>
      <c r="BW155" s="3" t="str">
        <f t="shared" si="38"/>
        <v/>
      </c>
      <c r="BX155" s="3" t="str">
        <f t="shared" si="38"/>
        <v/>
      </c>
      <c r="BY155" s="3" t="str">
        <f t="shared" si="38"/>
        <v>93. AS A BYPRODUCT</v>
      </c>
      <c r="BZ155" s="3" t="str">
        <f t="shared" si="38"/>
        <v/>
      </c>
      <c r="CA155" s="3" t="str">
        <f t="shared" si="38"/>
        <v/>
      </c>
      <c r="CB155" s="3" t="str">
        <f t="shared" si="38"/>
        <v/>
      </c>
      <c r="CC155" s="3" t="str">
        <f t="shared" si="38"/>
        <v/>
      </c>
      <c r="CD155" s="3" t="str">
        <f t="shared" si="38"/>
        <v/>
      </c>
      <c r="CE155" s="3" t="str">
        <f t="shared" si="38"/>
        <v/>
      </c>
      <c r="CF155" s="3" t="str">
        <f t="shared" si="38"/>
        <v/>
      </c>
      <c r="CG155" s="3" t="str">
        <f t="shared" si="38"/>
        <v/>
      </c>
      <c r="CH155" s="3" t="str">
        <f t="shared" si="38"/>
        <v/>
      </c>
      <c r="CI155" s="3" t="str">
        <f t="shared" si="38"/>
        <v/>
      </c>
      <c r="CJ155" s="3" t="str">
        <f t="shared" si="38"/>
        <v/>
      </c>
      <c r="CK155" s="3" t="str">
        <f t="shared" si="38"/>
        <v/>
      </c>
      <c r="CL155" s="3" t="str">
        <f t="shared" si="41"/>
        <v/>
      </c>
      <c r="CM155" s="3" t="str">
        <f t="shared" si="41"/>
        <v/>
      </c>
      <c r="CN155" s="3" t="str">
        <f t="shared" si="41"/>
        <v/>
      </c>
      <c r="CO155" s="3" t="str">
        <f t="shared" si="41"/>
        <v/>
      </c>
      <c r="CP155" s="3" t="str">
        <f t="shared" si="41"/>
        <v/>
      </c>
      <c r="CQ155" s="3" t="str">
        <f t="shared" si="33"/>
        <v/>
      </c>
      <c r="CR155" s="3" t="str">
        <f t="shared" si="33"/>
        <v/>
      </c>
      <c r="CS155" s="3" t="str">
        <f t="shared" si="33"/>
        <v/>
      </c>
      <c r="CT155" s="3" t="str">
        <f t="shared" si="33"/>
        <v/>
      </c>
      <c r="CU155" s="3" t="str">
        <f t="shared" si="33"/>
        <v/>
      </c>
      <c r="CV155" s="3" t="str">
        <f t="shared" si="33"/>
        <v/>
      </c>
      <c r="CW155" s="3" t="str">
        <f t="shared" si="33"/>
        <v/>
      </c>
      <c r="CX155" s="3" t="str">
        <f t="shared" si="33"/>
        <v/>
      </c>
      <c r="CY155" s="3" t="str">
        <f t="shared" si="33"/>
        <v/>
      </c>
      <c r="CZ155" s="3" t="str">
        <f t="shared" si="33"/>
        <v/>
      </c>
      <c r="DA155" s="3" t="str">
        <f t="shared" si="33"/>
        <v/>
      </c>
      <c r="DB155" s="3" t="str">
        <f t="shared" si="33"/>
        <v/>
      </c>
      <c r="DC155" s="3" t="str">
        <f t="shared" si="33"/>
        <v/>
      </c>
      <c r="DD155" s="3" t="str">
        <f t="shared" si="33"/>
        <v/>
      </c>
      <c r="DE155" s="3" t="str">
        <f t="shared" si="40"/>
        <v/>
      </c>
      <c r="DF155" s="3" t="str">
        <f t="shared" si="40"/>
        <v/>
      </c>
      <c r="DG155" s="3" t="str">
        <f t="shared" si="40"/>
        <v/>
      </c>
      <c r="DH155" s="3" t="str">
        <f t="shared" si="40"/>
        <v/>
      </c>
      <c r="DI155" s="3" t="str">
        <f t="shared" si="40"/>
        <v/>
      </c>
      <c r="DJ155" s="3" t="str">
        <f t="shared" si="40"/>
        <v/>
      </c>
      <c r="DK155" s="3" t="str">
        <f t="shared" si="40"/>
        <v/>
      </c>
      <c r="DL155" s="3" t="str">
        <f t="shared" si="40"/>
        <v/>
      </c>
      <c r="DM155" s="3" t="str">
        <f t="shared" si="40"/>
        <v/>
      </c>
      <c r="DN155" s="3" t="str">
        <f t="shared" si="40"/>
        <v/>
      </c>
      <c r="DO155" s="3" t="str">
        <f t="shared" si="40"/>
        <v/>
      </c>
      <c r="DP155" s="3" t="str">
        <f t="shared" si="40"/>
        <v/>
      </c>
      <c r="DQ155" s="3" t="str">
        <f t="shared" si="40"/>
        <v/>
      </c>
      <c r="DR155" s="3" t="str">
        <f t="shared" si="35"/>
        <v/>
      </c>
      <c r="DS155" s="3" t="str">
        <f t="shared" si="35"/>
        <v/>
      </c>
      <c r="DT155" s="3" t="str">
        <f t="shared" si="34"/>
        <v/>
      </c>
      <c r="DU155" s="3" t="str">
        <f t="shared" si="30"/>
        <v/>
      </c>
      <c r="DV155" s="3" t="str">
        <f t="shared" si="30"/>
        <v/>
      </c>
    </row>
    <row r="156" spans="1:126" ht="45">
      <c r="A156" t="s">
        <v>115</v>
      </c>
      <c r="B156">
        <v>2017</v>
      </c>
      <c r="C156" t="s">
        <v>114</v>
      </c>
      <c r="D156">
        <v>106990</v>
      </c>
      <c r="E156" s="31">
        <v>1317216423160</v>
      </c>
      <c r="F156" t="s">
        <v>600</v>
      </c>
      <c r="G156">
        <v>541715</v>
      </c>
      <c r="H156" t="s">
        <v>601</v>
      </c>
      <c r="I156" t="s">
        <v>602</v>
      </c>
      <c r="J156" t="s">
        <v>153</v>
      </c>
      <c r="K156" t="s">
        <v>155</v>
      </c>
      <c r="L156">
        <v>94801</v>
      </c>
      <c r="M156" s="3" t="str">
        <f t="shared" si="37"/>
        <v>89. PRODUCE THE CHEMICAL, 93. AS A BYPRODUCT</v>
      </c>
      <c r="N156" s="3" t="s">
        <v>63</v>
      </c>
      <c r="O156" s="3" t="s">
        <v>1409</v>
      </c>
      <c r="P156">
        <v>0</v>
      </c>
      <c r="Q156">
        <v>2.7E-2</v>
      </c>
      <c r="R156">
        <v>2.7E-2</v>
      </c>
      <c r="S156" s="3" t="s">
        <v>1407</v>
      </c>
      <c r="T156" s="3" t="s">
        <v>1405</v>
      </c>
      <c r="U156" s="3" t="s">
        <v>1405</v>
      </c>
      <c r="V156" s="3" t="s">
        <v>1405</v>
      </c>
      <c r="W156" s="3" t="s">
        <v>1407</v>
      </c>
      <c r="X156" s="3" t="s">
        <v>1405</v>
      </c>
      <c r="Y156" s="3" t="s">
        <v>1405</v>
      </c>
      <c r="AE156" s="3" t="s">
        <v>1405</v>
      </c>
      <c r="AR156" s="3" t="s">
        <v>1405</v>
      </c>
      <c r="AS156" s="3" t="s">
        <v>1405</v>
      </c>
      <c r="AT156" s="3" t="s">
        <v>1405</v>
      </c>
      <c r="AV156" s="3" t="s">
        <v>1405</v>
      </c>
      <c r="BD156" s="3" t="s">
        <v>1405</v>
      </c>
      <c r="BK156" s="3" t="s">
        <v>1405</v>
      </c>
      <c r="BU156" s="3" t="str">
        <f t="shared" si="39"/>
        <v>89. PRODUCE THE CHEMICAL</v>
      </c>
      <c r="BV156" s="3" t="str">
        <f t="shared" si="38"/>
        <v/>
      </c>
      <c r="BW156" s="3" t="str">
        <f t="shared" si="38"/>
        <v/>
      </c>
      <c r="BX156" s="3" t="str">
        <f t="shared" si="38"/>
        <v/>
      </c>
      <c r="BY156" s="3" t="str">
        <f t="shared" si="38"/>
        <v>93. AS A BYPRODUCT</v>
      </c>
      <c r="BZ156" s="3" t="str">
        <f t="shared" si="38"/>
        <v/>
      </c>
      <c r="CA156" s="3" t="str">
        <f t="shared" si="38"/>
        <v/>
      </c>
      <c r="CB156" s="3" t="str">
        <f t="shared" si="38"/>
        <v/>
      </c>
      <c r="CC156" s="3" t="str">
        <f t="shared" si="38"/>
        <v/>
      </c>
      <c r="CD156" s="3" t="str">
        <f t="shared" si="38"/>
        <v/>
      </c>
      <c r="CE156" s="3" t="str">
        <f t="shared" si="38"/>
        <v/>
      </c>
      <c r="CF156" s="3" t="str">
        <f t="shared" si="38"/>
        <v/>
      </c>
      <c r="CG156" s="3" t="str">
        <f t="shared" si="38"/>
        <v/>
      </c>
      <c r="CH156" s="3" t="str">
        <f t="shared" si="38"/>
        <v/>
      </c>
      <c r="CI156" s="3" t="str">
        <f t="shared" si="38"/>
        <v/>
      </c>
      <c r="CJ156" s="3" t="str">
        <f t="shared" si="38"/>
        <v/>
      </c>
      <c r="CK156" s="3" t="str">
        <f t="shared" si="38"/>
        <v/>
      </c>
      <c r="CL156" s="3" t="str">
        <f t="shared" si="41"/>
        <v/>
      </c>
      <c r="CM156" s="3" t="str">
        <f t="shared" si="41"/>
        <v/>
      </c>
      <c r="CN156" s="3" t="str">
        <f t="shared" si="41"/>
        <v/>
      </c>
      <c r="CO156" s="3" t="str">
        <f t="shared" si="41"/>
        <v/>
      </c>
      <c r="CP156" s="3" t="str">
        <f t="shared" si="41"/>
        <v/>
      </c>
      <c r="CQ156" s="3" t="str">
        <f t="shared" si="33"/>
        <v/>
      </c>
      <c r="CR156" s="3" t="str">
        <f t="shared" si="33"/>
        <v/>
      </c>
      <c r="CS156" s="3" t="str">
        <f t="shared" si="33"/>
        <v/>
      </c>
      <c r="CT156" s="3" t="str">
        <f t="shared" si="33"/>
        <v/>
      </c>
      <c r="CU156" s="3" t="str">
        <f t="shared" si="33"/>
        <v/>
      </c>
      <c r="CV156" s="3" t="str">
        <f t="shared" si="33"/>
        <v/>
      </c>
      <c r="CW156" s="3" t="str">
        <f t="shared" si="33"/>
        <v/>
      </c>
      <c r="CX156" s="3" t="str">
        <f t="shared" si="33"/>
        <v/>
      </c>
      <c r="CY156" s="3" t="str">
        <f t="shared" si="33"/>
        <v/>
      </c>
      <c r="CZ156" s="3" t="str">
        <f t="shared" si="33"/>
        <v/>
      </c>
      <c r="DA156" s="3" t="str">
        <f t="shared" si="33"/>
        <v/>
      </c>
      <c r="DB156" s="3" t="str">
        <f t="shared" si="33"/>
        <v/>
      </c>
      <c r="DC156" s="3" t="str">
        <f t="shared" si="33"/>
        <v/>
      </c>
      <c r="DD156" s="3" t="str">
        <f t="shared" si="33"/>
        <v/>
      </c>
      <c r="DE156" s="3" t="str">
        <f t="shared" si="40"/>
        <v/>
      </c>
      <c r="DF156" s="3" t="str">
        <f t="shared" si="40"/>
        <v/>
      </c>
      <c r="DG156" s="3" t="str">
        <f t="shared" si="40"/>
        <v/>
      </c>
      <c r="DH156" s="3" t="str">
        <f t="shared" si="40"/>
        <v/>
      </c>
      <c r="DI156" s="3" t="str">
        <f t="shared" si="40"/>
        <v/>
      </c>
      <c r="DJ156" s="3" t="str">
        <f t="shared" si="40"/>
        <v/>
      </c>
      <c r="DK156" s="3" t="str">
        <f t="shared" si="40"/>
        <v/>
      </c>
      <c r="DL156" s="3" t="str">
        <f t="shared" si="40"/>
        <v/>
      </c>
      <c r="DM156" s="3" t="str">
        <f t="shared" ref="DM156:DV193" si="42">IF(BK156="Yes", DM$1,"")</f>
        <v/>
      </c>
      <c r="DN156" s="3" t="str">
        <f t="shared" si="42"/>
        <v/>
      </c>
      <c r="DO156" s="3" t="str">
        <f t="shared" si="42"/>
        <v/>
      </c>
      <c r="DP156" s="3" t="str">
        <f t="shared" si="42"/>
        <v/>
      </c>
      <c r="DQ156" s="3" t="str">
        <f t="shared" si="42"/>
        <v/>
      </c>
      <c r="DR156" s="3" t="str">
        <f t="shared" si="35"/>
        <v/>
      </c>
      <c r="DS156" s="3" t="str">
        <f t="shared" si="35"/>
        <v/>
      </c>
      <c r="DT156" s="3" t="str">
        <f t="shared" si="34"/>
        <v/>
      </c>
      <c r="DU156" s="3" t="str">
        <f t="shared" si="30"/>
        <v/>
      </c>
      <c r="DV156" s="3" t="str">
        <f t="shared" si="30"/>
        <v/>
      </c>
    </row>
    <row r="157" spans="1:126" ht="45">
      <c r="A157" t="s">
        <v>115</v>
      </c>
      <c r="B157">
        <v>2018</v>
      </c>
      <c r="C157" t="s">
        <v>114</v>
      </c>
      <c r="D157">
        <v>106990</v>
      </c>
      <c r="E157" s="31">
        <v>1318217314172</v>
      </c>
      <c r="F157" t="s">
        <v>600</v>
      </c>
      <c r="G157">
        <v>541715</v>
      </c>
      <c r="H157" t="s">
        <v>601</v>
      </c>
      <c r="I157" t="s">
        <v>602</v>
      </c>
      <c r="J157" t="s">
        <v>153</v>
      </c>
      <c r="K157" t="s">
        <v>155</v>
      </c>
      <c r="L157">
        <v>94801</v>
      </c>
      <c r="M157" s="3" t="str">
        <f t="shared" si="37"/>
        <v>89. PRODUCE THE CHEMICAL, 93. AS A BYPRODUCT</v>
      </c>
      <c r="N157" s="3" t="s">
        <v>63</v>
      </c>
      <c r="O157" s="3" t="s">
        <v>1409</v>
      </c>
      <c r="P157">
        <v>0</v>
      </c>
      <c r="Q157">
        <v>1.2E-2</v>
      </c>
      <c r="R157">
        <v>1.2E-2</v>
      </c>
      <c r="S157" s="3" t="s">
        <v>1407</v>
      </c>
      <c r="T157" s="3" t="s">
        <v>1405</v>
      </c>
      <c r="U157" s="3" t="s">
        <v>1405</v>
      </c>
      <c r="V157" s="3" t="s">
        <v>1405</v>
      </c>
      <c r="W157" s="3" t="s">
        <v>1407</v>
      </c>
      <c r="X157" s="3" t="s">
        <v>1405</v>
      </c>
      <c r="Y157" s="3" t="s">
        <v>1405</v>
      </c>
      <c r="Z157" s="3" t="s">
        <v>1405</v>
      </c>
      <c r="AA157" s="3" t="s">
        <v>1405</v>
      </c>
      <c r="AB157" s="3" t="s">
        <v>1405</v>
      </c>
      <c r="AC157" s="3" t="s">
        <v>1405</v>
      </c>
      <c r="AD157" s="3" t="s">
        <v>1405</v>
      </c>
      <c r="AE157" s="3" t="s">
        <v>1405</v>
      </c>
      <c r="AF157" s="3" t="s">
        <v>1405</v>
      </c>
      <c r="AG157" s="3" t="s">
        <v>1405</v>
      </c>
      <c r="AH157" s="3" t="s">
        <v>1405</v>
      </c>
      <c r="AI157" s="3" t="s">
        <v>1405</v>
      </c>
      <c r="AJ157" s="3" t="s">
        <v>1405</v>
      </c>
      <c r="AK157" s="3" t="s">
        <v>1405</v>
      </c>
      <c r="AL157" s="3" t="s">
        <v>1405</v>
      </c>
      <c r="AM157" s="3" t="s">
        <v>1405</v>
      </c>
      <c r="AN157" s="3" t="s">
        <v>1405</v>
      </c>
      <c r="AO157" s="3" t="s">
        <v>1405</v>
      </c>
      <c r="AP157" s="3" t="s">
        <v>1405</v>
      </c>
      <c r="AQ157" s="3" t="s">
        <v>1405</v>
      </c>
      <c r="AR157" s="3" t="s">
        <v>1405</v>
      </c>
      <c r="AS157" s="3" t="s">
        <v>1405</v>
      </c>
      <c r="AT157" s="3" t="s">
        <v>1405</v>
      </c>
      <c r="AU157" s="3" t="s">
        <v>1405</v>
      </c>
      <c r="AV157" s="3" t="s">
        <v>1405</v>
      </c>
      <c r="AW157" s="3" t="s">
        <v>1405</v>
      </c>
      <c r="AX157" s="3" t="s">
        <v>1405</v>
      </c>
      <c r="AY157" s="3" t="s">
        <v>1405</v>
      </c>
      <c r="AZ157" s="3" t="s">
        <v>1405</v>
      </c>
      <c r="BA157" s="3" t="s">
        <v>1405</v>
      </c>
      <c r="BB157" s="3" t="s">
        <v>1405</v>
      </c>
      <c r="BC157" s="3" t="s">
        <v>1405</v>
      </c>
      <c r="BD157" s="3" t="s">
        <v>1405</v>
      </c>
      <c r="BE157" s="3" t="s">
        <v>1405</v>
      </c>
      <c r="BF157" s="3" t="s">
        <v>1405</v>
      </c>
      <c r="BG157" s="3" t="s">
        <v>1405</v>
      </c>
      <c r="BH157" s="3" t="s">
        <v>1405</v>
      </c>
      <c r="BI157" s="3" t="s">
        <v>1405</v>
      </c>
      <c r="BJ157" s="3" t="s">
        <v>1405</v>
      </c>
      <c r="BK157" s="3" t="s">
        <v>1405</v>
      </c>
      <c r="BL157" s="3" t="s">
        <v>1405</v>
      </c>
      <c r="BM157" s="3" t="s">
        <v>1405</v>
      </c>
      <c r="BN157" s="3" t="s">
        <v>1405</v>
      </c>
      <c r="BO157" s="3" t="s">
        <v>1405</v>
      </c>
      <c r="BP157" s="3" t="s">
        <v>1405</v>
      </c>
      <c r="BQ157" s="3" t="s">
        <v>1405</v>
      </c>
      <c r="BR157" s="3" t="s">
        <v>1405</v>
      </c>
      <c r="BS157" s="3" t="s">
        <v>1405</v>
      </c>
      <c r="BT157" s="3" t="s">
        <v>1405</v>
      </c>
      <c r="BU157" s="3" t="str">
        <f t="shared" si="39"/>
        <v>89. PRODUCE THE CHEMICAL</v>
      </c>
      <c r="BV157" s="3" t="str">
        <f t="shared" si="38"/>
        <v/>
      </c>
      <c r="BW157" s="3" t="str">
        <f t="shared" si="38"/>
        <v/>
      </c>
      <c r="BX157" s="3" t="str">
        <f t="shared" si="38"/>
        <v/>
      </c>
      <c r="BY157" s="3" t="str">
        <f t="shared" si="38"/>
        <v>93. AS A BYPRODUCT</v>
      </c>
      <c r="BZ157" s="3" t="str">
        <f t="shared" si="38"/>
        <v/>
      </c>
      <c r="CA157" s="3" t="str">
        <f t="shared" si="38"/>
        <v/>
      </c>
      <c r="CB157" s="3" t="str">
        <f t="shared" si="38"/>
        <v/>
      </c>
      <c r="CC157" s="3" t="str">
        <f t="shared" ref="CC157:CP183" si="43">IF(AA157="Yes", CC$1,"")</f>
        <v/>
      </c>
      <c r="CD157" s="3" t="str">
        <f t="shared" si="43"/>
        <v/>
      </c>
      <c r="CE157" s="3" t="str">
        <f t="shared" si="43"/>
        <v/>
      </c>
      <c r="CF157" s="3" t="str">
        <f t="shared" si="43"/>
        <v/>
      </c>
      <c r="CG157" s="3" t="str">
        <f t="shared" si="43"/>
        <v/>
      </c>
      <c r="CH157" s="3" t="str">
        <f t="shared" si="43"/>
        <v/>
      </c>
      <c r="CI157" s="3" t="str">
        <f t="shared" si="43"/>
        <v/>
      </c>
      <c r="CJ157" s="3" t="str">
        <f t="shared" si="43"/>
        <v/>
      </c>
      <c r="CK157" s="3" t="str">
        <f t="shared" si="43"/>
        <v/>
      </c>
      <c r="CL157" s="3" t="str">
        <f t="shared" si="41"/>
        <v/>
      </c>
      <c r="CM157" s="3" t="str">
        <f t="shared" si="41"/>
        <v/>
      </c>
      <c r="CN157" s="3" t="str">
        <f t="shared" si="41"/>
        <v/>
      </c>
      <c r="CO157" s="3" t="str">
        <f t="shared" si="41"/>
        <v/>
      </c>
      <c r="CP157" s="3" t="str">
        <f t="shared" si="41"/>
        <v/>
      </c>
      <c r="CQ157" s="3" t="str">
        <f t="shared" si="33"/>
        <v/>
      </c>
      <c r="CR157" s="3" t="str">
        <f t="shared" si="33"/>
        <v/>
      </c>
      <c r="CS157" s="3" t="str">
        <f t="shared" si="33"/>
        <v/>
      </c>
      <c r="CT157" s="3" t="str">
        <f t="shared" si="33"/>
        <v/>
      </c>
      <c r="CU157" s="3" t="str">
        <f t="shared" si="33"/>
        <v/>
      </c>
      <c r="CV157" s="3" t="str">
        <f t="shared" si="33"/>
        <v/>
      </c>
      <c r="CW157" s="3" t="str">
        <f t="shared" si="33"/>
        <v/>
      </c>
      <c r="CX157" s="3" t="str">
        <f t="shared" si="33"/>
        <v/>
      </c>
      <c r="CY157" s="3" t="str">
        <f t="shared" si="33"/>
        <v/>
      </c>
      <c r="CZ157" s="3" t="str">
        <f t="shared" si="33"/>
        <v/>
      </c>
      <c r="DA157" s="3" t="str">
        <f t="shared" si="33"/>
        <v/>
      </c>
      <c r="DB157" s="3" t="str">
        <f t="shared" si="33"/>
        <v/>
      </c>
      <c r="DC157" s="3" t="str">
        <f t="shared" si="33"/>
        <v/>
      </c>
      <c r="DD157" s="3" t="str">
        <f t="shared" si="33"/>
        <v/>
      </c>
      <c r="DE157" s="3" t="str">
        <f t="shared" si="33"/>
        <v/>
      </c>
      <c r="DF157" s="3" t="str">
        <f t="shared" si="33"/>
        <v/>
      </c>
      <c r="DG157" s="3" t="str">
        <f t="shared" ref="DG157:DV196" si="44">IF(BE157="Yes", DG$1,"")</f>
        <v/>
      </c>
      <c r="DH157" s="3" t="str">
        <f t="shared" si="44"/>
        <v/>
      </c>
      <c r="DI157" s="3" t="str">
        <f t="shared" si="44"/>
        <v/>
      </c>
      <c r="DJ157" s="3" t="str">
        <f t="shared" si="44"/>
        <v/>
      </c>
      <c r="DK157" s="3" t="str">
        <f t="shared" si="44"/>
        <v/>
      </c>
      <c r="DL157" s="3" t="str">
        <f t="shared" si="44"/>
        <v/>
      </c>
      <c r="DM157" s="3" t="str">
        <f t="shared" si="42"/>
        <v/>
      </c>
      <c r="DN157" s="3" t="str">
        <f t="shared" si="42"/>
        <v/>
      </c>
      <c r="DO157" s="3" t="str">
        <f t="shared" si="42"/>
        <v/>
      </c>
      <c r="DP157" s="3" t="str">
        <f t="shared" si="42"/>
        <v/>
      </c>
      <c r="DQ157" s="3" t="str">
        <f t="shared" si="42"/>
        <v/>
      </c>
      <c r="DR157" s="3" t="str">
        <f t="shared" si="35"/>
        <v/>
      </c>
      <c r="DS157" s="3" t="str">
        <f t="shared" si="35"/>
        <v/>
      </c>
      <c r="DT157" s="3" t="str">
        <f t="shared" si="34"/>
        <v/>
      </c>
      <c r="DU157" s="3" t="str">
        <f t="shared" si="30"/>
        <v/>
      </c>
      <c r="DV157" s="3" t="str">
        <f t="shared" si="30"/>
        <v/>
      </c>
    </row>
    <row r="158" spans="1:126" ht="45">
      <c r="A158" t="s">
        <v>115</v>
      </c>
      <c r="B158">
        <v>2019</v>
      </c>
      <c r="C158" t="s">
        <v>114</v>
      </c>
      <c r="D158">
        <v>106990</v>
      </c>
      <c r="E158" s="31">
        <v>1319218411611</v>
      </c>
      <c r="F158" t="s">
        <v>600</v>
      </c>
      <c r="G158">
        <v>541715</v>
      </c>
      <c r="H158" t="s">
        <v>601</v>
      </c>
      <c r="I158" t="s">
        <v>602</v>
      </c>
      <c r="J158" t="s">
        <v>153</v>
      </c>
      <c r="K158" t="s">
        <v>155</v>
      </c>
      <c r="L158">
        <v>94801</v>
      </c>
      <c r="M158" s="3" t="str">
        <f t="shared" si="37"/>
        <v>89. PRODUCE THE CHEMICAL, 93. AS A BYPRODUCT</v>
      </c>
      <c r="N158" s="3" t="s">
        <v>63</v>
      </c>
      <c r="O158" s="3" t="s">
        <v>1409</v>
      </c>
      <c r="P158">
        <v>0</v>
      </c>
      <c r="Q158">
        <v>1.2999999999999999E-2</v>
      </c>
      <c r="R158">
        <v>1.2999999999999999E-2</v>
      </c>
      <c r="S158" s="3" t="s">
        <v>1407</v>
      </c>
      <c r="T158" s="3" t="s">
        <v>1405</v>
      </c>
      <c r="U158" s="3" t="s">
        <v>1405</v>
      </c>
      <c r="V158" s="3" t="s">
        <v>1405</v>
      </c>
      <c r="W158" s="3" t="s">
        <v>1407</v>
      </c>
      <c r="X158" s="3" t="s">
        <v>1405</v>
      </c>
      <c r="Y158" s="3" t="s">
        <v>1405</v>
      </c>
      <c r="Z158" s="3" t="s">
        <v>1405</v>
      </c>
      <c r="AA158" s="3" t="s">
        <v>1405</v>
      </c>
      <c r="AB158" s="3" t="s">
        <v>1405</v>
      </c>
      <c r="AC158" s="3" t="s">
        <v>1405</v>
      </c>
      <c r="AD158" s="3" t="s">
        <v>1405</v>
      </c>
      <c r="AE158" s="3" t="s">
        <v>1405</v>
      </c>
      <c r="AF158" s="3" t="s">
        <v>1405</v>
      </c>
      <c r="AG158" s="3" t="s">
        <v>1405</v>
      </c>
      <c r="AH158" s="3" t="s">
        <v>1405</v>
      </c>
      <c r="AI158" s="3" t="s">
        <v>1405</v>
      </c>
      <c r="AJ158" s="3" t="s">
        <v>1405</v>
      </c>
      <c r="AK158" s="3" t="s">
        <v>1405</v>
      </c>
      <c r="AL158" s="3" t="s">
        <v>1405</v>
      </c>
      <c r="AM158" s="3" t="s">
        <v>1405</v>
      </c>
      <c r="AN158" s="3" t="s">
        <v>1405</v>
      </c>
      <c r="AO158" s="3" t="s">
        <v>1405</v>
      </c>
      <c r="AP158" s="3" t="s">
        <v>1405</v>
      </c>
      <c r="AQ158" s="3" t="s">
        <v>1405</v>
      </c>
      <c r="AR158" s="3" t="s">
        <v>1405</v>
      </c>
      <c r="AS158" s="3" t="s">
        <v>1405</v>
      </c>
      <c r="AT158" s="3" t="s">
        <v>1405</v>
      </c>
      <c r="AU158" s="3" t="s">
        <v>1405</v>
      </c>
      <c r="AV158" s="3" t="s">
        <v>1405</v>
      </c>
      <c r="AW158" s="3" t="s">
        <v>1405</v>
      </c>
      <c r="AX158" s="3" t="s">
        <v>1405</v>
      </c>
      <c r="AY158" s="3" t="s">
        <v>1405</v>
      </c>
      <c r="AZ158" s="3" t="s">
        <v>1405</v>
      </c>
      <c r="BA158" s="3" t="s">
        <v>1405</v>
      </c>
      <c r="BB158" s="3" t="s">
        <v>1405</v>
      </c>
      <c r="BC158" s="3" t="s">
        <v>1405</v>
      </c>
      <c r="BD158" s="3" t="s">
        <v>1405</v>
      </c>
      <c r="BE158" s="3" t="s">
        <v>1405</v>
      </c>
      <c r="BF158" s="3" t="s">
        <v>1405</v>
      </c>
      <c r="BG158" s="3" t="s">
        <v>1405</v>
      </c>
      <c r="BH158" s="3" t="s">
        <v>1405</v>
      </c>
      <c r="BI158" s="3" t="s">
        <v>1405</v>
      </c>
      <c r="BJ158" s="3" t="s">
        <v>1405</v>
      </c>
      <c r="BK158" s="3" t="s">
        <v>1405</v>
      </c>
      <c r="BL158" s="3" t="s">
        <v>1405</v>
      </c>
      <c r="BM158" s="3" t="s">
        <v>1405</v>
      </c>
      <c r="BN158" s="3" t="s">
        <v>1405</v>
      </c>
      <c r="BO158" s="3" t="s">
        <v>1405</v>
      </c>
      <c r="BP158" s="3" t="s">
        <v>1405</v>
      </c>
      <c r="BQ158" s="3" t="s">
        <v>1405</v>
      </c>
      <c r="BR158" s="3" t="s">
        <v>1405</v>
      </c>
      <c r="BS158" s="3" t="s">
        <v>1405</v>
      </c>
      <c r="BT158" s="3" t="s">
        <v>1405</v>
      </c>
      <c r="BU158" s="3" t="str">
        <f t="shared" si="39"/>
        <v>89. PRODUCE THE CHEMICAL</v>
      </c>
      <c r="BV158" s="3" t="str">
        <f t="shared" si="39"/>
        <v/>
      </c>
      <c r="BW158" s="3" t="str">
        <f t="shared" si="39"/>
        <v/>
      </c>
      <c r="BX158" s="3" t="str">
        <f t="shared" si="39"/>
        <v/>
      </c>
      <c r="BY158" s="3" t="str">
        <f t="shared" si="39"/>
        <v>93. AS A BYPRODUCT</v>
      </c>
      <c r="BZ158" s="3" t="str">
        <f t="shared" si="39"/>
        <v/>
      </c>
      <c r="CA158" s="3" t="str">
        <f t="shared" si="39"/>
        <v/>
      </c>
      <c r="CB158" s="3" t="str">
        <f t="shared" si="39"/>
        <v/>
      </c>
      <c r="CC158" s="3" t="str">
        <f t="shared" si="43"/>
        <v/>
      </c>
      <c r="CD158" s="3" t="str">
        <f t="shared" si="43"/>
        <v/>
      </c>
      <c r="CE158" s="3" t="str">
        <f t="shared" si="43"/>
        <v/>
      </c>
      <c r="CF158" s="3" t="str">
        <f t="shared" si="43"/>
        <v/>
      </c>
      <c r="CG158" s="3" t="str">
        <f t="shared" si="43"/>
        <v/>
      </c>
      <c r="CH158" s="3" t="str">
        <f t="shared" si="43"/>
        <v/>
      </c>
      <c r="CI158" s="3" t="str">
        <f t="shared" si="43"/>
        <v/>
      </c>
      <c r="CJ158" s="3" t="str">
        <f t="shared" si="43"/>
        <v/>
      </c>
      <c r="CK158" s="3" t="str">
        <f t="shared" si="43"/>
        <v/>
      </c>
      <c r="CL158" s="3" t="str">
        <f t="shared" si="41"/>
        <v/>
      </c>
      <c r="CM158" s="3" t="str">
        <f t="shared" si="41"/>
        <v/>
      </c>
      <c r="CN158" s="3" t="str">
        <f t="shared" si="41"/>
        <v/>
      </c>
      <c r="CO158" s="3" t="str">
        <f t="shared" si="41"/>
        <v/>
      </c>
      <c r="CP158" s="3" t="str">
        <f t="shared" si="41"/>
        <v/>
      </c>
      <c r="CQ158" s="3" t="str">
        <f t="shared" si="33"/>
        <v/>
      </c>
      <c r="CR158" s="3" t="str">
        <f t="shared" si="33"/>
        <v/>
      </c>
      <c r="CS158" s="3" t="str">
        <f t="shared" si="33"/>
        <v/>
      </c>
      <c r="CT158" s="3" t="str">
        <f t="shared" si="33"/>
        <v/>
      </c>
      <c r="CU158" s="3" t="str">
        <f t="shared" si="33"/>
        <v/>
      </c>
      <c r="CV158" s="3" t="str">
        <f t="shared" si="33"/>
        <v/>
      </c>
      <c r="CW158" s="3" t="str">
        <f t="shared" si="33"/>
        <v/>
      </c>
      <c r="CX158" s="3" t="str">
        <f t="shared" si="33"/>
        <v/>
      </c>
      <c r="CY158" s="3" t="str">
        <f t="shared" si="33"/>
        <v/>
      </c>
      <c r="CZ158" s="3" t="str">
        <f t="shared" si="33"/>
        <v/>
      </c>
      <c r="DA158" s="3" t="str">
        <f t="shared" si="33"/>
        <v/>
      </c>
      <c r="DB158" s="3" t="str">
        <f t="shared" si="33"/>
        <v/>
      </c>
      <c r="DC158" s="3" t="str">
        <f t="shared" si="33"/>
        <v/>
      </c>
      <c r="DD158" s="3" t="str">
        <f t="shared" si="33"/>
        <v/>
      </c>
      <c r="DE158" s="3" t="str">
        <f t="shared" si="33"/>
        <v/>
      </c>
      <c r="DF158" s="3" t="str">
        <f t="shared" si="33"/>
        <v/>
      </c>
      <c r="DG158" s="3" t="str">
        <f t="shared" si="44"/>
        <v/>
      </c>
      <c r="DH158" s="3" t="str">
        <f t="shared" si="44"/>
        <v/>
      </c>
      <c r="DI158" s="3" t="str">
        <f t="shared" si="44"/>
        <v/>
      </c>
      <c r="DJ158" s="3" t="str">
        <f t="shared" si="44"/>
        <v/>
      </c>
      <c r="DK158" s="3" t="str">
        <f t="shared" si="44"/>
        <v/>
      </c>
      <c r="DL158" s="3" t="str">
        <f t="shared" si="44"/>
        <v/>
      </c>
      <c r="DM158" s="3" t="str">
        <f t="shared" si="42"/>
        <v/>
      </c>
      <c r="DN158" s="3" t="str">
        <f t="shared" si="42"/>
        <v/>
      </c>
      <c r="DO158" s="3" t="str">
        <f t="shared" si="42"/>
        <v/>
      </c>
      <c r="DP158" s="3" t="str">
        <f t="shared" si="42"/>
        <v/>
      </c>
      <c r="DQ158" s="3" t="str">
        <f t="shared" si="42"/>
        <v/>
      </c>
      <c r="DR158" s="3" t="str">
        <f t="shared" si="35"/>
        <v/>
      </c>
      <c r="DS158" s="3" t="str">
        <f t="shared" si="35"/>
        <v/>
      </c>
      <c r="DT158" s="3" t="str">
        <f t="shared" si="34"/>
        <v/>
      </c>
      <c r="DU158" s="3" t="str">
        <f t="shared" si="30"/>
        <v/>
      </c>
      <c r="DV158" s="3" t="str">
        <f t="shared" si="30"/>
        <v/>
      </c>
    </row>
    <row r="159" spans="1:126" ht="90">
      <c r="A159" t="s">
        <v>115</v>
      </c>
      <c r="B159">
        <v>2020</v>
      </c>
      <c r="C159" t="s">
        <v>114</v>
      </c>
      <c r="D159">
        <v>106990</v>
      </c>
      <c r="E159" s="31">
        <v>1320219045679</v>
      </c>
      <c r="F159" t="s">
        <v>600</v>
      </c>
      <c r="G159">
        <v>541715</v>
      </c>
      <c r="H159" t="s">
        <v>601</v>
      </c>
      <c r="I159" t="s">
        <v>602</v>
      </c>
      <c r="J159" t="s">
        <v>153</v>
      </c>
      <c r="K159" t="s">
        <v>155</v>
      </c>
      <c r="L159">
        <v>94801</v>
      </c>
      <c r="M159" s="38" t="str">
        <f t="shared" si="37"/>
        <v>89. PRODUCE THE CHEMICAL, 90. IMPORT THE CHEMICAL, 93. AS A BYPRODUCT, 94. AS A MANUFACTURED IMPURITY, 95. USED AS A REACTANT, 97. P102  RAW MATERIALS, 117. PROCESSED / RECYCLING, 133. ANCILLARY OR OTHER USE, 142. Z399  OTHER</v>
      </c>
      <c r="N159" s="3" t="s">
        <v>63</v>
      </c>
      <c r="O159" s="3" t="s">
        <v>1409</v>
      </c>
      <c r="P159">
        <v>0</v>
      </c>
      <c r="Q159">
        <v>3.0000000000000001E-3</v>
      </c>
      <c r="R159">
        <v>3.0000000000000001E-3</v>
      </c>
      <c r="S159" s="3" t="s">
        <v>1407</v>
      </c>
      <c r="T159" s="3" t="s">
        <v>1407</v>
      </c>
      <c r="U159" s="3" t="s">
        <v>1405</v>
      </c>
      <c r="V159" s="3" t="s">
        <v>1405</v>
      </c>
      <c r="W159" s="3" t="s">
        <v>1407</v>
      </c>
      <c r="X159" s="3" t="s">
        <v>1407</v>
      </c>
      <c r="Y159" s="3" t="s">
        <v>1407</v>
      </c>
      <c r="Z159" s="3" t="s">
        <v>1405</v>
      </c>
      <c r="AA159" s="3" t="s">
        <v>1407</v>
      </c>
      <c r="AB159" s="3" t="s">
        <v>1405</v>
      </c>
      <c r="AC159" s="3" t="s">
        <v>1405</v>
      </c>
      <c r="AD159" s="3" t="s">
        <v>1405</v>
      </c>
      <c r="AE159" s="3" t="s">
        <v>1405</v>
      </c>
      <c r="AF159" s="3" t="s">
        <v>1405</v>
      </c>
      <c r="AG159" s="3" t="s">
        <v>1405</v>
      </c>
      <c r="AH159" s="3" t="s">
        <v>1405</v>
      </c>
      <c r="AI159" s="3" t="s">
        <v>1405</v>
      </c>
      <c r="AJ159" s="3" t="s">
        <v>1405</v>
      </c>
      <c r="AK159" s="3" t="s">
        <v>1405</v>
      </c>
      <c r="AL159" s="3" t="s">
        <v>1405</v>
      </c>
      <c r="AM159" s="3" t="s">
        <v>1405</v>
      </c>
      <c r="AN159" s="3" t="s">
        <v>1405</v>
      </c>
      <c r="AO159" s="3" t="s">
        <v>1405</v>
      </c>
      <c r="AP159" s="3" t="s">
        <v>1405</v>
      </c>
      <c r="AQ159" s="3" t="s">
        <v>1405</v>
      </c>
      <c r="AR159" s="3" t="s">
        <v>1405</v>
      </c>
      <c r="AS159" s="3" t="s">
        <v>1405</v>
      </c>
      <c r="AT159" s="3" t="s">
        <v>1405</v>
      </c>
      <c r="AU159" s="3" t="s">
        <v>1407</v>
      </c>
      <c r="AV159" s="3" t="s">
        <v>1405</v>
      </c>
      <c r="AW159" s="3" t="s">
        <v>1405</v>
      </c>
      <c r="AX159" s="3" t="s">
        <v>1405</v>
      </c>
      <c r="AY159" s="3" t="s">
        <v>1405</v>
      </c>
      <c r="AZ159" s="3" t="s">
        <v>1405</v>
      </c>
      <c r="BA159" s="3" t="s">
        <v>1405</v>
      </c>
      <c r="BB159" s="3" t="s">
        <v>1405</v>
      </c>
      <c r="BC159" s="3" t="s">
        <v>1405</v>
      </c>
      <c r="BD159" s="3" t="s">
        <v>1405</v>
      </c>
      <c r="BE159" s="3" t="s">
        <v>1405</v>
      </c>
      <c r="BF159" s="3" t="s">
        <v>1405</v>
      </c>
      <c r="BG159" s="3" t="s">
        <v>1405</v>
      </c>
      <c r="BH159" s="3" t="s">
        <v>1405</v>
      </c>
      <c r="BI159" s="3" t="s">
        <v>1405</v>
      </c>
      <c r="BJ159" s="3" t="s">
        <v>1405</v>
      </c>
      <c r="BK159" s="3" t="s">
        <v>1407</v>
      </c>
      <c r="BL159" s="3" t="s">
        <v>1405</v>
      </c>
      <c r="BM159" s="3" t="s">
        <v>1405</v>
      </c>
      <c r="BN159" s="3" t="s">
        <v>1405</v>
      </c>
      <c r="BO159" s="3" t="s">
        <v>1405</v>
      </c>
      <c r="BP159" s="3" t="s">
        <v>1405</v>
      </c>
      <c r="BQ159" s="3" t="s">
        <v>1405</v>
      </c>
      <c r="BR159" s="3" t="s">
        <v>1405</v>
      </c>
      <c r="BS159" s="3" t="s">
        <v>1405</v>
      </c>
      <c r="BT159" s="3" t="s">
        <v>1407</v>
      </c>
      <c r="BU159" s="3" t="str">
        <f t="shared" si="39"/>
        <v>89. PRODUCE THE CHEMICAL</v>
      </c>
      <c r="BV159" s="3" t="str">
        <f t="shared" si="39"/>
        <v>90. IMPORT THE CHEMICAL</v>
      </c>
      <c r="BW159" s="3" t="str">
        <f t="shared" si="39"/>
        <v/>
      </c>
      <c r="BX159" s="3" t="str">
        <f t="shared" si="39"/>
        <v/>
      </c>
      <c r="BY159" s="3" t="str">
        <f t="shared" si="39"/>
        <v>93. AS A BYPRODUCT</v>
      </c>
      <c r="BZ159" s="3" t="str">
        <f t="shared" si="39"/>
        <v>94. AS A MANUFACTURED IMPURITY</v>
      </c>
      <c r="CA159" s="3" t="str">
        <f t="shared" si="39"/>
        <v>95. USED AS A REACTANT</v>
      </c>
      <c r="CB159" s="3" t="str">
        <f t="shared" si="39"/>
        <v/>
      </c>
      <c r="CC159" s="3" t="str">
        <f t="shared" si="43"/>
        <v>97. P102  RAW MATERIALS</v>
      </c>
      <c r="CD159" s="3" t="str">
        <f t="shared" si="43"/>
        <v/>
      </c>
      <c r="CE159" s="3" t="str">
        <f t="shared" si="43"/>
        <v/>
      </c>
      <c r="CF159" s="3" t="str">
        <f t="shared" si="43"/>
        <v/>
      </c>
      <c r="CG159" s="3" t="str">
        <f t="shared" si="43"/>
        <v/>
      </c>
      <c r="CH159" s="3" t="str">
        <f t="shared" si="43"/>
        <v/>
      </c>
      <c r="CI159" s="3" t="str">
        <f t="shared" si="43"/>
        <v/>
      </c>
      <c r="CJ159" s="3" t="str">
        <f t="shared" si="43"/>
        <v/>
      </c>
      <c r="CK159" s="3" t="str">
        <f t="shared" si="43"/>
        <v/>
      </c>
      <c r="CL159" s="3" t="str">
        <f t="shared" si="41"/>
        <v/>
      </c>
      <c r="CM159" s="3" t="str">
        <f t="shared" si="41"/>
        <v/>
      </c>
      <c r="CN159" s="3" t="str">
        <f t="shared" si="41"/>
        <v/>
      </c>
      <c r="CO159" s="3" t="str">
        <f t="shared" si="41"/>
        <v/>
      </c>
      <c r="CP159" s="3" t="str">
        <f t="shared" si="41"/>
        <v/>
      </c>
      <c r="CQ159" s="3" t="str">
        <f t="shared" si="33"/>
        <v/>
      </c>
      <c r="CR159" s="3" t="str">
        <f t="shared" si="33"/>
        <v/>
      </c>
      <c r="CS159" s="3" t="str">
        <f t="shared" si="33"/>
        <v/>
      </c>
      <c r="CT159" s="3" t="str">
        <f t="shared" si="33"/>
        <v/>
      </c>
      <c r="CU159" s="3" t="str">
        <f t="shared" si="33"/>
        <v/>
      </c>
      <c r="CV159" s="3" t="str">
        <f t="shared" ref="CV159:DF182" si="45">IF(AT159="Yes", CV$1,"")</f>
        <v/>
      </c>
      <c r="CW159" s="3" t="str">
        <f t="shared" si="45"/>
        <v>117. PROCESSED / RECYCLING</v>
      </c>
      <c r="CX159" s="3" t="str">
        <f t="shared" si="45"/>
        <v/>
      </c>
      <c r="CY159" s="3" t="str">
        <f t="shared" si="45"/>
        <v/>
      </c>
      <c r="CZ159" s="3" t="str">
        <f t="shared" si="45"/>
        <v/>
      </c>
      <c r="DA159" s="3" t="str">
        <f t="shared" si="45"/>
        <v/>
      </c>
      <c r="DB159" s="3" t="str">
        <f t="shared" si="45"/>
        <v/>
      </c>
      <c r="DC159" s="3" t="str">
        <f t="shared" si="45"/>
        <v/>
      </c>
      <c r="DD159" s="3" t="str">
        <f t="shared" si="45"/>
        <v/>
      </c>
      <c r="DE159" s="3" t="str">
        <f t="shared" si="45"/>
        <v/>
      </c>
      <c r="DF159" s="3" t="str">
        <f t="shared" si="45"/>
        <v/>
      </c>
      <c r="DG159" s="3" t="str">
        <f t="shared" si="44"/>
        <v/>
      </c>
      <c r="DH159" s="3" t="str">
        <f t="shared" si="44"/>
        <v/>
      </c>
      <c r="DI159" s="3" t="str">
        <f t="shared" si="44"/>
        <v/>
      </c>
      <c r="DJ159" s="3" t="str">
        <f t="shared" si="44"/>
        <v/>
      </c>
      <c r="DK159" s="3" t="str">
        <f t="shared" si="44"/>
        <v/>
      </c>
      <c r="DL159" s="3" t="str">
        <f t="shared" si="44"/>
        <v/>
      </c>
      <c r="DM159" s="3" t="str">
        <f t="shared" si="42"/>
        <v>133. ANCILLARY OR OTHER USE</v>
      </c>
      <c r="DN159" s="3" t="str">
        <f t="shared" si="42"/>
        <v/>
      </c>
      <c r="DO159" s="3" t="str">
        <f t="shared" si="42"/>
        <v/>
      </c>
      <c r="DP159" s="3" t="str">
        <f t="shared" si="42"/>
        <v/>
      </c>
      <c r="DQ159" s="3" t="str">
        <f t="shared" si="42"/>
        <v/>
      </c>
      <c r="DR159" s="3" t="str">
        <f t="shared" si="35"/>
        <v/>
      </c>
      <c r="DS159" s="3" t="str">
        <f t="shared" si="35"/>
        <v/>
      </c>
      <c r="DT159" s="3" t="str">
        <f t="shared" si="34"/>
        <v/>
      </c>
      <c r="DU159" s="3" t="str">
        <f t="shared" si="30"/>
        <v/>
      </c>
      <c r="DV159" s="3" t="str">
        <f t="shared" si="30"/>
        <v>142. Z399  OTHER</v>
      </c>
    </row>
    <row r="160" spans="1:126" ht="45">
      <c r="A160" t="s">
        <v>115</v>
      </c>
      <c r="B160">
        <v>2021</v>
      </c>
      <c r="C160" t="s">
        <v>114</v>
      </c>
      <c r="D160">
        <v>106990</v>
      </c>
      <c r="E160" s="31">
        <v>1321219964501</v>
      </c>
      <c r="F160" t="s">
        <v>600</v>
      </c>
      <c r="G160">
        <v>541715</v>
      </c>
      <c r="H160" t="s">
        <v>601</v>
      </c>
      <c r="I160" t="s">
        <v>602</v>
      </c>
      <c r="J160" t="s">
        <v>153</v>
      </c>
      <c r="K160" t="s">
        <v>155</v>
      </c>
      <c r="L160">
        <v>94801</v>
      </c>
      <c r="M160" s="3" t="str">
        <f t="shared" si="37"/>
        <v>89. PRODUCE THE CHEMICAL, 93. AS A BYPRODUCT</v>
      </c>
      <c r="N160" s="3" t="s">
        <v>63</v>
      </c>
      <c r="O160" s="3" t="s">
        <v>1409</v>
      </c>
      <c r="P160">
        <v>0</v>
      </c>
      <c r="Q160">
        <v>6.0000000000000001E-3</v>
      </c>
      <c r="R160">
        <v>6.0000000000000001E-3</v>
      </c>
      <c r="S160" s="3" t="s">
        <v>1407</v>
      </c>
      <c r="T160" s="3" t="s">
        <v>1405</v>
      </c>
      <c r="U160" s="3" t="s">
        <v>1405</v>
      </c>
      <c r="V160" s="3" t="s">
        <v>1405</v>
      </c>
      <c r="W160" s="3" t="s">
        <v>1407</v>
      </c>
      <c r="X160" s="3" t="s">
        <v>1405</v>
      </c>
      <c r="Y160" s="3" t="s">
        <v>1405</v>
      </c>
      <c r="Z160" s="3" t="s">
        <v>1405</v>
      </c>
      <c r="AA160" s="3" t="s">
        <v>1405</v>
      </c>
      <c r="AB160" s="3" t="s">
        <v>1405</v>
      </c>
      <c r="AC160" s="3" t="s">
        <v>1405</v>
      </c>
      <c r="AD160" s="3" t="s">
        <v>1405</v>
      </c>
      <c r="AE160" s="3" t="s">
        <v>1405</v>
      </c>
      <c r="AF160" s="3" t="s">
        <v>1405</v>
      </c>
      <c r="AG160" s="3" t="s">
        <v>1405</v>
      </c>
      <c r="AH160" s="3" t="s">
        <v>1405</v>
      </c>
      <c r="AI160" s="3" t="s">
        <v>1405</v>
      </c>
      <c r="AJ160" s="3" t="s">
        <v>1405</v>
      </c>
      <c r="AK160" s="3" t="s">
        <v>1405</v>
      </c>
      <c r="AL160" s="3" t="s">
        <v>1405</v>
      </c>
      <c r="AM160" s="3" t="s">
        <v>1405</v>
      </c>
      <c r="AN160" s="3" t="s">
        <v>1405</v>
      </c>
      <c r="AO160" s="3" t="s">
        <v>1405</v>
      </c>
      <c r="AP160" s="3" t="s">
        <v>1405</v>
      </c>
      <c r="AQ160" s="3" t="s">
        <v>1405</v>
      </c>
      <c r="AR160" s="3" t="s">
        <v>1405</v>
      </c>
      <c r="AS160" s="3" t="s">
        <v>1405</v>
      </c>
      <c r="AT160" s="3" t="s">
        <v>1405</v>
      </c>
      <c r="AU160" s="3" t="s">
        <v>1405</v>
      </c>
      <c r="AV160" s="3" t="s">
        <v>1405</v>
      </c>
      <c r="AW160" s="3" t="s">
        <v>1405</v>
      </c>
      <c r="AX160" s="3" t="s">
        <v>1405</v>
      </c>
      <c r="AY160" s="3" t="s">
        <v>1405</v>
      </c>
      <c r="AZ160" s="3" t="s">
        <v>1405</v>
      </c>
      <c r="BA160" s="3" t="s">
        <v>1405</v>
      </c>
      <c r="BB160" s="3" t="s">
        <v>1405</v>
      </c>
      <c r="BC160" s="3" t="s">
        <v>1405</v>
      </c>
      <c r="BD160" s="3" t="s">
        <v>1405</v>
      </c>
      <c r="BE160" s="3" t="s">
        <v>1405</v>
      </c>
      <c r="BF160" s="3" t="s">
        <v>1405</v>
      </c>
      <c r="BG160" s="3" t="s">
        <v>1405</v>
      </c>
      <c r="BH160" s="3" t="s">
        <v>1405</v>
      </c>
      <c r="BI160" s="3" t="s">
        <v>1405</v>
      </c>
      <c r="BJ160" s="3" t="s">
        <v>1405</v>
      </c>
      <c r="BK160" s="3" t="s">
        <v>1405</v>
      </c>
      <c r="BL160" s="3" t="s">
        <v>1405</v>
      </c>
      <c r="BM160" s="3" t="s">
        <v>1405</v>
      </c>
      <c r="BN160" s="3" t="s">
        <v>1405</v>
      </c>
      <c r="BO160" s="3" t="s">
        <v>1405</v>
      </c>
      <c r="BP160" s="3" t="s">
        <v>1405</v>
      </c>
      <c r="BQ160" s="3" t="s">
        <v>1405</v>
      </c>
      <c r="BR160" s="3" t="s">
        <v>1405</v>
      </c>
      <c r="BS160" s="3" t="s">
        <v>1405</v>
      </c>
      <c r="BT160" s="3" t="s">
        <v>1405</v>
      </c>
      <c r="BU160" s="3" t="str">
        <f t="shared" si="39"/>
        <v>89. PRODUCE THE CHEMICAL</v>
      </c>
      <c r="BV160" s="3" t="str">
        <f t="shared" si="39"/>
        <v/>
      </c>
      <c r="BW160" s="3" t="str">
        <f t="shared" si="39"/>
        <v/>
      </c>
      <c r="BX160" s="3" t="str">
        <f t="shared" si="39"/>
        <v/>
      </c>
      <c r="BY160" s="3" t="str">
        <f t="shared" si="39"/>
        <v>93. AS A BYPRODUCT</v>
      </c>
      <c r="BZ160" s="3" t="str">
        <f t="shared" si="39"/>
        <v/>
      </c>
      <c r="CA160" s="3" t="str">
        <f t="shared" si="39"/>
        <v/>
      </c>
      <c r="CB160" s="3" t="str">
        <f t="shared" si="39"/>
        <v/>
      </c>
      <c r="CC160" s="3" t="str">
        <f t="shared" si="43"/>
        <v/>
      </c>
      <c r="CD160" s="3" t="str">
        <f t="shared" si="43"/>
        <v/>
      </c>
      <c r="CE160" s="3" t="str">
        <f t="shared" si="43"/>
        <v/>
      </c>
      <c r="CF160" s="3" t="str">
        <f t="shared" si="43"/>
        <v/>
      </c>
      <c r="CG160" s="3" t="str">
        <f t="shared" si="43"/>
        <v/>
      </c>
      <c r="CH160" s="3" t="str">
        <f t="shared" si="43"/>
        <v/>
      </c>
      <c r="CI160" s="3" t="str">
        <f t="shared" si="43"/>
        <v/>
      </c>
      <c r="CJ160" s="3" t="str">
        <f t="shared" si="43"/>
        <v/>
      </c>
      <c r="CK160" s="3" t="str">
        <f t="shared" si="43"/>
        <v/>
      </c>
      <c r="CL160" s="3" t="str">
        <f t="shared" si="41"/>
        <v/>
      </c>
      <c r="CM160" s="3" t="str">
        <f t="shared" si="41"/>
        <v/>
      </c>
      <c r="CN160" s="3" t="str">
        <f t="shared" si="41"/>
        <v/>
      </c>
      <c r="CO160" s="3" t="str">
        <f t="shared" si="41"/>
        <v/>
      </c>
      <c r="CP160" s="3" t="str">
        <f t="shared" si="41"/>
        <v/>
      </c>
      <c r="CQ160" s="3" t="str">
        <f t="shared" si="41"/>
        <v/>
      </c>
      <c r="CR160" s="3" t="str">
        <f t="shared" si="41"/>
        <v/>
      </c>
      <c r="CS160" s="3" t="str">
        <f t="shared" si="41"/>
        <v/>
      </c>
      <c r="CT160" s="3" t="str">
        <f t="shared" si="41"/>
        <v/>
      </c>
      <c r="CU160" s="3" t="str">
        <f t="shared" si="41"/>
        <v/>
      </c>
      <c r="CV160" s="3" t="str">
        <f t="shared" si="45"/>
        <v/>
      </c>
      <c r="CW160" s="3" t="str">
        <f t="shared" si="45"/>
        <v/>
      </c>
      <c r="CX160" s="3" t="str">
        <f t="shared" si="45"/>
        <v/>
      </c>
      <c r="CY160" s="3" t="str">
        <f t="shared" si="45"/>
        <v/>
      </c>
      <c r="CZ160" s="3" t="str">
        <f t="shared" si="45"/>
        <v/>
      </c>
      <c r="DA160" s="3" t="str">
        <f t="shared" si="45"/>
        <v/>
      </c>
      <c r="DB160" s="3" t="str">
        <f t="shared" si="45"/>
        <v/>
      </c>
      <c r="DC160" s="3" t="str">
        <f t="shared" si="45"/>
        <v/>
      </c>
      <c r="DD160" s="3" t="str">
        <f t="shared" si="45"/>
        <v/>
      </c>
      <c r="DE160" s="3" t="str">
        <f t="shared" si="45"/>
        <v/>
      </c>
      <c r="DF160" s="3" t="str">
        <f t="shared" si="45"/>
        <v/>
      </c>
      <c r="DG160" s="3" t="str">
        <f t="shared" si="44"/>
        <v/>
      </c>
      <c r="DH160" s="3" t="str">
        <f t="shared" si="44"/>
        <v/>
      </c>
      <c r="DI160" s="3" t="str">
        <f t="shared" si="44"/>
        <v/>
      </c>
      <c r="DJ160" s="3" t="str">
        <f t="shared" si="44"/>
        <v/>
      </c>
      <c r="DK160" s="3" t="str">
        <f t="shared" si="44"/>
        <v/>
      </c>
      <c r="DL160" s="3" t="str">
        <f t="shared" si="44"/>
        <v/>
      </c>
      <c r="DM160" s="3" t="str">
        <f t="shared" si="42"/>
        <v/>
      </c>
      <c r="DN160" s="3" t="str">
        <f t="shared" si="42"/>
        <v/>
      </c>
      <c r="DO160" s="3" t="str">
        <f t="shared" si="42"/>
        <v/>
      </c>
      <c r="DP160" s="3" t="str">
        <f t="shared" si="42"/>
        <v/>
      </c>
      <c r="DQ160" s="3" t="str">
        <f t="shared" si="42"/>
        <v/>
      </c>
      <c r="DR160" s="3" t="str">
        <f t="shared" si="35"/>
        <v/>
      </c>
      <c r="DS160" s="3" t="str">
        <f t="shared" si="35"/>
        <v/>
      </c>
      <c r="DT160" s="3" t="str">
        <f t="shared" si="34"/>
        <v/>
      </c>
      <c r="DU160" s="3" t="str">
        <f t="shared" si="30"/>
        <v/>
      </c>
      <c r="DV160" s="3" t="str">
        <f t="shared" si="30"/>
        <v/>
      </c>
    </row>
    <row r="161" spans="1:126" ht="60">
      <c r="A161" t="s">
        <v>115</v>
      </c>
      <c r="B161">
        <v>2016</v>
      </c>
      <c r="C161" t="s">
        <v>114</v>
      </c>
      <c r="D161">
        <v>106990</v>
      </c>
      <c r="E161" s="31">
        <v>1316215560145</v>
      </c>
      <c r="F161" t="s">
        <v>157</v>
      </c>
      <c r="G161">
        <v>324110</v>
      </c>
      <c r="H161" t="s">
        <v>159</v>
      </c>
      <c r="I161" t="s">
        <v>160</v>
      </c>
      <c r="J161" t="s">
        <v>161</v>
      </c>
      <c r="K161" t="s">
        <v>163</v>
      </c>
      <c r="L161">
        <v>82007</v>
      </c>
      <c r="M161" s="3" t="str">
        <f t="shared" si="37"/>
        <v>89. PRODUCE THE CHEMICAL, 91. ON-SITE USE OF THE CHEMICAL, 95. USED AS A REACTANT, 101. ADDED AS A FORMULATION COMPONENT, 115. REPACKAGING</v>
      </c>
      <c r="N161" s="3" t="s">
        <v>1419</v>
      </c>
      <c r="O161" s="3" t="s">
        <v>1409</v>
      </c>
      <c r="P161">
        <v>7</v>
      </c>
      <c r="Q161">
        <v>0</v>
      </c>
      <c r="R161">
        <v>7</v>
      </c>
      <c r="S161" s="3" t="s">
        <v>1407</v>
      </c>
      <c r="T161" s="3" t="s">
        <v>1405</v>
      </c>
      <c r="U161" s="3" t="s">
        <v>1407</v>
      </c>
      <c r="V161" s="3" t="s">
        <v>1405</v>
      </c>
      <c r="W161" s="3" t="s">
        <v>1405</v>
      </c>
      <c r="X161" s="3" t="s">
        <v>1405</v>
      </c>
      <c r="Y161" s="3" t="s">
        <v>1407</v>
      </c>
      <c r="AE161" s="3" t="s">
        <v>1407</v>
      </c>
      <c r="AR161" s="3" t="s">
        <v>1405</v>
      </c>
      <c r="AS161" s="3" t="s">
        <v>1407</v>
      </c>
      <c r="AT161" s="3" t="s">
        <v>1405</v>
      </c>
      <c r="AV161" s="3" t="s">
        <v>1405</v>
      </c>
      <c r="BD161" s="3" t="s">
        <v>1405</v>
      </c>
      <c r="BK161" s="3" t="s">
        <v>1405</v>
      </c>
      <c r="BU161" s="3" t="str">
        <f t="shared" si="39"/>
        <v>89. PRODUCE THE CHEMICAL</v>
      </c>
      <c r="BV161" s="3" t="str">
        <f t="shared" si="39"/>
        <v/>
      </c>
      <c r="BW161" s="3" t="str">
        <f t="shared" si="39"/>
        <v>91. ON-SITE USE OF THE CHEMICAL</v>
      </c>
      <c r="BX161" s="3" t="str">
        <f t="shared" si="39"/>
        <v/>
      </c>
      <c r="BY161" s="3" t="str">
        <f t="shared" si="39"/>
        <v/>
      </c>
      <c r="BZ161" s="3" t="str">
        <f t="shared" si="39"/>
        <v/>
      </c>
      <c r="CA161" s="3" t="str">
        <f t="shared" si="39"/>
        <v>95. USED AS A REACTANT</v>
      </c>
      <c r="CB161" s="3" t="str">
        <f t="shared" si="39"/>
        <v/>
      </c>
      <c r="CC161" s="3" t="str">
        <f t="shared" si="43"/>
        <v/>
      </c>
      <c r="CD161" s="3" t="str">
        <f t="shared" si="43"/>
        <v/>
      </c>
      <c r="CE161" s="3" t="str">
        <f t="shared" si="43"/>
        <v/>
      </c>
      <c r="CF161" s="3" t="str">
        <f t="shared" si="43"/>
        <v/>
      </c>
      <c r="CG161" s="3" t="str">
        <f t="shared" si="43"/>
        <v>101. ADDED AS A FORMULATION COMPONENT</v>
      </c>
      <c r="CH161" s="3" t="str">
        <f t="shared" si="43"/>
        <v/>
      </c>
      <c r="CI161" s="3" t="str">
        <f t="shared" si="43"/>
        <v/>
      </c>
      <c r="CJ161" s="3" t="str">
        <f t="shared" si="43"/>
        <v/>
      </c>
      <c r="CK161" s="3" t="str">
        <f t="shared" si="43"/>
        <v/>
      </c>
      <c r="CL161" s="3" t="str">
        <f t="shared" si="41"/>
        <v/>
      </c>
      <c r="CM161" s="3" t="str">
        <f t="shared" si="41"/>
        <v/>
      </c>
      <c r="CN161" s="3" t="str">
        <f t="shared" si="41"/>
        <v/>
      </c>
      <c r="CO161" s="3" t="str">
        <f t="shared" si="41"/>
        <v/>
      </c>
      <c r="CP161" s="3" t="str">
        <f t="shared" si="41"/>
        <v/>
      </c>
      <c r="CQ161" s="3" t="str">
        <f t="shared" si="41"/>
        <v/>
      </c>
      <c r="CR161" s="3" t="str">
        <f t="shared" si="41"/>
        <v/>
      </c>
      <c r="CS161" s="3" t="str">
        <f t="shared" si="41"/>
        <v/>
      </c>
      <c r="CT161" s="3" t="str">
        <f t="shared" si="41"/>
        <v/>
      </c>
      <c r="CU161" s="3" t="str">
        <f t="shared" si="41"/>
        <v>115. REPACKAGING</v>
      </c>
      <c r="CV161" s="3" t="str">
        <f t="shared" si="45"/>
        <v/>
      </c>
      <c r="CW161" s="3" t="str">
        <f t="shared" si="45"/>
        <v/>
      </c>
      <c r="CX161" s="3" t="str">
        <f t="shared" si="45"/>
        <v/>
      </c>
      <c r="CY161" s="3" t="str">
        <f t="shared" si="45"/>
        <v/>
      </c>
      <c r="CZ161" s="3" t="str">
        <f t="shared" si="45"/>
        <v/>
      </c>
      <c r="DA161" s="3" t="str">
        <f t="shared" si="45"/>
        <v/>
      </c>
      <c r="DB161" s="3" t="str">
        <f t="shared" si="45"/>
        <v/>
      </c>
      <c r="DC161" s="3" t="str">
        <f t="shared" si="45"/>
        <v/>
      </c>
      <c r="DD161" s="3" t="str">
        <f t="shared" si="45"/>
        <v/>
      </c>
      <c r="DE161" s="3" t="str">
        <f t="shared" si="45"/>
        <v/>
      </c>
      <c r="DF161" s="3" t="str">
        <f t="shared" si="45"/>
        <v/>
      </c>
      <c r="DG161" s="3" t="str">
        <f t="shared" si="44"/>
        <v/>
      </c>
      <c r="DH161" s="3" t="str">
        <f t="shared" si="44"/>
        <v/>
      </c>
      <c r="DI161" s="3" t="str">
        <f t="shared" si="44"/>
        <v/>
      </c>
      <c r="DJ161" s="3" t="str">
        <f t="shared" si="44"/>
        <v/>
      </c>
      <c r="DK161" s="3" t="str">
        <f t="shared" si="44"/>
        <v/>
      </c>
      <c r="DL161" s="3" t="str">
        <f t="shared" si="44"/>
        <v/>
      </c>
      <c r="DM161" s="3" t="str">
        <f t="shared" si="42"/>
        <v/>
      </c>
      <c r="DN161" s="3" t="str">
        <f t="shared" si="42"/>
        <v/>
      </c>
      <c r="DO161" s="3" t="str">
        <f t="shared" si="42"/>
        <v/>
      </c>
      <c r="DP161" s="3" t="str">
        <f t="shared" si="42"/>
        <v/>
      </c>
      <c r="DQ161" s="3" t="str">
        <f t="shared" si="42"/>
        <v/>
      </c>
      <c r="DR161" s="3" t="str">
        <f t="shared" si="35"/>
        <v/>
      </c>
      <c r="DS161" s="3" t="str">
        <f t="shared" si="35"/>
        <v/>
      </c>
      <c r="DT161" s="3" t="str">
        <f t="shared" si="34"/>
        <v/>
      </c>
      <c r="DU161" s="3" t="str">
        <f t="shared" si="30"/>
        <v/>
      </c>
      <c r="DV161" s="3" t="str">
        <f t="shared" si="30"/>
        <v/>
      </c>
    </row>
    <row r="162" spans="1:126" ht="60">
      <c r="A162" t="s">
        <v>115</v>
      </c>
      <c r="B162">
        <v>2017</v>
      </c>
      <c r="C162" t="s">
        <v>114</v>
      </c>
      <c r="D162">
        <v>106990</v>
      </c>
      <c r="E162" s="31">
        <v>1317216012245</v>
      </c>
      <c r="F162" t="s">
        <v>157</v>
      </c>
      <c r="G162">
        <v>324110</v>
      </c>
      <c r="H162" t="s">
        <v>159</v>
      </c>
      <c r="I162" t="s">
        <v>160</v>
      </c>
      <c r="J162" t="s">
        <v>161</v>
      </c>
      <c r="K162" t="s">
        <v>163</v>
      </c>
      <c r="L162">
        <v>82007</v>
      </c>
      <c r="M162" s="3" t="str">
        <f t="shared" si="37"/>
        <v>89. PRODUCE THE CHEMICAL, 91. ON-SITE USE OF THE CHEMICAL, 95. USED AS A REACTANT, 101. ADDED AS A FORMULATION COMPONENT, 115. REPACKAGING</v>
      </c>
      <c r="N162" s="3" t="s">
        <v>1419</v>
      </c>
      <c r="O162" s="3" t="s">
        <v>1409</v>
      </c>
      <c r="P162">
        <v>10</v>
      </c>
      <c r="Q162">
        <v>0</v>
      </c>
      <c r="R162">
        <v>10</v>
      </c>
      <c r="S162" s="3" t="s">
        <v>1407</v>
      </c>
      <c r="T162" s="3" t="s">
        <v>1405</v>
      </c>
      <c r="U162" s="3" t="s">
        <v>1407</v>
      </c>
      <c r="V162" s="3" t="s">
        <v>1405</v>
      </c>
      <c r="W162" s="3" t="s">
        <v>1405</v>
      </c>
      <c r="X162" s="3" t="s">
        <v>1405</v>
      </c>
      <c r="Y162" s="3" t="s">
        <v>1407</v>
      </c>
      <c r="AE162" s="3" t="s">
        <v>1407</v>
      </c>
      <c r="AR162" s="3" t="s">
        <v>1405</v>
      </c>
      <c r="AS162" s="3" t="s">
        <v>1407</v>
      </c>
      <c r="AT162" s="3" t="s">
        <v>1405</v>
      </c>
      <c r="AV162" s="3" t="s">
        <v>1405</v>
      </c>
      <c r="BD162" s="3" t="s">
        <v>1405</v>
      </c>
      <c r="BK162" s="3" t="s">
        <v>1405</v>
      </c>
      <c r="BU162" s="3" t="str">
        <f t="shared" si="39"/>
        <v>89. PRODUCE THE CHEMICAL</v>
      </c>
      <c r="BV162" s="3" t="str">
        <f t="shared" si="39"/>
        <v/>
      </c>
      <c r="BW162" s="3" t="str">
        <f t="shared" si="39"/>
        <v>91. ON-SITE USE OF THE CHEMICAL</v>
      </c>
      <c r="BX162" s="3" t="str">
        <f t="shared" si="39"/>
        <v/>
      </c>
      <c r="BY162" s="3" t="str">
        <f t="shared" si="39"/>
        <v/>
      </c>
      <c r="BZ162" s="3" t="str">
        <f t="shared" si="39"/>
        <v/>
      </c>
      <c r="CA162" s="3" t="str">
        <f t="shared" si="39"/>
        <v>95. USED AS A REACTANT</v>
      </c>
      <c r="CB162" s="3" t="str">
        <f t="shared" si="39"/>
        <v/>
      </c>
      <c r="CC162" s="3" t="str">
        <f t="shared" si="43"/>
        <v/>
      </c>
      <c r="CD162" s="3" t="str">
        <f t="shared" si="43"/>
        <v/>
      </c>
      <c r="CE162" s="3" t="str">
        <f t="shared" si="43"/>
        <v/>
      </c>
      <c r="CF162" s="3" t="str">
        <f t="shared" si="43"/>
        <v/>
      </c>
      <c r="CG162" s="3" t="str">
        <f t="shared" si="43"/>
        <v>101. ADDED AS A FORMULATION COMPONENT</v>
      </c>
      <c r="CH162" s="3" t="str">
        <f t="shared" si="43"/>
        <v/>
      </c>
      <c r="CI162" s="3" t="str">
        <f t="shared" si="43"/>
        <v/>
      </c>
      <c r="CJ162" s="3" t="str">
        <f t="shared" si="43"/>
        <v/>
      </c>
      <c r="CK162" s="3" t="str">
        <f t="shared" si="43"/>
        <v/>
      </c>
      <c r="CL162" s="3" t="str">
        <f t="shared" si="41"/>
        <v/>
      </c>
      <c r="CM162" s="3" t="str">
        <f t="shared" si="41"/>
        <v/>
      </c>
      <c r="CN162" s="3" t="str">
        <f t="shared" si="41"/>
        <v/>
      </c>
      <c r="CO162" s="3" t="str">
        <f t="shared" si="41"/>
        <v/>
      </c>
      <c r="CP162" s="3" t="str">
        <f t="shared" si="41"/>
        <v/>
      </c>
      <c r="CQ162" s="3" t="str">
        <f t="shared" si="41"/>
        <v/>
      </c>
      <c r="CR162" s="3" t="str">
        <f t="shared" si="41"/>
        <v/>
      </c>
      <c r="CS162" s="3" t="str">
        <f t="shared" si="41"/>
        <v/>
      </c>
      <c r="CT162" s="3" t="str">
        <f t="shared" si="41"/>
        <v/>
      </c>
      <c r="CU162" s="3" t="str">
        <f t="shared" si="41"/>
        <v>115. REPACKAGING</v>
      </c>
      <c r="CV162" s="3" t="str">
        <f t="shared" si="45"/>
        <v/>
      </c>
      <c r="CW162" s="3" t="str">
        <f t="shared" si="45"/>
        <v/>
      </c>
      <c r="CX162" s="3" t="str">
        <f t="shared" si="45"/>
        <v/>
      </c>
      <c r="CY162" s="3" t="str">
        <f t="shared" si="45"/>
        <v/>
      </c>
      <c r="CZ162" s="3" t="str">
        <f t="shared" si="45"/>
        <v/>
      </c>
      <c r="DA162" s="3" t="str">
        <f t="shared" si="45"/>
        <v/>
      </c>
      <c r="DB162" s="3" t="str">
        <f t="shared" si="45"/>
        <v/>
      </c>
      <c r="DC162" s="3" t="str">
        <f t="shared" si="45"/>
        <v/>
      </c>
      <c r="DD162" s="3" t="str">
        <f t="shared" si="45"/>
        <v/>
      </c>
      <c r="DE162" s="3" t="str">
        <f t="shared" si="45"/>
        <v/>
      </c>
      <c r="DF162" s="3" t="str">
        <f t="shared" si="45"/>
        <v/>
      </c>
      <c r="DG162" s="3" t="str">
        <f t="shared" si="44"/>
        <v/>
      </c>
      <c r="DH162" s="3" t="str">
        <f t="shared" si="44"/>
        <v/>
      </c>
      <c r="DI162" s="3" t="str">
        <f t="shared" si="44"/>
        <v/>
      </c>
      <c r="DJ162" s="3" t="str">
        <f t="shared" si="44"/>
        <v/>
      </c>
      <c r="DK162" s="3" t="str">
        <f t="shared" si="44"/>
        <v/>
      </c>
      <c r="DL162" s="3" t="str">
        <f t="shared" si="44"/>
        <v/>
      </c>
      <c r="DM162" s="3" t="str">
        <f t="shared" si="42"/>
        <v/>
      </c>
      <c r="DN162" s="3" t="str">
        <f t="shared" si="42"/>
        <v/>
      </c>
      <c r="DO162" s="3" t="str">
        <f t="shared" si="42"/>
        <v/>
      </c>
      <c r="DP162" s="3" t="str">
        <f t="shared" si="42"/>
        <v/>
      </c>
      <c r="DQ162" s="3" t="str">
        <f t="shared" si="42"/>
        <v/>
      </c>
      <c r="DR162" s="3" t="str">
        <f t="shared" si="35"/>
        <v/>
      </c>
      <c r="DS162" s="3" t="str">
        <f t="shared" si="35"/>
        <v/>
      </c>
      <c r="DT162" s="3" t="str">
        <f t="shared" si="34"/>
        <v/>
      </c>
      <c r="DU162" s="3" t="str">
        <f t="shared" si="30"/>
        <v/>
      </c>
      <c r="DV162" s="3" t="str">
        <f t="shared" si="30"/>
        <v/>
      </c>
    </row>
    <row r="163" spans="1:126" ht="75">
      <c r="A163" t="s">
        <v>115</v>
      </c>
      <c r="B163">
        <v>2018</v>
      </c>
      <c r="C163" t="s">
        <v>114</v>
      </c>
      <c r="D163">
        <v>106990</v>
      </c>
      <c r="E163" s="31">
        <v>1318216937476</v>
      </c>
      <c r="F163" t="s">
        <v>157</v>
      </c>
      <c r="G163">
        <v>324110</v>
      </c>
      <c r="H163" t="s">
        <v>159</v>
      </c>
      <c r="I163" t="s">
        <v>160</v>
      </c>
      <c r="J163" t="s">
        <v>161</v>
      </c>
      <c r="K163" t="s">
        <v>163</v>
      </c>
      <c r="L163">
        <v>82007</v>
      </c>
      <c r="M163" s="3" t="str">
        <f t="shared" si="37"/>
        <v>89. PRODUCE THE CHEMICAL, 91. ON-SITE USE OF THE CHEMICAL, 95. USED AS A REACTANT, 96. P101  FEEDSTOCKS, 115. REPACKAGING</v>
      </c>
      <c r="N163" s="3" t="s">
        <v>1419</v>
      </c>
      <c r="O163" s="3" t="s">
        <v>1409</v>
      </c>
      <c r="P163">
        <v>8</v>
      </c>
      <c r="Q163">
        <v>0</v>
      </c>
      <c r="R163">
        <v>8</v>
      </c>
      <c r="S163" s="3" t="s">
        <v>1407</v>
      </c>
      <c r="T163" s="3" t="s">
        <v>1405</v>
      </c>
      <c r="U163" s="3" t="s">
        <v>1407</v>
      </c>
      <c r="V163" s="3" t="s">
        <v>1405</v>
      </c>
      <c r="W163" s="3" t="s">
        <v>1405</v>
      </c>
      <c r="X163" s="3" t="s">
        <v>1405</v>
      </c>
      <c r="Y163" s="3" t="s">
        <v>1407</v>
      </c>
      <c r="Z163" s="3" t="s">
        <v>1407</v>
      </c>
      <c r="AA163" s="3" t="s">
        <v>1405</v>
      </c>
      <c r="AB163" s="3" t="s">
        <v>1405</v>
      </c>
      <c r="AC163" s="3" t="s">
        <v>1405</v>
      </c>
      <c r="AD163" s="3" t="s">
        <v>1405</v>
      </c>
      <c r="AE163" s="3" t="s">
        <v>1405</v>
      </c>
      <c r="AF163" s="3" t="s">
        <v>1405</v>
      </c>
      <c r="AG163" s="3" t="s">
        <v>1405</v>
      </c>
      <c r="AH163" s="3" t="s">
        <v>1405</v>
      </c>
      <c r="AI163" s="3" t="s">
        <v>1405</v>
      </c>
      <c r="AJ163" s="3" t="s">
        <v>1405</v>
      </c>
      <c r="AK163" s="3" t="s">
        <v>1405</v>
      </c>
      <c r="AL163" s="3" t="s">
        <v>1405</v>
      </c>
      <c r="AM163" s="3" t="s">
        <v>1405</v>
      </c>
      <c r="AN163" s="3" t="s">
        <v>1405</v>
      </c>
      <c r="AO163" s="3" t="s">
        <v>1405</v>
      </c>
      <c r="AP163" s="3" t="s">
        <v>1405</v>
      </c>
      <c r="AQ163" s="3" t="s">
        <v>1405</v>
      </c>
      <c r="AR163" s="3" t="s">
        <v>1405</v>
      </c>
      <c r="AS163" s="3" t="s">
        <v>1407</v>
      </c>
      <c r="AT163" s="3" t="s">
        <v>1405</v>
      </c>
      <c r="AU163" s="3" t="s">
        <v>1405</v>
      </c>
      <c r="AV163" s="3" t="s">
        <v>1405</v>
      </c>
      <c r="AW163" s="3" t="s">
        <v>1405</v>
      </c>
      <c r="AX163" s="3" t="s">
        <v>1405</v>
      </c>
      <c r="AY163" s="3" t="s">
        <v>1405</v>
      </c>
      <c r="AZ163" s="3" t="s">
        <v>1405</v>
      </c>
      <c r="BA163" s="3" t="s">
        <v>1405</v>
      </c>
      <c r="BB163" s="3" t="s">
        <v>1405</v>
      </c>
      <c r="BC163" s="3" t="s">
        <v>1405</v>
      </c>
      <c r="BD163" s="3" t="s">
        <v>1405</v>
      </c>
      <c r="BE163" s="3" t="s">
        <v>1405</v>
      </c>
      <c r="BF163" s="3" t="s">
        <v>1405</v>
      </c>
      <c r="BG163" s="3" t="s">
        <v>1405</v>
      </c>
      <c r="BH163" s="3" t="s">
        <v>1405</v>
      </c>
      <c r="BI163" s="3" t="s">
        <v>1405</v>
      </c>
      <c r="BJ163" s="3" t="s">
        <v>1405</v>
      </c>
      <c r="BK163" s="3" t="s">
        <v>1405</v>
      </c>
      <c r="BL163" s="3" t="s">
        <v>1405</v>
      </c>
      <c r="BM163" s="3" t="s">
        <v>1405</v>
      </c>
      <c r="BN163" s="3" t="s">
        <v>1405</v>
      </c>
      <c r="BO163" s="3" t="s">
        <v>1405</v>
      </c>
      <c r="BP163" s="3" t="s">
        <v>1405</v>
      </c>
      <c r="BQ163" s="3" t="s">
        <v>1405</v>
      </c>
      <c r="BR163" s="3" t="s">
        <v>1405</v>
      </c>
      <c r="BS163" s="3" t="s">
        <v>1405</v>
      </c>
      <c r="BT163" s="3" t="s">
        <v>1405</v>
      </c>
      <c r="BU163" s="3" t="str">
        <f t="shared" si="39"/>
        <v>89. PRODUCE THE CHEMICAL</v>
      </c>
      <c r="BV163" s="3" t="str">
        <f t="shared" si="39"/>
        <v/>
      </c>
      <c r="BW163" s="3" t="str">
        <f t="shared" si="39"/>
        <v>91. ON-SITE USE OF THE CHEMICAL</v>
      </c>
      <c r="BX163" s="3" t="str">
        <f t="shared" si="39"/>
        <v/>
      </c>
      <c r="BY163" s="3" t="str">
        <f t="shared" si="39"/>
        <v/>
      </c>
      <c r="BZ163" s="3" t="str">
        <f t="shared" si="39"/>
        <v/>
      </c>
      <c r="CA163" s="3" t="str">
        <f t="shared" si="39"/>
        <v>95. USED AS A REACTANT</v>
      </c>
      <c r="CB163" s="3" t="str">
        <f t="shared" si="39"/>
        <v>96. P101  FEEDSTOCKS</v>
      </c>
      <c r="CC163" s="3" t="str">
        <f t="shared" si="43"/>
        <v/>
      </c>
      <c r="CD163" s="3" t="str">
        <f t="shared" si="43"/>
        <v/>
      </c>
      <c r="CE163" s="3" t="str">
        <f t="shared" si="43"/>
        <v/>
      </c>
      <c r="CF163" s="3" t="str">
        <f t="shared" si="43"/>
        <v/>
      </c>
      <c r="CG163" s="3" t="str">
        <f t="shared" si="43"/>
        <v/>
      </c>
      <c r="CH163" s="3" t="str">
        <f t="shared" si="43"/>
        <v/>
      </c>
      <c r="CI163" s="3" t="str">
        <f t="shared" si="43"/>
        <v/>
      </c>
      <c r="CJ163" s="3" t="str">
        <f t="shared" si="43"/>
        <v/>
      </c>
      <c r="CK163" s="3" t="str">
        <f t="shared" si="43"/>
        <v/>
      </c>
      <c r="CL163" s="3" t="str">
        <f t="shared" si="41"/>
        <v/>
      </c>
      <c r="CM163" s="3" t="str">
        <f t="shared" si="41"/>
        <v/>
      </c>
      <c r="CN163" s="3" t="str">
        <f t="shared" si="41"/>
        <v/>
      </c>
      <c r="CO163" s="3" t="str">
        <f t="shared" si="41"/>
        <v/>
      </c>
      <c r="CP163" s="3" t="str">
        <f t="shared" si="41"/>
        <v/>
      </c>
      <c r="CQ163" s="3" t="str">
        <f t="shared" si="41"/>
        <v/>
      </c>
      <c r="CR163" s="3" t="str">
        <f t="shared" si="41"/>
        <v/>
      </c>
      <c r="CS163" s="3" t="str">
        <f t="shared" si="41"/>
        <v/>
      </c>
      <c r="CT163" s="3" t="str">
        <f t="shared" si="41"/>
        <v/>
      </c>
      <c r="CU163" s="3" t="str">
        <f t="shared" si="41"/>
        <v>115. REPACKAGING</v>
      </c>
      <c r="CV163" s="3" t="str">
        <f t="shared" si="45"/>
        <v/>
      </c>
      <c r="CW163" s="3" t="str">
        <f t="shared" si="45"/>
        <v/>
      </c>
      <c r="CX163" s="3" t="str">
        <f t="shared" si="45"/>
        <v/>
      </c>
      <c r="CY163" s="3" t="str">
        <f t="shared" si="45"/>
        <v/>
      </c>
      <c r="CZ163" s="3" t="str">
        <f t="shared" si="45"/>
        <v/>
      </c>
      <c r="DA163" s="3" t="str">
        <f t="shared" si="45"/>
        <v/>
      </c>
      <c r="DB163" s="3" t="str">
        <f t="shared" si="45"/>
        <v/>
      </c>
      <c r="DC163" s="3" t="str">
        <f t="shared" si="45"/>
        <v/>
      </c>
      <c r="DD163" s="3" t="str">
        <f t="shared" si="45"/>
        <v/>
      </c>
      <c r="DE163" s="3" t="str">
        <f t="shared" si="45"/>
        <v/>
      </c>
      <c r="DF163" s="3" t="str">
        <f t="shared" si="45"/>
        <v/>
      </c>
      <c r="DG163" s="3" t="str">
        <f t="shared" si="44"/>
        <v/>
      </c>
      <c r="DH163" s="3" t="str">
        <f t="shared" si="44"/>
        <v/>
      </c>
      <c r="DI163" s="3" t="str">
        <f t="shared" si="44"/>
        <v/>
      </c>
      <c r="DJ163" s="3" t="str">
        <f t="shared" si="44"/>
        <v/>
      </c>
      <c r="DK163" s="3" t="str">
        <f t="shared" si="44"/>
        <v/>
      </c>
      <c r="DL163" s="3" t="str">
        <f t="shared" si="44"/>
        <v/>
      </c>
      <c r="DM163" s="3" t="str">
        <f t="shared" si="42"/>
        <v/>
      </c>
      <c r="DN163" s="3" t="str">
        <f t="shared" si="42"/>
        <v/>
      </c>
      <c r="DO163" s="3" t="str">
        <f t="shared" si="42"/>
        <v/>
      </c>
      <c r="DP163" s="3" t="str">
        <f t="shared" si="42"/>
        <v/>
      </c>
      <c r="DQ163" s="3" t="str">
        <f t="shared" si="42"/>
        <v/>
      </c>
      <c r="DR163" s="3" t="str">
        <f t="shared" si="35"/>
        <v/>
      </c>
      <c r="DS163" s="3" t="str">
        <f t="shared" si="35"/>
        <v/>
      </c>
      <c r="DT163" s="3" t="str">
        <f t="shared" si="34"/>
        <v/>
      </c>
      <c r="DU163" s="3" t="str">
        <f t="shared" si="30"/>
        <v/>
      </c>
      <c r="DV163" s="3" t="str">
        <f t="shared" si="30"/>
        <v/>
      </c>
    </row>
    <row r="164" spans="1:126" ht="75">
      <c r="A164" t="s">
        <v>115</v>
      </c>
      <c r="B164">
        <v>2019</v>
      </c>
      <c r="C164" t="s">
        <v>114</v>
      </c>
      <c r="D164">
        <v>106990</v>
      </c>
      <c r="E164" s="31">
        <v>1319217936412</v>
      </c>
      <c r="F164" t="s">
        <v>157</v>
      </c>
      <c r="G164">
        <v>324110</v>
      </c>
      <c r="H164" t="s">
        <v>159</v>
      </c>
      <c r="I164" t="s">
        <v>160</v>
      </c>
      <c r="J164" t="s">
        <v>161</v>
      </c>
      <c r="K164" t="s">
        <v>163</v>
      </c>
      <c r="L164">
        <v>82007</v>
      </c>
      <c r="M164" s="3" t="str">
        <f t="shared" si="37"/>
        <v>89. PRODUCE THE CHEMICAL, 91. ON-SITE USE OF THE CHEMICAL, 95. USED AS A REACTANT, 96. P101  FEEDSTOCKS, 115. REPACKAGING</v>
      </c>
      <c r="N164" s="3" t="s">
        <v>1419</v>
      </c>
      <c r="O164" s="3" t="s">
        <v>1409</v>
      </c>
      <c r="P164">
        <v>10</v>
      </c>
      <c r="Q164">
        <v>0</v>
      </c>
      <c r="R164">
        <v>10</v>
      </c>
      <c r="S164" s="3" t="s">
        <v>1407</v>
      </c>
      <c r="T164" s="3" t="s">
        <v>1405</v>
      </c>
      <c r="U164" s="3" t="s">
        <v>1407</v>
      </c>
      <c r="V164" s="3" t="s">
        <v>1405</v>
      </c>
      <c r="W164" s="3" t="s">
        <v>1405</v>
      </c>
      <c r="X164" s="3" t="s">
        <v>1405</v>
      </c>
      <c r="Y164" s="3" t="s">
        <v>1407</v>
      </c>
      <c r="Z164" s="3" t="s">
        <v>1407</v>
      </c>
      <c r="AA164" s="3" t="s">
        <v>1405</v>
      </c>
      <c r="AB164" s="3" t="s">
        <v>1405</v>
      </c>
      <c r="AC164" s="3" t="s">
        <v>1405</v>
      </c>
      <c r="AD164" s="3" t="s">
        <v>1405</v>
      </c>
      <c r="AE164" s="3" t="s">
        <v>1405</v>
      </c>
      <c r="AF164" s="3" t="s">
        <v>1405</v>
      </c>
      <c r="AG164" s="3" t="s">
        <v>1405</v>
      </c>
      <c r="AH164" s="3" t="s">
        <v>1405</v>
      </c>
      <c r="AI164" s="3" t="s">
        <v>1405</v>
      </c>
      <c r="AJ164" s="3" t="s">
        <v>1405</v>
      </c>
      <c r="AK164" s="3" t="s">
        <v>1405</v>
      </c>
      <c r="AL164" s="3" t="s">
        <v>1405</v>
      </c>
      <c r="AM164" s="3" t="s">
        <v>1405</v>
      </c>
      <c r="AN164" s="3" t="s">
        <v>1405</v>
      </c>
      <c r="AO164" s="3" t="s">
        <v>1405</v>
      </c>
      <c r="AP164" s="3" t="s">
        <v>1405</v>
      </c>
      <c r="AQ164" s="3" t="s">
        <v>1405</v>
      </c>
      <c r="AR164" s="3" t="s">
        <v>1405</v>
      </c>
      <c r="AS164" s="3" t="s">
        <v>1407</v>
      </c>
      <c r="AT164" s="3" t="s">
        <v>1405</v>
      </c>
      <c r="AU164" s="3" t="s">
        <v>1405</v>
      </c>
      <c r="AV164" s="3" t="s">
        <v>1405</v>
      </c>
      <c r="AW164" s="3" t="s">
        <v>1405</v>
      </c>
      <c r="AX164" s="3" t="s">
        <v>1405</v>
      </c>
      <c r="AY164" s="3" t="s">
        <v>1405</v>
      </c>
      <c r="AZ164" s="3" t="s">
        <v>1405</v>
      </c>
      <c r="BA164" s="3" t="s">
        <v>1405</v>
      </c>
      <c r="BB164" s="3" t="s">
        <v>1405</v>
      </c>
      <c r="BC164" s="3" t="s">
        <v>1405</v>
      </c>
      <c r="BD164" s="3" t="s">
        <v>1405</v>
      </c>
      <c r="BE164" s="3" t="s">
        <v>1405</v>
      </c>
      <c r="BF164" s="3" t="s">
        <v>1405</v>
      </c>
      <c r="BG164" s="3" t="s">
        <v>1405</v>
      </c>
      <c r="BH164" s="3" t="s">
        <v>1405</v>
      </c>
      <c r="BI164" s="3" t="s">
        <v>1405</v>
      </c>
      <c r="BJ164" s="3" t="s">
        <v>1405</v>
      </c>
      <c r="BK164" s="3" t="s">
        <v>1405</v>
      </c>
      <c r="BL164" s="3" t="s">
        <v>1405</v>
      </c>
      <c r="BM164" s="3" t="s">
        <v>1405</v>
      </c>
      <c r="BN164" s="3" t="s">
        <v>1405</v>
      </c>
      <c r="BO164" s="3" t="s">
        <v>1405</v>
      </c>
      <c r="BP164" s="3" t="s">
        <v>1405</v>
      </c>
      <c r="BQ164" s="3" t="s">
        <v>1405</v>
      </c>
      <c r="BR164" s="3" t="s">
        <v>1405</v>
      </c>
      <c r="BS164" s="3" t="s">
        <v>1405</v>
      </c>
      <c r="BT164" s="3" t="s">
        <v>1405</v>
      </c>
      <c r="BU164" s="3" t="str">
        <f t="shared" si="39"/>
        <v>89. PRODUCE THE CHEMICAL</v>
      </c>
      <c r="BV164" s="3" t="str">
        <f t="shared" si="39"/>
        <v/>
      </c>
      <c r="BW164" s="3" t="str">
        <f t="shared" si="39"/>
        <v>91. ON-SITE USE OF THE CHEMICAL</v>
      </c>
      <c r="BX164" s="3" t="str">
        <f t="shared" si="39"/>
        <v/>
      </c>
      <c r="BY164" s="3" t="str">
        <f t="shared" si="39"/>
        <v/>
      </c>
      <c r="BZ164" s="3" t="str">
        <f t="shared" si="39"/>
        <v/>
      </c>
      <c r="CA164" s="3" t="str">
        <f t="shared" si="39"/>
        <v>95. USED AS A REACTANT</v>
      </c>
      <c r="CB164" s="3" t="str">
        <f t="shared" si="39"/>
        <v>96. P101  FEEDSTOCKS</v>
      </c>
      <c r="CC164" s="3" t="str">
        <f t="shared" si="43"/>
        <v/>
      </c>
      <c r="CD164" s="3" t="str">
        <f t="shared" si="43"/>
        <v/>
      </c>
      <c r="CE164" s="3" t="str">
        <f t="shared" si="43"/>
        <v/>
      </c>
      <c r="CF164" s="3" t="str">
        <f t="shared" si="43"/>
        <v/>
      </c>
      <c r="CG164" s="3" t="str">
        <f t="shared" si="43"/>
        <v/>
      </c>
      <c r="CH164" s="3" t="str">
        <f t="shared" si="43"/>
        <v/>
      </c>
      <c r="CI164" s="3" t="str">
        <f t="shared" si="43"/>
        <v/>
      </c>
      <c r="CJ164" s="3" t="str">
        <f t="shared" si="43"/>
        <v/>
      </c>
      <c r="CK164" s="3" t="str">
        <f t="shared" si="43"/>
        <v/>
      </c>
      <c r="CL164" s="3" t="str">
        <f t="shared" si="41"/>
        <v/>
      </c>
      <c r="CM164" s="3" t="str">
        <f t="shared" si="41"/>
        <v/>
      </c>
      <c r="CN164" s="3" t="str">
        <f t="shared" si="41"/>
        <v/>
      </c>
      <c r="CO164" s="3" t="str">
        <f t="shared" si="41"/>
        <v/>
      </c>
      <c r="CP164" s="3" t="str">
        <f t="shared" si="41"/>
        <v/>
      </c>
      <c r="CQ164" s="3" t="str">
        <f t="shared" si="41"/>
        <v/>
      </c>
      <c r="CR164" s="3" t="str">
        <f t="shared" si="41"/>
        <v/>
      </c>
      <c r="CS164" s="3" t="str">
        <f t="shared" si="41"/>
        <v/>
      </c>
      <c r="CT164" s="3" t="str">
        <f t="shared" si="41"/>
        <v/>
      </c>
      <c r="CU164" s="3" t="str">
        <f t="shared" si="41"/>
        <v>115. REPACKAGING</v>
      </c>
      <c r="CV164" s="3" t="str">
        <f t="shared" si="45"/>
        <v/>
      </c>
      <c r="CW164" s="3" t="str">
        <f t="shared" si="45"/>
        <v/>
      </c>
      <c r="CX164" s="3" t="str">
        <f t="shared" si="45"/>
        <v/>
      </c>
      <c r="CY164" s="3" t="str">
        <f t="shared" si="45"/>
        <v/>
      </c>
      <c r="CZ164" s="3" t="str">
        <f t="shared" si="45"/>
        <v/>
      </c>
      <c r="DA164" s="3" t="str">
        <f t="shared" si="45"/>
        <v/>
      </c>
      <c r="DB164" s="3" t="str">
        <f t="shared" si="45"/>
        <v/>
      </c>
      <c r="DC164" s="3" t="str">
        <f t="shared" si="45"/>
        <v/>
      </c>
      <c r="DD164" s="3" t="str">
        <f t="shared" si="45"/>
        <v/>
      </c>
      <c r="DE164" s="3" t="str">
        <f t="shared" si="45"/>
        <v/>
      </c>
      <c r="DF164" s="3" t="str">
        <f t="shared" si="45"/>
        <v/>
      </c>
      <c r="DG164" s="3" t="str">
        <f t="shared" si="44"/>
        <v/>
      </c>
      <c r="DH164" s="3" t="str">
        <f t="shared" si="44"/>
        <v/>
      </c>
      <c r="DI164" s="3" t="str">
        <f t="shared" si="44"/>
        <v/>
      </c>
      <c r="DJ164" s="3" t="str">
        <f t="shared" si="44"/>
        <v/>
      </c>
      <c r="DK164" s="3" t="str">
        <f t="shared" si="44"/>
        <v/>
      </c>
      <c r="DL164" s="3" t="str">
        <f t="shared" si="44"/>
        <v/>
      </c>
      <c r="DM164" s="3" t="str">
        <f t="shared" si="42"/>
        <v/>
      </c>
      <c r="DN164" s="3" t="str">
        <f t="shared" si="42"/>
        <v/>
      </c>
      <c r="DO164" s="3" t="str">
        <f t="shared" si="42"/>
        <v/>
      </c>
      <c r="DP164" s="3" t="str">
        <f t="shared" si="42"/>
        <v/>
      </c>
      <c r="DQ164" s="3" t="str">
        <f t="shared" si="42"/>
        <v/>
      </c>
      <c r="DR164" s="3" t="str">
        <f t="shared" si="35"/>
        <v/>
      </c>
      <c r="DS164" s="3" t="str">
        <f t="shared" si="35"/>
        <v/>
      </c>
      <c r="DT164" s="3" t="str">
        <f t="shared" si="34"/>
        <v/>
      </c>
      <c r="DU164" s="3" t="str">
        <f t="shared" si="30"/>
        <v/>
      </c>
      <c r="DV164" s="3" t="str">
        <f t="shared" si="30"/>
        <v/>
      </c>
    </row>
    <row r="165" spans="1:126" ht="75">
      <c r="A165" t="s">
        <v>115</v>
      </c>
      <c r="B165">
        <v>2020</v>
      </c>
      <c r="C165" t="s">
        <v>114</v>
      </c>
      <c r="D165">
        <v>106990</v>
      </c>
      <c r="E165" s="31">
        <v>1320218770788</v>
      </c>
      <c r="F165" t="s">
        <v>157</v>
      </c>
      <c r="G165">
        <v>324110</v>
      </c>
      <c r="H165" t="s">
        <v>159</v>
      </c>
      <c r="I165" t="s">
        <v>160</v>
      </c>
      <c r="J165" t="s">
        <v>161</v>
      </c>
      <c r="K165" t="s">
        <v>163</v>
      </c>
      <c r="L165">
        <v>82007</v>
      </c>
      <c r="M165" s="3" t="str">
        <f t="shared" si="37"/>
        <v>89. PRODUCE THE CHEMICAL, 91. ON-SITE USE OF THE CHEMICAL, 95. USED AS A REACTANT, 98. P103  INTERMEDIATES</v>
      </c>
      <c r="N165" s="3" t="s">
        <v>1419</v>
      </c>
      <c r="O165" s="3" t="s">
        <v>1409</v>
      </c>
      <c r="P165">
        <v>7</v>
      </c>
      <c r="Q165">
        <v>0</v>
      </c>
      <c r="R165">
        <v>7</v>
      </c>
      <c r="S165" s="3" t="s">
        <v>1407</v>
      </c>
      <c r="T165" s="3" t="s">
        <v>1405</v>
      </c>
      <c r="U165" s="3" t="s">
        <v>1407</v>
      </c>
      <c r="V165" s="3" t="s">
        <v>1405</v>
      </c>
      <c r="W165" s="3" t="s">
        <v>1405</v>
      </c>
      <c r="X165" s="3" t="s">
        <v>1405</v>
      </c>
      <c r="Y165" s="3" t="s">
        <v>1407</v>
      </c>
      <c r="Z165" s="3" t="s">
        <v>1405</v>
      </c>
      <c r="AA165" s="3" t="s">
        <v>1405</v>
      </c>
      <c r="AB165" s="3" t="s">
        <v>1407</v>
      </c>
      <c r="AC165" s="3" t="s">
        <v>1405</v>
      </c>
      <c r="AD165" s="3" t="s">
        <v>1405</v>
      </c>
      <c r="AE165" s="3" t="s">
        <v>1405</v>
      </c>
      <c r="AF165" s="3" t="s">
        <v>1405</v>
      </c>
      <c r="AG165" s="3" t="s">
        <v>1405</v>
      </c>
      <c r="AH165" s="3" t="s">
        <v>1405</v>
      </c>
      <c r="AI165" s="3" t="s">
        <v>1405</v>
      </c>
      <c r="AJ165" s="3" t="s">
        <v>1405</v>
      </c>
      <c r="AK165" s="3" t="s">
        <v>1405</v>
      </c>
      <c r="AL165" s="3" t="s">
        <v>1405</v>
      </c>
      <c r="AM165" s="3" t="s">
        <v>1405</v>
      </c>
      <c r="AN165" s="3" t="s">
        <v>1405</v>
      </c>
      <c r="AO165" s="3" t="s">
        <v>1405</v>
      </c>
      <c r="AP165" s="3" t="s">
        <v>1405</v>
      </c>
      <c r="AQ165" s="3" t="s">
        <v>1405</v>
      </c>
      <c r="AR165" s="3" t="s">
        <v>1405</v>
      </c>
      <c r="AS165" s="3" t="s">
        <v>1405</v>
      </c>
      <c r="AT165" s="3" t="s">
        <v>1405</v>
      </c>
      <c r="AU165" s="3" t="s">
        <v>1405</v>
      </c>
      <c r="AV165" s="3" t="s">
        <v>1405</v>
      </c>
      <c r="AW165" s="3" t="s">
        <v>1405</v>
      </c>
      <c r="AX165" s="3" t="s">
        <v>1405</v>
      </c>
      <c r="AY165" s="3" t="s">
        <v>1405</v>
      </c>
      <c r="AZ165" s="3" t="s">
        <v>1405</v>
      </c>
      <c r="BA165" s="3" t="s">
        <v>1405</v>
      </c>
      <c r="BB165" s="3" t="s">
        <v>1405</v>
      </c>
      <c r="BC165" s="3" t="s">
        <v>1405</v>
      </c>
      <c r="BD165" s="3" t="s">
        <v>1405</v>
      </c>
      <c r="BE165" s="3" t="s">
        <v>1405</v>
      </c>
      <c r="BF165" s="3" t="s">
        <v>1405</v>
      </c>
      <c r="BG165" s="3" t="s">
        <v>1405</v>
      </c>
      <c r="BH165" s="3" t="s">
        <v>1405</v>
      </c>
      <c r="BI165" s="3" t="s">
        <v>1405</v>
      </c>
      <c r="BJ165" s="3" t="s">
        <v>1405</v>
      </c>
      <c r="BK165" s="3" t="s">
        <v>1405</v>
      </c>
      <c r="BL165" s="3" t="s">
        <v>1405</v>
      </c>
      <c r="BM165" s="3" t="s">
        <v>1405</v>
      </c>
      <c r="BN165" s="3" t="s">
        <v>1405</v>
      </c>
      <c r="BO165" s="3" t="s">
        <v>1405</v>
      </c>
      <c r="BP165" s="3" t="s">
        <v>1405</v>
      </c>
      <c r="BQ165" s="3" t="s">
        <v>1405</v>
      </c>
      <c r="BR165" s="3" t="s">
        <v>1405</v>
      </c>
      <c r="BS165" s="3" t="s">
        <v>1405</v>
      </c>
      <c r="BT165" s="3" t="s">
        <v>1405</v>
      </c>
      <c r="BU165" s="3" t="str">
        <f t="shared" si="39"/>
        <v>89. PRODUCE THE CHEMICAL</v>
      </c>
      <c r="BV165" s="3" t="str">
        <f t="shared" si="39"/>
        <v/>
      </c>
      <c r="BW165" s="3" t="str">
        <f t="shared" si="39"/>
        <v>91. ON-SITE USE OF THE CHEMICAL</v>
      </c>
      <c r="BX165" s="3" t="str">
        <f t="shared" si="39"/>
        <v/>
      </c>
      <c r="BY165" s="3" t="str">
        <f t="shared" si="39"/>
        <v/>
      </c>
      <c r="BZ165" s="3" t="str">
        <f t="shared" si="39"/>
        <v/>
      </c>
      <c r="CA165" s="3" t="str">
        <f t="shared" si="39"/>
        <v>95. USED AS A REACTANT</v>
      </c>
      <c r="CB165" s="3" t="str">
        <f t="shared" si="39"/>
        <v/>
      </c>
      <c r="CC165" s="3" t="str">
        <f t="shared" si="43"/>
        <v/>
      </c>
      <c r="CD165" s="3" t="str">
        <f t="shared" si="43"/>
        <v>98. P103  INTERMEDIATES</v>
      </c>
      <c r="CE165" s="3" t="str">
        <f t="shared" si="43"/>
        <v/>
      </c>
      <c r="CF165" s="3" t="str">
        <f t="shared" si="43"/>
        <v/>
      </c>
      <c r="CG165" s="3" t="str">
        <f t="shared" si="43"/>
        <v/>
      </c>
      <c r="CH165" s="3" t="str">
        <f t="shared" si="43"/>
        <v/>
      </c>
      <c r="CI165" s="3" t="str">
        <f t="shared" si="43"/>
        <v/>
      </c>
      <c r="CJ165" s="3" t="str">
        <f t="shared" si="43"/>
        <v/>
      </c>
      <c r="CK165" s="3" t="str">
        <f t="shared" si="43"/>
        <v/>
      </c>
      <c r="CL165" s="3" t="str">
        <f t="shared" si="41"/>
        <v/>
      </c>
      <c r="CM165" s="3" t="str">
        <f t="shared" si="41"/>
        <v/>
      </c>
      <c r="CN165" s="3" t="str">
        <f t="shared" si="41"/>
        <v/>
      </c>
      <c r="CO165" s="3" t="str">
        <f t="shared" si="41"/>
        <v/>
      </c>
      <c r="CP165" s="3" t="str">
        <f t="shared" si="41"/>
        <v/>
      </c>
      <c r="CQ165" s="3" t="str">
        <f t="shared" si="41"/>
        <v/>
      </c>
      <c r="CR165" s="3" t="str">
        <f t="shared" si="41"/>
        <v/>
      </c>
      <c r="CS165" s="3" t="str">
        <f t="shared" si="41"/>
        <v/>
      </c>
      <c r="CT165" s="3" t="str">
        <f t="shared" si="41"/>
        <v/>
      </c>
      <c r="CU165" s="3" t="str">
        <f t="shared" si="41"/>
        <v/>
      </c>
      <c r="CV165" s="3" t="str">
        <f t="shared" si="45"/>
        <v/>
      </c>
      <c r="CW165" s="3" t="str">
        <f t="shared" si="45"/>
        <v/>
      </c>
      <c r="CX165" s="3" t="str">
        <f t="shared" si="45"/>
        <v/>
      </c>
      <c r="CY165" s="3" t="str">
        <f t="shared" si="45"/>
        <v/>
      </c>
      <c r="CZ165" s="3" t="str">
        <f t="shared" si="45"/>
        <v/>
      </c>
      <c r="DA165" s="3" t="str">
        <f t="shared" si="45"/>
        <v/>
      </c>
      <c r="DB165" s="3" t="str">
        <f t="shared" si="45"/>
        <v/>
      </c>
      <c r="DC165" s="3" t="str">
        <f t="shared" si="45"/>
        <v/>
      </c>
      <c r="DD165" s="3" t="str">
        <f t="shared" si="45"/>
        <v/>
      </c>
      <c r="DE165" s="3" t="str">
        <f t="shared" si="45"/>
        <v/>
      </c>
      <c r="DF165" s="3" t="str">
        <f t="shared" si="45"/>
        <v/>
      </c>
      <c r="DG165" s="3" t="str">
        <f t="shared" si="44"/>
        <v/>
      </c>
      <c r="DH165" s="3" t="str">
        <f t="shared" si="44"/>
        <v/>
      </c>
      <c r="DI165" s="3" t="str">
        <f t="shared" si="44"/>
        <v/>
      </c>
      <c r="DJ165" s="3" t="str">
        <f t="shared" si="44"/>
        <v/>
      </c>
      <c r="DK165" s="3" t="str">
        <f t="shared" si="44"/>
        <v/>
      </c>
      <c r="DL165" s="3" t="str">
        <f t="shared" si="44"/>
        <v/>
      </c>
      <c r="DM165" s="3" t="str">
        <f t="shared" si="42"/>
        <v/>
      </c>
      <c r="DN165" s="3" t="str">
        <f t="shared" si="42"/>
        <v/>
      </c>
      <c r="DO165" s="3" t="str">
        <f t="shared" si="42"/>
        <v/>
      </c>
      <c r="DP165" s="3" t="str">
        <f t="shared" si="42"/>
        <v/>
      </c>
      <c r="DQ165" s="3" t="str">
        <f t="shared" si="42"/>
        <v/>
      </c>
      <c r="DR165" s="3" t="str">
        <f t="shared" si="35"/>
        <v/>
      </c>
      <c r="DS165" s="3" t="str">
        <f t="shared" si="35"/>
        <v/>
      </c>
      <c r="DT165" s="3" t="str">
        <f t="shared" si="34"/>
        <v/>
      </c>
      <c r="DU165" s="3" t="str">
        <f t="shared" si="30"/>
        <v/>
      </c>
      <c r="DV165" s="3" t="str">
        <f t="shared" si="30"/>
        <v/>
      </c>
    </row>
    <row r="166" spans="1:126" ht="60">
      <c r="A166" t="s">
        <v>115</v>
      </c>
      <c r="B166">
        <v>2016</v>
      </c>
      <c r="C166" t="s">
        <v>114</v>
      </c>
      <c r="D166">
        <v>106990</v>
      </c>
      <c r="E166" s="31">
        <v>1316215678133</v>
      </c>
      <c r="F166" t="s">
        <v>604</v>
      </c>
      <c r="G166">
        <v>324110</v>
      </c>
      <c r="H166" t="s">
        <v>605</v>
      </c>
      <c r="I166" t="s">
        <v>606</v>
      </c>
      <c r="J166" t="s">
        <v>607</v>
      </c>
      <c r="K166" t="s">
        <v>305</v>
      </c>
      <c r="L166">
        <v>59044</v>
      </c>
      <c r="M166" s="3" t="str">
        <f t="shared" si="37"/>
        <v>89. PRODUCE THE CHEMICAL, 90. IMPORT THE CHEMICAL, 93. AS A BYPRODUCT, 94. AS A MANUFACTURED IMPURITY, 95. USED AS A REACTANT, 133. ANCILLARY OR OTHER USE</v>
      </c>
      <c r="N166" s="3" t="s">
        <v>1419</v>
      </c>
      <c r="O166" s="3" t="s">
        <v>1409</v>
      </c>
      <c r="P166">
        <v>109</v>
      </c>
      <c r="Q166">
        <v>4825</v>
      </c>
      <c r="R166">
        <v>4934</v>
      </c>
      <c r="S166" s="3" t="s">
        <v>1407</v>
      </c>
      <c r="T166" s="3" t="s">
        <v>1407</v>
      </c>
      <c r="U166" s="3" t="s">
        <v>1405</v>
      </c>
      <c r="V166" s="3" t="s">
        <v>1405</v>
      </c>
      <c r="W166" s="3" t="s">
        <v>1407</v>
      </c>
      <c r="X166" s="3" t="s">
        <v>1407</v>
      </c>
      <c r="Y166" s="3" t="s">
        <v>1407</v>
      </c>
      <c r="AE166" s="3" t="s">
        <v>1405</v>
      </c>
      <c r="AR166" s="3" t="s">
        <v>1405</v>
      </c>
      <c r="AS166" s="3" t="s">
        <v>1405</v>
      </c>
      <c r="AT166" s="3" t="s">
        <v>1405</v>
      </c>
      <c r="AV166" s="3" t="s">
        <v>1405</v>
      </c>
      <c r="BD166" s="3" t="s">
        <v>1405</v>
      </c>
      <c r="BK166" s="3" t="s">
        <v>1407</v>
      </c>
      <c r="BU166" s="3" t="str">
        <f t="shared" si="39"/>
        <v>89. PRODUCE THE CHEMICAL</v>
      </c>
      <c r="BV166" s="3" t="str">
        <f t="shared" si="39"/>
        <v>90. IMPORT THE CHEMICAL</v>
      </c>
      <c r="BW166" s="3" t="str">
        <f t="shared" si="39"/>
        <v/>
      </c>
      <c r="BX166" s="3" t="str">
        <f t="shared" si="39"/>
        <v/>
      </c>
      <c r="BY166" s="3" t="str">
        <f t="shared" si="39"/>
        <v>93. AS A BYPRODUCT</v>
      </c>
      <c r="BZ166" s="3" t="str">
        <f t="shared" si="39"/>
        <v>94. AS A MANUFACTURED IMPURITY</v>
      </c>
      <c r="CA166" s="3" t="str">
        <f t="shared" si="39"/>
        <v>95. USED AS A REACTANT</v>
      </c>
      <c r="CB166" s="3" t="str">
        <f t="shared" si="39"/>
        <v/>
      </c>
      <c r="CC166" s="3" t="str">
        <f t="shared" si="43"/>
        <v/>
      </c>
      <c r="CD166" s="3" t="str">
        <f t="shared" si="43"/>
        <v/>
      </c>
      <c r="CE166" s="3" t="str">
        <f t="shared" si="43"/>
        <v/>
      </c>
      <c r="CF166" s="3" t="str">
        <f t="shared" si="43"/>
        <v/>
      </c>
      <c r="CG166" s="3" t="str">
        <f t="shared" si="43"/>
        <v/>
      </c>
      <c r="CH166" s="3" t="str">
        <f t="shared" si="43"/>
        <v/>
      </c>
      <c r="CI166" s="3" t="str">
        <f t="shared" si="43"/>
        <v/>
      </c>
      <c r="CJ166" s="3" t="str">
        <f t="shared" si="43"/>
        <v/>
      </c>
      <c r="CK166" s="3" t="str">
        <f t="shared" si="43"/>
        <v/>
      </c>
      <c r="CL166" s="3" t="str">
        <f t="shared" si="41"/>
        <v/>
      </c>
      <c r="CM166" s="3" t="str">
        <f t="shared" si="41"/>
        <v/>
      </c>
      <c r="CN166" s="3" t="str">
        <f t="shared" si="41"/>
        <v/>
      </c>
      <c r="CO166" s="3" t="str">
        <f t="shared" si="41"/>
        <v/>
      </c>
      <c r="CP166" s="3" t="str">
        <f t="shared" si="41"/>
        <v/>
      </c>
      <c r="CQ166" s="3" t="str">
        <f t="shared" si="41"/>
        <v/>
      </c>
      <c r="CR166" s="3" t="str">
        <f t="shared" si="41"/>
        <v/>
      </c>
      <c r="CS166" s="3" t="str">
        <f t="shared" si="41"/>
        <v/>
      </c>
      <c r="CT166" s="3" t="str">
        <f t="shared" si="41"/>
        <v/>
      </c>
      <c r="CU166" s="3" t="str">
        <f t="shared" si="41"/>
        <v/>
      </c>
      <c r="CV166" s="3" t="str">
        <f t="shared" si="45"/>
        <v/>
      </c>
      <c r="CW166" s="3" t="str">
        <f t="shared" si="45"/>
        <v/>
      </c>
      <c r="CX166" s="3" t="str">
        <f t="shared" si="45"/>
        <v/>
      </c>
      <c r="CY166" s="3" t="str">
        <f t="shared" si="45"/>
        <v/>
      </c>
      <c r="CZ166" s="3" t="str">
        <f t="shared" si="45"/>
        <v/>
      </c>
      <c r="DA166" s="3" t="str">
        <f t="shared" si="45"/>
        <v/>
      </c>
      <c r="DB166" s="3" t="str">
        <f t="shared" si="45"/>
        <v/>
      </c>
      <c r="DC166" s="3" t="str">
        <f t="shared" si="45"/>
        <v/>
      </c>
      <c r="DD166" s="3" t="str">
        <f t="shared" si="45"/>
        <v/>
      </c>
      <c r="DE166" s="3" t="str">
        <f t="shared" si="45"/>
        <v/>
      </c>
      <c r="DF166" s="3" t="str">
        <f t="shared" si="45"/>
        <v/>
      </c>
      <c r="DG166" s="3" t="str">
        <f t="shared" si="44"/>
        <v/>
      </c>
      <c r="DH166" s="3" t="str">
        <f t="shared" si="44"/>
        <v/>
      </c>
      <c r="DI166" s="3" t="str">
        <f t="shared" si="44"/>
        <v/>
      </c>
      <c r="DJ166" s="3" t="str">
        <f t="shared" si="44"/>
        <v/>
      </c>
      <c r="DK166" s="3" t="str">
        <f t="shared" si="44"/>
        <v/>
      </c>
      <c r="DL166" s="3" t="str">
        <f t="shared" si="44"/>
        <v/>
      </c>
      <c r="DM166" s="3" t="str">
        <f t="shared" si="42"/>
        <v>133. ANCILLARY OR OTHER USE</v>
      </c>
      <c r="DN166" s="3" t="str">
        <f t="shared" si="42"/>
        <v/>
      </c>
      <c r="DO166" s="3" t="str">
        <f t="shared" si="42"/>
        <v/>
      </c>
      <c r="DP166" s="3" t="str">
        <f t="shared" si="42"/>
        <v/>
      </c>
      <c r="DQ166" s="3" t="str">
        <f t="shared" si="42"/>
        <v/>
      </c>
      <c r="DR166" s="3" t="str">
        <f t="shared" si="35"/>
        <v/>
      </c>
      <c r="DS166" s="3" t="str">
        <f t="shared" si="35"/>
        <v/>
      </c>
      <c r="DT166" s="3" t="str">
        <f t="shared" si="34"/>
        <v/>
      </c>
      <c r="DU166" s="3" t="str">
        <f t="shared" si="30"/>
        <v/>
      </c>
      <c r="DV166" s="3" t="str">
        <f t="shared" si="30"/>
        <v/>
      </c>
    </row>
    <row r="167" spans="1:126" ht="60">
      <c r="A167" t="s">
        <v>115</v>
      </c>
      <c r="B167">
        <v>2017</v>
      </c>
      <c r="C167" t="s">
        <v>114</v>
      </c>
      <c r="D167">
        <v>106990</v>
      </c>
      <c r="E167" s="31">
        <v>1317216516500</v>
      </c>
      <c r="F167" t="s">
        <v>604</v>
      </c>
      <c r="G167">
        <v>324110</v>
      </c>
      <c r="H167" t="s">
        <v>605</v>
      </c>
      <c r="I167" t="s">
        <v>606</v>
      </c>
      <c r="J167" t="s">
        <v>607</v>
      </c>
      <c r="K167" t="s">
        <v>305</v>
      </c>
      <c r="L167">
        <v>59044</v>
      </c>
      <c r="M167" s="3" t="str">
        <f t="shared" si="37"/>
        <v>89. PRODUCE THE CHEMICAL, 90. IMPORT THE CHEMICAL, 93. AS A BYPRODUCT, 94. AS A MANUFACTURED IMPURITY, 95. USED AS A REACTANT, 133. ANCILLARY OR OTHER USE</v>
      </c>
      <c r="N167" s="3" t="s">
        <v>1419</v>
      </c>
      <c r="O167" s="3" t="s">
        <v>1409</v>
      </c>
      <c r="P167">
        <v>141</v>
      </c>
      <c r="Q167">
        <v>6754</v>
      </c>
      <c r="R167">
        <v>6895</v>
      </c>
      <c r="S167" s="3" t="s">
        <v>1407</v>
      </c>
      <c r="T167" s="3" t="s">
        <v>1407</v>
      </c>
      <c r="U167" s="3" t="s">
        <v>1405</v>
      </c>
      <c r="V167" s="3" t="s">
        <v>1405</v>
      </c>
      <c r="W167" s="3" t="s">
        <v>1407</v>
      </c>
      <c r="X167" s="3" t="s">
        <v>1407</v>
      </c>
      <c r="Y167" s="3" t="s">
        <v>1407</v>
      </c>
      <c r="AE167" s="3" t="s">
        <v>1405</v>
      </c>
      <c r="AR167" s="3" t="s">
        <v>1405</v>
      </c>
      <c r="AS167" s="3" t="s">
        <v>1405</v>
      </c>
      <c r="AT167" s="3" t="s">
        <v>1405</v>
      </c>
      <c r="AV167" s="3" t="s">
        <v>1405</v>
      </c>
      <c r="BD167" s="3" t="s">
        <v>1405</v>
      </c>
      <c r="BK167" s="3" t="s">
        <v>1407</v>
      </c>
      <c r="BU167" s="3" t="str">
        <f t="shared" si="39"/>
        <v>89. PRODUCE THE CHEMICAL</v>
      </c>
      <c r="BV167" s="3" t="str">
        <f t="shared" si="39"/>
        <v>90. IMPORT THE CHEMICAL</v>
      </c>
      <c r="BW167" s="3" t="str">
        <f t="shared" si="39"/>
        <v/>
      </c>
      <c r="BX167" s="3" t="str">
        <f t="shared" si="39"/>
        <v/>
      </c>
      <c r="BY167" s="3" t="str">
        <f t="shared" si="39"/>
        <v>93. AS A BYPRODUCT</v>
      </c>
      <c r="BZ167" s="3" t="str">
        <f t="shared" si="39"/>
        <v>94. AS A MANUFACTURED IMPURITY</v>
      </c>
      <c r="CA167" s="3" t="str">
        <f t="shared" si="39"/>
        <v>95. USED AS A REACTANT</v>
      </c>
      <c r="CB167" s="3" t="str">
        <f t="shared" si="39"/>
        <v/>
      </c>
      <c r="CC167" s="3" t="str">
        <f t="shared" si="43"/>
        <v/>
      </c>
      <c r="CD167" s="3" t="str">
        <f t="shared" si="43"/>
        <v/>
      </c>
      <c r="CE167" s="3" t="str">
        <f t="shared" si="43"/>
        <v/>
      </c>
      <c r="CF167" s="3" t="str">
        <f t="shared" si="43"/>
        <v/>
      </c>
      <c r="CG167" s="3" t="str">
        <f t="shared" si="43"/>
        <v/>
      </c>
      <c r="CH167" s="3" t="str">
        <f t="shared" si="43"/>
        <v/>
      </c>
      <c r="CI167" s="3" t="str">
        <f t="shared" si="43"/>
        <v/>
      </c>
      <c r="CJ167" s="3" t="str">
        <f t="shared" si="43"/>
        <v/>
      </c>
      <c r="CK167" s="3" t="str">
        <f t="shared" si="43"/>
        <v/>
      </c>
      <c r="CL167" s="3" t="str">
        <f t="shared" si="41"/>
        <v/>
      </c>
      <c r="CM167" s="3" t="str">
        <f t="shared" si="41"/>
        <v/>
      </c>
      <c r="CN167" s="3" t="str">
        <f t="shared" si="41"/>
        <v/>
      </c>
      <c r="CO167" s="3" t="str">
        <f t="shared" si="41"/>
        <v/>
      </c>
      <c r="CP167" s="3" t="str">
        <f t="shared" si="41"/>
        <v/>
      </c>
      <c r="CQ167" s="3" t="str">
        <f t="shared" si="41"/>
        <v/>
      </c>
      <c r="CR167" s="3" t="str">
        <f t="shared" si="41"/>
        <v/>
      </c>
      <c r="CS167" s="3" t="str">
        <f t="shared" si="41"/>
        <v/>
      </c>
      <c r="CT167" s="3" t="str">
        <f t="shared" si="41"/>
        <v/>
      </c>
      <c r="CU167" s="3" t="str">
        <f t="shared" si="41"/>
        <v/>
      </c>
      <c r="CV167" s="3" t="str">
        <f t="shared" si="45"/>
        <v/>
      </c>
      <c r="CW167" s="3" t="str">
        <f t="shared" si="45"/>
        <v/>
      </c>
      <c r="CX167" s="3" t="str">
        <f t="shared" si="45"/>
        <v/>
      </c>
      <c r="CY167" s="3" t="str">
        <f t="shared" si="45"/>
        <v/>
      </c>
      <c r="CZ167" s="3" t="str">
        <f t="shared" si="45"/>
        <v/>
      </c>
      <c r="DA167" s="3" t="str">
        <f t="shared" si="45"/>
        <v/>
      </c>
      <c r="DB167" s="3" t="str">
        <f t="shared" si="45"/>
        <v/>
      </c>
      <c r="DC167" s="3" t="str">
        <f t="shared" si="45"/>
        <v/>
      </c>
      <c r="DD167" s="3" t="str">
        <f t="shared" si="45"/>
        <v/>
      </c>
      <c r="DE167" s="3" t="str">
        <f t="shared" si="45"/>
        <v/>
      </c>
      <c r="DF167" s="3" t="str">
        <f t="shared" si="45"/>
        <v/>
      </c>
      <c r="DG167" s="3" t="str">
        <f t="shared" si="44"/>
        <v/>
      </c>
      <c r="DH167" s="3" t="str">
        <f t="shared" si="44"/>
        <v/>
      </c>
      <c r="DI167" s="3" t="str">
        <f t="shared" si="44"/>
        <v/>
      </c>
      <c r="DJ167" s="3" t="str">
        <f t="shared" si="44"/>
        <v/>
      </c>
      <c r="DK167" s="3" t="str">
        <f t="shared" si="44"/>
        <v/>
      </c>
      <c r="DL167" s="3" t="str">
        <f t="shared" si="44"/>
        <v/>
      </c>
      <c r="DM167" s="3" t="str">
        <f t="shared" si="42"/>
        <v>133. ANCILLARY OR OTHER USE</v>
      </c>
      <c r="DN167" s="3" t="str">
        <f t="shared" si="42"/>
        <v/>
      </c>
      <c r="DO167" s="3" t="str">
        <f t="shared" si="42"/>
        <v/>
      </c>
      <c r="DP167" s="3" t="str">
        <f t="shared" si="42"/>
        <v/>
      </c>
      <c r="DQ167" s="3" t="str">
        <f t="shared" si="42"/>
        <v/>
      </c>
      <c r="DR167" s="3" t="str">
        <f t="shared" si="35"/>
        <v/>
      </c>
      <c r="DS167" s="3" t="str">
        <f t="shared" si="35"/>
        <v/>
      </c>
      <c r="DT167" s="3" t="str">
        <f t="shared" si="34"/>
        <v/>
      </c>
      <c r="DU167" s="3" t="str">
        <f t="shared" si="30"/>
        <v/>
      </c>
      <c r="DV167" s="3" t="str">
        <f t="shared" si="30"/>
        <v/>
      </c>
    </row>
    <row r="168" spans="1:126" ht="90">
      <c r="A168" t="s">
        <v>115</v>
      </c>
      <c r="B168">
        <v>2018</v>
      </c>
      <c r="C168" t="s">
        <v>114</v>
      </c>
      <c r="D168">
        <v>106990</v>
      </c>
      <c r="E168" s="31">
        <v>1318217210549</v>
      </c>
      <c r="F168" t="s">
        <v>604</v>
      </c>
      <c r="G168">
        <v>324110</v>
      </c>
      <c r="H168" t="s">
        <v>605</v>
      </c>
      <c r="I168" t="s">
        <v>606</v>
      </c>
      <c r="J168" t="s">
        <v>607</v>
      </c>
      <c r="K168" t="s">
        <v>305</v>
      </c>
      <c r="L168">
        <v>59044</v>
      </c>
      <c r="M168" s="3" t="str">
        <f t="shared" si="37"/>
        <v>89. PRODUCE THE CHEMICAL, 90. IMPORT THE CHEMICAL, 93. AS A BYPRODUCT, 94. AS A MANUFACTURED IMPURITY, 95. USED AS A REACTANT, 97. P102  RAW MATERIALS, 117. PROCESSED / RECYCLING, 133. ANCILLARY OR OTHER USE, 142. Z399  OTHER</v>
      </c>
      <c r="N168" s="3" t="s">
        <v>1419</v>
      </c>
      <c r="O168" s="3" t="s">
        <v>1409</v>
      </c>
      <c r="P168">
        <v>290</v>
      </c>
      <c r="Q168">
        <v>10639</v>
      </c>
      <c r="R168">
        <v>10929</v>
      </c>
      <c r="S168" s="3" t="s">
        <v>1407</v>
      </c>
      <c r="T168" s="3" t="s">
        <v>1407</v>
      </c>
      <c r="U168" s="3" t="s">
        <v>1405</v>
      </c>
      <c r="V168" s="3" t="s">
        <v>1405</v>
      </c>
      <c r="W168" s="3" t="s">
        <v>1407</v>
      </c>
      <c r="X168" s="3" t="s">
        <v>1407</v>
      </c>
      <c r="Y168" s="3" t="s">
        <v>1407</v>
      </c>
      <c r="Z168" s="3" t="s">
        <v>1405</v>
      </c>
      <c r="AA168" s="3" t="s">
        <v>1407</v>
      </c>
      <c r="AB168" s="3" t="s">
        <v>1405</v>
      </c>
      <c r="AC168" s="3" t="s">
        <v>1405</v>
      </c>
      <c r="AD168" s="3" t="s">
        <v>1405</v>
      </c>
      <c r="AE168" s="3" t="s">
        <v>1405</v>
      </c>
      <c r="AF168" s="3" t="s">
        <v>1405</v>
      </c>
      <c r="AG168" s="3" t="s">
        <v>1405</v>
      </c>
      <c r="AH168" s="3" t="s">
        <v>1405</v>
      </c>
      <c r="AI168" s="3" t="s">
        <v>1405</v>
      </c>
      <c r="AJ168" s="3" t="s">
        <v>1405</v>
      </c>
      <c r="AK168" s="3" t="s">
        <v>1405</v>
      </c>
      <c r="AL168" s="3" t="s">
        <v>1405</v>
      </c>
      <c r="AM168" s="3" t="s">
        <v>1405</v>
      </c>
      <c r="AN168" s="3" t="s">
        <v>1405</v>
      </c>
      <c r="AO168" s="3" t="s">
        <v>1405</v>
      </c>
      <c r="AP168" s="3" t="s">
        <v>1405</v>
      </c>
      <c r="AQ168" s="3" t="s">
        <v>1405</v>
      </c>
      <c r="AR168" s="3" t="s">
        <v>1405</v>
      </c>
      <c r="AS168" s="3" t="s">
        <v>1405</v>
      </c>
      <c r="AT168" s="3" t="s">
        <v>1405</v>
      </c>
      <c r="AU168" s="3" t="s">
        <v>1407</v>
      </c>
      <c r="AV168" s="3" t="s">
        <v>1405</v>
      </c>
      <c r="AW168" s="3" t="s">
        <v>1405</v>
      </c>
      <c r="AX168" s="3" t="s">
        <v>1405</v>
      </c>
      <c r="AY168" s="3" t="s">
        <v>1405</v>
      </c>
      <c r="AZ168" s="3" t="s">
        <v>1405</v>
      </c>
      <c r="BA168" s="3" t="s">
        <v>1405</v>
      </c>
      <c r="BB168" s="3" t="s">
        <v>1405</v>
      </c>
      <c r="BC168" s="3" t="s">
        <v>1405</v>
      </c>
      <c r="BD168" s="3" t="s">
        <v>1405</v>
      </c>
      <c r="BE168" s="3" t="s">
        <v>1405</v>
      </c>
      <c r="BF168" s="3" t="s">
        <v>1405</v>
      </c>
      <c r="BG168" s="3" t="s">
        <v>1405</v>
      </c>
      <c r="BH168" s="3" t="s">
        <v>1405</v>
      </c>
      <c r="BI168" s="3" t="s">
        <v>1405</v>
      </c>
      <c r="BJ168" s="3" t="s">
        <v>1405</v>
      </c>
      <c r="BK168" s="3" t="s">
        <v>1407</v>
      </c>
      <c r="BL168" s="3" t="s">
        <v>1405</v>
      </c>
      <c r="BM168" s="3" t="s">
        <v>1405</v>
      </c>
      <c r="BN168" s="3" t="s">
        <v>1405</v>
      </c>
      <c r="BO168" s="3" t="s">
        <v>1405</v>
      </c>
      <c r="BP168" s="3" t="s">
        <v>1405</v>
      </c>
      <c r="BQ168" s="3" t="s">
        <v>1405</v>
      </c>
      <c r="BR168" s="3" t="s">
        <v>1405</v>
      </c>
      <c r="BS168" s="3" t="s">
        <v>1405</v>
      </c>
      <c r="BT168" s="3" t="s">
        <v>1407</v>
      </c>
      <c r="BU168" s="3" t="str">
        <f t="shared" si="39"/>
        <v>89. PRODUCE THE CHEMICAL</v>
      </c>
      <c r="BV168" s="3" t="str">
        <f t="shared" si="39"/>
        <v>90. IMPORT THE CHEMICAL</v>
      </c>
      <c r="BW168" s="3" t="str">
        <f t="shared" si="39"/>
        <v/>
      </c>
      <c r="BX168" s="3" t="str">
        <f t="shared" si="39"/>
        <v/>
      </c>
      <c r="BY168" s="3" t="str">
        <f t="shared" si="39"/>
        <v>93. AS A BYPRODUCT</v>
      </c>
      <c r="BZ168" s="3" t="str">
        <f t="shared" si="39"/>
        <v>94. AS A MANUFACTURED IMPURITY</v>
      </c>
      <c r="CA168" s="3" t="str">
        <f t="shared" si="39"/>
        <v>95. USED AS A REACTANT</v>
      </c>
      <c r="CB168" s="3" t="str">
        <f t="shared" si="39"/>
        <v/>
      </c>
      <c r="CC168" s="3" t="str">
        <f t="shared" si="43"/>
        <v>97. P102  RAW MATERIALS</v>
      </c>
      <c r="CD168" s="3" t="str">
        <f t="shared" si="43"/>
        <v/>
      </c>
      <c r="CE168" s="3" t="str">
        <f t="shared" si="43"/>
        <v/>
      </c>
      <c r="CF168" s="3" t="str">
        <f t="shared" si="43"/>
        <v/>
      </c>
      <c r="CG168" s="3" t="str">
        <f t="shared" si="43"/>
        <v/>
      </c>
      <c r="CH168" s="3" t="str">
        <f t="shared" si="43"/>
        <v/>
      </c>
      <c r="CI168" s="3" t="str">
        <f t="shared" si="43"/>
        <v/>
      </c>
      <c r="CJ168" s="3" t="str">
        <f t="shared" si="43"/>
        <v/>
      </c>
      <c r="CK168" s="3" t="str">
        <f t="shared" si="43"/>
        <v/>
      </c>
      <c r="CL168" s="3" t="str">
        <f t="shared" si="41"/>
        <v/>
      </c>
      <c r="CM168" s="3" t="str">
        <f t="shared" si="41"/>
        <v/>
      </c>
      <c r="CN168" s="3" t="str">
        <f t="shared" si="41"/>
        <v/>
      </c>
      <c r="CO168" s="3" t="str">
        <f t="shared" si="41"/>
        <v/>
      </c>
      <c r="CP168" s="3" t="str">
        <f t="shared" si="41"/>
        <v/>
      </c>
      <c r="CQ168" s="3" t="str">
        <f t="shared" si="41"/>
        <v/>
      </c>
      <c r="CR168" s="3" t="str">
        <f t="shared" si="41"/>
        <v/>
      </c>
      <c r="CS168" s="3" t="str">
        <f t="shared" si="41"/>
        <v/>
      </c>
      <c r="CT168" s="3" t="str">
        <f t="shared" si="41"/>
        <v/>
      </c>
      <c r="CU168" s="3" t="str">
        <f t="shared" si="41"/>
        <v/>
      </c>
      <c r="CV168" s="3" t="str">
        <f t="shared" si="45"/>
        <v/>
      </c>
      <c r="CW168" s="3" t="str">
        <f t="shared" si="45"/>
        <v>117. PROCESSED / RECYCLING</v>
      </c>
      <c r="CX168" s="3" t="str">
        <f t="shared" si="45"/>
        <v/>
      </c>
      <c r="CY168" s="3" t="str">
        <f t="shared" si="45"/>
        <v/>
      </c>
      <c r="CZ168" s="3" t="str">
        <f t="shared" si="45"/>
        <v/>
      </c>
      <c r="DA168" s="3" t="str">
        <f t="shared" si="45"/>
        <v/>
      </c>
      <c r="DB168" s="3" t="str">
        <f t="shared" si="45"/>
        <v/>
      </c>
      <c r="DC168" s="3" t="str">
        <f t="shared" si="45"/>
        <v/>
      </c>
      <c r="DD168" s="3" t="str">
        <f t="shared" si="45"/>
        <v/>
      </c>
      <c r="DE168" s="3" t="str">
        <f t="shared" si="45"/>
        <v/>
      </c>
      <c r="DF168" s="3" t="str">
        <f t="shared" si="45"/>
        <v/>
      </c>
      <c r="DG168" s="3" t="str">
        <f t="shared" si="44"/>
        <v/>
      </c>
      <c r="DH168" s="3" t="str">
        <f t="shared" si="44"/>
        <v/>
      </c>
      <c r="DI168" s="3" t="str">
        <f t="shared" si="44"/>
        <v/>
      </c>
      <c r="DJ168" s="3" t="str">
        <f t="shared" si="44"/>
        <v/>
      </c>
      <c r="DK168" s="3" t="str">
        <f t="shared" si="44"/>
        <v/>
      </c>
      <c r="DL168" s="3" t="str">
        <f t="shared" si="44"/>
        <v/>
      </c>
      <c r="DM168" s="3" t="str">
        <f t="shared" si="42"/>
        <v>133. ANCILLARY OR OTHER USE</v>
      </c>
      <c r="DN168" s="3" t="str">
        <f t="shared" si="42"/>
        <v/>
      </c>
      <c r="DO168" s="3" t="str">
        <f t="shared" si="42"/>
        <v/>
      </c>
      <c r="DP168" s="3" t="str">
        <f t="shared" si="42"/>
        <v/>
      </c>
      <c r="DQ168" s="3" t="str">
        <f t="shared" si="42"/>
        <v/>
      </c>
      <c r="DR168" s="3" t="str">
        <f t="shared" si="35"/>
        <v/>
      </c>
      <c r="DS168" s="3" t="str">
        <f t="shared" si="35"/>
        <v/>
      </c>
      <c r="DT168" s="3" t="str">
        <f t="shared" si="34"/>
        <v/>
      </c>
      <c r="DU168" s="3" t="str">
        <f t="shared" si="34"/>
        <v/>
      </c>
      <c r="DV168" s="3" t="str">
        <f t="shared" si="34"/>
        <v>142. Z399  OTHER</v>
      </c>
    </row>
    <row r="169" spans="1:126" ht="90">
      <c r="A169" t="s">
        <v>115</v>
      </c>
      <c r="B169">
        <v>2019</v>
      </c>
      <c r="C169" t="s">
        <v>114</v>
      </c>
      <c r="D169">
        <v>106990</v>
      </c>
      <c r="E169" s="31">
        <v>1319218373557</v>
      </c>
      <c r="F169" t="s">
        <v>604</v>
      </c>
      <c r="G169">
        <v>324110</v>
      </c>
      <c r="H169" t="s">
        <v>605</v>
      </c>
      <c r="I169" t="s">
        <v>606</v>
      </c>
      <c r="J169" t="s">
        <v>607</v>
      </c>
      <c r="K169" t="s">
        <v>305</v>
      </c>
      <c r="L169">
        <v>59044</v>
      </c>
      <c r="M169" s="3" t="str">
        <f t="shared" si="37"/>
        <v>89. PRODUCE THE CHEMICAL, 90. IMPORT THE CHEMICAL, 93. AS A BYPRODUCT, 94. AS A MANUFACTURED IMPURITY, 95. USED AS A REACTANT, 97. P102  RAW MATERIALS, 117. PROCESSED / RECYCLING, 133. ANCILLARY OR OTHER USE, 142. Z399  OTHER</v>
      </c>
      <c r="N169" s="3" t="s">
        <v>1419</v>
      </c>
      <c r="O169" s="3" t="s">
        <v>1409</v>
      </c>
      <c r="P169">
        <v>302</v>
      </c>
      <c r="Q169">
        <v>9</v>
      </c>
      <c r="R169">
        <v>311</v>
      </c>
      <c r="S169" s="3" t="s">
        <v>1407</v>
      </c>
      <c r="T169" s="3" t="s">
        <v>1407</v>
      </c>
      <c r="U169" s="3" t="s">
        <v>1405</v>
      </c>
      <c r="V169" s="3" t="s">
        <v>1405</v>
      </c>
      <c r="W169" s="3" t="s">
        <v>1407</v>
      </c>
      <c r="X169" s="3" t="s">
        <v>1407</v>
      </c>
      <c r="Y169" s="3" t="s">
        <v>1407</v>
      </c>
      <c r="Z169" s="3" t="s">
        <v>1405</v>
      </c>
      <c r="AA169" s="3" t="s">
        <v>1407</v>
      </c>
      <c r="AB169" s="3" t="s">
        <v>1405</v>
      </c>
      <c r="AC169" s="3" t="s">
        <v>1405</v>
      </c>
      <c r="AD169" s="3" t="s">
        <v>1405</v>
      </c>
      <c r="AE169" s="3" t="s">
        <v>1405</v>
      </c>
      <c r="AF169" s="3" t="s">
        <v>1405</v>
      </c>
      <c r="AG169" s="3" t="s">
        <v>1405</v>
      </c>
      <c r="AH169" s="3" t="s">
        <v>1405</v>
      </c>
      <c r="AI169" s="3" t="s">
        <v>1405</v>
      </c>
      <c r="AJ169" s="3" t="s">
        <v>1405</v>
      </c>
      <c r="AK169" s="3" t="s">
        <v>1405</v>
      </c>
      <c r="AL169" s="3" t="s">
        <v>1405</v>
      </c>
      <c r="AM169" s="3" t="s">
        <v>1405</v>
      </c>
      <c r="AN169" s="3" t="s">
        <v>1405</v>
      </c>
      <c r="AO169" s="3" t="s">
        <v>1405</v>
      </c>
      <c r="AP169" s="3" t="s">
        <v>1405</v>
      </c>
      <c r="AQ169" s="3" t="s">
        <v>1405</v>
      </c>
      <c r="AR169" s="3" t="s">
        <v>1405</v>
      </c>
      <c r="AS169" s="3" t="s">
        <v>1405</v>
      </c>
      <c r="AT169" s="3" t="s">
        <v>1405</v>
      </c>
      <c r="AU169" s="3" t="s">
        <v>1407</v>
      </c>
      <c r="AV169" s="3" t="s">
        <v>1405</v>
      </c>
      <c r="AW169" s="3" t="s">
        <v>1405</v>
      </c>
      <c r="AX169" s="3" t="s">
        <v>1405</v>
      </c>
      <c r="AY169" s="3" t="s">
        <v>1405</v>
      </c>
      <c r="AZ169" s="3" t="s">
        <v>1405</v>
      </c>
      <c r="BA169" s="3" t="s">
        <v>1405</v>
      </c>
      <c r="BB169" s="3" t="s">
        <v>1405</v>
      </c>
      <c r="BC169" s="3" t="s">
        <v>1405</v>
      </c>
      <c r="BD169" s="3" t="s">
        <v>1405</v>
      </c>
      <c r="BE169" s="3" t="s">
        <v>1405</v>
      </c>
      <c r="BF169" s="3" t="s">
        <v>1405</v>
      </c>
      <c r="BG169" s="3" t="s">
        <v>1405</v>
      </c>
      <c r="BH169" s="3" t="s">
        <v>1405</v>
      </c>
      <c r="BI169" s="3" t="s">
        <v>1405</v>
      </c>
      <c r="BJ169" s="3" t="s">
        <v>1405</v>
      </c>
      <c r="BK169" s="3" t="s">
        <v>1407</v>
      </c>
      <c r="BL169" s="3" t="s">
        <v>1405</v>
      </c>
      <c r="BM169" s="3" t="s">
        <v>1405</v>
      </c>
      <c r="BN169" s="3" t="s">
        <v>1405</v>
      </c>
      <c r="BO169" s="3" t="s">
        <v>1405</v>
      </c>
      <c r="BP169" s="3" t="s">
        <v>1405</v>
      </c>
      <c r="BQ169" s="3" t="s">
        <v>1405</v>
      </c>
      <c r="BR169" s="3" t="s">
        <v>1405</v>
      </c>
      <c r="BS169" s="3" t="s">
        <v>1405</v>
      </c>
      <c r="BT169" s="3" t="s">
        <v>1407</v>
      </c>
      <c r="BU169" s="3" t="str">
        <f t="shared" si="39"/>
        <v>89. PRODUCE THE CHEMICAL</v>
      </c>
      <c r="BV169" s="3" t="str">
        <f t="shared" si="39"/>
        <v>90. IMPORT THE CHEMICAL</v>
      </c>
      <c r="BW169" s="3" t="str">
        <f t="shared" si="39"/>
        <v/>
      </c>
      <c r="BX169" s="3" t="str">
        <f t="shared" si="39"/>
        <v/>
      </c>
      <c r="BY169" s="3" t="str">
        <f t="shared" si="39"/>
        <v>93. AS A BYPRODUCT</v>
      </c>
      <c r="BZ169" s="3" t="str">
        <f t="shared" si="39"/>
        <v>94. AS A MANUFACTURED IMPURITY</v>
      </c>
      <c r="CA169" s="3" t="str">
        <f t="shared" si="39"/>
        <v>95. USED AS A REACTANT</v>
      </c>
      <c r="CB169" s="3" t="str">
        <f t="shared" si="39"/>
        <v/>
      </c>
      <c r="CC169" s="3" t="str">
        <f t="shared" si="43"/>
        <v>97. P102  RAW MATERIALS</v>
      </c>
      <c r="CD169" s="3" t="str">
        <f t="shared" si="43"/>
        <v/>
      </c>
      <c r="CE169" s="3" t="str">
        <f t="shared" si="43"/>
        <v/>
      </c>
      <c r="CF169" s="3" t="str">
        <f t="shared" si="43"/>
        <v/>
      </c>
      <c r="CG169" s="3" t="str">
        <f t="shared" si="43"/>
        <v/>
      </c>
      <c r="CH169" s="3" t="str">
        <f t="shared" si="43"/>
        <v/>
      </c>
      <c r="CI169" s="3" t="str">
        <f t="shared" si="43"/>
        <v/>
      </c>
      <c r="CJ169" s="3" t="str">
        <f t="shared" si="43"/>
        <v/>
      </c>
      <c r="CK169" s="3" t="str">
        <f t="shared" si="43"/>
        <v/>
      </c>
      <c r="CL169" s="3" t="str">
        <f t="shared" si="41"/>
        <v/>
      </c>
      <c r="CM169" s="3" t="str">
        <f t="shared" si="41"/>
        <v/>
      </c>
      <c r="CN169" s="3" t="str">
        <f t="shared" si="41"/>
        <v/>
      </c>
      <c r="CO169" s="3" t="str">
        <f t="shared" si="41"/>
        <v/>
      </c>
      <c r="CP169" s="3" t="str">
        <f t="shared" si="41"/>
        <v/>
      </c>
      <c r="CQ169" s="3" t="str">
        <f t="shared" si="41"/>
        <v/>
      </c>
      <c r="CR169" s="3" t="str">
        <f t="shared" si="41"/>
        <v/>
      </c>
      <c r="CS169" s="3" t="str">
        <f t="shared" si="41"/>
        <v/>
      </c>
      <c r="CT169" s="3" t="str">
        <f t="shared" si="41"/>
        <v/>
      </c>
      <c r="CU169" s="3" t="str">
        <f t="shared" si="41"/>
        <v/>
      </c>
      <c r="CV169" s="3" t="str">
        <f t="shared" si="45"/>
        <v/>
      </c>
      <c r="CW169" s="3" t="str">
        <f t="shared" si="45"/>
        <v>117. PROCESSED / RECYCLING</v>
      </c>
      <c r="CX169" s="3" t="str">
        <f t="shared" si="45"/>
        <v/>
      </c>
      <c r="CY169" s="3" t="str">
        <f t="shared" si="45"/>
        <v/>
      </c>
      <c r="CZ169" s="3" t="str">
        <f t="shared" si="45"/>
        <v/>
      </c>
      <c r="DA169" s="3" t="str">
        <f t="shared" si="45"/>
        <v/>
      </c>
      <c r="DB169" s="3" t="str">
        <f t="shared" si="45"/>
        <v/>
      </c>
      <c r="DC169" s="3" t="str">
        <f t="shared" si="45"/>
        <v/>
      </c>
      <c r="DD169" s="3" t="str">
        <f t="shared" si="45"/>
        <v/>
      </c>
      <c r="DE169" s="3" t="str">
        <f t="shared" si="45"/>
        <v/>
      </c>
      <c r="DF169" s="3" t="str">
        <f t="shared" si="45"/>
        <v/>
      </c>
      <c r="DG169" s="3" t="str">
        <f t="shared" si="44"/>
        <v/>
      </c>
      <c r="DH169" s="3" t="str">
        <f t="shared" si="44"/>
        <v/>
      </c>
      <c r="DI169" s="3" t="str">
        <f t="shared" si="44"/>
        <v/>
      </c>
      <c r="DJ169" s="3" t="str">
        <f t="shared" si="44"/>
        <v/>
      </c>
      <c r="DK169" s="3" t="str">
        <f t="shared" si="44"/>
        <v/>
      </c>
      <c r="DL169" s="3" t="str">
        <f t="shared" si="44"/>
        <v/>
      </c>
      <c r="DM169" s="3" t="str">
        <f t="shared" si="42"/>
        <v>133. ANCILLARY OR OTHER USE</v>
      </c>
      <c r="DN169" s="3" t="str">
        <f t="shared" si="42"/>
        <v/>
      </c>
      <c r="DO169" s="3" t="str">
        <f t="shared" si="42"/>
        <v/>
      </c>
      <c r="DP169" s="3" t="str">
        <f t="shared" si="42"/>
        <v/>
      </c>
      <c r="DQ169" s="3" t="str">
        <f t="shared" si="42"/>
        <v/>
      </c>
      <c r="DR169" s="3" t="str">
        <f t="shared" si="35"/>
        <v/>
      </c>
      <c r="DS169" s="3" t="str">
        <f t="shared" si="35"/>
        <v/>
      </c>
      <c r="DT169" s="3" t="str">
        <f t="shared" si="34"/>
        <v/>
      </c>
      <c r="DU169" s="3" t="str">
        <f t="shared" si="34"/>
        <v/>
      </c>
      <c r="DV169" s="3" t="str">
        <f t="shared" si="34"/>
        <v>142. Z399  OTHER</v>
      </c>
    </row>
    <row r="170" spans="1:126" ht="75">
      <c r="A170" t="s">
        <v>115</v>
      </c>
      <c r="B170">
        <v>2020</v>
      </c>
      <c r="C170" t="s">
        <v>114</v>
      </c>
      <c r="D170">
        <v>106990</v>
      </c>
      <c r="E170" s="31">
        <v>1320219327297</v>
      </c>
      <c r="F170" t="s">
        <v>604</v>
      </c>
      <c r="G170">
        <v>324110</v>
      </c>
      <c r="H170" t="s">
        <v>605</v>
      </c>
      <c r="I170" t="s">
        <v>606</v>
      </c>
      <c r="J170" t="s">
        <v>607</v>
      </c>
      <c r="K170" t="s">
        <v>305</v>
      </c>
      <c r="L170">
        <v>59044</v>
      </c>
      <c r="M170" s="3" t="str">
        <f t="shared" si="37"/>
        <v>89. PRODUCE THE CHEMICAL, 94. AS A MANUFACTURED IMPURITY</v>
      </c>
      <c r="N170" s="3" t="s">
        <v>1419</v>
      </c>
      <c r="O170" s="3" t="s">
        <v>1409</v>
      </c>
      <c r="P170">
        <v>298</v>
      </c>
      <c r="Q170">
        <v>203</v>
      </c>
      <c r="R170">
        <v>501</v>
      </c>
      <c r="S170" s="3" t="s">
        <v>1407</v>
      </c>
      <c r="T170" s="3" t="s">
        <v>1405</v>
      </c>
      <c r="U170" s="3" t="s">
        <v>1405</v>
      </c>
      <c r="V170" s="3" t="s">
        <v>1405</v>
      </c>
      <c r="W170" s="3" t="s">
        <v>1405</v>
      </c>
      <c r="X170" s="3" t="s">
        <v>1407</v>
      </c>
      <c r="Y170" s="3" t="s">
        <v>1405</v>
      </c>
      <c r="Z170" s="3" t="s">
        <v>1405</v>
      </c>
      <c r="AA170" s="3" t="s">
        <v>1405</v>
      </c>
      <c r="AB170" s="3" t="s">
        <v>1405</v>
      </c>
      <c r="AC170" s="3" t="s">
        <v>1405</v>
      </c>
      <c r="AD170" s="3" t="s">
        <v>1405</v>
      </c>
      <c r="AE170" s="3" t="s">
        <v>1405</v>
      </c>
      <c r="AF170" s="3" t="s">
        <v>1405</v>
      </c>
      <c r="AG170" s="3" t="s">
        <v>1405</v>
      </c>
      <c r="AH170" s="3" t="s">
        <v>1405</v>
      </c>
      <c r="AI170" s="3" t="s">
        <v>1405</v>
      </c>
      <c r="AJ170" s="3" t="s">
        <v>1405</v>
      </c>
      <c r="AK170" s="3" t="s">
        <v>1405</v>
      </c>
      <c r="AL170" s="3" t="s">
        <v>1405</v>
      </c>
      <c r="AM170" s="3" t="s">
        <v>1405</v>
      </c>
      <c r="AN170" s="3" t="s">
        <v>1405</v>
      </c>
      <c r="AO170" s="3" t="s">
        <v>1405</v>
      </c>
      <c r="AP170" s="3" t="s">
        <v>1405</v>
      </c>
      <c r="AQ170" s="3" t="s">
        <v>1405</v>
      </c>
      <c r="AR170" s="3" t="s">
        <v>1405</v>
      </c>
      <c r="AS170" s="3" t="s">
        <v>1405</v>
      </c>
      <c r="AT170" s="3" t="s">
        <v>1405</v>
      </c>
      <c r="AU170" s="3" t="s">
        <v>1405</v>
      </c>
      <c r="AV170" s="3" t="s">
        <v>1405</v>
      </c>
      <c r="AW170" s="3" t="s">
        <v>1405</v>
      </c>
      <c r="AX170" s="3" t="s">
        <v>1405</v>
      </c>
      <c r="AY170" s="3" t="s">
        <v>1405</v>
      </c>
      <c r="AZ170" s="3" t="s">
        <v>1405</v>
      </c>
      <c r="BA170" s="3" t="s">
        <v>1405</v>
      </c>
      <c r="BB170" s="3" t="s">
        <v>1405</v>
      </c>
      <c r="BC170" s="3" t="s">
        <v>1405</v>
      </c>
      <c r="BD170" s="3" t="s">
        <v>1405</v>
      </c>
      <c r="BE170" s="3" t="s">
        <v>1405</v>
      </c>
      <c r="BF170" s="3" t="s">
        <v>1405</v>
      </c>
      <c r="BG170" s="3" t="s">
        <v>1405</v>
      </c>
      <c r="BH170" s="3" t="s">
        <v>1405</v>
      </c>
      <c r="BI170" s="3" t="s">
        <v>1405</v>
      </c>
      <c r="BJ170" s="3" t="s">
        <v>1405</v>
      </c>
      <c r="BK170" s="3" t="s">
        <v>1405</v>
      </c>
      <c r="BL170" s="3" t="s">
        <v>1405</v>
      </c>
      <c r="BM170" s="3" t="s">
        <v>1405</v>
      </c>
      <c r="BN170" s="3" t="s">
        <v>1405</v>
      </c>
      <c r="BO170" s="3" t="s">
        <v>1405</v>
      </c>
      <c r="BP170" s="3" t="s">
        <v>1405</v>
      </c>
      <c r="BQ170" s="3" t="s">
        <v>1405</v>
      </c>
      <c r="BR170" s="3" t="s">
        <v>1405</v>
      </c>
      <c r="BS170" s="3" t="s">
        <v>1405</v>
      </c>
      <c r="BT170" s="3" t="s">
        <v>1405</v>
      </c>
      <c r="BU170" s="3" t="str">
        <f t="shared" si="39"/>
        <v>89. PRODUCE THE CHEMICAL</v>
      </c>
      <c r="BV170" s="3" t="str">
        <f t="shared" si="39"/>
        <v/>
      </c>
      <c r="BW170" s="3" t="str">
        <f t="shared" si="39"/>
        <v/>
      </c>
      <c r="BX170" s="3" t="str">
        <f t="shared" si="39"/>
        <v/>
      </c>
      <c r="BY170" s="3" t="str">
        <f t="shared" si="39"/>
        <v/>
      </c>
      <c r="BZ170" s="3" t="str">
        <f t="shared" si="39"/>
        <v>94. AS A MANUFACTURED IMPURITY</v>
      </c>
      <c r="CA170" s="3" t="str">
        <f t="shared" si="39"/>
        <v/>
      </c>
      <c r="CB170" s="3" t="str">
        <f t="shared" si="39"/>
        <v/>
      </c>
      <c r="CC170" s="3" t="str">
        <f t="shared" si="43"/>
        <v/>
      </c>
      <c r="CD170" s="3" t="str">
        <f t="shared" si="43"/>
        <v/>
      </c>
      <c r="CE170" s="3" t="str">
        <f t="shared" si="43"/>
        <v/>
      </c>
      <c r="CF170" s="3" t="str">
        <f t="shared" si="43"/>
        <v/>
      </c>
      <c r="CG170" s="3" t="str">
        <f t="shared" si="43"/>
        <v/>
      </c>
      <c r="CH170" s="3" t="str">
        <f t="shared" si="43"/>
        <v/>
      </c>
      <c r="CI170" s="3" t="str">
        <f t="shared" si="43"/>
        <v/>
      </c>
      <c r="CJ170" s="3" t="str">
        <f t="shared" si="43"/>
        <v/>
      </c>
      <c r="CK170" s="3" t="str">
        <f t="shared" si="43"/>
        <v/>
      </c>
      <c r="CL170" s="3" t="str">
        <f t="shared" si="41"/>
        <v/>
      </c>
      <c r="CM170" s="3" t="str">
        <f t="shared" si="41"/>
        <v/>
      </c>
      <c r="CN170" s="3" t="str">
        <f t="shared" si="41"/>
        <v/>
      </c>
      <c r="CO170" s="3" t="str">
        <f t="shared" si="41"/>
        <v/>
      </c>
      <c r="CP170" s="3" t="str">
        <f t="shared" si="41"/>
        <v/>
      </c>
      <c r="CQ170" s="3" t="str">
        <f t="shared" si="41"/>
        <v/>
      </c>
      <c r="CR170" s="3" t="str">
        <f t="shared" si="41"/>
        <v/>
      </c>
      <c r="CS170" s="3" t="str">
        <f t="shared" si="41"/>
        <v/>
      </c>
      <c r="CT170" s="3" t="str">
        <f t="shared" si="41"/>
        <v/>
      </c>
      <c r="CU170" s="3" t="str">
        <f t="shared" si="41"/>
        <v/>
      </c>
      <c r="CV170" s="3" t="str">
        <f t="shared" si="45"/>
        <v/>
      </c>
      <c r="CW170" s="3" t="str">
        <f t="shared" si="45"/>
        <v/>
      </c>
      <c r="CX170" s="3" t="str">
        <f t="shared" si="45"/>
        <v/>
      </c>
      <c r="CY170" s="3" t="str">
        <f t="shared" si="45"/>
        <v/>
      </c>
      <c r="CZ170" s="3" t="str">
        <f t="shared" si="45"/>
        <v/>
      </c>
      <c r="DA170" s="3" t="str">
        <f t="shared" si="45"/>
        <v/>
      </c>
      <c r="DB170" s="3" t="str">
        <f t="shared" si="45"/>
        <v/>
      </c>
      <c r="DC170" s="3" t="str">
        <f t="shared" si="45"/>
        <v/>
      </c>
      <c r="DD170" s="3" t="str">
        <f t="shared" si="45"/>
        <v/>
      </c>
      <c r="DE170" s="3" t="str">
        <f t="shared" si="45"/>
        <v/>
      </c>
      <c r="DF170" s="3" t="str">
        <f t="shared" si="45"/>
        <v/>
      </c>
      <c r="DG170" s="3" t="str">
        <f t="shared" si="44"/>
        <v/>
      </c>
      <c r="DH170" s="3" t="str">
        <f t="shared" si="44"/>
        <v/>
      </c>
      <c r="DI170" s="3" t="str">
        <f t="shared" si="44"/>
        <v/>
      </c>
      <c r="DJ170" s="3" t="str">
        <f t="shared" si="44"/>
        <v/>
      </c>
      <c r="DK170" s="3" t="str">
        <f t="shared" si="44"/>
        <v/>
      </c>
      <c r="DL170" s="3" t="str">
        <f t="shared" si="44"/>
        <v/>
      </c>
      <c r="DM170" s="3" t="str">
        <f t="shared" si="42"/>
        <v/>
      </c>
      <c r="DN170" s="3" t="str">
        <f t="shared" si="42"/>
        <v/>
      </c>
      <c r="DO170" s="3" t="str">
        <f t="shared" si="42"/>
        <v/>
      </c>
      <c r="DP170" s="3" t="str">
        <f t="shared" si="42"/>
        <v/>
      </c>
      <c r="DQ170" s="3" t="str">
        <f t="shared" si="42"/>
        <v/>
      </c>
      <c r="DR170" s="3" t="str">
        <f t="shared" si="35"/>
        <v/>
      </c>
      <c r="DS170" s="3" t="str">
        <f t="shared" si="35"/>
        <v/>
      </c>
      <c r="DT170" s="3" t="str">
        <f t="shared" si="34"/>
        <v/>
      </c>
      <c r="DU170" s="3" t="str">
        <f t="shared" si="34"/>
        <v/>
      </c>
      <c r="DV170" s="3" t="str">
        <f t="shared" si="34"/>
        <v/>
      </c>
    </row>
    <row r="171" spans="1:126" ht="90">
      <c r="A171" t="s">
        <v>115</v>
      </c>
      <c r="B171">
        <v>2021</v>
      </c>
      <c r="C171" t="s">
        <v>114</v>
      </c>
      <c r="D171">
        <v>106990</v>
      </c>
      <c r="E171" s="31">
        <v>1321220507420</v>
      </c>
      <c r="F171" t="s">
        <v>604</v>
      </c>
      <c r="G171">
        <v>324110</v>
      </c>
      <c r="H171" t="s">
        <v>605</v>
      </c>
      <c r="I171" t="s">
        <v>606</v>
      </c>
      <c r="J171" t="s">
        <v>607</v>
      </c>
      <c r="K171" t="s">
        <v>305</v>
      </c>
      <c r="L171">
        <v>59044</v>
      </c>
      <c r="M171" s="3" t="str">
        <f t="shared" si="37"/>
        <v>89. PRODUCE THE CHEMICAL, 90. IMPORT THE CHEMICAL, 93. AS A BYPRODUCT, 94. AS A MANUFACTURED IMPURITY, 95. USED AS A REACTANT, 97. P102  RAW MATERIALS, 117. PROCESSED / RECYCLING, 133. ANCILLARY OR OTHER USE, 142. Z399  OTHER</v>
      </c>
      <c r="N171" s="3" t="s">
        <v>1419</v>
      </c>
      <c r="O171" s="3" t="s">
        <v>1409</v>
      </c>
      <c r="P171">
        <v>302</v>
      </c>
      <c r="Q171">
        <v>43</v>
      </c>
      <c r="R171">
        <v>345</v>
      </c>
      <c r="S171" s="3" t="s">
        <v>1407</v>
      </c>
      <c r="T171" s="3" t="s">
        <v>1407</v>
      </c>
      <c r="U171" s="3" t="s">
        <v>1405</v>
      </c>
      <c r="V171" s="3" t="s">
        <v>1405</v>
      </c>
      <c r="W171" s="3" t="s">
        <v>1407</v>
      </c>
      <c r="X171" s="3" t="s">
        <v>1407</v>
      </c>
      <c r="Y171" s="3" t="s">
        <v>1407</v>
      </c>
      <c r="Z171" s="3" t="s">
        <v>1405</v>
      </c>
      <c r="AA171" s="3" t="s">
        <v>1407</v>
      </c>
      <c r="AB171" s="3" t="s">
        <v>1405</v>
      </c>
      <c r="AC171" s="3" t="s">
        <v>1405</v>
      </c>
      <c r="AD171" s="3" t="s">
        <v>1405</v>
      </c>
      <c r="AE171" s="3" t="s">
        <v>1405</v>
      </c>
      <c r="AF171" s="3" t="s">
        <v>1405</v>
      </c>
      <c r="AG171" s="3" t="s">
        <v>1405</v>
      </c>
      <c r="AH171" s="3" t="s">
        <v>1405</v>
      </c>
      <c r="AI171" s="3" t="s">
        <v>1405</v>
      </c>
      <c r="AJ171" s="3" t="s">
        <v>1405</v>
      </c>
      <c r="AK171" s="3" t="s">
        <v>1405</v>
      </c>
      <c r="AL171" s="3" t="s">
        <v>1405</v>
      </c>
      <c r="AM171" s="3" t="s">
        <v>1405</v>
      </c>
      <c r="AN171" s="3" t="s">
        <v>1405</v>
      </c>
      <c r="AO171" s="3" t="s">
        <v>1405</v>
      </c>
      <c r="AP171" s="3" t="s">
        <v>1405</v>
      </c>
      <c r="AQ171" s="3" t="s">
        <v>1405</v>
      </c>
      <c r="AR171" s="3" t="s">
        <v>1405</v>
      </c>
      <c r="AS171" s="3" t="s">
        <v>1405</v>
      </c>
      <c r="AT171" s="3" t="s">
        <v>1405</v>
      </c>
      <c r="AU171" s="3" t="s">
        <v>1407</v>
      </c>
      <c r="AV171" s="3" t="s">
        <v>1405</v>
      </c>
      <c r="AW171" s="3" t="s">
        <v>1405</v>
      </c>
      <c r="AX171" s="3" t="s">
        <v>1405</v>
      </c>
      <c r="AY171" s="3" t="s">
        <v>1405</v>
      </c>
      <c r="AZ171" s="3" t="s">
        <v>1405</v>
      </c>
      <c r="BA171" s="3" t="s">
        <v>1405</v>
      </c>
      <c r="BB171" s="3" t="s">
        <v>1405</v>
      </c>
      <c r="BC171" s="3" t="s">
        <v>1405</v>
      </c>
      <c r="BD171" s="3" t="s">
        <v>1405</v>
      </c>
      <c r="BE171" s="3" t="s">
        <v>1405</v>
      </c>
      <c r="BF171" s="3" t="s">
        <v>1405</v>
      </c>
      <c r="BG171" s="3" t="s">
        <v>1405</v>
      </c>
      <c r="BH171" s="3" t="s">
        <v>1405</v>
      </c>
      <c r="BI171" s="3" t="s">
        <v>1405</v>
      </c>
      <c r="BJ171" s="3" t="s">
        <v>1405</v>
      </c>
      <c r="BK171" s="3" t="s">
        <v>1407</v>
      </c>
      <c r="BL171" s="3" t="s">
        <v>1405</v>
      </c>
      <c r="BM171" s="3" t="s">
        <v>1405</v>
      </c>
      <c r="BN171" s="3" t="s">
        <v>1405</v>
      </c>
      <c r="BO171" s="3" t="s">
        <v>1405</v>
      </c>
      <c r="BP171" s="3" t="s">
        <v>1405</v>
      </c>
      <c r="BQ171" s="3" t="s">
        <v>1405</v>
      </c>
      <c r="BR171" s="3" t="s">
        <v>1405</v>
      </c>
      <c r="BS171" s="3" t="s">
        <v>1405</v>
      </c>
      <c r="BT171" s="3" t="s">
        <v>1407</v>
      </c>
      <c r="BU171" s="3" t="str">
        <f t="shared" si="39"/>
        <v>89. PRODUCE THE CHEMICAL</v>
      </c>
      <c r="BV171" s="3" t="str">
        <f t="shared" si="39"/>
        <v>90. IMPORT THE CHEMICAL</v>
      </c>
      <c r="BW171" s="3" t="str">
        <f t="shared" si="39"/>
        <v/>
      </c>
      <c r="BX171" s="3" t="str">
        <f t="shared" si="39"/>
        <v/>
      </c>
      <c r="BY171" s="3" t="str">
        <f t="shared" si="39"/>
        <v>93. AS A BYPRODUCT</v>
      </c>
      <c r="BZ171" s="3" t="str">
        <f t="shared" si="39"/>
        <v>94. AS A MANUFACTURED IMPURITY</v>
      </c>
      <c r="CA171" s="3" t="str">
        <f t="shared" si="39"/>
        <v>95. USED AS A REACTANT</v>
      </c>
      <c r="CB171" s="3" t="str">
        <f t="shared" si="39"/>
        <v/>
      </c>
      <c r="CC171" s="3" t="str">
        <f t="shared" si="43"/>
        <v>97. P102  RAW MATERIALS</v>
      </c>
      <c r="CD171" s="3" t="str">
        <f t="shared" si="43"/>
        <v/>
      </c>
      <c r="CE171" s="3" t="str">
        <f t="shared" si="43"/>
        <v/>
      </c>
      <c r="CF171" s="3" t="str">
        <f t="shared" si="43"/>
        <v/>
      </c>
      <c r="CG171" s="3" t="str">
        <f t="shared" si="43"/>
        <v/>
      </c>
      <c r="CH171" s="3" t="str">
        <f t="shared" si="43"/>
        <v/>
      </c>
      <c r="CI171" s="3" t="str">
        <f t="shared" si="43"/>
        <v/>
      </c>
      <c r="CJ171" s="3" t="str">
        <f t="shared" si="43"/>
        <v/>
      </c>
      <c r="CK171" s="3" t="str">
        <f t="shared" si="43"/>
        <v/>
      </c>
      <c r="CL171" s="3" t="str">
        <f t="shared" si="41"/>
        <v/>
      </c>
      <c r="CM171" s="3" t="str">
        <f t="shared" si="41"/>
        <v/>
      </c>
      <c r="CN171" s="3" t="str">
        <f t="shared" si="41"/>
        <v/>
      </c>
      <c r="CO171" s="3" t="str">
        <f t="shared" si="41"/>
        <v/>
      </c>
      <c r="CP171" s="3" t="str">
        <f t="shared" si="41"/>
        <v/>
      </c>
      <c r="CQ171" s="3" t="str">
        <f t="shared" si="41"/>
        <v/>
      </c>
      <c r="CR171" s="3" t="str">
        <f t="shared" si="41"/>
        <v/>
      </c>
      <c r="CS171" s="3" t="str">
        <f t="shared" si="41"/>
        <v/>
      </c>
      <c r="CT171" s="3" t="str">
        <f t="shared" si="41"/>
        <v/>
      </c>
      <c r="CU171" s="3" t="str">
        <f t="shared" si="41"/>
        <v/>
      </c>
      <c r="CV171" s="3" t="str">
        <f t="shared" si="45"/>
        <v/>
      </c>
      <c r="CW171" s="3" t="str">
        <f t="shared" si="45"/>
        <v>117. PROCESSED / RECYCLING</v>
      </c>
      <c r="CX171" s="3" t="str">
        <f t="shared" si="45"/>
        <v/>
      </c>
      <c r="CY171" s="3" t="str">
        <f t="shared" si="45"/>
        <v/>
      </c>
      <c r="CZ171" s="3" t="str">
        <f t="shared" si="45"/>
        <v/>
      </c>
      <c r="DA171" s="3" t="str">
        <f t="shared" si="45"/>
        <v/>
      </c>
      <c r="DB171" s="3" t="str">
        <f t="shared" si="45"/>
        <v/>
      </c>
      <c r="DC171" s="3" t="str">
        <f t="shared" si="45"/>
        <v/>
      </c>
      <c r="DD171" s="3" t="str">
        <f t="shared" si="45"/>
        <v/>
      </c>
      <c r="DE171" s="3" t="str">
        <f t="shared" si="45"/>
        <v/>
      </c>
      <c r="DF171" s="3" t="str">
        <f t="shared" si="45"/>
        <v/>
      </c>
      <c r="DG171" s="3" t="str">
        <f t="shared" si="44"/>
        <v/>
      </c>
      <c r="DH171" s="3" t="str">
        <f t="shared" si="44"/>
        <v/>
      </c>
      <c r="DI171" s="3" t="str">
        <f t="shared" si="44"/>
        <v/>
      </c>
      <c r="DJ171" s="3" t="str">
        <f t="shared" si="44"/>
        <v/>
      </c>
      <c r="DK171" s="3" t="str">
        <f t="shared" si="44"/>
        <v/>
      </c>
      <c r="DL171" s="3" t="str">
        <f t="shared" si="44"/>
        <v/>
      </c>
      <c r="DM171" s="3" t="str">
        <f t="shared" si="42"/>
        <v>133. ANCILLARY OR OTHER USE</v>
      </c>
      <c r="DN171" s="3" t="str">
        <f t="shared" si="42"/>
        <v/>
      </c>
      <c r="DO171" s="3" t="str">
        <f t="shared" si="42"/>
        <v/>
      </c>
      <c r="DP171" s="3" t="str">
        <f t="shared" si="42"/>
        <v/>
      </c>
      <c r="DQ171" s="3" t="str">
        <f t="shared" si="42"/>
        <v/>
      </c>
      <c r="DR171" s="3" t="str">
        <f t="shared" si="35"/>
        <v/>
      </c>
      <c r="DS171" s="3" t="str">
        <f t="shared" si="35"/>
        <v/>
      </c>
      <c r="DT171" s="3" t="str">
        <f t="shared" si="34"/>
        <v/>
      </c>
      <c r="DU171" s="3" t="str">
        <f t="shared" si="34"/>
        <v/>
      </c>
      <c r="DV171" s="3" t="str">
        <f t="shared" si="34"/>
        <v>142. Z399  OTHER</v>
      </c>
    </row>
    <row r="172" spans="1:126" ht="45">
      <c r="A172" t="s">
        <v>115</v>
      </c>
      <c r="B172">
        <v>2016</v>
      </c>
      <c r="C172" t="s">
        <v>114</v>
      </c>
      <c r="D172">
        <v>106990</v>
      </c>
      <c r="E172" s="31">
        <v>1316215523844</v>
      </c>
      <c r="F172" t="s">
        <v>608</v>
      </c>
      <c r="G172">
        <v>324110</v>
      </c>
      <c r="H172" t="s">
        <v>609</v>
      </c>
      <c r="I172" t="s">
        <v>610</v>
      </c>
      <c r="J172" t="s">
        <v>611</v>
      </c>
      <c r="K172" t="s">
        <v>612</v>
      </c>
      <c r="L172">
        <v>67460</v>
      </c>
      <c r="M172" s="3" t="str">
        <f t="shared" si="37"/>
        <v>89. PRODUCE THE CHEMICAL, 91. ON-SITE USE OF THE CHEMICAL, 95. USED AS A REACTANT</v>
      </c>
      <c r="N172" s="3" t="s">
        <v>1419</v>
      </c>
      <c r="O172" s="3" t="s">
        <v>1409</v>
      </c>
      <c r="P172">
        <v>5</v>
      </c>
      <c r="Q172">
        <v>28</v>
      </c>
      <c r="R172">
        <v>33</v>
      </c>
      <c r="S172" s="3" t="s">
        <v>1407</v>
      </c>
      <c r="T172" s="3" t="s">
        <v>1405</v>
      </c>
      <c r="U172" s="3" t="s">
        <v>1407</v>
      </c>
      <c r="V172" s="3" t="s">
        <v>1405</v>
      </c>
      <c r="W172" s="3" t="s">
        <v>1405</v>
      </c>
      <c r="X172" s="3" t="s">
        <v>1405</v>
      </c>
      <c r="Y172" s="3" t="s">
        <v>1407</v>
      </c>
      <c r="AE172" s="3" t="s">
        <v>1405</v>
      </c>
      <c r="AR172" s="3" t="s">
        <v>1405</v>
      </c>
      <c r="AS172" s="3" t="s">
        <v>1405</v>
      </c>
      <c r="AT172" s="3" t="s">
        <v>1405</v>
      </c>
      <c r="AV172" s="3" t="s">
        <v>1405</v>
      </c>
      <c r="BD172" s="3" t="s">
        <v>1405</v>
      </c>
      <c r="BK172" s="3" t="s">
        <v>1405</v>
      </c>
      <c r="BU172" s="3" t="str">
        <f t="shared" si="39"/>
        <v>89. PRODUCE THE CHEMICAL</v>
      </c>
      <c r="BV172" s="3" t="str">
        <f t="shared" si="39"/>
        <v/>
      </c>
      <c r="BW172" s="3" t="str">
        <f t="shared" si="39"/>
        <v>91. ON-SITE USE OF THE CHEMICAL</v>
      </c>
      <c r="BX172" s="3" t="str">
        <f t="shared" si="39"/>
        <v/>
      </c>
      <c r="BY172" s="3" t="str">
        <f t="shared" si="39"/>
        <v/>
      </c>
      <c r="BZ172" s="3" t="str">
        <f t="shared" si="39"/>
        <v/>
      </c>
      <c r="CA172" s="3" t="str">
        <f t="shared" si="39"/>
        <v>95. USED AS A REACTANT</v>
      </c>
      <c r="CB172" s="3" t="str">
        <f t="shared" si="39"/>
        <v/>
      </c>
      <c r="CC172" s="3" t="str">
        <f t="shared" si="43"/>
        <v/>
      </c>
      <c r="CD172" s="3" t="str">
        <f t="shared" si="43"/>
        <v/>
      </c>
      <c r="CE172" s="3" t="str">
        <f t="shared" si="43"/>
        <v/>
      </c>
      <c r="CF172" s="3" t="str">
        <f t="shared" si="43"/>
        <v/>
      </c>
      <c r="CG172" s="3" t="str">
        <f t="shared" si="43"/>
        <v/>
      </c>
      <c r="CH172" s="3" t="str">
        <f t="shared" si="43"/>
        <v/>
      </c>
      <c r="CI172" s="3" t="str">
        <f t="shared" si="43"/>
        <v/>
      </c>
      <c r="CJ172" s="3" t="str">
        <f t="shared" si="43"/>
        <v/>
      </c>
      <c r="CK172" s="3" t="str">
        <f t="shared" si="43"/>
        <v/>
      </c>
      <c r="CL172" s="3" t="str">
        <f t="shared" si="41"/>
        <v/>
      </c>
      <c r="CM172" s="3" t="str">
        <f t="shared" si="41"/>
        <v/>
      </c>
      <c r="CN172" s="3" t="str">
        <f t="shared" si="41"/>
        <v/>
      </c>
      <c r="CO172" s="3" t="str">
        <f t="shared" si="41"/>
        <v/>
      </c>
      <c r="CP172" s="3" t="str">
        <f t="shared" si="41"/>
        <v/>
      </c>
      <c r="CQ172" s="3" t="str">
        <f t="shared" si="41"/>
        <v/>
      </c>
      <c r="CR172" s="3" t="str">
        <f t="shared" si="41"/>
        <v/>
      </c>
      <c r="CS172" s="3" t="str">
        <f t="shared" si="41"/>
        <v/>
      </c>
      <c r="CT172" s="3" t="str">
        <f t="shared" si="41"/>
        <v/>
      </c>
      <c r="CU172" s="3" t="str">
        <f t="shared" si="41"/>
        <v/>
      </c>
      <c r="CV172" s="3" t="str">
        <f t="shared" si="45"/>
        <v/>
      </c>
      <c r="CW172" s="3" t="str">
        <f t="shared" si="45"/>
        <v/>
      </c>
      <c r="CX172" s="3" t="str">
        <f t="shared" si="45"/>
        <v/>
      </c>
      <c r="CY172" s="3" t="str">
        <f t="shared" si="45"/>
        <v/>
      </c>
      <c r="CZ172" s="3" t="str">
        <f t="shared" si="45"/>
        <v/>
      </c>
      <c r="DA172" s="3" t="str">
        <f t="shared" si="45"/>
        <v/>
      </c>
      <c r="DB172" s="3" t="str">
        <f t="shared" si="45"/>
        <v/>
      </c>
      <c r="DC172" s="3" t="str">
        <f t="shared" si="45"/>
        <v/>
      </c>
      <c r="DD172" s="3" t="str">
        <f t="shared" si="45"/>
        <v/>
      </c>
      <c r="DE172" s="3" t="str">
        <f t="shared" si="45"/>
        <v/>
      </c>
      <c r="DF172" s="3" t="str">
        <f t="shared" si="45"/>
        <v/>
      </c>
      <c r="DG172" s="3" t="str">
        <f t="shared" si="44"/>
        <v/>
      </c>
      <c r="DH172" s="3" t="str">
        <f t="shared" si="44"/>
        <v/>
      </c>
      <c r="DI172" s="3" t="str">
        <f t="shared" si="44"/>
        <v/>
      </c>
      <c r="DJ172" s="3" t="str">
        <f t="shared" si="44"/>
        <v/>
      </c>
      <c r="DK172" s="3" t="str">
        <f t="shared" si="44"/>
        <v/>
      </c>
      <c r="DL172" s="3" t="str">
        <f t="shared" si="44"/>
        <v/>
      </c>
      <c r="DM172" s="3" t="str">
        <f t="shared" si="42"/>
        <v/>
      </c>
      <c r="DN172" s="3" t="str">
        <f t="shared" si="42"/>
        <v/>
      </c>
      <c r="DO172" s="3" t="str">
        <f t="shared" si="42"/>
        <v/>
      </c>
      <c r="DP172" s="3" t="str">
        <f t="shared" si="42"/>
        <v/>
      </c>
      <c r="DQ172" s="3" t="str">
        <f t="shared" si="42"/>
        <v/>
      </c>
      <c r="DR172" s="3" t="str">
        <f t="shared" si="35"/>
        <v/>
      </c>
      <c r="DS172" s="3" t="str">
        <f t="shared" si="35"/>
        <v/>
      </c>
      <c r="DT172" s="3" t="str">
        <f t="shared" si="34"/>
        <v/>
      </c>
      <c r="DU172" s="3" t="str">
        <f t="shared" si="34"/>
        <v/>
      </c>
      <c r="DV172" s="3" t="str">
        <f t="shared" si="34"/>
        <v/>
      </c>
    </row>
    <row r="173" spans="1:126" ht="45">
      <c r="A173" t="s">
        <v>115</v>
      </c>
      <c r="B173">
        <v>2017</v>
      </c>
      <c r="C173" t="s">
        <v>114</v>
      </c>
      <c r="D173">
        <v>106990</v>
      </c>
      <c r="E173" s="31">
        <v>1317216420024</v>
      </c>
      <c r="F173" t="s">
        <v>608</v>
      </c>
      <c r="G173">
        <v>324110</v>
      </c>
      <c r="H173" t="s">
        <v>609</v>
      </c>
      <c r="I173" t="s">
        <v>610</v>
      </c>
      <c r="J173" t="s">
        <v>611</v>
      </c>
      <c r="K173" t="s">
        <v>612</v>
      </c>
      <c r="L173">
        <v>67460</v>
      </c>
      <c r="M173" s="3" t="str">
        <f t="shared" si="37"/>
        <v>89. PRODUCE THE CHEMICAL, 91. ON-SITE USE OF THE CHEMICAL, 95. USED AS A REACTANT</v>
      </c>
      <c r="N173" s="3" t="s">
        <v>1419</v>
      </c>
      <c r="O173" s="3" t="s">
        <v>1409</v>
      </c>
      <c r="P173">
        <v>5</v>
      </c>
      <c r="Q173">
        <v>19</v>
      </c>
      <c r="R173">
        <v>24</v>
      </c>
      <c r="S173" s="3" t="s">
        <v>1407</v>
      </c>
      <c r="T173" s="3" t="s">
        <v>1405</v>
      </c>
      <c r="U173" s="3" t="s">
        <v>1407</v>
      </c>
      <c r="V173" s="3" t="s">
        <v>1405</v>
      </c>
      <c r="W173" s="3" t="s">
        <v>1405</v>
      </c>
      <c r="X173" s="3" t="s">
        <v>1405</v>
      </c>
      <c r="Y173" s="3" t="s">
        <v>1407</v>
      </c>
      <c r="AE173" s="3" t="s">
        <v>1405</v>
      </c>
      <c r="AR173" s="3" t="s">
        <v>1405</v>
      </c>
      <c r="AS173" s="3" t="s">
        <v>1405</v>
      </c>
      <c r="AT173" s="3" t="s">
        <v>1405</v>
      </c>
      <c r="AV173" s="3" t="s">
        <v>1405</v>
      </c>
      <c r="BD173" s="3" t="s">
        <v>1405</v>
      </c>
      <c r="BK173" s="3" t="s">
        <v>1405</v>
      </c>
      <c r="BU173" s="3" t="str">
        <f t="shared" si="39"/>
        <v>89. PRODUCE THE CHEMICAL</v>
      </c>
      <c r="BV173" s="3" t="str">
        <f t="shared" si="39"/>
        <v/>
      </c>
      <c r="BW173" s="3" t="str">
        <f t="shared" si="39"/>
        <v>91. ON-SITE USE OF THE CHEMICAL</v>
      </c>
      <c r="BX173" s="3" t="str">
        <f t="shared" si="39"/>
        <v/>
      </c>
      <c r="BY173" s="3" t="str">
        <f t="shared" si="39"/>
        <v/>
      </c>
      <c r="BZ173" s="3" t="str">
        <f t="shared" si="39"/>
        <v/>
      </c>
      <c r="CA173" s="3" t="str">
        <f t="shared" si="39"/>
        <v>95. USED AS A REACTANT</v>
      </c>
      <c r="CB173" s="3" t="str">
        <f t="shared" si="39"/>
        <v/>
      </c>
      <c r="CC173" s="3" t="str">
        <f t="shared" si="43"/>
        <v/>
      </c>
      <c r="CD173" s="3" t="str">
        <f t="shared" si="43"/>
        <v/>
      </c>
      <c r="CE173" s="3" t="str">
        <f t="shared" si="43"/>
        <v/>
      </c>
      <c r="CF173" s="3" t="str">
        <f t="shared" si="43"/>
        <v/>
      </c>
      <c r="CG173" s="3" t="str">
        <f t="shared" si="43"/>
        <v/>
      </c>
      <c r="CH173" s="3" t="str">
        <f t="shared" si="43"/>
        <v/>
      </c>
      <c r="CI173" s="3" t="str">
        <f t="shared" si="43"/>
        <v/>
      </c>
      <c r="CJ173" s="3" t="str">
        <f t="shared" si="43"/>
        <v/>
      </c>
      <c r="CK173" s="3" t="str">
        <f t="shared" si="43"/>
        <v/>
      </c>
      <c r="CL173" s="3" t="str">
        <f t="shared" si="41"/>
        <v/>
      </c>
      <c r="CM173" s="3" t="str">
        <f t="shared" si="41"/>
        <v/>
      </c>
      <c r="CN173" s="3" t="str">
        <f t="shared" si="41"/>
        <v/>
      </c>
      <c r="CO173" s="3" t="str">
        <f t="shared" si="41"/>
        <v/>
      </c>
      <c r="CP173" s="3" t="str">
        <f t="shared" si="41"/>
        <v/>
      </c>
      <c r="CQ173" s="3" t="str">
        <f t="shared" si="41"/>
        <v/>
      </c>
      <c r="CR173" s="3" t="str">
        <f t="shared" si="41"/>
        <v/>
      </c>
      <c r="CS173" s="3" t="str">
        <f t="shared" si="41"/>
        <v/>
      </c>
      <c r="CT173" s="3" t="str">
        <f t="shared" si="41"/>
        <v/>
      </c>
      <c r="CU173" s="3" t="str">
        <f t="shared" si="41"/>
        <v/>
      </c>
      <c r="CV173" s="3" t="str">
        <f t="shared" si="45"/>
        <v/>
      </c>
      <c r="CW173" s="3" t="str">
        <f t="shared" si="45"/>
        <v/>
      </c>
      <c r="CX173" s="3" t="str">
        <f t="shared" si="45"/>
        <v/>
      </c>
      <c r="CY173" s="3" t="str">
        <f t="shared" si="45"/>
        <v/>
      </c>
      <c r="CZ173" s="3" t="str">
        <f t="shared" si="45"/>
        <v/>
      </c>
      <c r="DA173" s="3" t="str">
        <f t="shared" si="45"/>
        <v/>
      </c>
      <c r="DB173" s="3" t="str">
        <f t="shared" si="45"/>
        <v/>
      </c>
      <c r="DC173" s="3" t="str">
        <f t="shared" si="45"/>
        <v/>
      </c>
      <c r="DD173" s="3" t="str">
        <f t="shared" si="45"/>
        <v/>
      </c>
      <c r="DE173" s="3" t="str">
        <f t="shared" si="45"/>
        <v/>
      </c>
      <c r="DF173" s="3" t="str">
        <f t="shared" si="45"/>
        <v/>
      </c>
      <c r="DG173" s="3" t="str">
        <f t="shared" si="44"/>
        <v/>
      </c>
      <c r="DH173" s="3" t="str">
        <f t="shared" si="44"/>
        <v/>
      </c>
      <c r="DI173" s="3" t="str">
        <f t="shared" si="44"/>
        <v/>
      </c>
      <c r="DJ173" s="3" t="str">
        <f t="shared" si="44"/>
        <v/>
      </c>
      <c r="DK173" s="3" t="str">
        <f t="shared" si="44"/>
        <v/>
      </c>
      <c r="DL173" s="3" t="str">
        <f t="shared" si="44"/>
        <v/>
      </c>
      <c r="DM173" s="3" t="str">
        <f t="shared" si="42"/>
        <v/>
      </c>
      <c r="DN173" s="3" t="str">
        <f t="shared" si="42"/>
        <v/>
      </c>
      <c r="DO173" s="3" t="str">
        <f t="shared" si="42"/>
        <v/>
      </c>
      <c r="DP173" s="3" t="str">
        <f t="shared" si="42"/>
        <v/>
      </c>
      <c r="DQ173" s="3" t="str">
        <f t="shared" si="42"/>
        <v/>
      </c>
      <c r="DR173" s="3" t="str">
        <f t="shared" si="35"/>
        <v/>
      </c>
      <c r="DS173" s="3" t="str">
        <f t="shared" si="35"/>
        <v/>
      </c>
      <c r="DT173" s="3" t="str">
        <f t="shared" si="34"/>
        <v/>
      </c>
      <c r="DU173" s="3" t="str">
        <f t="shared" si="34"/>
        <v/>
      </c>
      <c r="DV173" s="3" t="str">
        <f t="shared" si="34"/>
        <v/>
      </c>
    </row>
    <row r="174" spans="1:126" ht="75">
      <c r="A174" t="s">
        <v>115</v>
      </c>
      <c r="B174">
        <v>2018</v>
      </c>
      <c r="C174" t="s">
        <v>114</v>
      </c>
      <c r="D174">
        <v>106990</v>
      </c>
      <c r="E174" s="31">
        <v>1318217208483</v>
      </c>
      <c r="F174" t="s">
        <v>608</v>
      </c>
      <c r="G174">
        <v>324110</v>
      </c>
      <c r="H174" t="s">
        <v>609</v>
      </c>
      <c r="I174" t="s">
        <v>610</v>
      </c>
      <c r="J174" t="s">
        <v>611</v>
      </c>
      <c r="K174" t="s">
        <v>612</v>
      </c>
      <c r="L174">
        <v>67460</v>
      </c>
      <c r="M174" s="3" t="str">
        <f t="shared" si="37"/>
        <v>89. PRODUCE THE CHEMICAL, 91. ON-SITE USE OF THE CHEMICAL, 95. USED AS A REACTANT, 98. P103  INTERMEDIATES</v>
      </c>
      <c r="N174" s="3" t="s">
        <v>1419</v>
      </c>
      <c r="O174" s="3" t="s">
        <v>1409</v>
      </c>
      <c r="P174">
        <v>5</v>
      </c>
      <c r="Q174">
        <v>16</v>
      </c>
      <c r="R174">
        <v>21</v>
      </c>
      <c r="S174" s="3" t="s">
        <v>1407</v>
      </c>
      <c r="T174" s="3" t="s">
        <v>1405</v>
      </c>
      <c r="U174" s="3" t="s">
        <v>1407</v>
      </c>
      <c r="V174" s="3" t="s">
        <v>1405</v>
      </c>
      <c r="W174" s="3" t="s">
        <v>1405</v>
      </c>
      <c r="X174" s="3" t="s">
        <v>1405</v>
      </c>
      <c r="Y174" s="3" t="s">
        <v>1407</v>
      </c>
      <c r="Z174" s="3" t="s">
        <v>1405</v>
      </c>
      <c r="AA174" s="3" t="s">
        <v>1405</v>
      </c>
      <c r="AB174" s="3" t="s">
        <v>1407</v>
      </c>
      <c r="AC174" s="3" t="s">
        <v>1405</v>
      </c>
      <c r="AD174" s="3" t="s">
        <v>1405</v>
      </c>
      <c r="AE174" s="3" t="s">
        <v>1405</v>
      </c>
      <c r="AF174" s="3" t="s">
        <v>1405</v>
      </c>
      <c r="AG174" s="3" t="s">
        <v>1405</v>
      </c>
      <c r="AH174" s="3" t="s">
        <v>1405</v>
      </c>
      <c r="AI174" s="3" t="s">
        <v>1405</v>
      </c>
      <c r="AJ174" s="3" t="s">
        <v>1405</v>
      </c>
      <c r="AK174" s="3" t="s">
        <v>1405</v>
      </c>
      <c r="AL174" s="3" t="s">
        <v>1405</v>
      </c>
      <c r="AM174" s="3" t="s">
        <v>1405</v>
      </c>
      <c r="AN174" s="3" t="s">
        <v>1405</v>
      </c>
      <c r="AO174" s="3" t="s">
        <v>1405</v>
      </c>
      <c r="AP174" s="3" t="s">
        <v>1405</v>
      </c>
      <c r="AQ174" s="3" t="s">
        <v>1405</v>
      </c>
      <c r="AR174" s="3" t="s">
        <v>1405</v>
      </c>
      <c r="AS174" s="3" t="s">
        <v>1405</v>
      </c>
      <c r="AT174" s="3" t="s">
        <v>1405</v>
      </c>
      <c r="AU174" s="3" t="s">
        <v>1405</v>
      </c>
      <c r="AV174" s="3" t="s">
        <v>1405</v>
      </c>
      <c r="AW174" s="3" t="s">
        <v>1405</v>
      </c>
      <c r="AX174" s="3" t="s">
        <v>1405</v>
      </c>
      <c r="AY174" s="3" t="s">
        <v>1405</v>
      </c>
      <c r="AZ174" s="3" t="s">
        <v>1405</v>
      </c>
      <c r="BA174" s="3" t="s">
        <v>1405</v>
      </c>
      <c r="BB174" s="3" t="s">
        <v>1405</v>
      </c>
      <c r="BC174" s="3" t="s">
        <v>1405</v>
      </c>
      <c r="BD174" s="3" t="s">
        <v>1405</v>
      </c>
      <c r="BE174" s="3" t="s">
        <v>1405</v>
      </c>
      <c r="BF174" s="3" t="s">
        <v>1405</v>
      </c>
      <c r="BG174" s="3" t="s">
        <v>1405</v>
      </c>
      <c r="BH174" s="3" t="s">
        <v>1405</v>
      </c>
      <c r="BI174" s="3" t="s">
        <v>1405</v>
      </c>
      <c r="BJ174" s="3" t="s">
        <v>1405</v>
      </c>
      <c r="BK174" s="3" t="s">
        <v>1405</v>
      </c>
      <c r="BL174" s="3" t="s">
        <v>1405</v>
      </c>
      <c r="BM174" s="3" t="s">
        <v>1405</v>
      </c>
      <c r="BN174" s="3" t="s">
        <v>1405</v>
      </c>
      <c r="BO174" s="3" t="s">
        <v>1405</v>
      </c>
      <c r="BP174" s="3" t="s">
        <v>1405</v>
      </c>
      <c r="BQ174" s="3" t="s">
        <v>1405</v>
      </c>
      <c r="BR174" s="3" t="s">
        <v>1405</v>
      </c>
      <c r="BS174" s="3" t="s">
        <v>1405</v>
      </c>
      <c r="BT174" s="3" t="s">
        <v>1405</v>
      </c>
      <c r="BU174" s="3" t="str">
        <f t="shared" si="39"/>
        <v>89. PRODUCE THE CHEMICAL</v>
      </c>
      <c r="BV174" s="3" t="str">
        <f t="shared" si="39"/>
        <v/>
      </c>
      <c r="BW174" s="3" t="str">
        <f t="shared" si="39"/>
        <v>91. ON-SITE USE OF THE CHEMICAL</v>
      </c>
      <c r="BX174" s="3" t="str">
        <f t="shared" si="39"/>
        <v/>
      </c>
      <c r="BY174" s="3" t="str">
        <f t="shared" si="39"/>
        <v/>
      </c>
      <c r="BZ174" s="3" t="str">
        <f t="shared" si="39"/>
        <v/>
      </c>
      <c r="CA174" s="3" t="str">
        <f t="shared" si="39"/>
        <v>95. USED AS A REACTANT</v>
      </c>
      <c r="CB174" s="3" t="str">
        <f t="shared" si="39"/>
        <v/>
      </c>
      <c r="CC174" s="3" t="str">
        <f t="shared" si="43"/>
        <v/>
      </c>
      <c r="CD174" s="3" t="str">
        <f t="shared" si="43"/>
        <v>98. P103  INTERMEDIATES</v>
      </c>
      <c r="CE174" s="3" t="str">
        <f t="shared" si="43"/>
        <v/>
      </c>
      <c r="CF174" s="3" t="str">
        <f t="shared" si="43"/>
        <v/>
      </c>
      <c r="CG174" s="3" t="str">
        <f t="shared" si="43"/>
        <v/>
      </c>
      <c r="CH174" s="3" t="str">
        <f t="shared" si="43"/>
        <v/>
      </c>
      <c r="CI174" s="3" t="str">
        <f t="shared" si="43"/>
        <v/>
      </c>
      <c r="CJ174" s="3" t="str">
        <f t="shared" si="43"/>
        <v/>
      </c>
      <c r="CK174" s="3" t="str">
        <f t="shared" si="43"/>
        <v/>
      </c>
      <c r="CL174" s="3" t="str">
        <f t="shared" si="41"/>
        <v/>
      </c>
      <c r="CM174" s="3" t="str">
        <f t="shared" si="41"/>
        <v/>
      </c>
      <c r="CN174" s="3" t="str">
        <f t="shared" si="41"/>
        <v/>
      </c>
      <c r="CO174" s="3" t="str">
        <f t="shared" si="41"/>
        <v/>
      </c>
      <c r="CP174" s="3" t="str">
        <f t="shared" si="41"/>
        <v/>
      </c>
      <c r="CQ174" s="3" t="str">
        <f t="shared" si="41"/>
        <v/>
      </c>
      <c r="CR174" s="3" t="str">
        <f t="shared" si="41"/>
        <v/>
      </c>
      <c r="CS174" s="3" t="str">
        <f t="shared" si="41"/>
        <v/>
      </c>
      <c r="CT174" s="3" t="str">
        <f t="shared" si="41"/>
        <v/>
      </c>
      <c r="CU174" s="3" t="str">
        <f t="shared" si="41"/>
        <v/>
      </c>
      <c r="CV174" s="3" t="str">
        <f t="shared" si="45"/>
        <v/>
      </c>
      <c r="CW174" s="3" t="str">
        <f t="shared" si="45"/>
        <v/>
      </c>
      <c r="CX174" s="3" t="str">
        <f t="shared" si="45"/>
        <v/>
      </c>
      <c r="CY174" s="3" t="str">
        <f t="shared" si="45"/>
        <v/>
      </c>
      <c r="CZ174" s="3" t="str">
        <f t="shared" si="45"/>
        <v/>
      </c>
      <c r="DA174" s="3" t="str">
        <f t="shared" si="45"/>
        <v/>
      </c>
      <c r="DB174" s="3" t="str">
        <f t="shared" si="45"/>
        <v/>
      </c>
      <c r="DC174" s="3" t="str">
        <f t="shared" si="45"/>
        <v/>
      </c>
      <c r="DD174" s="3" t="str">
        <f t="shared" si="45"/>
        <v/>
      </c>
      <c r="DE174" s="3" t="str">
        <f t="shared" si="45"/>
        <v/>
      </c>
      <c r="DF174" s="3" t="str">
        <f t="shared" si="45"/>
        <v/>
      </c>
      <c r="DG174" s="3" t="str">
        <f t="shared" si="44"/>
        <v/>
      </c>
      <c r="DH174" s="3" t="str">
        <f t="shared" si="44"/>
        <v/>
      </c>
      <c r="DI174" s="3" t="str">
        <f t="shared" si="44"/>
        <v/>
      </c>
      <c r="DJ174" s="3" t="str">
        <f t="shared" si="44"/>
        <v/>
      </c>
      <c r="DK174" s="3" t="str">
        <f t="shared" si="44"/>
        <v/>
      </c>
      <c r="DL174" s="3" t="str">
        <f t="shared" si="44"/>
        <v/>
      </c>
      <c r="DM174" s="3" t="str">
        <f t="shared" si="42"/>
        <v/>
      </c>
      <c r="DN174" s="3" t="str">
        <f t="shared" si="42"/>
        <v/>
      </c>
      <c r="DO174" s="3" t="str">
        <f t="shared" si="42"/>
        <v/>
      </c>
      <c r="DP174" s="3" t="str">
        <f t="shared" si="42"/>
        <v/>
      </c>
      <c r="DQ174" s="3" t="str">
        <f t="shared" si="42"/>
        <v/>
      </c>
      <c r="DR174" s="3" t="str">
        <f t="shared" si="35"/>
        <v/>
      </c>
      <c r="DS174" s="3" t="str">
        <f t="shared" si="35"/>
        <v/>
      </c>
      <c r="DT174" s="3" t="str">
        <f t="shared" si="34"/>
        <v/>
      </c>
      <c r="DU174" s="3" t="str">
        <f t="shared" si="34"/>
        <v/>
      </c>
      <c r="DV174" s="3" t="str">
        <f t="shared" si="34"/>
        <v/>
      </c>
    </row>
    <row r="175" spans="1:126" ht="75">
      <c r="A175" t="s">
        <v>115</v>
      </c>
      <c r="B175">
        <v>2019</v>
      </c>
      <c r="C175" t="s">
        <v>114</v>
      </c>
      <c r="D175">
        <v>106990</v>
      </c>
      <c r="E175" s="31">
        <v>1319217964446</v>
      </c>
      <c r="F175" t="s">
        <v>608</v>
      </c>
      <c r="G175">
        <v>324110</v>
      </c>
      <c r="H175" t="s">
        <v>609</v>
      </c>
      <c r="I175" t="s">
        <v>610</v>
      </c>
      <c r="J175" t="s">
        <v>611</v>
      </c>
      <c r="K175" t="s">
        <v>612</v>
      </c>
      <c r="L175">
        <v>67460</v>
      </c>
      <c r="M175" s="3" t="str">
        <f t="shared" si="37"/>
        <v>89. PRODUCE THE CHEMICAL, 91. ON-SITE USE OF THE CHEMICAL, 95. USED AS A REACTANT, 98. P103  INTERMEDIATES</v>
      </c>
      <c r="N175" s="3" t="s">
        <v>1419</v>
      </c>
      <c r="O175" s="3" t="s">
        <v>1409</v>
      </c>
      <c r="P175">
        <v>6</v>
      </c>
      <c r="Q175">
        <v>15</v>
      </c>
      <c r="R175">
        <v>21</v>
      </c>
      <c r="S175" s="3" t="s">
        <v>1407</v>
      </c>
      <c r="T175" s="3" t="s">
        <v>1405</v>
      </c>
      <c r="U175" s="3" t="s">
        <v>1407</v>
      </c>
      <c r="V175" s="3" t="s">
        <v>1405</v>
      </c>
      <c r="W175" s="3" t="s">
        <v>1405</v>
      </c>
      <c r="X175" s="3" t="s">
        <v>1405</v>
      </c>
      <c r="Y175" s="3" t="s">
        <v>1407</v>
      </c>
      <c r="Z175" s="3" t="s">
        <v>1405</v>
      </c>
      <c r="AA175" s="3" t="s">
        <v>1405</v>
      </c>
      <c r="AB175" s="3" t="s">
        <v>1407</v>
      </c>
      <c r="AC175" s="3" t="s">
        <v>1405</v>
      </c>
      <c r="AD175" s="3" t="s">
        <v>1405</v>
      </c>
      <c r="AE175" s="3" t="s">
        <v>1405</v>
      </c>
      <c r="AF175" s="3" t="s">
        <v>1405</v>
      </c>
      <c r="AG175" s="3" t="s">
        <v>1405</v>
      </c>
      <c r="AH175" s="3" t="s">
        <v>1405</v>
      </c>
      <c r="AI175" s="3" t="s">
        <v>1405</v>
      </c>
      <c r="AJ175" s="3" t="s">
        <v>1405</v>
      </c>
      <c r="AK175" s="3" t="s">
        <v>1405</v>
      </c>
      <c r="AL175" s="3" t="s">
        <v>1405</v>
      </c>
      <c r="AM175" s="3" t="s">
        <v>1405</v>
      </c>
      <c r="AN175" s="3" t="s">
        <v>1405</v>
      </c>
      <c r="AO175" s="3" t="s">
        <v>1405</v>
      </c>
      <c r="AP175" s="3" t="s">
        <v>1405</v>
      </c>
      <c r="AQ175" s="3" t="s">
        <v>1405</v>
      </c>
      <c r="AR175" s="3" t="s">
        <v>1405</v>
      </c>
      <c r="AS175" s="3" t="s">
        <v>1405</v>
      </c>
      <c r="AT175" s="3" t="s">
        <v>1405</v>
      </c>
      <c r="AU175" s="3" t="s">
        <v>1405</v>
      </c>
      <c r="AV175" s="3" t="s">
        <v>1405</v>
      </c>
      <c r="AW175" s="3" t="s">
        <v>1405</v>
      </c>
      <c r="AX175" s="3" t="s">
        <v>1405</v>
      </c>
      <c r="AY175" s="3" t="s">
        <v>1405</v>
      </c>
      <c r="AZ175" s="3" t="s">
        <v>1405</v>
      </c>
      <c r="BA175" s="3" t="s">
        <v>1405</v>
      </c>
      <c r="BB175" s="3" t="s">
        <v>1405</v>
      </c>
      <c r="BC175" s="3" t="s">
        <v>1405</v>
      </c>
      <c r="BD175" s="3" t="s">
        <v>1405</v>
      </c>
      <c r="BE175" s="3" t="s">
        <v>1405</v>
      </c>
      <c r="BF175" s="3" t="s">
        <v>1405</v>
      </c>
      <c r="BG175" s="3" t="s">
        <v>1405</v>
      </c>
      <c r="BH175" s="3" t="s">
        <v>1405</v>
      </c>
      <c r="BI175" s="3" t="s">
        <v>1405</v>
      </c>
      <c r="BJ175" s="3" t="s">
        <v>1405</v>
      </c>
      <c r="BK175" s="3" t="s">
        <v>1405</v>
      </c>
      <c r="BL175" s="3" t="s">
        <v>1405</v>
      </c>
      <c r="BM175" s="3" t="s">
        <v>1405</v>
      </c>
      <c r="BN175" s="3" t="s">
        <v>1405</v>
      </c>
      <c r="BO175" s="3" t="s">
        <v>1405</v>
      </c>
      <c r="BP175" s="3" t="s">
        <v>1405</v>
      </c>
      <c r="BQ175" s="3" t="s">
        <v>1405</v>
      </c>
      <c r="BR175" s="3" t="s">
        <v>1405</v>
      </c>
      <c r="BS175" s="3" t="s">
        <v>1405</v>
      </c>
      <c r="BT175" s="3" t="s">
        <v>1405</v>
      </c>
      <c r="BU175" s="3" t="str">
        <f t="shared" si="39"/>
        <v>89. PRODUCE THE CHEMICAL</v>
      </c>
      <c r="BV175" s="3" t="str">
        <f t="shared" si="39"/>
        <v/>
      </c>
      <c r="BW175" s="3" t="str">
        <f t="shared" si="39"/>
        <v>91. ON-SITE USE OF THE CHEMICAL</v>
      </c>
      <c r="BX175" s="3" t="str">
        <f t="shared" si="39"/>
        <v/>
      </c>
      <c r="BY175" s="3" t="str">
        <f t="shared" si="39"/>
        <v/>
      </c>
      <c r="BZ175" s="3" t="str">
        <f t="shared" si="39"/>
        <v/>
      </c>
      <c r="CA175" s="3" t="str">
        <f t="shared" si="39"/>
        <v>95. USED AS A REACTANT</v>
      </c>
      <c r="CB175" s="3" t="str">
        <f t="shared" si="39"/>
        <v/>
      </c>
      <c r="CC175" s="3" t="str">
        <f t="shared" si="43"/>
        <v/>
      </c>
      <c r="CD175" s="3" t="str">
        <f t="shared" si="43"/>
        <v>98. P103  INTERMEDIATES</v>
      </c>
      <c r="CE175" s="3" t="str">
        <f t="shared" si="43"/>
        <v/>
      </c>
      <c r="CF175" s="3" t="str">
        <f t="shared" si="43"/>
        <v/>
      </c>
      <c r="CG175" s="3" t="str">
        <f t="shared" si="43"/>
        <v/>
      </c>
      <c r="CH175" s="3" t="str">
        <f t="shared" si="43"/>
        <v/>
      </c>
      <c r="CI175" s="3" t="str">
        <f t="shared" si="43"/>
        <v/>
      </c>
      <c r="CJ175" s="3" t="str">
        <f t="shared" si="43"/>
        <v/>
      </c>
      <c r="CK175" s="3" t="str">
        <f t="shared" si="43"/>
        <v/>
      </c>
      <c r="CL175" s="3" t="str">
        <f t="shared" si="41"/>
        <v/>
      </c>
      <c r="CM175" s="3" t="str">
        <f t="shared" si="41"/>
        <v/>
      </c>
      <c r="CN175" s="3" t="str">
        <f t="shared" si="41"/>
        <v/>
      </c>
      <c r="CO175" s="3" t="str">
        <f t="shared" si="41"/>
        <v/>
      </c>
      <c r="CP175" s="3" t="str">
        <f t="shared" si="41"/>
        <v/>
      </c>
      <c r="CQ175" s="3" t="str">
        <f t="shared" si="41"/>
        <v/>
      </c>
      <c r="CR175" s="3" t="str">
        <f t="shared" si="41"/>
        <v/>
      </c>
      <c r="CS175" s="3" t="str">
        <f t="shared" si="41"/>
        <v/>
      </c>
      <c r="CT175" s="3" t="str">
        <f t="shared" si="41"/>
        <v/>
      </c>
      <c r="CU175" s="3" t="str">
        <f t="shared" si="41"/>
        <v/>
      </c>
      <c r="CV175" s="3" t="str">
        <f t="shared" si="45"/>
        <v/>
      </c>
      <c r="CW175" s="3" t="str">
        <f t="shared" si="45"/>
        <v/>
      </c>
      <c r="CX175" s="3" t="str">
        <f t="shared" si="45"/>
        <v/>
      </c>
      <c r="CY175" s="3" t="str">
        <f t="shared" si="45"/>
        <v/>
      </c>
      <c r="CZ175" s="3" t="str">
        <f t="shared" si="45"/>
        <v/>
      </c>
      <c r="DA175" s="3" t="str">
        <f t="shared" si="45"/>
        <v/>
      </c>
      <c r="DB175" s="3" t="str">
        <f t="shared" si="45"/>
        <v/>
      </c>
      <c r="DC175" s="3" t="str">
        <f t="shared" si="45"/>
        <v/>
      </c>
      <c r="DD175" s="3" t="str">
        <f t="shared" si="45"/>
        <v/>
      </c>
      <c r="DE175" s="3" t="str">
        <f t="shared" si="45"/>
        <v/>
      </c>
      <c r="DF175" s="3" t="str">
        <f t="shared" si="45"/>
        <v/>
      </c>
      <c r="DG175" s="3" t="str">
        <f t="shared" si="44"/>
        <v/>
      </c>
      <c r="DH175" s="3" t="str">
        <f t="shared" si="44"/>
        <v/>
      </c>
      <c r="DI175" s="3" t="str">
        <f t="shared" si="44"/>
        <v/>
      </c>
      <c r="DJ175" s="3" t="str">
        <f t="shared" si="44"/>
        <v/>
      </c>
      <c r="DK175" s="3" t="str">
        <f t="shared" si="44"/>
        <v/>
      </c>
      <c r="DL175" s="3" t="str">
        <f t="shared" si="44"/>
        <v/>
      </c>
      <c r="DM175" s="3" t="str">
        <f t="shared" si="42"/>
        <v/>
      </c>
      <c r="DN175" s="3" t="str">
        <f t="shared" si="42"/>
        <v/>
      </c>
      <c r="DO175" s="3" t="str">
        <f t="shared" si="42"/>
        <v/>
      </c>
      <c r="DP175" s="3" t="str">
        <f t="shared" si="42"/>
        <v/>
      </c>
      <c r="DQ175" s="3" t="str">
        <f t="shared" si="42"/>
        <v/>
      </c>
      <c r="DR175" s="3" t="str">
        <f t="shared" si="35"/>
        <v/>
      </c>
      <c r="DS175" s="3" t="str">
        <f t="shared" si="35"/>
        <v/>
      </c>
      <c r="DT175" s="3" t="str">
        <f t="shared" si="34"/>
        <v/>
      </c>
      <c r="DU175" s="3" t="str">
        <f t="shared" si="34"/>
        <v/>
      </c>
      <c r="DV175" s="3" t="str">
        <f t="shared" si="34"/>
        <v/>
      </c>
    </row>
    <row r="176" spans="1:126" ht="75">
      <c r="A176" t="s">
        <v>115</v>
      </c>
      <c r="B176">
        <v>2020</v>
      </c>
      <c r="C176" t="s">
        <v>114</v>
      </c>
      <c r="D176">
        <v>106990</v>
      </c>
      <c r="E176" s="31">
        <v>1320218943140</v>
      </c>
      <c r="F176" t="s">
        <v>608</v>
      </c>
      <c r="G176">
        <v>324110</v>
      </c>
      <c r="H176" t="s">
        <v>609</v>
      </c>
      <c r="I176" t="s">
        <v>610</v>
      </c>
      <c r="J176" t="s">
        <v>611</v>
      </c>
      <c r="K176" t="s">
        <v>612</v>
      </c>
      <c r="L176">
        <v>67460</v>
      </c>
      <c r="M176" s="3" t="str">
        <f t="shared" si="37"/>
        <v>89. PRODUCE THE CHEMICAL, 94. AS A MANUFACTURED IMPURITY</v>
      </c>
      <c r="N176" s="3" t="s">
        <v>1419</v>
      </c>
      <c r="O176" s="3" t="s">
        <v>1409</v>
      </c>
      <c r="P176">
        <v>7</v>
      </c>
      <c r="Q176">
        <v>13</v>
      </c>
      <c r="R176">
        <v>20</v>
      </c>
      <c r="S176" s="3" t="s">
        <v>1407</v>
      </c>
      <c r="T176" s="3" t="s">
        <v>1405</v>
      </c>
      <c r="U176" s="3" t="s">
        <v>1405</v>
      </c>
      <c r="V176" s="3" t="s">
        <v>1405</v>
      </c>
      <c r="W176" s="3" t="s">
        <v>1405</v>
      </c>
      <c r="X176" s="3" t="s">
        <v>1407</v>
      </c>
      <c r="Y176" s="3" t="s">
        <v>1405</v>
      </c>
      <c r="Z176" s="3" t="s">
        <v>1405</v>
      </c>
      <c r="AA176" s="3" t="s">
        <v>1405</v>
      </c>
      <c r="AB176" s="3" t="s">
        <v>1405</v>
      </c>
      <c r="AC176" s="3" t="s">
        <v>1405</v>
      </c>
      <c r="AD176" s="3" t="s">
        <v>1405</v>
      </c>
      <c r="AE176" s="3" t="s">
        <v>1405</v>
      </c>
      <c r="AF176" s="3" t="s">
        <v>1405</v>
      </c>
      <c r="AG176" s="3" t="s">
        <v>1405</v>
      </c>
      <c r="AH176" s="3" t="s">
        <v>1405</v>
      </c>
      <c r="AI176" s="3" t="s">
        <v>1405</v>
      </c>
      <c r="AJ176" s="3" t="s">
        <v>1405</v>
      </c>
      <c r="AK176" s="3" t="s">
        <v>1405</v>
      </c>
      <c r="AL176" s="3" t="s">
        <v>1405</v>
      </c>
      <c r="AM176" s="3" t="s">
        <v>1405</v>
      </c>
      <c r="AN176" s="3" t="s">
        <v>1405</v>
      </c>
      <c r="AO176" s="3" t="s">
        <v>1405</v>
      </c>
      <c r="AP176" s="3" t="s">
        <v>1405</v>
      </c>
      <c r="AQ176" s="3" t="s">
        <v>1405</v>
      </c>
      <c r="AR176" s="3" t="s">
        <v>1405</v>
      </c>
      <c r="AS176" s="3" t="s">
        <v>1405</v>
      </c>
      <c r="AT176" s="3" t="s">
        <v>1405</v>
      </c>
      <c r="AU176" s="3" t="s">
        <v>1405</v>
      </c>
      <c r="AV176" s="3" t="s">
        <v>1405</v>
      </c>
      <c r="AW176" s="3" t="s">
        <v>1405</v>
      </c>
      <c r="AX176" s="3" t="s">
        <v>1405</v>
      </c>
      <c r="AY176" s="3" t="s">
        <v>1405</v>
      </c>
      <c r="AZ176" s="3" t="s">
        <v>1405</v>
      </c>
      <c r="BA176" s="3" t="s">
        <v>1405</v>
      </c>
      <c r="BB176" s="3" t="s">
        <v>1405</v>
      </c>
      <c r="BC176" s="3" t="s">
        <v>1405</v>
      </c>
      <c r="BD176" s="3" t="s">
        <v>1405</v>
      </c>
      <c r="BE176" s="3" t="s">
        <v>1405</v>
      </c>
      <c r="BF176" s="3" t="s">
        <v>1405</v>
      </c>
      <c r="BG176" s="3" t="s">
        <v>1405</v>
      </c>
      <c r="BH176" s="3" t="s">
        <v>1405</v>
      </c>
      <c r="BI176" s="3" t="s">
        <v>1405</v>
      </c>
      <c r="BJ176" s="3" t="s">
        <v>1405</v>
      </c>
      <c r="BK176" s="3" t="s">
        <v>1405</v>
      </c>
      <c r="BL176" s="3" t="s">
        <v>1405</v>
      </c>
      <c r="BM176" s="3" t="s">
        <v>1405</v>
      </c>
      <c r="BN176" s="3" t="s">
        <v>1405</v>
      </c>
      <c r="BO176" s="3" t="s">
        <v>1405</v>
      </c>
      <c r="BP176" s="3" t="s">
        <v>1405</v>
      </c>
      <c r="BQ176" s="3" t="s">
        <v>1405</v>
      </c>
      <c r="BR176" s="3" t="s">
        <v>1405</v>
      </c>
      <c r="BS176" s="3" t="s">
        <v>1405</v>
      </c>
      <c r="BT176" s="3" t="s">
        <v>1405</v>
      </c>
      <c r="BU176" s="3" t="str">
        <f t="shared" si="39"/>
        <v>89. PRODUCE THE CHEMICAL</v>
      </c>
      <c r="BV176" s="3" t="str">
        <f t="shared" si="39"/>
        <v/>
      </c>
      <c r="BW176" s="3" t="str">
        <f t="shared" si="39"/>
        <v/>
      </c>
      <c r="BX176" s="3" t="str">
        <f t="shared" si="39"/>
        <v/>
      </c>
      <c r="BY176" s="3" t="str">
        <f t="shared" si="39"/>
        <v/>
      </c>
      <c r="BZ176" s="3" t="str">
        <f t="shared" si="39"/>
        <v>94. AS A MANUFACTURED IMPURITY</v>
      </c>
      <c r="CA176" s="3" t="str">
        <f t="shared" si="39"/>
        <v/>
      </c>
      <c r="CB176" s="3" t="str">
        <f t="shared" si="39"/>
        <v/>
      </c>
      <c r="CC176" s="3" t="str">
        <f t="shared" si="43"/>
        <v/>
      </c>
      <c r="CD176" s="3" t="str">
        <f t="shared" si="43"/>
        <v/>
      </c>
      <c r="CE176" s="3" t="str">
        <f t="shared" si="43"/>
        <v/>
      </c>
      <c r="CF176" s="3" t="str">
        <f t="shared" si="43"/>
        <v/>
      </c>
      <c r="CG176" s="3" t="str">
        <f t="shared" si="43"/>
        <v/>
      </c>
      <c r="CH176" s="3" t="str">
        <f t="shared" si="43"/>
        <v/>
      </c>
      <c r="CI176" s="3" t="str">
        <f t="shared" si="43"/>
        <v/>
      </c>
      <c r="CJ176" s="3" t="str">
        <f t="shared" si="43"/>
        <v/>
      </c>
      <c r="CK176" s="3" t="str">
        <f t="shared" si="43"/>
        <v/>
      </c>
      <c r="CL176" s="3" t="str">
        <f t="shared" si="41"/>
        <v/>
      </c>
      <c r="CM176" s="3" t="str">
        <f t="shared" si="41"/>
        <v/>
      </c>
      <c r="CN176" s="3" t="str">
        <f t="shared" si="41"/>
        <v/>
      </c>
      <c r="CO176" s="3" t="str">
        <f t="shared" si="41"/>
        <v/>
      </c>
      <c r="CP176" s="3" t="str">
        <f t="shared" si="41"/>
        <v/>
      </c>
      <c r="CQ176" s="3" t="str">
        <f t="shared" si="41"/>
        <v/>
      </c>
      <c r="CR176" s="3" t="str">
        <f t="shared" si="41"/>
        <v/>
      </c>
      <c r="CS176" s="3" t="str">
        <f t="shared" si="41"/>
        <v/>
      </c>
      <c r="CT176" s="3" t="str">
        <f t="shared" si="41"/>
        <v/>
      </c>
      <c r="CU176" s="3" t="str">
        <f t="shared" si="41"/>
        <v/>
      </c>
      <c r="CV176" s="3" t="str">
        <f t="shared" si="45"/>
        <v/>
      </c>
      <c r="CW176" s="3" t="str">
        <f t="shared" si="45"/>
        <v/>
      </c>
      <c r="CX176" s="3" t="str">
        <f t="shared" si="45"/>
        <v/>
      </c>
      <c r="CY176" s="3" t="str">
        <f t="shared" si="45"/>
        <v/>
      </c>
      <c r="CZ176" s="3" t="str">
        <f t="shared" si="45"/>
        <v/>
      </c>
      <c r="DA176" s="3" t="str">
        <f t="shared" si="45"/>
        <v/>
      </c>
      <c r="DB176" s="3" t="str">
        <f t="shared" si="45"/>
        <v/>
      </c>
      <c r="DC176" s="3" t="str">
        <f t="shared" si="45"/>
        <v/>
      </c>
      <c r="DD176" s="3" t="str">
        <f t="shared" si="45"/>
        <v/>
      </c>
      <c r="DE176" s="3" t="str">
        <f t="shared" si="45"/>
        <v/>
      </c>
      <c r="DF176" s="3" t="str">
        <f t="shared" si="45"/>
        <v/>
      </c>
      <c r="DG176" s="3" t="str">
        <f t="shared" si="44"/>
        <v/>
      </c>
      <c r="DH176" s="3" t="str">
        <f t="shared" si="44"/>
        <v/>
      </c>
      <c r="DI176" s="3" t="str">
        <f t="shared" si="44"/>
        <v/>
      </c>
      <c r="DJ176" s="3" t="str">
        <f t="shared" si="44"/>
        <v/>
      </c>
      <c r="DK176" s="3" t="str">
        <f t="shared" si="44"/>
        <v/>
      </c>
      <c r="DL176" s="3" t="str">
        <f t="shared" si="44"/>
        <v/>
      </c>
      <c r="DM176" s="3" t="str">
        <f t="shared" si="42"/>
        <v/>
      </c>
      <c r="DN176" s="3" t="str">
        <f t="shared" si="42"/>
        <v/>
      </c>
      <c r="DO176" s="3" t="str">
        <f t="shared" si="42"/>
        <v/>
      </c>
      <c r="DP176" s="3" t="str">
        <f t="shared" si="42"/>
        <v/>
      </c>
      <c r="DQ176" s="3" t="str">
        <f t="shared" si="42"/>
        <v/>
      </c>
      <c r="DR176" s="3" t="str">
        <f t="shared" si="35"/>
        <v/>
      </c>
      <c r="DS176" s="3" t="str">
        <f t="shared" si="35"/>
        <v/>
      </c>
      <c r="DT176" s="3" t="str">
        <f t="shared" si="34"/>
        <v/>
      </c>
      <c r="DU176" s="3" t="str">
        <f t="shared" si="34"/>
        <v/>
      </c>
      <c r="DV176" s="3" t="str">
        <f t="shared" si="34"/>
        <v/>
      </c>
    </row>
    <row r="177" spans="1:126" ht="75">
      <c r="A177" t="s">
        <v>115</v>
      </c>
      <c r="B177">
        <v>2021</v>
      </c>
      <c r="C177" t="s">
        <v>114</v>
      </c>
      <c r="D177">
        <v>106990</v>
      </c>
      <c r="E177" s="31">
        <v>1321220340095</v>
      </c>
      <c r="F177" t="s">
        <v>608</v>
      </c>
      <c r="G177">
        <v>324110</v>
      </c>
      <c r="H177" t="s">
        <v>609</v>
      </c>
      <c r="I177" t="s">
        <v>610</v>
      </c>
      <c r="J177" t="s">
        <v>611</v>
      </c>
      <c r="K177" t="s">
        <v>612</v>
      </c>
      <c r="L177">
        <v>67460</v>
      </c>
      <c r="M177" s="3" t="str">
        <f t="shared" si="37"/>
        <v>89. PRODUCE THE CHEMICAL, 91. ON-SITE USE OF THE CHEMICAL, 95. USED AS A REACTANT, 98. P103  INTERMEDIATES</v>
      </c>
      <c r="N177" s="3" t="s">
        <v>1419</v>
      </c>
      <c r="O177" s="3" t="s">
        <v>1409</v>
      </c>
      <c r="P177">
        <v>7</v>
      </c>
      <c r="Q177">
        <v>15</v>
      </c>
      <c r="R177">
        <v>22</v>
      </c>
      <c r="S177" s="3" t="s">
        <v>1407</v>
      </c>
      <c r="T177" s="3" t="s">
        <v>1405</v>
      </c>
      <c r="U177" s="3" t="s">
        <v>1407</v>
      </c>
      <c r="V177" s="3" t="s">
        <v>1405</v>
      </c>
      <c r="W177" s="3" t="s">
        <v>1405</v>
      </c>
      <c r="X177" s="3" t="s">
        <v>1405</v>
      </c>
      <c r="Y177" s="3" t="s">
        <v>1407</v>
      </c>
      <c r="Z177" s="3" t="s">
        <v>1405</v>
      </c>
      <c r="AA177" s="3" t="s">
        <v>1405</v>
      </c>
      <c r="AB177" s="3" t="s">
        <v>1407</v>
      </c>
      <c r="AC177" s="3" t="s">
        <v>1405</v>
      </c>
      <c r="AD177" s="3" t="s">
        <v>1405</v>
      </c>
      <c r="AE177" s="3" t="s">
        <v>1405</v>
      </c>
      <c r="AF177" s="3" t="s">
        <v>1405</v>
      </c>
      <c r="AG177" s="3" t="s">
        <v>1405</v>
      </c>
      <c r="AH177" s="3" t="s">
        <v>1405</v>
      </c>
      <c r="AI177" s="3" t="s">
        <v>1405</v>
      </c>
      <c r="AJ177" s="3" t="s">
        <v>1405</v>
      </c>
      <c r="AK177" s="3" t="s">
        <v>1405</v>
      </c>
      <c r="AL177" s="3" t="s">
        <v>1405</v>
      </c>
      <c r="AM177" s="3" t="s">
        <v>1405</v>
      </c>
      <c r="AN177" s="3" t="s">
        <v>1405</v>
      </c>
      <c r="AO177" s="3" t="s">
        <v>1405</v>
      </c>
      <c r="AP177" s="3" t="s">
        <v>1405</v>
      </c>
      <c r="AQ177" s="3" t="s">
        <v>1405</v>
      </c>
      <c r="AR177" s="3" t="s">
        <v>1405</v>
      </c>
      <c r="AS177" s="3" t="s">
        <v>1405</v>
      </c>
      <c r="AT177" s="3" t="s">
        <v>1405</v>
      </c>
      <c r="AU177" s="3" t="s">
        <v>1405</v>
      </c>
      <c r="AV177" s="3" t="s">
        <v>1405</v>
      </c>
      <c r="AW177" s="3" t="s">
        <v>1405</v>
      </c>
      <c r="AX177" s="3" t="s">
        <v>1405</v>
      </c>
      <c r="AY177" s="3" t="s">
        <v>1405</v>
      </c>
      <c r="AZ177" s="3" t="s">
        <v>1405</v>
      </c>
      <c r="BA177" s="3" t="s">
        <v>1405</v>
      </c>
      <c r="BB177" s="3" t="s">
        <v>1405</v>
      </c>
      <c r="BC177" s="3" t="s">
        <v>1405</v>
      </c>
      <c r="BD177" s="3" t="s">
        <v>1405</v>
      </c>
      <c r="BE177" s="3" t="s">
        <v>1405</v>
      </c>
      <c r="BF177" s="3" t="s">
        <v>1405</v>
      </c>
      <c r="BG177" s="3" t="s">
        <v>1405</v>
      </c>
      <c r="BH177" s="3" t="s">
        <v>1405</v>
      </c>
      <c r="BI177" s="3" t="s">
        <v>1405</v>
      </c>
      <c r="BJ177" s="3" t="s">
        <v>1405</v>
      </c>
      <c r="BK177" s="3" t="s">
        <v>1405</v>
      </c>
      <c r="BL177" s="3" t="s">
        <v>1405</v>
      </c>
      <c r="BM177" s="3" t="s">
        <v>1405</v>
      </c>
      <c r="BN177" s="3" t="s">
        <v>1405</v>
      </c>
      <c r="BO177" s="3" t="s">
        <v>1405</v>
      </c>
      <c r="BP177" s="3" t="s">
        <v>1405</v>
      </c>
      <c r="BQ177" s="3" t="s">
        <v>1405</v>
      </c>
      <c r="BR177" s="3" t="s">
        <v>1405</v>
      </c>
      <c r="BS177" s="3" t="s">
        <v>1405</v>
      </c>
      <c r="BT177" s="3" t="s">
        <v>1405</v>
      </c>
      <c r="BU177" s="3" t="str">
        <f t="shared" si="39"/>
        <v>89. PRODUCE THE CHEMICAL</v>
      </c>
      <c r="BV177" s="3" t="str">
        <f t="shared" si="39"/>
        <v/>
      </c>
      <c r="BW177" s="3" t="str">
        <f t="shared" si="39"/>
        <v>91. ON-SITE USE OF THE CHEMICAL</v>
      </c>
      <c r="BX177" s="3" t="str">
        <f t="shared" si="39"/>
        <v/>
      </c>
      <c r="BY177" s="3" t="str">
        <f t="shared" si="39"/>
        <v/>
      </c>
      <c r="BZ177" s="3" t="str">
        <f t="shared" si="39"/>
        <v/>
      </c>
      <c r="CA177" s="3" t="str">
        <f t="shared" si="39"/>
        <v>95. USED AS A REACTANT</v>
      </c>
      <c r="CB177" s="3" t="str">
        <f t="shared" si="39"/>
        <v/>
      </c>
      <c r="CC177" s="3" t="str">
        <f t="shared" si="43"/>
        <v/>
      </c>
      <c r="CD177" s="3" t="str">
        <f t="shared" si="43"/>
        <v>98. P103  INTERMEDIATES</v>
      </c>
      <c r="CE177" s="3" t="str">
        <f t="shared" si="43"/>
        <v/>
      </c>
      <c r="CF177" s="3" t="str">
        <f t="shared" si="43"/>
        <v/>
      </c>
      <c r="CG177" s="3" t="str">
        <f t="shared" si="43"/>
        <v/>
      </c>
      <c r="CH177" s="3" t="str">
        <f t="shared" si="43"/>
        <v/>
      </c>
      <c r="CI177" s="3" t="str">
        <f t="shared" si="43"/>
        <v/>
      </c>
      <c r="CJ177" s="3" t="str">
        <f t="shared" si="43"/>
        <v/>
      </c>
      <c r="CK177" s="3" t="str">
        <f t="shared" si="43"/>
        <v/>
      </c>
      <c r="CL177" s="3" t="str">
        <f t="shared" si="41"/>
        <v/>
      </c>
      <c r="CM177" s="3" t="str">
        <f t="shared" si="41"/>
        <v/>
      </c>
      <c r="CN177" s="3" t="str">
        <f t="shared" si="41"/>
        <v/>
      </c>
      <c r="CO177" s="3" t="str">
        <f t="shared" si="41"/>
        <v/>
      </c>
      <c r="CP177" s="3" t="str">
        <f t="shared" si="41"/>
        <v/>
      </c>
      <c r="CQ177" s="3" t="str">
        <f t="shared" si="41"/>
        <v/>
      </c>
      <c r="CR177" s="3" t="str">
        <f t="shared" si="41"/>
        <v/>
      </c>
      <c r="CS177" s="3" t="str">
        <f t="shared" si="41"/>
        <v/>
      </c>
      <c r="CT177" s="3" t="str">
        <f t="shared" si="41"/>
        <v/>
      </c>
      <c r="CU177" s="3" t="str">
        <f t="shared" si="41"/>
        <v/>
      </c>
      <c r="CV177" s="3" t="str">
        <f t="shared" si="45"/>
        <v/>
      </c>
      <c r="CW177" s="3" t="str">
        <f t="shared" si="45"/>
        <v/>
      </c>
      <c r="CX177" s="3" t="str">
        <f t="shared" si="45"/>
        <v/>
      </c>
      <c r="CY177" s="3" t="str">
        <f t="shared" si="45"/>
        <v/>
      </c>
      <c r="CZ177" s="3" t="str">
        <f t="shared" si="45"/>
        <v/>
      </c>
      <c r="DA177" s="3" t="str">
        <f t="shared" si="45"/>
        <v/>
      </c>
      <c r="DB177" s="3" t="str">
        <f t="shared" si="45"/>
        <v/>
      </c>
      <c r="DC177" s="3" t="str">
        <f t="shared" si="45"/>
        <v/>
      </c>
      <c r="DD177" s="3" t="str">
        <f t="shared" si="45"/>
        <v/>
      </c>
      <c r="DE177" s="3" t="str">
        <f t="shared" si="45"/>
        <v/>
      </c>
      <c r="DF177" s="3" t="str">
        <f t="shared" si="45"/>
        <v/>
      </c>
      <c r="DG177" s="3" t="str">
        <f t="shared" si="44"/>
        <v/>
      </c>
      <c r="DH177" s="3" t="str">
        <f t="shared" si="44"/>
        <v/>
      </c>
      <c r="DI177" s="3" t="str">
        <f t="shared" si="44"/>
        <v/>
      </c>
      <c r="DJ177" s="3" t="str">
        <f t="shared" si="44"/>
        <v/>
      </c>
      <c r="DK177" s="3" t="str">
        <f t="shared" si="44"/>
        <v/>
      </c>
      <c r="DL177" s="3" t="str">
        <f t="shared" si="44"/>
        <v/>
      </c>
      <c r="DM177" s="3" t="str">
        <f t="shared" si="42"/>
        <v/>
      </c>
      <c r="DN177" s="3" t="str">
        <f t="shared" si="42"/>
        <v/>
      </c>
      <c r="DO177" s="3" t="str">
        <f t="shared" si="42"/>
        <v/>
      </c>
      <c r="DP177" s="3" t="str">
        <f t="shared" si="42"/>
        <v/>
      </c>
      <c r="DQ177" s="3" t="str">
        <f t="shared" si="42"/>
        <v/>
      </c>
      <c r="DR177" s="3" t="str">
        <f t="shared" si="35"/>
        <v/>
      </c>
      <c r="DS177" s="3" t="str">
        <f t="shared" si="35"/>
        <v/>
      </c>
      <c r="DT177" s="3" t="str">
        <f t="shared" si="34"/>
        <v/>
      </c>
      <c r="DU177" s="3" t="str">
        <f t="shared" si="34"/>
        <v/>
      </c>
      <c r="DV177" s="3" t="str">
        <f t="shared" si="34"/>
        <v/>
      </c>
    </row>
    <row r="178" spans="1:126" ht="45">
      <c r="A178" t="s">
        <v>115</v>
      </c>
      <c r="B178">
        <v>2016</v>
      </c>
      <c r="C178" t="s">
        <v>114</v>
      </c>
      <c r="D178">
        <v>106990</v>
      </c>
      <c r="E178" s="31">
        <v>1316215050547</v>
      </c>
      <c r="F178" t="s">
        <v>614</v>
      </c>
      <c r="G178">
        <v>324110</v>
      </c>
      <c r="H178" t="s">
        <v>615</v>
      </c>
      <c r="I178" t="s">
        <v>616</v>
      </c>
      <c r="J178" t="s">
        <v>229</v>
      </c>
      <c r="K178" t="s">
        <v>216</v>
      </c>
      <c r="L178">
        <v>70665</v>
      </c>
      <c r="M178" s="3" t="str">
        <f t="shared" si="37"/>
        <v>89. PRODUCE THE CHEMICAL, 94. AS A MANUFACTURED IMPURITY</v>
      </c>
      <c r="N178" s="3" t="s">
        <v>63</v>
      </c>
      <c r="O178" s="3" t="s">
        <v>1427</v>
      </c>
      <c r="P178">
        <v>293</v>
      </c>
      <c r="Q178">
        <v>259</v>
      </c>
      <c r="R178">
        <v>552</v>
      </c>
      <c r="S178" s="3" t="s">
        <v>1407</v>
      </c>
      <c r="T178" s="3" t="s">
        <v>1405</v>
      </c>
      <c r="U178" s="3" t="s">
        <v>1405</v>
      </c>
      <c r="V178" s="3" t="s">
        <v>1405</v>
      </c>
      <c r="W178" s="3" t="s">
        <v>1405</v>
      </c>
      <c r="X178" s="3" t="s">
        <v>1407</v>
      </c>
      <c r="Y178" s="3" t="s">
        <v>1405</v>
      </c>
      <c r="AE178" s="3" t="s">
        <v>1405</v>
      </c>
      <c r="AR178" s="3" t="s">
        <v>1405</v>
      </c>
      <c r="AS178" s="3" t="s">
        <v>1405</v>
      </c>
      <c r="AT178" s="3" t="s">
        <v>1405</v>
      </c>
      <c r="AV178" s="3" t="s">
        <v>1405</v>
      </c>
      <c r="BD178" s="3" t="s">
        <v>1405</v>
      </c>
      <c r="BK178" s="3" t="s">
        <v>1405</v>
      </c>
      <c r="BU178" s="3" t="str">
        <f t="shared" si="39"/>
        <v>89. PRODUCE THE CHEMICAL</v>
      </c>
      <c r="BV178" s="3" t="str">
        <f t="shared" si="39"/>
        <v/>
      </c>
      <c r="BW178" s="3" t="str">
        <f t="shared" si="39"/>
        <v/>
      </c>
      <c r="BX178" s="3" t="str">
        <f t="shared" si="39"/>
        <v/>
      </c>
      <c r="BY178" s="3" t="str">
        <f t="shared" si="39"/>
        <v/>
      </c>
      <c r="BZ178" s="3" t="str">
        <f t="shared" si="39"/>
        <v>94. AS A MANUFACTURED IMPURITY</v>
      </c>
      <c r="CA178" s="3" t="str">
        <f t="shared" si="39"/>
        <v/>
      </c>
      <c r="CB178" s="3" t="str">
        <f t="shared" si="39"/>
        <v/>
      </c>
      <c r="CC178" s="3" t="str">
        <f t="shared" si="43"/>
        <v/>
      </c>
      <c r="CD178" s="3" t="str">
        <f t="shared" si="43"/>
        <v/>
      </c>
      <c r="CE178" s="3" t="str">
        <f t="shared" si="43"/>
        <v/>
      </c>
      <c r="CF178" s="3" t="str">
        <f t="shared" si="43"/>
        <v/>
      </c>
      <c r="CG178" s="3" t="str">
        <f t="shared" si="43"/>
        <v/>
      </c>
      <c r="CH178" s="3" t="str">
        <f t="shared" si="43"/>
        <v/>
      </c>
      <c r="CI178" s="3" t="str">
        <f t="shared" si="43"/>
        <v/>
      </c>
      <c r="CJ178" s="3" t="str">
        <f t="shared" si="43"/>
        <v/>
      </c>
      <c r="CK178" s="3" t="str">
        <f t="shared" si="43"/>
        <v/>
      </c>
      <c r="CL178" s="3" t="str">
        <f t="shared" si="41"/>
        <v/>
      </c>
      <c r="CM178" s="3" t="str">
        <f t="shared" si="41"/>
        <v/>
      </c>
      <c r="CN178" s="3" t="str">
        <f t="shared" si="41"/>
        <v/>
      </c>
      <c r="CO178" s="3" t="str">
        <f t="shared" si="41"/>
        <v/>
      </c>
      <c r="CP178" s="3" t="str">
        <f t="shared" si="41"/>
        <v/>
      </c>
      <c r="CQ178" s="3" t="str">
        <f t="shared" si="41"/>
        <v/>
      </c>
      <c r="CR178" s="3" t="str">
        <f t="shared" si="41"/>
        <v/>
      </c>
      <c r="CS178" s="3" t="str">
        <f t="shared" si="41"/>
        <v/>
      </c>
      <c r="CT178" s="3" t="str">
        <f t="shared" si="41"/>
        <v/>
      </c>
      <c r="CU178" s="3" t="str">
        <f t="shared" si="41"/>
        <v/>
      </c>
      <c r="CV178" s="3" t="str">
        <f t="shared" si="45"/>
        <v/>
      </c>
      <c r="CW178" s="3" t="str">
        <f t="shared" si="45"/>
        <v/>
      </c>
      <c r="CX178" s="3" t="str">
        <f t="shared" si="45"/>
        <v/>
      </c>
      <c r="CY178" s="3" t="str">
        <f t="shared" si="45"/>
        <v/>
      </c>
      <c r="CZ178" s="3" t="str">
        <f t="shared" si="45"/>
        <v/>
      </c>
      <c r="DA178" s="3" t="str">
        <f t="shared" si="45"/>
        <v/>
      </c>
      <c r="DB178" s="3" t="str">
        <f t="shared" si="45"/>
        <v/>
      </c>
      <c r="DC178" s="3" t="str">
        <f t="shared" si="45"/>
        <v/>
      </c>
      <c r="DD178" s="3" t="str">
        <f t="shared" si="45"/>
        <v/>
      </c>
      <c r="DE178" s="3" t="str">
        <f t="shared" si="45"/>
        <v/>
      </c>
      <c r="DF178" s="3" t="str">
        <f t="shared" si="45"/>
        <v/>
      </c>
      <c r="DG178" s="3" t="str">
        <f t="shared" si="44"/>
        <v/>
      </c>
      <c r="DH178" s="3" t="str">
        <f t="shared" si="44"/>
        <v/>
      </c>
      <c r="DI178" s="3" t="str">
        <f t="shared" si="44"/>
        <v/>
      </c>
      <c r="DJ178" s="3" t="str">
        <f t="shared" si="44"/>
        <v/>
      </c>
      <c r="DK178" s="3" t="str">
        <f t="shared" si="44"/>
        <v/>
      </c>
      <c r="DL178" s="3" t="str">
        <f t="shared" si="44"/>
        <v/>
      </c>
      <c r="DM178" s="3" t="str">
        <f t="shared" si="42"/>
        <v/>
      </c>
      <c r="DN178" s="3" t="str">
        <f t="shared" si="42"/>
        <v/>
      </c>
      <c r="DO178" s="3" t="str">
        <f t="shared" si="42"/>
        <v/>
      </c>
      <c r="DP178" s="3" t="str">
        <f t="shared" si="42"/>
        <v/>
      </c>
      <c r="DQ178" s="3" t="str">
        <f t="shared" si="42"/>
        <v/>
      </c>
      <c r="DR178" s="3" t="str">
        <f t="shared" si="35"/>
        <v/>
      </c>
      <c r="DS178" s="3" t="str">
        <f t="shared" si="35"/>
        <v/>
      </c>
      <c r="DT178" s="3" t="str">
        <f t="shared" si="34"/>
        <v/>
      </c>
      <c r="DU178" s="3" t="str">
        <f t="shared" si="34"/>
        <v/>
      </c>
      <c r="DV178" s="3" t="str">
        <f t="shared" si="34"/>
        <v/>
      </c>
    </row>
    <row r="179" spans="1:126" ht="45">
      <c r="A179" t="s">
        <v>115</v>
      </c>
      <c r="B179">
        <v>2017</v>
      </c>
      <c r="C179" t="s">
        <v>114</v>
      </c>
      <c r="D179">
        <v>106990</v>
      </c>
      <c r="E179" s="31">
        <v>1317216243182</v>
      </c>
      <c r="F179" t="s">
        <v>614</v>
      </c>
      <c r="G179">
        <v>324110</v>
      </c>
      <c r="H179" t="s">
        <v>615</v>
      </c>
      <c r="I179" t="s">
        <v>616</v>
      </c>
      <c r="J179" t="s">
        <v>229</v>
      </c>
      <c r="K179" t="s">
        <v>216</v>
      </c>
      <c r="L179">
        <v>70665</v>
      </c>
      <c r="M179" s="3" t="str">
        <f t="shared" si="37"/>
        <v>89. PRODUCE THE CHEMICAL, 94. AS A MANUFACTURED IMPURITY</v>
      </c>
      <c r="N179" s="3" t="s">
        <v>63</v>
      </c>
      <c r="O179" s="3" t="s">
        <v>1427</v>
      </c>
      <c r="P179">
        <v>292</v>
      </c>
      <c r="Q179">
        <v>274</v>
      </c>
      <c r="R179">
        <v>566</v>
      </c>
      <c r="S179" s="3" t="s">
        <v>1407</v>
      </c>
      <c r="T179" s="3" t="s">
        <v>1405</v>
      </c>
      <c r="U179" s="3" t="s">
        <v>1405</v>
      </c>
      <c r="V179" s="3" t="s">
        <v>1405</v>
      </c>
      <c r="W179" s="3" t="s">
        <v>1405</v>
      </c>
      <c r="X179" s="3" t="s">
        <v>1407</v>
      </c>
      <c r="Y179" s="3" t="s">
        <v>1405</v>
      </c>
      <c r="AE179" s="3" t="s">
        <v>1405</v>
      </c>
      <c r="AR179" s="3" t="s">
        <v>1405</v>
      </c>
      <c r="AS179" s="3" t="s">
        <v>1405</v>
      </c>
      <c r="AT179" s="3" t="s">
        <v>1405</v>
      </c>
      <c r="AV179" s="3" t="s">
        <v>1405</v>
      </c>
      <c r="BD179" s="3" t="s">
        <v>1405</v>
      </c>
      <c r="BK179" s="3" t="s">
        <v>1405</v>
      </c>
      <c r="BU179" s="3" t="str">
        <f t="shared" si="39"/>
        <v>89. PRODUCE THE CHEMICAL</v>
      </c>
      <c r="BV179" s="3" t="str">
        <f t="shared" si="39"/>
        <v/>
      </c>
      <c r="BW179" s="3" t="str">
        <f t="shared" si="39"/>
        <v/>
      </c>
      <c r="BX179" s="3" t="str">
        <f t="shared" si="39"/>
        <v/>
      </c>
      <c r="BY179" s="3" t="str">
        <f t="shared" si="39"/>
        <v/>
      </c>
      <c r="BZ179" s="3" t="str">
        <f t="shared" si="39"/>
        <v>94. AS A MANUFACTURED IMPURITY</v>
      </c>
      <c r="CA179" s="3" t="str">
        <f t="shared" si="39"/>
        <v/>
      </c>
      <c r="CB179" s="3" t="str">
        <f t="shared" si="39"/>
        <v/>
      </c>
      <c r="CC179" s="3" t="str">
        <f t="shared" si="43"/>
        <v/>
      </c>
      <c r="CD179" s="3" t="str">
        <f t="shared" si="43"/>
        <v/>
      </c>
      <c r="CE179" s="3" t="str">
        <f t="shared" si="43"/>
        <v/>
      </c>
      <c r="CF179" s="3" t="str">
        <f t="shared" si="43"/>
        <v/>
      </c>
      <c r="CG179" s="3" t="str">
        <f t="shared" si="43"/>
        <v/>
      </c>
      <c r="CH179" s="3" t="str">
        <f t="shared" si="43"/>
        <v/>
      </c>
      <c r="CI179" s="3" t="str">
        <f t="shared" si="43"/>
        <v/>
      </c>
      <c r="CJ179" s="3" t="str">
        <f t="shared" si="43"/>
        <v/>
      </c>
      <c r="CK179" s="3" t="str">
        <f t="shared" si="43"/>
        <v/>
      </c>
      <c r="CL179" s="3" t="str">
        <f t="shared" si="41"/>
        <v/>
      </c>
      <c r="CM179" s="3" t="str">
        <f t="shared" si="41"/>
        <v/>
      </c>
      <c r="CN179" s="3" t="str">
        <f t="shared" si="41"/>
        <v/>
      </c>
      <c r="CO179" s="3" t="str">
        <f t="shared" si="41"/>
        <v/>
      </c>
      <c r="CP179" s="3" t="str">
        <f t="shared" si="41"/>
        <v/>
      </c>
      <c r="CQ179" s="3" t="str">
        <f t="shared" ref="CQ179:DF212" si="46">IF(AO179="Yes", CQ$1,"")</f>
        <v/>
      </c>
      <c r="CR179" s="3" t="str">
        <f t="shared" si="46"/>
        <v/>
      </c>
      <c r="CS179" s="3" t="str">
        <f t="shared" si="46"/>
        <v/>
      </c>
      <c r="CT179" s="3" t="str">
        <f t="shared" si="46"/>
        <v/>
      </c>
      <c r="CU179" s="3" t="str">
        <f t="shared" si="46"/>
        <v/>
      </c>
      <c r="CV179" s="3" t="str">
        <f t="shared" si="45"/>
        <v/>
      </c>
      <c r="CW179" s="3" t="str">
        <f t="shared" si="45"/>
        <v/>
      </c>
      <c r="CX179" s="3" t="str">
        <f t="shared" si="45"/>
        <v/>
      </c>
      <c r="CY179" s="3" t="str">
        <f t="shared" si="45"/>
        <v/>
      </c>
      <c r="CZ179" s="3" t="str">
        <f t="shared" si="45"/>
        <v/>
      </c>
      <c r="DA179" s="3" t="str">
        <f t="shared" si="45"/>
        <v/>
      </c>
      <c r="DB179" s="3" t="str">
        <f t="shared" si="45"/>
        <v/>
      </c>
      <c r="DC179" s="3" t="str">
        <f t="shared" si="45"/>
        <v/>
      </c>
      <c r="DD179" s="3" t="str">
        <f t="shared" si="45"/>
        <v/>
      </c>
      <c r="DE179" s="3" t="str">
        <f t="shared" si="45"/>
        <v/>
      </c>
      <c r="DF179" s="3" t="str">
        <f t="shared" si="45"/>
        <v/>
      </c>
      <c r="DG179" s="3" t="str">
        <f t="shared" si="44"/>
        <v/>
      </c>
      <c r="DH179" s="3" t="str">
        <f t="shared" si="44"/>
        <v/>
      </c>
      <c r="DI179" s="3" t="str">
        <f t="shared" si="44"/>
        <v/>
      </c>
      <c r="DJ179" s="3" t="str">
        <f t="shared" si="44"/>
        <v/>
      </c>
      <c r="DK179" s="3" t="str">
        <f t="shared" si="44"/>
        <v/>
      </c>
      <c r="DL179" s="3" t="str">
        <f t="shared" si="44"/>
        <v/>
      </c>
      <c r="DM179" s="3" t="str">
        <f t="shared" si="42"/>
        <v/>
      </c>
      <c r="DN179" s="3" t="str">
        <f t="shared" si="42"/>
        <v/>
      </c>
      <c r="DO179" s="3" t="str">
        <f t="shared" si="42"/>
        <v/>
      </c>
      <c r="DP179" s="3" t="str">
        <f t="shared" si="42"/>
        <v/>
      </c>
      <c r="DQ179" s="3" t="str">
        <f t="shared" si="42"/>
        <v/>
      </c>
      <c r="DR179" s="3" t="str">
        <f t="shared" si="35"/>
        <v/>
      </c>
      <c r="DS179" s="3" t="str">
        <f t="shared" si="35"/>
        <v/>
      </c>
      <c r="DT179" s="3" t="str">
        <f t="shared" si="34"/>
        <v/>
      </c>
      <c r="DU179" s="3" t="str">
        <f t="shared" si="34"/>
        <v/>
      </c>
      <c r="DV179" s="3" t="str">
        <f t="shared" si="34"/>
        <v/>
      </c>
    </row>
    <row r="180" spans="1:126" ht="75">
      <c r="A180" t="s">
        <v>115</v>
      </c>
      <c r="B180">
        <v>2018</v>
      </c>
      <c r="C180" t="s">
        <v>114</v>
      </c>
      <c r="D180">
        <v>106990</v>
      </c>
      <c r="E180" s="31">
        <v>1318216883126</v>
      </c>
      <c r="F180" t="s">
        <v>614</v>
      </c>
      <c r="G180">
        <v>324110</v>
      </c>
      <c r="H180" t="s">
        <v>615</v>
      </c>
      <c r="I180" t="s">
        <v>616</v>
      </c>
      <c r="J180" t="s">
        <v>229</v>
      </c>
      <c r="K180" t="s">
        <v>216</v>
      </c>
      <c r="L180">
        <v>70665</v>
      </c>
      <c r="M180" s="3" t="str">
        <f t="shared" si="37"/>
        <v>89. PRODUCE THE CHEMICAL, 94. AS A MANUFACTURED IMPURITY</v>
      </c>
      <c r="N180" s="3" t="s">
        <v>63</v>
      </c>
      <c r="O180" s="3" t="s">
        <v>1427</v>
      </c>
      <c r="P180">
        <v>285</v>
      </c>
      <c r="Q180">
        <v>599</v>
      </c>
      <c r="R180">
        <v>884</v>
      </c>
      <c r="S180" s="3" t="s">
        <v>1407</v>
      </c>
      <c r="T180" s="3" t="s">
        <v>1405</v>
      </c>
      <c r="U180" s="3" t="s">
        <v>1405</v>
      </c>
      <c r="V180" s="3" t="s">
        <v>1405</v>
      </c>
      <c r="W180" s="3" t="s">
        <v>1405</v>
      </c>
      <c r="X180" s="3" t="s">
        <v>1407</v>
      </c>
      <c r="Y180" s="3" t="s">
        <v>1405</v>
      </c>
      <c r="Z180" s="3" t="s">
        <v>1405</v>
      </c>
      <c r="AA180" s="3" t="s">
        <v>1405</v>
      </c>
      <c r="AB180" s="3" t="s">
        <v>1405</v>
      </c>
      <c r="AC180" s="3" t="s">
        <v>1405</v>
      </c>
      <c r="AD180" s="3" t="s">
        <v>1405</v>
      </c>
      <c r="AE180" s="3" t="s">
        <v>1405</v>
      </c>
      <c r="AF180" s="3" t="s">
        <v>1405</v>
      </c>
      <c r="AG180" s="3" t="s">
        <v>1405</v>
      </c>
      <c r="AH180" s="3" t="s">
        <v>1405</v>
      </c>
      <c r="AI180" s="3" t="s">
        <v>1405</v>
      </c>
      <c r="AJ180" s="3" t="s">
        <v>1405</v>
      </c>
      <c r="AK180" s="3" t="s">
        <v>1405</v>
      </c>
      <c r="AL180" s="3" t="s">
        <v>1405</v>
      </c>
      <c r="AM180" s="3" t="s">
        <v>1405</v>
      </c>
      <c r="AN180" s="3" t="s">
        <v>1405</v>
      </c>
      <c r="AO180" s="3" t="s">
        <v>1405</v>
      </c>
      <c r="AP180" s="3" t="s">
        <v>1405</v>
      </c>
      <c r="AQ180" s="3" t="s">
        <v>1405</v>
      </c>
      <c r="AR180" s="3" t="s">
        <v>1405</v>
      </c>
      <c r="AS180" s="3" t="s">
        <v>1405</v>
      </c>
      <c r="AT180" s="3" t="s">
        <v>1405</v>
      </c>
      <c r="AU180" s="3" t="s">
        <v>1405</v>
      </c>
      <c r="AV180" s="3" t="s">
        <v>1405</v>
      </c>
      <c r="AW180" s="3" t="s">
        <v>1405</v>
      </c>
      <c r="AX180" s="3" t="s">
        <v>1405</v>
      </c>
      <c r="AY180" s="3" t="s">
        <v>1405</v>
      </c>
      <c r="AZ180" s="3" t="s">
        <v>1405</v>
      </c>
      <c r="BA180" s="3" t="s">
        <v>1405</v>
      </c>
      <c r="BB180" s="3" t="s">
        <v>1405</v>
      </c>
      <c r="BC180" s="3" t="s">
        <v>1405</v>
      </c>
      <c r="BD180" s="3" t="s">
        <v>1405</v>
      </c>
      <c r="BE180" s="3" t="s">
        <v>1405</v>
      </c>
      <c r="BF180" s="3" t="s">
        <v>1405</v>
      </c>
      <c r="BG180" s="3" t="s">
        <v>1405</v>
      </c>
      <c r="BH180" s="3" t="s">
        <v>1405</v>
      </c>
      <c r="BI180" s="3" t="s">
        <v>1405</v>
      </c>
      <c r="BJ180" s="3" t="s">
        <v>1405</v>
      </c>
      <c r="BK180" s="3" t="s">
        <v>1405</v>
      </c>
      <c r="BL180" s="3" t="s">
        <v>1405</v>
      </c>
      <c r="BM180" s="3" t="s">
        <v>1405</v>
      </c>
      <c r="BN180" s="3" t="s">
        <v>1405</v>
      </c>
      <c r="BO180" s="3" t="s">
        <v>1405</v>
      </c>
      <c r="BP180" s="3" t="s">
        <v>1405</v>
      </c>
      <c r="BQ180" s="3" t="s">
        <v>1405</v>
      </c>
      <c r="BR180" s="3" t="s">
        <v>1405</v>
      </c>
      <c r="BS180" s="3" t="s">
        <v>1405</v>
      </c>
      <c r="BT180" s="3" t="s">
        <v>1405</v>
      </c>
      <c r="BU180" s="3" t="str">
        <f t="shared" si="39"/>
        <v>89. PRODUCE THE CHEMICAL</v>
      </c>
      <c r="BV180" s="3" t="str">
        <f t="shared" si="39"/>
        <v/>
      </c>
      <c r="BW180" s="3" t="str">
        <f t="shared" si="39"/>
        <v/>
      </c>
      <c r="BX180" s="3" t="str">
        <f t="shared" si="39"/>
        <v/>
      </c>
      <c r="BY180" s="3" t="str">
        <f t="shared" si="39"/>
        <v/>
      </c>
      <c r="BZ180" s="3" t="str">
        <f t="shared" si="39"/>
        <v>94. AS A MANUFACTURED IMPURITY</v>
      </c>
      <c r="CA180" s="3" t="str">
        <f t="shared" si="39"/>
        <v/>
      </c>
      <c r="CB180" s="3" t="str">
        <f t="shared" si="39"/>
        <v/>
      </c>
      <c r="CC180" s="3" t="str">
        <f t="shared" si="43"/>
        <v/>
      </c>
      <c r="CD180" s="3" t="str">
        <f t="shared" si="43"/>
        <v/>
      </c>
      <c r="CE180" s="3" t="str">
        <f t="shared" si="43"/>
        <v/>
      </c>
      <c r="CF180" s="3" t="str">
        <f t="shared" si="43"/>
        <v/>
      </c>
      <c r="CG180" s="3" t="str">
        <f t="shared" si="43"/>
        <v/>
      </c>
      <c r="CH180" s="3" t="str">
        <f t="shared" si="43"/>
        <v/>
      </c>
      <c r="CI180" s="3" t="str">
        <f t="shared" si="43"/>
        <v/>
      </c>
      <c r="CJ180" s="3" t="str">
        <f t="shared" si="43"/>
        <v/>
      </c>
      <c r="CK180" s="3" t="str">
        <f t="shared" si="43"/>
        <v/>
      </c>
      <c r="CL180" s="3" t="str">
        <f t="shared" si="43"/>
        <v/>
      </c>
      <c r="CM180" s="3" t="str">
        <f t="shared" si="43"/>
        <v/>
      </c>
      <c r="CN180" s="3" t="str">
        <f t="shared" si="43"/>
        <v/>
      </c>
      <c r="CO180" s="3" t="str">
        <f t="shared" si="43"/>
        <v/>
      </c>
      <c r="CP180" s="3" t="str">
        <f t="shared" si="43"/>
        <v/>
      </c>
      <c r="CQ180" s="3" t="str">
        <f t="shared" si="46"/>
        <v/>
      </c>
      <c r="CR180" s="3" t="str">
        <f t="shared" si="46"/>
        <v/>
      </c>
      <c r="CS180" s="3" t="str">
        <f t="shared" si="46"/>
        <v/>
      </c>
      <c r="CT180" s="3" t="str">
        <f t="shared" si="46"/>
        <v/>
      </c>
      <c r="CU180" s="3" t="str">
        <f t="shared" si="46"/>
        <v/>
      </c>
      <c r="CV180" s="3" t="str">
        <f t="shared" si="45"/>
        <v/>
      </c>
      <c r="CW180" s="3" t="str">
        <f t="shared" si="45"/>
        <v/>
      </c>
      <c r="CX180" s="3" t="str">
        <f t="shared" si="45"/>
        <v/>
      </c>
      <c r="CY180" s="3" t="str">
        <f t="shared" si="45"/>
        <v/>
      </c>
      <c r="CZ180" s="3" t="str">
        <f t="shared" si="45"/>
        <v/>
      </c>
      <c r="DA180" s="3" t="str">
        <f t="shared" si="45"/>
        <v/>
      </c>
      <c r="DB180" s="3" t="str">
        <f t="shared" si="45"/>
        <v/>
      </c>
      <c r="DC180" s="3" t="str">
        <f t="shared" si="45"/>
        <v/>
      </c>
      <c r="DD180" s="3" t="str">
        <f t="shared" si="45"/>
        <v/>
      </c>
      <c r="DE180" s="3" t="str">
        <f t="shared" si="45"/>
        <v/>
      </c>
      <c r="DF180" s="3" t="str">
        <f t="shared" si="45"/>
        <v/>
      </c>
      <c r="DG180" s="3" t="str">
        <f t="shared" si="44"/>
        <v/>
      </c>
      <c r="DH180" s="3" t="str">
        <f t="shared" si="44"/>
        <v/>
      </c>
      <c r="DI180" s="3" t="str">
        <f t="shared" si="44"/>
        <v/>
      </c>
      <c r="DJ180" s="3" t="str">
        <f t="shared" si="44"/>
        <v/>
      </c>
      <c r="DK180" s="3" t="str">
        <f t="shared" si="44"/>
        <v/>
      </c>
      <c r="DL180" s="3" t="str">
        <f t="shared" si="44"/>
        <v/>
      </c>
      <c r="DM180" s="3" t="str">
        <f t="shared" si="42"/>
        <v/>
      </c>
      <c r="DN180" s="3" t="str">
        <f t="shared" si="42"/>
        <v/>
      </c>
      <c r="DO180" s="3" t="str">
        <f t="shared" si="42"/>
        <v/>
      </c>
      <c r="DP180" s="3" t="str">
        <f t="shared" si="42"/>
        <v/>
      </c>
      <c r="DQ180" s="3" t="str">
        <f t="shared" si="42"/>
        <v/>
      </c>
      <c r="DR180" s="3" t="str">
        <f t="shared" si="35"/>
        <v/>
      </c>
      <c r="DS180" s="3" t="str">
        <f t="shared" si="35"/>
        <v/>
      </c>
      <c r="DT180" s="3" t="str">
        <f t="shared" si="35"/>
        <v/>
      </c>
      <c r="DU180" s="3" t="str">
        <f t="shared" si="35"/>
        <v/>
      </c>
      <c r="DV180" s="3" t="str">
        <f t="shared" si="35"/>
        <v/>
      </c>
    </row>
    <row r="181" spans="1:126" ht="75">
      <c r="A181" t="s">
        <v>115</v>
      </c>
      <c r="B181">
        <v>2019</v>
      </c>
      <c r="C181" t="s">
        <v>114</v>
      </c>
      <c r="D181">
        <v>106990</v>
      </c>
      <c r="E181" s="31">
        <v>1319217891124</v>
      </c>
      <c r="F181" t="s">
        <v>614</v>
      </c>
      <c r="G181">
        <v>324110</v>
      </c>
      <c r="H181" t="s">
        <v>615</v>
      </c>
      <c r="I181" t="s">
        <v>616</v>
      </c>
      <c r="J181" t="s">
        <v>229</v>
      </c>
      <c r="K181" t="s">
        <v>216</v>
      </c>
      <c r="L181">
        <v>70665</v>
      </c>
      <c r="M181" s="3" t="str">
        <f t="shared" si="37"/>
        <v>89. PRODUCE THE CHEMICAL, 94. AS A MANUFACTURED IMPURITY</v>
      </c>
      <c r="N181" s="3" t="s">
        <v>63</v>
      </c>
      <c r="O181" s="3" t="s">
        <v>1427</v>
      </c>
      <c r="P181">
        <v>285</v>
      </c>
      <c r="Q181">
        <v>1684</v>
      </c>
      <c r="R181">
        <v>1969</v>
      </c>
      <c r="S181" s="3" t="s">
        <v>1407</v>
      </c>
      <c r="T181" s="3" t="s">
        <v>1405</v>
      </c>
      <c r="U181" s="3" t="s">
        <v>1405</v>
      </c>
      <c r="V181" s="3" t="s">
        <v>1405</v>
      </c>
      <c r="W181" s="3" t="s">
        <v>1405</v>
      </c>
      <c r="X181" s="3" t="s">
        <v>1407</v>
      </c>
      <c r="Y181" s="3" t="s">
        <v>1405</v>
      </c>
      <c r="Z181" s="3" t="s">
        <v>1405</v>
      </c>
      <c r="AA181" s="3" t="s">
        <v>1405</v>
      </c>
      <c r="AB181" s="3" t="s">
        <v>1405</v>
      </c>
      <c r="AC181" s="3" t="s">
        <v>1405</v>
      </c>
      <c r="AD181" s="3" t="s">
        <v>1405</v>
      </c>
      <c r="AE181" s="3" t="s">
        <v>1405</v>
      </c>
      <c r="AF181" s="3" t="s">
        <v>1405</v>
      </c>
      <c r="AG181" s="3" t="s">
        <v>1405</v>
      </c>
      <c r="AH181" s="3" t="s">
        <v>1405</v>
      </c>
      <c r="AI181" s="3" t="s">
        <v>1405</v>
      </c>
      <c r="AJ181" s="3" t="s">
        <v>1405</v>
      </c>
      <c r="AK181" s="3" t="s">
        <v>1405</v>
      </c>
      <c r="AL181" s="3" t="s">
        <v>1405</v>
      </c>
      <c r="AM181" s="3" t="s">
        <v>1405</v>
      </c>
      <c r="AN181" s="3" t="s">
        <v>1405</v>
      </c>
      <c r="AO181" s="3" t="s">
        <v>1405</v>
      </c>
      <c r="AP181" s="3" t="s">
        <v>1405</v>
      </c>
      <c r="AQ181" s="3" t="s">
        <v>1405</v>
      </c>
      <c r="AR181" s="3" t="s">
        <v>1405</v>
      </c>
      <c r="AS181" s="3" t="s">
        <v>1405</v>
      </c>
      <c r="AT181" s="3" t="s">
        <v>1405</v>
      </c>
      <c r="AU181" s="3" t="s">
        <v>1405</v>
      </c>
      <c r="AV181" s="3" t="s">
        <v>1405</v>
      </c>
      <c r="AW181" s="3" t="s">
        <v>1405</v>
      </c>
      <c r="AX181" s="3" t="s">
        <v>1405</v>
      </c>
      <c r="AY181" s="3" t="s">
        <v>1405</v>
      </c>
      <c r="AZ181" s="3" t="s">
        <v>1405</v>
      </c>
      <c r="BA181" s="3" t="s">
        <v>1405</v>
      </c>
      <c r="BB181" s="3" t="s">
        <v>1405</v>
      </c>
      <c r="BC181" s="3" t="s">
        <v>1405</v>
      </c>
      <c r="BD181" s="3" t="s">
        <v>1405</v>
      </c>
      <c r="BE181" s="3" t="s">
        <v>1405</v>
      </c>
      <c r="BF181" s="3" t="s">
        <v>1405</v>
      </c>
      <c r="BG181" s="3" t="s">
        <v>1405</v>
      </c>
      <c r="BH181" s="3" t="s">
        <v>1405</v>
      </c>
      <c r="BI181" s="3" t="s">
        <v>1405</v>
      </c>
      <c r="BJ181" s="3" t="s">
        <v>1405</v>
      </c>
      <c r="BK181" s="3" t="s">
        <v>1405</v>
      </c>
      <c r="BL181" s="3" t="s">
        <v>1405</v>
      </c>
      <c r="BM181" s="3" t="s">
        <v>1405</v>
      </c>
      <c r="BN181" s="3" t="s">
        <v>1405</v>
      </c>
      <c r="BO181" s="3" t="s">
        <v>1405</v>
      </c>
      <c r="BP181" s="3" t="s">
        <v>1405</v>
      </c>
      <c r="BQ181" s="3" t="s">
        <v>1405</v>
      </c>
      <c r="BR181" s="3" t="s">
        <v>1405</v>
      </c>
      <c r="BS181" s="3" t="s">
        <v>1405</v>
      </c>
      <c r="BT181" s="3" t="s">
        <v>1405</v>
      </c>
      <c r="BU181" s="3" t="str">
        <f t="shared" si="39"/>
        <v>89. PRODUCE THE CHEMICAL</v>
      </c>
      <c r="BV181" s="3" t="str">
        <f t="shared" si="39"/>
        <v/>
      </c>
      <c r="BW181" s="3" t="str">
        <f t="shared" si="39"/>
        <v/>
      </c>
      <c r="BX181" s="3" t="str">
        <f t="shared" si="39"/>
        <v/>
      </c>
      <c r="BY181" s="3" t="str">
        <f t="shared" si="39"/>
        <v/>
      </c>
      <c r="BZ181" s="3" t="str">
        <f t="shared" si="39"/>
        <v>94. AS A MANUFACTURED IMPURITY</v>
      </c>
      <c r="CA181" s="3" t="str">
        <f t="shared" si="39"/>
        <v/>
      </c>
      <c r="CB181" s="3" t="str">
        <f t="shared" si="39"/>
        <v/>
      </c>
      <c r="CC181" s="3" t="str">
        <f t="shared" si="43"/>
        <v/>
      </c>
      <c r="CD181" s="3" t="str">
        <f t="shared" si="43"/>
        <v/>
      </c>
      <c r="CE181" s="3" t="str">
        <f t="shared" si="43"/>
        <v/>
      </c>
      <c r="CF181" s="3" t="str">
        <f t="shared" si="43"/>
        <v/>
      </c>
      <c r="CG181" s="3" t="str">
        <f t="shared" si="43"/>
        <v/>
      </c>
      <c r="CH181" s="3" t="str">
        <f t="shared" si="43"/>
        <v/>
      </c>
      <c r="CI181" s="3" t="str">
        <f t="shared" si="43"/>
        <v/>
      </c>
      <c r="CJ181" s="3" t="str">
        <f t="shared" si="43"/>
        <v/>
      </c>
      <c r="CK181" s="3" t="str">
        <f t="shared" si="43"/>
        <v/>
      </c>
      <c r="CL181" s="3" t="str">
        <f t="shared" si="43"/>
        <v/>
      </c>
      <c r="CM181" s="3" t="str">
        <f t="shared" si="43"/>
        <v/>
      </c>
      <c r="CN181" s="3" t="str">
        <f t="shared" si="43"/>
        <v/>
      </c>
      <c r="CO181" s="3" t="str">
        <f t="shared" si="43"/>
        <v/>
      </c>
      <c r="CP181" s="3" t="str">
        <f t="shared" si="43"/>
        <v/>
      </c>
      <c r="CQ181" s="3" t="str">
        <f t="shared" si="46"/>
        <v/>
      </c>
      <c r="CR181" s="3" t="str">
        <f t="shared" si="46"/>
        <v/>
      </c>
      <c r="CS181" s="3" t="str">
        <f t="shared" si="46"/>
        <v/>
      </c>
      <c r="CT181" s="3" t="str">
        <f t="shared" si="46"/>
        <v/>
      </c>
      <c r="CU181" s="3" t="str">
        <f t="shared" si="46"/>
        <v/>
      </c>
      <c r="CV181" s="3" t="str">
        <f t="shared" si="45"/>
        <v/>
      </c>
      <c r="CW181" s="3" t="str">
        <f t="shared" si="45"/>
        <v/>
      </c>
      <c r="CX181" s="3" t="str">
        <f t="shared" si="45"/>
        <v/>
      </c>
      <c r="CY181" s="3" t="str">
        <f t="shared" si="45"/>
        <v/>
      </c>
      <c r="CZ181" s="3" t="str">
        <f t="shared" si="45"/>
        <v/>
      </c>
      <c r="DA181" s="3" t="str">
        <f t="shared" si="45"/>
        <v/>
      </c>
      <c r="DB181" s="3" t="str">
        <f t="shared" si="45"/>
        <v/>
      </c>
      <c r="DC181" s="3" t="str">
        <f t="shared" si="45"/>
        <v/>
      </c>
      <c r="DD181" s="3" t="str">
        <f t="shared" si="45"/>
        <v/>
      </c>
      <c r="DE181" s="3" t="str">
        <f t="shared" si="45"/>
        <v/>
      </c>
      <c r="DF181" s="3" t="str">
        <f t="shared" si="45"/>
        <v/>
      </c>
      <c r="DG181" s="3" t="str">
        <f t="shared" si="44"/>
        <v/>
      </c>
      <c r="DH181" s="3" t="str">
        <f t="shared" si="44"/>
        <v/>
      </c>
      <c r="DI181" s="3" t="str">
        <f t="shared" si="44"/>
        <v/>
      </c>
      <c r="DJ181" s="3" t="str">
        <f t="shared" si="44"/>
        <v/>
      </c>
      <c r="DK181" s="3" t="str">
        <f t="shared" si="44"/>
        <v/>
      </c>
      <c r="DL181" s="3" t="str">
        <f t="shared" si="44"/>
        <v/>
      </c>
      <c r="DM181" s="3" t="str">
        <f t="shared" si="42"/>
        <v/>
      </c>
      <c r="DN181" s="3" t="str">
        <f t="shared" si="42"/>
        <v/>
      </c>
      <c r="DO181" s="3" t="str">
        <f t="shared" si="42"/>
        <v/>
      </c>
      <c r="DP181" s="3" t="str">
        <f t="shared" si="42"/>
        <v/>
      </c>
      <c r="DQ181" s="3" t="str">
        <f t="shared" si="42"/>
        <v/>
      </c>
      <c r="DR181" s="3" t="str">
        <f t="shared" si="42"/>
        <v/>
      </c>
      <c r="DS181" s="3" t="str">
        <f t="shared" si="42"/>
        <v/>
      </c>
      <c r="DT181" s="3" t="str">
        <f t="shared" si="42"/>
        <v/>
      </c>
      <c r="DU181" s="3" t="str">
        <f t="shared" si="42"/>
        <v/>
      </c>
      <c r="DV181" s="3" t="str">
        <f t="shared" si="42"/>
        <v/>
      </c>
    </row>
    <row r="182" spans="1:126" ht="75">
      <c r="A182" t="s">
        <v>115</v>
      </c>
      <c r="B182">
        <v>2020</v>
      </c>
      <c r="C182" t="s">
        <v>114</v>
      </c>
      <c r="D182">
        <v>106990</v>
      </c>
      <c r="E182" s="31">
        <v>1320218795540</v>
      </c>
      <c r="F182" t="s">
        <v>614</v>
      </c>
      <c r="G182">
        <v>324110</v>
      </c>
      <c r="H182" t="s">
        <v>615</v>
      </c>
      <c r="I182" t="s">
        <v>616</v>
      </c>
      <c r="J182" t="s">
        <v>229</v>
      </c>
      <c r="K182" t="s">
        <v>216</v>
      </c>
      <c r="L182">
        <v>70665</v>
      </c>
      <c r="M182" s="3" t="str">
        <f t="shared" si="37"/>
        <v>133. ANCILLARY OR OTHER USE, 139. Z306  WASTE TREATMENT</v>
      </c>
      <c r="N182" s="3" t="s">
        <v>63</v>
      </c>
      <c r="O182" s="3" t="s">
        <v>1427</v>
      </c>
      <c r="P182">
        <v>282</v>
      </c>
      <c r="Q182">
        <v>1127</v>
      </c>
      <c r="R182">
        <v>1409</v>
      </c>
      <c r="S182" s="3" t="s">
        <v>1405</v>
      </c>
      <c r="T182" s="3" t="s">
        <v>1405</v>
      </c>
      <c r="U182" s="3" t="s">
        <v>1405</v>
      </c>
      <c r="V182" s="3" t="s">
        <v>1405</v>
      </c>
      <c r="W182" s="3" t="s">
        <v>1405</v>
      </c>
      <c r="X182" s="3" t="s">
        <v>1405</v>
      </c>
      <c r="Y182" s="3" t="s">
        <v>1405</v>
      </c>
      <c r="Z182" s="3" t="s">
        <v>1405</v>
      </c>
      <c r="AA182" s="3" t="s">
        <v>1405</v>
      </c>
      <c r="AB182" s="3" t="s">
        <v>1405</v>
      </c>
      <c r="AC182" s="3" t="s">
        <v>1405</v>
      </c>
      <c r="AD182" s="3" t="s">
        <v>1405</v>
      </c>
      <c r="AE182" s="3" t="s">
        <v>1405</v>
      </c>
      <c r="AF182" s="3" t="s">
        <v>1405</v>
      </c>
      <c r="AG182" s="3" t="s">
        <v>1405</v>
      </c>
      <c r="AH182" s="3" t="s">
        <v>1405</v>
      </c>
      <c r="AI182" s="3" t="s">
        <v>1405</v>
      </c>
      <c r="AJ182" s="3" t="s">
        <v>1405</v>
      </c>
      <c r="AK182" s="3" t="s">
        <v>1405</v>
      </c>
      <c r="AL182" s="3" t="s">
        <v>1405</v>
      </c>
      <c r="AM182" s="3" t="s">
        <v>1405</v>
      </c>
      <c r="AN182" s="3" t="s">
        <v>1405</v>
      </c>
      <c r="AO182" s="3" t="s">
        <v>1405</v>
      </c>
      <c r="AP182" s="3" t="s">
        <v>1405</v>
      </c>
      <c r="AQ182" s="3" t="s">
        <v>1405</v>
      </c>
      <c r="AR182" s="3" t="s">
        <v>1405</v>
      </c>
      <c r="AS182" s="3" t="s">
        <v>1405</v>
      </c>
      <c r="AT182" s="3" t="s">
        <v>1405</v>
      </c>
      <c r="AU182" s="3" t="s">
        <v>1405</v>
      </c>
      <c r="AV182" s="3" t="s">
        <v>1405</v>
      </c>
      <c r="AW182" s="3" t="s">
        <v>1405</v>
      </c>
      <c r="AX182" s="3" t="s">
        <v>1405</v>
      </c>
      <c r="AY182" s="3" t="s">
        <v>1405</v>
      </c>
      <c r="AZ182" s="3" t="s">
        <v>1405</v>
      </c>
      <c r="BA182" s="3" t="s">
        <v>1405</v>
      </c>
      <c r="BB182" s="3" t="s">
        <v>1405</v>
      </c>
      <c r="BC182" s="3" t="s">
        <v>1405</v>
      </c>
      <c r="BD182" s="3" t="s">
        <v>1405</v>
      </c>
      <c r="BE182" s="3" t="s">
        <v>1405</v>
      </c>
      <c r="BF182" s="3" t="s">
        <v>1405</v>
      </c>
      <c r="BG182" s="3" t="s">
        <v>1405</v>
      </c>
      <c r="BH182" s="3" t="s">
        <v>1405</v>
      </c>
      <c r="BI182" s="3" t="s">
        <v>1405</v>
      </c>
      <c r="BJ182" s="3" t="s">
        <v>1405</v>
      </c>
      <c r="BK182" s="3" t="s">
        <v>1407</v>
      </c>
      <c r="BL182" s="3" t="s">
        <v>1405</v>
      </c>
      <c r="BM182" s="3" t="s">
        <v>1405</v>
      </c>
      <c r="BN182" s="3" t="s">
        <v>1405</v>
      </c>
      <c r="BO182" s="3" t="s">
        <v>1405</v>
      </c>
      <c r="BP182" s="3" t="s">
        <v>1405</v>
      </c>
      <c r="BQ182" s="3" t="s">
        <v>1407</v>
      </c>
      <c r="BR182" s="3" t="s">
        <v>1405</v>
      </c>
      <c r="BS182" s="3" t="s">
        <v>1405</v>
      </c>
      <c r="BT182" s="3" t="s">
        <v>1405</v>
      </c>
      <c r="BU182" s="3" t="str">
        <f t="shared" si="39"/>
        <v/>
      </c>
      <c r="BV182" s="3" t="str">
        <f t="shared" si="39"/>
        <v/>
      </c>
      <c r="BW182" s="3" t="str">
        <f t="shared" si="39"/>
        <v/>
      </c>
      <c r="BX182" s="3" t="str">
        <f t="shared" si="39"/>
        <v/>
      </c>
      <c r="BY182" s="3" t="str">
        <f t="shared" si="39"/>
        <v/>
      </c>
      <c r="BZ182" s="3" t="str">
        <f t="shared" si="39"/>
        <v/>
      </c>
      <c r="CA182" s="3" t="str">
        <f t="shared" si="39"/>
        <v/>
      </c>
      <c r="CB182" s="3" t="str">
        <f t="shared" si="39"/>
        <v/>
      </c>
      <c r="CC182" s="3" t="str">
        <f t="shared" si="43"/>
        <v/>
      </c>
      <c r="CD182" s="3" t="str">
        <f t="shared" si="43"/>
        <v/>
      </c>
      <c r="CE182" s="3" t="str">
        <f t="shared" si="43"/>
        <v/>
      </c>
      <c r="CF182" s="3" t="str">
        <f t="shared" si="43"/>
        <v/>
      </c>
      <c r="CG182" s="3" t="str">
        <f t="shared" si="43"/>
        <v/>
      </c>
      <c r="CH182" s="3" t="str">
        <f t="shared" si="43"/>
        <v/>
      </c>
      <c r="CI182" s="3" t="str">
        <f t="shared" si="43"/>
        <v/>
      </c>
      <c r="CJ182" s="3" t="str">
        <f t="shared" si="43"/>
        <v/>
      </c>
      <c r="CK182" s="3" t="str">
        <f t="shared" si="43"/>
        <v/>
      </c>
      <c r="CL182" s="3" t="str">
        <f t="shared" si="43"/>
        <v/>
      </c>
      <c r="CM182" s="3" t="str">
        <f t="shared" si="43"/>
        <v/>
      </c>
      <c r="CN182" s="3" t="str">
        <f t="shared" si="43"/>
        <v/>
      </c>
      <c r="CO182" s="3" t="str">
        <f t="shared" si="43"/>
        <v/>
      </c>
      <c r="CP182" s="3" t="str">
        <f t="shared" si="43"/>
        <v/>
      </c>
      <c r="CQ182" s="3" t="str">
        <f t="shared" si="46"/>
        <v/>
      </c>
      <c r="CR182" s="3" t="str">
        <f t="shared" si="46"/>
        <v/>
      </c>
      <c r="CS182" s="3" t="str">
        <f t="shared" si="46"/>
        <v/>
      </c>
      <c r="CT182" s="3" t="str">
        <f t="shared" si="46"/>
        <v/>
      </c>
      <c r="CU182" s="3" t="str">
        <f t="shared" si="46"/>
        <v/>
      </c>
      <c r="CV182" s="3" t="str">
        <f t="shared" si="45"/>
        <v/>
      </c>
      <c r="CW182" s="3" t="str">
        <f t="shared" si="45"/>
        <v/>
      </c>
      <c r="CX182" s="3" t="str">
        <f t="shared" ref="CX182:DG208" si="47">IF(AV182="Yes", CX$1,"")</f>
        <v/>
      </c>
      <c r="CY182" s="3" t="str">
        <f t="shared" si="47"/>
        <v/>
      </c>
      <c r="CZ182" s="3" t="str">
        <f t="shared" si="47"/>
        <v/>
      </c>
      <c r="DA182" s="3" t="str">
        <f t="shared" si="47"/>
        <v/>
      </c>
      <c r="DB182" s="3" t="str">
        <f t="shared" si="47"/>
        <v/>
      </c>
      <c r="DC182" s="3" t="str">
        <f t="shared" si="47"/>
        <v/>
      </c>
      <c r="DD182" s="3" t="str">
        <f t="shared" si="47"/>
        <v/>
      </c>
      <c r="DE182" s="3" t="str">
        <f t="shared" si="47"/>
        <v/>
      </c>
      <c r="DF182" s="3" t="str">
        <f t="shared" si="47"/>
        <v/>
      </c>
      <c r="DG182" s="3" t="str">
        <f t="shared" si="44"/>
        <v/>
      </c>
      <c r="DH182" s="3" t="str">
        <f t="shared" si="44"/>
        <v/>
      </c>
      <c r="DI182" s="3" t="str">
        <f t="shared" si="44"/>
        <v/>
      </c>
      <c r="DJ182" s="3" t="str">
        <f t="shared" si="44"/>
        <v/>
      </c>
      <c r="DK182" s="3" t="str">
        <f t="shared" si="44"/>
        <v/>
      </c>
      <c r="DL182" s="3" t="str">
        <f t="shared" si="44"/>
        <v/>
      </c>
      <c r="DM182" s="3" t="str">
        <f t="shared" si="42"/>
        <v>133. ANCILLARY OR OTHER USE</v>
      </c>
      <c r="DN182" s="3" t="str">
        <f t="shared" si="42"/>
        <v/>
      </c>
      <c r="DO182" s="3" t="str">
        <f t="shared" si="42"/>
        <v/>
      </c>
      <c r="DP182" s="3" t="str">
        <f t="shared" si="42"/>
        <v/>
      </c>
      <c r="DQ182" s="3" t="str">
        <f t="shared" si="42"/>
        <v/>
      </c>
      <c r="DR182" s="3" t="str">
        <f t="shared" si="42"/>
        <v/>
      </c>
      <c r="DS182" s="3" t="str">
        <f t="shared" si="42"/>
        <v>139. Z306  WASTE TREATMENT</v>
      </c>
      <c r="DT182" s="3" t="str">
        <f t="shared" si="42"/>
        <v/>
      </c>
      <c r="DU182" s="3" t="str">
        <f t="shared" si="42"/>
        <v/>
      </c>
      <c r="DV182" s="3" t="str">
        <f t="shared" si="42"/>
        <v/>
      </c>
    </row>
    <row r="183" spans="1:126" ht="75">
      <c r="A183" t="s">
        <v>115</v>
      </c>
      <c r="B183">
        <v>2021</v>
      </c>
      <c r="C183" t="s">
        <v>114</v>
      </c>
      <c r="D183">
        <v>106990</v>
      </c>
      <c r="E183" s="31">
        <v>1321219926223</v>
      </c>
      <c r="F183" t="s">
        <v>614</v>
      </c>
      <c r="G183">
        <v>324110</v>
      </c>
      <c r="H183" t="s">
        <v>615</v>
      </c>
      <c r="I183" t="s">
        <v>616</v>
      </c>
      <c r="J183" t="s">
        <v>229</v>
      </c>
      <c r="K183" t="s">
        <v>216</v>
      </c>
      <c r="L183">
        <v>70665</v>
      </c>
      <c r="M183" s="3" t="str">
        <f t="shared" si="37"/>
        <v>89. PRODUCE THE CHEMICAL, 94. AS A MANUFACTURED IMPURITY</v>
      </c>
      <c r="N183" s="3" t="s">
        <v>63</v>
      </c>
      <c r="O183" s="3" t="s">
        <v>1427</v>
      </c>
      <c r="P183">
        <v>277</v>
      </c>
      <c r="Q183">
        <v>225</v>
      </c>
      <c r="R183">
        <v>502</v>
      </c>
      <c r="S183" s="3" t="s">
        <v>1407</v>
      </c>
      <c r="T183" s="3" t="s">
        <v>1405</v>
      </c>
      <c r="U183" s="3" t="s">
        <v>1405</v>
      </c>
      <c r="V183" s="3" t="s">
        <v>1405</v>
      </c>
      <c r="W183" s="3" t="s">
        <v>1405</v>
      </c>
      <c r="X183" s="3" t="s">
        <v>1407</v>
      </c>
      <c r="Y183" s="3" t="s">
        <v>1405</v>
      </c>
      <c r="Z183" s="3" t="s">
        <v>1405</v>
      </c>
      <c r="AA183" s="3" t="s">
        <v>1405</v>
      </c>
      <c r="AB183" s="3" t="s">
        <v>1405</v>
      </c>
      <c r="AC183" s="3" t="s">
        <v>1405</v>
      </c>
      <c r="AD183" s="3" t="s">
        <v>1405</v>
      </c>
      <c r="AE183" s="3" t="s">
        <v>1405</v>
      </c>
      <c r="AF183" s="3" t="s">
        <v>1405</v>
      </c>
      <c r="AG183" s="3" t="s">
        <v>1405</v>
      </c>
      <c r="AH183" s="3" t="s">
        <v>1405</v>
      </c>
      <c r="AI183" s="3" t="s">
        <v>1405</v>
      </c>
      <c r="AJ183" s="3" t="s">
        <v>1405</v>
      </c>
      <c r="AK183" s="3" t="s">
        <v>1405</v>
      </c>
      <c r="AL183" s="3" t="s">
        <v>1405</v>
      </c>
      <c r="AM183" s="3" t="s">
        <v>1405</v>
      </c>
      <c r="AN183" s="3" t="s">
        <v>1405</v>
      </c>
      <c r="AO183" s="3" t="s">
        <v>1405</v>
      </c>
      <c r="AP183" s="3" t="s">
        <v>1405</v>
      </c>
      <c r="AQ183" s="3" t="s">
        <v>1405</v>
      </c>
      <c r="AR183" s="3" t="s">
        <v>1405</v>
      </c>
      <c r="AS183" s="3" t="s">
        <v>1405</v>
      </c>
      <c r="AT183" s="3" t="s">
        <v>1405</v>
      </c>
      <c r="AU183" s="3" t="s">
        <v>1405</v>
      </c>
      <c r="AV183" s="3" t="s">
        <v>1405</v>
      </c>
      <c r="AW183" s="3" t="s">
        <v>1405</v>
      </c>
      <c r="AX183" s="3" t="s">
        <v>1405</v>
      </c>
      <c r="AY183" s="3" t="s">
        <v>1405</v>
      </c>
      <c r="AZ183" s="3" t="s">
        <v>1405</v>
      </c>
      <c r="BA183" s="3" t="s">
        <v>1405</v>
      </c>
      <c r="BB183" s="3" t="s">
        <v>1405</v>
      </c>
      <c r="BC183" s="3" t="s">
        <v>1405</v>
      </c>
      <c r="BD183" s="3" t="s">
        <v>1405</v>
      </c>
      <c r="BE183" s="3" t="s">
        <v>1405</v>
      </c>
      <c r="BF183" s="3" t="s">
        <v>1405</v>
      </c>
      <c r="BG183" s="3" t="s">
        <v>1405</v>
      </c>
      <c r="BH183" s="3" t="s">
        <v>1405</v>
      </c>
      <c r="BI183" s="3" t="s">
        <v>1405</v>
      </c>
      <c r="BJ183" s="3" t="s">
        <v>1405</v>
      </c>
      <c r="BK183" s="3" t="s">
        <v>1405</v>
      </c>
      <c r="BL183" s="3" t="s">
        <v>1405</v>
      </c>
      <c r="BM183" s="3" t="s">
        <v>1405</v>
      </c>
      <c r="BN183" s="3" t="s">
        <v>1405</v>
      </c>
      <c r="BO183" s="3" t="s">
        <v>1405</v>
      </c>
      <c r="BP183" s="3" t="s">
        <v>1405</v>
      </c>
      <c r="BQ183" s="3" t="s">
        <v>1405</v>
      </c>
      <c r="BR183" s="3" t="s">
        <v>1405</v>
      </c>
      <c r="BS183" s="3" t="s">
        <v>1405</v>
      </c>
      <c r="BT183" s="3" t="s">
        <v>1405</v>
      </c>
      <c r="BU183" s="3" t="str">
        <f t="shared" si="39"/>
        <v>89. PRODUCE THE CHEMICAL</v>
      </c>
      <c r="BV183" s="3" t="str">
        <f t="shared" si="39"/>
        <v/>
      </c>
      <c r="BW183" s="3" t="str">
        <f t="shared" si="39"/>
        <v/>
      </c>
      <c r="BX183" s="3" t="str">
        <f t="shared" si="39"/>
        <v/>
      </c>
      <c r="BY183" s="3" t="str">
        <f t="shared" si="39"/>
        <v/>
      </c>
      <c r="BZ183" s="3" t="str">
        <f t="shared" si="39"/>
        <v>94. AS A MANUFACTURED IMPURITY</v>
      </c>
      <c r="CA183" s="3" t="str">
        <f t="shared" si="39"/>
        <v/>
      </c>
      <c r="CB183" s="3" t="str">
        <f t="shared" si="39"/>
        <v/>
      </c>
      <c r="CC183" s="3" t="str">
        <f t="shared" si="43"/>
        <v/>
      </c>
      <c r="CD183" s="3" t="str">
        <f t="shared" si="43"/>
        <v/>
      </c>
      <c r="CE183" s="3" t="str">
        <f t="shared" si="43"/>
        <v/>
      </c>
      <c r="CF183" s="3" t="str">
        <f t="shared" si="43"/>
        <v/>
      </c>
      <c r="CG183" s="3" t="str">
        <f t="shared" si="43"/>
        <v/>
      </c>
      <c r="CH183" s="3" t="str">
        <f t="shared" si="43"/>
        <v/>
      </c>
      <c r="CI183" s="3" t="str">
        <f t="shared" ref="CI183:CU214" si="48">IF(AG183="Yes", CI$1,"")</f>
        <v/>
      </c>
      <c r="CJ183" s="3" t="str">
        <f t="shared" si="48"/>
        <v/>
      </c>
      <c r="CK183" s="3" t="str">
        <f t="shared" si="48"/>
        <v/>
      </c>
      <c r="CL183" s="3" t="str">
        <f t="shared" si="48"/>
        <v/>
      </c>
      <c r="CM183" s="3" t="str">
        <f t="shared" si="48"/>
        <v/>
      </c>
      <c r="CN183" s="3" t="str">
        <f t="shared" si="48"/>
        <v/>
      </c>
      <c r="CO183" s="3" t="str">
        <f t="shared" si="48"/>
        <v/>
      </c>
      <c r="CP183" s="3" t="str">
        <f t="shared" si="48"/>
        <v/>
      </c>
      <c r="CQ183" s="3" t="str">
        <f t="shared" si="46"/>
        <v/>
      </c>
      <c r="CR183" s="3" t="str">
        <f t="shared" si="46"/>
        <v/>
      </c>
      <c r="CS183" s="3" t="str">
        <f t="shared" si="46"/>
        <v/>
      </c>
      <c r="CT183" s="3" t="str">
        <f t="shared" si="46"/>
        <v/>
      </c>
      <c r="CU183" s="3" t="str">
        <f t="shared" si="46"/>
        <v/>
      </c>
      <c r="CV183" s="3" t="str">
        <f t="shared" si="46"/>
        <v/>
      </c>
      <c r="CW183" s="3" t="str">
        <f t="shared" si="46"/>
        <v/>
      </c>
      <c r="CX183" s="3" t="str">
        <f t="shared" si="47"/>
        <v/>
      </c>
      <c r="CY183" s="3" t="str">
        <f t="shared" si="47"/>
        <v/>
      </c>
      <c r="CZ183" s="3" t="str">
        <f t="shared" si="47"/>
        <v/>
      </c>
      <c r="DA183" s="3" t="str">
        <f t="shared" si="47"/>
        <v/>
      </c>
      <c r="DB183" s="3" t="str">
        <f t="shared" si="47"/>
        <v/>
      </c>
      <c r="DC183" s="3" t="str">
        <f t="shared" si="47"/>
        <v/>
      </c>
      <c r="DD183" s="3" t="str">
        <f t="shared" si="47"/>
        <v/>
      </c>
      <c r="DE183" s="3" t="str">
        <f t="shared" si="47"/>
        <v/>
      </c>
      <c r="DF183" s="3" t="str">
        <f t="shared" si="47"/>
        <v/>
      </c>
      <c r="DG183" s="3" t="str">
        <f t="shared" si="44"/>
        <v/>
      </c>
      <c r="DH183" s="3" t="str">
        <f t="shared" si="44"/>
        <v/>
      </c>
      <c r="DI183" s="3" t="str">
        <f t="shared" si="44"/>
        <v/>
      </c>
      <c r="DJ183" s="3" t="str">
        <f t="shared" si="44"/>
        <v/>
      </c>
      <c r="DK183" s="3" t="str">
        <f t="shared" si="44"/>
        <v/>
      </c>
      <c r="DL183" s="3" t="str">
        <f t="shared" si="44"/>
        <v/>
      </c>
      <c r="DM183" s="3" t="str">
        <f t="shared" si="42"/>
        <v/>
      </c>
      <c r="DN183" s="3" t="str">
        <f t="shared" si="42"/>
        <v/>
      </c>
      <c r="DO183" s="3" t="str">
        <f t="shared" si="42"/>
        <v/>
      </c>
      <c r="DP183" s="3" t="str">
        <f t="shared" si="42"/>
        <v/>
      </c>
      <c r="DQ183" s="3" t="str">
        <f t="shared" si="42"/>
        <v/>
      </c>
      <c r="DR183" s="3" t="str">
        <f t="shared" si="42"/>
        <v/>
      </c>
      <c r="DS183" s="3" t="str">
        <f t="shared" si="42"/>
        <v/>
      </c>
      <c r="DT183" s="3" t="str">
        <f t="shared" si="42"/>
        <v/>
      </c>
      <c r="DU183" s="3" t="str">
        <f t="shared" si="42"/>
        <v/>
      </c>
      <c r="DV183" s="3" t="str">
        <f t="shared" si="42"/>
        <v/>
      </c>
    </row>
    <row r="184" spans="1:126" ht="45">
      <c r="A184" t="s">
        <v>115</v>
      </c>
      <c r="B184">
        <v>2016</v>
      </c>
      <c r="C184" t="s">
        <v>114</v>
      </c>
      <c r="D184">
        <v>106990</v>
      </c>
      <c r="E184" s="31">
        <v>1316215448919</v>
      </c>
      <c r="F184" t="s">
        <v>617</v>
      </c>
      <c r="G184">
        <v>324110</v>
      </c>
      <c r="H184" t="s">
        <v>618</v>
      </c>
      <c r="I184" t="s">
        <v>619</v>
      </c>
      <c r="J184" t="s">
        <v>620</v>
      </c>
      <c r="K184" t="s">
        <v>313</v>
      </c>
      <c r="L184">
        <v>60439</v>
      </c>
      <c r="M184" s="3" t="str">
        <f t="shared" si="37"/>
        <v>89. PRODUCE THE CHEMICAL, 94. AS A MANUFACTURED IMPURITY</v>
      </c>
      <c r="N184" s="3" t="s">
        <v>63</v>
      </c>
      <c r="O184" s="3" t="s">
        <v>1418</v>
      </c>
      <c r="P184">
        <v>8</v>
      </c>
      <c r="Q184">
        <v>0</v>
      </c>
      <c r="R184">
        <v>8</v>
      </c>
      <c r="S184" s="3" t="s">
        <v>1407</v>
      </c>
      <c r="T184" s="3" t="s">
        <v>1405</v>
      </c>
      <c r="U184" s="3" t="s">
        <v>1405</v>
      </c>
      <c r="V184" s="3" t="s">
        <v>1405</v>
      </c>
      <c r="W184" s="3" t="s">
        <v>1405</v>
      </c>
      <c r="X184" s="3" t="s">
        <v>1407</v>
      </c>
      <c r="Y184" s="3" t="s">
        <v>1405</v>
      </c>
      <c r="AE184" s="3" t="s">
        <v>1405</v>
      </c>
      <c r="AR184" s="3" t="s">
        <v>1405</v>
      </c>
      <c r="AS184" s="3" t="s">
        <v>1405</v>
      </c>
      <c r="AT184" s="3" t="s">
        <v>1405</v>
      </c>
      <c r="AV184" s="3" t="s">
        <v>1405</v>
      </c>
      <c r="BD184" s="3" t="s">
        <v>1405</v>
      </c>
      <c r="BK184" s="3" t="s">
        <v>1405</v>
      </c>
      <c r="BU184" s="3" t="str">
        <f t="shared" si="39"/>
        <v>89. PRODUCE THE CHEMICAL</v>
      </c>
      <c r="BV184" s="3" t="str">
        <f t="shared" si="39"/>
        <v/>
      </c>
      <c r="BW184" s="3" t="str">
        <f t="shared" si="39"/>
        <v/>
      </c>
      <c r="BX184" s="3" t="str">
        <f t="shared" si="39"/>
        <v/>
      </c>
      <c r="BY184" s="3" t="str">
        <f t="shared" si="39"/>
        <v/>
      </c>
      <c r="BZ184" s="3" t="str">
        <f t="shared" si="39"/>
        <v>94. AS A MANUFACTURED IMPURITY</v>
      </c>
      <c r="CA184" s="3" t="str">
        <f t="shared" si="39"/>
        <v/>
      </c>
      <c r="CB184" s="3" t="str">
        <f t="shared" si="39"/>
        <v/>
      </c>
      <c r="CC184" s="3" t="str">
        <f t="shared" si="39"/>
        <v/>
      </c>
      <c r="CD184" s="3" t="str">
        <f t="shared" si="39"/>
        <v/>
      </c>
      <c r="CE184" s="3" t="str">
        <f t="shared" si="39"/>
        <v/>
      </c>
      <c r="CF184" s="3" t="str">
        <f t="shared" si="39"/>
        <v/>
      </c>
      <c r="CG184" s="3" t="str">
        <f t="shared" si="39"/>
        <v/>
      </c>
      <c r="CH184" s="3" t="str">
        <f t="shared" si="39"/>
        <v/>
      </c>
      <c r="CI184" s="3" t="str">
        <f t="shared" si="48"/>
        <v/>
      </c>
      <c r="CJ184" s="3" t="str">
        <f t="shared" si="48"/>
        <v/>
      </c>
      <c r="CK184" s="3" t="str">
        <f t="shared" si="48"/>
        <v/>
      </c>
      <c r="CL184" s="3" t="str">
        <f t="shared" si="48"/>
        <v/>
      </c>
      <c r="CM184" s="3" t="str">
        <f t="shared" si="48"/>
        <v/>
      </c>
      <c r="CN184" s="3" t="str">
        <f t="shared" si="48"/>
        <v/>
      </c>
      <c r="CO184" s="3" t="str">
        <f t="shared" si="48"/>
        <v/>
      </c>
      <c r="CP184" s="3" t="str">
        <f t="shared" si="48"/>
        <v/>
      </c>
      <c r="CQ184" s="3" t="str">
        <f t="shared" si="46"/>
        <v/>
      </c>
      <c r="CR184" s="3" t="str">
        <f t="shared" si="46"/>
        <v/>
      </c>
      <c r="CS184" s="3" t="str">
        <f t="shared" si="46"/>
        <v/>
      </c>
      <c r="CT184" s="3" t="str">
        <f t="shared" si="46"/>
        <v/>
      </c>
      <c r="CU184" s="3" t="str">
        <f t="shared" si="46"/>
        <v/>
      </c>
      <c r="CV184" s="3" t="str">
        <f t="shared" si="46"/>
        <v/>
      </c>
      <c r="CW184" s="3" t="str">
        <f t="shared" si="46"/>
        <v/>
      </c>
      <c r="CX184" s="3" t="str">
        <f t="shared" si="47"/>
        <v/>
      </c>
      <c r="CY184" s="3" t="str">
        <f t="shared" si="47"/>
        <v/>
      </c>
      <c r="CZ184" s="3" t="str">
        <f t="shared" si="47"/>
        <v/>
      </c>
      <c r="DA184" s="3" t="str">
        <f t="shared" si="47"/>
        <v/>
      </c>
      <c r="DB184" s="3" t="str">
        <f t="shared" si="47"/>
        <v/>
      </c>
      <c r="DC184" s="3" t="str">
        <f t="shared" si="47"/>
        <v/>
      </c>
      <c r="DD184" s="3" t="str">
        <f t="shared" si="47"/>
        <v/>
      </c>
      <c r="DE184" s="3" t="str">
        <f t="shared" si="47"/>
        <v/>
      </c>
      <c r="DF184" s="3" t="str">
        <f t="shared" si="47"/>
        <v/>
      </c>
      <c r="DG184" s="3" t="str">
        <f t="shared" si="44"/>
        <v/>
      </c>
      <c r="DH184" s="3" t="str">
        <f t="shared" si="44"/>
        <v/>
      </c>
      <c r="DI184" s="3" t="str">
        <f t="shared" si="44"/>
        <v/>
      </c>
      <c r="DJ184" s="3" t="str">
        <f t="shared" si="44"/>
        <v/>
      </c>
      <c r="DK184" s="3" t="str">
        <f t="shared" si="44"/>
        <v/>
      </c>
      <c r="DL184" s="3" t="str">
        <f t="shared" si="44"/>
        <v/>
      </c>
      <c r="DM184" s="3" t="str">
        <f t="shared" si="42"/>
        <v/>
      </c>
      <c r="DN184" s="3" t="str">
        <f t="shared" si="42"/>
        <v/>
      </c>
      <c r="DO184" s="3" t="str">
        <f t="shared" si="42"/>
        <v/>
      </c>
      <c r="DP184" s="3" t="str">
        <f t="shared" si="42"/>
        <v/>
      </c>
      <c r="DQ184" s="3" t="str">
        <f t="shared" si="42"/>
        <v/>
      </c>
      <c r="DR184" s="3" t="str">
        <f t="shared" si="42"/>
        <v/>
      </c>
      <c r="DS184" s="3" t="str">
        <f t="shared" si="42"/>
        <v/>
      </c>
      <c r="DT184" s="3" t="str">
        <f t="shared" si="42"/>
        <v/>
      </c>
      <c r="DU184" s="3" t="str">
        <f t="shared" si="42"/>
        <v/>
      </c>
      <c r="DV184" s="3" t="str">
        <f t="shared" si="42"/>
        <v/>
      </c>
    </row>
    <row r="185" spans="1:126" ht="45">
      <c r="A185" t="s">
        <v>115</v>
      </c>
      <c r="B185">
        <v>2017</v>
      </c>
      <c r="C185" t="s">
        <v>114</v>
      </c>
      <c r="D185">
        <v>106990</v>
      </c>
      <c r="E185" s="31">
        <v>1317216296006</v>
      </c>
      <c r="F185" t="s">
        <v>617</v>
      </c>
      <c r="G185">
        <v>324110</v>
      </c>
      <c r="H185" t="s">
        <v>618</v>
      </c>
      <c r="I185" t="s">
        <v>619</v>
      </c>
      <c r="J185" t="s">
        <v>620</v>
      </c>
      <c r="K185" t="s">
        <v>313</v>
      </c>
      <c r="L185">
        <v>60439</v>
      </c>
      <c r="M185" s="3" t="str">
        <f t="shared" si="37"/>
        <v>89. PRODUCE THE CHEMICAL, 94. AS A MANUFACTURED IMPURITY</v>
      </c>
      <c r="N185" s="3" t="s">
        <v>63</v>
      </c>
      <c r="O185" s="3" t="s">
        <v>1418</v>
      </c>
      <c r="P185">
        <v>6</v>
      </c>
      <c r="Q185">
        <v>0</v>
      </c>
      <c r="R185">
        <v>6</v>
      </c>
      <c r="S185" s="3" t="s">
        <v>1407</v>
      </c>
      <c r="T185" s="3" t="s">
        <v>1405</v>
      </c>
      <c r="U185" s="3" t="s">
        <v>1405</v>
      </c>
      <c r="V185" s="3" t="s">
        <v>1405</v>
      </c>
      <c r="W185" s="3" t="s">
        <v>1405</v>
      </c>
      <c r="X185" s="3" t="s">
        <v>1407</v>
      </c>
      <c r="Y185" s="3" t="s">
        <v>1405</v>
      </c>
      <c r="AE185" s="3" t="s">
        <v>1405</v>
      </c>
      <c r="AR185" s="3" t="s">
        <v>1405</v>
      </c>
      <c r="AS185" s="3" t="s">
        <v>1405</v>
      </c>
      <c r="AT185" s="3" t="s">
        <v>1405</v>
      </c>
      <c r="AV185" s="3" t="s">
        <v>1405</v>
      </c>
      <c r="BD185" s="3" t="s">
        <v>1405</v>
      </c>
      <c r="BK185" s="3" t="s">
        <v>1405</v>
      </c>
      <c r="BU185" s="3" t="str">
        <f t="shared" si="39"/>
        <v>89. PRODUCE THE CHEMICAL</v>
      </c>
      <c r="BV185" s="3" t="str">
        <f t="shared" si="39"/>
        <v/>
      </c>
      <c r="BW185" s="3" t="str">
        <f t="shared" si="39"/>
        <v/>
      </c>
      <c r="BX185" s="3" t="str">
        <f t="shared" si="39"/>
        <v/>
      </c>
      <c r="BY185" s="3" t="str">
        <f t="shared" si="39"/>
        <v/>
      </c>
      <c r="BZ185" s="3" t="str">
        <f t="shared" si="39"/>
        <v>94. AS A MANUFACTURED IMPURITY</v>
      </c>
      <c r="CA185" s="3" t="str">
        <f t="shared" si="39"/>
        <v/>
      </c>
      <c r="CB185" s="3" t="str">
        <f t="shared" si="39"/>
        <v/>
      </c>
      <c r="CC185" s="3" t="str">
        <f t="shared" si="39"/>
        <v/>
      </c>
      <c r="CD185" s="3" t="str">
        <f t="shared" si="39"/>
        <v/>
      </c>
      <c r="CE185" s="3" t="str">
        <f t="shared" ref="CE185:CJ237" si="49">IF(AC185="Yes", CE$1,"")</f>
        <v/>
      </c>
      <c r="CF185" s="3" t="str">
        <f t="shared" si="49"/>
        <v/>
      </c>
      <c r="CG185" s="3" t="str">
        <f t="shared" si="49"/>
        <v/>
      </c>
      <c r="CH185" s="3" t="str">
        <f t="shared" si="49"/>
        <v/>
      </c>
      <c r="CI185" s="3" t="str">
        <f t="shared" si="48"/>
        <v/>
      </c>
      <c r="CJ185" s="3" t="str">
        <f t="shared" si="48"/>
        <v/>
      </c>
      <c r="CK185" s="3" t="str">
        <f t="shared" si="48"/>
        <v/>
      </c>
      <c r="CL185" s="3" t="str">
        <f t="shared" si="48"/>
        <v/>
      </c>
      <c r="CM185" s="3" t="str">
        <f t="shared" si="48"/>
        <v/>
      </c>
      <c r="CN185" s="3" t="str">
        <f t="shared" si="48"/>
        <v/>
      </c>
      <c r="CO185" s="3" t="str">
        <f t="shared" si="48"/>
        <v/>
      </c>
      <c r="CP185" s="3" t="str">
        <f t="shared" si="48"/>
        <v/>
      </c>
      <c r="CQ185" s="3" t="str">
        <f t="shared" si="46"/>
        <v/>
      </c>
      <c r="CR185" s="3" t="str">
        <f t="shared" si="46"/>
        <v/>
      </c>
      <c r="CS185" s="3" t="str">
        <f t="shared" si="46"/>
        <v/>
      </c>
      <c r="CT185" s="3" t="str">
        <f t="shared" si="46"/>
        <v/>
      </c>
      <c r="CU185" s="3" t="str">
        <f t="shared" si="46"/>
        <v/>
      </c>
      <c r="CV185" s="3" t="str">
        <f t="shared" si="46"/>
        <v/>
      </c>
      <c r="CW185" s="3" t="str">
        <f t="shared" si="46"/>
        <v/>
      </c>
      <c r="CX185" s="3" t="str">
        <f t="shared" si="47"/>
        <v/>
      </c>
      <c r="CY185" s="3" t="str">
        <f t="shared" si="47"/>
        <v/>
      </c>
      <c r="CZ185" s="3" t="str">
        <f t="shared" si="47"/>
        <v/>
      </c>
      <c r="DA185" s="3" t="str">
        <f t="shared" si="47"/>
        <v/>
      </c>
      <c r="DB185" s="3" t="str">
        <f t="shared" si="47"/>
        <v/>
      </c>
      <c r="DC185" s="3" t="str">
        <f t="shared" si="47"/>
        <v/>
      </c>
      <c r="DD185" s="3" t="str">
        <f t="shared" si="47"/>
        <v/>
      </c>
      <c r="DE185" s="3" t="str">
        <f t="shared" si="47"/>
        <v/>
      </c>
      <c r="DF185" s="3" t="str">
        <f t="shared" si="47"/>
        <v/>
      </c>
      <c r="DG185" s="3" t="str">
        <f t="shared" si="44"/>
        <v/>
      </c>
      <c r="DH185" s="3" t="str">
        <f t="shared" si="44"/>
        <v/>
      </c>
      <c r="DI185" s="3" t="str">
        <f t="shared" si="44"/>
        <v/>
      </c>
      <c r="DJ185" s="3" t="str">
        <f t="shared" si="44"/>
        <v/>
      </c>
      <c r="DK185" s="3" t="str">
        <f t="shared" si="44"/>
        <v/>
      </c>
      <c r="DL185" s="3" t="str">
        <f t="shared" si="44"/>
        <v/>
      </c>
      <c r="DM185" s="3" t="str">
        <f t="shared" si="42"/>
        <v/>
      </c>
      <c r="DN185" s="3" t="str">
        <f t="shared" si="42"/>
        <v/>
      </c>
      <c r="DO185" s="3" t="str">
        <f t="shared" si="42"/>
        <v/>
      </c>
      <c r="DP185" s="3" t="str">
        <f t="shared" si="42"/>
        <v/>
      </c>
      <c r="DQ185" s="3" t="str">
        <f t="shared" si="42"/>
        <v/>
      </c>
      <c r="DR185" s="3" t="str">
        <f t="shared" si="42"/>
        <v/>
      </c>
      <c r="DS185" s="3" t="str">
        <f t="shared" si="42"/>
        <v/>
      </c>
      <c r="DT185" s="3" t="str">
        <f t="shared" si="42"/>
        <v/>
      </c>
      <c r="DU185" s="3" t="str">
        <f t="shared" si="42"/>
        <v/>
      </c>
      <c r="DV185" s="3" t="str">
        <f t="shared" si="42"/>
        <v/>
      </c>
    </row>
    <row r="186" spans="1:126" ht="75">
      <c r="A186" t="s">
        <v>115</v>
      </c>
      <c r="B186">
        <v>2018</v>
      </c>
      <c r="C186" t="s">
        <v>114</v>
      </c>
      <c r="D186">
        <v>106990</v>
      </c>
      <c r="E186" s="31">
        <v>1318217291119</v>
      </c>
      <c r="F186" t="s">
        <v>617</v>
      </c>
      <c r="G186">
        <v>324110</v>
      </c>
      <c r="H186" t="s">
        <v>618</v>
      </c>
      <c r="I186" t="s">
        <v>619</v>
      </c>
      <c r="J186" t="s">
        <v>620</v>
      </c>
      <c r="K186" t="s">
        <v>313</v>
      </c>
      <c r="L186">
        <v>60439</v>
      </c>
      <c r="M186" s="3" t="str">
        <f t="shared" si="37"/>
        <v>89. PRODUCE THE CHEMICAL, 94. AS A MANUFACTURED IMPURITY</v>
      </c>
      <c r="N186" s="3" t="s">
        <v>63</v>
      </c>
      <c r="O186" s="3" t="s">
        <v>1418</v>
      </c>
      <c r="P186">
        <v>4</v>
      </c>
      <c r="Q186">
        <v>0</v>
      </c>
      <c r="R186">
        <v>4</v>
      </c>
      <c r="S186" s="3" t="s">
        <v>1407</v>
      </c>
      <c r="T186" s="3" t="s">
        <v>1405</v>
      </c>
      <c r="U186" s="3" t="s">
        <v>1405</v>
      </c>
      <c r="V186" s="3" t="s">
        <v>1405</v>
      </c>
      <c r="W186" s="3" t="s">
        <v>1405</v>
      </c>
      <c r="X186" s="3" t="s">
        <v>1407</v>
      </c>
      <c r="Y186" s="3" t="s">
        <v>1405</v>
      </c>
      <c r="Z186" s="3" t="s">
        <v>1405</v>
      </c>
      <c r="AA186" s="3" t="s">
        <v>1405</v>
      </c>
      <c r="AB186" s="3" t="s">
        <v>1405</v>
      </c>
      <c r="AC186" s="3" t="s">
        <v>1405</v>
      </c>
      <c r="AD186" s="3" t="s">
        <v>1405</v>
      </c>
      <c r="AE186" s="3" t="s">
        <v>1405</v>
      </c>
      <c r="AF186" s="3" t="s">
        <v>1405</v>
      </c>
      <c r="AG186" s="3" t="s">
        <v>1405</v>
      </c>
      <c r="AH186" s="3" t="s">
        <v>1405</v>
      </c>
      <c r="AI186" s="3" t="s">
        <v>1405</v>
      </c>
      <c r="AJ186" s="3" t="s">
        <v>1405</v>
      </c>
      <c r="AK186" s="3" t="s">
        <v>1405</v>
      </c>
      <c r="AL186" s="3" t="s">
        <v>1405</v>
      </c>
      <c r="AM186" s="3" t="s">
        <v>1405</v>
      </c>
      <c r="AN186" s="3" t="s">
        <v>1405</v>
      </c>
      <c r="AO186" s="3" t="s">
        <v>1405</v>
      </c>
      <c r="AP186" s="3" t="s">
        <v>1405</v>
      </c>
      <c r="AQ186" s="3" t="s">
        <v>1405</v>
      </c>
      <c r="AR186" s="3" t="s">
        <v>1405</v>
      </c>
      <c r="AS186" s="3" t="s">
        <v>1405</v>
      </c>
      <c r="AT186" s="3" t="s">
        <v>1405</v>
      </c>
      <c r="AU186" s="3" t="s">
        <v>1405</v>
      </c>
      <c r="AV186" s="3" t="s">
        <v>1405</v>
      </c>
      <c r="AW186" s="3" t="s">
        <v>1405</v>
      </c>
      <c r="AX186" s="3" t="s">
        <v>1405</v>
      </c>
      <c r="AY186" s="3" t="s">
        <v>1405</v>
      </c>
      <c r="AZ186" s="3" t="s">
        <v>1405</v>
      </c>
      <c r="BA186" s="3" t="s">
        <v>1405</v>
      </c>
      <c r="BB186" s="3" t="s">
        <v>1405</v>
      </c>
      <c r="BC186" s="3" t="s">
        <v>1405</v>
      </c>
      <c r="BD186" s="3" t="s">
        <v>1405</v>
      </c>
      <c r="BE186" s="3" t="s">
        <v>1405</v>
      </c>
      <c r="BF186" s="3" t="s">
        <v>1405</v>
      </c>
      <c r="BG186" s="3" t="s">
        <v>1405</v>
      </c>
      <c r="BH186" s="3" t="s">
        <v>1405</v>
      </c>
      <c r="BI186" s="3" t="s">
        <v>1405</v>
      </c>
      <c r="BJ186" s="3" t="s">
        <v>1405</v>
      </c>
      <c r="BK186" s="3" t="s">
        <v>1405</v>
      </c>
      <c r="BL186" s="3" t="s">
        <v>1405</v>
      </c>
      <c r="BM186" s="3" t="s">
        <v>1405</v>
      </c>
      <c r="BN186" s="3" t="s">
        <v>1405</v>
      </c>
      <c r="BO186" s="3" t="s">
        <v>1405</v>
      </c>
      <c r="BP186" s="3" t="s">
        <v>1405</v>
      </c>
      <c r="BQ186" s="3" t="s">
        <v>1405</v>
      </c>
      <c r="BR186" s="3" t="s">
        <v>1405</v>
      </c>
      <c r="BS186" s="3" t="s">
        <v>1405</v>
      </c>
      <c r="BT186" s="3" t="s">
        <v>1405</v>
      </c>
      <c r="BU186" s="3" t="str">
        <f t="shared" ref="BU186:CD211" si="50">IF(S186="Yes", BU$1,"")</f>
        <v>89. PRODUCE THE CHEMICAL</v>
      </c>
      <c r="BV186" s="3" t="str">
        <f t="shared" si="50"/>
        <v/>
      </c>
      <c r="BW186" s="3" t="str">
        <f t="shared" si="50"/>
        <v/>
      </c>
      <c r="BX186" s="3" t="str">
        <f t="shared" si="50"/>
        <v/>
      </c>
      <c r="BY186" s="3" t="str">
        <f t="shared" si="50"/>
        <v/>
      </c>
      <c r="BZ186" s="3" t="str">
        <f t="shared" si="50"/>
        <v>94. AS A MANUFACTURED IMPURITY</v>
      </c>
      <c r="CA186" s="3" t="str">
        <f t="shared" si="50"/>
        <v/>
      </c>
      <c r="CB186" s="3" t="str">
        <f t="shared" si="50"/>
        <v/>
      </c>
      <c r="CC186" s="3" t="str">
        <f t="shared" si="50"/>
        <v/>
      </c>
      <c r="CD186" s="3" t="str">
        <f t="shared" si="50"/>
        <v/>
      </c>
      <c r="CE186" s="3" t="str">
        <f t="shared" si="49"/>
        <v/>
      </c>
      <c r="CF186" s="3" t="str">
        <f t="shared" si="49"/>
        <v/>
      </c>
      <c r="CG186" s="3" t="str">
        <f t="shared" si="49"/>
        <v/>
      </c>
      <c r="CH186" s="3" t="str">
        <f t="shared" si="49"/>
        <v/>
      </c>
      <c r="CI186" s="3" t="str">
        <f t="shared" si="48"/>
        <v/>
      </c>
      <c r="CJ186" s="3" t="str">
        <f t="shared" si="48"/>
        <v/>
      </c>
      <c r="CK186" s="3" t="str">
        <f t="shared" si="48"/>
        <v/>
      </c>
      <c r="CL186" s="3" t="str">
        <f t="shared" si="48"/>
        <v/>
      </c>
      <c r="CM186" s="3" t="str">
        <f t="shared" si="48"/>
        <v/>
      </c>
      <c r="CN186" s="3" t="str">
        <f t="shared" si="48"/>
        <v/>
      </c>
      <c r="CO186" s="3" t="str">
        <f t="shared" si="48"/>
        <v/>
      </c>
      <c r="CP186" s="3" t="str">
        <f t="shared" si="48"/>
        <v/>
      </c>
      <c r="CQ186" s="3" t="str">
        <f t="shared" si="46"/>
        <v/>
      </c>
      <c r="CR186" s="3" t="str">
        <f t="shared" si="46"/>
        <v/>
      </c>
      <c r="CS186" s="3" t="str">
        <f t="shared" si="46"/>
        <v/>
      </c>
      <c r="CT186" s="3" t="str">
        <f t="shared" si="46"/>
        <v/>
      </c>
      <c r="CU186" s="3" t="str">
        <f t="shared" si="46"/>
        <v/>
      </c>
      <c r="CV186" s="3" t="str">
        <f t="shared" si="46"/>
        <v/>
      </c>
      <c r="CW186" s="3" t="str">
        <f t="shared" si="46"/>
        <v/>
      </c>
      <c r="CX186" s="3" t="str">
        <f t="shared" si="47"/>
        <v/>
      </c>
      <c r="CY186" s="3" t="str">
        <f t="shared" si="47"/>
        <v/>
      </c>
      <c r="CZ186" s="3" t="str">
        <f t="shared" si="47"/>
        <v/>
      </c>
      <c r="DA186" s="3" t="str">
        <f t="shared" si="47"/>
        <v/>
      </c>
      <c r="DB186" s="3" t="str">
        <f t="shared" si="47"/>
        <v/>
      </c>
      <c r="DC186" s="3" t="str">
        <f t="shared" si="47"/>
        <v/>
      </c>
      <c r="DD186" s="3" t="str">
        <f t="shared" si="47"/>
        <v/>
      </c>
      <c r="DE186" s="3" t="str">
        <f t="shared" si="47"/>
        <v/>
      </c>
      <c r="DF186" s="3" t="str">
        <f t="shared" si="47"/>
        <v/>
      </c>
      <c r="DG186" s="3" t="str">
        <f t="shared" si="44"/>
        <v/>
      </c>
      <c r="DH186" s="3" t="str">
        <f t="shared" si="44"/>
        <v/>
      </c>
      <c r="DI186" s="3" t="str">
        <f t="shared" si="44"/>
        <v/>
      </c>
      <c r="DJ186" s="3" t="str">
        <f t="shared" si="44"/>
        <v/>
      </c>
      <c r="DK186" s="3" t="str">
        <f t="shared" si="44"/>
        <v/>
      </c>
      <c r="DL186" s="3" t="str">
        <f t="shared" si="44"/>
        <v/>
      </c>
      <c r="DM186" s="3" t="str">
        <f t="shared" si="42"/>
        <v/>
      </c>
      <c r="DN186" s="3" t="str">
        <f t="shared" si="42"/>
        <v/>
      </c>
      <c r="DO186" s="3" t="str">
        <f t="shared" si="42"/>
        <v/>
      </c>
      <c r="DP186" s="3" t="str">
        <f t="shared" si="42"/>
        <v/>
      </c>
      <c r="DQ186" s="3" t="str">
        <f t="shared" si="42"/>
        <v/>
      </c>
      <c r="DR186" s="3" t="str">
        <f t="shared" si="42"/>
        <v/>
      </c>
      <c r="DS186" s="3" t="str">
        <f t="shared" si="42"/>
        <v/>
      </c>
      <c r="DT186" s="3" t="str">
        <f t="shared" si="42"/>
        <v/>
      </c>
      <c r="DU186" s="3" t="str">
        <f t="shared" si="42"/>
        <v/>
      </c>
      <c r="DV186" s="3" t="str">
        <f t="shared" si="42"/>
        <v/>
      </c>
    </row>
    <row r="187" spans="1:126" ht="75">
      <c r="A187" t="s">
        <v>115</v>
      </c>
      <c r="B187">
        <v>2019</v>
      </c>
      <c r="C187" t="s">
        <v>114</v>
      </c>
      <c r="D187">
        <v>106990</v>
      </c>
      <c r="E187" s="31">
        <v>1319218074742</v>
      </c>
      <c r="F187" t="s">
        <v>617</v>
      </c>
      <c r="G187">
        <v>324110</v>
      </c>
      <c r="H187" t="s">
        <v>618</v>
      </c>
      <c r="I187" t="s">
        <v>619</v>
      </c>
      <c r="J187" t="s">
        <v>620</v>
      </c>
      <c r="K187" t="s">
        <v>313</v>
      </c>
      <c r="L187">
        <v>60439</v>
      </c>
      <c r="M187" s="3" t="str">
        <f t="shared" si="37"/>
        <v>89. PRODUCE THE CHEMICAL, 94. AS A MANUFACTURED IMPURITY</v>
      </c>
      <c r="N187" s="3" t="s">
        <v>63</v>
      </c>
      <c r="O187" s="3" t="s">
        <v>1418</v>
      </c>
      <c r="P187">
        <v>4</v>
      </c>
      <c r="Q187">
        <v>0</v>
      </c>
      <c r="R187">
        <v>4</v>
      </c>
      <c r="S187" s="3" t="s">
        <v>1407</v>
      </c>
      <c r="T187" s="3" t="s">
        <v>1405</v>
      </c>
      <c r="U187" s="3" t="s">
        <v>1405</v>
      </c>
      <c r="V187" s="3" t="s">
        <v>1405</v>
      </c>
      <c r="W187" s="3" t="s">
        <v>1405</v>
      </c>
      <c r="X187" s="3" t="s">
        <v>1407</v>
      </c>
      <c r="Y187" s="3" t="s">
        <v>1405</v>
      </c>
      <c r="Z187" s="3" t="s">
        <v>1405</v>
      </c>
      <c r="AA187" s="3" t="s">
        <v>1405</v>
      </c>
      <c r="AB187" s="3" t="s">
        <v>1405</v>
      </c>
      <c r="AC187" s="3" t="s">
        <v>1405</v>
      </c>
      <c r="AD187" s="3" t="s">
        <v>1405</v>
      </c>
      <c r="AE187" s="3" t="s">
        <v>1405</v>
      </c>
      <c r="AF187" s="3" t="s">
        <v>1405</v>
      </c>
      <c r="AG187" s="3" t="s">
        <v>1405</v>
      </c>
      <c r="AH187" s="3" t="s">
        <v>1405</v>
      </c>
      <c r="AI187" s="3" t="s">
        <v>1405</v>
      </c>
      <c r="AJ187" s="3" t="s">
        <v>1405</v>
      </c>
      <c r="AK187" s="3" t="s">
        <v>1405</v>
      </c>
      <c r="AL187" s="3" t="s">
        <v>1405</v>
      </c>
      <c r="AM187" s="3" t="s">
        <v>1405</v>
      </c>
      <c r="AN187" s="3" t="s">
        <v>1405</v>
      </c>
      <c r="AO187" s="3" t="s">
        <v>1405</v>
      </c>
      <c r="AP187" s="3" t="s">
        <v>1405</v>
      </c>
      <c r="AQ187" s="3" t="s">
        <v>1405</v>
      </c>
      <c r="AR187" s="3" t="s">
        <v>1405</v>
      </c>
      <c r="AS187" s="3" t="s">
        <v>1405</v>
      </c>
      <c r="AT187" s="3" t="s">
        <v>1405</v>
      </c>
      <c r="AU187" s="3" t="s">
        <v>1405</v>
      </c>
      <c r="AV187" s="3" t="s">
        <v>1405</v>
      </c>
      <c r="AW187" s="3" t="s">
        <v>1405</v>
      </c>
      <c r="AX187" s="3" t="s">
        <v>1405</v>
      </c>
      <c r="AY187" s="3" t="s">
        <v>1405</v>
      </c>
      <c r="AZ187" s="3" t="s">
        <v>1405</v>
      </c>
      <c r="BA187" s="3" t="s">
        <v>1405</v>
      </c>
      <c r="BB187" s="3" t="s">
        <v>1405</v>
      </c>
      <c r="BC187" s="3" t="s">
        <v>1405</v>
      </c>
      <c r="BD187" s="3" t="s">
        <v>1405</v>
      </c>
      <c r="BE187" s="3" t="s">
        <v>1405</v>
      </c>
      <c r="BF187" s="3" t="s">
        <v>1405</v>
      </c>
      <c r="BG187" s="3" t="s">
        <v>1405</v>
      </c>
      <c r="BH187" s="3" t="s">
        <v>1405</v>
      </c>
      <c r="BI187" s="3" t="s">
        <v>1405</v>
      </c>
      <c r="BJ187" s="3" t="s">
        <v>1405</v>
      </c>
      <c r="BK187" s="3" t="s">
        <v>1405</v>
      </c>
      <c r="BL187" s="3" t="s">
        <v>1405</v>
      </c>
      <c r="BM187" s="3" t="s">
        <v>1405</v>
      </c>
      <c r="BN187" s="3" t="s">
        <v>1405</v>
      </c>
      <c r="BO187" s="3" t="s">
        <v>1405</v>
      </c>
      <c r="BP187" s="3" t="s">
        <v>1405</v>
      </c>
      <c r="BQ187" s="3" t="s">
        <v>1405</v>
      </c>
      <c r="BR187" s="3" t="s">
        <v>1405</v>
      </c>
      <c r="BS187" s="3" t="s">
        <v>1405</v>
      </c>
      <c r="BT187" s="3" t="s">
        <v>1405</v>
      </c>
      <c r="BU187" s="3" t="str">
        <f t="shared" si="50"/>
        <v>89. PRODUCE THE CHEMICAL</v>
      </c>
      <c r="BV187" s="3" t="str">
        <f t="shared" si="50"/>
        <v/>
      </c>
      <c r="BW187" s="3" t="str">
        <f t="shared" si="50"/>
        <v/>
      </c>
      <c r="BX187" s="3" t="str">
        <f t="shared" si="50"/>
        <v/>
      </c>
      <c r="BY187" s="3" t="str">
        <f t="shared" si="50"/>
        <v/>
      </c>
      <c r="BZ187" s="3" t="str">
        <f t="shared" si="50"/>
        <v>94. AS A MANUFACTURED IMPURITY</v>
      </c>
      <c r="CA187" s="3" t="str">
        <f t="shared" si="50"/>
        <v/>
      </c>
      <c r="CB187" s="3" t="str">
        <f t="shared" si="50"/>
        <v/>
      </c>
      <c r="CC187" s="3" t="str">
        <f t="shared" si="50"/>
        <v/>
      </c>
      <c r="CD187" s="3" t="str">
        <f t="shared" si="50"/>
        <v/>
      </c>
      <c r="CE187" s="3" t="str">
        <f t="shared" si="49"/>
        <v/>
      </c>
      <c r="CF187" s="3" t="str">
        <f t="shared" si="49"/>
        <v/>
      </c>
      <c r="CG187" s="3" t="str">
        <f t="shared" si="49"/>
        <v/>
      </c>
      <c r="CH187" s="3" t="str">
        <f t="shared" si="49"/>
        <v/>
      </c>
      <c r="CI187" s="3" t="str">
        <f t="shared" si="48"/>
        <v/>
      </c>
      <c r="CJ187" s="3" t="str">
        <f t="shared" si="48"/>
        <v/>
      </c>
      <c r="CK187" s="3" t="str">
        <f t="shared" si="48"/>
        <v/>
      </c>
      <c r="CL187" s="3" t="str">
        <f t="shared" si="48"/>
        <v/>
      </c>
      <c r="CM187" s="3" t="str">
        <f t="shared" si="48"/>
        <v/>
      </c>
      <c r="CN187" s="3" t="str">
        <f t="shared" si="48"/>
        <v/>
      </c>
      <c r="CO187" s="3" t="str">
        <f t="shared" si="48"/>
        <v/>
      </c>
      <c r="CP187" s="3" t="str">
        <f t="shared" si="48"/>
        <v/>
      </c>
      <c r="CQ187" s="3" t="str">
        <f t="shared" si="46"/>
        <v/>
      </c>
      <c r="CR187" s="3" t="str">
        <f t="shared" si="46"/>
        <v/>
      </c>
      <c r="CS187" s="3" t="str">
        <f t="shared" si="46"/>
        <v/>
      </c>
      <c r="CT187" s="3" t="str">
        <f t="shared" si="46"/>
        <v/>
      </c>
      <c r="CU187" s="3" t="str">
        <f t="shared" si="46"/>
        <v/>
      </c>
      <c r="CV187" s="3" t="str">
        <f t="shared" si="46"/>
        <v/>
      </c>
      <c r="CW187" s="3" t="str">
        <f t="shared" si="46"/>
        <v/>
      </c>
      <c r="CX187" s="3" t="str">
        <f t="shared" si="47"/>
        <v/>
      </c>
      <c r="CY187" s="3" t="str">
        <f t="shared" si="47"/>
        <v/>
      </c>
      <c r="CZ187" s="3" t="str">
        <f t="shared" si="47"/>
        <v/>
      </c>
      <c r="DA187" s="3" t="str">
        <f t="shared" si="47"/>
        <v/>
      </c>
      <c r="DB187" s="3" t="str">
        <f t="shared" si="47"/>
        <v/>
      </c>
      <c r="DC187" s="3" t="str">
        <f t="shared" si="47"/>
        <v/>
      </c>
      <c r="DD187" s="3" t="str">
        <f t="shared" si="47"/>
        <v/>
      </c>
      <c r="DE187" s="3" t="str">
        <f t="shared" si="47"/>
        <v/>
      </c>
      <c r="DF187" s="3" t="str">
        <f t="shared" si="47"/>
        <v/>
      </c>
      <c r="DG187" s="3" t="str">
        <f t="shared" si="44"/>
        <v/>
      </c>
      <c r="DH187" s="3" t="str">
        <f t="shared" si="44"/>
        <v/>
      </c>
      <c r="DI187" s="3" t="str">
        <f t="shared" si="44"/>
        <v/>
      </c>
      <c r="DJ187" s="3" t="str">
        <f t="shared" si="44"/>
        <v/>
      </c>
      <c r="DK187" s="3" t="str">
        <f t="shared" si="44"/>
        <v/>
      </c>
      <c r="DL187" s="3" t="str">
        <f t="shared" si="44"/>
        <v/>
      </c>
      <c r="DM187" s="3" t="str">
        <f t="shared" si="42"/>
        <v/>
      </c>
      <c r="DN187" s="3" t="str">
        <f t="shared" si="42"/>
        <v/>
      </c>
      <c r="DO187" s="3" t="str">
        <f t="shared" si="42"/>
        <v/>
      </c>
      <c r="DP187" s="3" t="str">
        <f t="shared" si="42"/>
        <v/>
      </c>
      <c r="DQ187" s="3" t="str">
        <f t="shared" si="42"/>
        <v/>
      </c>
      <c r="DR187" s="3" t="str">
        <f t="shared" si="42"/>
        <v/>
      </c>
      <c r="DS187" s="3" t="str">
        <f t="shared" si="42"/>
        <v/>
      </c>
      <c r="DT187" s="3" t="str">
        <f t="shared" si="42"/>
        <v/>
      </c>
      <c r="DU187" s="3" t="str">
        <f t="shared" si="42"/>
        <v/>
      </c>
      <c r="DV187" s="3" t="str">
        <f t="shared" si="42"/>
        <v/>
      </c>
    </row>
    <row r="188" spans="1:126" ht="75">
      <c r="A188" t="s">
        <v>115</v>
      </c>
      <c r="B188">
        <v>2020</v>
      </c>
      <c r="C188" t="s">
        <v>114</v>
      </c>
      <c r="D188">
        <v>106990</v>
      </c>
      <c r="E188" s="31">
        <v>1320218830913</v>
      </c>
      <c r="F188" t="s">
        <v>617</v>
      </c>
      <c r="G188">
        <v>324110</v>
      </c>
      <c r="H188" t="s">
        <v>618</v>
      </c>
      <c r="I188" t="s">
        <v>619</v>
      </c>
      <c r="J188" t="s">
        <v>620</v>
      </c>
      <c r="K188" t="s">
        <v>313</v>
      </c>
      <c r="L188">
        <v>60439</v>
      </c>
      <c r="M188" s="3" t="str">
        <f t="shared" si="37"/>
        <v>115. REPACKAGING, 133. ANCILLARY OR OTHER USE, 139. Z306  WASTE TREATMENT</v>
      </c>
      <c r="N188" s="3" t="s">
        <v>63</v>
      </c>
      <c r="O188" s="3" t="s">
        <v>1418</v>
      </c>
      <c r="P188">
        <v>2</v>
      </c>
      <c r="Q188">
        <v>0</v>
      </c>
      <c r="R188">
        <v>2</v>
      </c>
      <c r="S188" s="3" t="s">
        <v>1405</v>
      </c>
      <c r="T188" s="3" t="s">
        <v>1405</v>
      </c>
      <c r="U188" s="3" t="s">
        <v>1405</v>
      </c>
      <c r="V188" s="3" t="s">
        <v>1405</v>
      </c>
      <c r="W188" s="3" t="s">
        <v>1405</v>
      </c>
      <c r="X188" s="3" t="s">
        <v>1405</v>
      </c>
      <c r="Y188" s="3" t="s">
        <v>1405</v>
      </c>
      <c r="Z188" s="3" t="s">
        <v>1405</v>
      </c>
      <c r="AA188" s="3" t="s">
        <v>1405</v>
      </c>
      <c r="AB188" s="3" t="s">
        <v>1405</v>
      </c>
      <c r="AC188" s="3" t="s">
        <v>1405</v>
      </c>
      <c r="AD188" s="3" t="s">
        <v>1405</v>
      </c>
      <c r="AE188" s="3" t="s">
        <v>1405</v>
      </c>
      <c r="AF188" s="3" t="s">
        <v>1405</v>
      </c>
      <c r="AG188" s="3" t="s">
        <v>1405</v>
      </c>
      <c r="AH188" s="3" t="s">
        <v>1405</v>
      </c>
      <c r="AI188" s="3" t="s">
        <v>1405</v>
      </c>
      <c r="AJ188" s="3" t="s">
        <v>1405</v>
      </c>
      <c r="AK188" s="3" t="s">
        <v>1405</v>
      </c>
      <c r="AL188" s="3" t="s">
        <v>1405</v>
      </c>
      <c r="AM188" s="3" t="s">
        <v>1405</v>
      </c>
      <c r="AN188" s="3" t="s">
        <v>1405</v>
      </c>
      <c r="AO188" s="3" t="s">
        <v>1405</v>
      </c>
      <c r="AP188" s="3" t="s">
        <v>1405</v>
      </c>
      <c r="AQ188" s="3" t="s">
        <v>1405</v>
      </c>
      <c r="AR188" s="3" t="s">
        <v>1405</v>
      </c>
      <c r="AS188" s="3" t="s">
        <v>1407</v>
      </c>
      <c r="AT188" s="3" t="s">
        <v>1405</v>
      </c>
      <c r="AU188" s="3" t="s">
        <v>1405</v>
      </c>
      <c r="AV188" s="3" t="s">
        <v>1405</v>
      </c>
      <c r="AW188" s="3" t="s">
        <v>1405</v>
      </c>
      <c r="AX188" s="3" t="s">
        <v>1405</v>
      </c>
      <c r="AY188" s="3" t="s">
        <v>1405</v>
      </c>
      <c r="AZ188" s="3" t="s">
        <v>1405</v>
      </c>
      <c r="BA188" s="3" t="s">
        <v>1405</v>
      </c>
      <c r="BB188" s="3" t="s">
        <v>1405</v>
      </c>
      <c r="BC188" s="3" t="s">
        <v>1405</v>
      </c>
      <c r="BD188" s="3" t="s">
        <v>1405</v>
      </c>
      <c r="BE188" s="3" t="s">
        <v>1405</v>
      </c>
      <c r="BF188" s="3" t="s">
        <v>1405</v>
      </c>
      <c r="BG188" s="3" t="s">
        <v>1405</v>
      </c>
      <c r="BH188" s="3" t="s">
        <v>1405</v>
      </c>
      <c r="BI188" s="3" t="s">
        <v>1405</v>
      </c>
      <c r="BJ188" s="3" t="s">
        <v>1405</v>
      </c>
      <c r="BK188" s="3" t="s">
        <v>1407</v>
      </c>
      <c r="BL188" s="3" t="s">
        <v>1405</v>
      </c>
      <c r="BM188" s="3" t="s">
        <v>1405</v>
      </c>
      <c r="BN188" s="3" t="s">
        <v>1405</v>
      </c>
      <c r="BO188" s="3" t="s">
        <v>1405</v>
      </c>
      <c r="BP188" s="3" t="s">
        <v>1405</v>
      </c>
      <c r="BQ188" s="3" t="s">
        <v>1407</v>
      </c>
      <c r="BR188" s="3" t="s">
        <v>1405</v>
      </c>
      <c r="BS188" s="3" t="s">
        <v>1405</v>
      </c>
      <c r="BT188" s="3" t="s">
        <v>1405</v>
      </c>
      <c r="BU188" s="3" t="str">
        <f t="shared" si="50"/>
        <v/>
      </c>
      <c r="BV188" s="3" t="str">
        <f t="shared" si="50"/>
        <v/>
      </c>
      <c r="BW188" s="3" t="str">
        <f t="shared" si="50"/>
        <v/>
      </c>
      <c r="BX188" s="3" t="str">
        <f t="shared" si="50"/>
        <v/>
      </c>
      <c r="BY188" s="3" t="str">
        <f t="shared" si="50"/>
        <v/>
      </c>
      <c r="BZ188" s="3" t="str">
        <f t="shared" si="50"/>
        <v/>
      </c>
      <c r="CA188" s="3" t="str">
        <f t="shared" si="50"/>
        <v/>
      </c>
      <c r="CB188" s="3" t="str">
        <f t="shared" si="50"/>
        <v/>
      </c>
      <c r="CC188" s="3" t="str">
        <f t="shared" si="50"/>
        <v/>
      </c>
      <c r="CD188" s="3" t="str">
        <f t="shared" si="50"/>
        <v/>
      </c>
      <c r="CE188" s="3" t="str">
        <f t="shared" si="49"/>
        <v/>
      </c>
      <c r="CF188" s="3" t="str">
        <f t="shared" si="49"/>
        <v/>
      </c>
      <c r="CG188" s="3" t="str">
        <f t="shared" si="49"/>
        <v/>
      </c>
      <c r="CH188" s="3" t="str">
        <f t="shared" si="49"/>
        <v/>
      </c>
      <c r="CI188" s="3" t="str">
        <f t="shared" si="48"/>
        <v/>
      </c>
      <c r="CJ188" s="3" t="str">
        <f t="shared" si="48"/>
        <v/>
      </c>
      <c r="CK188" s="3" t="str">
        <f t="shared" si="48"/>
        <v/>
      </c>
      <c r="CL188" s="3" t="str">
        <f t="shared" si="48"/>
        <v/>
      </c>
      <c r="CM188" s="3" t="str">
        <f t="shared" si="48"/>
        <v/>
      </c>
      <c r="CN188" s="3" t="str">
        <f t="shared" si="48"/>
        <v/>
      </c>
      <c r="CO188" s="3" t="str">
        <f t="shared" si="48"/>
        <v/>
      </c>
      <c r="CP188" s="3" t="str">
        <f t="shared" si="48"/>
        <v/>
      </c>
      <c r="CQ188" s="3" t="str">
        <f t="shared" si="46"/>
        <v/>
      </c>
      <c r="CR188" s="3" t="str">
        <f t="shared" si="46"/>
        <v/>
      </c>
      <c r="CS188" s="3" t="str">
        <f t="shared" si="46"/>
        <v/>
      </c>
      <c r="CT188" s="3" t="str">
        <f t="shared" si="46"/>
        <v/>
      </c>
      <c r="CU188" s="3" t="str">
        <f t="shared" si="46"/>
        <v>115. REPACKAGING</v>
      </c>
      <c r="CV188" s="3" t="str">
        <f t="shared" si="46"/>
        <v/>
      </c>
      <c r="CW188" s="3" t="str">
        <f t="shared" si="46"/>
        <v/>
      </c>
      <c r="CX188" s="3" t="str">
        <f t="shared" si="47"/>
        <v/>
      </c>
      <c r="CY188" s="3" t="str">
        <f t="shared" si="47"/>
        <v/>
      </c>
      <c r="CZ188" s="3" t="str">
        <f t="shared" si="47"/>
        <v/>
      </c>
      <c r="DA188" s="3" t="str">
        <f t="shared" si="47"/>
        <v/>
      </c>
      <c r="DB188" s="3" t="str">
        <f t="shared" si="47"/>
        <v/>
      </c>
      <c r="DC188" s="3" t="str">
        <f t="shared" si="47"/>
        <v/>
      </c>
      <c r="DD188" s="3" t="str">
        <f t="shared" si="47"/>
        <v/>
      </c>
      <c r="DE188" s="3" t="str">
        <f t="shared" si="47"/>
        <v/>
      </c>
      <c r="DF188" s="3" t="str">
        <f t="shared" si="47"/>
        <v/>
      </c>
      <c r="DG188" s="3" t="str">
        <f t="shared" si="44"/>
        <v/>
      </c>
      <c r="DH188" s="3" t="str">
        <f t="shared" si="44"/>
        <v/>
      </c>
      <c r="DI188" s="3" t="str">
        <f t="shared" si="44"/>
        <v/>
      </c>
      <c r="DJ188" s="3" t="str">
        <f t="shared" si="44"/>
        <v/>
      </c>
      <c r="DK188" s="3" t="str">
        <f t="shared" si="44"/>
        <v/>
      </c>
      <c r="DL188" s="3" t="str">
        <f t="shared" si="44"/>
        <v/>
      </c>
      <c r="DM188" s="3" t="str">
        <f t="shared" si="42"/>
        <v>133. ANCILLARY OR OTHER USE</v>
      </c>
      <c r="DN188" s="3" t="str">
        <f t="shared" si="42"/>
        <v/>
      </c>
      <c r="DO188" s="3" t="str">
        <f t="shared" si="42"/>
        <v/>
      </c>
      <c r="DP188" s="3" t="str">
        <f t="shared" si="42"/>
        <v/>
      </c>
      <c r="DQ188" s="3" t="str">
        <f t="shared" si="42"/>
        <v/>
      </c>
      <c r="DR188" s="3" t="str">
        <f t="shared" si="42"/>
        <v/>
      </c>
      <c r="DS188" s="3" t="str">
        <f t="shared" si="42"/>
        <v>139. Z306  WASTE TREATMENT</v>
      </c>
      <c r="DT188" s="3" t="str">
        <f t="shared" si="42"/>
        <v/>
      </c>
      <c r="DU188" s="3" t="str">
        <f t="shared" si="42"/>
        <v/>
      </c>
      <c r="DV188" s="3" t="str">
        <f t="shared" si="42"/>
        <v/>
      </c>
    </row>
    <row r="189" spans="1:126" ht="75">
      <c r="A189" t="s">
        <v>115</v>
      </c>
      <c r="B189">
        <v>2021</v>
      </c>
      <c r="C189" t="s">
        <v>114</v>
      </c>
      <c r="D189">
        <v>106990</v>
      </c>
      <c r="E189" s="31">
        <v>1321219784028</v>
      </c>
      <c r="F189" t="s">
        <v>617</v>
      </c>
      <c r="G189">
        <v>324110</v>
      </c>
      <c r="H189" t="s">
        <v>618</v>
      </c>
      <c r="I189" t="s">
        <v>619</v>
      </c>
      <c r="J189" t="s">
        <v>620</v>
      </c>
      <c r="K189" t="s">
        <v>313</v>
      </c>
      <c r="L189">
        <v>60439</v>
      </c>
      <c r="M189" s="3" t="str">
        <f t="shared" si="37"/>
        <v>89. PRODUCE THE CHEMICAL, 94. AS A MANUFACTURED IMPURITY</v>
      </c>
      <c r="N189" s="3" t="s">
        <v>63</v>
      </c>
      <c r="O189" s="3" t="s">
        <v>1418</v>
      </c>
      <c r="P189">
        <v>2</v>
      </c>
      <c r="Q189">
        <v>0</v>
      </c>
      <c r="R189">
        <v>2</v>
      </c>
      <c r="S189" s="3" t="s">
        <v>1407</v>
      </c>
      <c r="T189" s="3" t="s">
        <v>1405</v>
      </c>
      <c r="U189" s="3" t="s">
        <v>1405</v>
      </c>
      <c r="V189" s="3" t="s">
        <v>1405</v>
      </c>
      <c r="W189" s="3" t="s">
        <v>1405</v>
      </c>
      <c r="X189" s="3" t="s">
        <v>1407</v>
      </c>
      <c r="Y189" s="3" t="s">
        <v>1405</v>
      </c>
      <c r="Z189" s="3" t="s">
        <v>1405</v>
      </c>
      <c r="AA189" s="3" t="s">
        <v>1405</v>
      </c>
      <c r="AB189" s="3" t="s">
        <v>1405</v>
      </c>
      <c r="AC189" s="3" t="s">
        <v>1405</v>
      </c>
      <c r="AD189" s="3" t="s">
        <v>1405</v>
      </c>
      <c r="AE189" s="3" t="s">
        <v>1405</v>
      </c>
      <c r="AF189" s="3" t="s">
        <v>1405</v>
      </c>
      <c r="AG189" s="3" t="s">
        <v>1405</v>
      </c>
      <c r="AH189" s="3" t="s">
        <v>1405</v>
      </c>
      <c r="AI189" s="3" t="s">
        <v>1405</v>
      </c>
      <c r="AJ189" s="3" t="s">
        <v>1405</v>
      </c>
      <c r="AK189" s="3" t="s">
        <v>1405</v>
      </c>
      <c r="AL189" s="3" t="s">
        <v>1405</v>
      </c>
      <c r="AM189" s="3" t="s">
        <v>1405</v>
      </c>
      <c r="AN189" s="3" t="s">
        <v>1405</v>
      </c>
      <c r="AO189" s="3" t="s">
        <v>1405</v>
      </c>
      <c r="AP189" s="3" t="s">
        <v>1405</v>
      </c>
      <c r="AQ189" s="3" t="s">
        <v>1405</v>
      </c>
      <c r="AR189" s="3" t="s">
        <v>1405</v>
      </c>
      <c r="AS189" s="3" t="s">
        <v>1405</v>
      </c>
      <c r="AT189" s="3" t="s">
        <v>1405</v>
      </c>
      <c r="AU189" s="3" t="s">
        <v>1405</v>
      </c>
      <c r="AV189" s="3" t="s">
        <v>1405</v>
      </c>
      <c r="AW189" s="3" t="s">
        <v>1405</v>
      </c>
      <c r="AX189" s="3" t="s">
        <v>1405</v>
      </c>
      <c r="AY189" s="3" t="s">
        <v>1405</v>
      </c>
      <c r="AZ189" s="3" t="s">
        <v>1405</v>
      </c>
      <c r="BA189" s="3" t="s">
        <v>1405</v>
      </c>
      <c r="BB189" s="3" t="s">
        <v>1405</v>
      </c>
      <c r="BC189" s="3" t="s">
        <v>1405</v>
      </c>
      <c r="BD189" s="3" t="s">
        <v>1405</v>
      </c>
      <c r="BE189" s="3" t="s">
        <v>1405</v>
      </c>
      <c r="BF189" s="3" t="s">
        <v>1405</v>
      </c>
      <c r="BG189" s="3" t="s">
        <v>1405</v>
      </c>
      <c r="BH189" s="3" t="s">
        <v>1405</v>
      </c>
      <c r="BI189" s="3" t="s">
        <v>1405</v>
      </c>
      <c r="BJ189" s="3" t="s">
        <v>1405</v>
      </c>
      <c r="BK189" s="3" t="s">
        <v>1405</v>
      </c>
      <c r="BL189" s="3" t="s">
        <v>1405</v>
      </c>
      <c r="BM189" s="3" t="s">
        <v>1405</v>
      </c>
      <c r="BN189" s="3" t="s">
        <v>1405</v>
      </c>
      <c r="BO189" s="3" t="s">
        <v>1405</v>
      </c>
      <c r="BP189" s="3" t="s">
        <v>1405</v>
      </c>
      <c r="BQ189" s="3" t="s">
        <v>1405</v>
      </c>
      <c r="BR189" s="3" t="s">
        <v>1405</v>
      </c>
      <c r="BS189" s="3" t="s">
        <v>1405</v>
      </c>
      <c r="BT189" s="3" t="s">
        <v>1405</v>
      </c>
      <c r="BU189" s="3" t="str">
        <f t="shared" si="50"/>
        <v>89. PRODUCE THE CHEMICAL</v>
      </c>
      <c r="BV189" s="3" t="str">
        <f t="shared" si="50"/>
        <v/>
      </c>
      <c r="BW189" s="3" t="str">
        <f t="shared" si="50"/>
        <v/>
      </c>
      <c r="BX189" s="3" t="str">
        <f t="shared" si="50"/>
        <v/>
      </c>
      <c r="BY189" s="3" t="str">
        <f t="shared" si="50"/>
        <v/>
      </c>
      <c r="BZ189" s="3" t="str">
        <f t="shared" si="50"/>
        <v>94. AS A MANUFACTURED IMPURITY</v>
      </c>
      <c r="CA189" s="3" t="str">
        <f t="shared" si="50"/>
        <v/>
      </c>
      <c r="CB189" s="3" t="str">
        <f t="shared" si="50"/>
        <v/>
      </c>
      <c r="CC189" s="3" t="str">
        <f t="shared" si="50"/>
        <v/>
      </c>
      <c r="CD189" s="3" t="str">
        <f t="shared" si="50"/>
        <v/>
      </c>
      <c r="CE189" s="3" t="str">
        <f t="shared" si="49"/>
        <v/>
      </c>
      <c r="CF189" s="3" t="str">
        <f t="shared" si="49"/>
        <v/>
      </c>
      <c r="CG189" s="3" t="str">
        <f t="shared" si="49"/>
        <v/>
      </c>
      <c r="CH189" s="3" t="str">
        <f t="shared" si="49"/>
        <v/>
      </c>
      <c r="CI189" s="3" t="str">
        <f t="shared" si="48"/>
        <v/>
      </c>
      <c r="CJ189" s="3" t="str">
        <f t="shared" si="48"/>
        <v/>
      </c>
      <c r="CK189" s="3" t="str">
        <f t="shared" si="48"/>
        <v/>
      </c>
      <c r="CL189" s="3" t="str">
        <f t="shared" si="48"/>
        <v/>
      </c>
      <c r="CM189" s="3" t="str">
        <f t="shared" si="48"/>
        <v/>
      </c>
      <c r="CN189" s="3" t="str">
        <f t="shared" si="48"/>
        <v/>
      </c>
      <c r="CO189" s="3" t="str">
        <f t="shared" si="48"/>
        <v/>
      </c>
      <c r="CP189" s="3" t="str">
        <f t="shared" si="48"/>
        <v/>
      </c>
      <c r="CQ189" s="3" t="str">
        <f t="shared" si="46"/>
        <v/>
      </c>
      <c r="CR189" s="3" t="str">
        <f t="shared" si="46"/>
        <v/>
      </c>
      <c r="CS189" s="3" t="str">
        <f t="shared" si="46"/>
        <v/>
      </c>
      <c r="CT189" s="3" t="str">
        <f t="shared" si="46"/>
        <v/>
      </c>
      <c r="CU189" s="3" t="str">
        <f t="shared" si="46"/>
        <v/>
      </c>
      <c r="CV189" s="3" t="str">
        <f t="shared" si="46"/>
        <v/>
      </c>
      <c r="CW189" s="3" t="str">
        <f t="shared" si="46"/>
        <v/>
      </c>
      <c r="CX189" s="3" t="str">
        <f t="shared" si="47"/>
        <v/>
      </c>
      <c r="CY189" s="3" t="str">
        <f t="shared" si="47"/>
        <v/>
      </c>
      <c r="CZ189" s="3" t="str">
        <f t="shared" si="47"/>
        <v/>
      </c>
      <c r="DA189" s="3" t="str">
        <f t="shared" si="47"/>
        <v/>
      </c>
      <c r="DB189" s="3" t="str">
        <f t="shared" si="47"/>
        <v/>
      </c>
      <c r="DC189" s="3" t="str">
        <f t="shared" si="47"/>
        <v/>
      </c>
      <c r="DD189" s="3" t="str">
        <f t="shared" si="47"/>
        <v/>
      </c>
      <c r="DE189" s="3" t="str">
        <f t="shared" si="47"/>
        <v/>
      </c>
      <c r="DF189" s="3" t="str">
        <f t="shared" si="47"/>
        <v/>
      </c>
      <c r="DG189" s="3" t="str">
        <f t="shared" si="44"/>
        <v/>
      </c>
      <c r="DH189" s="3" t="str">
        <f t="shared" si="44"/>
        <v/>
      </c>
      <c r="DI189" s="3" t="str">
        <f t="shared" si="44"/>
        <v/>
      </c>
      <c r="DJ189" s="3" t="str">
        <f t="shared" si="44"/>
        <v/>
      </c>
      <c r="DK189" s="3" t="str">
        <f t="shared" si="44"/>
        <v/>
      </c>
      <c r="DL189" s="3" t="str">
        <f t="shared" si="44"/>
        <v/>
      </c>
      <c r="DM189" s="3" t="str">
        <f t="shared" si="42"/>
        <v/>
      </c>
      <c r="DN189" s="3" t="str">
        <f t="shared" si="42"/>
        <v/>
      </c>
      <c r="DO189" s="3" t="str">
        <f t="shared" si="42"/>
        <v/>
      </c>
      <c r="DP189" s="3" t="str">
        <f t="shared" si="42"/>
        <v/>
      </c>
      <c r="DQ189" s="3" t="str">
        <f t="shared" si="42"/>
        <v/>
      </c>
      <c r="DR189" s="3" t="str">
        <f t="shared" si="42"/>
        <v/>
      </c>
      <c r="DS189" s="3" t="str">
        <f t="shared" si="42"/>
        <v/>
      </c>
      <c r="DT189" s="3" t="str">
        <f t="shared" si="42"/>
        <v/>
      </c>
      <c r="DU189" s="3" t="str">
        <f t="shared" si="42"/>
        <v/>
      </c>
      <c r="DV189" s="3" t="str">
        <f t="shared" si="42"/>
        <v/>
      </c>
    </row>
    <row r="190" spans="1:126" ht="45">
      <c r="A190" t="s">
        <v>115</v>
      </c>
      <c r="B190">
        <v>2016</v>
      </c>
      <c r="C190" t="s">
        <v>114</v>
      </c>
      <c r="D190">
        <v>106990</v>
      </c>
      <c r="E190" s="31">
        <v>1316215367057</v>
      </c>
      <c r="F190" t="s">
        <v>621</v>
      </c>
      <c r="G190">
        <v>324110</v>
      </c>
      <c r="H190" t="s">
        <v>622</v>
      </c>
      <c r="I190" t="s">
        <v>623</v>
      </c>
      <c r="J190" t="s">
        <v>199</v>
      </c>
      <c r="K190" t="s">
        <v>148</v>
      </c>
      <c r="L190">
        <v>78407</v>
      </c>
      <c r="M190" s="3" t="str">
        <f t="shared" si="37"/>
        <v>116. AS A PROCESS IMPURITY</v>
      </c>
      <c r="N190" s="3" t="s">
        <v>63</v>
      </c>
      <c r="O190" s="3" t="s">
        <v>1428</v>
      </c>
      <c r="P190">
        <v>80</v>
      </c>
      <c r="Q190">
        <v>0</v>
      </c>
      <c r="R190">
        <v>80</v>
      </c>
      <c r="S190" s="3" t="s">
        <v>1405</v>
      </c>
      <c r="T190" s="3" t="s">
        <v>1405</v>
      </c>
      <c r="U190" s="3" t="s">
        <v>1405</v>
      </c>
      <c r="V190" s="3" t="s">
        <v>1405</v>
      </c>
      <c r="W190" s="3" t="s">
        <v>1405</v>
      </c>
      <c r="X190" s="3" t="s">
        <v>1405</v>
      </c>
      <c r="Y190" s="3" t="s">
        <v>1405</v>
      </c>
      <c r="AE190" s="3" t="s">
        <v>1405</v>
      </c>
      <c r="AR190" s="3" t="s">
        <v>1405</v>
      </c>
      <c r="AS190" s="3" t="s">
        <v>1405</v>
      </c>
      <c r="AT190" s="3" t="s">
        <v>1407</v>
      </c>
      <c r="AV190" s="3" t="s">
        <v>1405</v>
      </c>
      <c r="BD190" s="3" t="s">
        <v>1405</v>
      </c>
      <c r="BK190" s="3" t="s">
        <v>1405</v>
      </c>
      <c r="BU190" s="3" t="str">
        <f t="shared" si="50"/>
        <v/>
      </c>
      <c r="BV190" s="3" t="str">
        <f t="shared" si="50"/>
        <v/>
      </c>
      <c r="BW190" s="3" t="str">
        <f t="shared" si="50"/>
        <v/>
      </c>
      <c r="BX190" s="3" t="str">
        <f t="shared" si="50"/>
        <v/>
      </c>
      <c r="BY190" s="3" t="str">
        <f t="shared" si="50"/>
        <v/>
      </c>
      <c r="BZ190" s="3" t="str">
        <f t="shared" si="50"/>
        <v/>
      </c>
      <c r="CA190" s="3" t="str">
        <f t="shared" si="50"/>
        <v/>
      </c>
      <c r="CB190" s="3" t="str">
        <f t="shared" si="50"/>
        <v/>
      </c>
      <c r="CC190" s="3" t="str">
        <f t="shared" si="50"/>
        <v/>
      </c>
      <c r="CD190" s="3" t="str">
        <f t="shared" si="50"/>
        <v/>
      </c>
      <c r="CE190" s="3" t="str">
        <f t="shared" si="49"/>
        <v/>
      </c>
      <c r="CF190" s="3" t="str">
        <f t="shared" si="49"/>
        <v/>
      </c>
      <c r="CG190" s="3" t="str">
        <f t="shared" si="49"/>
        <v/>
      </c>
      <c r="CH190" s="3" t="str">
        <f t="shared" si="49"/>
        <v/>
      </c>
      <c r="CI190" s="3" t="str">
        <f t="shared" si="48"/>
        <v/>
      </c>
      <c r="CJ190" s="3" t="str">
        <f t="shared" si="48"/>
        <v/>
      </c>
      <c r="CK190" s="3" t="str">
        <f t="shared" si="48"/>
        <v/>
      </c>
      <c r="CL190" s="3" t="str">
        <f t="shared" si="48"/>
        <v/>
      </c>
      <c r="CM190" s="3" t="str">
        <f t="shared" si="48"/>
        <v/>
      </c>
      <c r="CN190" s="3" t="str">
        <f t="shared" si="48"/>
        <v/>
      </c>
      <c r="CO190" s="3" t="str">
        <f t="shared" si="48"/>
        <v/>
      </c>
      <c r="CP190" s="3" t="str">
        <f t="shared" si="48"/>
        <v/>
      </c>
      <c r="CQ190" s="3" t="str">
        <f t="shared" si="46"/>
        <v/>
      </c>
      <c r="CR190" s="3" t="str">
        <f t="shared" si="46"/>
        <v/>
      </c>
      <c r="CS190" s="3" t="str">
        <f t="shared" si="46"/>
        <v/>
      </c>
      <c r="CT190" s="3" t="str">
        <f t="shared" si="46"/>
        <v/>
      </c>
      <c r="CU190" s="3" t="str">
        <f t="shared" si="46"/>
        <v/>
      </c>
      <c r="CV190" s="3" t="str">
        <f t="shared" si="46"/>
        <v>116. AS A PROCESS IMPURITY</v>
      </c>
      <c r="CW190" s="3" t="str">
        <f t="shared" si="46"/>
        <v/>
      </c>
      <c r="CX190" s="3" t="str">
        <f t="shared" si="47"/>
        <v/>
      </c>
      <c r="CY190" s="3" t="str">
        <f t="shared" si="47"/>
        <v/>
      </c>
      <c r="CZ190" s="3" t="str">
        <f t="shared" si="47"/>
        <v/>
      </c>
      <c r="DA190" s="3" t="str">
        <f t="shared" si="47"/>
        <v/>
      </c>
      <c r="DB190" s="3" t="str">
        <f t="shared" si="47"/>
        <v/>
      </c>
      <c r="DC190" s="3" t="str">
        <f t="shared" si="47"/>
        <v/>
      </c>
      <c r="DD190" s="3" t="str">
        <f t="shared" si="47"/>
        <v/>
      </c>
      <c r="DE190" s="3" t="str">
        <f t="shared" si="47"/>
        <v/>
      </c>
      <c r="DF190" s="3" t="str">
        <f t="shared" si="47"/>
        <v/>
      </c>
      <c r="DG190" s="3" t="str">
        <f t="shared" si="44"/>
        <v/>
      </c>
      <c r="DH190" s="3" t="str">
        <f t="shared" si="44"/>
        <v/>
      </c>
      <c r="DI190" s="3" t="str">
        <f t="shared" si="44"/>
        <v/>
      </c>
      <c r="DJ190" s="3" t="str">
        <f t="shared" si="44"/>
        <v/>
      </c>
      <c r="DK190" s="3" t="str">
        <f t="shared" si="44"/>
        <v/>
      </c>
      <c r="DL190" s="3" t="str">
        <f t="shared" si="44"/>
        <v/>
      </c>
      <c r="DM190" s="3" t="str">
        <f t="shared" si="42"/>
        <v/>
      </c>
      <c r="DN190" s="3" t="str">
        <f t="shared" si="42"/>
        <v/>
      </c>
      <c r="DO190" s="3" t="str">
        <f t="shared" si="42"/>
        <v/>
      </c>
      <c r="DP190" s="3" t="str">
        <f t="shared" si="42"/>
        <v/>
      </c>
      <c r="DQ190" s="3" t="str">
        <f t="shared" si="42"/>
        <v/>
      </c>
      <c r="DR190" s="3" t="str">
        <f t="shared" si="42"/>
        <v/>
      </c>
      <c r="DS190" s="3" t="str">
        <f t="shared" si="42"/>
        <v/>
      </c>
      <c r="DT190" s="3" t="str">
        <f t="shared" si="42"/>
        <v/>
      </c>
      <c r="DU190" s="3" t="str">
        <f t="shared" si="42"/>
        <v/>
      </c>
      <c r="DV190" s="3" t="str">
        <f t="shared" si="42"/>
        <v/>
      </c>
    </row>
    <row r="191" spans="1:126" ht="45">
      <c r="A191" t="s">
        <v>115</v>
      </c>
      <c r="B191">
        <v>2017</v>
      </c>
      <c r="C191" t="s">
        <v>114</v>
      </c>
      <c r="D191">
        <v>106990</v>
      </c>
      <c r="E191" s="31">
        <v>1317216175784</v>
      </c>
      <c r="F191" t="s">
        <v>621</v>
      </c>
      <c r="G191">
        <v>324110</v>
      </c>
      <c r="H191" t="s">
        <v>622</v>
      </c>
      <c r="I191" t="s">
        <v>623</v>
      </c>
      <c r="J191" t="s">
        <v>199</v>
      </c>
      <c r="K191" t="s">
        <v>148</v>
      </c>
      <c r="L191">
        <v>78407</v>
      </c>
      <c r="M191" s="3" t="str">
        <f t="shared" si="37"/>
        <v>116. AS A PROCESS IMPURITY</v>
      </c>
      <c r="N191" s="3" t="s">
        <v>63</v>
      </c>
      <c r="O191" s="3" t="s">
        <v>1428</v>
      </c>
      <c r="P191">
        <v>68</v>
      </c>
      <c r="Q191">
        <v>0</v>
      </c>
      <c r="R191">
        <v>68</v>
      </c>
      <c r="S191" s="3" t="s">
        <v>1405</v>
      </c>
      <c r="T191" s="3" t="s">
        <v>1405</v>
      </c>
      <c r="U191" s="3" t="s">
        <v>1405</v>
      </c>
      <c r="V191" s="3" t="s">
        <v>1405</v>
      </c>
      <c r="W191" s="3" t="s">
        <v>1405</v>
      </c>
      <c r="X191" s="3" t="s">
        <v>1405</v>
      </c>
      <c r="Y191" s="3" t="s">
        <v>1405</v>
      </c>
      <c r="AE191" s="3" t="s">
        <v>1405</v>
      </c>
      <c r="AR191" s="3" t="s">
        <v>1405</v>
      </c>
      <c r="AS191" s="3" t="s">
        <v>1405</v>
      </c>
      <c r="AT191" s="3" t="s">
        <v>1407</v>
      </c>
      <c r="AV191" s="3" t="s">
        <v>1405</v>
      </c>
      <c r="BD191" s="3" t="s">
        <v>1405</v>
      </c>
      <c r="BK191" s="3" t="s">
        <v>1405</v>
      </c>
      <c r="BU191" s="3" t="str">
        <f t="shared" si="50"/>
        <v/>
      </c>
      <c r="BV191" s="3" t="str">
        <f t="shared" si="50"/>
        <v/>
      </c>
      <c r="BW191" s="3" t="str">
        <f t="shared" si="50"/>
        <v/>
      </c>
      <c r="BX191" s="3" t="str">
        <f t="shared" si="50"/>
        <v/>
      </c>
      <c r="BY191" s="3" t="str">
        <f t="shared" si="50"/>
        <v/>
      </c>
      <c r="BZ191" s="3" t="str">
        <f t="shared" si="50"/>
        <v/>
      </c>
      <c r="CA191" s="3" t="str">
        <f t="shared" si="50"/>
        <v/>
      </c>
      <c r="CB191" s="3" t="str">
        <f t="shared" si="50"/>
        <v/>
      </c>
      <c r="CC191" s="3" t="str">
        <f t="shared" si="50"/>
        <v/>
      </c>
      <c r="CD191" s="3" t="str">
        <f t="shared" si="50"/>
        <v/>
      </c>
      <c r="CE191" s="3" t="str">
        <f t="shared" si="49"/>
        <v/>
      </c>
      <c r="CF191" s="3" t="str">
        <f t="shared" si="49"/>
        <v/>
      </c>
      <c r="CG191" s="3" t="str">
        <f t="shared" si="49"/>
        <v/>
      </c>
      <c r="CH191" s="3" t="str">
        <f t="shared" si="49"/>
        <v/>
      </c>
      <c r="CI191" s="3" t="str">
        <f t="shared" si="48"/>
        <v/>
      </c>
      <c r="CJ191" s="3" t="str">
        <f t="shared" si="48"/>
        <v/>
      </c>
      <c r="CK191" s="3" t="str">
        <f t="shared" si="48"/>
        <v/>
      </c>
      <c r="CL191" s="3" t="str">
        <f t="shared" si="48"/>
        <v/>
      </c>
      <c r="CM191" s="3" t="str">
        <f t="shared" si="48"/>
        <v/>
      </c>
      <c r="CN191" s="3" t="str">
        <f t="shared" si="48"/>
        <v/>
      </c>
      <c r="CO191" s="3" t="str">
        <f t="shared" si="48"/>
        <v/>
      </c>
      <c r="CP191" s="3" t="str">
        <f t="shared" si="48"/>
        <v/>
      </c>
      <c r="CQ191" s="3" t="str">
        <f t="shared" si="46"/>
        <v/>
      </c>
      <c r="CR191" s="3" t="str">
        <f t="shared" si="46"/>
        <v/>
      </c>
      <c r="CS191" s="3" t="str">
        <f t="shared" si="46"/>
        <v/>
      </c>
      <c r="CT191" s="3" t="str">
        <f t="shared" si="46"/>
        <v/>
      </c>
      <c r="CU191" s="3" t="str">
        <f t="shared" si="46"/>
        <v/>
      </c>
      <c r="CV191" s="3" t="str">
        <f t="shared" si="46"/>
        <v>116. AS A PROCESS IMPURITY</v>
      </c>
      <c r="CW191" s="3" t="str">
        <f t="shared" si="46"/>
        <v/>
      </c>
      <c r="CX191" s="3" t="str">
        <f t="shared" si="47"/>
        <v/>
      </c>
      <c r="CY191" s="3" t="str">
        <f t="shared" si="47"/>
        <v/>
      </c>
      <c r="CZ191" s="3" t="str">
        <f t="shared" si="47"/>
        <v/>
      </c>
      <c r="DA191" s="3" t="str">
        <f t="shared" si="47"/>
        <v/>
      </c>
      <c r="DB191" s="3" t="str">
        <f t="shared" si="47"/>
        <v/>
      </c>
      <c r="DC191" s="3" t="str">
        <f t="shared" si="47"/>
        <v/>
      </c>
      <c r="DD191" s="3" t="str">
        <f t="shared" si="47"/>
        <v/>
      </c>
      <c r="DE191" s="3" t="str">
        <f t="shared" si="47"/>
        <v/>
      </c>
      <c r="DF191" s="3" t="str">
        <f t="shared" si="47"/>
        <v/>
      </c>
      <c r="DG191" s="3" t="str">
        <f t="shared" si="44"/>
        <v/>
      </c>
      <c r="DH191" s="3" t="str">
        <f t="shared" si="44"/>
        <v/>
      </c>
      <c r="DI191" s="3" t="str">
        <f t="shared" si="44"/>
        <v/>
      </c>
      <c r="DJ191" s="3" t="str">
        <f t="shared" si="44"/>
        <v/>
      </c>
      <c r="DK191" s="3" t="str">
        <f t="shared" si="44"/>
        <v/>
      </c>
      <c r="DL191" s="3" t="str">
        <f t="shared" si="44"/>
        <v/>
      </c>
      <c r="DM191" s="3" t="str">
        <f t="shared" si="42"/>
        <v/>
      </c>
      <c r="DN191" s="3" t="str">
        <f t="shared" si="42"/>
        <v/>
      </c>
      <c r="DO191" s="3" t="str">
        <f t="shared" si="42"/>
        <v/>
      </c>
      <c r="DP191" s="3" t="str">
        <f t="shared" si="42"/>
        <v/>
      </c>
      <c r="DQ191" s="3" t="str">
        <f t="shared" si="42"/>
        <v/>
      </c>
      <c r="DR191" s="3" t="str">
        <f t="shared" si="42"/>
        <v/>
      </c>
      <c r="DS191" s="3" t="str">
        <f t="shared" si="42"/>
        <v/>
      </c>
      <c r="DT191" s="3" t="str">
        <f t="shared" si="42"/>
        <v/>
      </c>
      <c r="DU191" s="3" t="str">
        <f t="shared" si="42"/>
        <v/>
      </c>
      <c r="DV191" s="3" t="str">
        <f t="shared" si="42"/>
        <v/>
      </c>
    </row>
    <row r="192" spans="1:126" ht="60">
      <c r="A192" t="s">
        <v>115</v>
      </c>
      <c r="B192">
        <v>2018</v>
      </c>
      <c r="C192" t="s">
        <v>114</v>
      </c>
      <c r="D192">
        <v>106990</v>
      </c>
      <c r="E192" s="31">
        <v>1318217213255</v>
      </c>
      <c r="F192" t="s">
        <v>621</v>
      </c>
      <c r="G192">
        <v>324110</v>
      </c>
      <c r="H192" t="s">
        <v>622</v>
      </c>
      <c r="I192" t="s">
        <v>623</v>
      </c>
      <c r="J192" t="s">
        <v>199</v>
      </c>
      <c r="K192" t="s">
        <v>148</v>
      </c>
      <c r="L192">
        <v>78407</v>
      </c>
      <c r="M192" s="3" t="str">
        <f t="shared" si="37"/>
        <v>116. AS A PROCESS IMPURITY</v>
      </c>
      <c r="N192" s="3" t="s">
        <v>63</v>
      </c>
      <c r="O192" s="3" t="s">
        <v>1428</v>
      </c>
      <c r="P192">
        <v>139</v>
      </c>
      <c r="Q192">
        <v>0</v>
      </c>
      <c r="R192">
        <v>139</v>
      </c>
      <c r="S192" s="3" t="s">
        <v>1405</v>
      </c>
      <c r="T192" s="3" t="s">
        <v>1405</v>
      </c>
      <c r="U192" s="3" t="s">
        <v>1405</v>
      </c>
      <c r="V192" s="3" t="s">
        <v>1405</v>
      </c>
      <c r="W192" s="3" t="s">
        <v>1405</v>
      </c>
      <c r="X192" s="3" t="s">
        <v>1405</v>
      </c>
      <c r="Y192" s="3" t="s">
        <v>1405</v>
      </c>
      <c r="Z192" s="3" t="s">
        <v>1405</v>
      </c>
      <c r="AA192" s="3" t="s">
        <v>1405</v>
      </c>
      <c r="AB192" s="3" t="s">
        <v>1405</v>
      </c>
      <c r="AC192" s="3" t="s">
        <v>1405</v>
      </c>
      <c r="AD192" s="3" t="s">
        <v>1405</v>
      </c>
      <c r="AE192" s="3" t="s">
        <v>1405</v>
      </c>
      <c r="AF192" s="3" t="s">
        <v>1405</v>
      </c>
      <c r="AG192" s="3" t="s">
        <v>1405</v>
      </c>
      <c r="AH192" s="3" t="s">
        <v>1405</v>
      </c>
      <c r="AI192" s="3" t="s">
        <v>1405</v>
      </c>
      <c r="AJ192" s="3" t="s">
        <v>1405</v>
      </c>
      <c r="AK192" s="3" t="s">
        <v>1405</v>
      </c>
      <c r="AL192" s="3" t="s">
        <v>1405</v>
      </c>
      <c r="AM192" s="3" t="s">
        <v>1405</v>
      </c>
      <c r="AN192" s="3" t="s">
        <v>1405</v>
      </c>
      <c r="AO192" s="3" t="s">
        <v>1405</v>
      </c>
      <c r="AP192" s="3" t="s">
        <v>1405</v>
      </c>
      <c r="AQ192" s="3" t="s">
        <v>1405</v>
      </c>
      <c r="AR192" s="3" t="s">
        <v>1405</v>
      </c>
      <c r="AS192" s="3" t="s">
        <v>1405</v>
      </c>
      <c r="AT192" s="3" t="s">
        <v>1407</v>
      </c>
      <c r="AU192" s="3" t="s">
        <v>1405</v>
      </c>
      <c r="AV192" s="3" t="s">
        <v>1405</v>
      </c>
      <c r="AW192" s="3" t="s">
        <v>1405</v>
      </c>
      <c r="AX192" s="3" t="s">
        <v>1405</v>
      </c>
      <c r="AY192" s="3" t="s">
        <v>1405</v>
      </c>
      <c r="AZ192" s="3" t="s">
        <v>1405</v>
      </c>
      <c r="BA192" s="3" t="s">
        <v>1405</v>
      </c>
      <c r="BB192" s="3" t="s">
        <v>1405</v>
      </c>
      <c r="BC192" s="3" t="s">
        <v>1405</v>
      </c>
      <c r="BD192" s="3" t="s">
        <v>1405</v>
      </c>
      <c r="BE192" s="3" t="s">
        <v>1405</v>
      </c>
      <c r="BF192" s="3" t="s">
        <v>1405</v>
      </c>
      <c r="BG192" s="3" t="s">
        <v>1405</v>
      </c>
      <c r="BH192" s="3" t="s">
        <v>1405</v>
      </c>
      <c r="BI192" s="3" t="s">
        <v>1405</v>
      </c>
      <c r="BJ192" s="3" t="s">
        <v>1405</v>
      </c>
      <c r="BK192" s="3" t="s">
        <v>1405</v>
      </c>
      <c r="BL192" s="3" t="s">
        <v>1405</v>
      </c>
      <c r="BM192" s="3" t="s">
        <v>1405</v>
      </c>
      <c r="BN192" s="3" t="s">
        <v>1405</v>
      </c>
      <c r="BO192" s="3" t="s">
        <v>1405</v>
      </c>
      <c r="BP192" s="3" t="s">
        <v>1405</v>
      </c>
      <c r="BQ192" s="3" t="s">
        <v>1405</v>
      </c>
      <c r="BR192" s="3" t="s">
        <v>1405</v>
      </c>
      <c r="BS192" s="3" t="s">
        <v>1405</v>
      </c>
      <c r="BT192" s="3" t="s">
        <v>1405</v>
      </c>
      <c r="BU192" s="3" t="str">
        <f t="shared" si="50"/>
        <v/>
      </c>
      <c r="BV192" s="3" t="str">
        <f t="shared" si="50"/>
        <v/>
      </c>
      <c r="BW192" s="3" t="str">
        <f t="shared" si="50"/>
        <v/>
      </c>
      <c r="BX192" s="3" t="str">
        <f t="shared" si="50"/>
        <v/>
      </c>
      <c r="BY192" s="3" t="str">
        <f t="shared" si="50"/>
        <v/>
      </c>
      <c r="BZ192" s="3" t="str">
        <f t="shared" si="50"/>
        <v/>
      </c>
      <c r="CA192" s="3" t="str">
        <f t="shared" si="50"/>
        <v/>
      </c>
      <c r="CB192" s="3" t="str">
        <f t="shared" si="50"/>
        <v/>
      </c>
      <c r="CC192" s="3" t="str">
        <f t="shared" si="50"/>
        <v/>
      </c>
      <c r="CD192" s="3" t="str">
        <f t="shared" si="50"/>
        <v/>
      </c>
      <c r="CE192" s="3" t="str">
        <f t="shared" si="49"/>
        <v/>
      </c>
      <c r="CF192" s="3" t="str">
        <f t="shared" si="49"/>
        <v/>
      </c>
      <c r="CG192" s="3" t="str">
        <f t="shared" si="49"/>
        <v/>
      </c>
      <c r="CH192" s="3" t="str">
        <f t="shared" si="49"/>
        <v/>
      </c>
      <c r="CI192" s="3" t="str">
        <f t="shared" si="48"/>
        <v/>
      </c>
      <c r="CJ192" s="3" t="str">
        <f t="shared" si="48"/>
        <v/>
      </c>
      <c r="CK192" s="3" t="str">
        <f t="shared" si="48"/>
        <v/>
      </c>
      <c r="CL192" s="3" t="str">
        <f t="shared" si="48"/>
        <v/>
      </c>
      <c r="CM192" s="3" t="str">
        <f t="shared" si="48"/>
        <v/>
      </c>
      <c r="CN192" s="3" t="str">
        <f t="shared" si="48"/>
        <v/>
      </c>
      <c r="CO192" s="3" t="str">
        <f t="shared" si="48"/>
        <v/>
      </c>
      <c r="CP192" s="3" t="str">
        <f t="shared" si="48"/>
        <v/>
      </c>
      <c r="CQ192" s="3" t="str">
        <f t="shared" si="46"/>
        <v/>
      </c>
      <c r="CR192" s="3" t="str">
        <f t="shared" si="46"/>
        <v/>
      </c>
      <c r="CS192" s="3" t="str">
        <f t="shared" si="46"/>
        <v/>
      </c>
      <c r="CT192" s="3" t="str">
        <f t="shared" si="46"/>
        <v/>
      </c>
      <c r="CU192" s="3" t="str">
        <f t="shared" si="46"/>
        <v/>
      </c>
      <c r="CV192" s="3" t="str">
        <f t="shared" si="46"/>
        <v>116. AS A PROCESS IMPURITY</v>
      </c>
      <c r="CW192" s="3" t="str">
        <f t="shared" si="46"/>
        <v/>
      </c>
      <c r="CX192" s="3" t="str">
        <f t="shared" si="47"/>
        <v/>
      </c>
      <c r="CY192" s="3" t="str">
        <f t="shared" si="47"/>
        <v/>
      </c>
      <c r="CZ192" s="3" t="str">
        <f t="shared" si="47"/>
        <v/>
      </c>
      <c r="DA192" s="3" t="str">
        <f t="shared" si="47"/>
        <v/>
      </c>
      <c r="DB192" s="3" t="str">
        <f t="shared" si="47"/>
        <v/>
      </c>
      <c r="DC192" s="3" t="str">
        <f t="shared" si="47"/>
        <v/>
      </c>
      <c r="DD192" s="3" t="str">
        <f t="shared" si="47"/>
        <v/>
      </c>
      <c r="DE192" s="3" t="str">
        <f t="shared" si="47"/>
        <v/>
      </c>
      <c r="DF192" s="3" t="str">
        <f t="shared" si="47"/>
        <v/>
      </c>
      <c r="DG192" s="3" t="str">
        <f t="shared" si="44"/>
        <v/>
      </c>
      <c r="DH192" s="3" t="str">
        <f t="shared" si="44"/>
        <v/>
      </c>
      <c r="DI192" s="3" t="str">
        <f t="shared" si="44"/>
        <v/>
      </c>
      <c r="DJ192" s="3" t="str">
        <f t="shared" si="44"/>
        <v/>
      </c>
      <c r="DK192" s="3" t="str">
        <f t="shared" si="44"/>
        <v/>
      </c>
      <c r="DL192" s="3" t="str">
        <f t="shared" si="44"/>
        <v/>
      </c>
      <c r="DM192" s="3" t="str">
        <f t="shared" si="42"/>
        <v/>
      </c>
      <c r="DN192" s="3" t="str">
        <f t="shared" si="42"/>
        <v/>
      </c>
      <c r="DO192" s="3" t="str">
        <f t="shared" si="42"/>
        <v/>
      </c>
      <c r="DP192" s="3" t="str">
        <f t="shared" si="42"/>
        <v/>
      </c>
      <c r="DQ192" s="3" t="str">
        <f t="shared" si="42"/>
        <v/>
      </c>
      <c r="DR192" s="3" t="str">
        <f t="shared" si="42"/>
        <v/>
      </c>
      <c r="DS192" s="3" t="str">
        <f t="shared" si="42"/>
        <v/>
      </c>
      <c r="DT192" s="3" t="str">
        <f t="shared" si="42"/>
        <v/>
      </c>
      <c r="DU192" s="3" t="str">
        <f t="shared" si="42"/>
        <v/>
      </c>
      <c r="DV192" s="3" t="str">
        <f t="shared" si="42"/>
        <v/>
      </c>
    </row>
    <row r="193" spans="1:126" ht="60">
      <c r="A193" t="s">
        <v>115</v>
      </c>
      <c r="B193">
        <v>2019</v>
      </c>
      <c r="C193" t="s">
        <v>114</v>
      </c>
      <c r="D193">
        <v>106990</v>
      </c>
      <c r="E193" s="31">
        <v>1319218089439</v>
      </c>
      <c r="F193" t="s">
        <v>621</v>
      </c>
      <c r="G193">
        <v>324110</v>
      </c>
      <c r="H193" t="s">
        <v>622</v>
      </c>
      <c r="I193" t="s">
        <v>623</v>
      </c>
      <c r="J193" t="s">
        <v>199</v>
      </c>
      <c r="K193" t="s">
        <v>148</v>
      </c>
      <c r="L193">
        <v>78407</v>
      </c>
      <c r="M193" s="3" t="str">
        <f t="shared" si="37"/>
        <v>116. AS A PROCESS IMPURITY</v>
      </c>
      <c r="N193" s="3" t="s">
        <v>63</v>
      </c>
      <c r="O193" s="3" t="s">
        <v>1428</v>
      </c>
      <c r="P193">
        <v>171</v>
      </c>
      <c r="Q193">
        <v>0</v>
      </c>
      <c r="R193">
        <v>171</v>
      </c>
      <c r="S193" s="3" t="s">
        <v>1405</v>
      </c>
      <c r="T193" s="3" t="s">
        <v>1405</v>
      </c>
      <c r="U193" s="3" t="s">
        <v>1405</v>
      </c>
      <c r="V193" s="3" t="s">
        <v>1405</v>
      </c>
      <c r="W193" s="3" t="s">
        <v>1405</v>
      </c>
      <c r="X193" s="3" t="s">
        <v>1405</v>
      </c>
      <c r="Y193" s="3" t="s">
        <v>1405</v>
      </c>
      <c r="Z193" s="3" t="s">
        <v>1405</v>
      </c>
      <c r="AA193" s="3" t="s">
        <v>1405</v>
      </c>
      <c r="AB193" s="3" t="s">
        <v>1405</v>
      </c>
      <c r="AC193" s="3" t="s">
        <v>1405</v>
      </c>
      <c r="AD193" s="3" t="s">
        <v>1405</v>
      </c>
      <c r="AE193" s="3" t="s">
        <v>1405</v>
      </c>
      <c r="AF193" s="3" t="s">
        <v>1405</v>
      </c>
      <c r="AG193" s="3" t="s">
        <v>1405</v>
      </c>
      <c r="AH193" s="3" t="s">
        <v>1405</v>
      </c>
      <c r="AI193" s="3" t="s">
        <v>1405</v>
      </c>
      <c r="AJ193" s="3" t="s">
        <v>1405</v>
      </c>
      <c r="AK193" s="3" t="s">
        <v>1405</v>
      </c>
      <c r="AL193" s="3" t="s">
        <v>1405</v>
      </c>
      <c r="AM193" s="3" t="s">
        <v>1405</v>
      </c>
      <c r="AN193" s="3" t="s">
        <v>1405</v>
      </c>
      <c r="AO193" s="3" t="s">
        <v>1405</v>
      </c>
      <c r="AP193" s="3" t="s">
        <v>1405</v>
      </c>
      <c r="AQ193" s="3" t="s">
        <v>1405</v>
      </c>
      <c r="AR193" s="3" t="s">
        <v>1405</v>
      </c>
      <c r="AS193" s="3" t="s">
        <v>1405</v>
      </c>
      <c r="AT193" s="3" t="s">
        <v>1407</v>
      </c>
      <c r="AU193" s="3" t="s">
        <v>1405</v>
      </c>
      <c r="AV193" s="3" t="s">
        <v>1405</v>
      </c>
      <c r="AW193" s="3" t="s">
        <v>1405</v>
      </c>
      <c r="AX193" s="3" t="s">
        <v>1405</v>
      </c>
      <c r="AY193" s="3" t="s">
        <v>1405</v>
      </c>
      <c r="AZ193" s="3" t="s">
        <v>1405</v>
      </c>
      <c r="BA193" s="3" t="s">
        <v>1405</v>
      </c>
      <c r="BB193" s="3" t="s">
        <v>1405</v>
      </c>
      <c r="BC193" s="3" t="s">
        <v>1405</v>
      </c>
      <c r="BD193" s="3" t="s">
        <v>1405</v>
      </c>
      <c r="BE193" s="3" t="s">
        <v>1405</v>
      </c>
      <c r="BF193" s="3" t="s">
        <v>1405</v>
      </c>
      <c r="BG193" s="3" t="s">
        <v>1405</v>
      </c>
      <c r="BH193" s="3" t="s">
        <v>1405</v>
      </c>
      <c r="BI193" s="3" t="s">
        <v>1405</v>
      </c>
      <c r="BJ193" s="3" t="s">
        <v>1405</v>
      </c>
      <c r="BK193" s="3" t="s">
        <v>1405</v>
      </c>
      <c r="BL193" s="3" t="s">
        <v>1405</v>
      </c>
      <c r="BM193" s="3" t="s">
        <v>1405</v>
      </c>
      <c r="BN193" s="3" t="s">
        <v>1405</v>
      </c>
      <c r="BO193" s="3" t="s">
        <v>1405</v>
      </c>
      <c r="BP193" s="3" t="s">
        <v>1405</v>
      </c>
      <c r="BQ193" s="3" t="s">
        <v>1405</v>
      </c>
      <c r="BR193" s="3" t="s">
        <v>1405</v>
      </c>
      <c r="BS193" s="3" t="s">
        <v>1405</v>
      </c>
      <c r="BT193" s="3" t="s">
        <v>1405</v>
      </c>
      <c r="BU193" s="3" t="str">
        <f t="shared" si="50"/>
        <v/>
      </c>
      <c r="BV193" s="3" t="str">
        <f t="shared" si="50"/>
        <v/>
      </c>
      <c r="BW193" s="3" t="str">
        <f t="shared" si="50"/>
        <v/>
      </c>
      <c r="BX193" s="3" t="str">
        <f t="shared" si="50"/>
        <v/>
      </c>
      <c r="BY193" s="3" t="str">
        <f t="shared" si="50"/>
        <v/>
      </c>
      <c r="BZ193" s="3" t="str">
        <f t="shared" si="50"/>
        <v/>
      </c>
      <c r="CA193" s="3" t="str">
        <f t="shared" si="50"/>
        <v/>
      </c>
      <c r="CB193" s="3" t="str">
        <f t="shared" si="50"/>
        <v/>
      </c>
      <c r="CC193" s="3" t="str">
        <f t="shared" si="50"/>
        <v/>
      </c>
      <c r="CD193" s="3" t="str">
        <f t="shared" si="50"/>
        <v/>
      </c>
      <c r="CE193" s="3" t="str">
        <f t="shared" si="49"/>
        <v/>
      </c>
      <c r="CF193" s="3" t="str">
        <f t="shared" si="49"/>
        <v/>
      </c>
      <c r="CG193" s="3" t="str">
        <f t="shared" si="49"/>
        <v/>
      </c>
      <c r="CH193" s="3" t="str">
        <f t="shared" si="49"/>
        <v/>
      </c>
      <c r="CI193" s="3" t="str">
        <f t="shared" si="48"/>
        <v/>
      </c>
      <c r="CJ193" s="3" t="str">
        <f t="shared" si="48"/>
        <v/>
      </c>
      <c r="CK193" s="3" t="str">
        <f t="shared" si="48"/>
        <v/>
      </c>
      <c r="CL193" s="3" t="str">
        <f t="shared" si="48"/>
        <v/>
      </c>
      <c r="CM193" s="3" t="str">
        <f t="shared" si="48"/>
        <v/>
      </c>
      <c r="CN193" s="3" t="str">
        <f t="shared" si="48"/>
        <v/>
      </c>
      <c r="CO193" s="3" t="str">
        <f t="shared" si="48"/>
        <v/>
      </c>
      <c r="CP193" s="3" t="str">
        <f t="shared" si="48"/>
        <v/>
      </c>
      <c r="CQ193" s="3" t="str">
        <f t="shared" si="46"/>
        <v/>
      </c>
      <c r="CR193" s="3" t="str">
        <f t="shared" si="46"/>
        <v/>
      </c>
      <c r="CS193" s="3" t="str">
        <f t="shared" si="46"/>
        <v/>
      </c>
      <c r="CT193" s="3" t="str">
        <f t="shared" si="46"/>
        <v/>
      </c>
      <c r="CU193" s="3" t="str">
        <f t="shared" si="46"/>
        <v/>
      </c>
      <c r="CV193" s="3" t="str">
        <f t="shared" si="46"/>
        <v>116. AS A PROCESS IMPURITY</v>
      </c>
      <c r="CW193" s="3" t="str">
        <f t="shared" si="46"/>
        <v/>
      </c>
      <c r="CX193" s="3" t="str">
        <f t="shared" si="47"/>
        <v/>
      </c>
      <c r="CY193" s="3" t="str">
        <f t="shared" si="47"/>
        <v/>
      </c>
      <c r="CZ193" s="3" t="str">
        <f t="shared" si="47"/>
        <v/>
      </c>
      <c r="DA193" s="3" t="str">
        <f t="shared" si="47"/>
        <v/>
      </c>
      <c r="DB193" s="3" t="str">
        <f t="shared" si="47"/>
        <v/>
      </c>
      <c r="DC193" s="3" t="str">
        <f t="shared" si="47"/>
        <v/>
      </c>
      <c r="DD193" s="3" t="str">
        <f t="shared" si="47"/>
        <v/>
      </c>
      <c r="DE193" s="3" t="str">
        <f t="shared" si="47"/>
        <v/>
      </c>
      <c r="DF193" s="3" t="str">
        <f t="shared" si="47"/>
        <v/>
      </c>
      <c r="DG193" s="3" t="str">
        <f t="shared" si="44"/>
        <v/>
      </c>
      <c r="DH193" s="3" t="str">
        <f t="shared" si="44"/>
        <v/>
      </c>
      <c r="DI193" s="3" t="str">
        <f t="shared" si="44"/>
        <v/>
      </c>
      <c r="DJ193" s="3" t="str">
        <f t="shared" si="44"/>
        <v/>
      </c>
      <c r="DK193" s="3" t="str">
        <f t="shared" si="44"/>
        <v/>
      </c>
      <c r="DL193" s="3" t="str">
        <f t="shared" si="44"/>
        <v/>
      </c>
      <c r="DM193" s="3" t="str">
        <f t="shared" si="42"/>
        <v/>
      </c>
      <c r="DN193" s="3" t="str">
        <f t="shared" si="42"/>
        <v/>
      </c>
      <c r="DO193" s="3" t="str">
        <f t="shared" si="42"/>
        <v/>
      </c>
      <c r="DP193" s="3" t="str">
        <f t="shared" si="42"/>
        <v/>
      </c>
      <c r="DQ193" s="3" t="str">
        <f t="shared" si="42"/>
        <v/>
      </c>
      <c r="DR193" s="3" t="str">
        <f t="shared" si="42"/>
        <v/>
      </c>
      <c r="DS193" s="3" t="str">
        <f t="shared" si="42"/>
        <v/>
      </c>
      <c r="DT193" s="3" t="str">
        <f t="shared" si="42"/>
        <v/>
      </c>
      <c r="DU193" s="3" t="str">
        <f t="shared" si="42"/>
        <v/>
      </c>
      <c r="DV193" s="3" t="str">
        <f t="shared" si="42"/>
        <v/>
      </c>
    </row>
    <row r="194" spans="1:126" ht="45">
      <c r="A194" t="s">
        <v>115</v>
      </c>
      <c r="B194">
        <v>2020</v>
      </c>
      <c r="C194" t="s">
        <v>114</v>
      </c>
      <c r="D194">
        <v>106990</v>
      </c>
      <c r="E194" s="31">
        <v>1320219187200</v>
      </c>
      <c r="F194" t="s">
        <v>621</v>
      </c>
      <c r="G194">
        <v>324110</v>
      </c>
      <c r="H194" t="s">
        <v>622</v>
      </c>
      <c r="I194" t="s">
        <v>623</v>
      </c>
      <c r="J194" t="s">
        <v>199</v>
      </c>
      <c r="K194" t="s">
        <v>148</v>
      </c>
      <c r="L194">
        <v>78407</v>
      </c>
      <c r="M194" s="3" t="str">
        <f t="shared" ref="M194:M257" si="51">_xlfn.TEXTJOIN(", ", TRUE, BU194:DV194)</f>
        <v>89. PRODUCE THE CHEMICAL, 93. AS A BYPRODUCT</v>
      </c>
      <c r="N194" s="3" t="s">
        <v>63</v>
      </c>
      <c r="O194" s="3" t="s">
        <v>1429</v>
      </c>
      <c r="P194">
        <v>0</v>
      </c>
      <c r="Q194">
        <v>155.54</v>
      </c>
      <c r="R194">
        <v>155.54</v>
      </c>
      <c r="S194" s="3" t="s">
        <v>1407</v>
      </c>
      <c r="T194" s="3" t="s">
        <v>1405</v>
      </c>
      <c r="U194" s="3" t="s">
        <v>1405</v>
      </c>
      <c r="V194" s="3" t="s">
        <v>1405</v>
      </c>
      <c r="W194" s="3" t="s">
        <v>1407</v>
      </c>
      <c r="X194" s="3" t="s">
        <v>1405</v>
      </c>
      <c r="Y194" s="3" t="s">
        <v>1405</v>
      </c>
      <c r="Z194" s="3" t="s">
        <v>1405</v>
      </c>
      <c r="AA194" s="3" t="s">
        <v>1405</v>
      </c>
      <c r="AB194" s="3" t="s">
        <v>1405</v>
      </c>
      <c r="AC194" s="3" t="s">
        <v>1405</v>
      </c>
      <c r="AD194" s="3" t="s">
        <v>1405</v>
      </c>
      <c r="AE194" s="3" t="s">
        <v>1405</v>
      </c>
      <c r="AF194" s="3" t="s">
        <v>1405</v>
      </c>
      <c r="AG194" s="3" t="s">
        <v>1405</v>
      </c>
      <c r="AH194" s="3" t="s">
        <v>1405</v>
      </c>
      <c r="AI194" s="3" t="s">
        <v>1405</v>
      </c>
      <c r="AJ194" s="3" t="s">
        <v>1405</v>
      </c>
      <c r="AK194" s="3" t="s">
        <v>1405</v>
      </c>
      <c r="AL194" s="3" t="s">
        <v>1405</v>
      </c>
      <c r="AM194" s="3" t="s">
        <v>1405</v>
      </c>
      <c r="AN194" s="3" t="s">
        <v>1405</v>
      </c>
      <c r="AO194" s="3" t="s">
        <v>1405</v>
      </c>
      <c r="AP194" s="3" t="s">
        <v>1405</v>
      </c>
      <c r="AQ194" s="3" t="s">
        <v>1405</v>
      </c>
      <c r="AR194" s="3" t="s">
        <v>1405</v>
      </c>
      <c r="AS194" s="3" t="s">
        <v>1405</v>
      </c>
      <c r="AT194" s="3" t="s">
        <v>1405</v>
      </c>
      <c r="AU194" s="3" t="s">
        <v>1405</v>
      </c>
      <c r="AV194" s="3" t="s">
        <v>1405</v>
      </c>
      <c r="AW194" s="3" t="s">
        <v>1405</v>
      </c>
      <c r="AX194" s="3" t="s">
        <v>1405</v>
      </c>
      <c r="AY194" s="3" t="s">
        <v>1405</v>
      </c>
      <c r="AZ194" s="3" t="s">
        <v>1405</v>
      </c>
      <c r="BA194" s="3" t="s">
        <v>1405</v>
      </c>
      <c r="BB194" s="3" t="s">
        <v>1405</v>
      </c>
      <c r="BC194" s="3" t="s">
        <v>1405</v>
      </c>
      <c r="BD194" s="3" t="s">
        <v>1405</v>
      </c>
      <c r="BE194" s="3" t="s">
        <v>1405</v>
      </c>
      <c r="BF194" s="3" t="s">
        <v>1405</v>
      </c>
      <c r="BG194" s="3" t="s">
        <v>1405</v>
      </c>
      <c r="BH194" s="3" t="s">
        <v>1405</v>
      </c>
      <c r="BI194" s="3" t="s">
        <v>1405</v>
      </c>
      <c r="BJ194" s="3" t="s">
        <v>1405</v>
      </c>
      <c r="BK194" s="3" t="s">
        <v>1405</v>
      </c>
      <c r="BL194" s="3" t="s">
        <v>1405</v>
      </c>
      <c r="BM194" s="3" t="s">
        <v>1405</v>
      </c>
      <c r="BN194" s="3" t="s">
        <v>1405</v>
      </c>
      <c r="BO194" s="3" t="s">
        <v>1405</v>
      </c>
      <c r="BP194" s="3" t="s">
        <v>1405</v>
      </c>
      <c r="BQ194" s="3" t="s">
        <v>1405</v>
      </c>
      <c r="BR194" s="3" t="s">
        <v>1405</v>
      </c>
      <c r="BS194" s="3" t="s">
        <v>1405</v>
      </c>
      <c r="BT194" s="3" t="s">
        <v>1405</v>
      </c>
      <c r="BU194" s="3" t="str">
        <f t="shared" si="50"/>
        <v>89. PRODUCE THE CHEMICAL</v>
      </c>
      <c r="BV194" s="3" t="str">
        <f t="shared" si="50"/>
        <v/>
      </c>
      <c r="BW194" s="3" t="str">
        <f t="shared" si="50"/>
        <v/>
      </c>
      <c r="BX194" s="3" t="str">
        <f t="shared" si="50"/>
        <v/>
      </c>
      <c r="BY194" s="3" t="str">
        <f t="shared" si="50"/>
        <v>93. AS A BYPRODUCT</v>
      </c>
      <c r="BZ194" s="3" t="str">
        <f t="shared" si="50"/>
        <v/>
      </c>
      <c r="CA194" s="3" t="str">
        <f t="shared" si="50"/>
        <v/>
      </c>
      <c r="CB194" s="3" t="str">
        <f t="shared" si="50"/>
        <v/>
      </c>
      <c r="CC194" s="3" t="str">
        <f t="shared" si="50"/>
        <v/>
      </c>
      <c r="CD194" s="3" t="str">
        <f t="shared" si="50"/>
        <v/>
      </c>
      <c r="CE194" s="3" t="str">
        <f t="shared" si="49"/>
        <v/>
      </c>
      <c r="CF194" s="3" t="str">
        <f t="shared" si="49"/>
        <v/>
      </c>
      <c r="CG194" s="3" t="str">
        <f t="shared" si="49"/>
        <v/>
      </c>
      <c r="CH194" s="3" t="str">
        <f t="shared" si="49"/>
        <v/>
      </c>
      <c r="CI194" s="3" t="str">
        <f t="shared" si="48"/>
        <v/>
      </c>
      <c r="CJ194" s="3" t="str">
        <f t="shared" si="48"/>
        <v/>
      </c>
      <c r="CK194" s="3" t="str">
        <f t="shared" si="48"/>
        <v/>
      </c>
      <c r="CL194" s="3" t="str">
        <f t="shared" si="48"/>
        <v/>
      </c>
      <c r="CM194" s="3" t="str">
        <f t="shared" si="48"/>
        <v/>
      </c>
      <c r="CN194" s="3" t="str">
        <f t="shared" si="48"/>
        <v/>
      </c>
      <c r="CO194" s="3" t="str">
        <f t="shared" si="48"/>
        <v/>
      </c>
      <c r="CP194" s="3" t="str">
        <f t="shared" si="48"/>
        <v/>
      </c>
      <c r="CQ194" s="3" t="str">
        <f t="shared" si="46"/>
        <v/>
      </c>
      <c r="CR194" s="3" t="str">
        <f t="shared" si="46"/>
        <v/>
      </c>
      <c r="CS194" s="3" t="str">
        <f t="shared" si="46"/>
        <v/>
      </c>
      <c r="CT194" s="3" t="str">
        <f t="shared" si="46"/>
        <v/>
      </c>
      <c r="CU194" s="3" t="str">
        <f t="shared" si="46"/>
        <v/>
      </c>
      <c r="CV194" s="3" t="str">
        <f t="shared" si="46"/>
        <v/>
      </c>
      <c r="CW194" s="3" t="str">
        <f t="shared" si="46"/>
        <v/>
      </c>
      <c r="CX194" s="3" t="str">
        <f t="shared" si="47"/>
        <v/>
      </c>
      <c r="CY194" s="3" t="str">
        <f t="shared" si="47"/>
        <v/>
      </c>
      <c r="CZ194" s="3" t="str">
        <f t="shared" si="47"/>
        <v/>
      </c>
      <c r="DA194" s="3" t="str">
        <f t="shared" si="47"/>
        <v/>
      </c>
      <c r="DB194" s="3" t="str">
        <f t="shared" si="47"/>
        <v/>
      </c>
      <c r="DC194" s="3" t="str">
        <f t="shared" si="47"/>
        <v/>
      </c>
      <c r="DD194" s="3" t="str">
        <f t="shared" si="47"/>
        <v/>
      </c>
      <c r="DE194" s="3" t="str">
        <f t="shared" si="47"/>
        <v/>
      </c>
      <c r="DF194" s="3" t="str">
        <f t="shared" si="47"/>
        <v/>
      </c>
      <c r="DG194" s="3" t="str">
        <f t="shared" si="44"/>
        <v/>
      </c>
      <c r="DH194" s="3" t="str">
        <f t="shared" si="44"/>
        <v/>
      </c>
      <c r="DI194" s="3" t="str">
        <f t="shared" si="44"/>
        <v/>
      </c>
      <c r="DJ194" s="3" t="str">
        <f t="shared" si="44"/>
        <v/>
      </c>
      <c r="DK194" s="3" t="str">
        <f t="shared" si="44"/>
        <v/>
      </c>
      <c r="DL194" s="3" t="str">
        <f t="shared" si="44"/>
        <v/>
      </c>
      <c r="DM194" s="3" t="str">
        <f t="shared" si="44"/>
        <v/>
      </c>
      <c r="DN194" s="3" t="str">
        <f t="shared" si="44"/>
        <v/>
      </c>
      <c r="DO194" s="3" t="str">
        <f t="shared" si="44"/>
        <v/>
      </c>
      <c r="DP194" s="3" t="str">
        <f t="shared" si="44"/>
        <v/>
      </c>
      <c r="DQ194" s="3" t="str">
        <f t="shared" si="44"/>
        <v/>
      </c>
      <c r="DR194" s="3" t="str">
        <f t="shared" si="44"/>
        <v/>
      </c>
      <c r="DS194" s="3" t="str">
        <f t="shared" si="44"/>
        <v/>
      </c>
      <c r="DT194" s="3" t="str">
        <f t="shared" si="44"/>
        <v/>
      </c>
      <c r="DU194" s="3" t="str">
        <f t="shared" si="44"/>
        <v/>
      </c>
      <c r="DV194" s="3" t="str">
        <f t="shared" si="44"/>
        <v/>
      </c>
    </row>
    <row r="195" spans="1:126" ht="60">
      <c r="A195" t="s">
        <v>115</v>
      </c>
      <c r="B195">
        <v>2021</v>
      </c>
      <c r="C195" t="s">
        <v>114</v>
      </c>
      <c r="D195">
        <v>106990</v>
      </c>
      <c r="E195" s="31">
        <v>1321220417428</v>
      </c>
      <c r="F195" t="s">
        <v>621</v>
      </c>
      <c r="G195">
        <v>324110</v>
      </c>
      <c r="H195" t="s">
        <v>622</v>
      </c>
      <c r="I195" t="s">
        <v>623</v>
      </c>
      <c r="J195" t="s">
        <v>199</v>
      </c>
      <c r="K195" t="s">
        <v>148</v>
      </c>
      <c r="L195">
        <v>78407</v>
      </c>
      <c r="M195" s="3" t="str">
        <f t="shared" si="51"/>
        <v>116. AS A PROCESS IMPURITY</v>
      </c>
      <c r="N195" s="3" t="s">
        <v>63</v>
      </c>
      <c r="O195" s="3" t="s">
        <v>1428</v>
      </c>
      <c r="P195">
        <v>149</v>
      </c>
      <c r="Q195">
        <v>0</v>
      </c>
      <c r="R195">
        <v>149</v>
      </c>
      <c r="S195" s="3" t="s">
        <v>1405</v>
      </c>
      <c r="T195" s="3" t="s">
        <v>1405</v>
      </c>
      <c r="U195" s="3" t="s">
        <v>1405</v>
      </c>
      <c r="V195" s="3" t="s">
        <v>1405</v>
      </c>
      <c r="W195" s="3" t="s">
        <v>1405</v>
      </c>
      <c r="X195" s="3" t="s">
        <v>1405</v>
      </c>
      <c r="Y195" s="3" t="s">
        <v>1405</v>
      </c>
      <c r="Z195" s="3" t="s">
        <v>1405</v>
      </c>
      <c r="AA195" s="3" t="s">
        <v>1405</v>
      </c>
      <c r="AB195" s="3" t="s">
        <v>1405</v>
      </c>
      <c r="AC195" s="3" t="s">
        <v>1405</v>
      </c>
      <c r="AD195" s="3" t="s">
        <v>1405</v>
      </c>
      <c r="AE195" s="3" t="s">
        <v>1405</v>
      </c>
      <c r="AF195" s="3" t="s">
        <v>1405</v>
      </c>
      <c r="AG195" s="3" t="s">
        <v>1405</v>
      </c>
      <c r="AH195" s="3" t="s">
        <v>1405</v>
      </c>
      <c r="AI195" s="3" t="s">
        <v>1405</v>
      </c>
      <c r="AJ195" s="3" t="s">
        <v>1405</v>
      </c>
      <c r="AK195" s="3" t="s">
        <v>1405</v>
      </c>
      <c r="AL195" s="3" t="s">
        <v>1405</v>
      </c>
      <c r="AM195" s="3" t="s">
        <v>1405</v>
      </c>
      <c r="AN195" s="3" t="s">
        <v>1405</v>
      </c>
      <c r="AO195" s="3" t="s">
        <v>1405</v>
      </c>
      <c r="AP195" s="3" t="s">
        <v>1405</v>
      </c>
      <c r="AQ195" s="3" t="s">
        <v>1405</v>
      </c>
      <c r="AR195" s="3" t="s">
        <v>1405</v>
      </c>
      <c r="AS195" s="3" t="s">
        <v>1405</v>
      </c>
      <c r="AT195" s="3" t="s">
        <v>1407</v>
      </c>
      <c r="AU195" s="3" t="s">
        <v>1405</v>
      </c>
      <c r="AV195" s="3" t="s">
        <v>1405</v>
      </c>
      <c r="AW195" s="3" t="s">
        <v>1405</v>
      </c>
      <c r="AX195" s="3" t="s">
        <v>1405</v>
      </c>
      <c r="AY195" s="3" t="s">
        <v>1405</v>
      </c>
      <c r="AZ195" s="3" t="s">
        <v>1405</v>
      </c>
      <c r="BA195" s="3" t="s">
        <v>1405</v>
      </c>
      <c r="BB195" s="3" t="s">
        <v>1405</v>
      </c>
      <c r="BC195" s="3" t="s">
        <v>1405</v>
      </c>
      <c r="BD195" s="3" t="s">
        <v>1405</v>
      </c>
      <c r="BE195" s="3" t="s">
        <v>1405</v>
      </c>
      <c r="BF195" s="3" t="s">
        <v>1405</v>
      </c>
      <c r="BG195" s="3" t="s">
        <v>1405</v>
      </c>
      <c r="BH195" s="3" t="s">
        <v>1405</v>
      </c>
      <c r="BI195" s="3" t="s">
        <v>1405</v>
      </c>
      <c r="BJ195" s="3" t="s">
        <v>1405</v>
      </c>
      <c r="BK195" s="3" t="s">
        <v>1405</v>
      </c>
      <c r="BL195" s="3" t="s">
        <v>1405</v>
      </c>
      <c r="BM195" s="3" t="s">
        <v>1405</v>
      </c>
      <c r="BN195" s="3" t="s">
        <v>1405</v>
      </c>
      <c r="BO195" s="3" t="s">
        <v>1405</v>
      </c>
      <c r="BP195" s="3" t="s">
        <v>1405</v>
      </c>
      <c r="BQ195" s="3" t="s">
        <v>1405</v>
      </c>
      <c r="BR195" s="3" t="s">
        <v>1405</v>
      </c>
      <c r="BS195" s="3" t="s">
        <v>1405</v>
      </c>
      <c r="BT195" s="3" t="s">
        <v>1405</v>
      </c>
      <c r="BU195" s="3" t="str">
        <f t="shared" si="50"/>
        <v/>
      </c>
      <c r="BV195" s="3" t="str">
        <f t="shared" si="50"/>
        <v/>
      </c>
      <c r="BW195" s="3" t="str">
        <f t="shared" si="50"/>
        <v/>
      </c>
      <c r="BX195" s="3" t="str">
        <f t="shared" si="50"/>
        <v/>
      </c>
      <c r="BY195" s="3" t="str">
        <f t="shared" si="50"/>
        <v/>
      </c>
      <c r="BZ195" s="3" t="str">
        <f t="shared" si="50"/>
        <v/>
      </c>
      <c r="CA195" s="3" t="str">
        <f t="shared" si="50"/>
        <v/>
      </c>
      <c r="CB195" s="3" t="str">
        <f t="shared" si="50"/>
        <v/>
      </c>
      <c r="CC195" s="3" t="str">
        <f t="shared" si="50"/>
        <v/>
      </c>
      <c r="CD195" s="3" t="str">
        <f t="shared" si="50"/>
        <v/>
      </c>
      <c r="CE195" s="3" t="str">
        <f t="shared" si="49"/>
        <v/>
      </c>
      <c r="CF195" s="3" t="str">
        <f t="shared" si="49"/>
        <v/>
      </c>
      <c r="CG195" s="3" t="str">
        <f t="shared" si="49"/>
        <v/>
      </c>
      <c r="CH195" s="3" t="str">
        <f t="shared" si="49"/>
        <v/>
      </c>
      <c r="CI195" s="3" t="str">
        <f t="shared" si="48"/>
        <v/>
      </c>
      <c r="CJ195" s="3" t="str">
        <f t="shared" si="48"/>
        <v/>
      </c>
      <c r="CK195" s="3" t="str">
        <f t="shared" si="48"/>
        <v/>
      </c>
      <c r="CL195" s="3" t="str">
        <f t="shared" si="48"/>
        <v/>
      </c>
      <c r="CM195" s="3" t="str">
        <f t="shared" si="48"/>
        <v/>
      </c>
      <c r="CN195" s="3" t="str">
        <f t="shared" si="48"/>
        <v/>
      </c>
      <c r="CO195" s="3" t="str">
        <f t="shared" si="48"/>
        <v/>
      </c>
      <c r="CP195" s="3" t="str">
        <f t="shared" si="48"/>
        <v/>
      </c>
      <c r="CQ195" s="3" t="str">
        <f t="shared" si="46"/>
        <v/>
      </c>
      <c r="CR195" s="3" t="str">
        <f t="shared" si="46"/>
        <v/>
      </c>
      <c r="CS195" s="3" t="str">
        <f t="shared" si="46"/>
        <v/>
      </c>
      <c r="CT195" s="3" t="str">
        <f t="shared" si="46"/>
        <v/>
      </c>
      <c r="CU195" s="3" t="str">
        <f t="shared" si="46"/>
        <v/>
      </c>
      <c r="CV195" s="3" t="str">
        <f t="shared" si="46"/>
        <v>116. AS A PROCESS IMPURITY</v>
      </c>
      <c r="CW195" s="3" t="str">
        <f t="shared" si="46"/>
        <v/>
      </c>
      <c r="CX195" s="3" t="str">
        <f t="shared" si="47"/>
        <v/>
      </c>
      <c r="CY195" s="3" t="str">
        <f t="shared" si="47"/>
        <v/>
      </c>
      <c r="CZ195" s="3" t="str">
        <f t="shared" si="47"/>
        <v/>
      </c>
      <c r="DA195" s="3" t="str">
        <f t="shared" si="47"/>
        <v/>
      </c>
      <c r="DB195" s="3" t="str">
        <f t="shared" si="47"/>
        <v/>
      </c>
      <c r="DC195" s="3" t="str">
        <f t="shared" si="47"/>
        <v/>
      </c>
      <c r="DD195" s="3" t="str">
        <f t="shared" si="47"/>
        <v/>
      </c>
      <c r="DE195" s="3" t="str">
        <f t="shared" si="47"/>
        <v/>
      </c>
      <c r="DF195" s="3" t="str">
        <f t="shared" si="47"/>
        <v/>
      </c>
      <c r="DG195" s="3" t="str">
        <f t="shared" si="44"/>
        <v/>
      </c>
      <c r="DH195" s="3" t="str">
        <f t="shared" si="44"/>
        <v/>
      </c>
      <c r="DI195" s="3" t="str">
        <f t="shared" si="44"/>
        <v/>
      </c>
      <c r="DJ195" s="3" t="str">
        <f t="shared" si="44"/>
        <v/>
      </c>
      <c r="DK195" s="3" t="str">
        <f t="shared" si="44"/>
        <v/>
      </c>
      <c r="DL195" s="3" t="str">
        <f t="shared" si="44"/>
        <v/>
      </c>
      <c r="DM195" s="3" t="str">
        <f t="shared" si="44"/>
        <v/>
      </c>
      <c r="DN195" s="3" t="str">
        <f t="shared" si="44"/>
        <v/>
      </c>
      <c r="DO195" s="3" t="str">
        <f t="shared" si="44"/>
        <v/>
      </c>
      <c r="DP195" s="3" t="str">
        <f t="shared" si="44"/>
        <v/>
      </c>
      <c r="DQ195" s="3" t="str">
        <f t="shared" si="44"/>
        <v/>
      </c>
      <c r="DR195" s="3" t="str">
        <f t="shared" si="44"/>
        <v/>
      </c>
      <c r="DS195" s="3" t="str">
        <f t="shared" si="44"/>
        <v/>
      </c>
      <c r="DT195" s="3" t="str">
        <f t="shared" si="44"/>
        <v/>
      </c>
      <c r="DU195" s="3" t="str">
        <f t="shared" si="44"/>
        <v/>
      </c>
      <c r="DV195" s="3" t="str">
        <f t="shared" si="44"/>
        <v/>
      </c>
    </row>
    <row r="196" spans="1:126" ht="45">
      <c r="A196" t="s">
        <v>115</v>
      </c>
      <c r="B196">
        <v>2016</v>
      </c>
      <c r="C196" t="s">
        <v>114</v>
      </c>
      <c r="D196">
        <v>106990</v>
      </c>
      <c r="E196" s="31">
        <v>1316215367069</v>
      </c>
      <c r="F196" t="s">
        <v>628</v>
      </c>
      <c r="G196">
        <v>324110</v>
      </c>
      <c r="H196" t="s">
        <v>629</v>
      </c>
      <c r="I196" t="s">
        <v>630</v>
      </c>
      <c r="J196" t="s">
        <v>199</v>
      </c>
      <c r="K196" t="s">
        <v>148</v>
      </c>
      <c r="L196">
        <v>78409</v>
      </c>
      <c r="M196" s="3" t="str">
        <f t="shared" si="51"/>
        <v>116. AS A PROCESS IMPURITY</v>
      </c>
      <c r="N196" s="3" t="s">
        <v>63</v>
      </c>
      <c r="O196" s="3" t="s">
        <v>1430</v>
      </c>
      <c r="P196">
        <v>22</v>
      </c>
      <c r="Q196">
        <v>0</v>
      </c>
      <c r="R196">
        <v>22</v>
      </c>
      <c r="S196" s="3" t="s">
        <v>1405</v>
      </c>
      <c r="T196" s="3" t="s">
        <v>1405</v>
      </c>
      <c r="U196" s="3" t="s">
        <v>1405</v>
      </c>
      <c r="V196" s="3" t="s">
        <v>1405</v>
      </c>
      <c r="W196" s="3" t="s">
        <v>1405</v>
      </c>
      <c r="X196" s="3" t="s">
        <v>1405</v>
      </c>
      <c r="Y196" s="3" t="s">
        <v>1405</v>
      </c>
      <c r="AE196" s="3" t="s">
        <v>1405</v>
      </c>
      <c r="AR196" s="3" t="s">
        <v>1405</v>
      </c>
      <c r="AS196" s="3" t="s">
        <v>1405</v>
      </c>
      <c r="AT196" s="3" t="s">
        <v>1407</v>
      </c>
      <c r="AV196" s="3" t="s">
        <v>1405</v>
      </c>
      <c r="BD196" s="3" t="s">
        <v>1405</v>
      </c>
      <c r="BK196" s="3" t="s">
        <v>1405</v>
      </c>
      <c r="BU196" s="3" t="str">
        <f t="shared" si="50"/>
        <v/>
      </c>
      <c r="BV196" s="3" t="str">
        <f t="shared" si="50"/>
        <v/>
      </c>
      <c r="BW196" s="3" t="str">
        <f t="shared" si="50"/>
        <v/>
      </c>
      <c r="BX196" s="3" t="str">
        <f t="shared" si="50"/>
        <v/>
      </c>
      <c r="BY196" s="3" t="str">
        <f t="shared" si="50"/>
        <v/>
      </c>
      <c r="BZ196" s="3" t="str">
        <f t="shared" si="50"/>
        <v/>
      </c>
      <c r="CA196" s="3" t="str">
        <f t="shared" si="50"/>
        <v/>
      </c>
      <c r="CB196" s="3" t="str">
        <f t="shared" si="50"/>
        <v/>
      </c>
      <c r="CC196" s="3" t="str">
        <f t="shared" si="50"/>
        <v/>
      </c>
      <c r="CD196" s="3" t="str">
        <f t="shared" si="50"/>
        <v/>
      </c>
      <c r="CE196" s="3" t="str">
        <f t="shared" si="49"/>
        <v/>
      </c>
      <c r="CF196" s="3" t="str">
        <f t="shared" si="49"/>
        <v/>
      </c>
      <c r="CG196" s="3" t="str">
        <f t="shared" si="49"/>
        <v/>
      </c>
      <c r="CH196" s="3" t="str">
        <f t="shared" si="49"/>
        <v/>
      </c>
      <c r="CI196" s="3" t="str">
        <f t="shared" si="48"/>
        <v/>
      </c>
      <c r="CJ196" s="3" t="str">
        <f t="shared" si="48"/>
        <v/>
      </c>
      <c r="CK196" s="3" t="str">
        <f t="shared" si="48"/>
        <v/>
      </c>
      <c r="CL196" s="3" t="str">
        <f t="shared" si="48"/>
        <v/>
      </c>
      <c r="CM196" s="3" t="str">
        <f t="shared" si="48"/>
        <v/>
      </c>
      <c r="CN196" s="3" t="str">
        <f t="shared" si="48"/>
        <v/>
      </c>
      <c r="CO196" s="3" t="str">
        <f t="shared" si="48"/>
        <v/>
      </c>
      <c r="CP196" s="3" t="str">
        <f t="shared" si="48"/>
        <v/>
      </c>
      <c r="CQ196" s="3" t="str">
        <f t="shared" si="46"/>
        <v/>
      </c>
      <c r="CR196" s="3" t="str">
        <f t="shared" si="46"/>
        <v/>
      </c>
      <c r="CS196" s="3" t="str">
        <f t="shared" si="46"/>
        <v/>
      </c>
      <c r="CT196" s="3" t="str">
        <f t="shared" si="46"/>
        <v/>
      </c>
      <c r="CU196" s="3" t="str">
        <f t="shared" si="46"/>
        <v/>
      </c>
      <c r="CV196" s="3" t="str">
        <f t="shared" si="46"/>
        <v>116. AS A PROCESS IMPURITY</v>
      </c>
      <c r="CW196" s="3" t="str">
        <f t="shared" si="46"/>
        <v/>
      </c>
      <c r="CX196" s="3" t="str">
        <f t="shared" si="47"/>
        <v/>
      </c>
      <c r="CY196" s="3" t="str">
        <f t="shared" si="47"/>
        <v/>
      </c>
      <c r="CZ196" s="3" t="str">
        <f t="shared" si="47"/>
        <v/>
      </c>
      <c r="DA196" s="3" t="str">
        <f t="shared" si="47"/>
        <v/>
      </c>
      <c r="DB196" s="3" t="str">
        <f t="shared" si="47"/>
        <v/>
      </c>
      <c r="DC196" s="3" t="str">
        <f t="shared" si="47"/>
        <v/>
      </c>
      <c r="DD196" s="3" t="str">
        <f t="shared" si="47"/>
        <v/>
      </c>
      <c r="DE196" s="3" t="str">
        <f t="shared" si="47"/>
        <v/>
      </c>
      <c r="DF196" s="3" t="str">
        <f t="shared" si="47"/>
        <v/>
      </c>
      <c r="DG196" s="3" t="str">
        <f t="shared" si="44"/>
        <v/>
      </c>
      <c r="DH196" s="3" t="str">
        <f t="shared" ref="DH196:DV212" si="52">IF(BF196="Yes", DH$1,"")</f>
        <v/>
      </c>
      <c r="DI196" s="3" t="str">
        <f t="shared" si="52"/>
        <v/>
      </c>
      <c r="DJ196" s="3" t="str">
        <f t="shared" si="52"/>
        <v/>
      </c>
      <c r="DK196" s="3" t="str">
        <f t="shared" si="52"/>
        <v/>
      </c>
      <c r="DL196" s="3" t="str">
        <f t="shared" si="52"/>
        <v/>
      </c>
      <c r="DM196" s="3" t="str">
        <f t="shared" si="52"/>
        <v/>
      </c>
      <c r="DN196" s="3" t="str">
        <f t="shared" si="52"/>
        <v/>
      </c>
      <c r="DO196" s="3" t="str">
        <f t="shared" si="52"/>
        <v/>
      </c>
      <c r="DP196" s="3" t="str">
        <f t="shared" si="52"/>
        <v/>
      </c>
      <c r="DQ196" s="3" t="str">
        <f t="shared" si="52"/>
        <v/>
      </c>
      <c r="DR196" s="3" t="str">
        <f t="shared" si="52"/>
        <v/>
      </c>
      <c r="DS196" s="3" t="str">
        <f t="shared" si="52"/>
        <v/>
      </c>
      <c r="DT196" s="3" t="str">
        <f t="shared" si="52"/>
        <v/>
      </c>
      <c r="DU196" s="3" t="str">
        <f t="shared" si="52"/>
        <v/>
      </c>
      <c r="DV196" s="3" t="str">
        <f t="shared" si="52"/>
        <v/>
      </c>
    </row>
    <row r="197" spans="1:126" ht="45">
      <c r="A197" t="s">
        <v>115</v>
      </c>
      <c r="B197">
        <v>2017</v>
      </c>
      <c r="C197" t="s">
        <v>114</v>
      </c>
      <c r="D197">
        <v>106990</v>
      </c>
      <c r="E197" s="31">
        <v>1317216175909</v>
      </c>
      <c r="F197" t="s">
        <v>628</v>
      </c>
      <c r="G197">
        <v>324110</v>
      </c>
      <c r="H197" t="s">
        <v>629</v>
      </c>
      <c r="I197" t="s">
        <v>630</v>
      </c>
      <c r="J197" t="s">
        <v>199</v>
      </c>
      <c r="K197" t="s">
        <v>148</v>
      </c>
      <c r="L197">
        <v>78409</v>
      </c>
      <c r="M197" s="3" t="str">
        <f t="shared" si="51"/>
        <v>116. AS A PROCESS IMPURITY</v>
      </c>
      <c r="N197" s="3" t="s">
        <v>63</v>
      </c>
      <c r="O197" s="3" t="s">
        <v>1430</v>
      </c>
      <c r="P197">
        <v>24</v>
      </c>
      <c r="Q197">
        <v>0</v>
      </c>
      <c r="R197">
        <v>24</v>
      </c>
      <c r="S197" s="3" t="s">
        <v>1405</v>
      </c>
      <c r="T197" s="3" t="s">
        <v>1405</v>
      </c>
      <c r="U197" s="3" t="s">
        <v>1405</v>
      </c>
      <c r="V197" s="3" t="s">
        <v>1405</v>
      </c>
      <c r="W197" s="3" t="s">
        <v>1405</v>
      </c>
      <c r="X197" s="3" t="s">
        <v>1405</v>
      </c>
      <c r="Y197" s="3" t="s">
        <v>1405</v>
      </c>
      <c r="AE197" s="3" t="s">
        <v>1405</v>
      </c>
      <c r="AR197" s="3" t="s">
        <v>1405</v>
      </c>
      <c r="AS197" s="3" t="s">
        <v>1405</v>
      </c>
      <c r="AT197" s="3" t="s">
        <v>1407</v>
      </c>
      <c r="AV197" s="3" t="s">
        <v>1405</v>
      </c>
      <c r="BD197" s="3" t="s">
        <v>1405</v>
      </c>
      <c r="BK197" s="3" t="s">
        <v>1405</v>
      </c>
      <c r="BU197" s="3" t="str">
        <f t="shared" si="50"/>
        <v/>
      </c>
      <c r="BV197" s="3" t="str">
        <f t="shared" si="50"/>
        <v/>
      </c>
      <c r="BW197" s="3" t="str">
        <f t="shared" si="50"/>
        <v/>
      </c>
      <c r="BX197" s="3" t="str">
        <f t="shared" si="50"/>
        <v/>
      </c>
      <c r="BY197" s="3" t="str">
        <f t="shared" si="50"/>
        <v/>
      </c>
      <c r="BZ197" s="3" t="str">
        <f t="shared" si="50"/>
        <v/>
      </c>
      <c r="CA197" s="3" t="str">
        <f t="shared" si="50"/>
        <v/>
      </c>
      <c r="CB197" s="3" t="str">
        <f t="shared" si="50"/>
        <v/>
      </c>
      <c r="CC197" s="3" t="str">
        <f t="shared" si="50"/>
        <v/>
      </c>
      <c r="CD197" s="3" t="str">
        <f t="shared" si="50"/>
        <v/>
      </c>
      <c r="CE197" s="3" t="str">
        <f t="shared" si="49"/>
        <v/>
      </c>
      <c r="CF197" s="3" t="str">
        <f t="shared" si="49"/>
        <v/>
      </c>
      <c r="CG197" s="3" t="str">
        <f t="shared" si="49"/>
        <v/>
      </c>
      <c r="CH197" s="3" t="str">
        <f t="shared" si="49"/>
        <v/>
      </c>
      <c r="CI197" s="3" t="str">
        <f t="shared" si="48"/>
        <v/>
      </c>
      <c r="CJ197" s="3" t="str">
        <f t="shared" si="48"/>
        <v/>
      </c>
      <c r="CK197" s="3" t="str">
        <f t="shared" si="48"/>
        <v/>
      </c>
      <c r="CL197" s="3" t="str">
        <f t="shared" si="48"/>
        <v/>
      </c>
      <c r="CM197" s="3" t="str">
        <f t="shared" si="48"/>
        <v/>
      </c>
      <c r="CN197" s="3" t="str">
        <f t="shared" si="48"/>
        <v/>
      </c>
      <c r="CO197" s="3" t="str">
        <f t="shared" si="48"/>
        <v/>
      </c>
      <c r="CP197" s="3" t="str">
        <f t="shared" si="48"/>
        <v/>
      </c>
      <c r="CQ197" s="3" t="str">
        <f t="shared" si="46"/>
        <v/>
      </c>
      <c r="CR197" s="3" t="str">
        <f t="shared" si="46"/>
        <v/>
      </c>
      <c r="CS197" s="3" t="str">
        <f t="shared" si="46"/>
        <v/>
      </c>
      <c r="CT197" s="3" t="str">
        <f t="shared" si="46"/>
        <v/>
      </c>
      <c r="CU197" s="3" t="str">
        <f t="shared" si="46"/>
        <v/>
      </c>
      <c r="CV197" s="3" t="str">
        <f t="shared" si="46"/>
        <v>116. AS A PROCESS IMPURITY</v>
      </c>
      <c r="CW197" s="3" t="str">
        <f t="shared" si="46"/>
        <v/>
      </c>
      <c r="CX197" s="3" t="str">
        <f t="shared" si="47"/>
        <v/>
      </c>
      <c r="CY197" s="3" t="str">
        <f t="shared" si="47"/>
        <v/>
      </c>
      <c r="CZ197" s="3" t="str">
        <f t="shared" si="47"/>
        <v/>
      </c>
      <c r="DA197" s="3" t="str">
        <f t="shared" si="47"/>
        <v/>
      </c>
      <c r="DB197" s="3" t="str">
        <f t="shared" si="47"/>
        <v/>
      </c>
      <c r="DC197" s="3" t="str">
        <f t="shared" si="47"/>
        <v/>
      </c>
      <c r="DD197" s="3" t="str">
        <f t="shared" si="47"/>
        <v/>
      </c>
      <c r="DE197" s="3" t="str">
        <f t="shared" si="47"/>
        <v/>
      </c>
      <c r="DF197" s="3" t="str">
        <f t="shared" si="47"/>
        <v/>
      </c>
      <c r="DG197" s="3" t="str">
        <f t="shared" si="47"/>
        <v/>
      </c>
      <c r="DH197" s="3" t="str">
        <f t="shared" si="52"/>
        <v/>
      </c>
      <c r="DI197" s="3" t="str">
        <f t="shared" si="52"/>
        <v/>
      </c>
      <c r="DJ197" s="3" t="str">
        <f t="shared" si="52"/>
        <v/>
      </c>
      <c r="DK197" s="3" t="str">
        <f t="shared" si="52"/>
        <v/>
      </c>
      <c r="DL197" s="3" t="str">
        <f t="shared" si="52"/>
        <v/>
      </c>
      <c r="DM197" s="3" t="str">
        <f t="shared" si="52"/>
        <v/>
      </c>
      <c r="DN197" s="3" t="str">
        <f t="shared" si="52"/>
        <v/>
      </c>
      <c r="DO197" s="3" t="str">
        <f t="shared" si="52"/>
        <v/>
      </c>
      <c r="DP197" s="3" t="str">
        <f t="shared" si="52"/>
        <v/>
      </c>
      <c r="DQ197" s="3" t="str">
        <f t="shared" si="52"/>
        <v/>
      </c>
      <c r="DR197" s="3" t="str">
        <f t="shared" si="52"/>
        <v/>
      </c>
      <c r="DS197" s="3" t="str">
        <f t="shared" si="52"/>
        <v/>
      </c>
      <c r="DT197" s="3" t="str">
        <f t="shared" si="52"/>
        <v/>
      </c>
      <c r="DU197" s="3" t="str">
        <f t="shared" si="52"/>
        <v/>
      </c>
      <c r="DV197" s="3" t="str">
        <f t="shared" si="52"/>
        <v/>
      </c>
    </row>
    <row r="198" spans="1:126" ht="60">
      <c r="A198" t="s">
        <v>115</v>
      </c>
      <c r="B198">
        <v>2018</v>
      </c>
      <c r="C198" t="s">
        <v>114</v>
      </c>
      <c r="D198">
        <v>106990</v>
      </c>
      <c r="E198" s="31">
        <v>1318217213560</v>
      </c>
      <c r="F198" t="s">
        <v>628</v>
      </c>
      <c r="G198">
        <v>324110</v>
      </c>
      <c r="H198" t="s">
        <v>629</v>
      </c>
      <c r="I198" t="s">
        <v>630</v>
      </c>
      <c r="J198" t="s">
        <v>199</v>
      </c>
      <c r="K198" t="s">
        <v>148</v>
      </c>
      <c r="L198">
        <v>78409</v>
      </c>
      <c r="M198" s="3" t="str">
        <f t="shared" si="51"/>
        <v>116. AS A PROCESS IMPURITY</v>
      </c>
      <c r="N198" s="3" t="s">
        <v>63</v>
      </c>
      <c r="O198" s="3" t="s">
        <v>1430</v>
      </c>
      <c r="P198">
        <v>23</v>
      </c>
      <c r="Q198">
        <v>0</v>
      </c>
      <c r="R198">
        <v>23</v>
      </c>
      <c r="S198" s="3" t="s">
        <v>1405</v>
      </c>
      <c r="T198" s="3" t="s">
        <v>1405</v>
      </c>
      <c r="U198" s="3" t="s">
        <v>1405</v>
      </c>
      <c r="V198" s="3" t="s">
        <v>1405</v>
      </c>
      <c r="W198" s="3" t="s">
        <v>1405</v>
      </c>
      <c r="X198" s="3" t="s">
        <v>1405</v>
      </c>
      <c r="Y198" s="3" t="s">
        <v>1405</v>
      </c>
      <c r="Z198" s="3" t="s">
        <v>1405</v>
      </c>
      <c r="AA198" s="3" t="s">
        <v>1405</v>
      </c>
      <c r="AB198" s="3" t="s">
        <v>1405</v>
      </c>
      <c r="AC198" s="3" t="s">
        <v>1405</v>
      </c>
      <c r="AD198" s="3" t="s">
        <v>1405</v>
      </c>
      <c r="AE198" s="3" t="s">
        <v>1405</v>
      </c>
      <c r="AF198" s="3" t="s">
        <v>1405</v>
      </c>
      <c r="AG198" s="3" t="s">
        <v>1405</v>
      </c>
      <c r="AH198" s="3" t="s">
        <v>1405</v>
      </c>
      <c r="AI198" s="3" t="s">
        <v>1405</v>
      </c>
      <c r="AJ198" s="3" t="s">
        <v>1405</v>
      </c>
      <c r="AK198" s="3" t="s">
        <v>1405</v>
      </c>
      <c r="AL198" s="3" t="s">
        <v>1405</v>
      </c>
      <c r="AM198" s="3" t="s">
        <v>1405</v>
      </c>
      <c r="AN198" s="3" t="s">
        <v>1405</v>
      </c>
      <c r="AO198" s="3" t="s">
        <v>1405</v>
      </c>
      <c r="AP198" s="3" t="s">
        <v>1405</v>
      </c>
      <c r="AQ198" s="3" t="s">
        <v>1405</v>
      </c>
      <c r="AR198" s="3" t="s">
        <v>1405</v>
      </c>
      <c r="AS198" s="3" t="s">
        <v>1405</v>
      </c>
      <c r="AT198" s="3" t="s">
        <v>1407</v>
      </c>
      <c r="AU198" s="3" t="s">
        <v>1405</v>
      </c>
      <c r="AV198" s="3" t="s">
        <v>1405</v>
      </c>
      <c r="AW198" s="3" t="s">
        <v>1405</v>
      </c>
      <c r="AX198" s="3" t="s">
        <v>1405</v>
      </c>
      <c r="AY198" s="3" t="s">
        <v>1405</v>
      </c>
      <c r="AZ198" s="3" t="s">
        <v>1405</v>
      </c>
      <c r="BA198" s="3" t="s">
        <v>1405</v>
      </c>
      <c r="BB198" s="3" t="s">
        <v>1405</v>
      </c>
      <c r="BC198" s="3" t="s">
        <v>1405</v>
      </c>
      <c r="BD198" s="3" t="s">
        <v>1405</v>
      </c>
      <c r="BE198" s="3" t="s">
        <v>1405</v>
      </c>
      <c r="BF198" s="3" t="s">
        <v>1405</v>
      </c>
      <c r="BG198" s="3" t="s">
        <v>1405</v>
      </c>
      <c r="BH198" s="3" t="s">
        <v>1405</v>
      </c>
      <c r="BI198" s="3" t="s">
        <v>1405</v>
      </c>
      <c r="BJ198" s="3" t="s">
        <v>1405</v>
      </c>
      <c r="BK198" s="3" t="s">
        <v>1405</v>
      </c>
      <c r="BL198" s="3" t="s">
        <v>1405</v>
      </c>
      <c r="BM198" s="3" t="s">
        <v>1405</v>
      </c>
      <c r="BN198" s="3" t="s">
        <v>1405</v>
      </c>
      <c r="BO198" s="3" t="s">
        <v>1405</v>
      </c>
      <c r="BP198" s="3" t="s">
        <v>1405</v>
      </c>
      <c r="BQ198" s="3" t="s">
        <v>1405</v>
      </c>
      <c r="BR198" s="3" t="s">
        <v>1405</v>
      </c>
      <c r="BS198" s="3" t="s">
        <v>1405</v>
      </c>
      <c r="BT198" s="3" t="s">
        <v>1405</v>
      </c>
      <c r="BU198" s="3" t="str">
        <f t="shared" si="50"/>
        <v/>
      </c>
      <c r="BV198" s="3" t="str">
        <f t="shared" si="50"/>
        <v/>
      </c>
      <c r="BW198" s="3" t="str">
        <f t="shared" si="50"/>
        <v/>
      </c>
      <c r="BX198" s="3" t="str">
        <f t="shared" si="50"/>
        <v/>
      </c>
      <c r="BY198" s="3" t="str">
        <f t="shared" si="50"/>
        <v/>
      </c>
      <c r="BZ198" s="3" t="str">
        <f t="shared" si="50"/>
        <v/>
      </c>
      <c r="CA198" s="3" t="str">
        <f t="shared" si="50"/>
        <v/>
      </c>
      <c r="CB198" s="3" t="str">
        <f t="shared" si="50"/>
        <v/>
      </c>
      <c r="CC198" s="3" t="str">
        <f t="shared" si="50"/>
        <v/>
      </c>
      <c r="CD198" s="3" t="str">
        <f t="shared" si="50"/>
        <v/>
      </c>
      <c r="CE198" s="3" t="str">
        <f t="shared" si="49"/>
        <v/>
      </c>
      <c r="CF198" s="3" t="str">
        <f t="shared" si="49"/>
        <v/>
      </c>
      <c r="CG198" s="3" t="str">
        <f t="shared" si="49"/>
        <v/>
      </c>
      <c r="CH198" s="3" t="str">
        <f t="shared" si="49"/>
        <v/>
      </c>
      <c r="CI198" s="3" t="str">
        <f t="shared" si="48"/>
        <v/>
      </c>
      <c r="CJ198" s="3" t="str">
        <f t="shared" si="48"/>
        <v/>
      </c>
      <c r="CK198" s="3" t="str">
        <f t="shared" si="48"/>
        <v/>
      </c>
      <c r="CL198" s="3" t="str">
        <f t="shared" si="48"/>
        <v/>
      </c>
      <c r="CM198" s="3" t="str">
        <f t="shared" si="48"/>
        <v/>
      </c>
      <c r="CN198" s="3" t="str">
        <f t="shared" si="48"/>
        <v/>
      </c>
      <c r="CO198" s="3" t="str">
        <f t="shared" si="48"/>
        <v/>
      </c>
      <c r="CP198" s="3" t="str">
        <f t="shared" si="48"/>
        <v/>
      </c>
      <c r="CQ198" s="3" t="str">
        <f t="shared" si="46"/>
        <v/>
      </c>
      <c r="CR198" s="3" t="str">
        <f t="shared" si="46"/>
        <v/>
      </c>
      <c r="CS198" s="3" t="str">
        <f t="shared" si="46"/>
        <v/>
      </c>
      <c r="CT198" s="3" t="str">
        <f t="shared" si="46"/>
        <v/>
      </c>
      <c r="CU198" s="3" t="str">
        <f t="shared" si="46"/>
        <v/>
      </c>
      <c r="CV198" s="3" t="str">
        <f t="shared" si="46"/>
        <v>116. AS A PROCESS IMPURITY</v>
      </c>
      <c r="CW198" s="3" t="str">
        <f t="shared" si="46"/>
        <v/>
      </c>
      <c r="CX198" s="3" t="str">
        <f t="shared" si="47"/>
        <v/>
      </c>
      <c r="CY198" s="3" t="str">
        <f t="shared" si="47"/>
        <v/>
      </c>
      <c r="CZ198" s="3" t="str">
        <f t="shared" si="47"/>
        <v/>
      </c>
      <c r="DA198" s="3" t="str">
        <f t="shared" si="47"/>
        <v/>
      </c>
      <c r="DB198" s="3" t="str">
        <f t="shared" si="47"/>
        <v/>
      </c>
      <c r="DC198" s="3" t="str">
        <f t="shared" si="47"/>
        <v/>
      </c>
      <c r="DD198" s="3" t="str">
        <f t="shared" si="47"/>
        <v/>
      </c>
      <c r="DE198" s="3" t="str">
        <f t="shared" si="47"/>
        <v/>
      </c>
      <c r="DF198" s="3" t="str">
        <f t="shared" si="47"/>
        <v/>
      </c>
      <c r="DG198" s="3" t="str">
        <f t="shared" si="47"/>
        <v/>
      </c>
      <c r="DH198" s="3" t="str">
        <f t="shared" si="52"/>
        <v/>
      </c>
      <c r="DI198" s="3" t="str">
        <f t="shared" si="52"/>
        <v/>
      </c>
      <c r="DJ198" s="3" t="str">
        <f t="shared" si="52"/>
        <v/>
      </c>
      <c r="DK198" s="3" t="str">
        <f t="shared" si="52"/>
        <v/>
      </c>
      <c r="DL198" s="3" t="str">
        <f t="shared" si="52"/>
        <v/>
      </c>
      <c r="DM198" s="3" t="str">
        <f t="shared" si="52"/>
        <v/>
      </c>
      <c r="DN198" s="3" t="str">
        <f t="shared" si="52"/>
        <v/>
      </c>
      <c r="DO198" s="3" t="str">
        <f t="shared" si="52"/>
        <v/>
      </c>
      <c r="DP198" s="3" t="str">
        <f t="shared" si="52"/>
        <v/>
      </c>
      <c r="DQ198" s="3" t="str">
        <f t="shared" si="52"/>
        <v/>
      </c>
      <c r="DR198" s="3" t="str">
        <f t="shared" si="52"/>
        <v/>
      </c>
      <c r="DS198" s="3" t="str">
        <f t="shared" si="52"/>
        <v/>
      </c>
      <c r="DT198" s="3" t="str">
        <f t="shared" si="52"/>
        <v/>
      </c>
      <c r="DU198" s="3" t="str">
        <f t="shared" si="52"/>
        <v/>
      </c>
      <c r="DV198" s="3" t="str">
        <f t="shared" si="52"/>
        <v/>
      </c>
    </row>
    <row r="199" spans="1:126" ht="60">
      <c r="A199" t="s">
        <v>115</v>
      </c>
      <c r="B199">
        <v>2019</v>
      </c>
      <c r="C199" t="s">
        <v>114</v>
      </c>
      <c r="D199">
        <v>106990</v>
      </c>
      <c r="E199" s="31">
        <v>1319217985858</v>
      </c>
      <c r="F199" t="s">
        <v>628</v>
      </c>
      <c r="G199">
        <v>324110</v>
      </c>
      <c r="H199" t="s">
        <v>629</v>
      </c>
      <c r="I199" t="s">
        <v>630</v>
      </c>
      <c r="J199" t="s">
        <v>199</v>
      </c>
      <c r="K199" t="s">
        <v>148</v>
      </c>
      <c r="L199">
        <v>78409</v>
      </c>
      <c r="M199" s="3" t="str">
        <f t="shared" si="51"/>
        <v>116. AS A PROCESS IMPURITY</v>
      </c>
      <c r="N199" s="3" t="s">
        <v>63</v>
      </c>
      <c r="O199" s="3" t="s">
        <v>1430</v>
      </c>
      <c r="P199">
        <v>22</v>
      </c>
      <c r="Q199">
        <v>0</v>
      </c>
      <c r="R199">
        <v>22</v>
      </c>
      <c r="S199" s="3" t="s">
        <v>1405</v>
      </c>
      <c r="T199" s="3" t="s">
        <v>1405</v>
      </c>
      <c r="U199" s="3" t="s">
        <v>1405</v>
      </c>
      <c r="V199" s="3" t="s">
        <v>1405</v>
      </c>
      <c r="W199" s="3" t="s">
        <v>1405</v>
      </c>
      <c r="X199" s="3" t="s">
        <v>1405</v>
      </c>
      <c r="Y199" s="3" t="s">
        <v>1405</v>
      </c>
      <c r="Z199" s="3" t="s">
        <v>1405</v>
      </c>
      <c r="AA199" s="3" t="s">
        <v>1405</v>
      </c>
      <c r="AB199" s="3" t="s">
        <v>1405</v>
      </c>
      <c r="AC199" s="3" t="s">
        <v>1405</v>
      </c>
      <c r="AD199" s="3" t="s">
        <v>1405</v>
      </c>
      <c r="AE199" s="3" t="s">
        <v>1405</v>
      </c>
      <c r="AF199" s="3" t="s">
        <v>1405</v>
      </c>
      <c r="AG199" s="3" t="s">
        <v>1405</v>
      </c>
      <c r="AH199" s="3" t="s">
        <v>1405</v>
      </c>
      <c r="AI199" s="3" t="s">
        <v>1405</v>
      </c>
      <c r="AJ199" s="3" t="s">
        <v>1405</v>
      </c>
      <c r="AK199" s="3" t="s">
        <v>1405</v>
      </c>
      <c r="AL199" s="3" t="s">
        <v>1405</v>
      </c>
      <c r="AM199" s="3" t="s">
        <v>1405</v>
      </c>
      <c r="AN199" s="3" t="s">
        <v>1405</v>
      </c>
      <c r="AO199" s="3" t="s">
        <v>1405</v>
      </c>
      <c r="AP199" s="3" t="s">
        <v>1405</v>
      </c>
      <c r="AQ199" s="3" t="s">
        <v>1405</v>
      </c>
      <c r="AR199" s="3" t="s">
        <v>1405</v>
      </c>
      <c r="AS199" s="3" t="s">
        <v>1405</v>
      </c>
      <c r="AT199" s="3" t="s">
        <v>1407</v>
      </c>
      <c r="AU199" s="3" t="s">
        <v>1405</v>
      </c>
      <c r="AV199" s="3" t="s">
        <v>1405</v>
      </c>
      <c r="AW199" s="3" t="s">
        <v>1405</v>
      </c>
      <c r="AX199" s="3" t="s">
        <v>1405</v>
      </c>
      <c r="AY199" s="3" t="s">
        <v>1405</v>
      </c>
      <c r="AZ199" s="3" t="s">
        <v>1405</v>
      </c>
      <c r="BA199" s="3" t="s">
        <v>1405</v>
      </c>
      <c r="BB199" s="3" t="s">
        <v>1405</v>
      </c>
      <c r="BC199" s="3" t="s">
        <v>1405</v>
      </c>
      <c r="BD199" s="3" t="s">
        <v>1405</v>
      </c>
      <c r="BE199" s="3" t="s">
        <v>1405</v>
      </c>
      <c r="BF199" s="3" t="s">
        <v>1405</v>
      </c>
      <c r="BG199" s="3" t="s">
        <v>1405</v>
      </c>
      <c r="BH199" s="3" t="s">
        <v>1405</v>
      </c>
      <c r="BI199" s="3" t="s">
        <v>1405</v>
      </c>
      <c r="BJ199" s="3" t="s">
        <v>1405</v>
      </c>
      <c r="BK199" s="3" t="s">
        <v>1405</v>
      </c>
      <c r="BL199" s="3" t="s">
        <v>1405</v>
      </c>
      <c r="BM199" s="3" t="s">
        <v>1405</v>
      </c>
      <c r="BN199" s="3" t="s">
        <v>1405</v>
      </c>
      <c r="BO199" s="3" t="s">
        <v>1405</v>
      </c>
      <c r="BP199" s="3" t="s">
        <v>1405</v>
      </c>
      <c r="BQ199" s="3" t="s">
        <v>1405</v>
      </c>
      <c r="BR199" s="3" t="s">
        <v>1405</v>
      </c>
      <c r="BS199" s="3" t="s">
        <v>1405</v>
      </c>
      <c r="BT199" s="3" t="s">
        <v>1405</v>
      </c>
      <c r="BU199" s="3" t="str">
        <f t="shared" si="50"/>
        <v/>
      </c>
      <c r="BV199" s="3" t="str">
        <f t="shared" si="50"/>
        <v/>
      </c>
      <c r="BW199" s="3" t="str">
        <f t="shared" si="50"/>
        <v/>
      </c>
      <c r="BX199" s="3" t="str">
        <f t="shared" si="50"/>
        <v/>
      </c>
      <c r="BY199" s="3" t="str">
        <f t="shared" si="50"/>
        <v/>
      </c>
      <c r="BZ199" s="3" t="str">
        <f t="shared" si="50"/>
        <v/>
      </c>
      <c r="CA199" s="3" t="str">
        <f t="shared" si="50"/>
        <v/>
      </c>
      <c r="CB199" s="3" t="str">
        <f t="shared" si="50"/>
        <v/>
      </c>
      <c r="CC199" s="3" t="str">
        <f t="shared" si="50"/>
        <v/>
      </c>
      <c r="CD199" s="3" t="str">
        <f t="shared" si="50"/>
        <v/>
      </c>
      <c r="CE199" s="3" t="str">
        <f t="shared" si="49"/>
        <v/>
      </c>
      <c r="CF199" s="3" t="str">
        <f t="shared" si="49"/>
        <v/>
      </c>
      <c r="CG199" s="3" t="str">
        <f t="shared" si="49"/>
        <v/>
      </c>
      <c r="CH199" s="3" t="str">
        <f t="shared" si="49"/>
        <v/>
      </c>
      <c r="CI199" s="3" t="str">
        <f t="shared" si="48"/>
        <v/>
      </c>
      <c r="CJ199" s="3" t="str">
        <f t="shared" si="48"/>
        <v/>
      </c>
      <c r="CK199" s="3" t="str">
        <f t="shared" si="48"/>
        <v/>
      </c>
      <c r="CL199" s="3" t="str">
        <f t="shared" si="48"/>
        <v/>
      </c>
      <c r="CM199" s="3" t="str">
        <f t="shared" si="48"/>
        <v/>
      </c>
      <c r="CN199" s="3" t="str">
        <f t="shared" si="48"/>
        <v/>
      </c>
      <c r="CO199" s="3" t="str">
        <f t="shared" si="48"/>
        <v/>
      </c>
      <c r="CP199" s="3" t="str">
        <f t="shared" si="48"/>
        <v/>
      </c>
      <c r="CQ199" s="3" t="str">
        <f t="shared" si="46"/>
        <v/>
      </c>
      <c r="CR199" s="3" t="str">
        <f t="shared" si="46"/>
        <v/>
      </c>
      <c r="CS199" s="3" t="str">
        <f t="shared" si="46"/>
        <v/>
      </c>
      <c r="CT199" s="3" t="str">
        <f t="shared" si="46"/>
        <v/>
      </c>
      <c r="CU199" s="3" t="str">
        <f t="shared" si="46"/>
        <v/>
      </c>
      <c r="CV199" s="3" t="str">
        <f t="shared" si="46"/>
        <v>116. AS A PROCESS IMPURITY</v>
      </c>
      <c r="CW199" s="3" t="str">
        <f t="shared" si="46"/>
        <v/>
      </c>
      <c r="CX199" s="3" t="str">
        <f t="shared" si="47"/>
        <v/>
      </c>
      <c r="CY199" s="3" t="str">
        <f t="shared" si="47"/>
        <v/>
      </c>
      <c r="CZ199" s="3" t="str">
        <f t="shared" si="47"/>
        <v/>
      </c>
      <c r="DA199" s="3" t="str">
        <f t="shared" si="47"/>
        <v/>
      </c>
      <c r="DB199" s="3" t="str">
        <f t="shared" si="47"/>
        <v/>
      </c>
      <c r="DC199" s="3" t="str">
        <f t="shared" si="47"/>
        <v/>
      </c>
      <c r="DD199" s="3" t="str">
        <f t="shared" si="47"/>
        <v/>
      </c>
      <c r="DE199" s="3" t="str">
        <f t="shared" si="47"/>
        <v/>
      </c>
      <c r="DF199" s="3" t="str">
        <f t="shared" si="47"/>
        <v/>
      </c>
      <c r="DG199" s="3" t="str">
        <f t="shared" si="47"/>
        <v/>
      </c>
      <c r="DH199" s="3" t="str">
        <f t="shared" si="52"/>
        <v/>
      </c>
      <c r="DI199" s="3" t="str">
        <f t="shared" si="52"/>
        <v/>
      </c>
      <c r="DJ199" s="3" t="str">
        <f t="shared" si="52"/>
        <v/>
      </c>
      <c r="DK199" s="3" t="str">
        <f t="shared" si="52"/>
        <v/>
      </c>
      <c r="DL199" s="3" t="str">
        <f t="shared" si="52"/>
        <v/>
      </c>
      <c r="DM199" s="3" t="str">
        <f t="shared" si="52"/>
        <v/>
      </c>
      <c r="DN199" s="3" t="str">
        <f t="shared" si="52"/>
        <v/>
      </c>
      <c r="DO199" s="3" t="str">
        <f t="shared" si="52"/>
        <v/>
      </c>
      <c r="DP199" s="3" t="str">
        <f t="shared" si="52"/>
        <v/>
      </c>
      <c r="DQ199" s="3" t="str">
        <f t="shared" si="52"/>
        <v/>
      </c>
      <c r="DR199" s="3" t="str">
        <f t="shared" si="52"/>
        <v/>
      </c>
      <c r="DS199" s="3" t="str">
        <f t="shared" si="52"/>
        <v/>
      </c>
      <c r="DT199" s="3" t="str">
        <f t="shared" si="52"/>
        <v/>
      </c>
      <c r="DU199" s="3" t="str">
        <f t="shared" si="52"/>
        <v/>
      </c>
      <c r="DV199" s="3" t="str">
        <f t="shared" si="52"/>
        <v/>
      </c>
    </row>
    <row r="200" spans="1:126" ht="105">
      <c r="A200" t="s">
        <v>115</v>
      </c>
      <c r="B200">
        <v>2020</v>
      </c>
      <c r="C200" t="s">
        <v>114</v>
      </c>
      <c r="D200">
        <v>106990</v>
      </c>
      <c r="E200" s="31">
        <v>1320219187123</v>
      </c>
      <c r="F200" t="s">
        <v>628</v>
      </c>
      <c r="G200">
        <v>324110</v>
      </c>
      <c r="H200" t="s">
        <v>629</v>
      </c>
      <c r="I200" t="s">
        <v>630</v>
      </c>
      <c r="J200" t="s">
        <v>199</v>
      </c>
      <c r="K200" t="s">
        <v>148</v>
      </c>
      <c r="L200">
        <v>78409</v>
      </c>
      <c r="M200" s="3" t="str">
        <f t="shared" si="51"/>
        <v>89. PRODUCE THE CHEMICAL, 91. ON-SITE USE OF THE CHEMICAL, 93. AS A BYPRODUCT, 101. ADDED AS A FORMULATION COMPONENT, 113. P299  OTHER, 115. REPACKAGING</v>
      </c>
      <c r="N200" s="3" t="s">
        <v>63</v>
      </c>
      <c r="O200" s="3" t="s">
        <v>1410</v>
      </c>
      <c r="P200">
        <v>21.2</v>
      </c>
      <c r="Q200">
        <v>0</v>
      </c>
      <c r="R200">
        <v>21.2</v>
      </c>
      <c r="S200" s="3" t="s">
        <v>1407</v>
      </c>
      <c r="T200" s="3" t="s">
        <v>1405</v>
      </c>
      <c r="U200" s="3" t="s">
        <v>1407</v>
      </c>
      <c r="V200" s="3" t="s">
        <v>1405</v>
      </c>
      <c r="W200" s="3" t="s">
        <v>1407</v>
      </c>
      <c r="X200" s="3" t="s">
        <v>1405</v>
      </c>
      <c r="Y200" s="3" t="s">
        <v>1405</v>
      </c>
      <c r="Z200" s="3" t="s">
        <v>1405</v>
      </c>
      <c r="AA200" s="3" t="s">
        <v>1405</v>
      </c>
      <c r="AB200" s="3" t="s">
        <v>1405</v>
      </c>
      <c r="AC200" s="3" t="s">
        <v>1405</v>
      </c>
      <c r="AD200" s="3" t="s">
        <v>1405</v>
      </c>
      <c r="AE200" s="3" t="s">
        <v>1407</v>
      </c>
      <c r="AF200" s="3" t="s">
        <v>1405</v>
      </c>
      <c r="AG200" s="3" t="s">
        <v>1405</v>
      </c>
      <c r="AH200" s="3" t="s">
        <v>1405</v>
      </c>
      <c r="AI200" s="3" t="s">
        <v>1405</v>
      </c>
      <c r="AJ200" s="3" t="s">
        <v>1405</v>
      </c>
      <c r="AK200" s="3" t="s">
        <v>1405</v>
      </c>
      <c r="AL200" s="3" t="s">
        <v>1405</v>
      </c>
      <c r="AM200" s="3" t="s">
        <v>1405</v>
      </c>
      <c r="AN200" s="3" t="s">
        <v>1405</v>
      </c>
      <c r="AO200" s="3" t="s">
        <v>1405</v>
      </c>
      <c r="AP200" s="3" t="s">
        <v>1405</v>
      </c>
      <c r="AQ200" s="3" t="s">
        <v>1407</v>
      </c>
      <c r="AR200" s="3" t="s">
        <v>1405</v>
      </c>
      <c r="AS200" s="3" t="s">
        <v>1407</v>
      </c>
      <c r="AT200" s="3" t="s">
        <v>1405</v>
      </c>
      <c r="AU200" s="3" t="s">
        <v>1405</v>
      </c>
      <c r="AV200" s="3" t="s">
        <v>1405</v>
      </c>
      <c r="AW200" s="3" t="s">
        <v>1405</v>
      </c>
      <c r="AX200" s="3" t="s">
        <v>1405</v>
      </c>
      <c r="AY200" s="3" t="s">
        <v>1405</v>
      </c>
      <c r="AZ200" s="3" t="s">
        <v>1405</v>
      </c>
      <c r="BA200" s="3" t="s">
        <v>1405</v>
      </c>
      <c r="BB200" s="3" t="s">
        <v>1405</v>
      </c>
      <c r="BC200" s="3" t="s">
        <v>1405</v>
      </c>
      <c r="BD200" s="3" t="s">
        <v>1405</v>
      </c>
      <c r="BE200" s="3" t="s">
        <v>1405</v>
      </c>
      <c r="BF200" s="3" t="s">
        <v>1405</v>
      </c>
      <c r="BG200" s="3" t="s">
        <v>1405</v>
      </c>
      <c r="BH200" s="3" t="s">
        <v>1405</v>
      </c>
      <c r="BI200" s="3" t="s">
        <v>1405</v>
      </c>
      <c r="BJ200" s="3" t="s">
        <v>1405</v>
      </c>
      <c r="BK200" s="3" t="s">
        <v>1405</v>
      </c>
      <c r="BL200" s="3" t="s">
        <v>1405</v>
      </c>
      <c r="BM200" s="3" t="s">
        <v>1405</v>
      </c>
      <c r="BN200" s="3" t="s">
        <v>1405</v>
      </c>
      <c r="BO200" s="3" t="s">
        <v>1405</v>
      </c>
      <c r="BP200" s="3" t="s">
        <v>1405</v>
      </c>
      <c r="BQ200" s="3" t="s">
        <v>1405</v>
      </c>
      <c r="BR200" s="3" t="s">
        <v>1405</v>
      </c>
      <c r="BS200" s="3" t="s">
        <v>1405</v>
      </c>
      <c r="BT200" s="3" t="s">
        <v>1405</v>
      </c>
      <c r="BU200" s="3" t="str">
        <f t="shared" si="50"/>
        <v>89. PRODUCE THE CHEMICAL</v>
      </c>
      <c r="BV200" s="3" t="str">
        <f t="shared" si="50"/>
        <v/>
      </c>
      <c r="BW200" s="3" t="str">
        <f t="shared" si="50"/>
        <v>91. ON-SITE USE OF THE CHEMICAL</v>
      </c>
      <c r="BX200" s="3" t="str">
        <f t="shared" si="50"/>
        <v/>
      </c>
      <c r="BY200" s="3" t="str">
        <f t="shared" si="50"/>
        <v>93. AS A BYPRODUCT</v>
      </c>
      <c r="BZ200" s="3" t="str">
        <f t="shared" si="50"/>
        <v/>
      </c>
      <c r="CA200" s="3" t="str">
        <f t="shared" si="50"/>
        <v/>
      </c>
      <c r="CB200" s="3" t="str">
        <f t="shared" si="50"/>
        <v/>
      </c>
      <c r="CC200" s="3" t="str">
        <f t="shared" si="50"/>
        <v/>
      </c>
      <c r="CD200" s="3" t="str">
        <f t="shared" si="50"/>
        <v/>
      </c>
      <c r="CE200" s="3" t="str">
        <f t="shared" si="49"/>
        <v/>
      </c>
      <c r="CF200" s="3" t="str">
        <f t="shared" si="49"/>
        <v/>
      </c>
      <c r="CG200" s="3" t="str">
        <f t="shared" si="49"/>
        <v>101. ADDED AS A FORMULATION COMPONENT</v>
      </c>
      <c r="CH200" s="3" t="str">
        <f t="shared" si="49"/>
        <v/>
      </c>
      <c r="CI200" s="3" t="str">
        <f t="shared" si="48"/>
        <v/>
      </c>
      <c r="CJ200" s="3" t="str">
        <f t="shared" si="48"/>
        <v/>
      </c>
      <c r="CK200" s="3" t="str">
        <f t="shared" si="48"/>
        <v/>
      </c>
      <c r="CL200" s="3" t="str">
        <f t="shared" si="48"/>
        <v/>
      </c>
      <c r="CM200" s="3" t="str">
        <f t="shared" si="48"/>
        <v/>
      </c>
      <c r="CN200" s="3" t="str">
        <f t="shared" si="48"/>
        <v/>
      </c>
      <c r="CO200" s="3" t="str">
        <f t="shared" si="48"/>
        <v/>
      </c>
      <c r="CP200" s="3" t="str">
        <f t="shared" si="48"/>
        <v/>
      </c>
      <c r="CQ200" s="3" t="str">
        <f t="shared" si="46"/>
        <v/>
      </c>
      <c r="CR200" s="3" t="str">
        <f t="shared" si="46"/>
        <v/>
      </c>
      <c r="CS200" s="3" t="str">
        <f t="shared" si="46"/>
        <v>113. P299  OTHER</v>
      </c>
      <c r="CT200" s="3" t="str">
        <f t="shared" si="46"/>
        <v/>
      </c>
      <c r="CU200" s="3" t="str">
        <f t="shared" si="46"/>
        <v>115. REPACKAGING</v>
      </c>
      <c r="CV200" s="3" t="str">
        <f t="shared" si="46"/>
        <v/>
      </c>
      <c r="CW200" s="3" t="str">
        <f t="shared" si="46"/>
        <v/>
      </c>
      <c r="CX200" s="3" t="str">
        <f t="shared" si="47"/>
        <v/>
      </c>
      <c r="CY200" s="3" t="str">
        <f t="shared" si="47"/>
        <v/>
      </c>
      <c r="CZ200" s="3" t="str">
        <f t="shared" si="47"/>
        <v/>
      </c>
      <c r="DA200" s="3" t="str">
        <f t="shared" si="47"/>
        <v/>
      </c>
      <c r="DB200" s="3" t="str">
        <f t="shared" si="47"/>
        <v/>
      </c>
      <c r="DC200" s="3" t="str">
        <f t="shared" si="47"/>
        <v/>
      </c>
      <c r="DD200" s="3" t="str">
        <f t="shared" si="47"/>
        <v/>
      </c>
      <c r="DE200" s="3" t="str">
        <f t="shared" si="47"/>
        <v/>
      </c>
      <c r="DF200" s="3" t="str">
        <f t="shared" si="47"/>
        <v/>
      </c>
      <c r="DG200" s="3" t="str">
        <f t="shared" si="47"/>
        <v/>
      </c>
      <c r="DH200" s="3" t="str">
        <f t="shared" si="52"/>
        <v/>
      </c>
      <c r="DI200" s="3" t="str">
        <f t="shared" si="52"/>
        <v/>
      </c>
      <c r="DJ200" s="3" t="str">
        <f t="shared" si="52"/>
        <v/>
      </c>
      <c r="DK200" s="3" t="str">
        <f t="shared" si="52"/>
        <v/>
      </c>
      <c r="DL200" s="3" t="str">
        <f t="shared" si="52"/>
        <v/>
      </c>
      <c r="DM200" s="3" t="str">
        <f t="shared" si="52"/>
        <v/>
      </c>
      <c r="DN200" s="3" t="str">
        <f t="shared" si="52"/>
        <v/>
      </c>
      <c r="DO200" s="3" t="str">
        <f t="shared" si="52"/>
        <v/>
      </c>
      <c r="DP200" s="3" t="str">
        <f t="shared" si="52"/>
        <v/>
      </c>
      <c r="DQ200" s="3" t="str">
        <f t="shared" si="52"/>
        <v/>
      </c>
      <c r="DR200" s="3" t="str">
        <f t="shared" si="52"/>
        <v/>
      </c>
      <c r="DS200" s="3" t="str">
        <f t="shared" si="52"/>
        <v/>
      </c>
      <c r="DT200" s="3" t="str">
        <f t="shared" si="52"/>
        <v/>
      </c>
      <c r="DU200" s="3" t="str">
        <f t="shared" si="52"/>
        <v/>
      </c>
      <c r="DV200" s="3" t="str">
        <f t="shared" si="52"/>
        <v/>
      </c>
    </row>
    <row r="201" spans="1:126" ht="60">
      <c r="A201" t="s">
        <v>115</v>
      </c>
      <c r="B201">
        <v>2021</v>
      </c>
      <c r="C201" t="s">
        <v>114</v>
      </c>
      <c r="D201">
        <v>106990</v>
      </c>
      <c r="E201" s="31">
        <v>1321220353977</v>
      </c>
      <c r="F201" t="s">
        <v>628</v>
      </c>
      <c r="G201">
        <v>324110</v>
      </c>
      <c r="H201" t="s">
        <v>629</v>
      </c>
      <c r="I201" t="s">
        <v>630</v>
      </c>
      <c r="J201" t="s">
        <v>199</v>
      </c>
      <c r="K201" t="s">
        <v>148</v>
      </c>
      <c r="L201">
        <v>78409</v>
      </c>
      <c r="M201" s="3" t="str">
        <f t="shared" si="51"/>
        <v>116. AS A PROCESS IMPURITY</v>
      </c>
      <c r="N201" s="3" t="s">
        <v>63</v>
      </c>
      <c r="O201" s="3" t="s">
        <v>1430</v>
      </c>
      <c r="P201">
        <v>12</v>
      </c>
      <c r="Q201">
        <v>0</v>
      </c>
      <c r="R201">
        <v>12</v>
      </c>
      <c r="S201" s="3" t="s">
        <v>1405</v>
      </c>
      <c r="T201" s="3" t="s">
        <v>1405</v>
      </c>
      <c r="U201" s="3" t="s">
        <v>1405</v>
      </c>
      <c r="V201" s="3" t="s">
        <v>1405</v>
      </c>
      <c r="W201" s="3" t="s">
        <v>1405</v>
      </c>
      <c r="X201" s="3" t="s">
        <v>1405</v>
      </c>
      <c r="Y201" s="3" t="s">
        <v>1405</v>
      </c>
      <c r="Z201" s="3" t="s">
        <v>1405</v>
      </c>
      <c r="AA201" s="3" t="s">
        <v>1405</v>
      </c>
      <c r="AB201" s="3" t="s">
        <v>1405</v>
      </c>
      <c r="AC201" s="3" t="s">
        <v>1405</v>
      </c>
      <c r="AD201" s="3" t="s">
        <v>1405</v>
      </c>
      <c r="AE201" s="3" t="s">
        <v>1405</v>
      </c>
      <c r="AF201" s="3" t="s">
        <v>1405</v>
      </c>
      <c r="AG201" s="3" t="s">
        <v>1405</v>
      </c>
      <c r="AH201" s="3" t="s">
        <v>1405</v>
      </c>
      <c r="AI201" s="3" t="s">
        <v>1405</v>
      </c>
      <c r="AJ201" s="3" t="s">
        <v>1405</v>
      </c>
      <c r="AK201" s="3" t="s">
        <v>1405</v>
      </c>
      <c r="AL201" s="3" t="s">
        <v>1405</v>
      </c>
      <c r="AM201" s="3" t="s">
        <v>1405</v>
      </c>
      <c r="AN201" s="3" t="s">
        <v>1405</v>
      </c>
      <c r="AO201" s="3" t="s">
        <v>1405</v>
      </c>
      <c r="AP201" s="3" t="s">
        <v>1405</v>
      </c>
      <c r="AQ201" s="3" t="s">
        <v>1405</v>
      </c>
      <c r="AR201" s="3" t="s">
        <v>1405</v>
      </c>
      <c r="AS201" s="3" t="s">
        <v>1405</v>
      </c>
      <c r="AT201" s="3" t="s">
        <v>1407</v>
      </c>
      <c r="AU201" s="3" t="s">
        <v>1405</v>
      </c>
      <c r="AV201" s="3" t="s">
        <v>1405</v>
      </c>
      <c r="AW201" s="3" t="s">
        <v>1405</v>
      </c>
      <c r="AX201" s="3" t="s">
        <v>1405</v>
      </c>
      <c r="AY201" s="3" t="s">
        <v>1405</v>
      </c>
      <c r="AZ201" s="3" t="s">
        <v>1405</v>
      </c>
      <c r="BA201" s="3" t="s">
        <v>1405</v>
      </c>
      <c r="BB201" s="3" t="s">
        <v>1405</v>
      </c>
      <c r="BC201" s="3" t="s">
        <v>1405</v>
      </c>
      <c r="BD201" s="3" t="s">
        <v>1405</v>
      </c>
      <c r="BE201" s="3" t="s">
        <v>1405</v>
      </c>
      <c r="BF201" s="3" t="s">
        <v>1405</v>
      </c>
      <c r="BG201" s="3" t="s">
        <v>1405</v>
      </c>
      <c r="BH201" s="3" t="s">
        <v>1405</v>
      </c>
      <c r="BI201" s="3" t="s">
        <v>1405</v>
      </c>
      <c r="BJ201" s="3" t="s">
        <v>1405</v>
      </c>
      <c r="BK201" s="3" t="s">
        <v>1405</v>
      </c>
      <c r="BL201" s="3" t="s">
        <v>1405</v>
      </c>
      <c r="BM201" s="3" t="s">
        <v>1405</v>
      </c>
      <c r="BN201" s="3" t="s">
        <v>1405</v>
      </c>
      <c r="BO201" s="3" t="s">
        <v>1405</v>
      </c>
      <c r="BP201" s="3" t="s">
        <v>1405</v>
      </c>
      <c r="BQ201" s="3" t="s">
        <v>1405</v>
      </c>
      <c r="BR201" s="3" t="s">
        <v>1405</v>
      </c>
      <c r="BS201" s="3" t="s">
        <v>1405</v>
      </c>
      <c r="BT201" s="3" t="s">
        <v>1405</v>
      </c>
      <c r="BU201" s="3" t="str">
        <f t="shared" si="50"/>
        <v/>
      </c>
      <c r="BV201" s="3" t="str">
        <f t="shared" si="50"/>
        <v/>
      </c>
      <c r="BW201" s="3" t="str">
        <f t="shared" si="50"/>
        <v/>
      </c>
      <c r="BX201" s="3" t="str">
        <f t="shared" si="50"/>
        <v/>
      </c>
      <c r="BY201" s="3" t="str">
        <f t="shared" si="50"/>
        <v/>
      </c>
      <c r="BZ201" s="3" t="str">
        <f t="shared" si="50"/>
        <v/>
      </c>
      <c r="CA201" s="3" t="str">
        <f t="shared" si="50"/>
        <v/>
      </c>
      <c r="CB201" s="3" t="str">
        <f t="shared" si="50"/>
        <v/>
      </c>
      <c r="CC201" s="3" t="str">
        <f t="shared" si="50"/>
        <v/>
      </c>
      <c r="CD201" s="3" t="str">
        <f t="shared" si="50"/>
        <v/>
      </c>
      <c r="CE201" s="3" t="str">
        <f t="shared" si="49"/>
        <v/>
      </c>
      <c r="CF201" s="3" t="str">
        <f t="shared" si="49"/>
        <v/>
      </c>
      <c r="CG201" s="3" t="str">
        <f t="shared" si="49"/>
        <v/>
      </c>
      <c r="CH201" s="3" t="str">
        <f t="shared" si="49"/>
        <v/>
      </c>
      <c r="CI201" s="3" t="str">
        <f t="shared" si="48"/>
        <v/>
      </c>
      <c r="CJ201" s="3" t="str">
        <f t="shared" si="48"/>
        <v/>
      </c>
      <c r="CK201" s="3" t="str">
        <f t="shared" si="48"/>
        <v/>
      </c>
      <c r="CL201" s="3" t="str">
        <f t="shared" si="48"/>
        <v/>
      </c>
      <c r="CM201" s="3" t="str">
        <f t="shared" si="48"/>
        <v/>
      </c>
      <c r="CN201" s="3" t="str">
        <f t="shared" si="48"/>
        <v/>
      </c>
      <c r="CO201" s="3" t="str">
        <f t="shared" si="48"/>
        <v/>
      </c>
      <c r="CP201" s="3" t="str">
        <f t="shared" si="48"/>
        <v/>
      </c>
      <c r="CQ201" s="3" t="str">
        <f t="shared" si="46"/>
        <v/>
      </c>
      <c r="CR201" s="3" t="str">
        <f t="shared" si="46"/>
        <v/>
      </c>
      <c r="CS201" s="3" t="str">
        <f t="shared" si="46"/>
        <v/>
      </c>
      <c r="CT201" s="3" t="str">
        <f t="shared" si="46"/>
        <v/>
      </c>
      <c r="CU201" s="3" t="str">
        <f t="shared" si="46"/>
        <v/>
      </c>
      <c r="CV201" s="3" t="str">
        <f t="shared" si="46"/>
        <v>116. AS A PROCESS IMPURITY</v>
      </c>
      <c r="CW201" s="3" t="str">
        <f t="shared" si="46"/>
        <v/>
      </c>
      <c r="CX201" s="3" t="str">
        <f t="shared" si="47"/>
        <v/>
      </c>
      <c r="CY201" s="3" t="str">
        <f t="shared" si="47"/>
        <v/>
      </c>
      <c r="CZ201" s="3" t="str">
        <f t="shared" si="47"/>
        <v/>
      </c>
      <c r="DA201" s="3" t="str">
        <f t="shared" si="47"/>
        <v/>
      </c>
      <c r="DB201" s="3" t="str">
        <f t="shared" si="47"/>
        <v/>
      </c>
      <c r="DC201" s="3" t="str">
        <f t="shared" si="47"/>
        <v/>
      </c>
      <c r="DD201" s="3" t="str">
        <f t="shared" si="47"/>
        <v/>
      </c>
      <c r="DE201" s="3" t="str">
        <f t="shared" si="47"/>
        <v/>
      </c>
      <c r="DF201" s="3" t="str">
        <f t="shared" si="47"/>
        <v/>
      </c>
      <c r="DG201" s="3" t="str">
        <f t="shared" si="47"/>
        <v/>
      </c>
      <c r="DH201" s="3" t="str">
        <f t="shared" si="52"/>
        <v/>
      </c>
      <c r="DI201" s="3" t="str">
        <f t="shared" si="52"/>
        <v/>
      </c>
      <c r="DJ201" s="3" t="str">
        <f t="shared" si="52"/>
        <v/>
      </c>
      <c r="DK201" s="3" t="str">
        <f t="shared" si="52"/>
        <v/>
      </c>
      <c r="DL201" s="3" t="str">
        <f t="shared" si="52"/>
        <v/>
      </c>
      <c r="DM201" s="3" t="str">
        <f t="shared" si="52"/>
        <v/>
      </c>
      <c r="DN201" s="3" t="str">
        <f t="shared" si="52"/>
        <v/>
      </c>
      <c r="DO201" s="3" t="str">
        <f t="shared" si="52"/>
        <v/>
      </c>
      <c r="DP201" s="3" t="str">
        <f t="shared" si="52"/>
        <v/>
      </c>
      <c r="DQ201" s="3" t="str">
        <f t="shared" si="52"/>
        <v/>
      </c>
      <c r="DR201" s="3" t="str">
        <f t="shared" si="52"/>
        <v/>
      </c>
      <c r="DS201" s="3" t="str">
        <f t="shared" si="52"/>
        <v/>
      </c>
      <c r="DT201" s="3" t="str">
        <f t="shared" si="52"/>
        <v/>
      </c>
      <c r="DU201" s="3" t="str">
        <f t="shared" si="52"/>
        <v/>
      </c>
      <c r="DV201" s="3" t="str">
        <f t="shared" si="52"/>
        <v/>
      </c>
    </row>
    <row r="202" spans="1:126" ht="75">
      <c r="A202" t="s">
        <v>115</v>
      </c>
      <c r="B202">
        <v>2018</v>
      </c>
      <c r="C202" t="s">
        <v>114</v>
      </c>
      <c r="D202">
        <v>106990</v>
      </c>
      <c r="E202" s="31">
        <v>1318217504152</v>
      </c>
      <c r="F202" t="s">
        <v>631</v>
      </c>
      <c r="G202">
        <v>562211</v>
      </c>
      <c r="H202" t="s">
        <v>632</v>
      </c>
      <c r="I202" t="s">
        <v>633</v>
      </c>
      <c r="J202" t="s">
        <v>634</v>
      </c>
      <c r="K202" t="s">
        <v>334</v>
      </c>
      <c r="L202">
        <v>84029</v>
      </c>
      <c r="M202" s="3" t="str">
        <f t="shared" si="51"/>
        <v>133. ANCILLARY OR OTHER USE, 139. Z306  WASTE TREATMENT</v>
      </c>
      <c r="N202" s="3" t="s">
        <v>81</v>
      </c>
      <c r="O202" s="3" t="s">
        <v>1431</v>
      </c>
      <c r="P202">
        <v>3.04</v>
      </c>
      <c r="Q202">
        <v>0.05</v>
      </c>
      <c r="R202">
        <v>3.09</v>
      </c>
      <c r="S202" s="3" t="s">
        <v>1405</v>
      </c>
      <c r="T202" s="3" t="s">
        <v>1405</v>
      </c>
      <c r="U202" s="3" t="s">
        <v>1405</v>
      </c>
      <c r="V202" s="3" t="s">
        <v>1405</v>
      </c>
      <c r="W202" s="3" t="s">
        <v>1405</v>
      </c>
      <c r="X202" s="3" t="s">
        <v>1405</v>
      </c>
      <c r="Y202" s="3" t="s">
        <v>1405</v>
      </c>
      <c r="Z202" s="3" t="s">
        <v>1405</v>
      </c>
      <c r="AA202" s="3" t="s">
        <v>1405</v>
      </c>
      <c r="AB202" s="3" t="s">
        <v>1405</v>
      </c>
      <c r="AC202" s="3" t="s">
        <v>1405</v>
      </c>
      <c r="AD202" s="3" t="s">
        <v>1405</v>
      </c>
      <c r="AE202" s="3" t="s">
        <v>1405</v>
      </c>
      <c r="AF202" s="3" t="s">
        <v>1405</v>
      </c>
      <c r="AG202" s="3" t="s">
        <v>1405</v>
      </c>
      <c r="AH202" s="3" t="s">
        <v>1405</v>
      </c>
      <c r="AI202" s="3" t="s">
        <v>1405</v>
      </c>
      <c r="AJ202" s="3" t="s">
        <v>1405</v>
      </c>
      <c r="AK202" s="3" t="s">
        <v>1405</v>
      </c>
      <c r="AL202" s="3" t="s">
        <v>1405</v>
      </c>
      <c r="AM202" s="3" t="s">
        <v>1405</v>
      </c>
      <c r="AN202" s="3" t="s">
        <v>1405</v>
      </c>
      <c r="AO202" s="3" t="s">
        <v>1405</v>
      </c>
      <c r="AP202" s="3" t="s">
        <v>1405</v>
      </c>
      <c r="AQ202" s="3" t="s">
        <v>1405</v>
      </c>
      <c r="AR202" s="3" t="s">
        <v>1405</v>
      </c>
      <c r="AS202" s="3" t="s">
        <v>1405</v>
      </c>
      <c r="AT202" s="3" t="s">
        <v>1405</v>
      </c>
      <c r="AU202" s="3" t="s">
        <v>1405</v>
      </c>
      <c r="AV202" s="3" t="s">
        <v>1405</v>
      </c>
      <c r="AW202" s="3" t="s">
        <v>1405</v>
      </c>
      <c r="AX202" s="3" t="s">
        <v>1405</v>
      </c>
      <c r="AY202" s="3" t="s">
        <v>1405</v>
      </c>
      <c r="AZ202" s="3" t="s">
        <v>1405</v>
      </c>
      <c r="BA202" s="3" t="s">
        <v>1405</v>
      </c>
      <c r="BB202" s="3" t="s">
        <v>1405</v>
      </c>
      <c r="BC202" s="3" t="s">
        <v>1405</v>
      </c>
      <c r="BD202" s="3" t="s">
        <v>1405</v>
      </c>
      <c r="BE202" s="3" t="s">
        <v>1405</v>
      </c>
      <c r="BF202" s="3" t="s">
        <v>1405</v>
      </c>
      <c r="BG202" s="3" t="s">
        <v>1405</v>
      </c>
      <c r="BH202" s="3" t="s">
        <v>1405</v>
      </c>
      <c r="BI202" s="3" t="s">
        <v>1405</v>
      </c>
      <c r="BJ202" s="3" t="s">
        <v>1405</v>
      </c>
      <c r="BK202" s="3" t="s">
        <v>1407</v>
      </c>
      <c r="BL202" s="3" t="s">
        <v>1405</v>
      </c>
      <c r="BM202" s="3" t="s">
        <v>1405</v>
      </c>
      <c r="BN202" s="3" t="s">
        <v>1405</v>
      </c>
      <c r="BO202" s="3" t="s">
        <v>1405</v>
      </c>
      <c r="BP202" s="3" t="s">
        <v>1405</v>
      </c>
      <c r="BQ202" s="3" t="s">
        <v>1407</v>
      </c>
      <c r="BR202" s="3" t="s">
        <v>1405</v>
      </c>
      <c r="BS202" s="3" t="s">
        <v>1405</v>
      </c>
      <c r="BT202" s="3" t="s">
        <v>1405</v>
      </c>
      <c r="BU202" s="3" t="str">
        <f t="shared" si="50"/>
        <v/>
      </c>
      <c r="BV202" s="3" t="str">
        <f t="shared" si="50"/>
        <v/>
      </c>
      <c r="BW202" s="3" t="str">
        <f t="shared" si="50"/>
        <v/>
      </c>
      <c r="BX202" s="3" t="str">
        <f t="shared" si="50"/>
        <v/>
      </c>
      <c r="BY202" s="3" t="str">
        <f t="shared" si="50"/>
        <v/>
      </c>
      <c r="BZ202" s="3" t="str">
        <f t="shared" si="50"/>
        <v/>
      </c>
      <c r="CA202" s="3" t="str">
        <f t="shared" si="50"/>
        <v/>
      </c>
      <c r="CB202" s="3" t="str">
        <f t="shared" si="50"/>
        <v/>
      </c>
      <c r="CC202" s="3" t="str">
        <f t="shared" si="50"/>
        <v/>
      </c>
      <c r="CD202" s="3" t="str">
        <f t="shared" si="50"/>
        <v/>
      </c>
      <c r="CE202" s="3" t="str">
        <f t="shared" si="49"/>
        <v/>
      </c>
      <c r="CF202" s="3" t="str">
        <f t="shared" si="49"/>
        <v/>
      </c>
      <c r="CG202" s="3" t="str">
        <f t="shared" si="49"/>
        <v/>
      </c>
      <c r="CH202" s="3" t="str">
        <f t="shared" si="49"/>
        <v/>
      </c>
      <c r="CI202" s="3" t="str">
        <f t="shared" si="48"/>
        <v/>
      </c>
      <c r="CJ202" s="3" t="str">
        <f t="shared" si="48"/>
        <v/>
      </c>
      <c r="CK202" s="3" t="str">
        <f t="shared" si="48"/>
        <v/>
      </c>
      <c r="CL202" s="3" t="str">
        <f t="shared" si="48"/>
        <v/>
      </c>
      <c r="CM202" s="3" t="str">
        <f t="shared" si="48"/>
        <v/>
      </c>
      <c r="CN202" s="3" t="str">
        <f t="shared" si="48"/>
        <v/>
      </c>
      <c r="CO202" s="3" t="str">
        <f t="shared" si="48"/>
        <v/>
      </c>
      <c r="CP202" s="3" t="str">
        <f t="shared" si="48"/>
        <v/>
      </c>
      <c r="CQ202" s="3" t="str">
        <f t="shared" si="46"/>
        <v/>
      </c>
      <c r="CR202" s="3" t="str">
        <f t="shared" si="46"/>
        <v/>
      </c>
      <c r="CS202" s="3" t="str">
        <f t="shared" si="46"/>
        <v/>
      </c>
      <c r="CT202" s="3" t="str">
        <f t="shared" si="46"/>
        <v/>
      </c>
      <c r="CU202" s="3" t="str">
        <f t="shared" si="46"/>
        <v/>
      </c>
      <c r="CV202" s="3" t="str">
        <f t="shared" si="46"/>
        <v/>
      </c>
      <c r="CW202" s="3" t="str">
        <f t="shared" si="46"/>
        <v/>
      </c>
      <c r="CX202" s="3" t="str">
        <f t="shared" si="47"/>
        <v/>
      </c>
      <c r="CY202" s="3" t="str">
        <f t="shared" si="47"/>
        <v/>
      </c>
      <c r="CZ202" s="3" t="str">
        <f t="shared" si="47"/>
        <v/>
      </c>
      <c r="DA202" s="3" t="str">
        <f t="shared" si="47"/>
        <v/>
      </c>
      <c r="DB202" s="3" t="str">
        <f t="shared" si="47"/>
        <v/>
      </c>
      <c r="DC202" s="3" t="str">
        <f t="shared" si="47"/>
        <v/>
      </c>
      <c r="DD202" s="3" t="str">
        <f t="shared" si="47"/>
        <v/>
      </c>
      <c r="DE202" s="3" t="str">
        <f t="shared" si="47"/>
        <v/>
      </c>
      <c r="DF202" s="3" t="str">
        <f t="shared" si="47"/>
        <v/>
      </c>
      <c r="DG202" s="3" t="str">
        <f t="shared" si="47"/>
        <v/>
      </c>
      <c r="DH202" s="3" t="str">
        <f t="shared" si="52"/>
        <v/>
      </c>
      <c r="DI202" s="3" t="str">
        <f t="shared" si="52"/>
        <v/>
      </c>
      <c r="DJ202" s="3" t="str">
        <f t="shared" si="52"/>
        <v/>
      </c>
      <c r="DK202" s="3" t="str">
        <f t="shared" si="52"/>
        <v/>
      </c>
      <c r="DL202" s="3" t="str">
        <f t="shared" si="52"/>
        <v/>
      </c>
      <c r="DM202" s="3" t="str">
        <f t="shared" si="52"/>
        <v>133. ANCILLARY OR OTHER USE</v>
      </c>
      <c r="DN202" s="3" t="str">
        <f t="shared" si="52"/>
        <v/>
      </c>
      <c r="DO202" s="3" t="str">
        <f t="shared" si="52"/>
        <v/>
      </c>
      <c r="DP202" s="3" t="str">
        <f t="shared" si="52"/>
        <v/>
      </c>
      <c r="DQ202" s="3" t="str">
        <f t="shared" si="52"/>
        <v/>
      </c>
      <c r="DR202" s="3" t="str">
        <f t="shared" si="52"/>
        <v/>
      </c>
      <c r="DS202" s="3" t="str">
        <f t="shared" si="52"/>
        <v>139. Z306  WASTE TREATMENT</v>
      </c>
      <c r="DT202" s="3" t="str">
        <f t="shared" si="52"/>
        <v/>
      </c>
      <c r="DU202" s="3" t="str">
        <f t="shared" si="52"/>
        <v/>
      </c>
      <c r="DV202" s="3" t="str">
        <f t="shared" si="52"/>
        <v/>
      </c>
    </row>
    <row r="203" spans="1:126" ht="30">
      <c r="A203" t="s">
        <v>115</v>
      </c>
      <c r="B203">
        <v>2016</v>
      </c>
      <c r="C203" t="s">
        <v>114</v>
      </c>
      <c r="D203">
        <v>106990</v>
      </c>
      <c r="E203" s="31">
        <v>1316215652280</v>
      </c>
      <c r="F203" t="s">
        <v>635</v>
      </c>
      <c r="G203">
        <v>562211</v>
      </c>
      <c r="H203" t="s">
        <v>636</v>
      </c>
      <c r="I203" t="s">
        <v>637</v>
      </c>
      <c r="J203" t="s">
        <v>515</v>
      </c>
      <c r="K203" t="s">
        <v>148</v>
      </c>
      <c r="L203">
        <v>77571</v>
      </c>
      <c r="M203" s="3" t="str">
        <f t="shared" si="51"/>
        <v>133. ANCILLARY OR OTHER USE</v>
      </c>
      <c r="N203" s="3" t="s">
        <v>81</v>
      </c>
      <c r="O203" s="3" t="s">
        <v>1431</v>
      </c>
      <c r="P203">
        <v>0.13</v>
      </c>
      <c r="Q203">
        <v>1.42</v>
      </c>
      <c r="R203">
        <v>1.55</v>
      </c>
      <c r="S203" s="3" t="s">
        <v>1405</v>
      </c>
      <c r="T203" s="3" t="s">
        <v>1405</v>
      </c>
      <c r="U203" s="3" t="s">
        <v>1405</v>
      </c>
      <c r="V203" s="3" t="s">
        <v>1405</v>
      </c>
      <c r="W203" s="3" t="s">
        <v>1405</v>
      </c>
      <c r="X203" s="3" t="s">
        <v>1405</v>
      </c>
      <c r="Y203" s="3" t="s">
        <v>1405</v>
      </c>
      <c r="AE203" s="3" t="s">
        <v>1405</v>
      </c>
      <c r="AR203" s="3" t="s">
        <v>1405</v>
      </c>
      <c r="AS203" s="3" t="s">
        <v>1405</v>
      </c>
      <c r="AT203" s="3" t="s">
        <v>1405</v>
      </c>
      <c r="AV203" s="3" t="s">
        <v>1405</v>
      </c>
      <c r="BD203" s="3" t="s">
        <v>1405</v>
      </c>
      <c r="BK203" s="3" t="s">
        <v>1407</v>
      </c>
      <c r="BU203" s="3" t="str">
        <f t="shared" si="50"/>
        <v/>
      </c>
      <c r="BV203" s="3" t="str">
        <f t="shared" si="50"/>
        <v/>
      </c>
      <c r="BW203" s="3" t="str">
        <f t="shared" si="50"/>
        <v/>
      </c>
      <c r="BX203" s="3" t="str">
        <f t="shared" si="50"/>
        <v/>
      </c>
      <c r="BY203" s="3" t="str">
        <f t="shared" si="50"/>
        <v/>
      </c>
      <c r="BZ203" s="3" t="str">
        <f t="shared" si="50"/>
        <v/>
      </c>
      <c r="CA203" s="3" t="str">
        <f t="shared" si="50"/>
        <v/>
      </c>
      <c r="CB203" s="3" t="str">
        <f t="shared" si="50"/>
        <v/>
      </c>
      <c r="CC203" s="3" t="str">
        <f t="shared" si="50"/>
        <v/>
      </c>
      <c r="CD203" s="3" t="str">
        <f t="shared" si="50"/>
        <v/>
      </c>
      <c r="CE203" s="3" t="str">
        <f t="shared" si="49"/>
        <v/>
      </c>
      <c r="CF203" s="3" t="str">
        <f t="shared" si="49"/>
        <v/>
      </c>
      <c r="CG203" s="3" t="str">
        <f t="shared" si="49"/>
        <v/>
      </c>
      <c r="CH203" s="3" t="str">
        <f t="shared" si="49"/>
        <v/>
      </c>
      <c r="CI203" s="3" t="str">
        <f t="shared" si="48"/>
        <v/>
      </c>
      <c r="CJ203" s="3" t="str">
        <f t="shared" si="48"/>
        <v/>
      </c>
      <c r="CK203" s="3" t="str">
        <f t="shared" si="48"/>
        <v/>
      </c>
      <c r="CL203" s="3" t="str">
        <f t="shared" si="48"/>
        <v/>
      </c>
      <c r="CM203" s="3" t="str">
        <f t="shared" si="48"/>
        <v/>
      </c>
      <c r="CN203" s="3" t="str">
        <f t="shared" si="48"/>
        <v/>
      </c>
      <c r="CO203" s="3" t="str">
        <f t="shared" si="48"/>
        <v/>
      </c>
      <c r="CP203" s="3" t="str">
        <f t="shared" si="48"/>
        <v/>
      </c>
      <c r="CQ203" s="3" t="str">
        <f t="shared" si="46"/>
        <v/>
      </c>
      <c r="CR203" s="3" t="str">
        <f t="shared" si="46"/>
        <v/>
      </c>
      <c r="CS203" s="3" t="str">
        <f t="shared" si="46"/>
        <v/>
      </c>
      <c r="CT203" s="3" t="str">
        <f t="shared" si="46"/>
        <v/>
      </c>
      <c r="CU203" s="3" t="str">
        <f t="shared" si="46"/>
        <v/>
      </c>
      <c r="CV203" s="3" t="str">
        <f t="shared" si="46"/>
        <v/>
      </c>
      <c r="CW203" s="3" t="str">
        <f t="shared" si="46"/>
        <v/>
      </c>
      <c r="CX203" s="3" t="str">
        <f t="shared" si="47"/>
        <v/>
      </c>
      <c r="CY203" s="3" t="str">
        <f t="shared" si="47"/>
        <v/>
      </c>
      <c r="CZ203" s="3" t="str">
        <f t="shared" si="47"/>
        <v/>
      </c>
      <c r="DA203" s="3" t="str">
        <f t="shared" si="47"/>
        <v/>
      </c>
      <c r="DB203" s="3" t="str">
        <f t="shared" si="47"/>
        <v/>
      </c>
      <c r="DC203" s="3" t="str">
        <f t="shared" si="47"/>
        <v/>
      </c>
      <c r="DD203" s="3" t="str">
        <f t="shared" si="47"/>
        <v/>
      </c>
      <c r="DE203" s="3" t="str">
        <f t="shared" si="47"/>
        <v/>
      </c>
      <c r="DF203" s="3" t="str">
        <f t="shared" si="47"/>
        <v/>
      </c>
      <c r="DG203" s="3" t="str">
        <f t="shared" si="47"/>
        <v/>
      </c>
      <c r="DH203" s="3" t="str">
        <f t="shared" si="52"/>
        <v/>
      </c>
      <c r="DI203" s="3" t="str">
        <f t="shared" si="52"/>
        <v/>
      </c>
      <c r="DJ203" s="3" t="str">
        <f t="shared" si="52"/>
        <v/>
      </c>
      <c r="DK203" s="3" t="str">
        <f t="shared" si="52"/>
        <v/>
      </c>
      <c r="DL203" s="3" t="str">
        <f t="shared" si="52"/>
        <v/>
      </c>
      <c r="DM203" s="3" t="str">
        <f t="shared" si="52"/>
        <v>133. ANCILLARY OR OTHER USE</v>
      </c>
      <c r="DN203" s="3" t="str">
        <f t="shared" si="52"/>
        <v/>
      </c>
      <c r="DO203" s="3" t="str">
        <f t="shared" si="52"/>
        <v/>
      </c>
      <c r="DP203" s="3" t="str">
        <f t="shared" si="52"/>
        <v/>
      </c>
      <c r="DQ203" s="3" t="str">
        <f t="shared" si="52"/>
        <v/>
      </c>
      <c r="DR203" s="3" t="str">
        <f t="shared" si="52"/>
        <v/>
      </c>
      <c r="DS203" s="3" t="str">
        <f t="shared" si="52"/>
        <v/>
      </c>
      <c r="DT203" s="3" t="str">
        <f t="shared" si="52"/>
        <v/>
      </c>
      <c r="DU203" s="3" t="str">
        <f t="shared" si="52"/>
        <v/>
      </c>
      <c r="DV203" s="3" t="str">
        <f t="shared" si="52"/>
        <v/>
      </c>
    </row>
    <row r="204" spans="1:126" ht="30">
      <c r="A204" t="s">
        <v>115</v>
      </c>
      <c r="B204">
        <v>2017</v>
      </c>
      <c r="C204" t="s">
        <v>114</v>
      </c>
      <c r="D204">
        <v>106990</v>
      </c>
      <c r="E204" s="31">
        <v>1317216577320</v>
      </c>
      <c r="F204" t="s">
        <v>635</v>
      </c>
      <c r="G204">
        <v>562211</v>
      </c>
      <c r="H204" t="s">
        <v>636</v>
      </c>
      <c r="I204" t="s">
        <v>637</v>
      </c>
      <c r="J204" t="s">
        <v>515</v>
      </c>
      <c r="K204" t="s">
        <v>148</v>
      </c>
      <c r="L204">
        <v>77571</v>
      </c>
      <c r="M204" s="3" t="str">
        <f t="shared" si="51"/>
        <v>133. ANCILLARY OR OTHER USE</v>
      </c>
      <c r="N204" s="3" t="s">
        <v>81</v>
      </c>
      <c r="O204" s="3" t="s">
        <v>1431</v>
      </c>
      <c r="P204">
        <v>0.02</v>
      </c>
      <c r="Q204">
        <v>1.32</v>
      </c>
      <c r="R204">
        <v>1.34</v>
      </c>
      <c r="S204" s="3" t="s">
        <v>1405</v>
      </c>
      <c r="T204" s="3" t="s">
        <v>1405</v>
      </c>
      <c r="U204" s="3" t="s">
        <v>1405</v>
      </c>
      <c r="V204" s="3" t="s">
        <v>1405</v>
      </c>
      <c r="W204" s="3" t="s">
        <v>1405</v>
      </c>
      <c r="X204" s="3" t="s">
        <v>1405</v>
      </c>
      <c r="Y204" s="3" t="s">
        <v>1405</v>
      </c>
      <c r="AE204" s="3" t="s">
        <v>1405</v>
      </c>
      <c r="AR204" s="3" t="s">
        <v>1405</v>
      </c>
      <c r="AS204" s="3" t="s">
        <v>1405</v>
      </c>
      <c r="AT204" s="3" t="s">
        <v>1405</v>
      </c>
      <c r="AV204" s="3" t="s">
        <v>1405</v>
      </c>
      <c r="BD204" s="3" t="s">
        <v>1405</v>
      </c>
      <c r="BK204" s="3" t="s">
        <v>1407</v>
      </c>
      <c r="BU204" s="3" t="str">
        <f t="shared" si="50"/>
        <v/>
      </c>
      <c r="BV204" s="3" t="str">
        <f t="shared" si="50"/>
        <v/>
      </c>
      <c r="BW204" s="3" t="str">
        <f t="shared" si="50"/>
        <v/>
      </c>
      <c r="BX204" s="3" t="str">
        <f t="shared" si="50"/>
        <v/>
      </c>
      <c r="BY204" s="3" t="str">
        <f t="shared" si="50"/>
        <v/>
      </c>
      <c r="BZ204" s="3" t="str">
        <f t="shared" si="50"/>
        <v/>
      </c>
      <c r="CA204" s="3" t="str">
        <f t="shared" si="50"/>
        <v/>
      </c>
      <c r="CB204" s="3" t="str">
        <f t="shared" si="50"/>
        <v/>
      </c>
      <c r="CC204" s="3" t="str">
        <f t="shared" si="50"/>
        <v/>
      </c>
      <c r="CD204" s="3" t="str">
        <f t="shared" si="50"/>
        <v/>
      </c>
      <c r="CE204" s="3" t="str">
        <f t="shared" si="49"/>
        <v/>
      </c>
      <c r="CF204" s="3" t="str">
        <f t="shared" si="49"/>
        <v/>
      </c>
      <c r="CG204" s="3" t="str">
        <f t="shared" si="49"/>
        <v/>
      </c>
      <c r="CH204" s="3" t="str">
        <f t="shared" si="49"/>
        <v/>
      </c>
      <c r="CI204" s="3" t="str">
        <f t="shared" si="48"/>
        <v/>
      </c>
      <c r="CJ204" s="3" t="str">
        <f t="shared" si="48"/>
        <v/>
      </c>
      <c r="CK204" s="3" t="str">
        <f t="shared" si="48"/>
        <v/>
      </c>
      <c r="CL204" s="3" t="str">
        <f t="shared" si="48"/>
        <v/>
      </c>
      <c r="CM204" s="3" t="str">
        <f t="shared" si="48"/>
        <v/>
      </c>
      <c r="CN204" s="3" t="str">
        <f t="shared" si="48"/>
        <v/>
      </c>
      <c r="CO204" s="3" t="str">
        <f t="shared" si="48"/>
        <v/>
      </c>
      <c r="CP204" s="3" t="str">
        <f t="shared" si="48"/>
        <v/>
      </c>
      <c r="CQ204" s="3" t="str">
        <f t="shared" si="46"/>
        <v/>
      </c>
      <c r="CR204" s="3" t="str">
        <f t="shared" si="46"/>
        <v/>
      </c>
      <c r="CS204" s="3" t="str">
        <f t="shared" si="46"/>
        <v/>
      </c>
      <c r="CT204" s="3" t="str">
        <f t="shared" si="46"/>
        <v/>
      </c>
      <c r="CU204" s="3" t="str">
        <f t="shared" si="46"/>
        <v/>
      </c>
      <c r="CV204" s="3" t="str">
        <f t="shared" si="46"/>
        <v/>
      </c>
      <c r="CW204" s="3" t="str">
        <f t="shared" si="46"/>
        <v/>
      </c>
      <c r="CX204" s="3" t="str">
        <f t="shared" si="47"/>
        <v/>
      </c>
      <c r="CY204" s="3" t="str">
        <f t="shared" si="47"/>
        <v/>
      </c>
      <c r="CZ204" s="3" t="str">
        <f t="shared" si="47"/>
        <v/>
      </c>
      <c r="DA204" s="3" t="str">
        <f t="shared" si="47"/>
        <v/>
      </c>
      <c r="DB204" s="3" t="str">
        <f t="shared" si="47"/>
        <v/>
      </c>
      <c r="DC204" s="3" t="str">
        <f t="shared" si="47"/>
        <v/>
      </c>
      <c r="DD204" s="3" t="str">
        <f t="shared" si="47"/>
        <v/>
      </c>
      <c r="DE204" s="3" t="str">
        <f t="shared" si="47"/>
        <v/>
      </c>
      <c r="DF204" s="3" t="str">
        <f t="shared" si="47"/>
        <v/>
      </c>
      <c r="DG204" s="3" t="str">
        <f t="shared" si="47"/>
        <v/>
      </c>
      <c r="DH204" s="3" t="str">
        <f t="shared" si="52"/>
        <v/>
      </c>
      <c r="DI204" s="3" t="str">
        <f t="shared" si="52"/>
        <v/>
      </c>
      <c r="DJ204" s="3" t="str">
        <f t="shared" si="52"/>
        <v/>
      </c>
      <c r="DK204" s="3" t="str">
        <f t="shared" si="52"/>
        <v/>
      </c>
      <c r="DL204" s="3" t="str">
        <f t="shared" si="52"/>
        <v/>
      </c>
      <c r="DM204" s="3" t="str">
        <f t="shared" si="52"/>
        <v>133. ANCILLARY OR OTHER USE</v>
      </c>
      <c r="DN204" s="3" t="str">
        <f t="shared" si="52"/>
        <v/>
      </c>
      <c r="DO204" s="3" t="str">
        <f t="shared" si="52"/>
        <v/>
      </c>
      <c r="DP204" s="3" t="str">
        <f t="shared" si="52"/>
        <v/>
      </c>
      <c r="DQ204" s="3" t="str">
        <f t="shared" si="52"/>
        <v/>
      </c>
      <c r="DR204" s="3" t="str">
        <f t="shared" si="52"/>
        <v/>
      </c>
      <c r="DS204" s="3" t="str">
        <f t="shared" si="52"/>
        <v/>
      </c>
      <c r="DT204" s="3" t="str">
        <f t="shared" si="52"/>
        <v/>
      </c>
      <c r="DU204" s="3" t="str">
        <f t="shared" si="52"/>
        <v/>
      </c>
      <c r="DV204" s="3" t="str">
        <f t="shared" si="52"/>
        <v/>
      </c>
    </row>
    <row r="205" spans="1:126" ht="75">
      <c r="A205" t="s">
        <v>115</v>
      </c>
      <c r="B205">
        <v>2018</v>
      </c>
      <c r="C205" t="s">
        <v>114</v>
      </c>
      <c r="D205">
        <v>106990</v>
      </c>
      <c r="E205" s="31">
        <v>1318217489917</v>
      </c>
      <c r="F205" t="s">
        <v>635</v>
      </c>
      <c r="G205">
        <v>562211</v>
      </c>
      <c r="H205" t="s">
        <v>636</v>
      </c>
      <c r="I205" t="s">
        <v>637</v>
      </c>
      <c r="J205" t="s">
        <v>515</v>
      </c>
      <c r="K205" t="s">
        <v>148</v>
      </c>
      <c r="L205">
        <v>77571</v>
      </c>
      <c r="M205" s="3" t="str">
        <f t="shared" si="51"/>
        <v>133. ANCILLARY OR OTHER USE, 139. Z306  WASTE TREATMENT</v>
      </c>
      <c r="N205" s="3" t="s">
        <v>81</v>
      </c>
      <c r="O205" s="3" t="s">
        <v>1431</v>
      </c>
      <c r="P205">
        <v>7.0000000000000007E-2</v>
      </c>
      <c r="Q205">
        <v>0.18</v>
      </c>
      <c r="R205">
        <v>0.25</v>
      </c>
      <c r="S205" s="3" t="s">
        <v>1405</v>
      </c>
      <c r="T205" s="3" t="s">
        <v>1405</v>
      </c>
      <c r="U205" s="3" t="s">
        <v>1405</v>
      </c>
      <c r="V205" s="3" t="s">
        <v>1405</v>
      </c>
      <c r="W205" s="3" t="s">
        <v>1405</v>
      </c>
      <c r="X205" s="3" t="s">
        <v>1405</v>
      </c>
      <c r="Y205" s="3" t="s">
        <v>1405</v>
      </c>
      <c r="Z205" s="3" t="s">
        <v>1405</v>
      </c>
      <c r="AA205" s="3" t="s">
        <v>1405</v>
      </c>
      <c r="AB205" s="3" t="s">
        <v>1405</v>
      </c>
      <c r="AC205" s="3" t="s">
        <v>1405</v>
      </c>
      <c r="AD205" s="3" t="s">
        <v>1405</v>
      </c>
      <c r="AE205" s="3" t="s">
        <v>1405</v>
      </c>
      <c r="AF205" s="3" t="s">
        <v>1405</v>
      </c>
      <c r="AG205" s="3" t="s">
        <v>1405</v>
      </c>
      <c r="AH205" s="3" t="s">
        <v>1405</v>
      </c>
      <c r="AI205" s="3" t="s">
        <v>1405</v>
      </c>
      <c r="AJ205" s="3" t="s">
        <v>1405</v>
      </c>
      <c r="AK205" s="3" t="s">
        <v>1405</v>
      </c>
      <c r="AL205" s="3" t="s">
        <v>1405</v>
      </c>
      <c r="AM205" s="3" t="s">
        <v>1405</v>
      </c>
      <c r="AN205" s="3" t="s">
        <v>1405</v>
      </c>
      <c r="AO205" s="3" t="s">
        <v>1405</v>
      </c>
      <c r="AP205" s="3" t="s">
        <v>1405</v>
      </c>
      <c r="AQ205" s="3" t="s">
        <v>1405</v>
      </c>
      <c r="AR205" s="3" t="s">
        <v>1405</v>
      </c>
      <c r="AS205" s="3" t="s">
        <v>1405</v>
      </c>
      <c r="AT205" s="3" t="s">
        <v>1405</v>
      </c>
      <c r="AU205" s="3" t="s">
        <v>1405</v>
      </c>
      <c r="AV205" s="3" t="s">
        <v>1405</v>
      </c>
      <c r="AW205" s="3" t="s">
        <v>1405</v>
      </c>
      <c r="AX205" s="3" t="s">
        <v>1405</v>
      </c>
      <c r="AY205" s="3" t="s">
        <v>1405</v>
      </c>
      <c r="AZ205" s="3" t="s">
        <v>1405</v>
      </c>
      <c r="BA205" s="3" t="s">
        <v>1405</v>
      </c>
      <c r="BB205" s="3" t="s">
        <v>1405</v>
      </c>
      <c r="BC205" s="3" t="s">
        <v>1405</v>
      </c>
      <c r="BD205" s="3" t="s">
        <v>1405</v>
      </c>
      <c r="BE205" s="3" t="s">
        <v>1405</v>
      </c>
      <c r="BF205" s="3" t="s">
        <v>1405</v>
      </c>
      <c r="BG205" s="3" t="s">
        <v>1405</v>
      </c>
      <c r="BH205" s="3" t="s">
        <v>1405</v>
      </c>
      <c r="BI205" s="3" t="s">
        <v>1405</v>
      </c>
      <c r="BJ205" s="3" t="s">
        <v>1405</v>
      </c>
      <c r="BK205" s="3" t="s">
        <v>1407</v>
      </c>
      <c r="BL205" s="3" t="s">
        <v>1405</v>
      </c>
      <c r="BM205" s="3" t="s">
        <v>1405</v>
      </c>
      <c r="BN205" s="3" t="s">
        <v>1405</v>
      </c>
      <c r="BO205" s="3" t="s">
        <v>1405</v>
      </c>
      <c r="BP205" s="3" t="s">
        <v>1405</v>
      </c>
      <c r="BQ205" s="3" t="s">
        <v>1407</v>
      </c>
      <c r="BR205" s="3" t="s">
        <v>1405</v>
      </c>
      <c r="BS205" s="3" t="s">
        <v>1405</v>
      </c>
      <c r="BT205" s="3" t="s">
        <v>1405</v>
      </c>
      <c r="BU205" s="3" t="str">
        <f t="shared" si="50"/>
        <v/>
      </c>
      <c r="BV205" s="3" t="str">
        <f t="shared" si="50"/>
        <v/>
      </c>
      <c r="BW205" s="3" t="str">
        <f t="shared" si="50"/>
        <v/>
      </c>
      <c r="BX205" s="3" t="str">
        <f t="shared" si="50"/>
        <v/>
      </c>
      <c r="BY205" s="3" t="str">
        <f t="shared" si="50"/>
        <v/>
      </c>
      <c r="BZ205" s="3" t="str">
        <f t="shared" si="50"/>
        <v/>
      </c>
      <c r="CA205" s="3" t="str">
        <f t="shared" si="50"/>
        <v/>
      </c>
      <c r="CB205" s="3" t="str">
        <f t="shared" si="50"/>
        <v/>
      </c>
      <c r="CC205" s="3" t="str">
        <f t="shared" si="50"/>
        <v/>
      </c>
      <c r="CD205" s="3" t="str">
        <f t="shared" si="50"/>
        <v/>
      </c>
      <c r="CE205" s="3" t="str">
        <f t="shared" si="49"/>
        <v/>
      </c>
      <c r="CF205" s="3" t="str">
        <f t="shared" si="49"/>
        <v/>
      </c>
      <c r="CG205" s="3" t="str">
        <f t="shared" si="49"/>
        <v/>
      </c>
      <c r="CH205" s="3" t="str">
        <f t="shared" si="49"/>
        <v/>
      </c>
      <c r="CI205" s="3" t="str">
        <f t="shared" si="48"/>
        <v/>
      </c>
      <c r="CJ205" s="3" t="str">
        <f t="shared" si="48"/>
        <v/>
      </c>
      <c r="CK205" s="3" t="str">
        <f t="shared" si="48"/>
        <v/>
      </c>
      <c r="CL205" s="3" t="str">
        <f t="shared" si="48"/>
        <v/>
      </c>
      <c r="CM205" s="3" t="str">
        <f t="shared" si="48"/>
        <v/>
      </c>
      <c r="CN205" s="3" t="str">
        <f t="shared" si="48"/>
        <v/>
      </c>
      <c r="CO205" s="3" t="str">
        <f t="shared" si="48"/>
        <v/>
      </c>
      <c r="CP205" s="3" t="str">
        <f t="shared" si="48"/>
        <v/>
      </c>
      <c r="CQ205" s="3" t="str">
        <f t="shared" si="46"/>
        <v/>
      </c>
      <c r="CR205" s="3" t="str">
        <f t="shared" si="46"/>
        <v/>
      </c>
      <c r="CS205" s="3" t="str">
        <f t="shared" si="46"/>
        <v/>
      </c>
      <c r="CT205" s="3" t="str">
        <f t="shared" si="46"/>
        <v/>
      </c>
      <c r="CU205" s="3" t="str">
        <f t="shared" si="46"/>
        <v/>
      </c>
      <c r="CV205" s="3" t="str">
        <f t="shared" si="46"/>
        <v/>
      </c>
      <c r="CW205" s="3" t="str">
        <f t="shared" si="46"/>
        <v/>
      </c>
      <c r="CX205" s="3" t="str">
        <f t="shared" si="47"/>
        <v/>
      </c>
      <c r="CY205" s="3" t="str">
        <f t="shared" si="47"/>
        <v/>
      </c>
      <c r="CZ205" s="3" t="str">
        <f t="shared" si="47"/>
        <v/>
      </c>
      <c r="DA205" s="3" t="str">
        <f t="shared" si="47"/>
        <v/>
      </c>
      <c r="DB205" s="3" t="str">
        <f t="shared" si="47"/>
        <v/>
      </c>
      <c r="DC205" s="3" t="str">
        <f t="shared" si="47"/>
        <v/>
      </c>
      <c r="DD205" s="3" t="str">
        <f t="shared" si="47"/>
        <v/>
      </c>
      <c r="DE205" s="3" t="str">
        <f t="shared" si="47"/>
        <v/>
      </c>
      <c r="DF205" s="3" t="str">
        <f t="shared" si="47"/>
        <v/>
      </c>
      <c r="DG205" s="3" t="str">
        <f t="shared" si="47"/>
        <v/>
      </c>
      <c r="DH205" s="3" t="str">
        <f t="shared" si="52"/>
        <v/>
      </c>
      <c r="DI205" s="3" t="str">
        <f t="shared" si="52"/>
        <v/>
      </c>
      <c r="DJ205" s="3" t="str">
        <f t="shared" si="52"/>
        <v/>
      </c>
      <c r="DK205" s="3" t="str">
        <f t="shared" si="52"/>
        <v/>
      </c>
      <c r="DL205" s="3" t="str">
        <f t="shared" si="52"/>
        <v/>
      </c>
      <c r="DM205" s="3" t="str">
        <f t="shared" si="52"/>
        <v>133. ANCILLARY OR OTHER USE</v>
      </c>
      <c r="DN205" s="3" t="str">
        <f t="shared" si="52"/>
        <v/>
      </c>
      <c r="DO205" s="3" t="str">
        <f t="shared" si="52"/>
        <v/>
      </c>
      <c r="DP205" s="3" t="str">
        <f t="shared" si="52"/>
        <v/>
      </c>
      <c r="DQ205" s="3" t="str">
        <f t="shared" si="52"/>
        <v/>
      </c>
      <c r="DR205" s="3" t="str">
        <f t="shared" si="52"/>
        <v/>
      </c>
      <c r="DS205" s="3" t="str">
        <f t="shared" si="52"/>
        <v>139. Z306  WASTE TREATMENT</v>
      </c>
      <c r="DT205" s="3" t="str">
        <f t="shared" si="52"/>
        <v/>
      </c>
      <c r="DU205" s="3" t="str">
        <f t="shared" si="52"/>
        <v/>
      </c>
      <c r="DV205" s="3" t="str">
        <f t="shared" si="52"/>
        <v/>
      </c>
    </row>
    <row r="206" spans="1:126" ht="75">
      <c r="A206" t="s">
        <v>115</v>
      </c>
      <c r="B206">
        <v>2019</v>
      </c>
      <c r="C206" t="s">
        <v>114</v>
      </c>
      <c r="D206">
        <v>106990</v>
      </c>
      <c r="E206" s="31">
        <v>1319218391326</v>
      </c>
      <c r="F206" t="s">
        <v>635</v>
      </c>
      <c r="G206">
        <v>562211</v>
      </c>
      <c r="H206" t="s">
        <v>636</v>
      </c>
      <c r="I206" t="s">
        <v>637</v>
      </c>
      <c r="J206" t="s">
        <v>515</v>
      </c>
      <c r="K206" t="s">
        <v>148</v>
      </c>
      <c r="L206">
        <v>77571</v>
      </c>
      <c r="M206" s="3" t="str">
        <f t="shared" si="51"/>
        <v>133. ANCILLARY OR OTHER USE, 139. Z306  WASTE TREATMENT</v>
      </c>
      <c r="N206" s="3" t="s">
        <v>81</v>
      </c>
      <c r="O206" s="3" t="s">
        <v>1431</v>
      </c>
      <c r="P206">
        <v>0.02</v>
      </c>
      <c r="Q206">
        <v>0.12</v>
      </c>
      <c r="R206">
        <v>0.14000000000000001</v>
      </c>
      <c r="S206" s="3" t="s">
        <v>1405</v>
      </c>
      <c r="T206" s="3" t="s">
        <v>1405</v>
      </c>
      <c r="U206" s="3" t="s">
        <v>1405</v>
      </c>
      <c r="V206" s="3" t="s">
        <v>1405</v>
      </c>
      <c r="W206" s="3" t="s">
        <v>1405</v>
      </c>
      <c r="X206" s="3" t="s">
        <v>1405</v>
      </c>
      <c r="Y206" s="3" t="s">
        <v>1405</v>
      </c>
      <c r="Z206" s="3" t="s">
        <v>1405</v>
      </c>
      <c r="AA206" s="3" t="s">
        <v>1405</v>
      </c>
      <c r="AB206" s="3" t="s">
        <v>1405</v>
      </c>
      <c r="AC206" s="3" t="s">
        <v>1405</v>
      </c>
      <c r="AD206" s="3" t="s">
        <v>1405</v>
      </c>
      <c r="AE206" s="3" t="s">
        <v>1405</v>
      </c>
      <c r="AF206" s="3" t="s">
        <v>1405</v>
      </c>
      <c r="AG206" s="3" t="s">
        <v>1405</v>
      </c>
      <c r="AH206" s="3" t="s">
        <v>1405</v>
      </c>
      <c r="AI206" s="3" t="s">
        <v>1405</v>
      </c>
      <c r="AJ206" s="3" t="s">
        <v>1405</v>
      </c>
      <c r="AK206" s="3" t="s">
        <v>1405</v>
      </c>
      <c r="AL206" s="3" t="s">
        <v>1405</v>
      </c>
      <c r="AM206" s="3" t="s">
        <v>1405</v>
      </c>
      <c r="AN206" s="3" t="s">
        <v>1405</v>
      </c>
      <c r="AO206" s="3" t="s">
        <v>1405</v>
      </c>
      <c r="AP206" s="3" t="s">
        <v>1405</v>
      </c>
      <c r="AQ206" s="3" t="s">
        <v>1405</v>
      </c>
      <c r="AR206" s="3" t="s">
        <v>1405</v>
      </c>
      <c r="AS206" s="3" t="s">
        <v>1405</v>
      </c>
      <c r="AT206" s="3" t="s">
        <v>1405</v>
      </c>
      <c r="AU206" s="3" t="s">
        <v>1405</v>
      </c>
      <c r="AV206" s="3" t="s">
        <v>1405</v>
      </c>
      <c r="AW206" s="3" t="s">
        <v>1405</v>
      </c>
      <c r="AX206" s="3" t="s">
        <v>1405</v>
      </c>
      <c r="AY206" s="3" t="s">
        <v>1405</v>
      </c>
      <c r="AZ206" s="3" t="s">
        <v>1405</v>
      </c>
      <c r="BA206" s="3" t="s">
        <v>1405</v>
      </c>
      <c r="BB206" s="3" t="s">
        <v>1405</v>
      </c>
      <c r="BC206" s="3" t="s">
        <v>1405</v>
      </c>
      <c r="BD206" s="3" t="s">
        <v>1405</v>
      </c>
      <c r="BE206" s="3" t="s">
        <v>1405</v>
      </c>
      <c r="BF206" s="3" t="s">
        <v>1405</v>
      </c>
      <c r="BG206" s="3" t="s">
        <v>1405</v>
      </c>
      <c r="BH206" s="3" t="s">
        <v>1405</v>
      </c>
      <c r="BI206" s="3" t="s">
        <v>1405</v>
      </c>
      <c r="BJ206" s="3" t="s">
        <v>1405</v>
      </c>
      <c r="BK206" s="3" t="s">
        <v>1407</v>
      </c>
      <c r="BL206" s="3" t="s">
        <v>1405</v>
      </c>
      <c r="BM206" s="3" t="s">
        <v>1405</v>
      </c>
      <c r="BN206" s="3" t="s">
        <v>1405</v>
      </c>
      <c r="BO206" s="3" t="s">
        <v>1405</v>
      </c>
      <c r="BP206" s="3" t="s">
        <v>1405</v>
      </c>
      <c r="BQ206" s="3" t="s">
        <v>1407</v>
      </c>
      <c r="BR206" s="3" t="s">
        <v>1405</v>
      </c>
      <c r="BS206" s="3" t="s">
        <v>1405</v>
      </c>
      <c r="BT206" s="3" t="s">
        <v>1405</v>
      </c>
      <c r="BU206" s="3" t="str">
        <f t="shared" si="50"/>
        <v/>
      </c>
      <c r="BV206" s="3" t="str">
        <f t="shared" si="50"/>
        <v/>
      </c>
      <c r="BW206" s="3" t="str">
        <f t="shared" si="50"/>
        <v/>
      </c>
      <c r="BX206" s="3" t="str">
        <f t="shared" si="50"/>
        <v/>
      </c>
      <c r="BY206" s="3" t="str">
        <f t="shared" si="50"/>
        <v/>
      </c>
      <c r="BZ206" s="3" t="str">
        <f t="shared" si="50"/>
        <v/>
      </c>
      <c r="CA206" s="3" t="str">
        <f t="shared" si="50"/>
        <v/>
      </c>
      <c r="CB206" s="3" t="str">
        <f t="shared" si="50"/>
        <v/>
      </c>
      <c r="CC206" s="3" t="str">
        <f t="shared" si="50"/>
        <v/>
      </c>
      <c r="CD206" s="3" t="str">
        <f t="shared" si="50"/>
        <v/>
      </c>
      <c r="CE206" s="3" t="str">
        <f t="shared" si="49"/>
        <v/>
      </c>
      <c r="CF206" s="3" t="str">
        <f t="shared" si="49"/>
        <v/>
      </c>
      <c r="CG206" s="3" t="str">
        <f t="shared" si="49"/>
        <v/>
      </c>
      <c r="CH206" s="3" t="str">
        <f t="shared" si="49"/>
        <v/>
      </c>
      <c r="CI206" s="3" t="str">
        <f t="shared" si="48"/>
        <v/>
      </c>
      <c r="CJ206" s="3" t="str">
        <f t="shared" si="48"/>
        <v/>
      </c>
      <c r="CK206" s="3" t="str">
        <f t="shared" si="48"/>
        <v/>
      </c>
      <c r="CL206" s="3" t="str">
        <f t="shared" si="48"/>
        <v/>
      </c>
      <c r="CM206" s="3" t="str">
        <f t="shared" si="48"/>
        <v/>
      </c>
      <c r="CN206" s="3" t="str">
        <f t="shared" si="48"/>
        <v/>
      </c>
      <c r="CO206" s="3" t="str">
        <f t="shared" si="48"/>
        <v/>
      </c>
      <c r="CP206" s="3" t="str">
        <f t="shared" si="48"/>
        <v/>
      </c>
      <c r="CQ206" s="3" t="str">
        <f t="shared" si="46"/>
        <v/>
      </c>
      <c r="CR206" s="3" t="str">
        <f t="shared" si="46"/>
        <v/>
      </c>
      <c r="CS206" s="3" t="str">
        <f t="shared" si="46"/>
        <v/>
      </c>
      <c r="CT206" s="3" t="str">
        <f t="shared" si="46"/>
        <v/>
      </c>
      <c r="CU206" s="3" t="str">
        <f t="shared" si="46"/>
        <v/>
      </c>
      <c r="CV206" s="3" t="str">
        <f t="shared" si="46"/>
        <v/>
      </c>
      <c r="CW206" s="3" t="str">
        <f t="shared" si="46"/>
        <v/>
      </c>
      <c r="CX206" s="3" t="str">
        <f t="shared" si="47"/>
        <v/>
      </c>
      <c r="CY206" s="3" t="str">
        <f t="shared" si="47"/>
        <v/>
      </c>
      <c r="CZ206" s="3" t="str">
        <f t="shared" si="47"/>
        <v/>
      </c>
      <c r="DA206" s="3" t="str">
        <f t="shared" si="47"/>
        <v/>
      </c>
      <c r="DB206" s="3" t="str">
        <f t="shared" si="47"/>
        <v/>
      </c>
      <c r="DC206" s="3" t="str">
        <f t="shared" si="47"/>
        <v/>
      </c>
      <c r="DD206" s="3" t="str">
        <f t="shared" si="47"/>
        <v/>
      </c>
      <c r="DE206" s="3" t="str">
        <f t="shared" si="47"/>
        <v/>
      </c>
      <c r="DF206" s="3" t="str">
        <f t="shared" si="47"/>
        <v/>
      </c>
      <c r="DG206" s="3" t="str">
        <f t="shared" si="47"/>
        <v/>
      </c>
      <c r="DH206" s="3" t="str">
        <f t="shared" si="52"/>
        <v/>
      </c>
      <c r="DI206" s="3" t="str">
        <f t="shared" si="52"/>
        <v/>
      </c>
      <c r="DJ206" s="3" t="str">
        <f t="shared" si="52"/>
        <v/>
      </c>
      <c r="DK206" s="3" t="str">
        <f t="shared" si="52"/>
        <v/>
      </c>
      <c r="DL206" s="3" t="str">
        <f t="shared" si="52"/>
        <v/>
      </c>
      <c r="DM206" s="3" t="str">
        <f t="shared" si="52"/>
        <v>133. ANCILLARY OR OTHER USE</v>
      </c>
      <c r="DN206" s="3" t="str">
        <f t="shared" si="52"/>
        <v/>
      </c>
      <c r="DO206" s="3" t="str">
        <f t="shared" si="52"/>
        <v/>
      </c>
      <c r="DP206" s="3" t="str">
        <f t="shared" si="52"/>
        <v/>
      </c>
      <c r="DQ206" s="3" t="str">
        <f t="shared" si="52"/>
        <v/>
      </c>
      <c r="DR206" s="3" t="str">
        <f t="shared" si="52"/>
        <v/>
      </c>
      <c r="DS206" s="3" t="str">
        <f t="shared" si="52"/>
        <v>139. Z306  WASTE TREATMENT</v>
      </c>
      <c r="DT206" s="3" t="str">
        <f t="shared" si="52"/>
        <v/>
      </c>
      <c r="DU206" s="3" t="str">
        <f t="shared" si="52"/>
        <v/>
      </c>
      <c r="DV206" s="3" t="str">
        <f t="shared" si="52"/>
        <v/>
      </c>
    </row>
    <row r="207" spans="1:126" ht="75">
      <c r="A207" t="s">
        <v>115</v>
      </c>
      <c r="B207">
        <v>2020</v>
      </c>
      <c r="C207" t="s">
        <v>114</v>
      </c>
      <c r="D207">
        <v>106990</v>
      </c>
      <c r="E207" s="31">
        <v>1320219365273</v>
      </c>
      <c r="F207" t="s">
        <v>635</v>
      </c>
      <c r="G207">
        <v>562211</v>
      </c>
      <c r="H207" t="s">
        <v>636</v>
      </c>
      <c r="I207" t="s">
        <v>637</v>
      </c>
      <c r="J207" t="s">
        <v>515</v>
      </c>
      <c r="K207" t="s">
        <v>148</v>
      </c>
      <c r="L207">
        <v>77571</v>
      </c>
      <c r="M207" s="3" t="str">
        <f t="shared" si="51"/>
        <v>89. PRODUCE THE CHEMICAL, 93. AS A BYPRODUCT, 133. ANCILLARY OR OTHER USE, 139. Z306  WASTE TREATMENT, 142. Z399  OTHER</v>
      </c>
      <c r="N207" s="3" t="s">
        <v>81</v>
      </c>
      <c r="O207" s="3" t="s">
        <v>1431</v>
      </c>
      <c r="P207">
        <v>0.1</v>
      </c>
      <c r="Q207">
        <v>0.2</v>
      </c>
      <c r="R207">
        <v>0.3</v>
      </c>
      <c r="S207" s="3" t="s">
        <v>1407</v>
      </c>
      <c r="T207" s="3" t="s">
        <v>1405</v>
      </c>
      <c r="U207" s="3" t="s">
        <v>1405</v>
      </c>
      <c r="V207" s="3" t="s">
        <v>1405</v>
      </c>
      <c r="W207" s="3" t="s">
        <v>1407</v>
      </c>
      <c r="X207" s="3" t="s">
        <v>1405</v>
      </c>
      <c r="Y207" s="3" t="s">
        <v>1405</v>
      </c>
      <c r="Z207" s="3" t="s">
        <v>1405</v>
      </c>
      <c r="AA207" s="3" t="s">
        <v>1405</v>
      </c>
      <c r="AB207" s="3" t="s">
        <v>1405</v>
      </c>
      <c r="AC207" s="3" t="s">
        <v>1405</v>
      </c>
      <c r="AD207" s="3" t="s">
        <v>1405</v>
      </c>
      <c r="AE207" s="3" t="s">
        <v>1405</v>
      </c>
      <c r="AF207" s="3" t="s">
        <v>1405</v>
      </c>
      <c r="AG207" s="3" t="s">
        <v>1405</v>
      </c>
      <c r="AH207" s="3" t="s">
        <v>1405</v>
      </c>
      <c r="AI207" s="3" t="s">
        <v>1405</v>
      </c>
      <c r="AJ207" s="3" t="s">
        <v>1405</v>
      </c>
      <c r="AK207" s="3" t="s">
        <v>1405</v>
      </c>
      <c r="AL207" s="3" t="s">
        <v>1405</v>
      </c>
      <c r="AM207" s="3" t="s">
        <v>1405</v>
      </c>
      <c r="AN207" s="3" t="s">
        <v>1405</v>
      </c>
      <c r="AO207" s="3" t="s">
        <v>1405</v>
      </c>
      <c r="AP207" s="3" t="s">
        <v>1405</v>
      </c>
      <c r="AQ207" s="3" t="s">
        <v>1405</v>
      </c>
      <c r="AR207" s="3" t="s">
        <v>1405</v>
      </c>
      <c r="AS207" s="3" t="s">
        <v>1405</v>
      </c>
      <c r="AT207" s="3" t="s">
        <v>1405</v>
      </c>
      <c r="AU207" s="3" t="s">
        <v>1405</v>
      </c>
      <c r="AV207" s="3" t="s">
        <v>1405</v>
      </c>
      <c r="AW207" s="3" t="s">
        <v>1405</v>
      </c>
      <c r="AX207" s="3" t="s">
        <v>1405</v>
      </c>
      <c r="AY207" s="3" t="s">
        <v>1405</v>
      </c>
      <c r="AZ207" s="3" t="s">
        <v>1405</v>
      </c>
      <c r="BA207" s="3" t="s">
        <v>1405</v>
      </c>
      <c r="BB207" s="3" t="s">
        <v>1405</v>
      </c>
      <c r="BC207" s="3" t="s">
        <v>1405</v>
      </c>
      <c r="BD207" s="3" t="s">
        <v>1405</v>
      </c>
      <c r="BE207" s="3" t="s">
        <v>1405</v>
      </c>
      <c r="BF207" s="3" t="s">
        <v>1405</v>
      </c>
      <c r="BG207" s="3" t="s">
        <v>1405</v>
      </c>
      <c r="BH207" s="3" t="s">
        <v>1405</v>
      </c>
      <c r="BI207" s="3" t="s">
        <v>1405</v>
      </c>
      <c r="BJ207" s="3" t="s">
        <v>1405</v>
      </c>
      <c r="BK207" s="3" t="s">
        <v>1407</v>
      </c>
      <c r="BL207" s="3" t="s">
        <v>1405</v>
      </c>
      <c r="BM207" s="3" t="s">
        <v>1405</v>
      </c>
      <c r="BN207" s="3" t="s">
        <v>1405</v>
      </c>
      <c r="BO207" s="3" t="s">
        <v>1405</v>
      </c>
      <c r="BP207" s="3" t="s">
        <v>1405</v>
      </c>
      <c r="BQ207" s="3" t="s">
        <v>1407</v>
      </c>
      <c r="BR207" s="3" t="s">
        <v>1405</v>
      </c>
      <c r="BS207" s="3" t="s">
        <v>1405</v>
      </c>
      <c r="BT207" s="3" t="s">
        <v>1407</v>
      </c>
      <c r="BU207" s="3" t="str">
        <f t="shared" si="50"/>
        <v>89. PRODUCE THE CHEMICAL</v>
      </c>
      <c r="BV207" s="3" t="str">
        <f t="shared" si="50"/>
        <v/>
      </c>
      <c r="BW207" s="3" t="str">
        <f t="shared" si="50"/>
        <v/>
      </c>
      <c r="BX207" s="3" t="str">
        <f t="shared" si="50"/>
        <v/>
      </c>
      <c r="BY207" s="3" t="str">
        <f t="shared" si="50"/>
        <v>93. AS A BYPRODUCT</v>
      </c>
      <c r="BZ207" s="3" t="str">
        <f t="shared" si="50"/>
        <v/>
      </c>
      <c r="CA207" s="3" t="str">
        <f t="shared" si="50"/>
        <v/>
      </c>
      <c r="CB207" s="3" t="str">
        <f t="shared" si="50"/>
        <v/>
      </c>
      <c r="CC207" s="3" t="str">
        <f t="shared" si="50"/>
        <v/>
      </c>
      <c r="CD207" s="3" t="str">
        <f t="shared" si="50"/>
        <v/>
      </c>
      <c r="CE207" s="3" t="str">
        <f t="shared" si="49"/>
        <v/>
      </c>
      <c r="CF207" s="3" t="str">
        <f t="shared" si="49"/>
        <v/>
      </c>
      <c r="CG207" s="3" t="str">
        <f t="shared" si="49"/>
        <v/>
      </c>
      <c r="CH207" s="3" t="str">
        <f t="shared" si="49"/>
        <v/>
      </c>
      <c r="CI207" s="3" t="str">
        <f t="shared" si="48"/>
        <v/>
      </c>
      <c r="CJ207" s="3" t="str">
        <f t="shared" si="48"/>
        <v/>
      </c>
      <c r="CK207" s="3" t="str">
        <f t="shared" si="48"/>
        <v/>
      </c>
      <c r="CL207" s="3" t="str">
        <f t="shared" si="48"/>
        <v/>
      </c>
      <c r="CM207" s="3" t="str">
        <f t="shared" si="48"/>
        <v/>
      </c>
      <c r="CN207" s="3" t="str">
        <f t="shared" si="48"/>
        <v/>
      </c>
      <c r="CO207" s="3" t="str">
        <f t="shared" si="48"/>
        <v/>
      </c>
      <c r="CP207" s="3" t="str">
        <f t="shared" si="48"/>
        <v/>
      </c>
      <c r="CQ207" s="3" t="str">
        <f t="shared" si="46"/>
        <v/>
      </c>
      <c r="CR207" s="3" t="str">
        <f t="shared" si="46"/>
        <v/>
      </c>
      <c r="CS207" s="3" t="str">
        <f t="shared" si="46"/>
        <v/>
      </c>
      <c r="CT207" s="3" t="str">
        <f t="shared" si="46"/>
        <v/>
      </c>
      <c r="CU207" s="3" t="str">
        <f t="shared" si="46"/>
        <v/>
      </c>
      <c r="CV207" s="3" t="str">
        <f t="shared" si="46"/>
        <v/>
      </c>
      <c r="CW207" s="3" t="str">
        <f t="shared" si="46"/>
        <v/>
      </c>
      <c r="CX207" s="3" t="str">
        <f t="shared" si="47"/>
        <v/>
      </c>
      <c r="CY207" s="3" t="str">
        <f t="shared" si="47"/>
        <v/>
      </c>
      <c r="CZ207" s="3" t="str">
        <f t="shared" si="47"/>
        <v/>
      </c>
      <c r="DA207" s="3" t="str">
        <f t="shared" si="47"/>
        <v/>
      </c>
      <c r="DB207" s="3" t="str">
        <f t="shared" si="47"/>
        <v/>
      </c>
      <c r="DC207" s="3" t="str">
        <f t="shared" si="47"/>
        <v/>
      </c>
      <c r="DD207" s="3" t="str">
        <f t="shared" si="47"/>
        <v/>
      </c>
      <c r="DE207" s="3" t="str">
        <f t="shared" si="47"/>
        <v/>
      </c>
      <c r="DF207" s="3" t="str">
        <f t="shared" si="47"/>
        <v/>
      </c>
      <c r="DG207" s="3" t="str">
        <f t="shared" si="47"/>
        <v/>
      </c>
      <c r="DH207" s="3" t="str">
        <f t="shared" si="52"/>
        <v/>
      </c>
      <c r="DI207" s="3" t="str">
        <f t="shared" si="52"/>
        <v/>
      </c>
      <c r="DJ207" s="3" t="str">
        <f t="shared" si="52"/>
        <v/>
      </c>
      <c r="DK207" s="3" t="str">
        <f t="shared" si="52"/>
        <v/>
      </c>
      <c r="DL207" s="3" t="str">
        <f t="shared" si="52"/>
        <v/>
      </c>
      <c r="DM207" s="3" t="str">
        <f t="shared" si="52"/>
        <v>133. ANCILLARY OR OTHER USE</v>
      </c>
      <c r="DN207" s="3" t="str">
        <f t="shared" si="52"/>
        <v/>
      </c>
      <c r="DO207" s="3" t="str">
        <f t="shared" si="52"/>
        <v/>
      </c>
      <c r="DP207" s="3" t="str">
        <f t="shared" si="52"/>
        <v/>
      </c>
      <c r="DQ207" s="3" t="str">
        <f t="shared" si="52"/>
        <v/>
      </c>
      <c r="DR207" s="3" t="str">
        <f t="shared" si="52"/>
        <v/>
      </c>
      <c r="DS207" s="3" t="str">
        <f t="shared" si="52"/>
        <v>139. Z306  WASTE TREATMENT</v>
      </c>
      <c r="DT207" s="3" t="str">
        <f t="shared" si="52"/>
        <v/>
      </c>
      <c r="DU207" s="3" t="str">
        <f t="shared" si="52"/>
        <v/>
      </c>
      <c r="DV207" s="3" t="str">
        <f t="shared" si="52"/>
        <v>142. Z399  OTHER</v>
      </c>
    </row>
    <row r="208" spans="1:126" ht="75">
      <c r="A208" t="s">
        <v>115</v>
      </c>
      <c r="B208">
        <v>2021</v>
      </c>
      <c r="C208" t="s">
        <v>114</v>
      </c>
      <c r="D208">
        <v>106990</v>
      </c>
      <c r="E208" s="31">
        <v>1321220581829</v>
      </c>
      <c r="F208" t="s">
        <v>635</v>
      </c>
      <c r="G208">
        <v>562211</v>
      </c>
      <c r="H208" t="s">
        <v>636</v>
      </c>
      <c r="I208" t="s">
        <v>637</v>
      </c>
      <c r="J208" t="s">
        <v>515</v>
      </c>
      <c r="K208" t="s">
        <v>148</v>
      </c>
      <c r="L208">
        <v>77571</v>
      </c>
      <c r="M208" s="3" t="str">
        <f t="shared" si="51"/>
        <v>115. REPACKAGING, 133. ANCILLARY OR OTHER USE, 139. Z306  WASTE TREATMENT</v>
      </c>
      <c r="N208" s="3" t="s">
        <v>81</v>
      </c>
      <c r="O208" s="3" t="s">
        <v>1431</v>
      </c>
      <c r="P208">
        <v>0.1</v>
      </c>
      <c r="Q208">
        <v>0.2</v>
      </c>
      <c r="R208">
        <v>0.3</v>
      </c>
      <c r="S208" s="3" t="s">
        <v>1405</v>
      </c>
      <c r="T208" s="3" t="s">
        <v>1405</v>
      </c>
      <c r="U208" s="3" t="s">
        <v>1405</v>
      </c>
      <c r="V208" s="3" t="s">
        <v>1405</v>
      </c>
      <c r="W208" s="3" t="s">
        <v>1405</v>
      </c>
      <c r="X208" s="3" t="s">
        <v>1405</v>
      </c>
      <c r="Y208" s="3" t="s">
        <v>1405</v>
      </c>
      <c r="Z208" s="3" t="s">
        <v>1405</v>
      </c>
      <c r="AA208" s="3" t="s">
        <v>1405</v>
      </c>
      <c r="AB208" s="3" t="s">
        <v>1405</v>
      </c>
      <c r="AC208" s="3" t="s">
        <v>1405</v>
      </c>
      <c r="AD208" s="3" t="s">
        <v>1405</v>
      </c>
      <c r="AE208" s="3" t="s">
        <v>1405</v>
      </c>
      <c r="AF208" s="3" t="s">
        <v>1405</v>
      </c>
      <c r="AG208" s="3" t="s">
        <v>1405</v>
      </c>
      <c r="AH208" s="3" t="s">
        <v>1405</v>
      </c>
      <c r="AI208" s="3" t="s">
        <v>1405</v>
      </c>
      <c r="AJ208" s="3" t="s">
        <v>1405</v>
      </c>
      <c r="AK208" s="3" t="s">
        <v>1405</v>
      </c>
      <c r="AL208" s="3" t="s">
        <v>1405</v>
      </c>
      <c r="AM208" s="3" t="s">
        <v>1405</v>
      </c>
      <c r="AN208" s="3" t="s">
        <v>1405</v>
      </c>
      <c r="AO208" s="3" t="s">
        <v>1405</v>
      </c>
      <c r="AP208" s="3" t="s">
        <v>1405</v>
      </c>
      <c r="AQ208" s="3" t="s">
        <v>1405</v>
      </c>
      <c r="AR208" s="3" t="s">
        <v>1405</v>
      </c>
      <c r="AS208" s="3" t="s">
        <v>1407</v>
      </c>
      <c r="AT208" s="3" t="s">
        <v>1405</v>
      </c>
      <c r="AU208" s="3" t="s">
        <v>1405</v>
      </c>
      <c r="AV208" s="3" t="s">
        <v>1405</v>
      </c>
      <c r="AW208" s="3" t="s">
        <v>1405</v>
      </c>
      <c r="AX208" s="3" t="s">
        <v>1405</v>
      </c>
      <c r="AY208" s="3" t="s">
        <v>1405</v>
      </c>
      <c r="AZ208" s="3" t="s">
        <v>1405</v>
      </c>
      <c r="BA208" s="3" t="s">
        <v>1405</v>
      </c>
      <c r="BB208" s="3" t="s">
        <v>1405</v>
      </c>
      <c r="BC208" s="3" t="s">
        <v>1405</v>
      </c>
      <c r="BD208" s="3" t="s">
        <v>1405</v>
      </c>
      <c r="BE208" s="3" t="s">
        <v>1405</v>
      </c>
      <c r="BF208" s="3" t="s">
        <v>1405</v>
      </c>
      <c r="BG208" s="3" t="s">
        <v>1405</v>
      </c>
      <c r="BH208" s="3" t="s">
        <v>1405</v>
      </c>
      <c r="BI208" s="3" t="s">
        <v>1405</v>
      </c>
      <c r="BJ208" s="3" t="s">
        <v>1405</v>
      </c>
      <c r="BK208" s="3" t="s">
        <v>1407</v>
      </c>
      <c r="BL208" s="3" t="s">
        <v>1405</v>
      </c>
      <c r="BM208" s="3" t="s">
        <v>1405</v>
      </c>
      <c r="BN208" s="3" t="s">
        <v>1405</v>
      </c>
      <c r="BO208" s="3" t="s">
        <v>1405</v>
      </c>
      <c r="BP208" s="3" t="s">
        <v>1405</v>
      </c>
      <c r="BQ208" s="3" t="s">
        <v>1407</v>
      </c>
      <c r="BR208" s="3" t="s">
        <v>1405</v>
      </c>
      <c r="BS208" s="3" t="s">
        <v>1405</v>
      </c>
      <c r="BT208" s="3" t="s">
        <v>1405</v>
      </c>
      <c r="BU208" s="3" t="str">
        <f t="shared" si="50"/>
        <v/>
      </c>
      <c r="BV208" s="3" t="str">
        <f t="shared" si="50"/>
        <v/>
      </c>
      <c r="BW208" s="3" t="str">
        <f t="shared" si="50"/>
        <v/>
      </c>
      <c r="BX208" s="3" t="str">
        <f t="shared" si="50"/>
        <v/>
      </c>
      <c r="BY208" s="3" t="str">
        <f t="shared" si="50"/>
        <v/>
      </c>
      <c r="BZ208" s="3" t="str">
        <f t="shared" si="50"/>
        <v/>
      </c>
      <c r="CA208" s="3" t="str">
        <f t="shared" si="50"/>
        <v/>
      </c>
      <c r="CB208" s="3" t="str">
        <f t="shared" si="50"/>
        <v/>
      </c>
      <c r="CC208" s="3" t="str">
        <f t="shared" si="50"/>
        <v/>
      </c>
      <c r="CD208" s="3" t="str">
        <f t="shared" si="50"/>
        <v/>
      </c>
      <c r="CE208" s="3" t="str">
        <f t="shared" si="49"/>
        <v/>
      </c>
      <c r="CF208" s="3" t="str">
        <f t="shared" si="49"/>
        <v/>
      </c>
      <c r="CG208" s="3" t="str">
        <f t="shared" si="49"/>
        <v/>
      </c>
      <c r="CH208" s="3" t="str">
        <f t="shared" si="49"/>
        <v/>
      </c>
      <c r="CI208" s="3" t="str">
        <f t="shared" si="48"/>
        <v/>
      </c>
      <c r="CJ208" s="3" t="str">
        <f t="shared" si="48"/>
        <v/>
      </c>
      <c r="CK208" s="3" t="str">
        <f t="shared" si="48"/>
        <v/>
      </c>
      <c r="CL208" s="3" t="str">
        <f t="shared" si="48"/>
        <v/>
      </c>
      <c r="CM208" s="3" t="str">
        <f t="shared" si="48"/>
        <v/>
      </c>
      <c r="CN208" s="3" t="str">
        <f t="shared" si="48"/>
        <v/>
      </c>
      <c r="CO208" s="3" t="str">
        <f t="shared" si="48"/>
        <v/>
      </c>
      <c r="CP208" s="3" t="str">
        <f t="shared" si="48"/>
        <v/>
      </c>
      <c r="CQ208" s="3" t="str">
        <f t="shared" si="46"/>
        <v/>
      </c>
      <c r="CR208" s="3" t="str">
        <f t="shared" si="46"/>
        <v/>
      </c>
      <c r="CS208" s="3" t="str">
        <f t="shared" si="46"/>
        <v/>
      </c>
      <c r="CT208" s="3" t="str">
        <f t="shared" si="46"/>
        <v/>
      </c>
      <c r="CU208" s="3" t="str">
        <f t="shared" si="46"/>
        <v>115. REPACKAGING</v>
      </c>
      <c r="CV208" s="3" t="str">
        <f t="shared" si="46"/>
        <v/>
      </c>
      <c r="CW208" s="3" t="str">
        <f t="shared" si="46"/>
        <v/>
      </c>
      <c r="CX208" s="3" t="str">
        <f t="shared" si="47"/>
        <v/>
      </c>
      <c r="CY208" s="3" t="str">
        <f t="shared" si="47"/>
        <v/>
      </c>
      <c r="CZ208" s="3" t="str">
        <f t="shared" si="47"/>
        <v/>
      </c>
      <c r="DA208" s="3" t="str">
        <f t="shared" si="47"/>
        <v/>
      </c>
      <c r="DB208" s="3" t="str">
        <f t="shared" si="47"/>
        <v/>
      </c>
      <c r="DC208" s="3" t="str">
        <f t="shared" si="47"/>
        <v/>
      </c>
      <c r="DD208" s="3" t="str">
        <f t="shared" si="47"/>
        <v/>
      </c>
      <c r="DE208" s="3" t="str">
        <f t="shared" si="47"/>
        <v/>
      </c>
      <c r="DF208" s="3" t="str">
        <f t="shared" si="47"/>
        <v/>
      </c>
      <c r="DG208" s="3" t="str">
        <f t="shared" si="47"/>
        <v/>
      </c>
      <c r="DH208" s="3" t="str">
        <f t="shared" si="52"/>
        <v/>
      </c>
      <c r="DI208" s="3" t="str">
        <f t="shared" si="52"/>
        <v/>
      </c>
      <c r="DJ208" s="3" t="str">
        <f t="shared" si="52"/>
        <v/>
      </c>
      <c r="DK208" s="3" t="str">
        <f t="shared" si="52"/>
        <v/>
      </c>
      <c r="DL208" s="3" t="str">
        <f t="shared" si="52"/>
        <v/>
      </c>
      <c r="DM208" s="3" t="str">
        <f t="shared" si="52"/>
        <v>133. ANCILLARY OR OTHER USE</v>
      </c>
      <c r="DN208" s="3" t="str">
        <f t="shared" si="52"/>
        <v/>
      </c>
      <c r="DO208" s="3" t="str">
        <f t="shared" si="52"/>
        <v/>
      </c>
      <c r="DP208" s="3" t="str">
        <f t="shared" si="52"/>
        <v/>
      </c>
      <c r="DQ208" s="3" t="str">
        <f t="shared" si="52"/>
        <v/>
      </c>
      <c r="DR208" s="3" t="str">
        <f t="shared" si="52"/>
        <v/>
      </c>
      <c r="DS208" s="3" t="str">
        <f t="shared" si="52"/>
        <v>139. Z306  WASTE TREATMENT</v>
      </c>
      <c r="DT208" s="3" t="str">
        <f t="shared" si="52"/>
        <v/>
      </c>
      <c r="DU208" s="3" t="str">
        <f t="shared" si="52"/>
        <v/>
      </c>
      <c r="DV208" s="3" t="str">
        <f t="shared" si="52"/>
        <v/>
      </c>
    </row>
    <row r="209" spans="1:126" ht="30">
      <c r="A209" t="s">
        <v>115</v>
      </c>
      <c r="B209">
        <v>2016</v>
      </c>
      <c r="C209" t="s">
        <v>114</v>
      </c>
      <c r="D209">
        <v>106990</v>
      </c>
      <c r="E209" s="31">
        <v>1316215376207</v>
      </c>
      <c r="F209" t="s">
        <v>638</v>
      </c>
      <c r="G209">
        <v>562211</v>
      </c>
      <c r="H209" t="s">
        <v>639</v>
      </c>
      <c r="I209" t="s">
        <v>640</v>
      </c>
      <c r="J209" t="s">
        <v>488</v>
      </c>
      <c r="K209" t="s">
        <v>490</v>
      </c>
      <c r="L209">
        <v>71730</v>
      </c>
      <c r="M209" s="3" t="str">
        <f t="shared" si="51"/>
        <v>115. REPACKAGING, 133. ANCILLARY OR OTHER USE</v>
      </c>
      <c r="N209" s="3" t="s">
        <v>81</v>
      </c>
      <c r="O209" s="3" t="s">
        <v>1432</v>
      </c>
      <c r="P209">
        <v>0.01</v>
      </c>
      <c r="Q209">
        <v>0.56000000000000005</v>
      </c>
      <c r="R209">
        <v>0.56999999999999995</v>
      </c>
      <c r="S209" s="3" t="s">
        <v>1405</v>
      </c>
      <c r="T209" s="3" t="s">
        <v>1405</v>
      </c>
      <c r="U209" s="3" t="s">
        <v>1405</v>
      </c>
      <c r="V209" s="3" t="s">
        <v>1405</v>
      </c>
      <c r="W209" s="3" t="s">
        <v>1405</v>
      </c>
      <c r="X209" s="3" t="s">
        <v>1405</v>
      </c>
      <c r="Y209" s="3" t="s">
        <v>1405</v>
      </c>
      <c r="AE209" s="3" t="s">
        <v>1405</v>
      </c>
      <c r="AR209" s="3" t="s">
        <v>1405</v>
      </c>
      <c r="AS209" s="3" t="s">
        <v>1407</v>
      </c>
      <c r="AT209" s="3" t="s">
        <v>1405</v>
      </c>
      <c r="AV209" s="3" t="s">
        <v>1405</v>
      </c>
      <c r="BD209" s="3" t="s">
        <v>1405</v>
      </c>
      <c r="BK209" s="3" t="s">
        <v>1407</v>
      </c>
      <c r="BU209" s="3" t="str">
        <f t="shared" si="50"/>
        <v/>
      </c>
      <c r="BV209" s="3" t="str">
        <f t="shared" si="50"/>
        <v/>
      </c>
      <c r="BW209" s="3" t="str">
        <f t="shared" si="50"/>
        <v/>
      </c>
      <c r="BX209" s="3" t="str">
        <f t="shared" si="50"/>
        <v/>
      </c>
      <c r="BY209" s="3" t="str">
        <f t="shared" si="50"/>
        <v/>
      </c>
      <c r="BZ209" s="3" t="str">
        <f t="shared" si="50"/>
        <v/>
      </c>
      <c r="CA209" s="3" t="str">
        <f t="shared" si="50"/>
        <v/>
      </c>
      <c r="CB209" s="3" t="str">
        <f t="shared" si="50"/>
        <v/>
      </c>
      <c r="CC209" s="3" t="str">
        <f t="shared" si="50"/>
        <v/>
      </c>
      <c r="CD209" s="3" t="str">
        <f t="shared" si="50"/>
        <v/>
      </c>
      <c r="CE209" s="3" t="str">
        <f t="shared" si="49"/>
        <v/>
      </c>
      <c r="CF209" s="3" t="str">
        <f t="shared" si="49"/>
        <v/>
      </c>
      <c r="CG209" s="3" t="str">
        <f t="shared" si="49"/>
        <v/>
      </c>
      <c r="CH209" s="3" t="str">
        <f t="shared" si="49"/>
        <v/>
      </c>
      <c r="CI209" s="3" t="str">
        <f t="shared" si="48"/>
        <v/>
      </c>
      <c r="CJ209" s="3" t="str">
        <f t="shared" si="48"/>
        <v/>
      </c>
      <c r="CK209" s="3" t="str">
        <f t="shared" si="48"/>
        <v/>
      </c>
      <c r="CL209" s="3" t="str">
        <f t="shared" si="48"/>
        <v/>
      </c>
      <c r="CM209" s="3" t="str">
        <f t="shared" si="48"/>
        <v/>
      </c>
      <c r="CN209" s="3" t="str">
        <f t="shared" si="48"/>
        <v/>
      </c>
      <c r="CO209" s="3" t="str">
        <f t="shared" si="48"/>
        <v/>
      </c>
      <c r="CP209" s="3" t="str">
        <f t="shared" si="48"/>
        <v/>
      </c>
      <c r="CQ209" s="3" t="str">
        <f t="shared" si="46"/>
        <v/>
      </c>
      <c r="CR209" s="3" t="str">
        <f t="shared" si="46"/>
        <v/>
      </c>
      <c r="CS209" s="3" t="str">
        <f t="shared" si="46"/>
        <v/>
      </c>
      <c r="CT209" s="3" t="str">
        <f t="shared" si="46"/>
        <v/>
      </c>
      <c r="CU209" s="3" t="str">
        <f t="shared" si="46"/>
        <v>115. REPACKAGING</v>
      </c>
      <c r="CV209" s="3" t="str">
        <f t="shared" si="46"/>
        <v/>
      </c>
      <c r="CW209" s="3" t="str">
        <f t="shared" si="46"/>
        <v/>
      </c>
      <c r="CX209" s="3" t="str">
        <f t="shared" si="46"/>
        <v/>
      </c>
      <c r="CY209" s="3" t="str">
        <f t="shared" si="46"/>
        <v/>
      </c>
      <c r="CZ209" s="3" t="str">
        <f t="shared" si="46"/>
        <v/>
      </c>
      <c r="DA209" s="3" t="str">
        <f t="shared" si="46"/>
        <v/>
      </c>
      <c r="DB209" s="3" t="str">
        <f t="shared" si="46"/>
        <v/>
      </c>
      <c r="DC209" s="3" t="str">
        <f t="shared" si="46"/>
        <v/>
      </c>
      <c r="DD209" s="3" t="str">
        <f t="shared" si="46"/>
        <v/>
      </c>
      <c r="DE209" s="3" t="str">
        <f t="shared" si="46"/>
        <v/>
      </c>
      <c r="DF209" s="3" t="str">
        <f t="shared" si="46"/>
        <v/>
      </c>
      <c r="DG209" s="3" t="str">
        <f t="shared" ref="DG209:DV228" si="53">IF(BE209="Yes", DG$1,"")</f>
        <v/>
      </c>
      <c r="DH209" s="3" t="str">
        <f t="shared" si="52"/>
        <v/>
      </c>
      <c r="DI209" s="3" t="str">
        <f t="shared" si="52"/>
        <v/>
      </c>
      <c r="DJ209" s="3" t="str">
        <f t="shared" si="52"/>
        <v/>
      </c>
      <c r="DK209" s="3" t="str">
        <f t="shared" si="52"/>
        <v/>
      </c>
      <c r="DL209" s="3" t="str">
        <f t="shared" si="52"/>
        <v/>
      </c>
      <c r="DM209" s="3" t="str">
        <f t="shared" si="52"/>
        <v>133. ANCILLARY OR OTHER USE</v>
      </c>
      <c r="DN209" s="3" t="str">
        <f t="shared" si="52"/>
        <v/>
      </c>
      <c r="DO209" s="3" t="str">
        <f t="shared" si="52"/>
        <v/>
      </c>
      <c r="DP209" s="3" t="str">
        <f t="shared" si="52"/>
        <v/>
      </c>
      <c r="DQ209" s="3" t="str">
        <f t="shared" si="52"/>
        <v/>
      </c>
      <c r="DR209" s="3" t="str">
        <f t="shared" si="52"/>
        <v/>
      </c>
      <c r="DS209" s="3" t="str">
        <f t="shared" si="52"/>
        <v/>
      </c>
      <c r="DT209" s="3" t="str">
        <f t="shared" si="52"/>
        <v/>
      </c>
      <c r="DU209" s="3" t="str">
        <f t="shared" si="52"/>
        <v/>
      </c>
      <c r="DV209" s="3" t="str">
        <f t="shared" si="52"/>
        <v/>
      </c>
    </row>
    <row r="210" spans="1:126" ht="75">
      <c r="A210" t="s">
        <v>115</v>
      </c>
      <c r="B210">
        <v>2019</v>
      </c>
      <c r="C210" t="s">
        <v>114</v>
      </c>
      <c r="D210">
        <v>106990</v>
      </c>
      <c r="E210" s="31">
        <v>1319218425231</v>
      </c>
      <c r="F210" t="s">
        <v>638</v>
      </c>
      <c r="G210">
        <v>562211</v>
      </c>
      <c r="H210" t="s">
        <v>639</v>
      </c>
      <c r="I210" t="s">
        <v>640</v>
      </c>
      <c r="J210" t="s">
        <v>488</v>
      </c>
      <c r="K210" t="s">
        <v>490</v>
      </c>
      <c r="L210">
        <v>71730</v>
      </c>
      <c r="M210" s="3" t="str">
        <f t="shared" si="51"/>
        <v>133. ANCILLARY OR OTHER USE, 139. Z306  WASTE TREATMENT</v>
      </c>
      <c r="N210" s="3" t="s">
        <v>81</v>
      </c>
      <c r="O210" s="3" t="s">
        <v>1432</v>
      </c>
      <c r="P210">
        <v>0.01</v>
      </c>
      <c r="Q210">
        <v>0.03</v>
      </c>
      <c r="R210">
        <v>0.04</v>
      </c>
      <c r="S210" s="3" t="s">
        <v>1405</v>
      </c>
      <c r="T210" s="3" t="s">
        <v>1405</v>
      </c>
      <c r="U210" s="3" t="s">
        <v>1405</v>
      </c>
      <c r="V210" s="3" t="s">
        <v>1405</v>
      </c>
      <c r="W210" s="3" t="s">
        <v>1405</v>
      </c>
      <c r="X210" s="3" t="s">
        <v>1405</v>
      </c>
      <c r="Y210" s="3" t="s">
        <v>1405</v>
      </c>
      <c r="Z210" s="3" t="s">
        <v>1405</v>
      </c>
      <c r="AA210" s="3" t="s">
        <v>1405</v>
      </c>
      <c r="AB210" s="3" t="s">
        <v>1405</v>
      </c>
      <c r="AC210" s="3" t="s">
        <v>1405</v>
      </c>
      <c r="AD210" s="3" t="s">
        <v>1405</v>
      </c>
      <c r="AE210" s="3" t="s">
        <v>1405</v>
      </c>
      <c r="AF210" s="3" t="s">
        <v>1405</v>
      </c>
      <c r="AG210" s="3" t="s">
        <v>1405</v>
      </c>
      <c r="AH210" s="3" t="s">
        <v>1405</v>
      </c>
      <c r="AI210" s="3" t="s">
        <v>1405</v>
      </c>
      <c r="AJ210" s="3" t="s">
        <v>1405</v>
      </c>
      <c r="AK210" s="3" t="s">
        <v>1405</v>
      </c>
      <c r="AL210" s="3" t="s">
        <v>1405</v>
      </c>
      <c r="AM210" s="3" t="s">
        <v>1405</v>
      </c>
      <c r="AN210" s="3" t="s">
        <v>1405</v>
      </c>
      <c r="AO210" s="3" t="s">
        <v>1405</v>
      </c>
      <c r="AP210" s="3" t="s">
        <v>1405</v>
      </c>
      <c r="AQ210" s="3" t="s">
        <v>1405</v>
      </c>
      <c r="AR210" s="3" t="s">
        <v>1405</v>
      </c>
      <c r="AS210" s="3" t="s">
        <v>1405</v>
      </c>
      <c r="AT210" s="3" t="s">
        <v>1405</v>
      </c>
      <c r="AU210" s="3" t="s">
        <v>1405</v>
      </c>
      <c r="AV210" s="3" t="s">
        <v>1405</v>
      </c>
      <c r="AW210" s="3" t="s">
        <v>1405</v>
      </c>
      <c r="AX210" s="3" t="s">
        <v>1405</v>
      </c>
      <c r="AY210" s="3" t="s">
        <v>1405</v>
      </c>
      <c r="AZ210" s="3" t="s">
        <v>1405</v>
      </c>
      <c r="BA210" s="3" t="s">
        <v>1405</v>
      </c>
      <c r="BB210" s="3" t="s">
        <v>1405</v>
      </c>
      <c r="BC210" s="3" t="s">
        <v>1405</v>
      </c>
      <c r="BD210" s="3" t="s">
        <v>1405</v>
      </c>
      <c r="BE210" s="3" t="s">
        <v>1405</v>
      </c>
      <c r="BF210" s="3" t="s">
        <v>1405</v>
      </c>
      <c r="BG210" s="3" t="s">
        <v>1405</v>
      </c>
      <c r="BH210" s="3" t="s">
        <v>1405</v>
      </c>
      <c r="BI210" s="3" t="s">
        <v>1405</v>
      </c>
      <c r="BJ210" s="3" t="s">
        <v>1405</v>
      </c>
      <c r="BK210" s="3" t="s">
        <v>1407</v>
      </c>
      <c r="BL210" s="3" t="s">
        <v>1405</v>
      </c>
      <c r="BM210" s="3" t="s">
        <v>1405</v>
      </c>
      <c r="BN210" s="3" t="s">
        <v>1405</v>
      </c>
      <c r="BO210" s="3" t="s">
        <v>1405</v>
      </c>
      <c r="BP210" s="3" t="s">
        <v>1405</v>
      </c>
      <c r="BQ210" s="3" t="s">
        <v>1407</v>
      </c>
      <c r="BR210" s="3" t="s">
        <v>1405</v>
      </c>
      <c r="BS210" s="3" t="s">
        <v>1405</v>
      </c>
      <c r="BT210" s="3" t="s">
        <v>1405</v>
      </c>
      <c r="BU210" s="3" t="str">
        <f t="shared" si="50"/>
        <v/>
      </c>
      <c r="BV210" s="3" t="str">
        <f t="shared" si="50"/>
        <v/>
      </c>
      <c r="BW210" s="3" t="str">
        <f t="shared" si="50"/>
        <v/>
      </c>
      <c r="BX210" s="3" t="str">
        <f t="shared" si="50"/>
        <v/>
      </c>
      <c r="BY210" s="3" t="str">
        <f t="shared" si="50"/>
        <v/>
      </c>
      <c r="BZ210" s="3" t="str">
        <f t="shared" si="50"/>
        <v/>
      </c>
      <c r="CA210" s="3" t="str">
        <f t="shared" si="50"/>
        <v/>
      </c>
      <c r="CB210" s="3" t="str">
        <f t="shared" si="50"/>
        <v/>
      </c>
      <c r="CC210" s="3" t="str">
        <f t="shared" si="50"/>
        <v/>
      </c>
      <c r="CD210" s="3" t="str">
        <f t="shared" si="50"/>
        <v/>
      </c>
      <c r="CE210" s="3" t="str">
        <f t="shared" si="49"/>
        <v/>
      </c>
      <c r="CF210" s="3" t="str">
        <f t="shared" si="49"/>
        <v/>
      </c>
      <c r="CG210" s="3" t="str">
        <f t="shared" si="49"/>
        <v/>
      </c>
      <c r="CH210" s="3" t="str">
        <f t="shared" si="49"/>
        <v/>
      </c>
      <c r="CI210" s="3" t="str">
        <f t="shared" si="48"/>
        <v/>
      </c>
      <c r="CJ210" s="3" t="str">
        <f t="shared" si="48"/>
        <v/>
      </c>
      <c r="CK210" s="3" t="str">
        <f t="shared" si="48"/>
        <v/>
      </c>
      <c r="CL210" s="3" t="str">
        <f t="shared" si="48"/>
        <v/>
      </c>
      <c r="CM210" s="3" t="str">
        <f t="shared" si="48"/>
        <v/>
      </c>
      <c r="CN210" s="3" t="str">
        <f t="shared" si="48"/>
        <v/>
      </c>
      <c r="CO210" s="3" t="str">
        <f t="shared" si="48"/>
        <v/>
      </c>
      <c r="CP210" s="3" t="str">
        <f t="shared" si="48"/>
        <v/>
      </c>
      <c r="CQ210" s="3" t="str">
        <f t="shared" si="46"/>
        <v/>
      </c>
      <c r="CR210" s="3" t="str">
        <f t="shared" si="46"/>
        <v/>
      </c>
      <c r="CS210" s="3" t="str">
        <f t="shared" si="46"/>
        <v/>
      </c>
      <c r="CT210" s="3" t="str">
        <f t="shared" si="46"/>
        <v/>
      </c>
      <c r="CU210" s="3" t="str">
        <f t="shared" si="46"/>
        <v/>
      </c>
      <c r="CV210" s="3" t="str">
        <f t="shared" si="46"/>
        <v/>
      </c>
      <c r="CW210" s="3" t="str">
        <f t="shared" si="46"/>
        <v/>
      </c>
      <c r="CX210" s="3" t="str">
        <f t="shared" si="46"/>
        <v/>
      </c>
      <c r="CY210" s="3" t="str">
        <f t="shared" si="46"/>
        <v/>
      </c>
      <c r="CZ210" s="3" t="str">
        <f t="shared" si="46"/>
        <v/>
      </c>
      <c r="DA210" s="3" t="str">
        <f t="shared" si="46"/>
        <v/>
      </c>
      <c r="DB210" s="3" t="str">
        <f t="shared" si="46"/>
        <v/>
      </c>
      <c r="DC210" s="3" t="str">
        <f t="shared" si="46"/>
        <v/>
      </c>
      <c r="DD210" s="3" t="str">
        <f t="shared" si="46"/>
        <v/>
      </c>
      <c r="DE210" s="3" t="str">
        <f t="shared" si="46"/>
        <v/>
      </c>
      <c r="DF210" s="3" t="str">
        <f t="shared" si="46"/>
        <v/>
      </c>
      <c r="DG210" s="3" t="str">
        <f t="shared" si="53"/>
        <v/>
      </c>
      <c r="DH210" s="3" t="str">
        <f t="shared" si="52"/>
        <v/>
      </c>
      <c r="DI210" s="3" t="str">
        <f t="shared" si="52"/>
        <v/>
      </c>
      <c r="DJ210" s="3" t="str">
        <f t="shared" si="52"/>
        <v/>
      </c>
      <c r="DK210" s="3" t="str">
        <f t="shared" si="52"/>
        <v/>
      </c>
      <c r="DL210" s="3" t="str">
        <f t="shared" si="52"/>
        <v/>
      </c>
      <c r="DM210" s="3" t="str">
        <f t="shared" si="52"/>
        <v>133. ANCILLARY OR OTHER USE</v>
      </c>
      <c r="DN210" s="3" t="str">
        <f t="shared" si="52"/>
        <v/>
      </c>
      <c r="DO210" s="3" t="str">
        <f t="shared" si="52"/>
        <v/>
      </c>
      <c r="DP210" s="3" t="str">
        <f t="shared" si="52"/>
        <v/>
      </c>
      <c r="DQ210" s="3" t="str">
        <f t="shared" si="52"/>
        <v/>
      </c>
      <c r="DR210" s="3" t="str">
        <f t="shared" si="52"/>
        <v/>
      </c>
      <c r="DS210" s="3" t="str">
        <f t="shared" si="52"/>
        <v>139. Z306  WASTE TREATMENT</v>
      </c>
      <c r="DT210" s="3" t="str">
        <f t="shared" si="52"/>
        <v/>
      </c>
      <c r="DU210" s="3" t="str">
        <f t="shared" si="52"/>
        <v/>
      </c>
      <c r="DV210" s="3" t="str">
        <f t="shared" si="52"/>
        <v/>
      </c>
    </row>
    <row r="211" spans="1:126" ht="105">
      <c r="A211" t="s">
        <v>115</v>
      </c>
      <c r="B211">
        <v>2020</v>
      </c>
      <c r="C211" t="s">
        <v>114</v>
      </c>
      <c r="D211">
        <v>106990</v>
      </c>
      <c r="E211" s="31">
        <v>1320219350598</v>
      </c>
      <c r="F211" t="s">
        <v>638</v>
      </c>
      <c r="G211">
        <v>562211</v>
      </c>
      <c r="H211" t="s">
        <v>639</v>
      </c>
      <c r="I211" t="s">
        <v>640</v>
      </c>
      <c r="J211" t="s">
        <v>488</v>
      </c>
      <c r="K211" t="s">
        <v>490</v>
      </c>
      <c r="L211">
        <v>71730</v>
      </c>
      <c r="M211" s="3" t="str">
        <f t="shared" si="51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11" s="3" t="s">
        <v>81</v>
      </c>
      <c r="O211" s="3" t="s">
        <v>1432</v>
      </c>
      <c r="P211">
        <v>0.1</v>
      </c>
      <c r="Q211">
        <v>0.1</v>
      </c>
      <c r="R211">
        <v>0.2</v>
      </c>
      <c r="S211" s="3" t="s">
        <v>1407</v>
      </c>
      <c r="T211" s="3" t="s">
        <v>1405</v>
      </c>
      <c r="U211" s="3" t="s">
        <v>1407</v>
      </c>
      <c r="V211" s="3" t="s">
        <v>1407</v>
      </c>
      <c r="W211" s="3" t="s">
        <v>1405</v>
      </c>
      <c r="X211" s="3" t="s">
        <v>1405</v>
      </c>
      <c r="Y211" s="3" t="s">
        <v>1407</v>
      </c>
      <c r="Z211" s="3" t="s">
        <v>1405</v>
      </c>
      <c r="AA211" s="3" t="s">
        <v>1405</v>
      </c>
      <c r="AB211" s="3" t="s">
        <v>1407</v>
      </c>
      <c r="AC211" s="3" t="s">
        <v>1405</v>
      </c>
      <c r="AD211" s="3" t="s">
        <v>1405</v>
      </c>
      <c r="AE211" s="3" t="s">
        <v>1407</v>
      </c>
      <c r="AF211" s="3" t="s">
        <v>1405</v>
      </c>
      <c r="AG211" s="3" t="s">
        <v>1405</v>
      </c>
      <c r="AH211" s="3" t="s">
        <v>1405</v>
      </c>
      <c r="AI211" s="3" t="s">
        <v>1405</v>
      </c>
      <c r="AJ211" s="3" t="s">
        <v>1405</v>
      </c>
      <c r="AK211" s="3" t="s">
        <v>1405</v>
      </c>
      <c r="AL211" s="3" t="s">
        <v>1405</v>
      </c>
      <c r="AM211" s="3" t="s">
        <v>1405</v>
      </c>
      <c r="AN211" s="3" t="s">
        <v>1405</v>
      </c>
      <c r="AO211" s="3" t="s">
        <v>1405</v>
      </c>
      <c r="AP211" s="3" t="s">
        <v>1405</v>
      </c>
      <c r="AQ211" s="3" t="s">
        <v>1407</v>
      </c>
      <c r="AR211" s="3" t="s">
        <v>1405</v>
      </c>
      <c r="AS211" s="3" t="s">
        <v>1405</v>
      </c>
      <c r="AT211" s="3" t="s">
        <v>1405</v>
      </c>
      <c r="AU211" s="3" t="s">
        <v>1405</v>
      </c>
      <c r="AV211" s="3" t="s">
        <v>1405</v>
      </c>
      <c r="AW211" s="3" t="s">
        <v>1405</v>
      </c>
      <c r="AX211" s="3" t="s">
        <v>1405</v>
      </c>
      <c r="AY211" s="3" t="s">
        <v>1405</v>
      </c>
      <c r="AZ211" s="3" t="s">
        <v>1405</v>
      </c>
      <c r="BA211" s="3" t="s">
        <v>1405</v>
      </c>
      <c r="BB211" s="3" t="s">
        <v>1405</v>
      </c>
      <c r="BC211" s="3" t="s">
        <v>1405</v>
      </c>
      <c r="BD211" s="3" t="s">
        <v>1405</v>
      </c>
      <c r="BE211" s="3" t="s">
        <v>1405</v>
      </c>
      <c r="BF211" s="3" t="s">
        <v>1405</v>
      </c>
      <c r="BG211" s="3" t="s">
        <v>1405</v>
      </c>
      <c r="BH211" s="3" t="s">
        <v>1405</v>
      </c>
      <c r="BI211" s="3" t="s">
        <v>1405</v>
      </c>
      <c r="BJ211" s="3" t="s">
        <v>1405</v>
      </c>
      <c r="BK211" s="3" t="s">
        <v>1407</v>
      </c>
      <c r="BL211" s="3" t="s">
        <v>1405</v>
      </c>
      <c r="BM211" s="3" t="s">
        <v>1405</v>
      </c>
      <c r="BN211" s="3" t="s">
        <v>1405</v>
      </c>
      <c r="BO211" s="3" t="s">
        <v>1407</v>
      </c>
      <c r="BP211" s="3" t="s">
        <v>1405</v>
      </c>
      <c r="BQ211" s="3" t="s">
        <v>1405</v>
      </c>
      <c r="BR211" s="3" t="s">
        <v>1405</v>
      </c>
      <c r="BS211" s="3" t="s">
        <v>1405</v>
      </c>
      <c r="BT211" s="3" t="s">
        <v>1405</v>
      </c>
      <c r="BU211" s="3" t="str">
        <f t="shared" si="50"/>
        <v>89. PRODUCE THE CHEMICAL</v>
      </c>
      <c r="BV211" s="3" t="str">
        <f t="shared" si="50"/>
        <v/>
      </c>
      <c r="BW211" s="3" t="str">
        <f t="shared" si="50"/>
        <v>91. ON-SITE USE OF THE CHEMICAL</v>
      </c>
      <c r="BX211" s="3" t="str">
        <f t="shared" si="50"/>
        <v>92. SALE OR DISTRIBUTION OF THE CHEMICAL</v>
      </c>
      <c r="BY211" s="3" t="str">
        <f t="shared" si="50"/>
        <v/>
      </c>
      <c r="BZ211" s="3" t="str">
        <f t="shared" ref="BZ211:CG252" si="54">IF(X211="Yes", BZ$1,"")</f>
        <v/>
      </c>
      <c r="CA211" s="3" t="str">
        <f t="shared" si="54"/>
        <v>95. USED AS A REACTANT</v>
      </c>
      <c r="CB211" s="3" t="str">
        <f t="shared" si="54"/>
        <v/>
      </c>
      <c r="CC211" s="3" t="str">
        <f t="shared" si="54"/>
        <v/>
      </c>
      <c r="CD211" s="3" t="str">
        <f t="shared" si="54"/>
        <v>98. P103  INTERMEDIATES</v>
      </c>
      <c r="CE211" s="3" t="str">
        <f t="shared" si="49"/>
        <v/>
      </c>
      <c r="CF211" s="3" t="str">
        <f t="shared" si="49"/>
        <v/>
      </c>
      <c r="CG211" s="3" t="str">
        <f t="shared" si="49"/>
        <v>101. ADDED AS A FORMULATION COMPONENT</v>
      </c>
      <c r="CH211" s="3" t="str">
        <f t="shared" si="49"/>
        <v/>
      </c>
      <c r="CI211" s="3" t="str">
        <f t="shared" si="48"/>
        <v/>
      </c>
      <c r="CJ211" s="3" t="str">
        <f t="shared" si="48"/>
        <v/>
      </c>
      <c r="CK211" s="3" t="str">
        <f t="shared" si="48"/>
        <v/>
      </c>
      <c r="CL211" s="3" t="str">
        <f t="shared" si="48"/>
        <v/>
      </c>
      <c r="CM211" s="3" t="str">
        <f t="shared" si="48"/>
        <v/>
      </c>
      <c r="CN211" s="3" t="str">
        <f t="shared" si="48"/>
        <v/>
      </c>
      <c r="CO211" s="3" t="str">
        <f t="shared" si="48"/>
        <v/>
      </c>
      <c r="CP211" s="3" t="str">
        <f t="shared" si="48"/>
        <v/>
      </c>
      <c r="CQ211" s="3" t="str">
        <f t="shared" si="46"/>
        <v/>
      </c>
      <c r="CR211" s="3" t="str">
        <f t="shared" si="46"/>
        <v/>
      </c>
      <c r="CS211" s="3" t="str">
        <f t="shared" si="46"/>
        <v>113. P299  OTHER</v>
      </c>
      <c r="CT211" s="3" t="str">
        <f t="shared" si="46"/>
        <v/>
      </c>
      <c r="CU211" s="3" t="str">
        <f t="shared" si="46"/>
        <v/>
      </c>
      <c r="CV211" s="3" t="str">
        <f t="shared" si="46"/>
        <v/>
      </c>
      <c r="CW211" s="3" t="str">
        <f t="shared" si="46"/>
        <v/>
      </c>
      <c r="CX211" s="3" t="str">
        <f t="shared" si="46"/>
        <v/>
      </c>
      <c r="CY211" s="3" t="str">
        <f t="shared" si="46"/>
        <v/>
      </c>
      <c r="CZ211" s="3" t="str">
        <f t="shared" si="46"/>
        <v/>
      </c>
      <c r="DA211" s="3" t="str">
        <f t="shared" si="46"/>
        <v/>
      </c>
      <c r="DB211" s="3" t="str">
        <f t="shared" si="46"/>
        <v/>
      </c>
      <c r="DC211" s="3" t="str">
        <f t="shared" si="46"/>
        <v/>
      </c>
      <c r="DD211" s="3" t="str">
        <f t="shared" si="46"/>
        <v/>
      </c>
      <c r="DE211" s="3" t="str">
        <f t="shared" si="46"/>
        <v/>
      </c>
      <c r="DF211" s="3" t="str">
        <f t="shared" si="46"/>
        <v/>
      </c>
      <c r="DG211" s="3" t="str">
        <f t="shared" si="53"/>
        <v/>
      </c>
      <c r="DH211" s="3" t="str">
        <f t="shared" si="52"/>
        <v/>
      </c>
      <c r="DI211" s="3" t="str">
        <f t="shared" si="52"/>
        <v/>
      </c>
      <c r="DJ211" s="3" t="str">
        <f t="shared" si="52"/>
        <v/>
      </c>
      <c r="DK211" s="3" t="str">
        <f t="shared" si="52"/>
        <v/>
      </c>
      <c r="DL211" s="3" t="str">
        <f t="shared" si="52"/>
        <v/>
      </c>
      <c r="DM211" s="3" t="str">
        <f t="shared" si="52"/>
        <v>133. ANCILLARY OR OTHER USE</v>
      </c>
      <c r="DN211" s="3" t="str">
        <f t="shared" si="52"/>
        <v/>
      </c>
      <c r="DO211" s="3" t="str">
        <f t="shared" si="52"/>
        <v/>
      </c>
      <c r="DP211" s="3" t="str">
        <f t="shared" si="52"/>
        <v/>
      </c>
      <c r="DQ211" s="3" t="str">
        <f t="shared" si="52"/>
        <v>137. Z304  FUEL</v>
      </c>
      <c r="DR211" s="3" t="str">
        <f t="shared" si="52"/>
        <v/>
      </c>
      <c r="DS211" s="3" t="str">
        <f t="shared" si="52"/>
        <v/>
      </c>
      <c r="DT211" s="3" t="str">
        <f t="shared" si="52"/>
        <v/>
      </c>
      <c r="DU211" s="3" t="str">
        <f t="shared" si="52"/>
        <v/>
      </c>
      <c r="DV211" s="3" t="str">
        <f t="shared" si="52"/>
        <v/>
      </c>
    </row>
    <row r="212" spans="1:126" ht="75">
      <c r="A212" t="s">
        <v>115</v>
      </c>
      <c r="B212">
        <v>2021</v>
      </c>
      <c r="C212" t="s">
        <v>114</v>
      </c>
      <c r="D212">
        <v>106990</v>
      </c>
      <c r="E212" s="31">
        <v>1321220573493</v>
      </c>
      <c r="F212" t="s">
        <v>638</v>
      </c>
      <c r="G212">
        <v>562211</v>
      </c>
      <c r="H212" t="s">
        <v>639</v>
      </c>
      <c r="I212" t="s">
        <v>640</v>
      </c>
      <c r="J212" t="s">
        <v>488</v>
      </c>
      <c r="K212" t="s">
        <v>490</v>
      </c>
      <c r="L212">
        <v>71730</v>
      </c>
      <c r="M212" s="3" t="str">
        <f t="shared" si="51"/>
        <v>115. REPACKAGING, 133. ANCILLARY OR OTHER USE, 139. Z306  WASTE TREATMENT</v>
      </c>
      <c r="N212" s="3" t="s">
        <v>81</v>
      </c>
      <c r="O212" s="3" t="s">
        <v>1432</v>
      </c>
      <c r="P212">
        <v>0.1</v>
      </c>
      <c r="Q212">
        <v>0.1</v>
      </c>
      <c r="R212">
        <v>0.2</v>
      </c>
      <c r="S212" s="3" t="s">
        <v>1405</v>
      </c>
      <c r="T212" s="3" t="s">
        <v>1405</v>
      </c>
      <c r="U212" s="3" t="s">
        <v>1405</v>
      </c>
      <c r="V212" s="3" t="s">
        <v>1405</v>
      </c>
      <c r="W212" s="3" t="s">
        <v>1405</v>
      </c>
      <c r="X212" s="3" t="s">
        <v>1405</v>
      </c>
      <c r="Y212" s="3" t="s">
        <v>1405</v>
      </c>
      <c r="Z212" s="3" t="s">
        <v>1405</v>
      </c>
      <c r="AA212" s="3" t="s">
        <v>1405</v>
      </c>
      <c r="AB212" s="3" t="s">
        <v>1405</v>
      </c>
      <c r="AC212" s="3" t="s">
        <v>1405</v>
      </c>
      <c r="AD212" s="3" t="s">
        <v>1405</v>
      </c>
      <c r="AE212" s="3" t="s">
        <v>1405</v>
      </c>
      <c r="AF212" s="3" t="s">
        <v>1405</v>
      </c>
      <c r="AG212" s="3" t="s">
        <v>1405</v>
      </c>
      <c r="AH212" s="3" t="s">
        <v>1405</v>
      </c>
      <c r="AI212" s="3" t="s">
        <v>1405</v>
      </c>
      <c r="AJ212" s="3" t="s">
        <v>1405</v>
      </c>
      <c r="AK212" s="3" t="s">
        <v>1405</v>
      </c>
      <c r="AL212" s="3" t="s">
        <v>1405</v>
      </c>
      <c r="AM212" s="3" t="s">
        <v>1405</v>
      </c>
      <c r="AN212" s="3" t="s">
        <v>1405</v>
      </c>
      <c r="AO212" s="3" t="s">
        <v>1405</v>
      </c>
      <c r="AP212" s="3" t="s">
        <v>1405</v>
      </c>
      <c r="AQ212" s="3" t="s">
        <v>1405</v>
      </c>
      <c r="AR212" s="3" t="s">
        <v>1405</v>
      </c>
      <c r="AS212" s="3" t="s">
        <v>1407</v>
      </c>
      <c r="AT212" s="3" t="s">
        <v>1405</v>
      </c>
      <c r="AU212" s="3" t="s">
        <v>1405</v>
      </c>
      <c r="AV212" s="3" t="s">
        <v>1405</v>
      </c>
      <c r="AW212" s="3" t="s">
        <v>1405</v>
      </c>
      <c r="AX212" s="3" t="s">
        <v>1405</v>
      </c>
      <c r="AY212" s="3" t="s">
        <v>1405</v>
      </c>
      <c r="AZ212" s="3" t="s">
        <v>1405</v>
      </c>
      <c r="BA212" s="3" t="s">
        <v>1405</v>
      </c>
      <c r="BB212" s="3" t="s">
        <v>1405</v>
      </c>
      <c r="BC212" s="3" t="s">
        <v>1405</v>
      </c>
      <c r="BD212" s="3" t="s">
        <v>1405</v>
      </c>
      <c r="BE212" s="3" t="s">
        <v>1405</v>
      </c>
      <c r="BF212" s="3" t="s">
        <v>1405</v>
      </c>
      <c r="BG212" s="3" t="s">
        <v>1405</v>
      </c>
      <c r="BH212" s="3" t="s">
        <v>1405</v>
      </c>
      <c r="BI212" s="3" t="s">
        <v>1405</v>
      </c>
      <c r="BJ212" s="3" t="s">
        <v>1405</v>
      </c>
      <c r="BK212" s="3" t="s">
        <v>1407</v>
      </c>
      <c r="BL212" s="3" t="s">
        <v>1405</v>
      </c>
      <c r="BM212" s="3" t="s">
        <v>1405</v>
      </c>
      <c r="BN212" s="3" t="s">
        <v>1405</v>
      </c>
      <c r="BO212" s="3" t="s">
        <v>1405</v>
      </c>
      <c r="BP212" s="3" t="s">
        <v>1405</v>
      </c>
      <c r="BQ212" s="3" t="s">
        <v>1407</v>
      </c>
      <c r="BR212" s="3" t="s">
        <v>1405</v>
      </c>
      <c r="BS212" s="3" t="s">
        <v>1405</v>
      </c>
      <c r="BT212" s="3" t="s">
        <v>1405</v>
      </c>
      <c r="BU212" s="3" t="str">
        <f t="shared" ref="BU212:CG256" si="55">IF(S212="Yes", BU$1,"")</f>
        <v/>
      </c>
      <c r="BV212" s="3" t="str">
        <f t="shared" si="55"/>
        <v/>
      </c>
      <c r="BW212" s="3" t="str">
        <f t="shared" si="55"/>
        <v/>
      </c>
      <c r="BX212" s="3" t="str">
        <f t="shared" si="55"/>
        <v/>
      </c>
      <c r="BY212" s="3" t="str">
        <f t="shared" si="55"/>
        <v/>
      </c>
      <c r="BZ212" s="3" t="str">
        <f t="shared" si="54"/>
        <v/>
      </c>
      <c r="CA212" s="3" t="str">
        <f t="shared" si="54"/>
        <v/>
      </c>
      <c r="CB212" s="3" t="str">
        <f t="shared" si="54"/>
        <v/>
      </c>
      <c r="CC212" s="3" t="str">
        <f t="shared" si="54"/>
        <v/>
      </c>
      <c r="CD212" s="3" t="str">
        <f t="shared" si="54"/>
        <v/>
      </c>
      <c r="CE212" s="3" t="str">
        <f t="shared" si="49"/>
        <v/>
      </c>
      <c r="CF212" s="3" t="str">
        <f t="shared" si="49"/>
        <v/>
      </c>
      <c r="CG212" s="3" t="str">
        <f t="shared" si="49"/>
        <v/>
      </c>
      <c r="CH212" s="3" t="str">
        <f t="shared" si="49"/>
        <v/>
      </c>
      <c r="CI212" s="3" t="str">
        <f t="shared" si="48"/>
        <v/>
      </c>
      <c r="CJ212" s="3" t="str">
        <f t="shared" si="48"/>
        <v/>
      </c>
      <c r="CK212" s="3" t="str">
        <f t="shared" si="48"/>
        <v/>
      </c>
      <c r="CL212" s="3" t="str">
        <f t="shared" si="48"/>
        <v/>
      </c>
      <c r="CM212" s="3" t="str">
        <f t="shared" si="48"/>
        <v/>
      </c>
      <c r="CN212" s="3" t="str">
        <f t="shared" si="48"/>
        <v/>
      </c>
      <c r="CO212" s="3" t="str">
        <f t="shared" si="48"/>
        <v/>
      </c>
      <c r="CP212" s="3" t="str">
        <f t="shared" si="48"/>
        <v/>
      </c>
      <c r="CQ212" s="3" t="str">
        <f t="shared" si="46"/>
        <v/>
      </c>
      <c r="CR212" s="3" t="str">
        <f t="shared" si="46"/>
        <v/>
      </c>
      <c r="CS212" s="3" t="str">
        <f t="shared" si="46"/>
        <v/>
      </c>
      <c r="CT212" s="3" t="str">
        <f t="shared" si="46"/>
        <v/>
      </c>
      <c r="CU212" s="3" t="str">
        <f t="shared" si="46"/>
        <v>115. REPACKAGING</v>
      </c>
      <c r="CV212" s="3" t="str">
        <f t="shared" ref="CV212:DK233" si="56">IF(AT212="Yes", CV$1,"")</f>
        <v/>
      </c>
      <c r="CW212" s="3" t="str">
        <f t="shared" si="56"/>
        <v/>
      </c>
      <c r="CX212" s="3" t="str">
        <f t="shared" si="56"/>
        <v/>
      </c>
      <c r="CY212" s="3" t="str">
        <f t="shared" si="56"/>
        <v/>
      </c>
      <c r="CZ212" s="3" t="str">
        <f t="shared" si="56"/>
        <v/>
      </c>
      <c r="DA212" s="3" t="str">
        <f t="shared" si="56"/>
        <v/>
      </c>
      <c r="DB212" s="3" t="str">
        <f t="shared" si="56"/>
        <v/>
      </c>
      <c r="DC212" s="3" t="str">
        <f t="shared" si="56"/>
        <v/>
      </c>
      <c r="DD212" s="3" t="str">
        <f t="shared" si="56"/>
        <v/>
      </c>
      <c r="DE212" s="3" t="str">
        <f t="shared" si="56"/>
        <v/>
      </c>
      <c r="DF212" s="3" t="str">
        <f t="shared" si="56"/>
        <v/>
      </c>
      <c r="DG212" s="3" t="str">
        <f t="shared" si="53"/>
        <v/>
      </c>
      <c r="DH212" s="3" t="str">
        <f t="shared" si="52"/>
        <v/>
      </c>
      <c r="DI212" s="3" t="str">
        <f t="shared" si="52"/>
        <v/>
      </c>
      <c r="DJ212" s="3" t="str">
        <f t="shared" si="52"/>
        <v/>
      </c>
      <c r="DK212" s="3" t="str">
        <f t="shared" si="52"/>
        <v/>
      </c>
      <c r="DL212" s="3" t="str">
        <f t="shared" si="52"/>
        <v/>
      </c>
      <c r="DM212" s="3" t="str">
        <f t="shared" si="52"/>
        <v>133. ANCILLARY OR OTHER USE</v>
      </c>
      <c r="DN212" s="3" t="str">
        <f t="shared" si="52"/>
        <v/>
      </c>
      <c r="DO212" s="3" t="str">
        <f t="shared" si="52"/>
        <v/>
      </c>
      <c r="DP212" s="3" t="str">
        <f t="shared" si="52"/>
        <v/>
      </c>
      <c r="DQ212" s="3" t="str">
        <f t="shared" si="52"/>
        <v/>
      </c>
      <c r="DR212" s="3" t="str">
        <f t="shared" si="52"/>
        <v/>
      </c>
      <c r="DS212" s="3" t="str">
        <f t="shared" si="52"/>
        <v>139. Z306  WASTE TREATMENT</v>
      </c>
      <c r="DT212" s="3" t="str">
        <f t="shared" si="52"/>
        <v/>
      </c>
      <c r="DU212" s="3" t="str">
        <f t="shared" si="52"/>
        <v/>
      </c>
      <c r="DV212" s="3" t="str">
        <f t="shared" si="52"/>
        <v/>
      </c>
    </row>
    <row r="213" spans="1:126" ht="45">
      <c r="A213" t="s">
        <v>115</v>
      </c>
      <c r="B213">
        <v>2016</v>
      </c>
      <c r="C213" t="s">
        <v>114</v>
      </c>
      <c r="D213">
        <v>106990</v>
      </c>
      <c r="E213" s="31">
        <v>1316215472186</v>
      </c>
      <c r="F213" t="s">
        <v>641</v>
      </c>
      <c r="G213">
        <v>331110</v>
      </c>
      <c r="H213" t="s">
        <v>642</v>
      </c>
      <c r="I213" t="s">
        <v>643</v>
      </c>
      <c r="J213" t="s">
        <v>644</v>
      </c>
      <c r="K213" t="s">
        <v>505</v>
      </c>
      <c r="L213">
        <v>46304</v>
      </c>
      <c r="M213" s="3" t="str">
        <f t="shared" si="51"/>
        <v>89. PRODUCE THE CHEMICAL, 93. AS A BYPRODUCT</v>
      </c>
      <c r="N213" s="3" t="s">
        <v>1433</v>
      </c>
      <c r="O213" s="3" t="s">
        <v>1434</v>
      </c>
      <c r="P213">
        <v>155</v>
      </c>
      <c r="Q213">
        <v>0</v>
      </c>
      <c r="R213">
        <v>155</v>
      </c>
      <c r="S213" s="3" t="s">
        <v>1407</v>
      </c>
      <c r="T213" s="3" t="s">
        <v>1405</v>
      </c>
      <c r="U213" s="3" t="s">
        <v>1405</v>
      </c>
      <c r="V213" s="3" t="s">
        <v>1405</v>
      </c>
      <c r="W213" s="3" t="s">
        <v>1407</v>
      </c>
      <c r="X213" s="3" t="s">
        <v>1405</v>
      </c>
      <c r="Y213" s="3" t="s">
        <v>1405</v>
      </c>
      <c r="AE213" s="3" t="s">
        <v>1405</v>
      </c>
      <c r="AR213" s="3" t="s">
        <v>1405</v>
      </c>
      <c r="AS213" s="3" t="s">
        <v>1405</v>
      </c>
      <c r="AT213" s="3" t="s">
        <v>1405</v>
      </c>
      <c r="AV213" s="3" t="s">
        <v>1405</v>
      </c>
      <c r="BD213" s="3" t="s">
        <v>1405</v>
      </c>
      <c r="BK213" s="3" t="s">
        <v>1405</v>
      </c>
      <c r="BU213" s="3" t="str">
        <f t="shared" si="55"/>
        <v>89. PRODUCE THE CHEMICAL</v>
      </c>
      <c r="BV213" s="3" t="str">
        <f t="shared" si="55"/>
        <v/>
      </c>
      <c r="BW213" s="3" t="str">
        <f t="shared" si="55"/>
        <v/>
      </c>
      <c r="BX213" s="3" t="str">
        <f t="shared" si="55"/>
        <v/>
      </c>
      <c r="BY213" s="3" t="str">
        <f t="shared" si="55"/>
        <v>93. AS A BYPRODUCT</v>
      </c>
      <c r="BZ213" s="3" t="str">
        <f t="shared" si="54"/>
        <v/>
      </c>
      <c r="CA213" s="3" t="str">
        <f t="shared" si="54"/>
        <v/>
      </c>
      <c r="CB213" s="3" t="str">
        <f t="shared" si="54"/>
        <v/>
      </c>
      <c r="CC213" s="3" t="str">
        <f t="shared" si="54"/>
        <v/>
      </c>
      <c r="CD213" s="3" t="str">
        <f t="shared" si="54"/>
        <v/>
      </c>
      <c r="CE213" s="3" t="str">
        <f t="shared" si="49"/>
        <v/>
      </c>
      <c r="CF213" s="3" t="str">
        <f t="shared" si="49"/>
        <v/>
      </c>
      <c r="CG213" s="3" t="str">
        <f t="shared" si="49"/>
        <v/>
      </c>
      <c r="CH213" s="3" t="str">
        <f t="shared" si="49"/>
        <v/>
      </c>
      <c r="CI213" s="3" t="str">
        <f t="shared" si="48"/>
        <v/>
      </c>
      <c r="CJ213" s="3" t="str">
        <f t="shared" si="48"/>
        <v/>
      </c>
      <c r="CK213" s="3" t="str">
        <f t="shared" si="48"/>
        <v/>
      </c>
      <c r="CL213" s="3" t="str">
        <f t="shared" si="48"/>
        <v/>
      </c>
      <c r="CM213" s="3" t="str">
        <f t="shared" si="48"/>
        <v/>
      </c>
      <c r="CN213" s="3" t="str">
        <f t="shared" si="48"/>
        <v/>
      </c>
      <c r="CO213" s="3" t="str">
        <f t="shared" si="48"/>
        <v/>
      </c>
      <c r="CP213" s="3" t="str">
        <f t="shared" si="48"/>
        <v/>
      </c>
      <c r="CQ213" s="3" t="str">
        <f t="shared" si="48"/>
        <v/>
      </c>
      <c r="CR213" s="3" t="str">
        <f t="shared" si="48"/>
        <v/>
      </c>
      <c r="CS213" s="3" t="str">
        <f t="shared" si="48"/>
        <v/>
      </c>
      <c r="CT213" s="3" t="str">
        <f t="shared" si="48"/>
        <v/>
      </c>
      <c r="CU213" s="3" t="str">
        <f t="shared" si="48"/>
        <v/>
      </c>
      <c r="CV213" s="3" t="str">
        <f t="shared" si="56"/>
        <v/>
      </c>
      <c r="CW213" s="3" t="str">
        <f t="shared" si="56"/>
        <v/>
      </c>
      <c r="CX213" s="3" t="str">
        <f t="shared" si="56"/>
        <v/>
      </c>
      <c r="CY213" s="3" t="str">
        <f t="shared" si="56"/>
        <v/>
      </c>
      <c r="CZ213" s="3" t="str">
        <f t="shared" si="56"/>
        <v/>
      </c>
      <c r="DA213" s="3" t="str">
        <f t="shared" si="56"/>
        <v/>
      </c>
      <c r="DB213" s="3" t="str">
        <f t="shared" si="56"/>
        <v/>
      </c>
      <c r="DC213" s="3" t="str">
        <f t="shared" si="56"/>
        <v/>
      </c>
      <c r="DD213" s="3" t="str">
        <f t="shared" si="56"/>
        <v/>
      </c>
      <c r="DE213" s="3" t="str">
        <f t="shared" si="56"/>
        <v/>
      </c>
      <c r="DF213" s="3" t="str">
        <f t="shared" si="56"/>
        <v/>
      </c>
      <c r="DG213" s="3" t="str">
        <f t="shared" si="53"/>
        <v/>
      </c>
      <c r="DH213" s="3" t="str">
        <f t="shared" si="53"/>
        <v/>
      </c>
      <c r="DI213" s="3" t="str">
        <f t="shared" si="53"/>
        <v/>
      </c>
      <c r="DJ213" s="3" t="str">
        <f t="shared" si="53"/>
        <v/>
      </c>
      <c r="DK213" s="3" t="str">
        <f t="shared" si="53"/>
        <v/>
      </c>
      <c r="DL213" s="3" t="str">
        <f t="shared" si="53"/>
        <v/>
      </c>
      <c r="DM213" s="3" t="str">
        <f t="shared" si="53"/>
        <v/>
      </c>
      <c r="DN213" s="3" t="str">
        <f t="shared" si="53"/>
        <v/>
      </c>
      <c r="DO213" s="3" t="str">
        <f t="shared" si="53"/>
        <v/>
      </c>
      <c r="DP213" s="3" t="str">
        <f t="shared" si="53"/>
        <v/>
      </c>
      <c r="DQ213" s="3" t="str">
        <f t="shared" si="53"/>
        <v/>
      </c>
      <c r="DR213" s="3" t="str">
        <f t="shared" si="53"/>
        <v/>
      </c>
      <c r="DS213" s="3" t="str">
        <f t="shared" si="53"/>
        <v/>
      </c>
      <c r="DT213" s="3" t="str">
        <f t="shared" si="53"/>
        <v/>
      </c>
      <c r="DU213" s="3" t="str">
        <f t="shared" si="53"/>
        <v/>
      </c>
      <c r="DV213" s="3" t="str">
        <f t="shared" si="53"/>
        <v/>
      </c>
    </row>
    <row r="214" spans="1:126" ht="45">
      <c r="A214" t="s">
        <v>115</v>
      </c>
      <c r="B214">
        <v>2017</v>
      </c>
      <c r="C214" t="s">
        <v>114</v>
      </c>
      <c r="D214">
        <v>106990</v>
      </c>
      <c r="E214" s="31">
        <v>1317216468381</v>
      </c>
      <c r="F214" t="s">
        <v>641</v>
      </c>
      <c r="G214">
        <v>331110</v>
      </c>
      <c r="H214" t="s">
        <v>642</v>
      </c>
      <c r="I214" t="s">
        <v>643</v>
      </c>
      <c r="J214" t="s">
        <v>644</v>
      </c>
      <c r="K214" t="s">
        <v>505</v>
      </c>
      <c r="L214">
        <v>46304</v>
      </c>
      <c r="M214" s="3" t="str">
        <f t="shared" si="51"/>
        <v>89. PRODUCE THE CHEMICAL, 93. AS A BYPRODUCT</v>
      </c>
      <c r="N214" s="3" t="s">
        <v>1433</v>
      </c>
      <c r="O214" s="3" t="s">
        <v>1434</v>
      </c>
      <c r="P214">
        <v>135</v>
      </c>
      <c r="Q214">
        <v>0</v>
      </c>
      <c r="R214">
        <v>135</v>
      </c>
      <c r="S214" s="3" t="s">
        <v>1407</v>
      </c>
      <c r="T214" s="3" t="s">
        <v>1405</v>
      </c>
      <c r="U214" s="3" t="s">
        <v>1405</v>
      </c>
      <c r="V214" s="3" t="s">
        <v>1405</v>
      </c>
      <c r="W214" s="3" t="s">
        <v>1407</v>
      </c>
      <c r="X214" s="3" t="s">
        <v>1405</v>
      </c>
      <c r="Y214" s="3" t="s">
        <v>1405</v>
      </c>
      <c r="AE214" s="3" t="s">
        <v>1405</v>
      </c>
      <c r="AR214" s="3" t="s">
        <v>1405</v>
      </c>
      <c r="AS214" s="3" t="s">
        <v>1405</v>
      </c>
      <c r="AT214" s="3" t="s">
        <v>1405</v>
      </c>
      <c r="AV214" s="3" t="s">
        <v>1405</v>
      </c>
      <c r="BD214" s="3" t="s">
        <v>1405</v>
      </c>
      <c r="BK214" s="3" t="s">
        <v>1405</v>
      </c>
      <c r="BU214" s="3" t="str">
        <f t="shared" si="55"/>
        <v>89. PRODUCE THE CHEMICAL</v>
      </c>
      <c r="BV214" s="3" t="str">
        <f t="shared" si="55"/>
        <v/>
      </c>
      <c r="BW214" s="3" t="str">
        <f t="shared" si="55"/>
        <v/>
      </c>
      <c r="BX214" s="3" t="str">
        <f t="shared" si="55"/>
        <v/>
      </c>
      <c r="BY214" s="3" t="str">
        <f t="shared" si="55"/>
        <v>93. AS A BYPRODUCT</v>
      </c>
      <c r="BZ214" s="3" t="str">
        <f t="shared" si="54"/>
        <v/>
      </c>
      <c r="CA214" s="3" t="str">
        <f t="shared" si="54"/>
        <v/>
      </c>
      <c r="CB214" s="3" t="str">
        <f t="shared" si="54"/>
        <v/>
      </c>
      <c r="CC214" s="3" t="str">
        <f t="shared" si="54"/>
        <v/>
      </c>
      <c r="CD214" s="3" t="str">
        <f t="shared" si="54"/>
        <v/>
      </c>
      <c r="CE214" s="3" t="str">
        <f t="shared" si="49"/>
        <v/>
      </c>
      <c r="CF214" s="3" t="str">
        <f t="shared" si="49"/>
        <v/>
      </c>
      <c r="CG214" s="3" t="str">
        <f t="shared" si="49"/>
        <v/>
      </c>
      <c r="CH214" s="3" t="str">
        <f t="shared" si="49"/>
        <v/>
      </c>
      <c r="CI214" s="3" t="str">
        <f t="shared" si="48"/>
        <v/>
      </c>
      <c r="CJ214" s="3" t="str">
        <f t="shared" si="48"/>
        <v/>
      </c>
      <c r="CK214" s="3" t="str">
        <f t="shared" ref="CK214:CY236" si="57">IF(AI214="Yes", CK$1,"")</f>
        <v/>
      </c>
      <c r="CL214" s="3" t="str">
        <f t="shared" si="57"/>
        <v/>
      </c>
      <c r="CM214" s="3" t="str">
        <f t="shared" si="57"/>
        <v/>
      </c>
      <c r="CN214" s="3" t="str">
        <f t="shared" si="57"/>
        <v/>
      </c>
      <c r="CO214" s="3" t="str">
        <f t="shared" si="57"/>
        <v/>
      </c>
      <c r="CP214" s="3" t="str">
        <f t="shared" si="57"/>
        <v/>
      </c>
      <c r="CQ214" s="3" t="str">
        <f t="shared" si="57"/>
        <v/>
      </c>
      <c r="CR214" s="3" t="str">
        <f t="shared" si="57"/>
        <v/>
      </c>
      <c r="CS214" s="3" t="str">
        <f t="shared" si="57"/>
        <v/>
      </c>
      <c r="CT214" s="3" t="str">
        <f t="shared" si="57"/>
        <v/>
      </c>
      <c r="CU214" s="3" t="str">
        <f t="shared" si="57"/>
        <v/>
      </c>
      <c r="CV214" s="3" t="str">
        <f t="shared" si="56"/>
        <v/>
      </c>
      <c r="CW214" s="3" t="str">
        <f t="shared" si="56"/>
        <v/>
      </c>
      <c r="CX214" s="3" t="str">
        <f t="shared" si="56"/>
        <v/>
      </c>
      <c r="CY214" s="3" t="str">
        <f t="shared" si="56"/>
        <v/>
      </c>
      <c r="CZ214" s="3" t="str">
        <f t="shared" si="56"/>
        <v/>
      </c>
      <c r="DA214" s="3" t="str">
        <f t="shared" si="56"/>
        <v/>
      </c>
      <c r="DB214" s="3" t="str">
        <f t="shared" si="56"/>
        <v/>
      </c>
      <c r="DC214" s="3" t="str">
        <f t="shared" si="56"/>
        <v/>
      </c>
      <c r="DD214" s="3" t="str">
        <f t="shared" si="56"/>
        <v/>
      </c>
      <c r="DE214" s="3" t="str">
        <f t="shared" si="56"/>
        <v/>
      </c>
      <c r="DF214" s="3" t="str">
        <f t="shared" si="56"/>
        <v/>
      </c>
      <c r="DG214" s="3" t="str">
        <f t="shared" si="53"/>
        <v/>
      </c>
      <c r="DH214" s="3" t="str">
        <f t="shared" si="53"/>
        <v/>
      </c>
      <c r="DI214" s="3" t="str">
        <f t="shared" si="53"/>
        <v/>
      </c>
      <c r="DJ214" s="3" t="str">
        <f t="shared" si="53"/>
        <v/>
      </c>
      <c r="DK214" s="3" t="str">
        <f t="shared" si="53"/>
        <v/>
      </c>
      <c r="DL214" s="3" t="str">
        <f t="shared" si="53"/>
        <v/>
      </c>
      <c r="DM214" s="3" t="str">
        <f t="shared" si="53"/>
        <v/>
      </c>
      <c r="DN214" s="3" t="str">
        <f t="shared" si="53"/>
        <v/>
      </c>
      <c r="DO214" s="3" t="str">
        <f t="shared" si="53"/>
        <v/>
      </c>
      <c r="DP214" s="3" t="str">
        <f t="shared" si="53"/>
        <v/>
      </c>
      <c r="DQ214" s="3" t="str">
        <f t="shared" si="53"/>
        <v/>
      </c>
      <c r="DR214" s="3" t="str">
        <f t="shared" si="53"/>
        <v/>
      </c>
      <c r="DS214" s="3" t="str">
        <f t="shared" si="53"/>
        <v/>
      </c>
      <c r="DT214" s="3" t="str">
        <f t="shared" si="53"/>
        <v/>
      </c>
      <c r="DU214" s="3" t="str">
        <f t="shared" si="53"/>
        <v/>
      </c>
      <c r="DV214" s="3" t="str">
        <f t="shared" si="53"/>
        <v/>
      </c>
    </row>
    <row r="215" spans="1:126" ht="45">
      <c r="A215" t="s">
        <v>115</v>
      </c>
      <c r="B215">
        <v>2019</v>
      </c>
      <c r="C215" t="s">
        <v>114</v>
      </c>
      <c r="D215">
        <v>106990</v>
      </c>
      <c r="E215" s="31">
        <v>1319218472520</v>
      </c>
      <c r="F215" t="s">
        <v>641</v>
      </c>
      <c r="G215">
        <v>331110</v>
      </c>
      <c r="H215" t="s">
        <v>642</v>
      </c>
      <c r="I215" t="s">
        <v>643</v>
      </c>
      <c r="J215" t="s">
        <v>644</v>
      </c>
      <c r="K215" t="s">
        <v>505</v>
      </c>
      <c r="L215">
        <v>46304</v>
      </c>
      <c r="M215" s="3" t="str">
        <f t="shared" si="51"/>
        <v>89. PRODUCE THE CHEMICAL, 93. AS A BYPRODUCT</v>
      </c>
      <c r="N215" s="3" t="s">
        <v>1433</v>
      </c>
      <c r="O215" s="3" t="s">
        <v>1434</v>
      </c>
      <c r="P215">
        <v>110</v>
      </c>
      <c r="Q215">
        <v>0</v>
      </c>
      <c r="R215">
        <v>110</v>
      </c>
      <c r="S215" s="3" t="s">
        <v>1407</v>
      </c>
      <c r="T215" s="3" t="s">
        <v>1405</v>
      </c>
      <c r="U215" s="3" t="s">
        <v>1405</v>
      </c>
      <c r="V215" s="3" t="s">
        <v>1405</v>
      </c>
      <c r="W215" s="3" t="s">
        <v>1407</v>
      </c>
      <c r="X215" s="3" t="s">
        <v>1405</v>
      </c>
      <c r="Y215" s="3" t="s">
        <v>1405</v>
      </c>
      <c r="Z215" s="3" t="s">
        <v>1405</v>
      </c>
      <c r="AA215" s="3" t="s">
        <v>1405</v>
      </c>
      <c r="AB215" s="3" t="s">
        <v>1405</v>
      </c>
      <c r="AC215" s="3" t="s">
        <v>1405</v>
      </c>
      <c r="AD215" s="3" t="s">
        <v>1405</v>
      </c>
      <c r="AE215" s="3" t="s">
        <v>1405</v>
      </c>
      <c r="AF215" s="3" t="s">
        <v>1405</v>
      </c>
      <c r="AG215" s="3" t="s">
        <v>1405</v>
      </c>
      <c r="AH215" s="3" t="s">
        <v>1405</v>
      </c>
      <c r="AI215" s="3" t="s">
        <v>1405</v>
      </c>
      <c r="AJ215" s="3" t="s">
        <v>1405</v>
      </c>
      <c r="AK215" s="3" t="s">
        <v>1405</v>
      </c>
      <c r="AL215" s="3" t="s">
        <v>1405</v>
      </c>
      <c r="AM215" s="3" t="s">
        <v>1405</v>
      </c>
      <c r="AN215" s="3" t="s">
        <v>1405</v>
      </c>
      <c r="AO215" s="3" t="s">
        <v>1405</v>
      </c>
      <c r="AP215" s="3" t="s">
        <v>1405</v>
      </c>
      <c r="AQ215" s="3" t="s">
        <v>1405</v>
      </c>
      <c r="AR215" s="3" t="s">
        <v>1405</v>
      </c>
      <c r="AS215" s="3" t="s">
        <v>1405</v>
      </c>
      <c r="AT215" s="3" t="s">
        <v>1405</v>
      </c>
      <c r="AU215" s="3" t="s">
        <v>1405</v>
      </c>
      <c r="AV215" s="3" t="s">
        <v>1405</v>
      </c>
      <c r="AW215" s="3" t="s">
        <v>1405</v>
      </c>
      <c r="AX215" s="3" t="s">
        <v>1405</v>
      </c>
      <c r="AY215" s="3" t="s">
        <v>1405</v>
      </c>
      <c r="AZ215" s="3" t="s">
        <v>1405</v>
      </c>
      <c r="BA215" s="3" t="s">
        <v>1405</v>
      </c>
      <c r="BB215" s="3" t="s">
        <v>1405</v>
      </c>
      <c r="BC215" s="3" t="s">
        <v>1405</v>
      </c>
      <c r="BD215" s="3" t="s">
        <v>1405</v>
      </c>
      <c r="BE215" s="3" t="s">
        <v>1405</v>
      </c>
      <c r="BF215" s="3" t="s">
        <v>1405</v>
      </c>
      <c r="BG215" s="3" t="s">
        <v>1405</v>
      </c>
      <c r="BH215" s="3" t="s">
        <v>1405</v>
      </c>
      <c r="BI215" s="3" t="s">
        <v>1405</v>
      </c>
      <c r="BJ215" s="3" t="s">
        <v>1405</v>
      </c>
      <c r="BK215" s="3" t="s">
        <v>1405</v>
      </c>
      <c r="BL215" s="3" t="s">
        <v>1405</v>
      </c>
      <c r="BM215" s="3" t="s">
        <v>1405</v>
      </c>
      <c r="BN215" s="3" t="s">
        <v>1405</v>
      </c>
      <c r="BO215" s="3" t="s">
        <v>1405</v>
      </c>
      <c r="BP215" s="3" t="s">
        <v>1405</v>
      </c>
      <c r="BQ215" s="3" t="s">
        <v>1405</v>
      </c>
      <c r="BR215" s="3" t="s">
        <v>1405</v>
      </c>
      <c r="BS215" s="3" t="s">
        <v>1405</v>
      </c>
      <c r="BT215" s="3" t="s">
        <v>1405</v>
      </c>
      <c r="BU215" s="3" t="str">
        <f t="shared" si="55"/>
        <v>89. PRODUCE THE CHEMICAL</v>
      </c>
      <c r="BV215" s="3" t="str">
        <f t="shared" si="55"/>
        <v/>
      </c>
      <c r="BW215" s="3" t="str">
        <f t="shared" si="55"/>
        <v/>
      </c>
      <c r="BX215" s="3" t="str">
        <f t="shared" si="55"/>
        <v/>
      </c>
      <c r="BY215" s="3" t="str">
        <f t="shared" si="55"/>
        <v>93. AS A BYPRODUCT</v>
      </c>
      <c r="BZ215" s="3" t="str">
        <f t="shared" si="54"/>
        <v/>
      </c>
      <c r="CA215" s="3" t="str">
        <f t="shared" si="54"/>
        <v/>
      </c>
      <c r="CB215" s="3" t="str">
        <f t="shared" si="54"/>
        <v/>
      </c>
      <c r="CC215" s="3" t="str">
        <f t="shared" si="54"/>
        <v/>
      </c>
      <c r="CD215" s="3" t="str">
        <f t="shared" si="54"/>
        <v/>
      </c>
      <c r="CE215" s="3" t="str">
        <f t="shared" si="49"/>
        <v/>
      </c>
      <c r="CF215" s="3" t="str">
        <f t="shared" si="49"/>
        <v/>
      </c>
      <c r="CG215" s="3" t="str">
        <f t="shared" si="49"/>
        <v/>
      </c>
      <c r="CH215" s="3" t="str">
        <f t="shared" si="49"/>
        <v/>
      </c>
      <c r="CI215" s="3" t="str">
        <f t="shared" si="49"/>
        <v/>
      </c>
      <c r="CJ215" s="3" t="str">
        <f t="shared" si="49"/>
        <v/>
      </c>
      <c r="CK215" s="3" t="str">
        <f t="shared" si="57"/>
        <v/>
      </c>
      <c r="CL215" s="3" t="str">
        <f t="shared" si="57"/>
        <v/>
      </c>
      <c r="CM215" s="3" t="str">
        <f t="shared" si="57"/>
        <v/>
      </c>
      <c r="CN215" s="3" t="str">
        <f t="shared" si="57"/>
        <v/>
      </c>
      <c r="CO215" s="3" t="str">
        <f t="shared" si="57"/>
        <v/>
      </c>
      <c r="CP215" s="3" t="str">
        <f t="shared" si="57"/>
        <v/>
      </c>
      <c r="CQ215" s="3" t="str">
        <f t="shared" si="57"/>
        <v/>
      </c>
      <c r="CR215" s="3" t="str">
        <f t="shared" si="57"/>
        <v/>
      </c>
      <c r="CS215" s="3" t="str">
        <f t="shared" si="57"/>
        <v/>
      </c>
      <c r="CT215" s="3" t="str">
        <f t="shared" si="57"/>
        <v/>
      </c>
      <c r="CU215" s="3" t="str">
        <f t="shared" si="57"/>
        <v/>
      </c>
      <c r="CV215" s="3" t="str">
        <f t="shared" si="56"/>
        <v/>
      </c>
      <c r="CW215" s="3" t="str">
        <f t="shared" si="56"/>
        <v/>
      </c>
      <c r="CX215" s="3" t="str">
        <f t="shared" si="56"/>
        <v/>
      </c>
      <c r="CY215" s="3" t="str">
        <f t="shared" si="56"/>
        <v/>
      </c>
      <c r="CZ215" s="3" t="str">
        <f t="shared" si="56"/>
        <v/>
      </c>
      <c r="DA215" s="3" t="str">
        <f t="shared" si="56"/>
        <v/>
      </c>
      <c r="DB215" s="3" t="str">
        <f t="shared" si="56"/>
        <v/>
      </c>
      <c r="DC215" s="3" t="str">
        <f t="shared" si="56"/>
        <v/>
      </c>
      <c r="DD215" s="3" t="str">
        <f t="shared" si="56"/>
        <v/>
      </c>
      <c r="DE215" s="3" t="str">
        <f t="shared" si="56"/>
        <v/>
      </c>
      <c r="DF215" s="3" t="str">
        <f t="shared" si="56"/>
        <v/>
      </c>
      <c r="DG215" s="3" t="str">
        <f t="shared" si="53"/>
        <v/>
      </c>
      <c r="DH215" s="3" t="str">
        <f t="shared" si="53"/>
        <v/>
      </c>
      <c r="DI215" s="3" t="str">
        <f t="shared" si="53"/>
        <v/>
      </c>
      <c r="DJ215" s="3" t="str">
        <f t="shared" si="53"/>
        <v/>
      </c>
      <c r="DK215" s="3" t="str">
        <f t="shared" si="53"/>
        <v/>
      </c>
      <c r="DL215" s="3" t="str">
        <f t="shared" si="53"/>
        <v/>
      </c>
      <c r="DM215" s="3" t="str">
        <f t="shared" si="53"/>
        <v/>
      </c>
      <c r="DN215" s="3" t="str">
        <f t="shared" si="53"/>
        <v/>
      </c>
      <c r="DO215" s="3" t="str">
        <f t="shared" si="53"/>
        <v/>
      </c>
      <c r="DP215" s="3" t="str">
        <f t="shared" si="53"/>
        <v/>
      </c>
      <c r="DQ215" s="3" t="str">
        <f t="shared" si="53"/>
        <v/>
      </c>
      <c r="DR215" s="3" t="str">
        <f t="shared" si="53"/>
        <v/>
      </c>
      <c r="DS215" s="3" t="str">
        <f t="shared" si="53"/>
        <v/>
      </c>
      <c r="DT215" s="3" t="str">
        <f t="shared" si="53"/>
        <v/>
      </c>
      <c r="DU215" s="3" t="str">
        <f t="shared" si="53"/>
        <v/>
      </c>
      <c r="DV215" s="3" t="str">
        <f t="shared" si="53"/>
        <v/>
      </c>
    </row>
    <row r="216" spans="1:126" ht="75">
      <c r="A216" t="s">
        <v>115</v>
      </c>
      <c r="B216">
        <v>2020</v>
      </c>
      <c r="C216" t="s">
        <v>114</v>
      </c>
      <c r="D216">
        <v>106990</v>
      </c>
      <c r="E216" s="31">
        <v>1320219334568</v>
      </c>
      <c r="F216" t="s">
        <v>641</v>
      </c>
      <c r="G216">
        <v>331110</v>
      </c>
      <c r="H216" t="s">
        <v>642</v>
      </c>
      <c r="I216" t="s">
        <v>643</v>
      </c>
      <c r="J216" t="s">
        <v>644</v>
      </c>
      <c r="K216" t="s">
        <v>505</v>
      </c>
      <c r="L216">
        <v>46304</v>
      </c>
      <c r="M216" s="3" t="str">
        <f t="shared" si="51"/>
        <v>89. PRODUCE THE CHEMICAL, 91. ON-SITE USE OF THE CHEMICAL, 94. AS A MANUFACTURED IMPURITY, 95. USED AS A REACTANT, 98. P103  INTERMEDIATES, 116. AS A PROCESS IMPURITY</v>
      </c>
      <c r="N216" s="3" t="s">
        <v>1433</v>
      </c>
      <c r="O216" s="3" t="s">
        <v>1434</v>
      </c>
      <c r="P216">
        <v>108</v>
      </c>
      <c r="Q216">
        <v>0</v>
      </c>
      <c r="R216">
        <v>108</v>
      </c>
      <c r="S216" s="3" t="s">
        <v>1407</v>
      </c>
      <c r="T216" s="3" t="s">
        <v>1405</v>
      </c>
      <c r="U216" s="3" t="s">
        <v>1407</v>
      </c>
      <c r="V216" s="3" t="s">
        <v>1405</v>
      </c>
      <c r="W216" s="3" t="s">
        <v>1405</v>
      </c>
      <c r="X216" s="3" t="s">
        <v>1407</v>
      </c>
      <c r="Y216" s="3" t="s">
        <v>1407</v>
      </c>
      <c r="Z216" s="3" t="s">
        <v>1405</v>
      </c>
      <c r="AA216" s="3" t="s">
        <v>1405</v>
      </c>
      <c r="AB216" s="3" t="s">
        <v>1407</v>
      </c>
      <c r="AC216" s="3" t="s">
        <v>1405</v>
      </c>
      <c r="AD216" s="3" t="s">
        <v>1405</v>
      </c>
      <c r="AE216" s="3" t="s">
        <v>1405</v>
      </c>
      <c r="AF216" s="3" t="s">
        <v>1405</v>
      </c>
      <c r="AG216" s="3" t="s">
        <v>1405</v>
      </c>
      <c r="AH216" s="3" t="s">
        <v>1405</v>
      </c>
      <c r="AI216" s="3" t="s">
        <v>1405</v>
      </c>
      <c r="AJ216" s="3" t="s">
        <v>1405</v>
      </c>
      <c r="AK216" s="3" t="s">
        <v>1405</v>
      </c>
      <c r="AL216" s="3" t="s">
        <v>1405</v>
      </c>
      <c r="AM216" s="3" t="s">
        <v>1405</v>
      </c>
      <c r="AN216" s="3" t="s">
        <v>1405</v>
      </c>
      <c r="AO216" s="3" t="s">
        <v>1405</v>
      </c>
      <c r="AP216" s="3" t="s">
        <v>1405</v>
      </c>
      <c r="AQ216" s="3" t="s">
        <v>1405</v>
      </c>
      <c r="AR216" s="3" t="s">
        <v>1405</v>
      </c>
      <c r="AS216" s="3" t="s">
        <v>1405</v>
      </c>
      <c r="AT216" s="3" t="s">
        <v>1407</v>
      </c>
      <c r="AU216" s="3" t="s">
        <v>1405</v>
      </c>
      <c r="AV216" s="3" t="s">
        <v>1405</v>
      </c>
      <c r="AW216" s="3" t="s">
        <v>1405</v>
      </c>
      <c r="AX216" s="3" t="s">
        <v>1405</v>
      </c>
      <c r="AY216" s="3" t="s">
        <v>1405</v>
      </c>
      <c r="AZ216" s="3" t="s">
        <v>1405</v>
      </c>
      <c r="BA216" s="3" t="s">
        <v>1405</v>
      </c>
      <c r="BB216" s="3" t="s">
        <v>1405</v>
      </c>
      <c r="BC216" s="3" t="s">
        <v>1405</v>
      </c>
      <c r="BD216" s="3" t="s">
        <v>1405</v>
      </c>
      <c r="BE216" s="3" t="s">
        <v>1405</v>
      </c>
      <c r="BF216" s="3" t="s">
        <v>1405</v>
      </c>
      <c r="BG216" s="3" t="s">
        <v>1405</v>
      </c>
      <c r="BH216" s="3" t="s">
        <v>1405</v>
      </c>
      <c r="BI216" s="3" t="s">
        <v>1405</v>
      </c>
      <c r="BJ216" s="3" t="s">
        <v>1405</v>
      </c>
      <c r="BK216" s="3" t="s">
        <v>1405</v>
      </c>
      <c r="BL216" s="3" t="s">
        <v>1405</v>
      </c>
      <c r="BM216" s="3" t="s">
        <v>1405</v>
      </c>
      <c r="BN216" s="3" t="s">
        <v>1405</v>
      </c>
      <c r="BO216" s="3" t="s">
        <v>1405</v>
      </c>
      <c r="BP216" s="3" t="s">
        <v>1405</v>
      </c>
      <c r="BQ216" s="3" t="s">
        <v>1405</v>
      </c>
      <c r="BR216" s="3" t="s">
        <v>1405</v>
      </c>
      <c r="BS216" s="3" t="s">
        <v>1405</v>
      </c>
      <c r="BT216" s="3" t="s">
        <v>1405</v>
      </c>
      <c r="BU216" s="3" t="str">
        <f t="shared" si="55"/>
        <v>89. PRODUCE THE CHEMICAL</v>
      </c>
      <c r="BV216" s="3" t="str">
        <f t="shared" si="55"/>
        <v/>
      </c>
      <c r="BW216" s="3" t="str">
        <f t="shared" si="55"/>
        <v>91. ON-SITE USE OF THE CHEMICAL</v>
      </c>
      <c r="BX216" s="3" t="str">
        <f t="shared" si="55"/>
        <v/>
      </c>
      <c r="BY216" s="3" t="str">
        <f t="shared" si="55"/>
        <v/>
      </c>
      <c r="BZ216" s="3" t="str">
        <f t="shared" si="54"/>
        <v>94. AS A MANUFACTURED IMPURITY</v>
      </c>
      <c r="CA216" s="3" t="str">
        <f t="shared" si="54"/>
        <v>95. USED AS A REACTANT</v>
      </c>
      <c r="CB216" s="3" t="str">
        <f t="shared" si="54"/>
        <v/>
      </c>
      <c r="CC216" s="3" t="str">
        <f t="shared" si="54"/>
        <v/>
      </c>
      <c r="CD216" s="3" t="str">
        <f t="shared" si="54"/>
        <v>98. P103  INTERMEDIATES</v>
      </c>
      <c r="CE216" s="3" t="str">
        <f t="shared" si="49"/>
        <v/>
      </c>
      <c r="CF216" s="3" t="str">
        <f t="shared" si="49"/>
        <v/>
      </c>
      <c r="CG216" s="3" t="str">
        <f t="shared" si="49"/>
        <v/>
      </c>
      <c r="CH216" s="3" t="str">
        <f t="shared" si="49"/>
        <v/>
      </c>
      <c r="CI216" s="3" t="str">
        <f t="shared" si="49"/>
        <v/>
      </c>
      <c r="CJ216" s="3" t="str">
        <f t="shared" si="49"/>
        <v/>
      </c>
      <c r="CK216" s="3" t="str">
        <f t="shared" si="57"/>
        <v/>
      </c>
      <c r="CL216" s="3" t="str">
        <f t="shared" si="57"/>
        <v/>
      </c>
      <c r="CM216" s="3" t="str">
        <f t="shared" si="57"/>
        <v/>
      </c>
      <c r="CN216" s="3" t="str">
        <f t="shared" si="57"/>
        <v/>
      </c>
      <c r="CO216" s="3" t="str">
        <f t="shared" si="57"/>
        <v/>
      </c>
      <c r="CP216" s="3" t="str">
        <f t="shared" si="57"/>
        <v/>
      </c>
      <c r="CQ216" s="3" t="str">
        <f t="shared" si="57"/>
        <v/>
      </c>
      <c r="CR216" s="3" t="str">
        <f t="shared" si="57"/>
        <v/>
      </c>
      <c r="CS216" s="3" t="str">
        <f t="shared" si="57"/>
        <v/>
      </c>
      <c r="CT216" s="3" t="str">
        <f t="shared" si="57"/>
        <v/>
      </c>
      <c r="CU216" s="3" t="str">
        <f t="shared" si="57"/>
        <v/>
      </c>
      <c r="CV216" s="3" t="str">
        <f t="shared" si="56"/>
        <v>116. AS A PROCESS IMPURITY</v>
      </c>
      <c r="CW216" s="3" t="str">
        <f t="shared" si="56"/>
        <v/>
      </c>
      <c r="CX216" s="3" t="str">
        <f t="shared" si="56"/>
        <v/>
      </c>
      <c r="CY216" s="3" t="str">
        <f t="shared" si="56"/>
        <v/>
      </c>
      <c r="CZ216" s="3" t="str">
        <f t="shared" si="56"/>
        <v/>
      </c>
      <c r="DA216" s="3" t="str">
        <f t="shared" si="56"/>
        <v/>
      </c>
      <c r="DB216" s="3" t="str">
        <f t="shared" si="56"/>
        <v/>
      </c>
      <c r="DC216" s="3" t="str">
        <f t="shared" si="56"/>
        <v/>
      </c>
      <c r="DD216" s="3" t="str">
        <f t="shared" si="56"/>
        <v/>
      </c>
      <c r="DE216" s="3" t="str">
        <f t="shared" si="56"/>
        <v/>
      </c>
      <c r="DF216" s="3" t="str">
        <f t="shared" si="56"/>
        <v/>
      </c>
      <c r="DG216" s="3" t="str">
        <f t="shared" si="53"/>
        <v/>
      </c>
      <c r="DH216" s="3" t="str">
        <f t="shared" si="53"/>
        <v/>
      </c>
      <c r="DI216" s="3" t="str">
        <f t="shared" si="53"/>
        <v/>
      </c>
      <c r="DJ216" s="3" t="str">
        <f t="shared" si="53"/>
        <v/>
      </c>
      <c r="DK216" s="3" t="str">
        <f t="shared" si="53"/>
        <v/>
      </c>
      <c r="DL216" s="3" t="str">
        <f t="shared" si="53"/>
        <v/>
      </c>
      <c r="DM216" s="3" t="str">
        <f t="shared" si="53"/>
        <v/>
      </c>
      <c r="DN216" s="3" t="str">
        <f t="shared" si="53"/>
        <v/>
      </c>
      <c r="DO216" s="3" t="str">
        <f t="shared" si="53"/>
        <v/>
      </c>
      <c r="DP216" s="3" t="str">
        <f t="shared" si="53"/>
        <v/>
      </c>
      <c r="DQ216" s="3" t="str">
        <f t="shared" si="53"/>
        <v/>
      </c>
      <c r="DR216" s="3" t="str">
        <f t="shared" si="53"/>
        <v/>
      </c>
      <c r="DS216" s="3" t="str">
        <f t="shared" si="53"/>
        <v/>
      </c>
      <c r="DT216" s="3" t="str">
        <f t="shared" si="53"/>
        <v/>
      </c>
      <c r="DU216" s="3" t="str">
        <f t="shared" si="53"/>
        <v/>
      </c>
      <c r="DV216" s="3" t="str">
        <f t="shared" si="53"/>
        <v/>
      </c>
    </row>
    <row r="217" spans="1:126" ht="75">
      <c r="A217" t="s">
        <v>115</v>
      </c>
      <c r="B217">
        <v>2021</v>
      </c>
      <c r="C217" t="s">
        <v>114</v>
      </c>
      <c r="D217">
        <v>106990</v>
      </c>
      <c r="E217" s="31">
        <v>1321220451393</v>
      </c>
      <c r="F217" t="s">
        <v>641</v>
      </c>
      <c r="G217">
        <v>331110</v>
      </c>
      <c r="H217" t="s">
        <v>642</v>
      </c>
      <c r="I217" t="s">
        <v>643</v>
      </c>
      <c r="J217" t="s">
        <v>644</v>
      </c>
      <c r="K217" t="s">
        <v>505</v>
      </c>
      <c r="L217">
        <v>46304</v>
      </c>
      <c r="M217" s="3" t="str">
        <f t="shared" si="51"/>
        <v>89. PRODUCE THE CHEMICAL, 93. AS A BYPRODUCT, 133. ANCILLARY OR OTHER USE, 137. Z304  FUEL</v>
      </c>
      <c r="N217" s="3" t="s">
        <v>1433</v>
      </c>
      <c r="O217" s="3" t="s">
        <v>1434</v>
      </c>
      <c r="P217">
        <v>63</v>
      </c>
      <c r="Q217">
        <v>0</v>
      </c>
      <c r="R217">
        <v>63</v>
      </c>
      <c r="S217" s="3" t="s">
        <v>1407</v>
      </c>
      <c r="T217" s="3" t="s">
        <v>1405</v>
      </c>
      <c r="U217" s="3" t="s">
        <v>1405</v>
      </c>
      <c r="V217" s="3" t="s">
        <v>1405</v>
      </c>
      <c r="W217" s="3" t="s">
        <v>1407</v>
      </c>
      <c r="X217" s="3" t="s">
        <v>1405</v>
      </c>
      <c r="Y217" s="3" t="s">
        <v>1405</v>
      </c>
      <c r="Z217" s="3" t="s">
        <v>1405</v>
      </c>
      <c r="AA217" s="3" t="s">
        <v>1405</v>
      </c>
      <c r="AB217" s="3" t="s">
        <v>1405</v>
      </c>
      <c r="AC217" s="3" t="s">
        <v>1405</v>
      </c>
      <c r="AD217" s="3" t="s">
        <v>1405</v>
      </c>
      <c r="AE217" s="3" t="s">
        <v>1405</v>
      </c>
      <c r="AF217" s="3" t="s">
        <v>1405</v>
      </c>
      <c r="AG217" s="3" t="s">
        <v>1405</v>
      </c>
      <c r="AH217" s="3" t="s">
        <v>1405</v>
      </c>
      <c r="AI217" s="3" t="s">
        <v>1405</v>
      </c>
      <c r="AJ217" s="3" t="s">
        <v>1405</v>
      </c>
      <c r="AK217" s="3" t="s">
        <v>1405</v>
      </c>
      <c r="AL217" s="3" t="s">
        <v>1405</v>
      </c>
      <c r="AM217" s="3" t="s">
        <v>1405</v>
      </c>
      <c r="AN217" s="3" t="s">
        <v>1405</v>
      </c>
      <c r="AO217" s="3" t="s">
        <v>1405</v>
      </c>
      <c r="AP217" s="3" t="s">
        <v>1405</v>
      </c>
      <c r="AQ217" s="3" t="s">
        <v>1405</v>
      </c>
      <c r="AR217" s="3" t="s">
        <v>1405</v>
      </c>
      <c r="AS217" s="3" t="s">
        <v>1405</v>
      </c>
      <c r="AT217" s="3" t="s">
        <v>1405</v>
      </c>
      <c r="AU217" s="3" t="s">
        <v>1405</v>
      </c>
      <c r="AV217" s="3" t="s">
        <v>1405</v>
      </c>
      <c r="AW217" s="3" t="s">
        <v>1405</v>
      </c>
      <c r="AX217" s="3" t="s">
        <v>1405</v>
      </c>
      <c r="AY217" s="3" t="s">
        <v>1405</v>
      </c>
      <c r="AZ217" s="3" t="s">
        <v>1405</v>
      </c>
      <c r="BA217" s="3" t="s">
        <v>1405</v>
      </c>
      <c r="BB217" s="3" t="s">
        <v>1405</v>
      </c>
      <c r="BC217" s="3" t="s">
        <v>1405</v>
      </c>
      <c r="BD217" s="3" t="s">
        <v>1405</v>
      </c>
      <c r="BE217" s="3" t="s">
        <v>1405</v>
      </c>
      <c r="BF217" s="3" t="s">
        <v>1405</v>
      </c>
      <c r="BG217" s="3" t="s">
        <v>1405</v>
      </c>
      <c r="BH217" s="3" t="s">
        <v>1405</v>
      </c>
      <c r="BI217" s="3" t="s">
        <v>1405</v>
      </c>
      <c r="BJ217" s="3" t="s">
        <v>1405</v>
      </c>
      <c r="BK217" s="3" t="s">
        <v>1407</v>
      </c>
      <c r="BL217" s="3" t="s">
        <v>1405</v>
      </c>
      <c r="BM217" s="3" t="s">
        <v>1405</v>
      </c>
      <c r="BN217" s="3" t="s">
        <v>1405</v>
      </c>
      <c r="BO217" s="3" t="s">
        <v>1407</v>
      </c>
      <c r="BP217" s="3" t="s">
        <v>1405</v>
      </c>
      <c r="BQ217" s="3" t="s">
        <v>1405</v>
      </c>
      <c r="BR217" s="3" t="s">
        <v>1405</v>
      </c>
      <c r="BS217" s="3" t="s">
        <v>1405</v>
      </c>
      <c r="BT217" s="3" t="s">
        <v>1405</v>
      </c>
      <c r="BU217" s="3" t="str">
        <f t="shared" si="55"/>
        <v>89. PRODUCE THE CHEMICAL</v>
      </c>
      <c r="BV217" s="3" t="str">
        <f t="shared" si="55"/>
        <v/>
      </c>
      <c r="BW217" s="3" t="str">
        <f t="shared" si="55"/>
        <v/>
      </c>
      <c r="BX217" s="3" t="str">
        <f t="shared" si="55"/>
        <v/>
      </c>
      <c r="BY217" s="3" t="str">
        <f t="shared" si="55"/>
        <v>93. AS A BYPRODUCT</v>
      </c>
      <c r="BZ217" s="3" t="str">
        <f t="shared" si="54"/>
        <v/>
      </c>
      <c r="CA217" s="3" t="str">
        <f t="shared" si="54"/>
        <v/>
      </c>
      <c r="CB217" s="3" t="str">
        <f t="shared" si="54"/>
        <v/>
      </c>
      <c r="CC217" s="3" t="str">
        <f t="shared" si="54"/>
        <v/>
      </c>
      <c r="CD217" s="3" t="str">
        <f t="shared" si="54"/>
        <v/>
      </c>
      <c r="CE217" s="3" t="str">
        <f t="shared" si="49"/>
        <v/>
      </c>
      <c r="CF217" s="3" t="str">
        <f t="shared" si="49"/>
        <v/>
      </c>
      <c r="CG217" s="3" t="str">
        <f t="shared" si="49"/>
        <v/>
      </c>
      <c r="CH217" s="3" t="str">
        <f t="shared" si="49"/>
        <v/>
      </c>
      <c r="CI217" s="3" t="str">
        <f t="shared" si="49"/>
        <v/>
      </c>
      <c r="CJ217" s="3" t="str">
        <f t="shared" si="49"/>
        <v/>
      </c>
      <c r="CK217" s="3" t="str">
        <f t="shared" si="57"/>
        <v/>
      </c>
      <c r="CL217" s="3" t="str">
        <f t="shared" si="57"/>
        <v/>
      </c>
      <c r="CM217" s="3" t="str">
        <f t="shared" si="57"/>
        <v/>
      </c>
      <c r="CN217" s="3" t="str">
        <f t="shared" si="57"/>
        <v/>
      </c>
      <c r="CO217" s="3" t="str">
        <f t="shared" si="57"/>
        <v/>
      </c>
      <c r="CP217" s="3" t="str">
        <f t="shared" si="57"/>
        <v/>
      </c>
      <c r="CQ217" s="3" t="str">
        <f t="shared" si="57"/>
        <v/>
      </c>
      <c r="CR217" s="3" t="str">
        <f t="shared" si="57"/>
        <v/>
      </c>
      <c r="CS217" s="3" t="str">
        <f t="shared" si="57"/>
        <v/>
      </c>
      <c r="CT217" s="3" t="str">
        <f t="shared" si="57"/>
        <v/>
      </c>
      <c r="CU217" s="3" t="str">
        <f t="shared" si="57"/>
        <v/>
      </c>
      <c r="CV217" s="3" t="str">
        <f t="shared" si="56"/>
        <v/>
      </c>
      <c r="CW217" s="3" t="str">
        <f t="shared" si="56"/>
        <v/>
      </c>
      <c r="CX217" s="3" t="str">
        <f t="shared" si="56"/>
        <v/>
      </c>
      <c r="CY217" s="3" t="str">
        <f t="shared" si="56"/>
        <v/>
      </c>
      <c r="CZ217" s="3" t="str">
        <f t="shared" si="56"/>
        <v/>
      </c>
      <c r="DA217" s="3" t="str">
        <f t="shared" si="56"/>
        <v/>
      </c>
      <c r="DB217" s="3" t="str">
        <f t="shared" si="56"/>
        <v/>
      </c>
      <c r="DC217" s="3" t="str">
        <f t="shared" si="56"/>
        <v/>
      </c>
      <c r="DD217" s="3" t="str">
        <f t="shared" si="56"/>
        <v/>
      </c>
      <c r="DE217" s="3" t="str">
        <f t="shared" si="56"/>
        <v/>
      </c>
      <c r="DF217" s="3" t="str">
        <f t="shared" si="56"/>
        <v/>
      </c>
      <c r="DG217" s="3" t="str">
        <f t="shared" si="53"/>
        <v/>
      </c>
      <c r="DH217" s="3" t="str">
        <f t="shared" si="53"/>
        <v/>
      </c>
      <c r="DI217" s="3" t="str">
        <f t="shared" si="53"/>
        <v/>
      </c>
      <c r="DJ217" s="3" t="str">
        <f t="shared" si="53"/>
        <v/>
      </c>
      <c r="DK217" s="3" t="str">
        <f t="shared" si="53"/>
        <v/>
      </c>
      <c r="DL217" s="3" t="str">
        <f t="shared" si="53"/>
        <v/>
      </c>
      <c r="DM217" s="3" t="str">
        <f t="shared" si="53"/>
        <v>133. ANCILLARY OR OTHER USE</v>
      </c>
      <c r="DN217" s="3" t="str">
        <f t="shared" si="53"/>
        <v/>
      </c>
      <c r="DO217" s="3" t="str">
        <f t="shared" si="53"/>
        <v/>
      </c>
      <c r="DP217" s="3" t="str">
        <f t="shared" si="53"/>
        <v/>
      </c>
      <c r="DQ217" s="3" t="str">
        <f t="shared" si="53"/>
        <v>137. Z304  FUEL</v>
      </c>
      <c r="DR217" s="3" t="str">
        <f t="shared" si="53"/>
        <v/>
      </c>
      <c r="DS217" s="3" t="str">
        <f t="shared" si="53"/>
        <v/>
      </c>
      <c r="DT217" s="3" t="str">
        <f t="shared" si="53"/>
        <v/>
      </c>
      <c r="DU217" s="3" t="str">
        <f t="shared" si="53"/>
        <v/>
      </c>
      <c r="DV217" s="3" t="str">
        <f t="shared" si="53"/>
        <v/>
      </c>
    </row>
    <row r="218" spans="1:126" ht="60">
      <c r="A218" t="s">
        <v>115</v>
      </c>
      <c r="B218">
        <v>2016</v>
      </c>
      <c r="C218" t="s">
        <v>114</v>
      </c>
      <c r="D218">
        <v>106990</v>
      </c>
      <c r="E218" s="31">
        <v>1316215341278</v>
      </c>
      <c r="F218" t="s">
        <v>649</v>
      </c>
      <c r="G218">
        <v>324110</v>
      </c>
      <c r="H218" t="s">
        <v>650</v>
      </c>
      <c r="I218" t="s">
        <v>651</v>
      </c>
      <c r="J218" t="s">
        <v>652</v>
      </c>
      <c r="K218" t="s">
        <v>216</v>
      </c>
      <c r="L218">
        <v>70723</v>
      </c>
      <c r="M218" s="3" t="str">
        <f t="shared" si="51"/>
        <v>89. PRODUCE THE CHEMICAL, 91. ON-SITE USE OF THE CHEMICAL, 93. AS A BYPRODUCT, 101. ADDED AS A FORMULATION COMPONENT, 115. REPACKAGING</v>
      </c>
      <c r="N218" s="3" t="s">
        <v>1433</v>
      </c>
      <c r="O218" s="3" t="s">
        <v>1410</v>
      </c>
      <c r="P218">
        <v>13</v>
      </c>
      <c r="Q218">
        <v>10</v>
      </c>
      <c r="R218">
        <v>23</v>
      </c>
      <c r="S218" s="3" t="s">
        <v>1407</v>
      </c>
      <c r="T218" s="3" t="s">
        <v>1405</v>
      </c>
      <c r="U218" s="3" t="s">
        <v>1407</v>
      </c>
      <c r="V218" s="3" t="s">
        <v>1405</v>
      </c>
      <c r="W218" s="3" t="s">
        <v>1407</v>
      </c>
      <c r="X218" s="3" t="s">
        <v>1405</v>
      </c>
      <c r="Y218" s="3" t="s">
        <v>1405</v>
      </c>
      <c r="AE218" s="3" t="s">
        <v>1407</v>
      </c>
      <c r="AR218" s="3" t="s">
        <v>1405</v>
      </c>
      <c r="AS218" s="3" t="s">
        <v>1407</v>
      </c>
      <c r="AT218" s="3" t="s">
        <v>1405</v>
      </c>
      <c r="AV218" s="3" t="s">
        <v>1405</v>
      </c>
      <c r="BD218" s="3" t="s">
        <v>1405</v>
      </c>
      <c r="BK218" s="3" t="s">
        <v>1405</v>
      </c>
      <c r="BU218" s="3" t="str">
        <f t="shared" si="55"/>
        <v>89. PRODUCE THE CHEMICAL</v>
      </c>
      <c r="BV218" s="3" t="str">
        <f t="shared" si="55"/>
        <v/>
      </c>
      <c r="BW218" s="3" t="str">
        <f t="shared" si="55"/>
        <v>91. ON-SITE USE OF THE CHEMICAL</v>
      </c>
      <c r="BX218" s="3" t="str">
        <f t="shared" si="55"/>
        <v/>
      </c>
      <c r="BY218" s="3" t="str">
        <f t="shared" si="55"/>
        <v>93. AS A BYPRODUCT</v>
      </c>
      <c r="BZ218" s="3" t="str">
        <f t="shared" si="54"/>
        <v/>
      </c>
      <c r="CA218" s="3" t="str">
        <f t="shared" si="54"/>
        <v/>
      </c>
      <c r="CB218" s="3" t="str">
        <f t="shared" si="54"/>
        <v/>
      </c>
      <c r="CC218" s="3" t="str">
        <f t="shared" si="54"/>
        <v/>
      </c>
      <c r="CD218" s="3" t="str">
        <f t="shared" si="54"/>
        <v/>
      </c>
      <c r="CE218" s="3" t="str">
        <f t="shared" si="49"/>
        <v/>
      </c>
      <c r="CF218" s="3" t="str">
        <f t="shared" si="49"/>
        <v/>
      </c>
      <c r="CG218" s="3" t="str">
        <f t="shared" si="49"/>
        <v>101. ADDED AS A FORMULATION COMPONENT</v>
      </c>
      <c r="CH218" s="3" t="str">
        <f t="shared" si="49"/>
        <v/>
      </c>
      <c r="CI218" s="3" t="str">
        <f t="shared" si="49"/>
        <v/>
      </c>
      <c r="CJ218" s="3" t="str">
        <f t="shared" si="49"/>
        <v/>
      </c>
      <c r="CK218" s="3" t="str">
        <f t="shared" si="57"/>
        <v/>
      </c>
      <c r="CL218" s="3" t="str">
        <f t="shared" si="57"/>
        <v/>
      </c>
      <c r="CM218" s="3" t="str">
        <f t="shared" si="57"/>
        <v/>
      </c>
      <c r="CN218" s="3" t="str">
        <f t="shared" si="57"/>
        <v/>
      </c>
      <c r="CO218" s="3" t="str">
        <f t="shared" si="57"/>
        <v/>
      </c>
      <c r="CP218" s="3" t="str">
        <f t="shared" si="57"/>
        <v/>
      </c>
      <c r="CQ218" s="3" t="str">
        <f t="shared" si="57"/>
        <v/>
      </c>
      <c r="CR218" s="3" t="str">
        <f t="shared" si="57"/>
        <v/>
      </c>
      <c r="CS218" s="3" t="str">
        <f t="shared" si="57"/>
        <v/>
      </c>
      <c r="CT218" s="3" t="str">
        <f t="shared" si="57"/>
        <v/>
      </c>
      <c r="CU218" s="3" t="str">
        <f t="shared" si="57"/>
        <v>115. REPACKAGING</v>
      </c>
      <c r="CV218" s="3" t="str">
        <f t="shared" si="56"/>
        <v/>
      </c>
      <c r="CW218" s="3" t="str">
        <f t="shared" si="56"/>
        <v/>
      </c>
      <c r="CX218" s="3" t="str">
        <f t="shared" si="56"/>
        <v/>
      </c>
      <c r="CY218" s="3" t="str">
        <f t="shared" si="56"/>
        <v/>
      </c>
      <c r="CZ218" s="3" t="str">
        <f t="shared" si="56"/>
        <v/>
      </c>
      <c r="DA218" s="3" t="str">
        <f t="shared" si="56"/>
        <v/>
      </c>
      <c r="DB218" s="3" t="str">
        <f t="shared" si="56"/>
        <v/>
      </c>
      <c r="DC218" s="3" t="str">
        <f t="shared" si="56"/>
        <v/>
      </c>
      <c r="DD218" s="3" t="str">
        <f t="shared" si="56"/>
        <v/>
      </c>
      <c r="DE218" s="3" t="str">
        <f t="shared" si="56"/>
        <v/>
      </c>
      <c r="DF218" s="3" t="str">
        <f t="shared" si="56"/>
        <v/>
      </c>
      <c r="DG218" s="3" t="str">
        <f t="shared" si="53"/>
        <v/>
      </c>
      <c r="DH218" s="3" t="str">
        <f t="shared" si="53"/>
        <v/>
      </c>
      <c r="DI218" s="3" t="str">
        <f t="shared" si="53"/>
        <v/>
      </c>
      <c r="DJ218" s="3" t="str">
        <f t="shared" si="53"/>
        <v/>
      </c>
      <c r="DK218" s="3" t="str">
        <f t="shared" si="53"/>
        <v/>
      </c>
      <c r="DL218" s="3" t="str">
        <f t="shared" si="53"/>
        <v/>
      </c>
      <c r="DM218" s="3" t="str">
        <f t="shared" si="53"/>
        <v/>
      </c>
      <c r="DN218" s="3" t="str">
        <f t="shared" si="53"/>
        <v/>
      </c>
      <c r="DO218" s="3" t="str">
        <f t="shared" si="53"/>
        <v/>
      </c>
      <c r="DP218" s="3" t="str">
        <f t="shared" si="53"/>
        <v/>
      </c>
      <c r="DQ218" s="3" t="str">
        <f t="shared" si="53"/>
        <v/>
      </c>
      <c r="DR218" s="3" t="str">
        <f t="shared" si="53"/>
        <v/>
      </c>
      <c r="DS218" s="3" t="str">
        <f t="shared" si="53"/>
        <v/>
      </c>
      <c r="DT218" s="3" t="str">
        <f t="shared" si="53"/>
        <v/>
      </c>
      <c r="DU218" s="3" t="str">
        <f t="shared" si="53"/>
        <v/>
      </c>
      <c r="DV218" s="3" t="str">
        <f t="shared" si="53"/>
        <v/>
      </c>
    </row>
    <row r="219" spans="1:126" ht="60">
      <c r="A219" t="s">
        <v>115</v>
      </c>
      <c r="B219">
        <v>2017</v>
      </c>
      <c r="C219" t="s">
        <v>114</v>
      </c>
      <c r="D219">
        <v>106990</v>
      </c>
      <c r="E219" s="31">
        <v>1317216398661</v>
      </c>
      <c r="F219" t="s">
        <v>649</v>
      </c>
      <c r="G219">
        <v>324110</v>
      </c>
      <c r="H219" t="s">
        <v>650</v>
      </c>
      <c r="I219" t="s">
        <v>651</v>
      </c>
      <c r="J219" t="s">
        <v>652</v>
      </c>
      <c r="K219" t="s">
        <v>216</v>
      </c>
      <c r="L219">
        <v>70723</v>
      </c>
      <c r="M219" s="3" t="str">
        <f t="shared" si="51"/>
        <v>89. PRODUCE THE CHEMICAL, 91. ON-SITE USE OF THE CHEMICAL, 93. AS A BYPRODUCT, 101. ADDED AS A FORMULATION COMPONENT, 115. REPACKAGING</v>
      </c>
      <c r="N219" s="3" t="s">
        <v>1433</v>
      </c>
      <c r="O219" s="3" t="s">
        <v>1410</v>
      </c>
      <c r="P219">
        <v>12</v>
      </c>
      <c r="Q219">
        <v>21</v>
      </c>
      <c r="R219">
        <v>33</v>
      </c>
      <c r="S219" s="3" t="s">
        <v>1407</v>
      </c>
      <c r="T219" s="3" t="s">
        <v>1405</v>
      </c>
      <c r="U219" s="3" t="s">
        <v>1407</v>
      </c>
      <c r="V219" s="3" t="s">
        <v>1405</v>
      </c>
      <c r="W219" s="3" t="s">
        <v>1407</v>
      </c>
      <c r="X219" s="3" t="s">
        <v>1405</v>
      </c>
      <c r="Y219" s="3" t="s">
        <v>1405</v>
      </c>
      <c r="AE219" s="3" t="s">
        <v>1407</v>
      </c>
      <c r="AR219" s="3" t="s">
        <v>1405</v>
      </c>
      <c r="AS219" s="3" t="s">
        <v>1407</v>
      </c>
      <c r="AT219" s="3" t="s">
        <v>1405</v>
      </c>
      <c r="AV219" s="3" t="s">
        <v>1405</v>
      </c>
      <c r="BD219" s="3" t="s">
        <v>1405</v>
      </c>
      <c r="BK219" s="3" t="s">
        <v>1405</v>
      </c>
      <c r="BU219" s="3" t="str">
        <f t="shared" si="55"/>
        <v>89. PRODUCE THE CHEMICAL</v>
      </c>
      <c r="BV219" s="3" t="str">
        <f t="shared" si="55"/>
        <v/>
      </c>
      <c r="BW219" s="3" t="str">
        <f t="shared" si="55"/>
        <v>91. ON-SITE USE OF THE CHEMICAL</v>
      </c>
      <c r="BX219" s="3" t="str">
        <f t="shared" si="55"/>
        <v/>
      </c>
      <c r="BY219" s="3" t="str">
        <f t="shared" si="55"/>
        <v>93. AS A BYPRODUCT</v>
      </c>
      <c r="BZ219" s="3" t="str">
        <f t="shared" si="54"/>
        <v/>
      </c>
      <c r="CA219" s="3" t="str">
        <f t="shared" si="54"/>
        <v/>
      </c>
      <c r="CB219" s="3" t="str">
        <f t="shared" si="54"/>
        <v/>
      </c>
      <c r="CC219" s="3" t="str">
        <f t="shared" si="54"/>
        <v/>
      </c>
      <c r="CD219" s="3" t="str">
        <f t="shared" si="54"/>
        <v/>
      </c>
      <c r="CE219" s="3" t="str">
        <f t="shared" si="49"/>
        <v/>
      </c>
      <c r="CF219" s="3" t="str">
        <f t="shared" si="49"/>
        <v/>
      </c>
      <c r="CG219" s="3" t="str">
        <f t="shared" si="49"/>
        <v>101. ADDED AS A FORMULATION COMPONENT</v>
      </c>
      <c r="CH219" s="3" t="str">
        <f t="shared" si="49"/>
        <v/>
      </c>
      <c r="CI219" s="3" t="str">
        <f t="shared" si="49"/>
        <v/>
      </c>
      <c r="CJ219" s="3" t="str">
        <f t="shared" si="49"/>
        <v/>
      </c>
      <c r="CK219" s="3" t="str">
        <f t="shared" si="57"/>
        <v/>
      </c>
      <c r="CL219" s="3" t="str">
        <f t="shared" si="57"/>
        <v/>
      </c>
      <c r="CM219" s="3" t="str">
        <f t="shared" si="57"/>
        <v/>
      </c>
      <c r="CN219" s="3" t="str">
        <f t="shared" si="57"/>
        <v/>
      </c>
      <c r="CO219" s="3" t="str">
        <f t="shared" si="57"/>
        <v/>
      </c>
      <c r="CP219" s="3" t="str">
        <f t="shared" si="57"/>
        <v/>
      </c>
      <c r="CQ219" s="3" t="str">
        <f t="shared" si="57"/>
        <v/>
      </c>
      <c r="CR219" s="3" t="str">
        <f t="shared" si="57"/>
        <v/>
      </c>
      <c r="CS219" s="3" t="str">
        <f t="shared" si="57"/>
        <v/>
      </c>
      <c r="CT219" s="3" t="str">
        <f t="shared" si="57"/>
        <v/>
      </c>
      <c r="CU219" s="3" t="str">
        <f t="shared" si="57"/>
        <v>115. REPACKAGING</v>
      </c>
      <c r="CV219" s="3" t="str">
        <f t="shared" si="56"/>
        <v/>
      </c>
      <c r="CW219" s="3" t="str">
        <f t="shared" si="56"/>
        <v/>
      </c>
      <c r="CX219" s="3" t="str">
        <f t="shared" si="56"/>
        <v/>
      </c>
      <c r="CY219" s="3" t="str">
        <f t="shared" si="56"/>
        <v/>
      </c>
      <c r="CZ219" s="3" t="str">
        <f t="shared" si="56"/>
        <v/>
      </c>
      <c r="DA219" s="3" t="str">
        <f t="shared" si="56"/>
        <v/>
      </c>
      <c r="DB219" s="3" t="str">
        <f t="shared" si="56"/>
        <v/>
      </c>
      <c r="DC219" s="3" t="str">
        <f t="shared" si="56"/>
        <v/>
      </c>
      <c r="DD219" s="3" t="str">
        <f t="shared" si="56"/>
        <v/>
      </c>
      <c r="DE219" s="3" t="str">
        <f t="shared" si="56"/>
        <v/>
      </c>
      <c r="DF219" s="3" t="str">
        <f t="shared" si="56"/>
        <v/>
      </c>
      <c r="DG219" s="3" t="str">
        <f t="shared" si="53"/>
        <v/>
      </c>
      <c r="DH219" s="3" t="str">
        <f t="shared" si="53"/>
        <v/>
      </c>
      <c r="DI219" s="3" t="str">
        <f t="shared" si="53"/>
        <v/>
      </c>
      <c r="DJ219" s="3" t="str">
        <f t="shared" si="53"/>
        <v/>
      </c>
      <c r="DK219" s="3" t="str">
        <f t="shared" si="53"/>
        <v/>
      </c>
      <c r="DL219" s="3" t="str">
        <f t="shared" si="53"/>
        <v/>
      </c>
      <c r="DM219" s="3" t="str">
        <f t="shared" si="53"/>
        <v/>
      </c>
      <c r="DN219" s="3" t="str">
        <f t="shared" si="53"/>
        <v/>
      </c>
      <c r="DO219" s="3" t="str">
        <f t="shared" si="53"/>
        <v/>
      </c>
      <c r="DP219" s="3" t="str">
        <f t="shared" si="53"/>
        <v/>
      </c>
      <c r="DQ219" s="3" t="str">
        <f t="shared" si="53"/>
        <v/>
      </c>
      <c r="DR219" s="3" t="str">
        <f t="shared" si="53"/>
        <v/>
      </c>
      <c r="DS219" s="3" t="str">
        <f t="shared" si="53"/>
        <v/>
      </c>
      <c r="DT219" s="3" t="str">
        <f t="shared" si="53"/>
        <v/>
      </c>
      <c r="DU219" s="3" t="str">
        <f t="shared" si="53"/>
        <v/>
      </c>
      <c r="DV219" s="3" t="str">
        <f t="shared" si="53"/>
        <v/>
      </c>
    </row>
    <row r="220" spans="1:126" ht="75">
      <c r="A220" t="s">
        <v>115</v>
      </c>
      <c r="B220">
        <v>2018</v>
      </c>
      <c r="C220" t="s">
        <v>114</v>
      </c>
      <c r="D220">
        <v>106990</v>
      </c>
      <c r="E220" s="31">
        <v>1318218027148</v>
      </c>
      <c r="F220" t="s">
        <v>649</v>
      </c>
      <c r="G220">
        <v>324110</v>
      </c>
      <c r="H220" t="s">
        <v>650</v>
      </c>
      <c r="I220" t="s">
        <v>651</v>
      </c>
      <c r="J220" t="s">
        <v>652</v>
      </c>
      <c r="K220" t="s">
        <v>216</v>
      </c>
      <c r="L220">
        <v>70723</v>
      </c>
      <c r="M220" s="3" t="str">
        <f t="shared" si="51"/>
        <v>89. PRODUCE THE CHEMICAL, 91. ON-SITE USE OF THE CHEMICAL, 93. AS A BYPRODUCT, 115. REPACKAGING</v>
      </c>
      <c r="N220" s="3" t="s">
        <v>1433</v>
      </c>
      <c r="O220" s="3" t="s">
        <v>1410</v>
      </c>
      <c r="P220">
        <v>12</v>
      </c>
      <c r="Q220">
        <v>23</v>
      </c>
      <c r="R220">
        <v>35</v>
      </c>
      <c r="S220" s="3" t="s">
        <v>1407</v>
      </c>
      <c r="T220" s="3" t="s">
        <v>1405</v>
      </c>
      <c r="U220" s="3" t="s">
        <v>1407</v>
      </c>
      <c r="V220" s="3" t="s">
        <v>1405</v>
      </c>
      <c r="W220" s="3" t="s">
        <v>1407</v>
      </c>
      <c r="X220" s="3" t="s">
        <v>1405</v>
      </c>
      <c r="Y220" s="3" t="s">
        <v>1405</v>
      </c>
      <c r="Z220" s="3" t="s">
        <v>1405</v>
      </c>
      <c r="AA220" s="3" t="s">
        <v>1405</v>
      </c>
      <c r="AB220" s="3" t="s">
        <v>1405</v>
      </c>
      <c r="AC220" s="3" t="s">
        <v>1405</v>
      </c>
      <c r="AD220" s="3" t="s">
        <v>1405</v>
      </c>
      <c r="AE220" s="3" t="s">
        <v>1405</v>
      </c>
      <c r="AF220" s="3" t="s">
        <v>1405</v>
      </c>
      <c r="AG220" s="3" t="s">
        <v>1405</v>
      </c>
      <c r="AH220" s="3" t="s">
        <v>1405</v>
      </c>
      <c r="AI220" s="3" t="s">
        <v>1405</v>
      </c>
      <c r="AJ220" s="3" t="s">
        <v>1405</v>
      </c>
      <c r="AK220" s="3" t="s">
        <v>1405</v>
      </c>
      <c r="AL220" s="3" t="s">
        <v>1405</v>
      </c>
      <c r="AM220" s="3" t="s">
        <v>1405</v>
      </c>
      <c r="AN220" s="3" t="s">
        <v>1405</v>
      </c>
      <c r="AO220" s="3" t="s">
        <v>1405</v>
      </c>
      <c r="AP220" s="3" t="s">
        <v>1405</v>
      </c>
      <c r="AQ220" s="3" t="s">
        <v>1405</v>
      </c>
      <c r="AR220" s="3" t="s">
        <v>1405</v>
      </c>
      <c r="AS220" s="3" t="s">
        <v>1407</v>
      </c>
      <c r="AT220" s="3" t="s">
        <v>1405</v>
      </c>
      <c r="AU220" s="3" t="s">
        <v>1405</v>
      </c>
      <c r="AV220" s="3" t="s">
        <v>1405</v>
      </c>
      <c r="AW220" s="3" t="s">
        <v>1405</v>
      </c>
      <c r="AX220" s="3" t="s">
        <v>1405</v>
      </c>
      <c r="AY220" s="3" t="s">
        <v>1405</v>
      </c>
      <c r="AZ220" s="3" t="s">
        <v>1405</v>
      </c>
      <c r="BA220" s="3" t="s">
        <v>1405</v>
      </c>
      <c r="BB220" s="3" t="s">
        <v>1405</v>
      </c>
      <c r="BC220" s="3" t="s">
        <v>1405</v>
      </c>
      <c r="BD220" s="3" t="s">
        <v>1405</v>
      </c>
      <c r="BE220" s="3" t="s">
        <v>1405</v>
      </c>
      <c r="BF220" s="3" t="s">
        <v>1405</v>
      </c>
      <c r="BG220" s="3" t="s">
        <v>1405</v>
      </c>
      <c r="BH220" s="3" t="s">
        <v>1405</v>
      </c>
      <c r="BI220" s="3" t="s">
        <v>1405</v>
      </c>
      <c r="BJ220" s="3" t="s">
        <v>1405</v>
      </c>
      <c r="BK220" s="3" t="s">
        <v>1405</v>
      </c>
      <c r="BL220" s="3" t="s">
        <v>1405</v>
      </c>
      <c r="BM220" s="3" t="s">
        <v>1405</v>
      </c>
      <c r="BN220" s="3" t="s">
        <v>1405</v>
      </c>
      <c r="BO220" s="3" t="s">
        <v>1405</v>
      </c>
      <c r="BP220" s="3" t="s">
        <v>1405</v>
      </c>
      <c r="BQ220" s="3" t="s">
        <v>1405</v>
      </c>
      <c r="BR220" s="3" t="s">
        <v>1405</v>
      </c>
      <c r="BS220" s="3" t="s">
        <v>1405</v>
      </c>
      <c r="BT220" s="3" t="s">
        <v>1405</v>
      </c>
      <c r="BU220" s="3" t="str">
        <f t="shared" si="55"/>
        <v>89. PRODUCE THE CHEMICAL</v>
      </c>
      <c r="BV220" s="3" t="str">
        <f t="shared" si="55"/>
        <v/>
      </c>
      <c r="BW220" s="3" t="str">
        <f t="shared" si="55"/>
        <v>91. ON-SITE USE OF THE CHEMICAL</v>
      </c>
      <c r="BX220" s="3" t="str">
        <f t="shared" si="55"/>
        <v/>
      </c>
      <c r="BY220" s="3" t="str">
        <f t="shared" si="55"/>
        <v>93. AS A BYPRODUCT</v>
      </c>
      <c r="BZ220" s="3" t="str">
        <f t="shared" si="54"/>
        <v/>
      </c>
      <c r="CA220" s="3" t="str">
        <f t="shared" si="54"/>
        <v/>
      </c>
      <c r="CB220" s="3" t="str">
        <f t="shared" si="54"/>
        <v/>
      </c>
      <c r="CC220" s="3" t="str">
        <f t="shared" si="54"/>
        <v/>
      </c>
      <c r="CD220" s="3" t="str">
        <f t="shared" si="54"/>
        <v/>
      </c>
      <c r="CE220" s="3" t="str">
        <f t="shared" si="49"/>
        <v/>
      </c>
      <c r="CF220" s="3" t="str">
        <f t="shared" si="49"/>
        <v/>
      </c>
      <c r="CG220" s="3" t="str">
        <f t="shared" si="49"/>
        <v/>
      </c>
      <c r="CH220" s="3" t="str">
        <f t="shared" si="49"/>
        <v/>
      </c>
      <c r="CI220" s="3" t="str">
        <f t="shared" si="49"/>
        <v/>
      </c>
      <c r="CJ220" s="3" t="str">
        <f t="shared" si="49"/>
        <v/>
      </c>
      <c r="CK220" s="3" t="str">
        <f t="shared" si="57"/>
        <v/>
      </c>
      <c r="CL220" s="3" t="str">
        <f t="shared" si="57"/>
        <v/>
      </c>
      <c r="CM220" s="3" t="str">
        <f t="shared" si="57"/>
        <v/>
      </c>
      <c r="CN220" s="3" t="str">
        <f t="shared" si="57"/>
        <v/>
      </c>
      <c r="CO220" s="3" t="str">
        <f t="shared" si="57"/>
        <v/>
      </c>
      <c r="CP220" s="3" t="str">
        <f t="shared" si="57"/>
        <v/>
      </c>
      <c r="CQ220" s="3" t="str">
        <f t="shared" si="57"/>
        <v/>
      </c>
      <c r="CR220" s="3" t="str">
        <f t="shared" si="57"/>
        <v/>
      </c>
      <c r="CS220" s="3" t="str">
        <f t="shared" si="57"/>
        <v/>
      </c>
      <c r="CT220" s="3" t="str">
        <f t="shared" si="57"/>
        <v/>
      </c>
      <c r="CU220" s="3" t="str">
        <f t="shared" si="57"/>
        <v>115. REPACKAGING</v>
      </c>
      <c r="CV220" s="3" t="str">
        <f t="shared" si="56"/>
        <v/>
      </c>
      <c r="CW220" s="3" t="str">
        <f t="shared" si="56"/>
        <v/>
      </c>
      <c r="CX220" s="3" t="str">
        <f t="shared" si="56"/>
        <v/>
      </c>
      <c r="CY220" s="3" t="str">
        <f t="shared" si="56"/>
        <v/>
      </c>
      <c r="CZ220" s="3" t="str">
        <f t="shared" si="56"/>
        <v/>
      </c>
      <c r="DA220" s="3" t="str">
        <f t="shared" si="56"/>
        <v/>
      </c>
      <c r="DB220" s="3" t="str">
        <f t="shared" si="56"/>
        <v/>
      </c>
      <c r="DC220" s="3" t="str">
        <f t="shared" si="56"/>
        <v/>
      </c>
      <c r="DD220" s="3" t="str">
        <f t="shared" si="56"/>
        <v/>
      </c>
      <c r="DE220" s="3" t="str">
        <f t="shared" si="56"/>
        <v/>
      </c>
      <c r="DF220" s="3" t="str">
        <f t="shared" si="56"/>
        <v/>
      </c>
      <c r="DG220" s="3" t="str">
        <f t="shared" si="53"/>
        <v/>
      </c>
      <c r="DH220" s="3" t="str">
        <f t="shared" si="53"/>
        <v/>
      </c>
      <c r="DI220" s="3" t="str">
        <f t="shared" si="53"/>
        <v/>
      </c>
      <c r="DJ220" s="3" t="str">
        <f t="shared" si="53"/>
        <v/>
      </c>
      <c r="DK220" s="3" t="str">
        <f t="shared" si="53"/>
        <v/>
      </c>
      <c r="DL220" s="3" t="str">
        <f t="shared" si="53"/>
        <v/>
      </c>
      <c r="DM220" s="3" t="str">
        <f t="shared" si="53"/>
        <v/>
      </c>
      <c r="DN220" s="3" t="str">
        <f t="shared" si="53"/>
        <v/>
      </c>
      <c r="DO220" s="3" t="str">
        <f t="shared" si="53"/>
        <v/>
      </c>
      <c r="DP220" s="3" t="str">
        <f t="shared" si="53"/>
        <v/>
      </c>
      <c r="DQ220" s="3" t="str">
        <f t="shared" si="53"/>
        <v/>
      </c>
      <c r="DR220" s="3" t="str">
        <f t="shared" si="53"/>
        <v/>
      </c>
      <c r="DS220" s="3" t="str">
        <f t="shared" si="53"/>
        <v/>
      </c>
      <c r="DT220" s="3" t="str">
        <f t="shared" si="53"/>
        <v/>
      </c>
      <c r="DU220" s="3" t="str">
        <f t="shared" si="53"/>
        <v/>
      </c>
      <c r="DV220" s="3" t="str">
        <f t="shared" si="53"/>
        <v/>
      </c>
    </row>
    <row r="221" spans="1:126" ht="105">
      <c r="A221" t="s">
        <v>115</v>
      </c>
      <c r="B221">
        <v>2019</v>
      </c>
      <c r="C221" t="s">
        <v>114</v>
      </c>
      <c r="D221">
        <v>106990</v>
      </c>
      <c r="E221" s="31">
        <v>1319218252346</v>
      </c>
      <c r="F221" t="s">
        <v>649</v>
      </c>
      <c r="G221">
        <v>324110</v>
      </c>
      <c r="H221" t="s">
        <v>650</v>
      </c>
      <c r="I221" t="s">
        <v>651</v>
      </c>
      <c r="J221" t="s">
        <v>652</v>
      </c>
      <c r="K221" t="s">
        <v>216</v>
      </c>
      <c r="L221">
        <v>70723</v>
      </c>
      <c r="M221" s="3" t="str">
        <f t="shared" si="51"/>
        <v>89. PRODUCE THE CHEMICAL, 91. ON-SITE USE OF THE CHEMICAL, 93. AS A BYPRODUCT, 101. ADDED AS A FORMULATION COMPONENT, 113. P299  OTHER, 115. REPACKAGING</v>
      </c>
      <c r="N221" s="3" t="s">
        <v>1433</v>
      </c>
      <c r="O221" s="3" t="s">
        <v>1410</v>
      </c>
      <c r="P221">
        <v>11</v>
      </c>
      <c r="Q221">
        <v>22</v>
      </c>
      <c r="R221">
        <v>33</v>
      </c>
      <c r="S221" s="3" t="s">
        <v>1407</v>
      </c>
      <c r="T221" s="3" t="s">
        <v>1405</v>
      </c>
      <c r="U221" s="3" t="s">
        <v>1407</v>
      </c>
      <c r="V221" s="3" t="s">
        <v>1405</v>
      </c>
      <c r="W221" s="3" t="s">
        <v>1407</v>
      </c>
      <c r="X221" s="3" t="s">
        <v>1405</v>
      </c>
      <c r="Y221" s="3" t="s">
        <v>1405</v>
      </c>
      <c r="Z221" s="3" t="s">
        <v>1405</v>
      </c>
      <c r="AA221" s="3" t="s">
        <v>1405</v>
      </c>
      <c r="AB221" s="3" t="s">
        <v>1405</v>
      </c>
      <c r="AC221" s="3" t="s">
        <v>1405</v>
      </c>
      <c r="AD221" s="3" t="s">
        <v>1405</v>
      </c>
      <c r="AE221" s="3" t="s">
        <v>1407</v>
      </c>
      <c r="AF221" s="3" t="s">
        <v>1405</v>
      </c>
      <c r="AG221" s="3" t="s">
        <v>1405</v>
      </c>
      <c r="AH221" s="3" t="s">
        <v>1405</v>
      </c>
      <c r="AI221" s="3" t="s">
        <v>1405</v>
      </c>
      <c r="AJ221" s="3" t="s">
        <v>1405</v>
      </c>
      <c r="AK221" s="3" t="s">
        <v>1405</v>
      </c>
      <c r="AL221" s="3" t="s">
        <v>1405</v>
      </c>
      <c r="AM221" s="3" t="s">
        <v>1405</v>
      </c>
      <c r="AN221" s="3" t="s">
        <v>1405</v>
      </c>
      <c r="AO221" s="3" t="s">
        <v>1405</v>
      </c>
      <c r="AP221" s="3" t="s">
        <v>1405</v>
      </c>
      <c r="AQ221" s="3" t="s">
        <v>1407</v>
      </c>
      <c r="AR221" s="3" t="s">
        <v>1405</v>
      </c>
      <c r="AS221" s="3" t="s">
        <v>1407</v>
      </c>
      <c r="AT221" s="3" t="s">
        <v>1405</v>
      </c>
      <c r="AU221" s="3" t="s">
        <v>1405</v>
      </c>
      <c r="AV221" s="3" t="s">
        <v>1405</v>
      </c>
      <c r="AW221" s="3" t="s">
        <v>1405</v>
      </c>
      <c r="AX221" s="3" t="s">
        <v>1405</v>
      </c>
      <c r="AY221" s="3" t="s">
        <v>1405</v>
      </c>
      <c r="AZ221" s="3" t="s">
        <v>1405</v>
      </c>
      <c r="BA221" s="3" t="s">
        <v>1405</v>
      </c>
      <c r="BB221" s="3" t="s">
        <v>1405</v>
      </c>
      <c r="BC221" s="3" t="s">
        <v>1405</v>
      </c>
      <c r="BD221" s="3" t="s">
        <v>1405</v>
      </c>
      <c r="BE221" s="3" t="s">
        <v>1405</v>
      </c>
      <c r="BF221" s="3" t="s">
        <v>1405</v>
      </c>
      <c r="BG221" s="3" t="s">
        <v>1405</v>
      </c>
      <c r="BH221" s="3" t="s">
        <v>1405</v>
      </c>
      <c r="BI221" s="3" t="s">
        <v>1405</v>
      </c>
      <c r="BJ221" s="3" t="s">
        <v>1405</v>
      </c>
      <c r="BK221" s="3" t="s">
        <v>1405</v>
      </c>
      <c r="BL221" s="3" t="s">
        <v>1405</v>
      </c>
      <c r="BM221" s="3" t="s">
        <v>1405</v>
      </c>
      <c r="BN221" s="3" t="s">
        <v>1405</v>
      </c>
      <c r="BO221" s="3" t="s">
        <v>1405</v>
      </c>
      <c r="BP221" s="3" t="s">
        <v>1405</v>
      </c>
      <c r="BQ221" s="3" t="s">
        <v>1405</v>
      </c>
      <c r="BR221" s="3" t="s">
        <v>1405</v>
      </c>
      <c r="BS221" s="3" t="s">
        <v>1405</v>
      </c>
      <c r="BT221" s="3" t="s">
        <v>1405</v>
      </c>
      <c r="BU221" s="3" t="str">
        <f t="shared" si="55"/>
        <v>89. PRODUCE THE CHEMICAL</v>
      </c>
      <c r="BV221" s="3" t="str">
        <f t="shared" si="55"/>
        <v/>
      </c>
      <c r="BW221" s="3" t="str">
        <f t="shared" si="55"/>
        <v>91. ON-SITE USE OF THE CHEMICAL</v>
      </c>
      <c r="BX221" s="3" t="str">
        <f t="shared" si="55"/>
        <v/>
      </c>
      <c r="BY221" s="3" t="str">
        <f t="shared" si="55"/>
        <v>93. AS A BYPRODUCT</v>
      </c>
      <c r="BZ221" s="3" t="str">
        <f t="shared" si="54"/>
        <v/>
      </c>
      <c r="CA221" s="3" t="str">
        <f t="shared" si="54"/>
        <v/>
      </c>
      <c r="CB221" s="3" t="str">
        <f t="shared" si="54"/>
        <v/>
      </c>
      <c r="CC221" s="3" t="str">
        <f t="shared" si="54"/>
        <v/>
      </c>
      <c r="CD221" s="3" t="str">
        <f t="shared" si="54"/>
        <v/>
      </c>
      <c r="CE221" s="3" t="str">
        <f t="shared" si="49"/>
        <v/>
      </c>
      <c r="CF221" s="3" t="str">
        <f t="shared" si="49"/>
        <v/>
      </c>
      <c r="CG221" s="3" t="str">
        <f t="shared" si="49"/>
        <v>101. ADDED AS A FORMULATION COMPONENT</v>
      </c>
      <c r="CH221" s="3" t="str">
        <f t="shared" si="49"/>
        <v/>
      </c>
      <c r="CI221" s="3" t="str">
        <f t="shared" si="49"/>
        <v/>
      </c>
      <c r="CJ221" s="3" t="str">
        <f t="shared" si="49"/>
        <v/>
      </c>
      <c r="CK221" s="3" t="str">
        <f t="shared" si="57"/>
        <v/>
      </c>
      <c r="CL221" s="3" t="str">
        <f t="shared" si="57"/>
        <v/>
      </c>
      <c r="CM221" s="3" t="str">
        <f t="shared" si="57"/>
        <v/>
      </c>
      <c r="CN221" s="3" t="str">
        <f t="shared" si="57"/>
        <v/>
      </c>
      <c r="CO221" s="3" t="str">
        <f t="shared" si="57"/>
        <v/>
      </c>
      <c r="CP221" s="3" t="str">
        <f t="shared" si="57"/>
        <v/>
      </c>
      <c r="CQ221" s="3" t="str">
        <f t="shared" si="57"/>
        <v/>
      </c>
      <c r="CR221" s="3" t="str">
        <f t="shared" si="57"/>
        <v/>
      </c>
      <c r="CS221" s="3" t="str">
        <f t="shared" si="57"/>
        <v>113. P299  OTHER</v>
      </c>
      <c r="CT221" s="3" t="str">
        <f t="shared" si="57"/>
        <v/>
      </c>
      <c r="CU221" s="3" t="str">
        <f t="shared" si="57"/>
        <v>115. REPACKAGING</v>
      </c>
      <c r="CV221" s="3" t="str">
        <f t="shared" si="56"/>
        <v/>
      </c>
      <c r="CW221" s="3" t="str">
        <f t="shared" si="56"/>
        <v/>
      </c>
      <c r="CX221" s="3" t="str">
        <f t="shared" si="56"/>
        <v/>
      </c>
      <c r="CY221" s="3" t="str">
        <f t="shared" si="56"/>
        <v/>
      </c>
      <c r="CZ221" s="3" t="str">
        <f t="shared" si="56"/>
        <v/>
      </c>
      <c r="DA221" s="3" t="str">
        <f t="shared" si="56"/>
        <v/>
      </c>
      <c r="DB221" s="3" t="str">
        <f t="shared" si="56"/>
        <v/>
      </c>
      <c r="DC221" s="3" t="str">
        <f t="shared" si="56"/>
        <v/>
      </c>
      <c r="DD221" s="3" t="str">
        <f t="shared" si="56"/>
        <v/>
      </c>
      <c r="DE221" s="3" t="str">
        <f t="shared" si="56"/>
        <v/>
      </c>
      <c r="DF221" s="3" t="str">
        <f t="shared" si="56"/>
        <v/>
      </c>
      <c r="DG221" s="3" t="str">
        <f t="shared" si="53"/>
        <v/>
      </c>
      <c r="DH221" s="3" t="str">
        <f t="shared" si="53"/>
        <v/>
      </c>
      <c r="DI221" s="3" t="str">
        <f t="shared" si="53"/>
        <v/>
      </c>
      <c r="DJ221" s="3" t="str">
        <f t="shared" si="53"/>
        <v/>
      </c>
      <c r="DK221" s="3" t="str">
        <f t="shared" si="53"/>
        <v/>
      </c>
      <c r="DL221" s="3" t="str">
        <f t="shared" si="53"/>
        <v/>
      </c>
      <c r="DM221" s="3" t="str">
        <f t="shared" si="53"/>
        <v/>
      </c>
      <c r="DN221" s="3" t="str">
        <f t="shared" si="53"/>
        <v/>
      </c>
      <c r="DO221" s="3" t="str">
        <f t="shared" si="53"/>
        <v/>
      </c>
      <c r="DP221" s="3" t="str">
        <f t="shared" si="53"/>
        <v/>
      </c>
      <c r="DQ221" s="3" t="str">
        <f t="shared" si="53"/>
        <v/>
      </c>
      <c r="DR221" s="3" t="str">
        <f t="shared" si="53"/>
        <v/>
      </c>
      <c r="DS221" s="3" t="str">
        <f t="shared" si="53"/>
        <v/>
      </c>
      <c r="DT221" s="3" t="str">
        <f t="shared" si="53"/>
        <v/>
      </c>
      <c r="DU221" s="3" t="str">
        <f t="shared" si="53"/>
        <v/>
      </c>
      <c r="DV221" s="3" t="str">
        <f t="shared" si="53"/>
        <v/>
      </c>
    </row>
    <row r="222" spans="1:126" ht="60">
      <c r="A222" t="s">
        <v>115</v>
      </c>
      <c r="B222">
        <v>2020</v>
      </c>
      <c r="C222" t="s">
        <v>114</v>
      </c>
      <c r="D222">
        <v>106990</v>
      </c>
      <c r="E222" s="31">
        <v>1320219264660</v>
      </c>
      <c r="F222" t="s">
        <v>649</v>
      </c>
      <c r="G222">
        <v>324110</v>
      </c>
      <c r="H222" t="s">
        <v>650</v>
      </c>
      <c r="I222" t="s">
        <v>651</v>
      </c>
      <c r="J222" t="s">
        <v>652</v>
      </c>
      <c r="K222" t="s">
        <v>216</v>
      </c>
      <c r="L222">
        <v>70723</v>
      </c>
      <c r="M222" s="3" t="str">
        <f t="shared" si="51"/>
        <v>89. PRODUCE THE CHEMICAL, 93. AS A BYPRODUCT, 95. USED AS A REACTANT, 96. P101  FEEDSTOCKS, 116. AS A PROCESS IMPURITY</v>
      </c>
      <c r="N222" s="3" t="s">
        <v>1433</v>
      </c>
      <c r="O222" s="3" t="s">
        <v>1410</v>
      </c>
      <c r="P222">
        <v>11</v>
      </c>
      <c r="Q222">
        <v>233</v>
      </c>
      <c r="R222">
        <v>244</v>
      </c>
      <c r="S222" s="3" t="s">
        <v>1407</v>
      </c>
      <c r="T222" s="3" t="s">
        <v>1405</v>
      </c>
      <c r="U222" s="3" t="s">
        <v>1405</v>
      </c>
      <c r="V222" s="3" t="s">
        <v>1405</v>
      </c>
      <c r="W222" s="3" t="s">
        <v>1407</v>
      </c>
      <c r="X222" s="3" t="s">
        <v>1405</v>
      </c>
      <c r="Y222" s="3" t="s">
        <v>1407</v>
      </c>
      <c r="Z222" s="3" t="s">
        <v>1407</v>
      </c>
      <c r="AA222" s="3" t="s">
        <v>1405</v>
      </c>
      <c r="AB222" s="3" t="s">
        <v>1405</v>
      </c>
      <c r="AC222" s="3" t="s">
        <v>1405</v>
      </c>
      <c r="AD222" s="3" t="s">
        <v>1405</v>
      </c>
      <c r="AE222" s="3" t="s">
        <v>1405</v>
      </c>
      <c r="AF222" s="3" t="s">
        <v>1405</v>
      </c>
      <c r="AG222" s="3" t="s">
        <v>1405</v>
      </c>
      <c r="AH222" s="3" t="s">
        <v>1405</v>
      </c>
      <c r="AI222" s="3" t="s">
        <v>1405</v>
      </c>
      <c r="AJ222" s="3" t="s">
        <v>1405</v>
      </c>
      <c r="AK222" s="3" t="s">
        <v>1405</v>
      </c>
      <c r="AL222" s="3" t="s">
        <v>1405</v>
      </c>
      <c r="AM222" s="3" t="s">
        <v>1405</v>
      </c>
      <c r="AN222" s="3" t="s">
        <v>1405</v>
      </c>
      <c r="AO222" s="3" t="s">
        <v>1405</v>
      </c>
      <c r="AP222" s="3" t="s">
        <v>1405</v>
      </c>
      <c r="AQ222" s="3" t="s">
        <v>1405</v>
      </c>
      <c r="AR222" s="3" t="s">
        <v>1405</v>
      </c>
      <c r="AS222" s="3" t="s">
        <v>1405</v>
      </c>
      <c r="AT222" s="3" t="s">
        <v>1407</v>
      </c>
      <c r="AU222" s="3" t="s">
        <v>1405</v>
      </c>
      <c r="AV222" s="3" t="s">
        <v>1405</v>
      </c>
      <c r="AW222" s="3" t="s">
        <v>1405</v>
      </c>
      <c r="AX222" s="3" t="s">
        <v>1405</v>
      </c>
      <c r="AY222" s="3" t="s">
        <v>1405</v>
      </c>
      <c r="AZ222" s="3" t="s">
        <v>1405</v>
      </c>
      <c r="BA222" s="3" t="s">
        <v>1405</v>
      </c>
      <c r="BB222" s="3" t="s">
        <v>1405</v>
      </c>
      <c r="BC222" s="3" t="s">
        <v>1405</v>
      </c>
      <c r="BD222" s="3" t="s">
        <v>1405</v>
      </c>
      <c r="BE222" s="3" t="s">
        <v>1405</v>
      </c>
      <c r="BF222" s="3" t="s">
        <v>1405</v>
      </c>
      <c r="BG222" s="3" t="s">
        <v>1405</v>
      </c>
      <c r="BH222" s="3" t="s">
        <v>1405</v>
      </c>
      <c r="BI222" s="3" t="s">
        <v>1405</v>
      </c>
      <c r="BJ222" s="3" t="s">
        <v>1405</v>
      </c>
      <c r="BK222" s="3" t="s">
        <v>1405</v>
      </c>
      <c r="BL222" s="3" t="s">
        <v>1405</v>
      </c>
      <c r="BM222" s="3" t="s">
        <v>1405</v>
      </c>
      <c r="BN222" s="3" t="s">
        <v>1405</v>
      </c>
      <c r="BO222" s="3" t="s">
        <v>1405</v>
      </c>
      <c r="BP222" s="3" t="s">
        <v>1405</v>
      </c>
      <c r="BQ222" s="3" t="s">
        <v>1405</v>
      </c>
      <c r="BR222" s="3" t="s">
        <v>1405</v>
      </c>
      <c r="BS222" s="3" t="s">
        <v>1405</v>
      </c>
      <c r="BT222" s="3" t="s">
        <v>1405</v>
      </c>
      <c r="BU222" s="3" t="str">
        <f t="shared" si="55"/>
        <v>89. PRODUCE THE CHEMICAL</v>
      </c>
      <c r="BV222" s="3" t="str">
        <f t="shared" si="55"/>
        <v/>
      </c>
      <c r="BW222" s="3" t="str">
        <f t="shared" si="55"/>
        <v/>
      </c>
      <c r="BX222" s="3" t="str">
        <f t="shared" si="55"/>
        <v/>
      </c>
      <c r="BY222" s="3" t="str">
        <f t="shared" si="55"/>
        <v>93. AS A BYPRODUCT</v>
      </c>
      <c r="BZ222" s="3" t="str">
        <f t="shared" si="54"/>
        <v/>
      </c>
      <c r="CA222" s="3" t="str">
        <f t="shared" si="54"/>
        <v>95. USED AS A REACTANT</v>
      </c>
      <c r="CB222" s="3" t="str">
        <f t="shared" si="54"/>
        <v>96. P101  FEEDSTOCKS</v>
      </c>
      <c r="CC222" s="3" t="str">
        <f t="shared" si="54"/>
        <v/>
      </c>
      <c r="CD222" s="3" t="str">
        <f t="shared" si="54"/>
        <v/>
      </c>
      <c r="CE222" s="3" t="str">
        <f t="shared" si="49"/>
        <v/>
      </c>
      <c r="CF222" s="3" t="str">
        <f t="shared" si="49"/>
        <v/>
      </c>
      <c r="CG222" s="3" t="str">
        <f t="shared" si="49"/>
        <v/>
      </c>
      <c r="CH222" s="3" t="str">
        <f t="shared" si="49"/>
        <v/>
      </c>
      <c r="CI222" s="3" t="str">
        <f t="shared" si="49"/>
        <v/>
      </c>
      <c r="CJ222" s="3" t="str">
        <f t="shared" si="49"/>
        <v/>
      </c>
      <c r="CK222" s="3" t="str">
        <f t="shared" si="57"/>
        <v/>
      </c>
      <c r="CL222" s="3" t="str">
        <f t="shared" si="57"/>
        <v/>
      </c>
      <c r="CM222" s="3" t="str">
        <f t="shared" si="57"/>
        <v/>
      </c>
      <c r="CN222" s="3" t="str">
        <f t="shared" si="57"/>
        <v/>
      </c>
      <c r="CO222" s="3" t="str">
        <f t="shared" si="57"/>
        <v/>
      </c>
      <c r="CP222" s="3" t="str">
        <f t="shared" si="57"/>
        <v/>
      </c>
      <c r="CQ222" s="3" t="str">
        <f t="shared" si="57"/>
        <v/>
      </c>
      <c r="CR222" s="3" t="str">
        <f t="shared" si="57"/>
        <v/>
      </c>
      <c r="CS222" s="3" t="str">
        <f t="shared" si="57"/>
        <v/>
      </c>
      <c r="CT222" s="3" t="str">
        <f t="shared" si="57"/>
        <v/>
      </c>
      <c r="CU222" s="3" t="str">
        <f t="shared" si="57"/>
        <v/>
      </c>
      <c r="CV222" s="3" t="str">
        <f t="shared" si="56"/>
        <v>116. AS A PROCESS IMPURITY</v>
      </c>
      <c r="CW222" s="3" t="str">
        <f t="shared" si="56"/>
        <v/>
      </c>
      <c r="CX222" s="3" t="str">
        <f t="shared" si="56"/>
        <v/>
      </c>
      <c r="CY222" s="3" t="str">
        <f t="shared" si="56"/>
        <v/>
      </c>
      <c r="CZ222" s="3" t="str">
        <f t="shared" si="56"/>
        <v/>
      </c>
      <c r="DA222" s="3" t="str">
        <f t="shared" si="56"/>
        <v/>
      </c>
      <c r="DB222" s="3" t="str">
        <f t="shared" si="56"/>
        <v/>
      </c>
      <c r="DC222" s="3" t="str">
        <f t="shared" si="56"/>
        <v/>
      </c>
      <c r="DD222" s="3" t="str">
        <f t="shared" si="56"/>
        <v/>
      </c>
      <c r="DE222" s="3" t="str">
        <f t="shared" si="56"/>
        <v/>
      </c>
      <c r="DF222" s="3" t="str">
        <f t="shared" si="56"/>
        <v/>
      </c>
      <c r="DG222" s="3" t="str">
        <f t="shared" si="53"/>
        <v/>
      </c>
      <c r="DH222" s="3" t="str">
        <f t="shared" si="53"/>
        <v/>
      </c>
      <c r="DI222" s="3" t="str">
        <f t="shared" si="53"/>
        <v/>
      </c>
      <c r="DJ222" s="3" t="str">
        <f t="shared" si="53"/>
        <v/>
      </c>
      <c r="DK222" s="3" t="str">
        <f t="shared" si="53"/>
        <v/>
      </c>
      <c r="DL222" s="3" t="str">
        <f t="shared" si="53"/>
        <v/>
      </c>
      <c r="DM222" s="3" t="str">
        <f t="shared" si="53"/>
        <v/>
      </c>
      <c r="DN222" s="3" t="str">
        <f t="shared" si="53"/>
        <v/>
      </c>
      <c r="DO222" s="3" t="str">
        <f t="shared" si="53"/>
        <v/>
      </c>
      <c r="DP222" s="3" t="str">
        <f t="shared" si="53"/>
        <v/>
      </c>
      <c r="DQ222" s="3" t="str">
        <f t="shared" si="53"/>
        <v/>
      </c>
      <c r="DR222" s="3" t="str">
        <f t="shared" si="53"/>
        <v/>
      </c>
      <c r="DS222" s="3" t="str">
        <f t="shared" si="53"/>
        <v/>
      </c>
      <c r="DT222" s="3" t="str">
        <f t="shared" si="53"/>
        <v/>
      </c>
      <c r="DU222" s="3" t="str">
        <f t="shared" si="53"/>
        <v/>
      </c>
      <c r="DV222" s="3" t="str">
        <f t="shared" si="53"/>
        <v/>
      </c>
    </row>
    <row r="223" spans="1:126" ht="137.25" customHeight="1">
      <c r="A223" t="s">
        <v>115</v>
      </c>
      <c r="B223">
        <v>2019</v>
      </c>
      <c r="C223" t="s">
        <v>114</v>
      </c>
      <c r="D223">
        <v>106990</v>
      </c>
      <c r="E223" s="31">
        <v>1319218336814</v>
      </c>
      <c r="F223" t="s">
        <v>656</v>
      </c>
      <c r="G223">
        <v>325199</v>
      </c>
      <c r="H223" t="s">
        <v>657</v>
      </c>
      <c r="I223" t="s">
        <v>658</v>
      </c>
      <c r="J223" t="s">
        <v>659</v>
      </c>
      <c r="K223" t="s">
        <v>660</v>
      </c>
      <c r="L223">
        <v>48640</v>
      </c>
      <c r="M223" s="3" t="str">
        <f t="shared" si="51"/>
        <v>89. PRODUCE THE CHEMICAL, 93. AS A BYPRODUCT, 133. ANCILLARY OR OTHER USE, 142. Z399  OTHER</v>
      </c>
      <c r="N223" s="3" t="s">
        <v>1433</v>
      </c>
      <c r="O223" s="3" t="s">
        <v>1435</v>
      </c>
      <c r="P223">
        <v>0</v>
      </c>
      <c r="Q223">
        <v>543</v>
      </c>
      <c r="R223">
        <v>543</v>
      </c>
      <c r="S223" s="3" t="s">
        <v>1407</v>
      </c>
      <c r="T223" s="3" t="s">
        <v>1405</v>
      </c>
      <c r="U223" s="3" t="s">
        <v>1405</v>
      </c>
      <c r="V223" s="3" t="s">
        <v>1405</v>
      </c>
      <c r="W223" s="3" t="s">
        <v>1407</v>
      </c>
      <c r="X223" s="3" t="s">
        <v>1405</v>
      </c>
      <c r="Y223" s="3" t="s">
        <v>1405</v>
      </c>
      <c r="Z223" s="3" t="s">
        <v>1405</v>
      </c>
      <c r="AA223" s="3" t="s">
        <v>1405</v>
      </c>
      <c r="AB223" s="3" t="s">
        <v>1405</v>
      </c>
      <c r="AC223" s="3" t="s">
        <v>1405</v>
      </c>
      <c r="AD223" s="3" t="s">
        <v>1405</v>
      </c>
      <c r="AE223" s="3" t="s">
        <v>1405</v>
      </c>
      <c r="AF223" s="3" t="s">
        <v>1405</v>
      </c>
      <c r="AG223" s="3" t="s">
        <v>1405</v>
      </c>
      <c r="AH223" s="3" t="s">
        <v>1405</v>
      </c>
      <c r="AI223" s="3" t="s">
        <v>1405</v>
      </c>
      <c r="AJ223" s="3" t="s">
        <v>1405</v>
      </c>
      <c r="AK223" s="3" t="s">
        <v>1405</v>
      </c>
      <c r="AL223" s="3" t="s">
        <v>1405</v>
      </c>
      <c r="AM223" s="3" t="s">
        <v>1405</v>
      </c>
      <c r="AN223" s="3" t="s">
        <v>1405</v>
      </c>
      <c r="AO223" s="3" t="s">
        <v>1405</v>
      </c>
      <c r="AP223" s="3" t="s">
        <v>1405</v>
      </c>
      <c r="AQ223" s="3" t="s">
        <v>1405</v>
      </c>
      <c r="AR223" s="3" t="s">
        <v>1405</v>
      </c>
      <c r="AS223" s="3" t="s">
        <v>1405</v>
      </c>
      <c r="AT223" s="3" t="s">
        <v>1405</v>
      </c>
      <c r="AU223" s="3" t="s">
        <v>1405</v>
      </c>
      <c r="AV223" s="3" t="s">
        <v>1405</v>
      </c>
      <c r="AW223" s="3" t="s">
        <v>1405</v>
      </c>
      <c r="AX223" s="3" t="s">
        <v>1405</v>
      </c>
      <c r="AY223" s="3" t="s">
        <v>1405</v>
      </c>
      <c r="AZ223" s="3" t="s">
        <v>1405</v>
      </c>
      <c r="BA223" s="3" t="s">
        <v>1405</v>
      </c>
      <c r="BB223" s="3" t="s">
        <v>1405</v>
      </c>
      <c r="BC223" s="3" t="s">
        <v>1405</v>
      </c>
      <c r="BD223" s="3" t="s">
        <v>1405</v>
      </c>
      <c r="BE223" s="3" t="s">
        <v>1405</v>
      </c>
      <c r="BF223" s="3" t="s">
        <v>1405</v>
      </c>
      <c r="BG223" s="3" t="s">
        <v>1405</v>
      </c>
      <c r="BH223" s="3" t="s">
        <v>1405</v>
      </c>
      <c r="BI223" s="3" t="s">
        <v>1405</v>
      </c>
      <c r="BJ223" s="3" t="s">
        <v>1405</v>
      </c>
      <c r="BK223" s="3" t="s">
        <v>1407</v>
      </c>
      <c r="BL223" s="3" t="s">
        <v>1405</v>
      </c>
      <c r="BM223" s="3" t="s">
        <v>1405</v>
      </c>
      <c r="BN223" s="3" t="s">
        <v>1405</v>
      </c>
      <c r="BO223" s="3" t="s">
        <v>1405</v>
      </c>
      <c r="BP223" s="3" t="s">
        <v>1405</v>
      </c>
      <c r="BQ223" s="3" t="s">
        <v>1405</v>
      </c>
      <c r="BR223" s="3" t="s">
        <v>1405</v>
      </c>
      <c r="BS223" s="3" t="s">
        <v>1405</v>
      </c>
      <c r="BT223" s="3" t="s">
        <v>1407</v>
      </c>
      <c r="BU223" s="3" t="str">
        <f t="shared" si="55"/>
        <v>89. PRODUCE THE CHEMICAL</v>
      </c>
      <c r="BV223" s="3" t="str">
        <f t="shared" si="55"/>
        <v/>
      </c>
      <c r="BW223" s="3" t="str">
        <f t="shared" si="55"/>
        <v/>
      </c>
      <c r="BX223" s="3" t="str">
        <f t="shared" si="55"/>
        <v/>
      </c>
      <c r="BY223" s="3" t="str">
        <f t="shared" si="55"/>
        <v>93. AS A BYPRODUCT</v>
      </c>
      <c r="BZ223" s="3" t="str">
        <f t="shared" si="54"/>
        <v/>
      </c>
      <c r="CA223" s="3" t="str">
        <f t="shared" si="54"/>
        <v/>
      </c>
      <c r="CB223" s="3" t="str">
        <f t="shared" si="54"/>
        <v/>
      </c>
      <c r="CC223" s="3" t="str">
        <f t="shared" si="54"/>
        <v/>
      </c>
      <c r="CD223" s="3" t="str">
        <f t="shared" si="54"/>
        <v/>
      </c>
      <c r="CE223" s="3" t="str">
        <f t="shared" si="49"/>
        <v/>
      </c>
      <c r="CF223" s="3" t="str">
        <f t="shared" si="49"/>
        <v/>
      </c>
      <c r="CG223" s="3" t="str">
        <f t="shared" si="49"/>
        <v/>
      </c>
      <c r="CH223" s="3" t="str">
        <f t="shared" si="49"/>
        <v/>
      </c>
      <c r="CI223" s="3" t="str">
        <f t="shared" si="49"/>
        <v/>
      </c>
      <c r="CJ223" s="3" t="str">
        <f t="shared" si="49"/>
        <v/>
      </c>
      <c r="CK223" s="3" t="str">
        <f t="shared" si="57"/>
        <v/>
      </c>
      <c r="CL223" s="3" t="str">
        <f t="shared" si="57"/>
        <v/>
      </c>
      <c r="CM223" s="3" t="str">
        <f t="shared" si="57"/>
        <v/>
      </c>
      <c r="CN223" s="3" t="str">
        <f t="shared" si="57"/>
        <v/>
      </c>
      <c r="CO223" s="3" t="str">
        <f t="shared" si="57"/>
        <v/>
      </c>
      <c r="CP223" s="3" t="str">
        <f t="shared" si="57"/>
        <v/>
      </c>
      <c r="CQ223" s="3" t="str">
        <f t="shared" si="57"/>
        <v/>
      </c>
      <c r="CR223" s="3" t="str">
        <f t="shared" si="57"/>
        <v/>
      </c>
      <c r="CS223" s="3" t="str">
        <f t="shared" si="57"/>
        <v/>
      </c>
      <c r="CT223" s="3" t="str">
        <f t="shared" si="57"/>
        <v/>
      </c>
      <c r="CU223" s="3" t="str">
        <f t="shared" si="57"/>
        <v/>
      </c>
      <c r="CV223" s="3" t="str">
        <f t="shared" si="56"/>
        <v/>
      </c>
      <c r="CW223" s="3" t="str">
        <f t="shared" si="56"/>
        <v/>
      </c>
      <c r="CX223" s="3" t="str">
        <f t="shared" si="56"/>
        <v/>
      </c>
      <c r="CY223" s="3" t="str">
        <f t="shared" si="56"/>
        <v/>
      </c>
      <c r="CZ223" s="3" t="str">
        <f t="shared" si="56"/>
        <v/>
      </c>
      <c r="DA223" s="3" t="str">
        <f t="shared" si="56"/>
        <v/>
      </c>
      <c r="DB223" s="3" t="str">
        <f t="shared" si="56"/>
        <v/>
      </c>
      <c r="DC223" s="3" t="str">
        <f t="shared" si="56"/>
        <v/>
      </c>
      <c r="DD223" s="3" t="str">
        <f t="shared" si="56"/>
        <v/>
      </c>
      <c r="DE223" s="3" t="str">
        <f t="shared" si="56"/>
        <v/>
      </c>
      <c r="DF223" s="3" t="str">
        <f t="shared" si="56"/>
        <v/>
      </c>
      <c r="DG223" s="3" t="str">
        <f t="shared" si="53"/>
        <v/>
      </c>
      <c r="DH223" s="3" t="str">
        <f t="shared" si="53"/>
        <v/>
      </c>
      <c r="DI223" s="3" t="str">
        <f t="shared" si="53"/>
        <v/>
      </c>
      <c r="DJ223" s="3" t="str">
        <f t="shared" si="53"/>
        <v/>
      </c>
      <c r="DK223" s="3" t="str">
        <f t="shared" si="53"/>
        <v/>
      </c>
      <c r="DL223" s="3" t="str">
        <f t="shared" si="53"/>
        <v/>
      </c>
      <c r="DM223" s="3" t="str">
        <f t="shared" si="53"/>
        <v>133. ANCILLARY OR OTHER USE</v>
      </c>
      <c r="DN223" s="3" t="str">
        <f t="shared" si="53"/>
        <v/>
      </c>
      <c r="DO223" s="3" t="str">
        <f t="shared" si="53"/>
        <v/>
      </c>
      <c r="DP223" s="3" t="str">
        <f t="shared" si="53"/>
        <v/>
      </c>
      <c r="DQ223" s="3" t="str">
        <f t="shared" si="53"/>
        <v/>
      </c>
      <c r="DR223" s="3" t="str">
        <f t="shared" si="53"/>
        <v/>
      </c>
      <c r="DS223" s="3" t="str">
        <f t="shared" si="53"/>
        <v/>
      </c>
      <c r="DT223" s="3" t="str">
        <f t="shared" si="53"/>
        <v/>
      </c>
      <c r="DU223" s="3" t="str">
        <f t="shared" si="53"/>
        <v/>
      </c>
      <c r="DV223" s="3" t="str">
        <f t="shared" si="53"/>
        <v>142. Z399  OTHER</v>
      </c>
    </row>
    <row r="224" spans="1:126" ht="105">
      <c r="A224" t="s">
        <v>115</v>
      </c>
      <c r="B224">
        <v>2020</v>
      </c>
      <c r="C224" t="s">
        <v>114</v>
      </c>
      <c r="D224">
        <v>106990</v>
      </c>
      <c r="E224" s="31">
        <v>1320219023304</v>
      </c>
      <c r="F224" t="s">
        <v>656</v>
      </c>
      <c r="G224">
        <v>325199</v>
      </c>
      <c r="H224" t="s">
        <v>657</v>
      </c>
      <c r="I224" t="s">
        <v>658</v>
      </c>
      <c r="J224" t="s">
        <v>659</v>
      </c>
      <c r="K224" t="s">
        <v>660</v>
      </c>
      <c r="L224">
        <v>48640</v>
      </c>
      <c r="M224" s="3" t="str">
        <f t="shared" si="51"/>
        <v>95. USED AS A REACTANT, 96. P101  FEEDSTOCKS</v>
      </c>
      <c r="N224" s="3" t="s">
        <v>1433</v>
      </c>
      <c r="O224" s="3" t="s">
        <v>1435</v>
      </c>
      <c r="P224">
        <v>0</v>
      </c>
      <c r="Q224">
        <v>510</v>
      </c>
      <c r="R224">
        <v>510</v>
      </c>
      <c r="S224" s="3" t="s">
        <v>1405</v>
      </c>
      <c r="T224" s="3" t="s">
        <v>1405</v>
      </c>
      <c r="U224" s="3" t="s">
        <v>1405</v>
      </c>
      <c r="V224" s="3" t="s">
        <v>1405</v>
      </c>
      <c r="W224" s="3" t="s">
        <v>1405</v>
      </c>
      <c r="X224" s="3" t="s">
        <v>1405</v>
      </c>
      <c r="Y224" s="3" t="s">
        <v>1407</v>
      </c>
      <c r="Z224" s="3" t="s">
        <v>1407</v>
      </c>
      <c r="AA224" s="3" t="s">
        <v>1405</v>
      </c>
      <c r="AB224" s="3" t="s">
        <v>1405</v>
      </c>
      <c r="AC224" s="3" t="s">
        <v>1405</v>
      </c>
      <c r="AD224" s="3" t="s">
        <v>1405</v>
      </c>
      <c r="AE224" s="3" t="s">
        <v>1405</v>
      </c>
      <c r="AF224" s="3" t="s">
        <v>1405</v>
      </c>
      <c r="AG224" s="3" t="s">
        <v>1405</v>
      </c>
      <c r="AH224" s="3" t="s">
        <v>1405</v>
      </c>
      <c r="AI224" s="3" t="s">
        <v>1405</v>
      </c>
      <c r="AJ224" s="3" t="s">
        <v>1405</v>
      </c>
      <c r="AK224" s="3" t="s">
        <v>1405</v>
      </c>
      <c r="AL224" s="3" t="s">
        <v>1405</v>
      </c>
      <c r="AM224" s="3" t="s">
        <v>1405</v>
      </c>
      <c r="AN224" s="3" t="s">
        <v>1405</v>
      </c>
      <c r="AO224" s="3" t="s">
        <v>1405</v>
      </c>
      <c r="AP224" s="3" t="s">
        <v>1405</v>
      </c>
      <c r="AQ224" s="3" t="s">
        <v>1405</v>
      </c>
      <c r="AR224" s="3" t="s">
        <v>1405</v>
      </c>
      <c r="AS224" s="3" t="s">
        <v>1405</v>
      </c>
      <c r="AT224" s="3" t="s">
        <v>1405</v>
      </c>
      <c r="AU224" s="3" t="s">
        <v>1405</v>
      </c>
      <c r="AV224" s="3" t="s">
        <v>1405</v>
      </c>
      <c r="AW224" s="3" t="s">
        <v>1405</v>
      </c>
      <c r="AX224" s="3" t="s">
        <v>1405</v>
      </c>
      <c r="AY224" s="3" t="s">
        <v>1405</v>
      </c>
      <c r="AZ224" s="3" t="s">
        <v>1405</v>
      </c>
      <c r="BA224" s="3" t="s">
        <v>1405</v>
      </c>
      <c r="BB224" s="3" t="s">
        <v>1405</v>
      </c>
      <c r="BC224" s="3" t="s">
        <v>1405</v>
      </c>
      <c r="BD224" s="3" t="s">
        <v>1405</v>
      </c>
      <c r="BE224" s="3" t="s">
        <v>1405</v>
      </c>
      <c r="BF224" s="3" t="s">
        <v>1405</v>
      </c>
      <c r="BG224" s="3" t="s">
        <v>1405</v>
      </c>
      <c r="BH224" s="3" t="s">
        <v>1405</v>
      </c>
      <c r="BI224" s="3" t="s">
        <v>1405</v>
      </c>
      <c r="BJ224" s="3" t="s">
        <v>1405</v>
      </c>
      <c r="BK224" s="3" t="s">
        <v>1405</v>
      </c>
      <c r="BL224" s="3" t="s">
        <v>1405</v>
      </c>
      <c r="BM224" s="3" t="s">
        <v>1405</v>
      </c>
      <c r="BN224" s="3" t="s">
        <v>1405</v>
      </c>
      <c r="BO224" s="3" t="s">
        <v>1405</v>
      </c>
      <c r="BP224" s="3" t="s">
        <v>1405</v>
      </c>
      <c r="BQ224" s="3" t="s">
        <v>1405</v>
      </c>
      <c r="BR224" s="3" t="s">
        <v>1405</v>
      </c>
      <c r="BS224" s="3" t="s">
        <v>1405</v>
      </c>
      <c r="BT224" s="3" t="s">
        <v>1405</v>
      </c>
      <c r="BU224" s="3" t="str">
        <f t="shared" si="55"/>
        <v/>
      </c>
      <c r="BV224" s="3" t="str">
        <f t="shared" si="55"/>
        <v/>
      </c>
      <c r="BW224" s="3" t="str">
        <f t="shared" si="55"/>
        <v/>
      </c>
      <c r="BX224" s="3" t="str">
        <f t="shared" si="55"/>
        <v/>
      </c>
      <c r="BY224" s="3" t="str">
        <f t="shared" si="55"/>
        <v/>
      </c>
      <c r="BZ224" s="3" t="str">
        <f t="shared" si="54"/>
        <v/>
      </c>
      <c r="CA224" s="3" t="str">
        <f t="shared" si="54"/>
        <v>95. USED AS A REACTANT</v>
      </c>
      <c r="CB224" s="3" t="str">
        <f t="shared" si="54"/>
        <v>96. P101  FEEDSTOCKS</v>
      </c>
      <c r="CC224" s="3" t="str">
        <f t="shared" si="54"/>
        <v/>
      </c>
      <c r="CD224" s="3" t="str">
        <f t="shared" si="54"/>
        <v/>
      </c>
      <c r="CE224" s="3" t="str">
        <f t="shared" si="49"/>
        <v/>
      </c>
      <c r="CF224" s="3" t="str">
        <f t="shared" si="49"/>
        <v/>
      </c>
      <c r="CG224" s="3" t="str">
        <f t="shared" si="49"/>
        <v/>
      </c>
      <c r="CH224" s="3" t="str">
        <f t="shared" si="49"/>
        <v/>
      </c>
      <c r="CI224" s="3" t="str">
        <f t="shared" si="49"/>
        <v/>
      </c>
      <c r="CJ224" s="3" t="str">
        <f t="shared" si="49"/>
        <v/>
      </c>
      <c r="CK224" s="3" t="str">
        <f t="shared" si="57"/>
        <v/>
      </c>
      <c r="CL224" s="3" t="str">
        <f t="shared" si="57"/>
        <v/>
      </c>
      <c r="CM224" s="3" t="str">
        <f t="shared" si="57"/>
        <v/>
      </c>
      <c r="CN224" s="3" t="str">
        <f t="shared" si="57"/>
        <v/>
      </c>
      <c r="CO224" s="3" t="str">
        <f t="shared" si="57"/>
        <v/>
      </c>
      <c r="CP224" s="3" t="str">
        <f t="shared" si="57"/>
        <v/>
      </c>
      <c r="CQ224" s="3" t="str">
        <f t="shared" si="57"/>
        <v/>
      </c>
      <c r="CR224" s="3" t="str">
        <f t="shared" si="57"/>
        <v/>
      </c>
      <c r="CS224" s="3" t="str">
        <f t="shared" si="57"/>
        <v/>
      </c>
      <c r="CT224" s="3" t="str">
        <f t="shared" si="57"/>
        <v/>
      </c>
      <c r="CU224" s="3" t="str">
        <f t="shared" si="57"/>
        <v/>
      </c>
      <c r="CV224" s="3" t="str">
        <f t="shared" si="56"/>
        <v/>
      </c>
      <c r="CW224" s="3" t="str">
        <f t="shared" si="56"/>
        <v/>
      </c>
      <c r="CX224" s="3" t="str">
        <f t="shared" si="56"/>
        <v/>
      </c>
      <c r="CY224" s="3" t="str">
        <f t="shared" si="56"/>
        <v/>
      </c>
      <c r="CZ224" s="3" t="str">
        <f t="shared" si="56"/>
        <v/>
      </c>
      <c r="DA224" s="3" t="str">
        <f t="shared" si="56"/>
        <v/>
      </c>
      <c r="DB224" s="3" t="str">
        <f t="shared" si="56"/>
        <v/>
      </c>
      <c r="DC224" s="3" t="str">
        <f t="shared" si="56"/>
        <v/>
      </c>
      <c r="DD224" s="3" t="str">
        <f t="shared" si="56"/>
        <v/>
      </c>
      <c r="DE224" s="3" t="str">
        <f t="shared" si="56"/>
        <v/>
      </c>
      <c r="DF224" s="3" t="str">
        <f t="shared" si="56"/>
        <v/>
      </c>
      <c r="DG224" s="3" t="str">
        <f t="shared" si="53"/>
        <v/>
      </c>
      <c r="DH224" s="3" t="str">
        <f t="shared" si="53"/>
        <v/>
      </c>
      <c r="DI224" s="3" t="str">
        <f t="shared" si="53"/>
        <v/>
      </c>
      <c r="DJ224" s="3" t="str">
        <f t="shared" si="53"/>
        <v/>
      </c>
      <c r="DK224" s="3" t="str">
        <f t="shared" si="53"/>
        <v/>
      </c>
      <c r="DL224" s="3" t="str">
        <f t="shared" si="53"/>
        <v/>
      </c>
      <c r="DM224" s="3" t="str">
        <f t="shared" si="53"/>
        <v/>
      </c>
      <c r="DN224" s="3" t="str">
        <f t="shared" si="53"/>
        <v/>
      </c>
      <c r="DO224" s="3" t="str">
        <f t="shared" si="53"/>
        <v/>
      </c>
      <c r="DP224" s="3" t="str">
        <f t="shared" si="53"/>
        <v/>
      </c>
      <c r="DQ224" s="3" t="str">
        <f t="shared" si="53"/>
        <v/>
      </c>
      <c r="DR224" s="3" t="str">
        <f t="shared" si="53"/>
        <v/>
      </c>
      <c r="DS224" s="3" t="str">
        <f t="shared" si="53"/>
        <v/>
      </c>
      <c r="DT224" s="3" t="str">
        <f t="shared" si="53"/>
        <v/>
      </c>
      <c r="DU224" s="3" t="str">
        <f t="shared" si="53"/>
        <v/>
      </c>
      <c r="DV224" s="3" t="str">
        <f t="shared" si="53"/>
        <v/>
      </c>
    </row>
    <row r="225" spans="1:126" ht="105">
      <c r="A225" t="s">
        <v>115</v>
      </c>
      <c r="B225">
        <v>2021</v>
      </c>
      <c r="C225" t="s">
        <v>114</v>
      </c>
      <c r="D225">
        <v>106990</v>
      </c>
      <c r="E225" s="31">
        <v>1321220094561</v>
      </c>
      <c r="F225" t="s">
        <v>656</v>
      </c>
      <c r="G225">
        <v>325199</v>
      </c>
      <c r="H225" t="s">
        <v>657</v>
      </c>
      <c r="I225" t="s">
        <v>658</v>
      </c>
      <c r="J225" t="s">
        <v>659</v>
      </c>
      <c r="K225" t="s">
        <v>660</v>
      </c>
      <c r="L225">
        <v>48640</v>
      </c>
      <c r="M225" s="3" t="str">
        <f t="shared" si="51"/>
        <v>89. PRODUCE THE CHEMICAL, 93. AS A BYPRODUCT, 133. ANCILLARY OR OTHER USE, 139. Z306  WASTE TREATMENT, 142. Z399  OTHER</v>
      </c>
      <c r="N225" s="3" t="s">
        <v>1433</v>
      </c>
      <c r="O225" s="3" t="s">
        <v>1435</v>
      </c>
      <c r="P225">
        <v>1</v>
      </c>
      <c r="Q225">
        <v>514</v>
      </c>
      <c r="R225">
        <v>515</v>
      </c>
      <c r="S225" s="3" t="s">
        <v>1407</v>
      </c>
      <c r="T225" s="3" t="s">
        <v>1405</v>
      </c>
      <c r="U225" s="3" t="s">
        <v>1405</v>
      </c>
      <c r="V225" s="3" t="s">
        <v>1405</v>
      </c>
      <c r="W225" s="3" t="s">
        <v>1407</v>
      </c>
      <c r="X225" s="3" t="s">
        <v>1405</v>
      </c>
      <c r="Y225" s="3" t="s">
        <v>1405</v>
      </c>
      <c r="Z225" s="3" t="s">
        <v>1405</v>
      </c>
      <c r="AA225" s="3" t="s">
        <v>1405</v>
      </c>
      <c r="AB225" s="3" t="s">
        <v>1405</v>
      </c>
      <c r="AC225" s="3" t="s">
        <v>1405</v>
      </c>
      <c r="AD225" s="3" t="s">
        <v>1405</v>
      </c>
      <c r="AE225" s="3" t="s">
        <v>1405</v>
      </c>
      <c r="AF225" s="3" t="s">
        <v>1405</v>
      </c>
      <c r="AG225" s="3" t="s">
        <v>1405</v>
      </c>
      <c r="AH225" s="3" t="s">
        <v>1405</v>
      </c>
      <c r="AI225" s="3" t="s">
        <v>1405</v>
      </c>
      <c r="AJ225" s="3" t="s">
        <v>1405</v>
      </c>
      <c r="AK225" s="3" t="s">
        <v>1405</v>
      </c>
      <c r="AL225" s="3" t="s">
        <v>1405</v>
      </c>
      <c r="AM225" s="3" t="s">
        <v>1405</v>
      </c>
      <c r="AN225" s="3" t="s">
        <v>1405</v>
      </c>
      <c r="AO225" s="3" t="s">
        <v>1405</v>
      </c>
      <c r="AP225" s="3" t="s">
        <v>1405</v>
      </c>
      <c r="AQ225" s="3" t="s">
        <v>1405</v>
      </c>
      <c r="AR225" s="3" t="s">
        <v>1405</v>
      </c>
      <c r="AS225" s="3" t="s">
        <v>1405</v>
      </c>
      <c r="AT225" s="3" t="s">
        <v>1405</v>
      </c>
      <c r="AU225" s="3" t="s">
        <v>1405</v>
      </c>
      <c r="AV225" s="3" t="s">
        <v>1405</v>
      </c>
      <c r="AW225" s="3" t="s">
        <v>1405</v>
      </c>
      <c r="AX225" s="3" t="s">
        <v>1405</v>
      </c>
      <c r="AY225" s="3" t="s">
        <v>1405</v>
      </c>
      <c r="AZ225" s="3" t="s">
        <v>1405</v>
      </c>
      <c r="BA225" s="3" t="s">
        <v>1405</v>
      </c>
      <c r="BB225" s="3" t="s">
        <v>1405</v>
      </c>
      <c r="BC225" s="3" t="s">
        <v>1405</v>
      </c>
      <c r="BD225" s="3" t="s">
        <v>1405</v>
      </c>
      <c r="BE225" s="3" t="s">
        <v>1405</v>
      </c>
      <c r="BF225" s="3" t="s">
        <v>1405</v>
      </c>
      <c r="BG225" s="3" t="s">
        <v>1405</v>
      </c>
      <c r="BH225" s="3" t="s">
        <v>1405</v>
      </c>
      <c r="BI225" s="3" t="s">
        <v>1405</v>
      </c>
      <c r="BJ225" s="3" t="s">
        <v>1405</v>
      </c>
      <c r="BK225" s="3" t="s">
        <v>1407</v>
      </c>
      <c r="BL225" s="3" t="s">
        <v>1405</v>
      </c>
      <c r="BM225" s="3" t="s">
        <v>1405</v>
      </c>
      <c r="BN225" s="3" t="s">
        <v>1405</v>
      </c>
      <c r="BO225" s="3" t="s">
        <v>1405</v>
      </c>
      <c r="BP225" s="3" t="s">
        <v>1405</v>
      </c>
      <c r="BQ225" s="3" t="s">
        <v>1407</v>
      </c>
      <c r="BR225" s="3" t="s">
        <v>1405</v>
      </c>
      <c r="BS225" s="3" t="s">
        <v>1405</v>
      </c>
      <c r="BT225" s="3" t="s">
        <v>1407</v>
      </c>
      <c r="BU225" s="3" t="str">
        <f t="shared" si="55"/>
        <v>89. PRODUCE THE CHEMICAL</v>
      </c>
      <c r="BV225" s="3" t="str">
        <f t="shared" si="55"/>
        <v/>
      </c>
      <c r="BW225" s="3" t="str">
        <f t="shared" si="55"/>
        <v/>
      </c>
      <c r="BX225" s="3" t="str">
        <f t="shared" si="55"/>
        <v/>
      </c>
      <c r="BY225" s="3" t="str">
        <f t="shared" si="55"/>
        <v>93. AS A BYPRODUCT</v>
      </c>
      <c r="BZ225" s="3" t="str">
        <f t="shared" si="54"/>
        <v/>
      </c>
      <c r="CA225" s="3" t="str">
        <f t="shared" si="54"/>
        <v/>
      </c>
      <c r="CB225" s="3" t="str">
        <f t="shared" si="54"/>
        <v/>
      </c>
      <c r="CC225" s="3" t="str">
        <f t="shared" si="54"/>
        <v/>
      </c>
      <c r="CD225" s="3" t="str">
        <f t="shared" si="54"/>
        <v/>
      </c>
      <c r="CE225" s="3" t="str">
        <f t="shared" si="49"/>
        <v/>
      </c>
      <c r="CF225" s="3" t="str">
        <f t="shared" si="49"/>
        <v/>
      </c>
      <c r="CG225" s="3" t="str">
        <f t="shared" si="49"/>
        <v/>
      </c>
      <c r="CH225" s="3" t="str">
        <f t="shared" si="49"/>
        <v/>
      </c>
      <c r="CI225" s="3" t="str">
        <f t="shared" si="49"/>
        <v/>
      </c>
      <c r="CJ225" s="3" t="str">
        <f t="shared" si="49"/>
        <v/>
      </c>
      <c r="CK225" s="3" t="str">
        <f t="shared" si="57"/>
        <v/>
      </c>
      <c r="CL225" s="3" t="str">
        <f t="shared" si="57"/>
        <v/>
      </c>
      <c r="CM225" s="3" t="str">
        <f t="shared" si="57"/>
        <v/>
      </c>
      <c r="CN225" s="3" t="str">
        <f t="shared" si="57"/>
        <v/>
      </c>
      <c r="CO225" s="3" t="str">
        <f t="shared" si="57"/>
        <v/>
      </c>
      <c r="CP225" s="3" t="str">
        <f t="shared" si="57"/>
        <v/>
      </c>
      <c r="CQ225" s="3" t="str">
        <f t="shared" si="57"/>
        <v/>
      </c>
      <c r="CR225" s="3" t="str">
        <f t="shared" si="57"/>
        <v/>
      </c>
      <c r="CS225" s="3" t="str">
        <f t="shared" si="57"/>
        <v/>
      </c>
      <c r="CT225" s="3" t="str">
        <f t="shared" si="57"/>
        <v/>
      </c>
      <c r="CU225" s="3" t="str">
        <f t="shared" si="57"/>
        <v/>
      </c>
      <c r="CV225" s="3" t="str">
        <f t="shared" si="56"/>
        <v/>
      </c>
      <c r="CW225" s="3" t="str">
        <f t="shared" si="56"/>
        <v/>
      </c>
      <c r="CX225" s="3" t="str">
        <f t="shared" si="56"/>
        <v/>
      </c>
      <c r="CY225" s="3" t="str">
        <f t="shared" si="56"/>
        <v/>
      </c>
      <c r="CZ225" s="3" t="str">
        <f t="shared" si="56"/>
        <v/>
      </c>
      <c r="DA225" s="3" t="str">
        <f t="shared" si="56"/>
        <v/>
      </c>
      <c r="DB225" s="3" t="str">
        <f t="shared" si="56"/>
        <v/>
      </c>
      <c r="DC225" s="3" t="str">
        <f t="shared" si="56"/>
        <v/>
      </c>
      <c r="DD225" s="3" t="str">
        <f t="shared" si="56"/>
        <v/>
      </c>
      <c r="DE225" s="3" t="str">
        <f t="shared" si="56"/>
        <v/>
      </c>
      <c r="DF225" s="3" t="str">
        <f t="shared" si="56"/>
        <v/>
      </c>
      <c r="DG225" s="3" t="str">
        <f t="shared" si="53"/>
        <v/>
      </c>
      <c r="DH225" s="3" t="str">
        <f t="shared" si="53"/>
        <v/>
      </c>
      <c r="DI225" s="3" t="str">
        <f t="shared" si="53"/>
        <v/>
      </c>
      <c r="DJ225" s="3" t="str">
        <f t="shared" si="53"/>
        <v/>
      </c>
      <c r="DK225" s="3" t="str">
        <f t="shared" si="53"/>
        <v/>
      </c>
      <c r="DL225" s="3" t="str">
        <f t="shared" si="53"/>
        <v/>
      </c>
      <c r="DM225" s="3" t="str">
        <f t="shared" si="53"/>
        <v>133. ANCILLARY OR OTHER USE</v>
      </c>
      <c r="DN225" s="3" t="str">
        <f t="shared" si="53"/>
        <v/>
      </c>
      <c r="DO225" s="3" t="str">
        <f t="shared" si="53"/>
        <v/>
      </c>
      <c r="DP225" s="3" t="str">
        <f t="shared" si="53"/>
        <v/>
      </c>
      <c r="DQ225" s="3" t="str">
        <f t="shared" si="53"/>
        <v/>
      </c>
      <c r="DR225" s="3" t="str">
        <f t="shared" si="53"/>
        <v/>
      </c>
      <c r="DS225" s="3" t="str">
        <f t="shared" si="53"/>
        <v>139. Z306  WASTE TREATMENT</v>
      </c>
      <c r="DT225" s="3" t="str">
        <f t="shared" si="53"/>
        <v/>
      </c>
      <c r="DU225" s="3" t="str">
        <f t="shared" si="53"/>
        <v/>
      </c>
      <c r="DV225" s="3" t="str">
        <f t="shared" si="53"/>
        <v>142. Z399  OTHER</v>
      </c>
    </row>
    <row r="226" spans="1:126" ht="90">
      <c r="A226" t="s">
        <v>115</v>
      </c>
      <c r="B226">
        <v>2016</v>
      </c>
      <c r="C226" t="s">
        <v>114</v>
      </c>
      <c r="D226">
        <v>106990</v>
      </c>
      <c r="E226" s="31">
        <v>1316216660377</v>
      </c>
      <c r="F226" t="s">
        <v>666</v>
      </c>
      <c r="G226">
        <v>324110</v>
      </c>
      <c r="H226" t="s">
        <v>667</v>
      </c>
      <c r="I226" t="s">
        <v>668</v>
      </c>
      <c r="J226" t="s">
        <v>339</v>
      </c>
      <c r="K226" t="s">
        <v>148</v>
      </c>
      <c r="L226">
        <v>77536</v>
      </c>
      <c r="M226" s="3" t="str">
        <f t="shared" si="51"/>
        <v>89. PRODUCE THE CHEMICAL, 91. ON-SITE USE OF THE CHEMICAL, 92. SALE OR DISTRIBUTION OF THE CHEMICAL, 101. ADDED AS A FORMULATION COMPONENT, 114. USED AS AN ARTICLE COMPONENT, 133. ANCILLARY OR OTHER USE</v>
      </c>
      <c r="N226" s="3" t="s">
        <v>53</v>
      </c>
      <c r="O226" s="3" t="s">
        <v>1436</v>
      </c>
      <c r="P226">
        <v>43</v>
      </c>
      <c r="Q226">
        <v>12000</v>
      </c>
      <c r="R226">
        <v>12043</v>
      </c>
      <c r="S226" s="3" t="s">
        <v>1407</v>
      </c>
      <c r="T226" s="3" t="s">
        <v>1405</v>
      </c>
      <c r="U226" s="3" t="s">
        <v>1407</v>
      </c>
      <c r="V226" s="3" t="s">
        <v>1407</v>
      </c>
      <c r="W226" s="3" t="s">
        <v>1405</v>
      </c>
      <c r="X226" s="3" t="s">
        <v>1405</v>
      </c>
      <c r="Y226" s="3" t="s">
        <v>1405</v>
      </c>
      <c r="AE226" s="3" t="s">
        <v>1407</v>
      </c>
      <c r="AR226" s="3" t="s">
        <v>1407</v>
      </c>
      <c r="AS226" s="3" t="s">
        <v>1405</v>
      </c>
      <c r="AT226" s="3" t="s">
        <v>1405</v>
      </c>
      <c r="AV226" s="3" t="s">
        <v>1405</v>
      </c>
      <c r="BD226" s="3" t="s">
        <v>1405</v>
      </c>
      <c r="BK226" s="3" t="s">
        <v>1407</v>
      </c>
      <c r="BU226" s="3" t="str">
        <f t="shared" si="55"/>
        <v>89. PRODUCE THE CHEMICAL</v>
      </c>
      <c r="BV226" s="3" t="str">
        <f t="shared" si="55"/>
        <v/>
      </c>
      <c r="BW226" s="3" t="str">
        <f t="shared" si="55"/>
        <v>91. ON-SITE USE OF THE CHEMICAL</v>
      </c>
      <c r="BX226" s="3" t="str">
        <f t="shared" si="55"/>
        <v>92. SALE OR DISTRIBUTION OF THE CHEMICAL</v>
      </c>
      <c r="BY226" s="3" t="str">
        <f t="shared" si="55"/>
        <v/>
      </c>
      <c r="BZ226" s="3" t="str">
        <f t="shared" si="54"/>
        <v/>
      </c>
      <c r="CA226" s="3" t="str">
        <f t="shared" si="54"/>
        <v/>
      </c>
      <c r="CB226" s="3" t="str">
        <f t="shared" si="54"/>
        <v/>
      </c>
      <c r="CC226" s="3" t="str">
        <f t="shared" si="54"/>
        <v/>
      </c>
      <c r="CD226" s="3" t="str">
        <f t="shared" si="54"/>
        <v/>
      </c>
      <c r="CE226" s="3" t="str">
        <f t="shared" si="49"/>
        <v/>
      </c>
      <c r="CF226" s="3" t="str">
        <f t="shared" si="49"/>
        <v/>
      </c>
      <c r="CG226" s="3" t="str">
        <f t="shared" si="49"/>
        <v>101. ADDED AS A FORMULATION COMPONENT</v>
      </c>
      <c r="CH226" s="3" t="str">
        <f t="shared" si="49"/>
        <v/>
      </c>
      <c r="CI226" s="3" t="str">
        <f t="shared" si="49"/>
        <v/>
      </c>
      <c r="CJ226" s="3" t="str">
        <f t="shared" si="49"/>
        <v/>
      </c>
      <c r="CK226" s="3" t="str">
        <f t="shared" si="57"/>
        <v/>
      </c>
      <c r="CL226" s="3" t="str">
        <f t="shared" si="57"/>
        <v/>
      </c>
      <c r="CM226" s="3" t="str">
        <f t="shared" si="57"/>
        <v/>
      </c>
      <c r="CN226" s="3" t="str">
        <f t="shared" si="57"/>
        <v/>
      </c>
      <c r="CO226" s="3" t="str">
        <f t="shared" si="57"/>
        <v/>
      </c>
      <c r="CP226" s="3" t="str">
        <f t="shared" si="57"/>
        <v/>
      </c>
      <c r="CQ226" s="3" t="str">
        <f t="shared" si="57"/>
        <v/>
      </c>
      <c r="CR226" s="3" t="str">
        <f t="shared" si="57"/>
        <v/>
      </c>
      <c r="CS226" s="3" t="str">
        <f t="shared" si="57"/>
        <v/>
      </c>
      <c r="CT226" s="3" t="str">
        <f t="shared" si="57"/>
        <v>114. USED AS AN ARTICLE COMPONENT</v>
      </c>
      <c r="CU226" s="3" t="str">
        <f t="shared" si="57"/>
        <v/>
      </c>
      <c r="CV226" s="3" t="str">
        <f t="shared" si="56"/>
        <v/>
      </c>
      <c r="CW226" s="3" t="str">
        <f t="shared" si="56"/>
        <v/>
      </c>
      <c r="CX226" s="3" t="str">
        <f t="shared" si="56"/>
        <v/>
      </c>
      <c r="CY226" s="3" t="str">
        <f t="shared" si="56"/>
        <v/>
      </c>
      <c r="CZ226" s="3" t="str">
        <f t="shared" si="56"/>
        <v/>
      </c>
      <c r="DA226" s="3" t="str">
        <f t="shared" si="56"/>
        <v/>
      </c>
      <c r="DB226" s="3" t="str">
        <f t="shared" si="56"/>
        <v/>
      </c>
      <c r="DC226" s="3" t="str">
        <f t="shared" si="56"/>
        <v/>
      </c>
      <c r="DD226" s="3" t="str">
        <f t="shared" si="56"/>
        <v/>
      </c>
      <c r="DE226" s="3" t="str">
        <f t="shared" si="56"/>
        <v/>
      </c>
      <c r="DF226" s="3" t="str">
        <f t="shared" si="56"/>
        <v/>
      </c>
      <c r="DG226" s="3" t="str">
        <f t="shared" si="53"/>
        <v/>
      </c>
      <c r="DH226" s="3" t="str">
        <f t="shared" si="53"/>
        <v/>
      </c>
      <c r="DI226" s="3" t="str">
        <f t="shared" si="53"/>
        <v/>
      </c>
      <c r="DJ226" s="3" t="str">
        <f t="shared" si="53"/>
        <v/>
      </c>
      <c r="DK226" s="3" t="str">
        <f t="shared" si="53"/>
        <v/>
      </c>
      <c r="DL226" s="3" t="str">
        <f t="shared" si="53"/>
        <v/>
      </c>
      <c r="DM226" s="3" t="str">
        <f t="shared" si="53"/>
        <v>133. ANCILLARY OR OTHER USE</v>
      </c>
      <c r="DN226" s="3" t="str">
        <f t="shared" si="53"/>
        <v/>
      </c>
      <c r="DO226" s="3" t="str">
        <f t="shared" si="53"/>
        <v/>
      </c>
      <c r="DP226" s="3" t="str">
        <f t="shared" si="53"/>
        <v/>
      </c>
      <c r="DQ226" s="3" t="str">
        <f t="shared" si="53"/>
        <v/>
      </c>
      <c r="DR226" s="3" t="str">
        <f t="shared" si="53"/>
        <v/>
      </c>
      <c r="DS226" s="3" t="str">
        <f t="shared" si="53"/>
        <v/>
      </c>
      <c r="DT226" s="3" t="str">
        <f t="shared" si="53"/>
        <v/>
      </c>
      <c r="DU226" s="3" t="str">
        <f t="shared" si="53"/>
        <v/>
      </c>
      <c r="DV226" s="3" t="str">
        <f t="shared" si="53"/>
        <v/>
      </c>
    </row>
    <row r="227" spans="1:126" ht="90">
      <c r="A227" t="s">
        <v>115</v>
      </c>
      <c r="B227">
        <v>2017</v>
      </c>
      <c r="C227" t="s">
        <v>114</v>
      </c>
      <c r="D227">
        <v>106990</v>
      </c>
      <c r="E227" s="31">
        <v>1317216587283</v>
      </c>
      <c r="F227" t="s">
        <v>666</v>
      </c>
      <c r="G227">
        <v>324110</v>
      </c>
      <c r="H227" t="s">
        <v>667</v>
      </c>
      <c r="I227" t="s">
        <v>668</v>
      </c>
      <c r="J227" t="s">
        <v>339</v>
      </c>
      <c r="K227" t="s">
        <v>148</v>
      </c>
      <c r="L227">
        <v>77536</v>
      </c>
      <c r="M227" s="3" t="str">
        <f t="shared" si="51"/>
        <v>89. PRODUCE THE CHEMICAL, 91. ON-SITE USE OF THE CHEMICAL, 92. SALE OR DISTRIBUTION OF THE CHEMICAL, 101. ADDED AS A FORMULATION COMPONENT, 114. USED AS AN ARTICLE COMPONENT, 133. ANCILLARY OR OTHER USE</v>
      </c>
      <c r="N227" s="3" t="s">
        <v>53</v>
      </c>
      <c r="O227" s="3" t="s">
        <v>1436</v>
      </c>
      <c r="P227">
        <v>49</v>
      </c>
      <c r="Q227">
        <v>12000</v>
      </c>
      <c r="R227">
        <v>12049</v>
      </c>
      <c r="S227" s="3" t="s">
        <v>1407</v>
      </c>
      <c r="T227" s="3" t="s">
        <v>1405</v>
      </c>
      <c r="U227" s="3" t="s">
        <v>1407</v>
      </c>
      <c r="V227" s="3" t="s">
        <v>1407</v>
      </c>
      <c r="W227" s="3" t="s">
        <v>1405</v>
      </c>
      <c r="X227" s="3" t="s">
        <v>1405</v>
      </c>
      <c r="Y227" s="3" t="s">
        <v>1405</v>
      </c>
      <c r="AE227" s="3" t="s">
        <v>1407</v>
      </c>
      <c r="AR227" s="3" t="s">
        <v>1407</v>
      </c>
      <c r="AS227" s="3" t="s">
        <v>1405</v>
      </c>
      <c r="AT227" s="3" t="s">
        <v>1405</v>
      </c>
      <c r="AV227" s="3" t="s">
        <v>1405</v>
      </c>
      <c r="BD227" s="3" t="s">
        <v>1405</v>
      </c>
      <c r="BK227" s="3" t="s">
        <v>1407</v>
      </c>
      <c r="BU227" s="3" t="str">
        <f t="shared" si="55"/>
        <v>89. PRODUCE THE CHEMICAL</v>
      </c>
      <c r="BV227" s="3" t="str">
        <f t="shared" si="55"/>
        <v/>
      </c>
      <c r="BW227" s="3" t="str">
        <f t="shared" si="55"/>
        <v>91. ON-SITE USE OF THE CHEMICAL</v>
      </c>
      <c r="BX227" s="3" t="str">
        <f t="shared" si="55"/>
        <v>92. SALE OR DISTRIBUTION OF THE CHEMICAL</v>
      </c>
      <c r="BY227" s="3" t="str">
        <f t="shared" si="55"/>
        <v/>
      </c>
      <c r="BZ227" s="3" t="str">
        <f t="shared" si="54"/>
        <v/>
      </c>
      <c r="CA227" s="3" t="str">
        <f t="shared" si="54"/>
        <v/>
      </c>
      <c r="CB227" s="3" t="str">
        <f t="shared" si="54"/>
        <v/>
      </c>
      <c r="CC227" s="3" t="str">
        <f t="shared" si="54"/>
        <v/>
      </c>
      <c r="CD227" s="3" t="str">
        <f t="shared" si="54"/>
        <v/>
      </c>
      <c r="CE227" s="3" t="str">
        <f t="shared" si="49"/>
        <v/>
      </c>
      <c r="CF227" s="3" t="str">
        <f t="shared" si="49"/>
        <v/>
      </c>
      <c r="CG227" s="3" t="str">
        <f t="shared" si="49"/>
        <v>101. ADDED AS A FORMULATION COMPONENT</v>
      </c>
      <c r="CH227" s="3" t="str">
        <f t="shared" si="49"/>
        <v/>
      </c>
      <c r="CI227" s="3" t="str">
        <f t="shared" si="49"/>
        <v/>
      </c>
      <c r="CJ227" s="3" t="str">
        <f t="shared" si="49"/>
        <v/>
      </c>
      <c r="CK227" s="3" t="str">
        <f t="shared" si="57"/>
        <v/>
      </c>
      <c r="CL227" s="3" t="str">
        <f t="shared" si="57"/>
        <v/>
      </c>
      <c r="CM227" s="3" t="str">
        <f t="shared" si="57"/>
        <v/>
      </c>
      <c r="CN227" s="3" t="str">
        <f t="shared" si="57"/>
        <v/>
      </c>
      <c r="CO227" s="3" t="str">
        <f t="shared" si="57"/>
        <v/>
      </c>
      <c r="CP227" s="3" t="str">
        <f t="shared" si="57"/>
        <v/>
      </c>
      <c r="CQ227" s="3" t="str">
        <f t="shared" si="57"/>
        <v/>
      </c>
      <c r="CR227" s="3" t="str">
        <f t="shared" si="57"/>
        <v/>
      </c>
      <c r="CS227" s="3" t="str">
        <f t="shared" si="57"/>
        <v/>
      </c>
      <c r="CT227" s="3" t="str">
        <f t="shared" si="57"/>
        <v>114. USED AS AN ARTICLE COMPONENT</v>
      </c>
      <c r="CU227" s="3" t="str">
        <f t="shared" si="57"/>
        <v/>
      </c>
      <c r="CV227" s="3" t="str">
        <f t="shared" si="56"/>
        <v/>
      </c>
      <c r="CW227" s="3" t="str">
        <f t="shared" si="56"/>
        <v/>
      </c>
      <c r="CX227" s="3" t="str">
        <f t="shared" si="56"/>
        <v/>
      </c>
      <c r="CY227" s="3" t="str">
        <f t="shared" si="56"/>
        <v/>
      </c>
      <c r="CZ227" s="3" t="str">
        <f t="shared" si="56"/>
        <v/>
      </c>
      <c r="DA227" s="3" t="str">
        <f t="shared" si="56"/>
        <v/>
      </c>
      <c r="DB227" s="3" t="str">
        <f t="shared" si="56"/>
        <v/>
      </c>
      <c r="DC227" s="3" t="str">
        <f t="shared" si="56"/>
        <v/>
      </c>
      <c r="DD227" s="3" t="str">
        <f t="shared" si="56"/>
        <v/>
      </c>
      <c r="DE227" s="3" t="str">
        <f t="shared" si="56"/>
        <v/>
      </c>
      <c r="DF227" s="3" t="str">
        <f t="shared" si="56"/>
        <v/>
      </c>
      <c r="DG227" s="3" t="str">
        <f t="shared" si="53"/>
        <v/>
      </c>
      <c r="DH227" s="3" t="str">
        <f t="shared" si="53"/>
        <v/>
      </c>
      <c r="DI227" s="3" t="str">
        <f t="shared" si="53"/>
        <v/>
      </c>
      <c r="DJ227" s="3" t="str">
        <f t="shared" si="53"/>
        <v/>
      </c>
      <c r="DK227" s="3" t="str">
        <f t="shared" si="53"/>
        <v/>
      </c>
      <c r="DL227" s="3" t="str">
        <f t="shared" si="53"/>
        <v/>
      </c>
      <c r="DM227" s="3" t="str">
        <f t="shared" si="53"/>
        <v>133. ANCILLARY OR OTHER USE</v>
      </c>
      <c r="DN227" s="3" t="str">
        <f t="shared" si="53"/>
        <v/>
      </c>
      <c r="DO227" s="3" t="str">
        <f t="shared" si="53"/>
        <v/>
      </c>
      <c r="DP227" s="3" t="str">
        <f t="shared" si="53"/>
        <v/>
      </c>
      <c r="DQ227" s="3" t="str">
        <f t="shared" si="53"/>
        <v/>
      </c>
      <c r="DR227" s="3" t="str">
        <f t="shared" si="53"/>
        <v/>
      </c>
      <c r="DS227" s="3" t="str">
        <f t="shared" si="53"/>
        <v/>
      </c>
      <c r="DT227" s="3" t="str">
        <f t="shared" si="53"/>
        <v/>
      </c>
      <c r="DU227" s="3" t="str">
        <f t="shared" si="53"/>
        <v/>
      </c>
      <c r="DV227" s="3" t="str">
        <f t="shared" si="53"/>
        <v/>
      </c>
    </row>
    <row r="228" spans="1:126" ht="105">
      <c r="A228" t="s">
        <v>115</v>
      </c>
      <c r="B228">
        <v>2018</v>
      </c>
      <c r="C228" t="s">
        <v>114</v>
      </c>
      <c r="D228">
        <v>106990</v>
      </c>
      <c r="E228" s="31">
        <v>1318217249073</v>
      </c>
      <c r="F228" t="s">
        <v>666</v>
      </c>
      <c r="G228">
        <v>324110</v>
      </c>
      <c r="H228" t="s">
        <v>667</v>
      </c>
      <c r="I228" t="s">
        <v>668</v>
      </c>
      <c r="J228" t="s">
        <v>339</v>
      </c>
      <c r="K228" t="s">
        <v>148</v>
      </c>
      <c r="L228">
        <v>77536</v>
      </c>
      <c r="M228" s="3" t="str">
        <f t="shared" si="51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8" s="3" t="s">
        <v>53</v>
      </c>
      <c r="O228" s="3" t="s">
        <v>1436</v>
      </c>
      <c r="P228">
        <v>61</v>
      </c>
      <c r="Q228">
        <v>12000</v>
      </c>
      <c r="R228">
        <v>12061</v>
      </c>
      <c r="S228" s="3" t="s">
        <v>1407</v>
      </c>
      <c r="T228" s="3" t="s">
        <v>1405</v>
      </c>
      <c r="U228" s="3" t="s">
        <v>1407</v>
      </c>
      <c r="V228" s="3" t="s">
        <v>1407</v>
      </c>
      <c r="W228" s="3" t="s">
        <v>1405</v>
      </c>
      <c r="X228" s="3" t="s">
        <v>1405</v>
      </c>
      <c r="Y228" s="3" t="s">
        <v>1407</v>
      </c>
      <c r="Z228" s="3" t="s">
        <v>1405</v>
      </c>
      <c r="AA228" s="3" t="s">
        <v>1405</v>
      </c>
      <c r="AB228" s="3" t="s">
        <v>1407</v>
      </c>
      <c r="AC228" s="3" t="s">
        <v>1405</v>
      </c>
      <c r="AD228" s="3" t="s">
        <v>1405</v>
      </c>
      <c r="AE228" s="3" t="s">
        <v>1407</v>
      </c>
      <c r="AF228" s="3" t="s">
        <v>1405</v>
      </c>
      <c r="AG228" s="3" t="s">
        <v>1405</v>
      </c>
      <c r="AH228" s="3" t="s">
        <v>1405</v>
      </c>
      <c r="AI228" s="3" t="s">
        <v>1405</v>
      </c>
      <c r="AJ228" s="3" t="s">
        <v>1405</v>
      </c>
      <c r="AK228" s="3" t="s">
        <v>1405</v>
      </c>
      <c r="AL228" s="3" t="s">
        <v>1405</v>
      </c>
      <c r="AM228" s="3" t="s">
        <v>1405</v>
      </c>
      <c r="AN228" s="3" t="s">
        <v>1405</v>
      </c>
      <c r="AO228" s="3" t="s">
        <v>1405</v>
      </c>
      <c r="AP228" s="3" t="s">
        <v>1405</v>
      </c>
      <c r="AQ228" s="3" t="s">
        <v>1407</v>
      </c>
      <c r="AR228" s="3" t="s">
        <v>1405</v>
      </c>
      <c r="AS228" s="3" t="s">
        <v>1405</v>
      </c>
      <c r="AT228" s="3" t="s">
        <v>1405</v>
      </c>
      <c r="AU228" s="3" t="s">
        <v>1405</v>
      </c>
      <c r="AV228" s="3" t="s">
        <v>1405</v>
      </c>
      <c r="AW228" s="3" t="s">
        <v>1405</v>
      </c>
      <c r="AX228" s="3" t="s">
        <v>1405</v>
      </c>
      <c r="AY228" s="3" t="s">
        <v>1405</v>
      </c>
      <c r="AZ228" s="3" t="s">
        <v>1405</v>
      </c>
      <c r="BA228" s="3" t="s">
        <v>1405</v>
      </c>
      <c r="BB228" s="3" t="s">
        <v>1405</v>
      </c>
      <c r="BC228" s="3" t="s">
        <v>1405</v>
      </c>
      <c r="BD228" s="3" t="s">
        <v>1405</v>
      </c>
      <c r="BE228" s="3" t="s">
        <v>1405</v>
      </c>
      <c r="BF228" s="3" t="s">
        <v>1405</v>
      </c>
      <c r="BG228" s="3" t="s">
        <v>1405</v>
      </c>
      <c r="BH228" s="3" t="s">
        <v>1405</v>
      </c>
      <c r="BI228" s="3" t="s">
        <v>1405</v>
      </c>
      <c r="BJ228" s="3" t="s">
        <v>1405</v>
      </c>
      <c r="BK228" s="3" t="s">
        <v>1407</v>
      </c>
      <c r="BL228" s="3" t="s">
        <v>1405</v>
      </c>
      <c r="BM228" s="3" t="s">
        <v>1405</v>
      </c>
      <c r="BN228" s="3" t="s">
        <v>1405</v>
      </c>
      <c r="BO228" s="3" t="s">
        <v>1407</v>
      </c>
      <c r="BP228" s="3" t="s">
        <v>1405</v>
      </c>
      <c r="BQ228" s="3" t="s">
        <v>1405</v>
      </c>
      <c r="BR228" s="3" t="s">
        <v>1405</v>
      </c>
      <c r="BS228" s="3" t="s">
        <v>1405</v>
      </c>
      <c r="BT228" s="3" t="s">
        <v>1405</v>
      </c>
      <c r="BU228" s="3" t="str">
        <f t="shared" si="55"/>
        <v>89. PRODUCE THE CHEMICAL</v>
      </c>
      <c r="BV228" s="3" t="str">
        <f t="shared" si="55"/>
        <v/>
      </c>
      <c r="BW228" s="3" t="str">
        <f t="shared" si="55"/>
        <v>91. ON-SITE USE OF THE CHEMICAL</v>
      </c>
      <c r="BX228" s="3" t="str">
        <f t="shared" si="55"/>
        <v>92. SALE OR DISTRIBUTION OF THE CHEMICAL</v>
      </c>
      <c r="BY228" s="3" t="str">
        <f t="shared" si="55"/>
        <v/>
      </c>
      <c r="BZ228" s="3" t="str">
        <f t="shared" si="54"/>
        <v/>
      </c>
      <c r="CA228" s="3" t="str">
        <f t="shared" si="54"/>
        <v>95. USED AS A REACTANT</v>
      </c>
      <c r="CB228" s="3" t="str">
        <f t="shared" si="54"/>
        <v/>
      </c>
      <c r="CC228" s="3" t="str">
        <f t="shared" si="54"/>
        <v/>
      </c>
      <c r="CD228" s="3" t="str">
        <f t="shared" si="54"/>
        <v>98. P103  INTERMEDIATES</v>
      </c>
      <c r="CE228" s="3" t="str">
        <f t="shared" si="49"/>
        <v/>
      </c>
      <c r="CF228" s="3" t="str">
        <f t="shared" si="49"/>
        <v/>
      </c>
      <c r="CG228" s="3" t="str">
        <f t="shared" si="49"/>
        <v>101. ADDED AS A FORMULATION COMPONENT</v>
      </c>
      <c r="CH228" s="3" t="str">
        <f t="shared" si="49"/>
        <v/>
      </c>
      <c r="CI228" s="3" t="str">
        <f t="shared" si="49"/>
        <v/>
      </c>
      <c r="CJ228" s="3" t="str">
        <f t="shared" si="49"/>
        <v/>
      </c>
      <c r="CK228" s="3" t="str">
        <f t="shared" si="57"/>
        <v/>
      </c>
      <c r="CL228" s="3" t="str">
        <f t="shared" si="57"/>
        <v/>
      </c>
      <c r="CM228" s="3" t="str">
        <f t="shared" si="57"/>
        <v/>
      </c>
      <c r="CN228" s="3" t="str">
        <f t="shared" si="57"/>
        <v/>
      </c>
      <c r="CO228" s="3" t="str">
        <f t="shared" si="57"/>
        <v/>
      </c>
      <c r="CP228" s="3" t="str">
        <f t="shared" si="57"/>
        <v/>
      </c>
      <c r="CQ228" s="3" t="str">
        <f t="shared" si="57"/>
        <v/>
      </c>
      <c r="CR228" s="3" t="str">
        <f t="shared" si="57"/>
        <v/>
      </c>
      <c r="CS228" s="3" t="str">
        <f t="shared" si="57"/>
        <v>113. P299  OTHER</v>
      </c>
      <c r="CT228" s="3" t="str">
        <f t="shared" si="57"/>
        <v/>
      </c>
      <c r="CU228" s="3" t="str">
        <f t="shared" si="57"/>
        <v/>
      </c>
      <c r="CV228" s="3" t="str">
        <f t="shared" si="56"/>
        <v/>
      </c>
      <c r="CW228" s="3" t="str">
        <f t="shared" si="56"/>
        <v/>
      </c>
      <c r="CX228" s="3" t="str">
        <f t="shared" si="56"/>
        <v/>
      </c>
      <c r="CY228" s="3" t="str">
        <f t="shared" si="56"/>
        <v/>
      </c>
      <c r="CZ228" s="3" t="str">
        <f t="shared" si="56"/>
        <v/>
      </c>
      <c r="DA228" s="3" t="str">
        <f t="shared" si="56"/>
        <v/>
      </c>
      <c r="DB228" s="3" t="str">
        <f t="shared" si="56"/>
        <v/>
      </c>
      <c r="DC228" s="3" t="str">
        <f t="shared" si="56"/>
        <v/>
      </c>
      <c r="DD228" s="3" t="str">
        <f t="shared" si="56"/>
        <v/>
      </c>
      <c r="DE228" s="3" t="str">
        <f t="shared" si="56"/>
        <v/>
      </c>
      <c r="DF228" s="3" t="str">
        <f t="shared" si="56"/>
        <v/>
      </c>
      <c r="DG228" s="3" t="str">
        <f t="shared" si="53"/>
        <v/>
      </c>
      <c r="DH228" s="3" t="str">
        <f t="shared" si="53"/>
        <v/>
      </c>
      <c r="DI228" s="3" t="str">
        <f t="shared" si="53"/>
        <v/>
      </c>
      <c r="DJ228" s="3" t="str">
        <f t="shared" si="53"/>
        <v/>
      </c>
      <c r="DK228" s="3" t="str">
        <f t="shared" si="53"/>
        <v/>
      </c>
      <c r="DL228" s="3" t="str">
        <f t="shared" si="53"/>
        <v/>
      </c>
      <c r="DM228" s="3" t="str">
        <f t="shared" si="53"/>
        <v>133. ANCILLARY OR OTHER USE</v>
      </c>
      <c r="DN228" s="3" t="str">
        <f t="shared" si="53"/>
        <v/>
      </c>
      <c r="DO228" s="3" t="str">
        <f t="shared" si="53"/>
        <v/>
      </c>
      <c r="DP228" s="3" t="str">
        <f t="shared" si="53"/>
        <v/>
      </c>
      <c r="DQ228" s="3" t="str">
        <f t="shared" si="53"/>
        <v>137. Z304  FUEL</v>
      </c>
      <c r="DR228" s="3" t="str">
        <f t="shared" ref="DR228:DV278" si="58">IF(BP228="Yes", DR$1,"")</f>
        <v/>
      </c>
      <c r="DS228" s="3" t="str">
        <f t="shared" si="58"/>
        <v/>
      </c>
      <c r="DT228" s="3" t="str">
        <f t="shared" si="58"/>
        <v/>
      </c>
      <c r="DU228" s="3" t="str">
        <f t="shared" si="58"/>
        <v/>
      </c>
      <c r="DV228" s="3" t="str">
        <f t="shared" si="58"/>
        <v/>
      </c>
    </row>
    <row r="229" spans="1:126" ht="105">
      <c r="A229" t="s">
        <v>115</v>
      </c>
      <c r="B229">
        <v>2019</v>
      </c>
      <c r="C229" t="s">
        <v>114</v>
      </c>
      <c r="D229">
        <v>106990</v>
      </c>
      <c r="E229" s="31">
        <v>1319218027391</v>
      </c>
      <c r="F229" t="s">
        <v>666</v>
      </c>
      <c r="G229">
        <v>324110</v>
      </c>
      <c r="H229" t="s">
        <v>667</v>
      </c>
      <c r="I229" t="s">
        <v>668</v>
      </c>
      <c r="J229" t="s">
        <v>339</v>
      </c>
      <c r="K229" t="s">
        <v>148</v>
      </c>
      <c r="L229">
        <v>77536</v>
      </c>
      <c r="M229" s="3" t="str">
        <f t="shared" si="51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9" s="3" t="s">
        <v>53</v>
      </c>
      <c r="O229" s="3" t="s">
        <v>1436</v>
      </c>
      <c r="P229">
        <v>320</v>
      </c>
      <c r="Q229">
        <v>12000</v>
      </c>
      <c r="R229">
        <v>12320</v>
      </c>
      <c r="S229" s="3" t="s">
        <v>1407</v>
      </c>
      <c r="T229" s="3" t="s">
        <v>1405</v>
      </c>
      <c r="U229" s="3" t="s">
        <v>1407</v>
      </c>
      <c r="V229" s="3" t="s">
        <v>1407</v>
      </c>
      <c r="W229" s="3" t="s">
        <v>1405</v>
      </c>
      <c r="X229" s="3" t="s">
        <v>1405</v>
      </c>
      <c r="Y229" s="3" t="s">
        <v>1407</v>
      </c>
      <c r="Z229" s="3" t="s">
        <v>1405</v>
      </c>
      <c r="AA229" s="3" t="s">
        <v>1405</v>
      </c>
      <c r="AB229" s="3" t="s">
        <v>1407</v>
      </c>
      <c r="AC229" s="3" t="s">
        <v>1405</v>
      </c>
      <c r="AD229" s="3" t="s">
        <v>1405</v>
      </c>
      <c r="AE229" s="3" t="s">
        <v>1407</v>
      </c>
      <c r="AF229" s="3" t="s">
        <v>1405</v>
      </c>
      <c r="AG229" s="3" t="s">
        <v>1405</v>
      </c>
      <c r="AH229" s="3" t="s">
        <v>1405</v>
      </c>
      <c r="AI229" s="3" t="s">
        <v>1405</v>
      </c>
      <c r="AJ229" s="3" t="s">
        <v>1405</v>
      </c>
      <c r="AK229" s="3" t="s">
        <v>1405</v>
      </c>
      <c r="AL229" s="3" t="s">
        <v>1405</v>
      </c>
      <c r="AM229" s="3" t="s">
        <v>1405</v>
      </c>
      <c r="AN229" s="3" t="s">
        <v>1405</v>
      </c>
      <c r="AO229" s="3" t="s">
        <v>1405</v>
      </c>
      <c r="AP229" s="3" t="s">
        <v>1405</v>
      </c>
      <c r="AQ229" s="3" t="s">
        <v>1407</v>
      </c>
      <c r="AR229" s="3" t="s">
        <v>1405</v>
      </c>
      <c r="AS229" s="3" t="s">
        <v>1405</v>
      </c>
      <c r="AT229" s="3" t="s">
        <v>1405</v>
      </c>
      <c r="AU229" s="3" t="s">
        <v>1405</v>
      </c>
      <c r="AV229" s="3" t="s">
        <v>1405</v>
      </c>
      <c r="AW229" s="3" t="s">
        <v>1405</v>
      </c>
      <c r="AX229" s="3" t="s">
        <v>1405</v>
      </c>
      <c r="AY229" s="3" t="s">
        <v>1405</v>
      </c>
      <c r="AZ229" s="3" t="s">
        <v>1405</v>
      </c>
      <c r="BA229" s="3" t="s">
        <v>1405</v>
      </c>
      <c r="BB229" s="3" t="s">
        <v>1405</v>
      </c>
      <c r="BC229" s="3" t="s">
        <v>1405</v>
      </c>
      <c r="BD229" s="3" t="s">
        <v>1405</v>
      </c>
      <c r="BE229" s="3" t="s">
        <v>1405</v>
      </c>
      <c r="BF229" s="3" t="s">
        <v>1405</v>
      </c>
      <c r="BG229" s="3" t="s">
        <v>1405</v>
      </c>
      <c r="BH229" s="3" t="s">
        <v>1405</v>
      </c>
      <c r="BI229" s="3" t="s">
        <v>1405</v>
      </c>
      <c r="BJ229" s="3" t="s">
        <v>1405</v>
      </c>
      <c r="BK229" s="3" t="s">
        <v>1407</v>
      </c>
      <c r="BL229" s="3" t="s">
        <v>1405</v>
      </c>
      <c r="BM229" s="3" t="s">
        <v>1405</v>
      </c>
      <c r="BN229" s="3" t="s">
        <v>1405</v>
      </c>
      <c r="BO229" s="3" t="s">
        <v>1407</v>
      </c>
      <c r="BP229" s="3" t="s">
        <v>1405</v>
      </c>
      <c r="BQ229" s="3" t="s">
        <v>1405</v>
      </c>
      <c r="BR229" s="3" t="s">
        <v>1405</v>
      </c>
      <c r="BS229" s="3" t="s">
        <v>1405</v>
      </c>
      <c r="BT229" s="3" t="s">
        <v>1405</v>
      </c>
      <c r="BU229" s="3" t="str">
        <f t="shared" si="55"/>
        <v>89. PRODUCE THE CHEMICAL</v>
      </c>
      <c r="BV229" s="3" t="str">
        <f t="shared" si="55"/>
        <v/>
      </c>
      <c r="BW229" s="3" t="str">
        <f t="shared" si="55"/>
        <v>91. ON-SITE USE OF THE CHEMICAL</v>
      </c>
      <c r="BX229" s="3" t="str">
        <f t="shared" si="55"/>
        <v>92. SALE OR DISTRIBUTION OF THE CHEMICAL</v>
      </c>
      <c r="BY229" s="3" t="str">
        <f t="shared" si="55"/>
        <v/>
      </c>
      <c r="BZ229" s="3" t="str">
        <f t="shared" si="54"/>
        <v/>
      </c>
      <c r="CA229" s="3" t="str">
        <f t="shared" si="54"/>
        <v>95. USED AS A REACTANT</v>
      </c>
      <c r="CB229" s="3" t="str">
        <f t="shared" si="54"/>
        <v/>
      </c>
      <c r="CC229" s="3" t="str">
        <f t="shared" si="54"/>
        <v/>
      </c>
      <c r="CD229" s="3" t="str">
        <f t="shared" si="54"/>
        <v>98. P103  INTERMEDIATES</v>
      </c>
      <c r="CE229" s="3" t="str">
        <f t="shared" si="49"/>
        <v/>
      </c>
      <c r="CF229" s="3" t="str">
        <f t="shared" si="49"/>
        <v/>
      </c>
      <c r="CG229" s="3" t="str">
        <f t="shared" si="49"/>
        <v>101. ADDED AS A FORMULATION COMPONENT</v>
      </c>
      <c r="CH229" s="3" t="str">
        <f t="shared" si="49"/>
        <v/>
      </c>
      <c r="CI229" s="3" t="str">
        <f t="shared" si="49"/>
        <v/>
      </c>
      <c r="CJ229" s="3" t="str">
        <f t="shared" si="49"/>
        <v/>
      </c>
      <c r="CK229" s="3" t="str">
        <f t="shared" si="57"/>
        <v/>
      </c>
      <c r="CL229" s="3" t="str">
        <f t="shared" si="57"/>
        <v/>
      </c>
      <c r="CM229" s="3" t="str">
        <f t="shared" si="57"/>
        <v/>
      </c>
      <c r="CN229" s="3" t="str">
        <f t="shared" si="57"/>
        <v/>
      </c>
      <c r="CO229" s="3" t="str">
        <f t="shared" si="57"/>
        <v/>
      </c>
      <c r="CP229" s="3" t="str">
        <f t="shared" si="57"/>
        <v/>
      </c>
      <c r="CQ229" s="3" t="str">
        <f t="shared" si="57"/>
        <v/>
      </c>
      <c r="CR229" s="3" t="str">
        <f t="shared" si="57"/>
        <v/>
      </c>
      <c r="CS229" s="3" t="str">
        <f t="shared" si="57"/>
        <v>113. P299  OTHER</v>
      </c>
      <c r="CT229" s="3" t="str">
        <f t="shared" si="57"/>
        <v/>
      </c>
      <c r="CU229" s="3" t="str">
        <f t="shared" si="57"/>
        <v/>
      </c>
      <c r="CV229" s="3" t="str">
        <f t="shared" si="56"/>
        <v/>
      </c>
      <c r="CW229" s="3" t="str">
        <f t="shared" si="56"/>
        <v/>
      </c>
      <c r="CX229" s="3" t="str">
        <f t="shared" si="56"/>
        <v/>
      </c>
      <c r="CY229" s="3" t="str">
        <f t="shared" si="56"/>
        <v/>
      </c>
      <c r="CZ229" s="3" t="str">
        <f t="shared" si="56"/>
        <v/>
      </c>
      <c r="DA229" s="3" t="str">
        <f t="shared" si="56"/>
        <v/>
      </c>
      <c r="DB229" s="3" t="str">
        <f t="shared" si="56"/>
        <v/>
      </c>
      <c r="DC229" s="3" t="str">
        <f t="shared" si="56"/>
        <v/>
      </c>
      <c r="DD229" s="3" t="str">
        <f t="shared" si="56"/>
        <v/>
      </c>
      <c r="DE229" s="3" t="str">
        <f t="shared" si="56"/>
        <v/>
      </c>
      <c r="DF229" s="3" t="str">
        <f t="shared" si="56"/>
        <v/>
      </c>
      <c r="DG229" s="3" t="str">
        <f t="shared" si="56"/>
        <v/>
      </c>
      <c r="DH229" s="3" t="str">
        <f t="shared" si="56"/>
        <v/>
      </c>
      <c r="DI229" s="3" t="str">
        <f t="shared" si="56"/>
        <v/>
      </c>
      <c r="DJ229" s="3" t="str">
        <f t="shared" si="56"/>
        <v/>
      </c>
      <c r="DK229" s="3" t="str">
        <f t="shared" si="56"/>
        <v/>
      </c>
      <c r="DL229" s="3" t="str">
        <f t="shared" ref="DL229:DQ271" si="59">IF(BJ229="Yes", DL$1,"")</f>
        <v/>
      </c>
      <c r="DM229" s="3" t="str">
        <f t="shared" si="59"/>
        <v>133. ANCILLARY OR OTHER USE</v>
      </c>
      <c r="DN229" s="3" t="str">
        <f t="shared" si="59"/>
        <v/>
      </c>
      <c r="DO229" s="3" t="str">
        <f t="shared" si="59"/>
        <v/>
      </c>
      <c r="DP229" s="3" t="str">
        <f t="shared" si="59"/>
        <v/>
      </c>
      <c r="DQ229" s="3" t="str">
        <f t="shared" si="59"/>
        <v>137. Z304  FUEL</v>
      </c>
      <c r="DR229" s="3" t="str">
        <f t="shared" si="58"/>
        <v/>
      </c>
      <c r="DS229" s="3" t="str">
        <f t="shared" si="58"/>
        <v/>
      </c>
      <c r="DT229" s="3" t="str">
        <f t="shared" si="58"/>
        <v/>
      </c>
      <c r="DU229" s="3" t="str">
        <f t="shared" si="58"/>
        <v/>
      </c>
      <c r="DV229" s="3" t="str">
        <f t="shared" si="58"/>
        <v/>
      </c>
    </row>
    <row r="230" spans="1:126" ht="75">
      <c r="A230" t="s">
        <v>115</v>
      </c>
      <c r="B230">
        <v>2020</v>
      </c>
      <c r="C230" t="s">
        <v>114</v>
      </c>
      <c r="D230">
        <v>106990</v>
      </c>
      <c r="E230" s="31">
        <v>1320219030739</v>
      </c>
      <c r="F230" t="s">
        <v>666</v>
      </c>
      <c r="G230">
        <v>324110</v>
      </c>
      <c r="H230" t="s">
        <v>667</v>
      </c>
      <c r="I230" t="s">
        <v>668</v>
      </c>
      <c r="J230" t="s">
        <v>339</v>
      </c>
      <c r="K230" t="s">
        <v>148</v>
      </c>
      <c r="L230">
        <v>77536</v>
      </c>
      <c r="M230" s="3" t="str">
        <f t="shared" si="51"/>
        <v>89. PRODUCE THE CHEMICAL, 93. AS A BYPRODUCT, 94. AS A MANUFACTURED IMPURITY</v>
      </c>
      <c r="N230" s="3" t="s">
        <v>53</v>
      </c>
      <c r="O230" s="3" t="s">
        <v>1436</v>
      </c>
      <c r="P230">
        <v>240</v>
      </c>
      <c r="Q230">
        <v>12000</v>
      </c>
      <c r="R230">
        <v>12240</v>
      </c>
      <c r="S230" s="3" t="s">
        <v>1407</v>
      </c>
      <c r="T230" s="3" t="s">
        <v>1405</v>
      </c>
      <c r="U230" s="3" t="s">
        <v>1405</v>
      </c>
      <c r="V230" s="3" t="s">
        <v>1405</v>
      </c>
      <c r="W230" s="3" t="s">
        <v>1407</v>
      </c>
      <c r="X230" s="3" t="s">
        <v>1407</v>
      </c>
      <c r="Y230" s="3" t="s">
        <v>1405</v>
      </c>
      <c r="Z230" s="3" t="s">
        <v>1405</v>
      </c>
      <c r="AA230" s="3" t="s">
        <v>1405</v>
      </c>
      <c r="AB230" s="3" t="s">
        <v>1405</v>
      </c>
      <c r="AC230" s="3" t="s">
        <v>1405</v>
      </c>
      <c r="AD230" s="3" t="s">
        <v>1405</v>
      </c>
      <c r="AE230" s="3" t="s">
        <v>1405</v>
      </c>
      <c r="AF230" s="3" t="s">
        <v>1405</v>
      </c>
      <c r="AG230" s="3" t="s">
        <v>1405</v>
      </c>
      <c r="AH230" s="3" t="s">
        <v>1405</v>
      </c>
      <c r="AI230" s="3" t="s">
        <v>1405</v>
      </c>
      <c r="AJ230" s="3" t="s">
        <v>1405</v>
      </c>
      <c r="AK230" s="3" t="s">
        <v>1405</v>
      </c>
      <c r="AL230" s="3" t="s">
        <v>1405</v>
      </c>
      <c r="AM230" s="3" t="s">
        <v>1405</v>
      </c>
      <c r="AN230" s="3" t="s">
        <v>1405</v>
      </c>
      <c r="AO230" s="3" t="s">
        <v>1405</v>
      </c>
      <c r="AP230" s="3" t="s">
        <v>1405</v>
      </c>
      <c r="AQ230" s="3" t="s">
        <v>1405</v>
      </c>
      <c r="AR230" s="3" t="s">
        <v>1405</v>
      </c>
      <c r="AS230" s="3" t="s">
        <v>1405</v>
      </c>
      <c r="AT230" s="3" t="s">
        <v>1405</v>
      </c>
      <c r="AU230" s="3" t="s">
        <v>1405</v>
      </c>
      <c r="AV230" s="3" t="s">
        <v>1405</v>
      </c>
      <c r="AW230" s="3" t="s">
        <v>1405</v>
      </c>
      <c r="AX230" s="3" t="s">
        <v>1405</v>
      </c>
      <c r="AY230" s="3" t="s">
        <v>1405</v>
      </c>
      <c r="AZ230" s="3" t="s">
        <v>1405</v>
      </c>
      <c r="BA230" s="3" t="s">
        <v>1405</v>
      </c>
      <c r="BB230" s="3" t="s">
        <v>1405</v>
      </c>
      <c r="BC230" s="3" t="s">
        <v>1405</v>
      </c>
      <c r="BD230" s="3" t="s">
        <v>1405</v>
      </c>
      <c r="BE230" s="3" t="s">
        <v>1405</v>
      </c>
      <c r="BF230" s="3" t="s">
        <v>1405</v>
      </c>
      <c r="BG230" s="3" t="s">
        <v>1405</v>
      </c>
      <c r="BH230" s="3" t="s">
        <v>1405</v>
      </c>
      <c r="BI230" s="3" t="s">
        <v>1405</v>
      </c>
      <c r="BJ230" s="3" t="s">
        <v>1405</v>
      </c>
      <c r="BK230" s="3" t="s">
        <v>1405</v>
      </c>
      <c r="BL230" s="3" t="s">
        <v>1405</v>
      </c>
      <c r="BM230" s="3" t="s">
        <v>1405</v>
      </c>
      <c r="BN230" s="3" t="s">
        <v>1405</v>
      </c>
      <c r="BO230" s="3" t="s">
        <v>1405</v>
      </c>
      <c r="BP230" s="3" t="s">
        <v>1405</v>
      </c>
      <c r="BQ230" s="3" t="s">
        <v>1405</v>
      </c>
      <c r="BR230" s="3" t="s">
        <v>1405</v>
      </c>
      <c r="BS230" s="3" t="s">
        <v>1405</v>
      </c>
      <c r="BT230" s="3" t="s">
        <v>1405</v>
      </c>
      <c r="BU230" s="3" t="str">
        <f t="shared" si="55"/>
        <v>89. PRODUCE THE CHEMICAL</v>
      </c>
      <c r="BV230" s="3" t="str">
        <f t="shared" si="55"/>
        <v/>
      </c>
      <c r="BW230" s="3" t="str">
        <f t="shared" si="55"/>
        <v/>
      </c>
      <c r="BX230" s="3" t="str">
        <f t="shared" si="55"/>
        <v/>
      </c>
      <c r="BY230" s="3" t="str">
        <f t="shared" si="55"/>
        <v>93. AS A BYPRODUCT</v>
      </c>
      <c r="BZ230" s="3" t="str">
        <f t="shared" si="54"/>
        <v>94. AS A MANUFACTURED IMPURITY</v>
      </c>
      <c r="CA230" s="3" t="str">
        <f t="shared" si="54"/>
        <v/>
      </c>
      <c r="CB230" s="3" t="str">
        <f t="shared" si="54"/>
        <v/>
      </c>
      <c r="CC230" s="3" t="str">
        <f t="shared" si="54"/>
        <v/>
      </c>
      <c r="CD230" s="3" t="str">
        <f t="shared" si="54"/>
        <v/>
      </c>
      <c r="CE230" s="3" t="str">
        <f t="shared" si="49"/>
        <v/>
      </c>
      <c r="CF230" s="3" t="str">
        <f t="shared" si="49"/>
        <v/>
      </c>
      <c r="CG230" s="3" t="str">
        <f t="shared" si="49"/>
        <v/>
      </c>
      <c r="CH230" s="3" t="str">
        <f t="shared" si="49"/>
        <v/>
      </c>
      <c r="CI230" s="3" t="str">
        <f t="shared" si="49"/>
        <v/>
      </c>
      <c r="CJ230" s="3" t="str">
        <f t="shared" si="49"/>
        <v/>
      </c>
      <c r="CK230" s="3" t="str">
        <f t="shared" si="57"/>
        <v/>
      </c>
      <c r="CL230" s="3" t="str">
        <f t="shared" si="57"/>
        <v/>
      </c>
      <c r="CM230" s="3" t="str">
        <f t="shared" si="57"/>
        <v/>
      </c>
      <c r="CN230" s="3" t="str">
        <f t="shared" si="57"/>
        <v/>
      </c>
      <c r="CO230" s="3" t="str">
        <f t="shared" si="57"/>
        <v/>
      </c>
      <c r="CP230" s="3" t="str">
        <f t="shared" si="57"/>
        <v/>
      </c>
      <c r="CQ230" s="3" t="str">
        <f t="shared" si="57"/>
        <v/>
      </c>
      <c r="CR230" s="3" t="str">
        <f t="shared" si="57"/>
        <v/>
      </c>
      <c r="CS230" s="3" t="str">
        <f t="shared" si="57"/>
        <v/>
      </c>
      <c r="CT230" s="3" t="str">
        <f t="shared" si="57"/>
        <v/>
      </c>
      <c r="CU230" s="3" t="str">
        <f t="shared" si="57"/>
        <v/>
      </c>
      <c r="CV230" s="3" t="str">
        <f t="shared" si="56"/>
        <v/>
      </c>
      <c r="CW230" s="3" t="str">
        <f t="shared" si="56"/>
        <v/>
      </c>
      <c r="CX230" s="3" t="str">
        <f t="shared" si="56"/>
        <v/>
      </c>
      <c r="CY230" s="3" t="str">
        <f t="shared" si="56"/>
        <v/>
      </c>
      <c r="CZ230" s="3" t="str">
        <f t="shared" si="56"/>
        <v/>
      </c>
      <c r="DA230" s="3" t="str">
        <f t="shared" si="56"/>
        <v/>
      </c>
      <c r="DB230" s="3" t="str">
        <f t="shared" si="56"/>
        <v/>
      </c>
      <c r="DC230" s="3" t="str">
        <f t="shared" si="56"/>
        <v/>
      </c>
      <c r="DD230" s="3" t="str">
        <f t="shared" si="56"/>
        <v/>
      </c>
      <c r="DE230" s="3" t="str">
        <f t="shared" si="56"/>
        <v/>
      </c>
      <c r="DF230" s="3" t="str">
        <f t="shared" si="56"/>
        <v/>
      </c>
      <c r="DG230" s="3" t="str">
        <f t="shared" si="56"/>
        <v/>
      </c>
      <c r="DH230" s="3" t="str">
        <f t="shared" si="56"/>
        <v/>
      </c>
      <c r="DI230" s="3" t="str">
        <f t="shared" si="56"/>
        <v/>
      </c>
      <c r="DJ230" s="3" t="str">
        <f t="shared" si="56"/>
        <v/>
      </c>
      <c r="DK230" s="3" t="str">
        <f t="shared" si="56"/>
        <v/>
      </c>
      <c r="DL230" s="3" t="str">
        <f t="shared" si="59"/>
        <v/>
      </c>
      <c r="DM230" s="3" t="str">
        <f t="shared" si="59"/>
        <v/>
      </c>
      <c r="DN230" s="3" t="str">
        <f t="shared" si="59"/>
        <v/>
      </c>
      <c r="DO230" s="3" t="str">
        <f t="shared" si="59"/>
        <v/>
      </c>
      <c r="DP230" s="3" t="str">
        <f t="shared" si="59"/>
        <v/>
      </c>
      <c r="DQ230" s="3" t="str">
        <f t="shared" si="59"/>
        <v/>
      </c>
      <c r="DR230" s="3" t="str">
        <f t="shared" si="58"/>
        <v/>
      </c>
      <c r="DS230" s="3" t="str">
        <f t="shared" si="58"/>
        <v/>
      </c>
      <c r="DT230" s="3" t="str">
        <f t="shared" si="58"/>
        <v/>
      </c>
      <c r="DU230" s="3" t="str">
        <f t="shared" si="58"/>
        <v/>
      </c>
      <c r="DV230" s="3" t="str">
        <f t="shared" si="58"/>
        <v/>
      </c>
    </row>
    <row r="231" spans="1:126" ht="105">
      <c r="A231" t="s">
        <v>115</v>
      </c>
      <c r="B231">
        <v>2021</v>
      </c>
      <c r="C231" t="s">
        <v>114</v>
      </c>
      <c r="D231">
        <v>106990</v>
      </c>
      <c r="E231" s="31">
        <v>1321220214833</v>
      </c>
      <c r="F231" t="s">
        <v>666</v>
      </c>
      <c r="G231">
        <v>324110</v>
      </c>
      <c r="H231" t="s">
        <v>667</v>
      </c>
      <c r="I231" t="s">
        <v>668</v>
      </c>
      <c r="J231" t="s">
        <v>339</v>
      </c>
      <c r="K231" t="s">
        <v>148</v>
      </c>
      <c r="L231">
        <v>77536</v>
      </c>
      <c r="M231" s="3" t="str">
        <f t="shared" si="51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31" s="3" t="s">
        <v>53</v>
      </c>
      <c r="O231" s="3" t="s">
        <v>1436</v>
      </c>
      <c r="P231">
        <v>330</v>
      </c>
      <c r="Q231">
        <v>12000</v>
      </c>
      <c r="R231">
        <v>12330</v>
      </c>
      <c r="S231" s="3" t="s">
        <v>1407</v>
      </c>
      <c r="T231" s="3" t="s">
        <v>1405</v>
      </c>
      <c r="U231" s="3" t="s">
        <v>1407</v>
      </c>
      <c r="V231" s="3" t="s">
        <v>1407</v>
      </c>
      <c r="W231" s="3" t="s">
        <v>1405</v>
      </c>
      <c r="X231" s="3" t="s">
        <v>1405</v>
      </c>
      <c r="Y231" s="3" t="s">
        <v>1407</v>
      </c>
      <c r="Z231" s="3" t="s">
        <v>1405</v>
      </c>
      <c r="AA231" s="3" t="s">
        <v>1405</v>
      </c>
      <c r="AB231" s="3" t="s">
        <v>1407</v>
      </c>
      <c r="AC231" s="3" t="s">
        <v>1405</v>
      </c>
      <c r="AD231" s="3" t="s">
        <v>1405</v>
      </c>
      <c r="AE231" s="3" t="s">
        <v>1407</v>
      </c>
      <c r="AF231" s="3" t="s">
        <v>1405</v>
      </c>
      <c r="AG231" s="3" t="s">
        <v>1405</v>
      </c>
      <c r="AH231" s="3" t="s">
        <v>1405</v>
      </c>
      <c r="AI231" s="3" t="s">
        <v>1405</v>
      </c>
      <c r="AJ231" s="3" t="s">
        <v>1405</v>
      </c>
      <c r="AK231" s="3" t="s">
        <v>1405</v>
      </c>
      <c r="AL231" s="3" t="s">
        <v>1405</v>
      </c>
      <c r="AM231" s="3" t="s">
        <v>1405</v>
      </c>
      <c r="AN231" s="3" t="s">
        <v>1405</v>
      </c>
      <c r="AO231" s="3" t="s">
        <v>1405</v>
      </c>
      <c r="AP231" s="3" t="s">
        <v>1405</v>
      </c>
      <c r="AQ231" s="3" t="s">
        <v>1407</v>
      </c>
      <c r="AR231" s="3" t="s">
        <v>1405</v>
      </c>
      <c r="AS231" s="3" t="s">
        <v>1405</v>
      </c>
      <c r="AT231" s="3" t="s">
        <v>1405</v>
      </c>
      <c r="AU231" s="3" t="s">
        <v>1405</v>
      </c>
      <c r="AV231" s="3" t="s">
        <v>1405</v>
      </c>
      <c r="AW231" s="3" t="s">
        <v>1405</v>
      </c>
      <c r="AX231" s="3" t="s">
        <v>1405</v>
      </c>
      <c r="AY231" s="3" t="s">
        <v>1405</v>
      </c>
      <c r="AZ231" s="3" t="s">
        <v>1405</v>
      </c>
      <c r="BA231" s="3" t="s">
        <v>1405</v>
      </c>
      <c r="BB231" s="3" t="s">
        <v>1405</v>
      </c>
      <c r="BC231" s="3" t="s">
        <v>1405</v>
      </c>
      <c r="BD231" s="3" t="s">
        <v>1405</v>
      </c>
      <c r="BE231" s="3" t="s">
        <v>1405</v>
      </c>
      <c r="BF231" s="3" t="s">
        <v>1405</v>
      </c>
      <c r="BG231" s="3" t="s">
        <v>1405</v>
      </c>
      <c r="BH231" s="3" t="s">
        <v>1405</v>
      </c>
      <c r="BI231" s="3" t="s">
        <v>1405</v>
      </c>
      <c r="BJ231" s="3" t="s">
        <v>1405</v>
      </c>
      <c r="BK231" s="3" t="s">
        <v>1407</v>
      </c>
      <c r="BL231" s="3" t="s">
        <v>1405</v>
      </c>
      <c r="BM231" s="3" t="s">
        <v>1405</v>
      </c>
      <c r="BN231" s="3" t="s">
        <v>1405</v>
      </c>
      <c r="BO231" s="3" t="s">
        <v>1407</v>
      </c>
      <c r="BP231" s="3" t="s">
        <v>1405</v>
      </c>
      <c r="BQ231" s="3" t="s">
        <v>1405</v>
      </c>
      <c r="BR231" s="3" t="s">
        <v>1405</v>
      </c>
      <c r="BS231" s="3" t="s">
        <v>1405</v>
      </c>
      <c r="BT231" s="3" t="s">
        <v>1405</v>
      </c>
      <c r="BU231" s="3" t="str">
        <f t="shared" si="55"/>
        <v>89. PRODUCE THE CHEMICAL</v>
      </c>
      <c r="BV231" s="3" t="str">
        <f t="shared" si="55"/>
        <v/>
      </c>
      <c r="BW231" s="3" t="str">
        <f t="shared" si="55"/>
        <v>91. ON-SITE USE OF THE CHEMICAL</v>
      </c>
      <c r="BX231" s="3" t="str">
        <f t="shared" si="55"/>
        <v>92. SALE OR DISTRIBUTION OF THE CHEMICAL</v>
      </c>
      <c r="BY231" s="3" t="str">
        <f t="shared" si="55"/>
        <v/>
      </c>
      <c r="BZ231" s="3" t="str">
        <f t="shared" si="54"/>
        <v/>
      </c>
      <c r="CA231" s="3" t="str">
        <f t="shared" si="54"/>
        <v>95. USED AS A REACTANT</v>
      </c>
      <c r="CB231" s="3" t="str">
        <f t="shared" si="54"/>
        <v/>
      </c>
      <c r="CC231" s="3" t="str">
        <f t="shared" si="54"/>
        <v/>
      </c>
      <c r="CD231" s="3" t="str">
        <f t="shared" si="54"/>
        <v>98. P103  INTERMEDIATES</v>
      </c>
      <c r="CE231" s="3" t="str">
        <f t="shared" si="49"/>
        <v/>
      </c>
      <c r="CF231" s="3" t="str">
        <f t="shared" si="49"/>
        <v/>
      </c>
      <c r="CG231" s="3" t="str">
        <f t="shared" si="49"/>
        <v>101. ADDED AS A FORMULATION COMPONENT</v>
      </c>
      <c r="CH231" s="3" t="str">
        <f t="shared" si="49"/>
        <v/>
      </c>
      <c r="CI231" s="3" t="str">
        <f t="shared" si="49"/>
        <v/>
      </c>
      <c r="CJ231" s="3" t="str">
        <f t="shared" si="49"/>
        <v/>
      </c>
      <c r="CK231" s="3" t="str">
        <f t="shared" si="57"/>
        <v/>
      </c>
      <c r="CL231" s="3" t="str">
        <f t="shared" si="57"/>
        <v/>
      </c>
      <c r="CM231" s="3" t="str">
        <f t="shared" si="57"/>
        <v/>
      </c>
      <c r="CN231" s="3" t="str">
        <f t="shared" si="57"/>
        <v/>
      </c>
      <c r="CO231" s="3" t="str">
        <f t="shared" si="57"/>
        <v/>
      </c>
      <c r="CP231" s="3" t="str">
        <f t="shared" si="57"/>
        <v/>
      </c>
      <c r="CQ231" s="3" t="str">
        <f t="shared" si="57"/>
        <v/>
      </c>
      <c r="CR231" s="3" t="str">
        <f t="shared" si="57"/>
        <v/>
      </c>
      <c r="CS231" s="3" t="str">
        <f t="shared" si="57"/>
        <v>113. P299  OTHER</v>
      </c>
      <c r="CT231" s="3" t="str">
        <f t="shared" si="57"/>
        <v/>
      </c>
      <c r="CU231" s="3" t="str">
        <f t="shared" si="57"/>
        <v/>
      </c>
      <c r="CV231" s="3" t="str">
        <f t="shared" si="56"/>
        <v/>
      </c>
      <c r="CW231" s="3" t="str">
        <f t="shared" si="56"/>
        <v/>
      </c>
      <c r="CX231" s="3" t="str">
        <f t="shared" si="56"/>
        <v/>
      </c>
      <c r="CY231" s="3" t="str">
        <f t="shared" si="56"/>
        <v/>
      </c>
      <c r="CZ231" s="3" t="str">
        <f t="shared" si="56"/>
        <v/>
      </c>
      <c r="DA231" s="3" t="str">
        <f t="shared" si="56"/>
        <v/>
      </c>
      <c r="DB231" s="3" t="str">
        <f t="shared" si="56"/>
        <v/>
      </c>
      <c r="DC231" s="3" t="str">
        <f t="shared" si="56"/>
        <v/>
      </c>
      <c r="DD231" s="3" t="str">
        <f t="shared" si="56"/>
        <v/>
      </c>
      <c r="DE231" s="3" t="str">
        <f t="shared" si="56"/>
        <v/>
      </c>
      <c r="DF231" s="3" t="str">
        <f t="shared" si="56"/>
        <v/>
      </c>
      <c r="DG231" s="3" t="str">
        <f t="shared" si="56"/>
        <v/>
      </c>
      <c r="DH231" s="3" t="str">
        <f t="shared" si="56"/>
        <v/>
      </c>
      <c r="DI231" s="3" t="str">
        <f t="shared" si="56"/>
        <v/>
      </c>
      <c r="DJ231" s="3" t="str">
        <f t="shared" si="56"/>
        <v/>
      </c>
      <c r="DK231" s="3" t="str">
        <f t="shared" si="56"/>
        <v/>
      </c>
      <c r="DL231" s="3" t="str">
        <f t="shared" si="59"/>
        <v/>
      </c>
      <c r="DM231" s="3" t="str">
        <f t="shared" si="59"/>
        <v>133. ANCILLARY OR OTHER USE</v>
      </c>
      <c r="DN231" s="3" t="str">
        <f t="shared" si="59"/>
        <v/>
      </c>
      <c r="DO231" s="3" t="str">
        <f t="shared" si="59"/>
        <v/>
      </c>
      <c r="DP231" s="3" t="str">
        <f t="shared" si="59"/>
        <v/>
      </c>
      <c r="DQ231" s="3" t="str">
        <f t="shared" si="59"/>
        <v>137. Z304  FUEL</v>
      </c>
      <c r="DR231" s="3" t="str">
        <f t="shared" si="58"/>
        <v/>
      </c>
      <c r="DS231" s="3" t="str">
        <f t="shared" si="58"/>
        <v/>
      </c>
      <c r="DT231" s="3" t="str">
        <f t="shared" si="58"/>
        <v/>
      </c>
      <c r="DU231" s="3" t="str">
        <f t="shared" si="58"/>
        <v/>
      </c>
      <c r="DV231" s="3" t="str">
        <f t="shared" si="58"/>
        <v/>
      </c>
    </row>
    <row r="232" spans="1:126" ht="60">
      <c r="A232" t="s">
        <v>115</v>
      </c>
      <c r="B232">
        <v>2016</v>
      </c>
      <c r="C232" t="s">
        <v>114</v>
      </c>
      <c r="D232">
        <v>106990</v>
      </c>
      <c r="E232" s="31">
        <v>1316215401985</v>
      </c>
      <c r="F232" t="s">
        <v>671</v>
      </c>
      <c r="G232">
        <v>324110</v>
      </c>
      <c r="H232" t="s">
        <v>672</v>
      </c>
      <c r="I232" t="s">
        <v>673</v>
      </c>
      <c r="J232" t="s">
        <v>674</v>
      </c>
      <c r="K232" t="s">
        <v>675</v>
      </c>
      <c r="L232">
        <v>19706</v>
      </c>
      <c r="M232" s="3" t="str">
        <f t="shared" si="51"/>
        <v>89. PRODUCE THE CHEMICAL, 91. ON-SITE USE OF THE CHEMICAL, 94. AS A MANUFACTURED IMPURITY, 95. USED AS A REACTANT, 115. REPACKAGING</v>
      </c>
      <c r="N232" s="3" t="s">
        <v>61</v>
      </c>
      <c r="O232" s="3" t="s">
        <v>1411</v>
      </c>
      <c r="P232">
        <v>197</v>
      </c>
      <c r="Q232">
        <v>76</v>
      </c>
      <c r="R232">
        <v>273</v>
      </c>
      <c r="S232" s="3" t="s">
        <v>1407</v>
      </c>
      <c r="T232" s="3" t="s">
        <v>1405</v>
      </c>
      <c r="U232" s="3" t="s">
        <v>1407</v>
      </c>
      <c r="V232" s="3" t="s">
        <v>1405</v>
      </c>
      <c r="W232" s="3" t="s">
        <v>1405</v>
      </c>
      <c r="X232" s="3" t="s">
        <v>1407</v>
      </c>
      <c r="Y232" s="3" t="s">
        <v>1407</v>
      </c>
      <c r="AE232" s="3" t="s">
        <v>1405</v>
      </c>
      <c r="AR232" s="3" t="s">
        <v>1405</v>
      </c>
      <c r="AS232" s="3" t="s">
        <v>1407</v>
      </c>
      <c r="AT232" s="3" t="s">
        <v>1405</v>
      </c>
      <c r="AV232" s="3" t="s">
        <v>1405</v>
      </c>
      <c r="BD232" s="3" t="s">
        <v>1405</v>
      </c>
      <c r="BK232" s="3" t="s">
        <v>1405</v>
      </c>
      <c r="BU232" s="3" t="str">
        <f t="shared" si="55"/>
        <v>89. PRODUCE THE CHEMICAL</v>
      </c>
      <c r="BV232" s="3" t="str">
        <f t="shared" si="55"/>
        <v/>
      </c>
      <c r="BW232" s="3" t="str">
        <f t="shared" si="55"/>
        <v>91. ON-SITE USE OF THE CHEMICAL</v>
      </c>
      <c r="BX232" s="3" t="str">
        <f t="shared" si="55"/>
        <v/>
      </c>
      <c r="BY232" s="3" t="str">
        <f t="shared" si="55"/>
        <v/>
      </c>
      <c r="BZ232" s="3" t="str">
        <f t="shared" si="54"/>
        <v>94. AS A MANUFACTURED IMPURITY</v>
      </c>
      <c r="CA232" s="3" t="str">
        <f t="shared" si="54"/>
        <v>95. USED AS A REACTANT</v>
      </c>
      <c r="CB232" s="3" t="str">
        <f t="shared" si="54"/>
        <v/>
      </c>
      <c r="CC232" s="3" t="str">
        <f t="shared" si="54"/>
        <v/>
      </c>
      <c r="CD232" s="3" t="str">
        <f t="shared" si="54"/>
        <v/>
      </c>
      <c r="CE232" s="3" t="str">
        <f t="shared" si="49"/>
        <v/>
      </c>
      <c r="CF232" s="3" t="str">
        <f t="shared" si="49"/>
        <v/>
      </c>
      <c r="CG232" s="3" t="str">
        <f t="shared" si="49"/>
        <v/>
      </c>
      <c r="CH232" s="3" t="str">
        <f t="shared" si="49"/>
        <v/>
      </c>
      <c r="CI232" s="3" t="str">
        <f t="shared" si="49"/>
        <v/>
      </c>
      <c r="CJ232" s="3" t="str">
        <f t="shared" si="49"/>
        <v/>
      </c>
      <c r="CK232" s="3" t="str">
        <f t="shared" si="57"/>
        <v/>
      </c>
      <c r="CL232" s="3" t="str">
        <f t="shared" si="57"/>
        <v/>
      </c>
      <c r="CM232" s="3" t="str">
        <f t="shared" si="57"/>
        <v/>
      </c>
      <c r="CN232" s="3" t="str">
        <f t="shared" si="57"/>
        <v/>
      </c>
      <c r="CO232" s="3" t="str">
        <f t="shared" si="57"/>
        <v/>
      </c>
      <c r="CP232" s="3" t="str">
        <f t="shared" si="57"/>
        <v/>
      </c>
      <c r="CQ232" s="3" t="str">
        <f t="shared" si="57"/>
        <v/>
      </c>
      <c r="CR232" s="3" t="str">
        <f t="shared" si="57"/>
        <v/>
      </c>
      <c r="CS232" s="3" t="str">
        <f t="shared" si="57"/>
        <v/>
      </c>
      <c r="CT232" s="3" t="str">
        <f t="shared" si="57"/>
        <v/>
      </c>
      <c r="CU232" s="3" t="str">
        <f t="shared" si="57"/>
        <v>115. REPACKAGING</v>
      </c>
      <c r="CV232" s="3" t="str">
        <f t="shared" si="56"/>
        <v/>
      </c>
      <c r="CW232" s="3" t="str">
        <f t="shared" si="56"/>
        <v/>
      </c>
      <c r="CX232" s="3" t="str">
        <f t="shared" si="56"/>
        <v/>
      </c>
      <c r="CY232" s="3" t="str">
        <f t="shared" si="56"/>
        <v/>
      </c>
      <c r="CZ232" s="3" t="str">
        <f t="shared" si="56"/>
        <v/>
      </c>
      <c r="DA232" s="3" t="str">
        <f t="shared" si="56"/>
        <v/>
      </c>
      <c r="DB232" s="3" t="str">
        <f t="shared" si="56"/>
        <v/>
      </c>
      <c r="DC232" s="3" t="str">
        <f t="shared" si="56"/>
        <v/>
      </c>
      <c r="DD232" s="3" t="str">
        <f t="shared" si="56"/>
        <v/>
      </c>
      <c r="DE232" s="3" t="str">
        <f t="shared" si="56"/>
        <v/>
      </c>
      <c r="DF232" s="3" t="str">
        <f t="shared" si="56"/>
        <v/>
      </c>
      <c r="DG232" s="3" t="str">
        <f t="shared" si="56"/>
        <v/>
      </c>
      <c r="DH232" s="3" t="str">
        <f t="shared" si="56"/>
        <v/>
      </c>
      <c r="DI232" s="3" t="str">
        <f t="shared" si="56"/>
        <v/>
      </c>
      <c r="DJ232" s="3" t="str">
        <f t="shared" si="56"/>
        <v/>
      </c>
      <c r="DK232" s="3" t="str">
        <f t="shared" si="56"/>
        <v/>
      </c>
      <c r="DL232" s="3" t="str">
        <f t="shared" si="59"/>
        <v/>
      </c>
      <c r="DM232" s="3" t="str">
        <f t="shared" si="59"/>
        <v/>
      </c>
      <c r="DN232" s="3" t="str">
        <f t="shared" si="59"/>
        <v/>
      </c>
      <c r="DO232" s="3" t="str">
        <f t="shared" si="59"/>
        <v/>
      </c>
      <c r="DP232" s="3" t="str">
        <f t="shared" si="59"/>
        <v/>
      </c>
      <c r="DQ232" s="3" t="str">
        <f t="shared" si="59"/>
        <v/>
      </c>
      <c r="DR232" s="3" t="str">
        <f t="shared" si="58"/>
        <v/>
      </c>
      <c r="DS232" s="3" t="str">
        <f t="shared" si="58"/>
        <v/>
      </c>
      <c r="DT232" s="3" t="str">
        <f t="shared" si="58"/>
        <v/>
      </c>
      <c r="DU232" s="3" t="str">
        <f t="shared" si="58"/>
        <v/>
      </c>
      <c r="DV232" s="3" t="str">
        <f t="shared" si="58"/>
        <v/>
      </c>
    </row>
    <row r="233" spans="1:126" ht="60">
      <c r="A233" t="s">
        <v>115</v>
      </c>
      <c r="B233">
        <v>2017</v>
      </c>
      <c r="C233" t="s">
        <v>114</v>
      </c>
      <c r="D233">
        <v>106990</v>
      </c>
      <c r="E233" s="31">
        <v>1317216290751</v>
      </c>
      <c r="F233" t="s">
        <v>671</v>
      </c>
      <c r="G233">
        <v>324110</v>
      </c>
      <c r="H233" t="s">
        <v>672</v>
      </c>
      <c r="I233" t="s">
        <v>673</v>
      </c>
      <c r="J233" t="s">
        <v>674</v>
      </c>
      <c r="K233" t="s">
        <v>675</v>
      </c>
      <c r="L233">
        <v>19706</v>
      </c>
      <c r="M233" s="3" t="str">
        <f t="shared" si="51"/>
        <v>89. PRODUCE THE CHEMICAL, 91. ON-SITE USE OF THE CHEMICAL, 94. AS A MANUFACTURED IMPURITY, 95. USED AS A REACTANT, 115. REPACKAGING</v>
      </c>
      <c r="N233" s="3" t="s">
        <v>61</v>
      </c>
      <c r="O233" s="3" t="s">
        <v>1411</v>
      </c>
      <c r="P233">
        <v>173</v>
      </c>
      <c r="Q233">
        <v>77</v>
      </c>
      <c r="R233">
        <v>250</v>
      </c>
      <c r="S233" s="3" t="s">
        <v>1407</v>
      </c>
      <c r="T233" s="3" t="s">
        <v>1405</v>
      </c>
      <c r="U233" s="3" t="s">
        <v>1407</v>
      </c>
      <c r="V233" s="3" t="s">
        <v>1405</v>
      </c>
      <c r="W233" s="3" t="s">
        <v>1405</v>
      </c>
      <c r="X233" s="3" t="s">
        <v>1407</v>
      </c>
      <c r="Y233" s="3" t="s">
        <v>1407</v>
      </c>
      <c r="AE233" s="3" t="s">
        <v>1405</v>
      </c>
      <c r="AR233" s="3" t="s">
        <v>1405</v>
      </c>
      <c r="AS233" s="3" t="s">
        <v>1407</v>
      </c>
      <c r="AT233" s="3" t="s">
        <v>1405</v>
      </c>
      <c r="AV233" s="3" t="s">
        <v>1405</v>
      </c>
      <c r="BD233" s="3" t="s">
        <v>1405</v>
      </c>
      <c r="BK233" s="3" t="s">
        <v>1405</v>
      </c>
      <c r="BU233" s="3" t="str">
        <f t="shared" si="55"/>
        <v>89. PRODUCE THE CHEMICAL</v>
      </c>
      <c r="BV233" s="3" t="str">
        <f t="shared" si="55"/>
        <v/>
      </c>
      <c r="BW233" s="3" t="str">
        <f t="shared" si="55"/>
        <v>91. ON-SITE USE OF THE CHEMICAL</v>
      </c>
      <c r="BX233" s="3" t="str">
        <f t="shared" si="55"/>
        <v/>
      </c>
      <c r="BY233" s="3" t="str">
        <f t="shared" si="55"/>
        <v/>
      </c>
      <c r="BZ233" s="3" t="str">
        <f t="shared" si="54"/>
        <v>94. AS A MANUFACTURED IMPURITY</v>
      </c>
      <c r="CA233" s="3" t="str">
        <f t="shared" si="54"/>
        <v>95. USED AS A REACTANT</v>
      </c>
      <c r="CB233" s="3" t="str">
        <f t="shared" si="54"/>
        <v/>
      </c>
      <c r="CC233" s="3" t="str">
        <f t="shared" si="54"/>
        <v/>
      </c>
      <c r="CD233" s="3" t="str">
        <f t="shared" si="54"/>
        <v/>
      </c>
      <c r="CE233" s="3" t="str">
        <f t="shared" si="49"/>
        <v/>
      </c>
      <c r="CF233" s="3" t="str">
        <f t="shared" si="49"/>
        <v/>
      </c>
      <c r="CG233" s="3" t="str">
        <f t="shared" si="49"/>
        <v/>
      </c>
      <c r="CH233" s="3" t="str">
        <f t="shared" si="49"/>
        <v/>
      </c>
      <c r="CI233" s="3" t="str">
        <f t="shared" si="49"/>
        <v/>
      </c>
      <c r="CJ233" s="3" t="str">
        <f t="shared" si="49"/>
        <v/>
      </c>
      <c r="CK233" s="3" t="str">
        <f t="shared" si="57"/>
        <v/>
      </c>
      <c r="CL233" s="3" t="str">
        <f t="shared" si="57"/>
        <v/>
      </c>
      <c r="CM233" s="3" t="str">
        <f t="shared" si="57"/>
        <v/>
      </c>
      <c r="CN233" s="3" t="str">
        <f t="shared" si="57"/>
        <v/>
      </c>
      <c r="CO233" s="3" t="str">
        <f t="shared" si="57"/>
        <v/>
      </c>
      <c r="CP233" s="3" t="str">
        <f t="shared" si="57"/>
        <v/>
      </c>
      <c r="CQ233" s="3" t="str">
        <f t="shared" si="57"/>
        <v/>
      </c>
      <c r="CR233" s="3" t="str">
        <f t="shared" si="57"/>
        <v/>
      </c>
      <c r="CS233" s="3" t="str">
        <f t="shared" si="57"/>
        <v/>
      </c>
      <c r="CT233" s="3" t="str">
        <f t="shared" si="57"/>
        <v/>
      </c>
      <c r="CU233" s="3" t="str">
        <f t="shared" si="57"/>
        <v>115. REPACKAGING</v>
      </c>
      <c r="CV233" s="3" t="str">
        <f t="shared" si="56"/>
        <v/>
      </c>
      <c r="CW233" s="3" t="str">
        <f t="shared" si="56"/>
        <v/>
      </c>
      <c r="CX233" s="3" t="str">
        <f t="shared" si="56"/>
        <v/>
      </c>
      <c r="CY233" s="3" t="str">
        <f t="shared" si="56"/>
        <v/>
      </c>
      <c r="CZ233" s="3" t="str">
        <f t="shared" ref="CZ233:DK254" si="60">IF(AX233="Yes", CZ$1,"")</f>
        <v/>
      </c>
      <c r="DA233" s="3" t="str">
        <f t="shared" si="60"/>
        <v/>
      </c>
      <c r="DB233" s="3" t="str">
        <f t="shared" si="60"/>
        <v/>
      </c>
      <c r="DC233" s="3" t="str">
        <f t="shared" si="60"/>
        <v/>
      </c>
      <c r="DD233" s="3" t="str">
        <f t="shared" si="60"/>
        <v/>
      </c>
      <c r="DE233" s="3" t="str">
        <f t="shared" si="60"/>
        <v/>
      </c>
      <c r="DF233" s="3" t="str">
        <f t="shared" si="60"/>
        <v/>
      </c>
      <c r="DG233" s="3" t="str">
        <f t="shared" si="60"/>
        <v/>
      </c>
      <c r="DH233" s="3" t="str">
        <f t="shared" si="60"/>
        <v/>
      </c>
      <c r="DI233" s="3" t="str">
        <f t="shared" si="60"/>
        <v/>
      </c>
      <c r="DJ233" s="3" t="str">
        <f t="shared" si="60"/>
        <v/>
      </c>
      <c r="DK233" s="3" t="str">
        <f t="shared" si="60"/>
        <v/>
      </c>
      <c r="DL233" s="3" t="str">
        <f t="shared" si="59"/>
        <v/>
      </c>
      <c r="DM233" s="3" t="str">
        <f t="shared" si="59"/>
        <v/>
      </c>
      <c r="DN233" s="3" t="str">
        <f t="shared" si="59"/>
        <v/>
      </c>
      <c r="DO233" s="3" t="str">
        <f t="shared" si="59"/>
        <v/>
      </c>
      <c r="DP233" s="3" t="str">
        <f t="shared" si="59"/>
        <v/>
      </c>
      <c r="DQ233" s="3" t="str">
        <f t="shared" si="59"/>
        <v/>
      </c>
      <c r="DR233" s="3" t="str">
        <f t="shared" si="58"/>
        <v/>
      </c>
      <c r="DS233" s="3" t="str">
        <f t="shared" si="58"/>
        <v/>
      </c>
      <c r="DT233" s="3" t="str">
        <f t="shared" si="58"/>
        <v/>
      </c>
      <c r="DU233" s="3" t="str">
        <f t="shared" si="58"/>
        <v/>
      </c>
      <c r="DV233" s="3" t="str">
        <f t="shared" si="58"/>
        <v/>
      </c>
    </row>
    <row r="234" spans="1:126" ht="75">
      <c r="A234" t="s">
        <v>115</v>
      </c>
      <c r="B234">
        <v>2018</v>
      </c>
      <c r="C234" t="s">
        <v>114</v>
      </c>
      <c r="D234">
        <v>106990</v>
      </c>
      <c r="E234" s="31">
        <v>1318218435749</v>
      </c>
      <c r="F234" t="s">
        <v>671</v>
      </c>
      <c r="G234">
        <v>324110</v>
      </c>
      <c r="H234" t="s">
        <v>672</v>
      </c>
      <c r="I234" t="s">
        <v>673</v>
      </c>
      <c r="J234" t="s">
        <v>674</v>
      </c>
      <c r="K234" t="s">
        <v>675</v>
      </c>
      <c r="L234">
        <v>19706</v>
      </c>
      <c r="M234" s="3" t="str">
        <f t="shared" si="51"/>
        <v>89. PRODUCE THE CHEMICAL, 91. ON-SITE USE OF THE CHEMICAL, 94. AS A MANUFACTURED IMPURITY, 95. USED AS A REACTANT, 98. P103  INTERMEDIATES, 116. AS A PROCESS IMPURITY</v>
      </c>
      <c r="N234" s="3" t="s">
        <v>61</v>
      </c>
      <c r="O234" s="3" t="s">
        <v>1411</v>
      </c>
      <c r="P234">
        <v>186</v>
      </c>
      <c r="Q234">
        <v>88</v>
      </c>
      <c r="R234">
        <v>274</v>
      </c>
      <c r="S234" s="3" t="s">
        <v>1407</v>
      </c>
      <c r="T234" s="3" t="s">
        <v>1405</v>
      </c>
      <c r="U234" s="3" t="s">
        <v>1407</v>
      </c>
      <c r="V234" s="3" t="s">
        <v>1405</v>
      </c>
      <c r="W234" s="3" t="s">
        <v>1405</v>
      </c>
      <c r="X234" s="3" t="s">
        <v>1407</v>
      </c>
      <c r="Y234" s="3" t="s">
        <v>1407</v>
      </c>
      <c r="Z234" s="3" t="s">
        <v>1405</v>
      </c>
      <c r="AA234" s="3" t="s">
        <v>1405</v>
      </c>
      <c r="AB234" s="3" t="s">
        <v>1407</v>
      </c>
      <c r="AC234" s="3" t="s">
        <v>1405</v>
      </c>
      <c r="AD234" s="3" t="s">
        <v>1405</v>
      </c>
      <c r="AE234" s="3" t="s">
        <v>1405</v>
      </c>
      <c r="AF234" s="3" t="s">
        <v>1405</v>
      </c>
      <c r="AG234" s="3" t="s">
        <v>1405</v>
      </c>
      <c r="AH234" s="3" t="s">
        <v>1405</v>
      </c>
      <c r="AI234" s="3" t="s">
        <v>1405</v>
      </c>
      <c r="AJ234" s="3" t="s">
        <v>1405</v>
      </c>
      <c r="AK234" s="3" t="s">
        <v>1405</v>
      </c>
      <c r="AL234" s="3" t="s">
        <v>1405</v>
      </c>
      <c r="AM234" s="3" t="s">
        <v>1405</v>
      </c>
      <c r="AN234" s="3" t="s">
        <v>1405</v>
      </c>
      <c r="AO234" s="3" t="s">
        <v>1405</v>
      </c>
      <c r="AP234" s="3" t="s">
        <v>1405</v>
      </c>
      <c r="AQ234" s="3" t="s">
        <v>1405</v>
      </c>
      <c r="AR234" s="3" t="s">
        <v>1405</v>
      </c>
      <c r="AS234" s="3" t="s">
        <v>1405</v>
      </c>
      <c r="AT234" s="3" t="s">
        <v>1407</v>
      </c>
      <c r="AU234" s="3" t="s">
        <v>1405</v>
      </c>
      <c r="AV234" s="3" t="s">
        <v>1405</v>
      </c>
      <c r="AW234" s="3" t="s">
        <v>1405</v>
      </c>
      <c r="AX234" s="3" t="s">
        <v>1405</v>
      </c>
      <c r="AY234" s="3" t="s">
        <v>1405</v>
      </c>
      <c r="AZ234" s="3" t="s">
        <v>1405</v>
      </c>
      <c r="BA234" s="3" t="s">
        <v>1405</v>
      </c>
      <c r="BB234" s="3" t="s">
        <v>1405</v>
      </c>
      <c r="BC234" s="3" t="s">
        <v>1405</v>
      </c>
      <c r="BD234" s="3" t="s">
        <v>1405</v>
      </c>
      <c r="BE234" s="3" t="s">
        <v>1405</v>
      </c>
      <c r="BF234" s="3" t="s">
        <v>1405</v>
      </c>
      <c r="BG234" s="3" t="s">
        <v>1405</v>
      </c>
      <c r="BH234" s="3" t="s">
        <v>1405</v>
      </c>
      <c r="BI234" s="3" t="s">
        <v>1405</v>
      </c>
      <c r="BJ234" s="3" t="s">
        <v>1405</v>
      </c>
      <c r="BK234" s="3" t="s">
        <v>1405</v>
      </c>
      <c r="BL234" s="3" t="s">
        <v>1405</v>
      </c>
      <c r="BM234" s="3" t="s">
        <v>1405</v>
      </c>
      <c r="BN234" s="3" t="s">
        <v>1405</v>
      </c>
      <c r="BO234" s="3" t="s">
        <v>1405</v>
      </c>
      <c r="BP234" s="3" t="s">
        <v>1405</v>
      </c>
      <c r="BQ234" s="3" t="s">
        <v>1405</v>
      </c>
      <c r="BR234" s="3" t="s">
        <v>1405</v>
      </c>
      <c r="BS234" s="3" t="s">
        <v>1405</v>
      </c>
      <c r="BT234" s="3" t="s">
        <v>1405</v>
      </c>
      <c r="BU234" s="3" t="str">
        <f t="shared" si="55"/>
        <v>89. PRODUCE THE CHEMICAL</v>
      </c>
      <c r="BV234" s="3" t="str">
        <f t="shared" si="55"/>
        <v/>
      </c>
      <c r="BW234" s="3" t="str">
        <f t="shared" si="55"/>
        <v>91. ON-SITE USE OF THE CHEMICAL</v>
      </c>
      <c r="BX234" s="3" t="str">
        <f t="shared" si="55"/>
        <v/>
      </c>
      <c r="BY234" s="3" t="str">
        <f t="shared" si="55"/>
        <v/>
      </c>
      <c r="BZ234" s="3" t="str">
        <f t="shared" si="54"/>
        <v>94. AS A MANUFACTURED IMPURITY</v>
      </c>
      <c r="CA234" s="3" t="str">
        <f t="shared" si="54"/>
        <v>95. USED AS A REACTANT</v>
      </c>
      <c r="CB234" s="3" t="str">
        <f t="shared" si="54"/>
        <v/>
      </c>
      <c r="CC234" s="3" t="str">
        <f t="shared" si="54"/>
        <v/>
      </c>
      <c r="CD234" s="3" t="str">
        <f t="shared" si="54"/>
        <v>98. P103  INTERMEDIATES</v>
      </c>
      <c r="CE234" s="3" t="str">
        <f t="shared" si="49"/>
        <v/>
      </c>
      <c r="CF234" s="3" t="str">
        <f t="shared" si="49"/>
        <v/>
      </c>
      <c r="CG234" s="3" t="str">
        <f t="shared" si="49"/>
        <v/>
      </c>
      <c r="CH234" s="3" t="str">
        <f t="shared" si="49"/>
        <v/>
      </c>
      <c r="CI234" s="3" t="str">
        <f t="shared" si="49"/>
        <v/>
      </c>
      <c r="CJ234" s="3" t="str">
        <f t="shared" si="49"/>
        <v/>
      </c>
      <c r="CK234" s="3" t="str">
        <f t="shared" si="57"/>
        <v/>
      </c>
      <c r="CL234" s="3" t="str">
        <f t="shared" si="57"/>
        <v/>
      </c>
      <c r="CM234" s="3" t="str">
        <f t="shared" si="57"/>
        <v/>
      </c>
      <c r="CN234" s="3" t="str">
        <f t="shared" si="57"/>
        <v/>
      </c>
      <c r="CO234" s="3" t="str">
        <f t="shared" si="57"/>
        <v/>
      </c>
      <c r="CP234" s="3" t="str">
        <f t="shared" si="57"/>
        <v/>
      </c>
      <c r="CQ234" s="3" t="str">
        <f t="shared" si="57"/>
        <v/>
      </c>
      <c r="CR234" s="3" t="str">
        <f t="shared" si="57"/>
        <v/>
      </c>
      <c r="CS234" s="3" t="str">
        <f t="shared" si="57"/>
        <v/>
      </c>
      <c r="CT234" s="3" t="str">
        <f t="shared" si="57"/>
        <v/>
      </c>
      <c r="CU234" s="3" t="str">
        <f t="shared" si="57"/>
        <v/>
      </c>
      <c r="CV234" s="3" t="str">
        <f t="shared" si="57"/>
        <v>116. AS A PROCESS IMPURITY</v>
      </c>
      <c r="CW234" s="3" t="str">
        <f t="shared" si="57"/>
        <v/>
      </c>
      <c r="CX234" s="3" t="str">
        <f t="shared" si="57"/>
        <v/>
      </c>
      <c r="CY234" s="3" t="str">
        <f t="shared" si="57"/>
        <v/>
      </c>
      <c r="CZ234" s="3" t="str">
        <f t="shared" si="60"/>
        <v/>
      </c>
      <c r="DA234" s="3" t="str">
        <f t="shared" si="60"/>
        <v/>
      </c>
      <c r="DB234" s="3" t="str">
        <f t="shared" si="60"/>
        <v/>
      </c>
      <c r="DC234" s="3" t="str">
        <f t="shared" si="60"/>
        <v/>
      </c>
      <c r="DD234" s="3" t="str">
        <f t="shared" si="60"/>
        <v/>
      </c>
      <c r="DE234" s="3" t="str">
        <f t="shared" si="60"/>
        <v/>
      </c>
      <c r="DF234" s="3" t="str">
        <f t="shared" si="60"/>
        <v/>
      </c>
      <c r="DG234" s="3" t="str">
        <f t="shared" si="60"/>
        <v/>
      </c>
      <c r="DH234" s="3" t="str">
        <f t="shared" si="60"/>
        <v/>
      </c>
      <c r="DI234" s="3" t="str">
        <f t="shared" si="60"/>
        <v/>
      </c>
      <c r="DJ234" s="3" t="str">
        <f t="shared" si="60"/>
        <v/>
      </c>
      <c r="DK234" s="3" t="str">
        <f t="shared" si="60"/>
        <v/>
      </c>
      <c r="DL234" s="3" t="str">
        <f t="shared" si="59"/>
        <v/>
      </c>
      <c r="DM234" s="3" t="str">
        <f t="shared" si="59"/>
        <v/>
      </c>
      <c r="DN234" s="3" t="str">
        <f t="shared" si="59"/>
        <v/>
      </c>
      <c r="DO234" s="3" t="str">
        <f t="shared" si="59"/>
        <v/>
      </c>
      <c r="DP234" s="3" t="str">
        <f t="shared" si="59"/>
        <v/>
      </c>
      <c r="DQ234" s="3" t="str">
        <f t="shared" si="59"/>
        <v/>
      </c>
      <c r="DR234" s="3" t="str">
        <f t="shared" si="58"/>
        <v/>
      </c>
      <c r="DS234" s="3" t="str">
        <f t="shared" si="58"/>
        <v/>
      </c>
      <c r="DT234" s="3" t="str">
        <f t="shared" si="58"/>
        <v/>
      </c>
      <c r="DU234" s="3" t="str">
        <f t="shared" si="58"/>
        <v/>
      </c>
      <c r="DV234" s="3" t="str">
        <f t="shared" si="58"/>
        <v/>
      </c>
    </row>
    <row r="235" spans="1:126" ht="75">
      <c r="A235" t="s">
        <v>115</v>
      </c>
      <c r="B235">
        <v>2019</v>
      </c>
      <c r="C235" t="s">
        <v>114</v>
      </c>
      <c r="D235">
        <v>106990</v>
      </c>
      <c r="E235" s="31">
        <v>1319218435752</v>
      </c>
      <c r="F235" t="s">
        <v>671</v>
      </c>
      <c r="G235">
        <v>324110</v>
      </c>
      <c r="H235" t="s">
        <v>672</v>
      </c>
      <c r="I235" t="s">
        <v>673</v>
      </c>
      <c r="J235" t="s">
        <v>674</v>
      </c>
      <c r="K235" t="s">
        <v>675</v>
      </c>
      <c r="L235">
        <v>19706</v>
      </c>
      <c r="M235" s="3" t="str">
        <f t="shared" si="51"/>
        <v>89. PRODUCE THE CHEMICAL, 91. ON-SITE USE OF THE CHEMICAL, 94. AS A MANUFACTURED IMPURITY, 95. USED AS A REACTANT, 98. P103  INTERMEDIATES, 116. AS A PROCESS IMPURITY</v>
      </c>
      <c r="N235" s="3" t="s">
        <v>61</v>
      </c>
      <c r="O235" s="3" t="s">
        <v>1411</v>
      </c>
      <c r="P235">
        <v>163</v>
      </c>
      <c r="Q235">
        <v>90</v>
      </c>
      <c r="R235">
        <v>253</v>
      </c>
      <c r="S235" s="3" t="s">
        <v>1407</v>
      </c>
      <c r="T235" s="3" t="s">
        <v>1405</v>
      </c>
      <c r="U235" s="3" t="s">
        <v>1407</v>
      </c>
      <c r="V235" s="3" t="s">
        <v>1405</v>
      </c>
      <c r="W235" s="3" t="s">
        <v>1405</v>
      </c>
      <c r="X235" s="3" t="s">
        <v>1407</v>
      </c>
      <c r="Y235" s="3" t="s">
        <v>1407</v>
      </c>
      <c r="Z235" s="3" t="s">
        <v>1405</v>
      </c>
      <c r="AA235" s="3" t="s">
        <v>1405</v>
      </c>
      <c r="AB235" s="3" t="s">
        <v>1407</v>
      </c>
      <c r="AC235" s="3" t="s">
        <v>1405</v>
      </c>
      <c r="AD235" s="3" t="s">
        <v>1405</v>
      </c>
      <c r="AE235" s="3" t="s">
        <v>1405</v>
      </c>
      <c r="AF235" s="3" t="s">
        <v>1405</v>
      </c>
      <c r="AG235" s="3" t="s">
        <v>1405</v>
      </c>
      <c r="AH235" s="3" t="s">
        <v>1405</v>
      </c>
      <c r="AI235" s="3" t="s">
        <v>1405</v>
      </c>
      <c r="AJ235" s="3" t="s">
        <v>1405</v>
      </c>
      <c r="AK235" s="3" t="s">
        <v>1405</v>
      </c>
      <c r="AL235" s="3" t="s">
        <v>1405</v>
      </c>
      <c r="AM235" s="3" t="s">
        <v>1405</v>
      </c>
      <c r="AN235" s="3" t="s">
        <v>1405</v>
      </c>
      <c r="AO235" s="3" t="s">
        <v>1405</v>
      </c>
      <c r="AP235" s="3" t="s">
        <v>1405</v>
      </c>
      <c r="AQ235" s="3" t="s">
        <v>1405</v>
      </c>
      <c r="AR235" s="3" t="s">
        <v>1405</v>
      </c>
      <c r="AS235" s="3" t="s">
        <v>1405</v>
      </c>
      <c r="AT235" s="3" t="s">
        <v>1407</v>
      </c>
      <c r="AU235" s="3" t="s">
        <v>1405</v>
      </c>
      <c r="AV235" s="3" t="s">
        <v>1405</v>
      </c>
      <c r="AW235" s="3" t="s">
        <v>1405</v>
      </c>
      <c r="AX235" s="3" t="s">
        <v>1405</v>
      </c>
      <c r="AY235" s="3" t="s">
        <v>1405</v>
      </c>
      <c r="AZ235" s="3" t="s">
        <v>1405</v>
      </c>
      <c r="BA235" s="3" t="s">
        <v>1405</v>
      </c>
      <c r="BB235" s="3" t="s">
        <v>1405</v>
      </c>
      <c r="BC235" s="3" t="s">
        <v>1405</v>
      </c>
      <c r="BD235" s="3" t="s">
        <v>1405</v>
      </c>
      <c r="BE235" s="3" t="s">
        <v>1405</v>
      </c>
      <c r="BF235" s="3" t="s">
        <v>1405</v>
      </c>
      <c r="BG235" s="3" t="s">
        <v>1405</v>
      </c>
      <c r="BH235" s="3" t="s">
        <v>1405</v>
      </c>
      <c r="BI235" s="3" t="s">
        <v>1405</v>
      </c>
      <c r="BJ235" s="3" t="s">
        <v>1405</v>
      </c>
      <c r="BK235" s="3" t="s">
        <v>1405</v>
      </c>
      <c r="BL235" s="3" t="s">
        <v>1405</v>
      </c>
      <c r="BM235" s="3" t="s">
        <v>1405</v>
      </c>
      <c r="BN235" s="3" t="s">
        <v>1405</v>
      </c>
      <c r="BO235" s="3" t="s">
        <v>1405</v>
      </c>
      <c r="BP235" s="3" t="s">
        <v>1405</v>
      </c>
      <c r="BQ235" s="3" t="s">
        <v>1405</v>
      </c>
      <c r="BR235" s="3" t="s">
        <v>1405</v>
      </c>
      <c r="BS235" s="3" t="s">
        <v>1405</v>
      </c>
      <c r="BT235" s="3" t="s">
        <v>1405</v>
      </c>
      <c r="BU235" s="3" t="str">
        <f t="shared" si="55"/>
        <v>89. PRODUCE THE CHEMICAL</v>
      </c>
      <c r="BV235" s="3" t="str">
        <f t="shared" si="55"/>
        <v/>
      </c>
      <c r="BW235" s="3" t="str">
        <f t="shared" si="55"/>
        <v>91. ON-SITE USE OF THE CHEMICAL</v>
      </c>
      <c r="BX235" s="3" t="str">
        <f t="shared" si="55"/>
        <v/>
      </c>
      <c r="BY235" s="3" t="str">
        <f t="shared" si="55"/>
        <v/>
      </c>
      <c r="BZ235" s="3" t="str">
        <f t="shared" si="54"/>
        <v>94. AS A MANUFACTURED IMPURITY</v>
      </c>
      <c r="CA235" s="3" t="str">
        <f t="shared" si="54"/>
        <v>95. USED AS A REACTANT</v>
      </c>
      <c r="CB235" s="3" t="str">
        <f t="shared" si="54"/>
        <v/>
      </c>
      <c r="CC235" s="3" t="str">
        <f t="shared" si="54"/>
        <v/>
      </c>
      <c r="CD235" s="3" t="str">
        <f t="shared" si="54"/>
        <v>98. P103  INTERMEDIATES</v>
      </c>
      <c r="CE235" s="3" t="str">
        <f t="shared" si="49"/>
        <v/>
      </c>
      <c r="CF235" s="3" t="str">
        <f t="shared" si="49"/>
        <v/>
      </c>
      <c r="CG235" s="3" t="str">
        <f t="shared" si="49"/>
        <v/>
      </c>
      <c r="CH235" s="3" t="str">
        <f t="shared" si="49"/>
        <v/>
      </c>
      <c r="CI235" s="3" t="str">
        <f t="shared" si="49"/>
        <v/>
      </c>
      <c r="CJ235" s="3" t="str">
        <f t="shared" si="49"/>
        <v/>
      </c>
      <c r="CK235" s="3" t="str">
        <f t="shared" si="57"/>
        <v/>
      </c>
      <c r="CL235" s="3" t="str">
        <f t="shared" si="57"/>
        <v/>
      </c>
      <c r="CM235" s="3" t="str">
        <f t="shared" si="57"/>
        <v/>
      </c>
      <c r="CN235" s="3" t="str">
        <f t="shared" si="57"/>
        <v/>
      </c>
      <c r="CO235" s="3" t="str">
        <f t="shared" si="57"/>
        <v/>
      </c>
      <c r="CP235" s="3" t="str">
        <f t="shared" si="57"/>
        <v/>
      </c>
      <c r="CQ235" s="3" t="str">
        <f t="shared" si="57"/>
        <v/>
      </c>
      <c r="CR235" s="3" t="str">
        <f t="shared" si="57"/>
        <v/>
      </c>
      <c r="CS235" s="3" t="str">
        <f t="shared" si="57"/>
        <v/>
      </c>
      <c r="CT235" s="3" t="str">
        <f t="shared" si="57"/>
        <v/>
      </c>
      <c r="CU235" s="3" t="str">
        <f t="shared" si="57"/>
        <v/>
      </c>
      <c r="CV235" s="3" t="str">
        <f t="shared" si="57"/>
        <v>116. AS A PROCESS IMPURITY</v>
      </c>
      <c r="CW235" s="3" t="str">
        <f t="shared" si="57"/>
        <v/>
      </c>
      <c r="CX235" s="3" t="str">
        <f t="shared" si="57"/>
        <v/>
      </c>
      <c r="CY235" s="3" t="str">
        <f t="shared" si="57"/>
        <v/>
      </c>
      <c r="CZ235" s="3" t="str">
        <f t="shared" si="60"/>
        <v/>
      </c>
      <c r="DA235" s="3" t="str">
        <f t="shared" si="60"/>
        <v/>
      </c>
      <c r="DB235" s="3" t="str">
        <f t="shared" si="60"/>
        <v/>
      </c>
      <c r="DC235" s="3" t="str">
        <f t="shared" si="60"/>
        <v/>
      </c>
      <c r="DD235" s="3" t="str">
        <f t="shared" si="60"/>
        <v/>
      </c>
      <c r="DE235" s="3" t="str">
        <f t="shared" si="60"/>
        <v/>
      </c>
      <c r="DF235" s="3" t="str">
        <f t="shared" si="60"/>
        <v/>
      </c>
      <c r="DG235" s="3" t="str">
        <f t="shared" si="60"/>
        <v/>
      </c>
      <c r="DH235" s="3" t="str">
        <f t="shared" si="60"/>
        <v/>
      </c>
      <c r="DI235" s="3" t="str">
        <f t="shared" si="60"/>
        <v/>
      </c>
      <c r="DJ235" s="3" t="str">
        <f t="shared" si="60"/>
        <v/>
      </c>
      <c r="DK235" s="3" t="str">
        <f t="shared" si="60"/>
        <v/>
      </c>
      <c r="DL235" s="3" t="str">
        <f t="shared" si="59"/>
        <v/>
      </c>
      <c r="DM235" s="3" t="str">
        <f t="shared" si="59"/>
        <v/>
      </c>
      <c r="DN235" s="3" t="str">
        <f t="shared" si="59"/>
        <v/>
      </c>
      <c r="DO235" s="3" t="str">
        <f t="shared" si="59"/>
        <v/>
      </c>
      <c r="DP235" s="3" t="str">
        <f t="shared" si="59"/>
        <v/>
      </c>
      <c r="DQ235" s="3" t="str">
        <f t="shared" si="59"/>
        <v/>
      </c>
      <c r="DR235" s="3" t="str">
        <f t="shared" si="58"/>
        <v/>
      </c>
      <c r="DS235" s="3" t="str">
        <f t="shared" si="58"/>
        <v/>
      </c>
      <c r="DT235" s="3" t="str">
        <f t="shared" si="58"/>
        <v/>
      </c>
      <c r="DU235" s="3" t="str">
        <f t="shared" si="58"/>
        <v/>
      </c>
      <c r="DV235" s="3" t="str">
        <f t="shared" si="58"/>
        <v/>
      </c>
    </row>
    <row r="236" spans="1:126" ht="75">
      <c r="A236" t="s">
        <v>115</v>
      </c>
      <c r="B236">
        <v>2020</v>
      </c>
      <c r="C236" t="s">
        <v>114</v>
      </c>
      <c r="D236">
        <v>106990</v>
      </c>
      <c r="E236" s="31">
        <v>1320219063512</v>
      </c>
      <c r="F236" t="s">
        <v>671</v>
      </c>
      <c r="G236">
        <v>324110</v>
      </c>
      <c r="H236" t="s">
        <v>672</v>
      </c>
      <c r="I236" t="s">
        <v>673</v>
      </c>
      <c r="J236" t="s">
        <v>674</v>
      </c>
      <c r="K236" t="s">
        <v>675</v>
      </c>
      <c r="L236">
        <v>19706</v>
      </c>
      <c r="M236" s="3" t="str">
        <f t="shared" si="51"/>
        <v>89. PRODUCE THE CHEMICAL, 94. AS A MANUFACTURED IMPURITY</v>
      </c>
      <c r="N236" s="3" t="s">
        <v>61</v>
      </c>
      <c r="O236" s="3" t="s">
        <v>1411</v>
      </c>
      <c r="P236">
        <v>146</v>
      </c>
      <c r="Q236">
        <v>76.19</v>
      </c>
      <c r="R236">
        <v>222.19</v>
      </c>
      <c r="S236" s="3" t="s">
        <v>1407</v>
      </c>
      <c r="T236" s="3" t="s">
        <v>1405</v>
      </c>
      <c r="U236" s="3" t="s">
        <v>1405</v>
      </c>
      <c r="V236" s="3" t="s">
        <v>1405</v>
      </c>
      <c r="W236" s="3" t="s">
        <v>1405</v>
      </c>
      <c r="X236" s="3" t="s">
        <v>1407</v>
      </c>
      <c r="Y236" s="3" t="s">
        <v>1405</v>
      </c>
      <c r="Z236" s="3" t="s">
        <v>1405</v>
      </c>
      <c r="AA236" s="3" t="s">
        <v>1405</v>
      </c>
      <c r="AB236" s="3" t="s">
        <v>1405</v>
      </c>
      <c r="AC236" s="3" t="s">
        <v>1405</v>
      </c>
      <c r="AD236" s="3" t="s">
        <v>1405</v>
      </c>
      <c r="AE236" s="3" t="s">
        <v>1405</v>
      </c>
      <c r="AF236" s="3" t="s">
        <v>1405</v>
      </c>
      <c r="AG236" s="3" t="s">
        <v>1405</v>
      </c>
      <c r="AH236" s="3" t="s">
        <v>1405</v>
      </c>
      <c r="AI236" s="3" t="s">
        <v>1405</v>
      </c>
      <c r="AJ236" s="3" t="s">
        <v>1405</v>
      </c>
      <c r="AK236" s="3" t="s">
        <v>1405</v>
      </c>
      <c r="AL236" s="3" t="s">
        <v>1405</v>
      </c>
      <c r="AM236" s="3" t="s">
        <v>1405</v>
      </c>
      <c r="AN236" s="3" t="s">
        <v>1405</v>
      </c>
      <c r="AO236" s="3" t="s">
        <v>1405</v>
      </c>
      <c r="AP236" s="3" t="s">
        <v>1405</v>
      </c>
      <c r="AQ236" s="3" t="s">
        <v>1405</v>
      </c>
      <c r="AR236" s="3" t="s">
        <v>1405</v>
      </c>
      <c r="AS236" s="3" t="s">
        <v>1405</v>
      </c>
      <c r="AT236" s="3" t="s">
        <v>1405</v>
      </c>
      <c r="AU236" s="3" t="s">
        <v>1405</v>
      </c>
      <c r="AV236" s="3" t="s">
        <v>1405</v>
      </c>
      <c r="AW236" s="3" t="s">
        <v>1405</v>
      </c>
      <c r="AX236" s="3" t="s">
        <v>1405</v>
      </c>
      <c r="AY236" s="3" t="s">
        <v>1405</v>
      </c>
      <c r="AZ236" s="3" t="s">
        <v>1405</v>
      </c>
      <c r="BA236" s="3" t="s">
        <v>1405</v>
      </c>
      <c r="BB236" s="3" t="s">
        <v>1405</v>
      </c>
      <c r="BC236" s="3" t="s">
        <v>1405</v>
      </c>
      <c r="BD236" s="3" t="s">
        <v>1405</v>
      </c>
      <c r="BE236" s="3" t="s">
        <v>1405</v>
      </c>
      <c r="BF236" s="3" t="s">
        <v>1405</v>
      </c>
      <c r="BG236" s="3" t="s">
        <v>1405</v>
      </c>
      <c r="BH236" s="3" t="s">
        <v>1405</v>
      </c>
      <c r="BI236" s="3" t="s">
        <v>1405</v>
      </c>
      <c r="BJ236" s="3" t="s">
        <v>1405</v>
      </c>
      <c r="BK236" s="3" t="s">
        <v>1405</v>
      </c>
      <c r="BL236" s="3" t="s">
        <v>1405</v>
      </c>
      <c r="BM236" s="3" t="s">
        <v>1405</v>
      </c>
      <c r="BN236" s="3" t="s">
        <v>1405</v>
      </c>
      <c r="BO236" s="3" t="s">
        <v>1405</v>
      </c>
      <c r="BP236" s="3" t="s">
        <v>1405</v>
      </c>
      <c r="BQ236" s="3" t="s">
        <v>1405</v>
      </c>
      <c r="BR236" s="3" t="s">
        <v>1405</v>
      </c>
      <c r="BS236" s="3" t="s">
        <v>1405</v>
      </c>
      <c r="BT236" s="3" t="s">
        <v>1405</v>
      </c>
      <c r="BU236" s="3" t="str">
        <f t="shared" si="55"/>
        <v>89. PRODUCE THE CHEMICAL</v>
      </c>
      <c r="BV236" s="3" t="str">
        <f t="shared" si="55"/>
        <v/>
      </c>
      <c r="BW236" s="3" t="str">
        <f t="shared" si="55"/>
        <v/>
      </c>
      <c r="BX236" s="3" t="str">
        <f t="shared" si="55"/>
        <v/>
      </c>
      <c r="BY236" s="3" t="str">
        <f t="shared" si="55"/>
        <v/>
      </c>
      <c r="BZ236" s="3" t="str">
        <f t="shared" si="54"/>
        <v>94. AS A MANUFACTURED IMPURITY</v>
      </c>
      <c r="CA236" s="3" t="str">
        <f t="shared" si="54"/>
        <v/>
      </c>
      <c r="CB236" s="3" t="str">
        <f t="shared" si="54"/>
        <v/>
      </c>
      <c r="CC236" s="3" t="str">
        <f t="shared" si="54"/>
        <v/>
      </c>
      <c r="CD236" s="3" t="str">
        <f t="shared" si="54"/>
        <v/>
      </c>
      <c r="CE236" s="3" t="str">
        <f t="shared" si="49"/>
        <v/>
      </c>
      <c r="CF236" s="3" t="str">
        <f t="shared" si="49"/>
        <v/>
      </c>
      <c r="CG236" s="3" t="str">
        <f t="shared" si="49"/>
        <v/>
      </c>
      <c r="CH236" s="3" t="str">
        <f t="shared" si="49"/>
        <v/>
      </c>
      <c r="CI236" s="3" t="str">
        <f t="shared" si="49"/>
        <v/>
      </c>
      <c r="CJ236" s="3" t="str">
        <f t="shared" si="49"/>
        <v/>
      </c>
      <c r="CK236" s="3" t="str">
        <f t="shared" si="57"/>
        <v/>
      </c>
      <c r="CL236" s="3" t="str">
        <f t="shared" si="57"/>
        <v/>
      </c>
      <c r="CM236" s="3" t="str">
        <f t="shared" si="57"/>
        <v/>
      </c>
      <c r="CN236" s="3" t="str">
        <f t="shared" si="57"/>
        <v/>
      </c>
      <c r="CO236" s="3" t="str">
        <f t="shared" si="57"/>
        <v/>
      </c>
      <c r="CP236" s="3" t="str">
        <f t="shared" ref="CP236:DB259" si="61">IF(AN236="Yes", CP$1,"")</f>
        <v/>
      </c>
      <c r="CQ236" s="3" t="str">
        <f t="shared" si="61"/>
        <v/>
      </c>
      <c r="CR236" s="3" t="str">
        <f t="shared" si="61"/>
        <v/>
      </c>
      <c r="CS236" s="3" t="str">
        <f t="shared" si="61"/>
        <v/>
      </c>
      <c r="CT236" s="3" t="str">
        <f t="shared" si="61"/>
        <v/>
      </c>
      <c r="CU236" s="3" t="str">
        <f t="shared" si="61"/>
        <v/>
      </c>
      <c r="CV236" s="3" t="str">
        <f t="shared" si="61"/>
        <v/>
      </c>
      <c r="CW236" s="3" t="str">
        <f t="shared" si="61"/>
        <v/>
      </c>
      <c r="CX236" s="3" t="str">
        <f t="shared" si="61"/>
        <v/>
      </c>
      <c r="CY236" s="3" t="str">
        <f t="shared" si="61"/>
        <v/>
      </c>
      <c r="CZ236" s="3" t="str">
        <f t="shared" si="60"/>
        <v/>
      </c>
      <c r="DA236" s="3" t="str">
        <f t="shared" si="60"/>
        <v/>
      </c>
      <c r="DB236" s="3" t="str">
        <f t="shared" si="60"/>
        <v/>
      </c>
      <c r="DC236" s="3" t="str">
        <f t="shared" si="60"/>
        <v/>
      </c>
      <c r="DD236" s="3" t="str">
        <f t="shared" si="60"/>
        <v/>
      </c>
      <c r="DE236" s="3" t="str">
        <f t="shared" si="60"/>
        <v/>
      </c>
      <c r="DF236" s="3" t="str">
        <f t="shared" si="60"/>
        <v/>
      </c>
      <c r="DG236" s="3" t="str">
        <f t="shared" si="60"/>
        <v/>
      </c>
      <c r="DH236" s="3" t="str">
        <f t="shared" si="60"/>
        <v/>
      </c>
      <c r="DI236" s="3" t="str">
        <f t="shared" si="60"/>
        <v/>
      </c>
      <c r="DJ236" s="3" t="str">
        <f t="shared" si="60"/>
        <v/>
      </c>
      <c r="DK236" s="3" t="str">
        <f t="shared" si="60"/>
        <v/>
      </c>
      <c r="DL236" s="3" t="str">
        <f t="shared" si="59"/>
        <v/>
      </c>
      <c r="DM236" s="3" t="str">
        <f t="shared" si="59"/>
        <v/>
      </c>
      <c r="DN236" s="3" t="str">
        <f t="shared" si="59"/>
        <v/>
      </c>
      <c r="DO236" s="3" t="str">
        <f t="shared" si="59"/>
        <v/>
      </c>
      <c r="DP236" s="3" t="str">
        <f t="shared" si="59"/>
        <v/>
      </c>
      <c r="DQ236" s="3" t="str">
        <f t="shared" si="59"/>
        <v/>
      </c>
      <c r="DR236" s="3" t="str">
        <f t="shared" si="58"/>
        <v/>
      </c>
      <c r="DS236" s="3" t="str">
        <f t="shared" si="58"/>
        <v/>
      </c>
      <c r="DT236" s="3" t="str">
        <f t="shared" si="58"/>
        <v/>
      </c>
      <c r="DU236" s="3" t="str">
        <f t="shared" si="58"/>
        <v/>
      </c>
      <c r="DV236" s="3" t="str">
        <f t="shared" si="58"/>
        <v/>
      </c>
    </row>
    <row r="237" spans="1:126" ht="75">
      <c r="A237" t="s">
        <v>115</v>
      </c>
      <c r="B237">
        <v>2021</v>
      </c>
      <c r="C237" t="s">
        <v>114</v>
      </c>
      <c r="D237">
        <v>106990</v>
      </c>
      <c r="E237" s="31">
        <v>1321220071827</v>
      </c>
      <c r="F237" t="s">
        <v>671</v>
      </c>
      <c r="G237">
        <v>324110</v>
      </c>
      <c r="H237" t="s">
        <v>672</v>
      </c>
      <c r="I237" t="s">
        <v>673</v>
      </c>
      <c r="J237" t="s">
        <v>674</v>
      </c>
      <c r="K237" t="s">
        <v>675</v>
      </c>
      <c r="L237">
        <v>19706</v>
      </c>
      <c r="M237" s="3" t="str">
        <f t="shared" si="51"/>
        <v>89. PRODUCE THE CHEMICAL, 91. ON-SITE USE OF THE CHEMICAL, 94. AS A MANUFACTURED IMPURITY, 95. USED AS A REACTANT, 98. P103  INTERMEDIATES, 116. AS A PROCESS IMPURITY</v>
      </c>
      <c r="N237" s="3" t="s">
        <v>61</v>
      </c>
      <c r="O237" s="3" t="s">
        <v>1411</v>
      </c>
      <c r="P237">
        <v>115</v>
      </c>
      <c r="Q237">
        <v>82</v>
      </c>
      <c r="R237">
        <v>197</v>
      </c>
      <c r="S237" s="3" t="s">
        <v>1407</v>
      </c>
      <c r="T237" s="3" t="s">
        <v>1405</v>
      </c>
      <c r="U237" s="3" t="s">
        <v>1407</v>
      </c>
      <c r="V237" s="3" t="s">
        <v>1405</v>
      </c>
      <c r="W237" s="3" t="s">
        <v>1405</v>
      </c>
      <c r="X237" s="3" t="s">
        <v>1407</v>
      </c>
      <c r="Y237" s="3" t="s">
        <v>1407</v>
      </c>
      <c r="Z237" s="3" t="s">
        <v>1405</v>
      </c>
      <c r="AA237" s="3" t="s">
        <v>1405</v>
      </c>
      <c r="AB237" s="3" t="s">
        <v>1407</v>
      </c>
      <c r="AC237" s="3" t="s">
        <v>1405</v>
      </c>
      <c r="AD237" s="3" t="s">
        <v>1405</v>
      </c>
      <c r="AE237" s="3" t="s">
        <v>1405</v>
      </c>
      <c r="AF237" s="3" t="s">
        <v>1405</v>
      </c>
      <c r="AG237" s="3" t="s">
        <v>1405</v>
      </c>
      <c r="AH237" s="3" t="s">
        <v>1405</v>
      </c>
      <c r="AI237" s="3" t="s">
        <v>1405</v>
      </c>
      <c r="AJ237" s="3" t="s">
        <v>1405</v>
      </c>
      <c r="AK237" s="3" t="s">
        <v>1405</v>
      </c>
      <c r="AL237" s="3" t="s">
        <v>1405</v>
      </c>
      <c r="AM237" s="3" t="s">
        <v>1405</v>
      </c>
      <c r="AN237" s="3" t="s">
        <v>1405</v>
      </c>
      <c r="AO237" s="3" t="s">
        <v>1405</v>
      </c>
      <c r="AP237" s="3" t="s">
        <v>1405</v>
      </c>
      <c r="AQ237" s="3" t="s">
        <v>1405</v>
      </c>
      <c r="AR237" s="3" t="s">
        <v>1405</v>
      </c>
      <c r="AS237" s="3" t="s">
        <v>1405</v>
      </c>
      <c r="AT237" s="3" t="s">
        <v>1407</v>
      </c>
      <c r="AU237" s="3" t="s">
        <v>1405</v>
      </c>
      <c r="AV237" s="3" t="s">
        <v>1405</v>
      </c>
      <c r="AW237" s="3" t="s">
        <v>1405</v>
      </c>
      <c r="AX237" s="3" t="s">
        <v>1405</v>
      </c>
      <c r="AY237" s="3" t="s">
        <v>1405</v>
      </c>
      <c r="AZ237" s="3" t="s">
        <v>1405</v>
      </c>
      <c r="BA237" s="3" t="s">
        <v>1405</v>
      </c>
      <c r="BB237" s="3" t="s">
        <v>1405</v>
      </c>
      <c r="BC237" s="3" t="s">
        <v>1405</v>
      </c>
      <c r="BD237" s="3" t="s">
        <v>1405</v>
      </c>
      <c r="BE237" s="3" t="s">
        <v>1405</v>
      </c>
      <c r="BF237" s="3" t="s">
        <v>1405</v>
      </c>
      <c r="BG237" s="3" t="s">
        <v>1405</v>
      </c>
      <c r="BH237" s="3" t="s">
        <v>1405</v>
      </c>
      <c r="BI237" s="3" t="s">
        <v>1405</v>
      </c>
      <c r="BJ237" s="3" t="s">
        <v>1405</v>
      </c>
      <c r="BK237" s="3" t="s">
        <v>1405</v>
      </c>
      <c r="BL237" s="3" t="s">
        <v>1405</v>
      </c>
      <c r="BM237" s="3" t="s">
        <v>1405</v>
      </c>
      <c r="BN237" s="3" t="s">
        <v>1405</v>
      </c>
      <c r="BO237" s="3" t="s">
        <v>1405</v>
      </c>
      <c r="BP237" s="3" t="s">
        <v>1405</v>
      </c>
      <c r="BQ237" s="3" t="s">
        <v>1405</v>
      </c>
      <c r="BR237" s="3" t="s">
        <v>1405</v>
      </c>
      <c r="BS237" s="3" t="s">
        <v>1405</v>
      </c>
      <c r="BT237" s="3" t="s">
        <v>1405</v>
      </c>
      <c r="BU237" s="3" t="str">
        <f t="shared" si="55"/>
        <v>89. PRODUCE THE CHEMICAL</v>
      </c>
      <c r="BV237" s="3" t="str">
        <f t="shared" si="55"/>
        <v/>
      </c>
      <c r="BW237" s="3" t="str">
        <f t="shared" si="55"/>
        <v>91. ON-SITE USE OF THE CHEMICAL</v>
      </c>
      <c r="BX237" s="3" t="str">
        <f t="shared" si="55"/>
        <v/>
      </c>
      <c r="BY237" s="3" t="str">
        <f t="shared" si="55"/>
        <v/>
      </c>
      <c r="BZ237" s="3" t="str">
        <f t="shared" si="54"/>
        <v>94. AS A MANUFACTURED IMPURITY</v>
      </c>
      <c r="CA237" s="3" t="str">
        <f t="shared" si="54"/>
        <v>95. USED AS A REACTANT</v>
      </c>
      <c r="CB237" s="3" t="str">
        <f t="shared" si="54"/>
        <v/>
      </c>
      <c r="CC237" s="3" t="str">
        <f t="shared" si="54"/>
        <v/>
      </c>
      <c r="CD237" s="3" t="str">
        <f t="shared" si="54"/>
        <v>98. P103  INTERMEDIATES</v>
      </c>
      <c r="CE237" s="3" t="str">
        <f t="shared" si="49"/>
        <v/>
      </c>
      <c r="CF237" s="3" t="str">
        <f t="shared" si="49"/>
        <v/>
      </c>
      <c r="CG237" s="3" t="str">
        <f t="shared" si="49"/>
        <v/>
      </c>
      <c r="CH237" s="3" t="str">
        <f t="shared" ref="CH237:CW264" si="62">IF(AF237="Yes", CH$1,"")</f>
        <v/>
      </c>
      <c r="CI237" s="3" t="str">
        <f t="shared" si="62"/>
        <v/>
      </c>
      <c r="CJ237" s="3" t="str">
        <f t="shared" si="62"/>
        <v/>
      </c>
      <c r="CK237" s="3" t="str">
        <f t="shared" si="62"/>
        <v/>
      </c>
      <c r="CL237" s="3" t="str">
        <f t="shared" si="62"/>
        <v/>
      </c>
      <c r="CM237" s="3" t="str">
        <f t="shared" si="62"/>
        <v/>
      </c>
      <c r="CN237" s="3" t="str">
        <f t="shared" si="62"/>
        <v/>
      </c>
      <c r="CO237" s="3" t="str">
        <f t="shared" si="62"/>
        <v/>
      </c>
      <c r="CP237" s="3" t="str">
        <f t="shared" si="61"/>
        <v/>
      </c>
      <c r="CQ237" s="3" t="str">
        <f t="shared" si="61"/>
        <v/>
      </c>
      <c r="CR237" s="3" t="str">
        <f t="shared" si="61"/>
        <v/>
      </c>
      <c r="CS237" s="3" t="str">
        <f t="shared" si="61"/>
        <v/>
      </c>
      <c r="CT237" s="3" t="str">
        <f t="shared" si="61"/>
        <v/>
      </c>
      <c r="CU237" s="3" t="str">
        <f t="shared" si="61"/>
        <v/>
      </c>
      <c r="CV237" s="3" t="str">
        <f t="shared" si="61"/>
        <v>116. AS A PROCESS IMPURITY</v>
      </c>
      <c r="CW237" s="3" t="str">
        <f t="shared" si="61"/>
        <v/>
      </c>
      <c r="CX237" s="3" t="str">
        <f t="shared" si="61"/>
        <v/>
      </c>
      <c r="CY237" s="3" t="str">
        <f t="shared" si="61"/>
        <v/>
      </c>
      <c r="CZ237" s="3" t="str">
        <f t="shared" si="60"/>
        <v/>
      </c>
      <c r="DA237" s="3" t="str">
        <f t="shared" si="60"/>
        <v/>
      </c>
      <c r="DB237" s="3" t="str">
        <f t="shared" si="60"/>
        <v/>
      </c>
      <c r="DC237" s="3" t="str">
        <f t="shared" si="60"/>
        <v/>
      </c>
      <c r="DD237" s="3" t="str">
        <f t="shared" si="60"/>
        <v/>
      </c>
      <c r="DE237" s="3" t="str">
        <f t="shared" si="60"/>
        <v/>
      </c>
      <c r="DF237" s="3" t="str">
        <f t="shared" si="60"/>
        <v/>
      </c>
      <c r="DG237" s="3" t="str">
        <f t="shared" si="60"/>
        <v/>
      </c>
      <c r="DH237" s="3" t="str">
        <f t="shared" si="60"/>
        <v/>
      </c>
      <c r="DI237" s="3" t="str">
        <f t="shared" si="60"/>
        <v/>
      </c>
      <c r="DJ237" s="3" t="str">
        <f t="shared" si="60"/>
        <v/>
      </c>
      <c r="DK237" s="3" t="str">
        <f t="shared" si="60"/>
        <v/>
      </c>
      <c r="DL237" s="3" t="str">
        <f t="shared" si="59"/>
        <v/>
      </c>
      <c r="DM237" s="3" t="str">
        <f t="shared" si="59"/>
        <v/>
      </c>
      <c r="DN237" s="3" t="str">
        <f t="shared" si="59"/>
        <v/>
      </c>
      <c r="DO237" s="3" t="str">
        <f t="shared" si="59"/>
        <v/>
      </c>
      <c r="DP237" s="3" t="str">
        <f t="shared" si="59"/>
        <v/>
      </c>
      <c r="DQ237" s="3" t="str">
        <f t="shared" si="59"/>
        <v/>
      </c>
      <c r="DR237" s="3" t="str">
        <f t="shared" si="58"/>
        <v/>
      </c>
      <c r="DS237" s="3" t="str">
        <f t="shared" si="58"/>
        <v/>
      </c>
      <c r="DT237" s="3" t="str">
        <f t="shared" si="58"/>
        <v/>
      </c>
      <c r="DU237" s="3" t="str">
        <f t="shared" si="58"/>
        <v/>
      </c>
      <c r="DV237" s="3" t="str">
        <f t="shared" si="58"/>
        <v/>
      </c>
    </row>
    <row r="238" spans="1:126" ht="45">
      <c r="A238" t="s">
        <v>115</v>
      </c>
      <c r="B238">
        <v>2016</v>
      </c>
      <c r="C238" t="s">
        <v>114</v>
      </c>
      <c r="D238">
        <v>106990</v>
      </c>
      <c r="E238" s="31">
        <v>1316215178385</v>
      </c>
      <c r="F238" t="s">
        <v>679</v>
      </c>
      <c r="G238">
        <v>324110</v>
      </c>
      <c r="H238" t="s">
        <v>680</v>
      </c>
      <c r="I238" t="s">
        <v>681</v>
      </c>
      <c r="J238" t="s">
        <v>682</v>
      </c>
      <c r="K238" t="s">
        <v>148</v>
      </c>
      <c r="L238">
        <v>75702</v>
      </c>
      <c r="M238" s="3" t="str">
        <f t="shared" si="51"/>
        <v>89. PRODUCE THE CHEMICAL, 93. AS A BYPRODUCT, 95. USED AS A REACTANT, 116. AS A PROCESS IMPURITY</v>
      </c>
      <c r="N238" s="3" t="s">
        <v>1419</v>
      </c>
      <c r="O238" s="3" t="s">
        <v>1411</v>
      </c>
      <c r="P238">
        <v>41.5</v>
      </c>
      <c r="Q238">
        <v>1098.4000000000001</v>
      </c>
      <c r="R238">
        <v>1139.9000000000001</v>
      </c>
      <c r="S238" s="3" t="s">
        <v>1407</v>
      </c>
      <c r="T238" s="3" t="s">
        <v>1405</v>
      </c>
      <c r="U238" s="3" t="s">
        <v>1405</v>
      </c>
      <c r="V238" s="3" t="s">
        <v>1405</v>
      </c>
      <c r="W238" s="3" t="s">
        <v>1407</v>
      </c>
      <c r="X238" s="3" t="s">
        <v>1405</v>
      </c>
      <c r="Y238" s="3" t="s">
        <v>1407</v>
      </c>
      <c r="AE238" s="3" t="s">
        <v>1405</v>
      </c>
      <c r="AR238" s="3" t="s">
        <v>1405</v>
      </c>
      <c r="AS238" s="3" t="s">
        <v>1405</v>
      </c>
      <c r="AT238" s="3" t="s">
        <v>1407</v>
      </c>
      <c r="AV238" s="3" t="s">
        <v>1405</v>
      </c>
      <c r="BD238" s="3" t="s">
        <v>1405</v>
      </c>
      <c r="BK238" s="3" t="s">
        <v>1405</v>
      </c>
      <c r="BU238" s="3" t="str">
        <f t="shared" si="55"/>
        <v>89. PRODUCE THE CHEMICAL</v>
      </c>
      <c r="BV238" s="3" t="str">
        <f t="shared" si="55"/>
        <v/>
      </c>
      <c r="BW238" s="3" t="str">
        <f t="shared" si="55"/>
        <v/>
      </c>
      <c r="BX238" s="3" t="str">
        <f t="shared" si="55"/>
        <v/>
      </c>
      <c r="BY238" s="3" t="str">
        <f t="shared" si="55"/>
        <v>93. AS A BYPRODUCT</v>
      </c>
      <c r="BZ238" s="3" t="str">
        <f t="shared" si="54"/>
        <v/>
      </c>
      <c r="CA238" s="3" t="str">
        <f t="shared" si="54"/>
        <v>95. USED AS A REACTANT</v>
      </c>
      <c r="CB238" s="3" t="str">
        <f t="shared" si="54"/>
        <v/>
      </c>
      <c r="CC238" s="3" t="str">
        <f t="shared" si="54"/>
        <v/>
      </c>
      <c r="CD238" s="3" t="str">
        <f t="shared" si="54"/>
        <v/>
      </c>
      <c r="CE238" s="3" t="str">
        <f t="shared" si="54"/>
        <v/>
      </c>
      <c r="CF238" s="3" t="str">
        <f t="shared" si="54"/>
        <v/>
      </c>
      <c r="CG238" s="3" t="str">
        <f t="shared" si="54"/>
        <v/>
      </c>
      <c r="CH238" s="3" t="str">
        <f t="shared" si="62"/>
        <v/>
      </c>
      <c r="CI238" s="3" t="str">
        <f t="shared" si="62"/>
        <v/>
      </c>
      <c r="CJ238" s="3" t="str">
        <f t="shared" si="62"/>
        <v/>
      </c>
      <c r="CK238" s="3" t="str">
        <f t="shared" si="62"/>
        <v/>
      </c>
      <c r="CL238" s="3" t="str">
        <f t="shared" si="62"/>
        <v/>
      </c>
      <c r="CM238" s="3" t="str">
        <f t="shared" si="62"/>
        <v/>
      </c>
      <c r="CN238" s="3" t="str">
        <f t="shared" si="62"/>
        <v/>
      </c>
      <c r="CO238" s="3" t="str">
        <f t="shared" si="62"/>
        <v/>
      </c>
      <c r="CP238" s="3" t="str">
        <f t="shared" si="61"/>
        <v/>
      </c>
      <c r="CQ238" s="3" t="str">
        <f t="shared" si="61"/>
        <v/>
      </c>
      <c r="CR238" s="3" t="str">
        <f t="shared" si="61"/>
        <v/>
      </c>
      <c r="CS238" s="3" t="str">
        <f t="shared" si="61"/>
        <v/>
      </c>
      <c r="CT238" s="3" t="str">
        <f t="shared" si="61"/>
        <v/>
      </c>
      <c r="CU238" s="3" t="str">
        <f t="shared" si="61"/>
        <v/>
      </c>
      <c r="CV238" s="3" t="str">
        <f t="shared" si="61"/>
        <v>116. AS A PROCESS IMPURITY</v>
      </c>
      <c r="CW238" s="3" t="str">
        <f t="shared" si="61"/>
        <v/>
      </c>
      <c r="CX238" s="3" t="str">
        <f t="shared" si="61"/>
        <v/>
      </c>
      <c r="CY238" s="3" t="str">
        <f t="shared" si="61"/>
        <v/>
      </c>
      <c r="CZ238" s="3" t="str">
        <f t="shared" si="60"/>
        <v/>
      </c>
      <c r="DA238" s="3" t="str">
        <f t="shared" si="60"/>
        <v/>
      </c>
      <c r="DB238" s="3" t="str">
        <f t="shared" si="60"/>
        <v/>
      </c>
      <c r="DC238" s="3" t="str">
        <f t="shared" si="60"/>
        <v/>
      </c>
      <c r="DD238" s="3" t="str">
        <f t="shared" si="60"/>
        <v/>
      </c>
      <c r="DE238" s="3" t="str">
        <f t="shared" si="60"/>
        <v/>
      </c>
      <c r="DF238" s="3" t="str">
        <f t="shared" si="60"/>
        <v/>
      </c>
      <c r="DG238" s="3" t="str">
        <f t="shared" si="60"/>
        <v/>
      </c>
      <c r="DH238" s="3" t="str">
        <f t="shared" si="60"/>
        <v/>
      </c>
      <c r="DI238" s="3" t="str">
        <f t="shared" si="60"/>
        <v/>
      </c>
      <c r="DJ238" s="3" t="str">
        <f t="shared" si="60"/>
        <v/>
      </c>
      <c r="DK238" s="3" t="str">
        <f t="shared" si="60"/>
        <v/>
      </c>
      <c r="DL238" s="3" t="str">
        <f t="shared" si="59"/>
        <v/>
      </c>
      <c r="DM238" s="3" t="str">
        <f t="shared" si="59"/>
        <v/>
      </c>
      <c r="DN238" s="3" t="str">
        <f t="shared" si="59"/>
        <v/>
      </c>
      <c r="DO238" s="3" t="str">
        <f t="shared" si="59"/>
        <v/>
      </c>
      <c r="DP238" s="3" t="str">
        <f t="shared" si="59"/>
        <v/>
      </c>
      <c r="DQ238" s="3" t="str">
        <f t="shared" si="59"/>
        <v/>
      </c>
      <c r="DR238" s="3" t="str">
        <f t="shared" si="58"/>
        <v/>
      </c>
      <c r="DS238" s="3" t="str">
        <f t="shared" si="58"/>
        <v/>
      </c>
      <c r="DT238" s="3" t="str">
        <f t="shared" si="58"/>
        <v/>
      </c>
      <c r="DU238" s="3" t="str">
        <f t="shared" si="58"/>
        <v/>
      </c>
      <c r="DV238" s="3" t="str">
        <f t="shared" si="58"/>
        <v/>
      </c>
    </row>
    <row r="239" spans="1:126" ht="45">
      <c r="A239" t="s">
        <v>115</v>
      </c>
      <c r="B239">
        <v>2017</v>
      </c>
      <c r="C239" t="s">
        <v>114</v>
      </c>
      <c r="D239">
        <v>106990</v>
      </c>
      <c r="E239" s="31">
        <v>1317215950027</v>
      </c>
      <c r="F239" t="s">
        <v>679</v>
      </c>
      <c r="G239">
        <v>324110</v>
      </c>
      <c r="H239" t="s">
        <v>680</v>
      </c>
      <c r="I239" t="s">
        <v>681</v>
      </c>
      <c r="J239" t="s">
        <v>682</v>
      </c>
      <c r="K239" t="s">
        <v>148</v>
      </c>
      <c r="L239">
        <v>75702</v>
      </c>
      <c r="M239" s="3" t="str">
        <f t="shared" si="51"/>
        <v>89. PRODUCE THE CHEMICAL, 93. AS A BYPRODUCT, 95. USED AS A REACTANT, 116. AS A PROCESS IMPURITY</v>
      </c>
      <c r="N239" s="3" t="s">
        <v>1419</v>
      </c>
      <c r="O239" s="3" t="s">
        <v>1411</v>
      </c>
      <c r="P239">
        <v>32</v>
      </c>
      <c r="Q239">
        <v>971.4</v>
      </c>
      <c r="R239">
        <v>1003.4</v>
      </c>
      <c r="S239" s="3" t="s">
        <v>1407</v>
      </c>
      <c r="T239" s="3" t="s">
        <v>1405</v>
      </c>
      <c r="U239" s="3" t="s">
        <v>1405</v>
      </c>
      <c r="V239" s="3" t="s">
        <v>1405</v>
      </c>
      <c r="W239" s="3" t="s">
        <v>1407</v>
      </c>
      <c r="X239" s="3" t="s">
        <v>1405</v>
      </c>
      <c r="Y239" s="3" t="s">
        <v>1407</v>
      </c>
      <c r="AE239" s="3" t="s">
        <v>1405</v>
      </c>
      <c r="AR239" s="3" t="s">
        <v>1405</v>
      </c>
      <c r="AS239" s="3" t="s">
        <v>1405</v>
      </c>
      <c r="AT239" s="3" t="s">
        <v>1407</v>
      </c>
      <c r="AV239" s="3" t="s">
        <v>1405</v>
      </c>
      <c r="BD239" s="3" t="s">
        <v>1405</v>
      </c>
      <c r="BK239" s="3" t="s">
        <v>1405</v>
      </c>
      <c r="BU239" s="3" t="str">
        <f t="shared" si="55"/>
        <v>89. PRODUCE THE CHEMICAL</v>
      </c>
      <c r="BV239" s="3" t="str">
        <f t="shared" si="55"/>
        <v/>
      </c>
      <c r="BW239" s="3" t="str">
        <f t="shared" si="55"/>
        <v/>
      </c>
      <c r="BX239" s="3" t="str">
        <f t="shared" si="55"/>
        <v/>
      </c>
      <c r="BY239" s="3" t="str">
        <f t="shared" si="55"/>
        <v>93. AS A BYPRODUCT</v>
      </c>
      <c r="BZ239" s="3" t="str">
        <f t="shared" si="54"/>
        <v/>
      </c>
      <c r="CA239" s="3" t="str">
        <f t="shared" si="54"/>
        <v>95. USED AS A REACTANT</v>
      </c>
      <c r="CB239" s="3" t="str">
        <f t="shared" si="54"/>
        <v/>
      </c>
      <c r="CC239" s="3" t="str">
        <f t="shared" si="54"/>
        <v/>
      </c>
      <c r="CD239" s="3" t="str">
        <f t="shared" si="54"/>
        <v/>
      </c>
      <c r="CE239" s="3" t="str">
        <f t="shared" si="54"/>
        <v/>
      </c>
      <c r="CF239" s="3" t="str">
        <f t="shared" si="54"/>
        <v/>
      </c>
      <c r="CG239" s="3" t="str">
        <f t="shared" si="54"/>
        <v/>
      </c>
      <c r="CH239" s="3" t="str">
        <f t="shared" si="62"/>
        <v/>
      </c>
      <c r="CI239" s="3" t="str">
        <f t="shared" si="62"/>
        <v/>
      </c>
      <c r="CJ239" s="3" t="str">
        <f t="shared" si="62"/>
        <v/>
      </c>
      <c r="CK239" s="3" t="str">
        <f t="shared" si="62"/>
        <v/>
      </c>
      <c r="CL239" s="3" t="str">
        <f t="shared" si="62"/>
        <v/>
      </c>
      <c r="CM239" s="3" t="str">
        <f t="shared" si="62"/>
        <v/>
      </c>
      <c r="CN239" s="3" t="str">
        <f t="shared" si="62"/>
        <v/>
      </c>
      <c r="CO239" s="3" t="str">
        <f t="shared" si="62"/>
        <v/>
      </c>
      <c r="CP239" s="3" t="str">
        <f t="shared" si="61"/>
        <v/>
      </c>
      <c r="CQ239" s="3" t="str">
        <f t="shared" si="61"/>
        <v/>
      </c>
      <c r="CR239" s="3" t="str">
        <f t="shared" si="61"/>
        <v/>
      </c>
      <c r="CS239" s="3" t="str">
        <f t="shared" si="61"/>
        <v/>
      </c>
      <c r="CT239" s="3" t="str">
        <f t="shared" si="61"/>
        <v/>
      </c>
      <c r="CU239" s="3" t="str">
        <f t="shared" si="61"/>
        <v/>
      </c>
      <c r="CV239" s="3" t="str">
        <f t="shared" si="61"/>
        <v>116. AS A PROCESS IMPURITY</v>
      </c>
      <c r="CW239" s="3" t="str">
        <f t="shared" si="61"/>
        <v/>
      </c>
      <c r="CX239" s="3" t="str">
        <f t="shared" si="61"/>
        <v/>
      </c>
      <c r="CY239" s="3" t="str">
        <f t="shared" si="61"/>
        <v/>
      </c>
      <c r="CZ239" s="3" t="str">
        <f t="shared" si="60"/>
        <v/>
      </c>
      <c r="DA239" s="3" t="str">
        <f t="shared" si="60"/>
        <v/>
      </c>
      <c r="DB239" s="3" t="str">
        <f t="shared" si="60"/>
        <v/>
      </c>
      <c r="DC239" s="3" t="str">
        <f t="shared" si="60"/>
        <v/>
      </c>
      <c r="DD239" s="3" t="str">
        <f t="shared" si="60"/>
        <v/>
      </c>
      <c r="DE239" s="3" t="str">
        <f t="shared" si="60"/>
        <v/>
      </c>
      <c r="DF239" s="3" t="str">
        <f t="shared" si="60"/>
        <v/>
      </c>
      <c r="DG239" s="3" t="str">
        <f t="shared" si="60"/>
        <v/>
      </c>
      <c r="DH239" s="3" t="str">
        <f t="shared" si="60"/>
        <v/>
      </c>
      <c r="DI239" s="3" t="str">
        <f t="shared" si="60"/>
        <v/>
      </c>
      <c r="DJ239" s="3" t="str">
        <f t="shared" si="60"/>
        <v/>
      </c>
      <c r="DK239" s="3" t="str">
        <f t="shared" si="60"/>
        <v/>
      </c>
      <c r="DL239" s="3" t="str">
        <f t="shared" si="59"/>
        <v/>
      </c>
      <c r="DM239" s="3" t="str">
        <f t="shared" si="59"/>
        <v/>
      </c>
      <c r="DN239" s="3" t="str">
        <f t="shared" si="59"/>
        <v/>
      </c>
      <c r="DO239" s="3" t="str">
        <f t="shared" si="59"/>
        <v/>
      </c>
      <c r="DP239" s="3" t="str">
        <f t="shared" si="59"/>
        <v/>
      </c>
      <c r="DQ239" s="3" t="str">
        <f t="shared" si="59"/>
        <v/>
      </c>
      <c r="DR239" s="3" t="str">
        <f t="shared" si="58"/>
        <v/>
      </c>
      <c r="DS239" s="3" t="str">
        <f t="shared" si="58"/>
        <v/>
      </c>
      <c r="DT239" s="3" t="str">
        <f t="shared" si="58"/>
        <v/>
      </c>
      <c r="DU239" s="3" t="str">
        <f t="shared" si="58"/>
        <v/>
      </c>
      <c r="DV239" s="3" t="str">
        <f t="shared" si="58"/>
        <v/>
      </c>
    </row>
    <row r="240" spans="1:126" ht="60">
      <c r="A240" t="s">
        <v>115</v>
      </c>
      <c r="B240">
        <v>2018</v>
      </c>
      <c r="C240" t="s">
        <v>114</v>
      </c>
      <c r="D240">
        <v>106990</v>
      </c>
      <c r="E240" s="31">
        <v>1318218886428</v>
      </c>
      <c r="F240" t="s">
        <v>679</v>
      </c>
      <c r="G240">
        <v>324110</v>
      </c>
      <c r="H240" t="s">
        <v>680</v>
      </c>
      <c r="I240" t="s">
        <v>681</v>
      </c>
      <c r="J240" t="s">
        <v>682</v>
      </c>
      <c r="K240" t="s">
        <v>148</v>
      </c>
      <c r="L240">
        <v>75702</v>
      </c>
      <c r="M240" s="3" t="str">
        <f t="shared" si="51"/>
        <v>89. PRODUCE THE CHEMICAL, 93. AS A BYPRODUCT, 116. AS A PROCESS IMPURITY</v>
      </c>
      <c r="N240" s="3" t="s">
        <v>1419</v>
      </c>
      <c r="O240" s="3" t="s">
        <v>1411</v>
      </c>
      <c r="P240">
        <v>32</v>
      </c>
      <c r="Q240">
        <v>977.8</v>
      </c>
      <c r="R240">
        <v>1009.8</v>
      </c>
      <c r="S240" s="3" t="s">
        <v>1407</v>
      </c>
      <c r="T240" s="3" t="s">
        <v>1405</v>
      </c>
      <c r="U240" s="3" t="s">
        <v>1405</v>
      </c>
      <c r="V240" s="3" t="s">
        <v>1405</v>
      </c>
      <c r="W240" s="3" t="s">
        <v>1407</v>
      </c>
      <c r="X240" s="3" t="s">
        <v>1405</v>
      </c>
      <c r="Y240" s="3" t="s">
        <v>1405</v>
      </c>
      <c r="Z240" s="3" t="s">
        <v>1405</v>
      </c>
      <c r="AA240" s="3" t="s">
        <v>1405</v>
      </c>
      <c r="AB240" s="3" t="s">
        <v>1405</v>
      </c>
      <c r="AC240" s="3" t="s">
        <v>1405</v>
      </c>
      <c r="AD240" s="3" t="s">
        <v>1405</v>
      </c>
      <c r="AE240" s="3" t="s">
        <v>1405</v>
      </c>
      <c r="AF240" s="3" t="s">
        <v>1405</v>
      </c>
      <c r="AG240" s="3" t="s">
        <v>1405</v>
      </c>
      <c r="AH240" s="3" t="s">
        <v>1405</v>
      </c>
      <c r="AI240" s="3" t="s">
        <v>1405</v>
      </c>
      <c r="AJ240" s="3" t="s">
        <v>1405</v>
      </c>
      <c r="AK240" s="3" t="s">
        <v>1405</v>
      </c>
      <c r="AL240" s="3" t="s">
        <v>1405</v>
      </c>
      <c r="AM240" s="3" t="s">
        <v>1405</v>
      </c>
      <c r="AN240" s="3" t="s">
        <v>1405</v>
      </c>
      <c r="AO240" s="3" t="s">
        <v>1405</v>
      </c>
      <c r="AP240" s="3" t="s">
        <v>1405</v>
      </c>
      <c r="AQ240" s="3" t="s">
        <v>1405</v>
      </c>
      <c r="AR240" s="3" t="s">
        <v>1405</v>
      </c>
      <c r="AS240" s="3" t="s">
        <v>1405</v>
      </c>
      <c r="AT240" s="3" t="s">
        <v>1407</v>
      </c>
      <c r="AU240" s="3" t="s">
        <v>1405</v>
      </c>
      <c r="AV240" s="3" t="s">
        <v>1405</v>
      </c>
      <c r="AW240" s="3" t="s">
        <v>1405</v>
      </c>
      <c r="AX240" s="3" t="s">
        <v>1405</v>
      </c>
      <c r="AY240" s="3" t="s">
        <v>1405</v>
      </c>
      <c r="AZ240" s="3" t="s">
        <v>1405</v>
      </c>
      <c r="BA240" s="3" t="s">
        <v>1405</v>
      </c>
      <c r="BB240" s="3" t="s">
        <v>1405</v>
      </c>
      <c r="BC240" s="3" t="s">
        <v>1405</v>
      </c>
      <c r="BD240" s="3" t="s">
        <v>1405</v>
      </c>
      <c r="BE240" s="3" t="s">
        <v>1405</v>
      </c>
      <c r="BF240" s="3" t="s">
        <v>1405</v>
      </c>
      <c r="BG240" s="3" t="s">
        <v>1405</v>
      </c>
      <c r="BH240" s="3" t="s">
        <v>1405</v>
      </c>
      <c r="BI240" s="3" t="s">
        <v>1405</v>
      </c>
      <c r="BJ240" s="3" t="s">
        <v>1405</v>
      </c>
      <c r="BK240" s="3" t="s">
        <v>1405</v>
      </c>
      <c r="BL240" s="3" t="s">
        <v>1405</v>
      </c>
      <c r="BM240" s="3" t="s">
        <v>1405</v>
      </c>
      <c r="BN240" s="3" t="s">
        <v>1405</v>
      </c>
      <c r="BO240" s="3" t="s">
        <v>1405</v>
      </c>
      <c r="BP240" s="3" t="s">
        <v>1405</v>
      </c>
      <c r="BQ240" s="3" t="s">
        <v>1405</v>
      </c>
      <c r="BR240" s="3" t="s">
        <v>1405</v>
      </c>
      <c r="BS240" s="3" t="s">
        <v>1405</v>
      </c>
      <c r="BT240" s="3" t="s">
        <v>1405</v>
      </c>
      <c r="BU240" s="3" t="str">
        <f t="shared" si="55"/>
        <v>89. PRODUCE THE CHEMICAL</v>
      </c>
      <c r="BV240" s="3" t="str">
        <f t="shared" si="55"/>
        <v/>
      </c>
      <c r="BW240" s="3" t="str">
        <f t="shared" si="55"/>
        <v/>
      </c>
      <c r="BX240" s="3" t="str">
        <f t="shared" si="55"/>
        <v/>
      </c>
      <c r="BY240" s="3" t="str">
        <f t="shared" si="55"/>
        <v>93. AS A BYPRODUCT</v>
      </c>
      <c r="BZ240" s="3" t="str">
        <f t="shared" si="54"/>
        <v/>
      </c>
      <c r="CA240" s="3" t="str">
        <f t="shared" si="54"/>
        <v/>
      </c>
      <c r="CB240" s="3" t="str">
        <f t="shared" si="54"/>
        <v/>
      </c>
      <c r="CC240" s="3" t="str">
        <f t="shared" si="54"/>
        <v/>
      </c>
      <c r="CD240" s="3" t="str">
        <f t="shared" si="54"/>
        <v/>
      </c>
      <c r="CE240" s="3" t="str">
        <f t="shared" si="54"/>
        <v/>
      </c>
      <c r="CF240" s="3" t="str">
        <f t="shared" si="54"/>
        <v/>
      </c>
      <c r="CG240" s="3" t="str">
        <f t="shared" si="54"/>
        <v/>
      </c>
      <c r="CH240" s="3" t="str">
        <f t="shared" si="62"/>
        <v/>
      </c>
      <c r="CI240" s="3" t="str">
        <f t="shared" si="62"/>
        <v/>
      </c>
      <c r="CJ240" s="3" t="str">
        <f t="shared" si="62"/>
        <v/>
      </c>
      <c r="CK240" s="3" t="str">
        <f t="shared" si="62"/>
        <v/>
      </c>
      <c r="CL240" s="3" t="str">
        <f t="shared" si="62"/>
        <v/>
      </c>
      <c r="CM240" s="3" t="str">
        <f t="shared" si="62"/>
        <v/>
      </c>
      <c r="CN240" s="3" t="str">
        <f t="shared" si="62"/>
        <v/>
      </c>
      <c r="CO240" s="3" t="str">
        <f t="shared" si="62"/>
        <v/>
      </c>
      <c r="CP240" s="3" t="str">
        <f t="shared" si="61"/>
        <v/>
      </c>
      <c r="CQ240" s="3" t="str">
        <f t="shared" si="61"/>
        <v/>
      </c>
      <c r="CR240" s="3" t="str">
        <f t="shared" si="61"/>
        <v/>
      </c>
      <c r="CS240" s="3" t="str">
        <f t="shared" si="61"/>
        <v/>
      </c>
      <c r="CT240" s="3" t="str">
        <f t="shared" si="61"/>
        <v/>
      </c>
      <c r="CU240" s="3" t="str">
        <f t="shared" si="61"/>
        <v/>
      </c>
      <c r="CV240" s="3" t="str">
        <f t="shared" si="61"/>
        <v>116. AS A PROCESS IMPURITY</v>
      </c>
      <c r="CW240" s="3" t="str">
        <f t="shared" si="61"/>
        <v/>
      </c>
      <c r="CX240" s="3" t="str">
        <f t="shared" si="61"/>
        <v/>
      </c>
      <c r="CY240" s="3" t="str">
        <f t="shared" si="61"/>
        <v/>
      </c>
      <c r="CZ240" s="3" t="str">
        <f t="shared" si="60"/>
        <v/>
      </c>
      <c r="DA240" s="3" t="str">
        <f t="shared" si="60"/>
        <v/>
      </c>
      <c r="DB240" s="3" t="str">
        <f t="shared" si="60"/>
        <v/>
      </c>
      <c r="DC240" s="3" t="str">
        <f t="shared" si="60"/>
        <v/>
      </c>
      <c r="DD240" s="3" t="str">
        <f t="shared" si="60"/>
        <v/>
      </c>
      <c r="DE240" s="3" t="str">
        <f t="shared" si="60"/>
        <v/>
      </c>
      <c r="DF240" s="3" t="str">
        <f t="shared" si="60"/>
        <v/>
      </c>
      <c r="DG240" s="3" t="str">
        <f t="shared" si="60"/>
        <v/>
      </c>
      <c r="DH240" s="3" t="str">
        <f t="shared" si="60"/>
        <v/>
      </c>
      <c r="DI240" s="3" t="str">
        <f t="shared" si="60"/>
        <v/>
      </c>
      <c r="DJ240" s="3" t="str">
        <f t="shared" si="60"/>
        <v/>
      </c>
      <c r="DK240" s="3" t="str">
        <f t="shared" si="60"/>
        <v/>
      </c>
      <c r="DL240" s="3" t="str">
        <f t="shared" si="59"/>
        <v/>
      </c>
      <c r="DM240" s="3" t="str">
        <f t="shared" si="59"/>
        <v/>
      </c>
      <c r="DN240" s="3" t="str">
        <f t="shared" si="59"/>
        <v/>
      </c>
      <c r="DO240" s="3" t="str">
        <f t="shared" si="59"/>
        <v/>
      </c>
      <c r="DP240" s="3" t="str">
        <f t="shared" si="59"/>
        <v/>
      </c>
      <c r="DQ240" s="3" t="str">
        <f t="shared" si="59"/>
        <v/>
      </c>
      <c r="DR240" s="3" t="str">
        <f t="shared" si="58"/>
        <v/>
      </c>
      <c r="DS240" s="3" t="str">
        <f t="shared" si="58"/>
        <v/>
      </c>
      <c r="DT240" s="3" t="str">
        <f t="shared" si="58"/>
        <v/>
      </c>
      <c r="DU240" s="3" t="str">
        <f t="shared" si="58"/>
        <v/>
      </c>
      <c r="DV240" s="3" t="str">
        <f t="shared" si="58"/>
        <v/>
      </c>
    </row>
    <row r="241" spans="1:126" ht="60">
      <c r="A241" t="s">
        <v>115</v>
      </c>
      <c r="B241">
        <v>2019</v>
      </c>
      <c r="C241" t="s">
        <v>114</v>
      </c>
      <c r="D241">
        <v>106990</v>
      </c>
      <c r="E241" s="31">
        <v>1319217871591</v>
      </c>
      <c r="F241" t="s">
        <v>679</v>
      </c>
      <c r="G241">
        <v>324110</v>
      </c>
      <c r="H241" t="s">
        <v>680</v>
      </c>
      <c r="I241" t="s">
        <v>681</v>
      </c>
      <c r="J241" t="s">
        <v>682</v>
      </c>
      <c r="K241" t="s">
        <v>148</v>
      </c>
      <c r="L241">
        <v>75702</v>
      </c>
      <c r="M241" s="3" t="str">
        <f t="shared" si="51"/>
        <v>89. PRODUCE THE CHEMICAL, 93. AS A BYPRODUCT, 95. USED AS A REACTANT, 96. P101  FEEDSTOCKS, 116. AS A PROCESS IMPURITY</v>
      </c>
      <c r="N241" s="3" t="s">
        <v>1419</v>
      </c>
      <c r="O241" s="3" t="s">
        <v>1411</v>
      </c>
      <c r="P241">
        <v>31</v>
      </c>
      <c r="Q241">
        <v>988</v>
      </c>
      <c r="R241">
        <v>1019</v>
      </c>
      <c r="S241" s="3" t="s">
        <v>1407</v>
      </c>
      <c r="T241" s="3" t="s">
        <v>1405</v>
      </c>
      <c r="U241" s="3" t="s">
        <v>1405</v>
      </c>
      <c r="V241" s="3" t="s">
        <v>1405</v>
      </c>
      <c r="W241" s="3" t="s">
        <v>1407</v>
      </c>
      <c r="X241" s="3" t="s">
        <v>1405</v>
      </c>
      <c r="Y241" s="3" t="s">
        <v>1407</v>
      </c>
      <c r="Z241" s="3" t="s">
        <v>1407</v>
      </c>
      <c r="AA241" s="3" t="s">
        <v>1405</v>
      </c>
      <c r="AB241" s="3" t="s">
        <v>1405</v>
      </c>
      <c r="AC241" s="3" t="s">
        <v>1405</v>
      </c>
      <c r="AD241" s="3" t="s">
        <v>1405</v>
      </c>
      <c r="AE241" s="3" t="s">
        <v>1405</v>
      </c>
      <c r="AF241" s="3" t="s">
        <v>1405</v>
      </c>
      <c r="AG241" s="3" t="s">
        <v>1405</v>
      </c>
      <c r="AH241" s="3" t="s">
        <v>1405</v>
      </c>
      <c r="AI241" s="3" t="s">
        <v>1405</v>
      </c>
      <c r="AJ241" s="3" t="s">
        <v>1405</v>
      </c>
      <c r="AK241" s="3" t="s">
        <v>1405</v>
      </c>
      <c r="AL241" s="3" t="s">
        <v>1405</v>
      </c>
      <c r="AM241" s="3" t="s">
        <v>1405</v>
      </c>
      <c r="AN241" s="3" t="s">
        <v>1405</v>
      </c>
      <c r="AO241" s="3" t="s">
        <v>1405</v>
      </c>
      <c r="AP241" s="3" t="s">
        <v>1405</v>
      </c>
      <c r="AQ241" s="3" t="s">
        <v>1405</v>
      </c>
      <c r="AR241" s="3" t="s">
        <v>1405</v>
      </c>
      <c r="AS241" s="3" t="s">
        <v>1405</v>
      </c>
      <c r="AT241" s="3" t="s">
        <v>1407</v>
      </c>
      <c r="AU241" s="3" t="s">
        <v>1405</v>
      </c>
      <c r="AV241" s="3" t="s">
        <v>1405</v>
      </c>
      <c r="AW241" s="3" t="s">
        <v>1405</v>
      </c>
      <c r="AX241" s="3" t="s">
        <v>1405</v>
      </c>
      <c r="AY241" s="3" t="s">
        <v>1405</v>
      </c>
      <c r="AZ241" s="3" t="s">
        <v>1405</v>
      </c>
      <c r="BA241" s="3" t="s">
        <v>1405</v>
      </c>
      <c r="BB241" s="3" t="s">
        <v>1405</v>
      </c>
      <c r="BC241" s="3" t="s">
        <v>1405</v>
      </c>
      <c r="BD241" s="3" t="s">
        <v>1405</v>
      </c>
      <c r="BE241" s="3" t="s">
        <v>1405</v>
      </c>
      <c r="BF241" s="3" t="s">
        <v>1405</v>
      </c>
      <c r="BG241" s="3" t="s">
        <v>1405</v>
      </c>
      <c r="BH241" s="3" t="s">
        <v>1405</v>
      </c>
      <c r="BI241" s="3" t="s">
        <v>1405</v>
      </c>
      <c r="BJ241" s="3" t="s">
        <v>1405</v>
      </c>
      <c r="BK241" s="3" t="s">
        <v>1405</v>
      </c>
      <c r="BL241" s="3" t="s">
        <v>1405</v>
      </c>
      <c r="BM241" s="3" t="s">
        <v>1405</v>
      </c>
      <c r="BN241" s="3" t="s">
        <v>1405</v>
      </c>
      <c r="BO241" s="3" t="s">
        <v>1405</v>
      </c>
      <c r="BP241" s="3" t="s">
        <v>1405</v>
      </c>
      <c r="BQ241" s="3" t="s">
        <v>1405</v>
      </c>
      <c r="BR241" s="3" t="s">
        <v>1405</v>
      </c>
      <c r="BS241" s="3" t="s">
        <v>1405</v>
      </c>
      <c r="BT241" s="3" t="s">
        <v>1405</v>
      </c>
      <c r="BU241" s="3" t="str">
        <f t="shared" si="55"/>
        <v>89. PRODUCE THE CHEMICAL</v>
      </c>
      <c r="BV241" s="3" t="str">
        <f t="shared" si="55"/>
        <v/>
      </c>
      <c r="BW241" s="3" t="str">
        <f t="shared" si="55"/>
        <v/>
      </c>
      <c r="BX241" s="3" t="str">
        <f t="shared" si="55"/>
        <v/>
      </c>
      <c r="BY241" s="3" t="str">
        <f t="shared" si="55"/>
        <v>93. AS A BYPRODUCT</v>
      </c>
      <c r="BZ241" s="3" t="str">
        <f t="shared" si="54"/>
        <v/>
      </c>
      <c r="CA241" s="3" t="str">
        <f t="shared" si="54"/>
        <v>95. USED AS A REACTANT</v>
      </c>
      <c r="CB241" s="3" t="str">
        <f t="shared" si="54"/>
        <v>96. P101  FEEDSTOCKS</v>
      </c>
      <c r="CC241" s="3" t="str">
        <f t="shared" si="54"/>
        <v/>
      </c>
      <c r="CD241" s="3" t="str">
        <f t="shared" si="54"/>
        <v/>
      </c>
      <c r="CE241" s="3" t="str">
        <f t="shared" si="54"/>
        <v/>
      </c>
      <c r="CF241" s="3" t="str">
        <f t="shared" si="54"/>
        <v/>
      </c>
      <c r="CG241" s="3" t="str">
        <f t="shared" si="54"/>
        <v/>
      </c>
      <c r="CH241" s="3" t="str">
        <f t="shared" si="62"/>
        <v/>
      </c>
      <c r="CI241" s="3" t="str">
        <f t="shared" si="62"/>
        <v/>
      </c>
      <c r="CJ241" s="3" t="str">
        <f t="shared" si="62"/>
        <v/>
      </c>
      <c r="CK241" s="3" t="str">
        <f t="shared" si="62"/>
        <v/>
      </c>
      <c r="CL241" s="3" t="str">
        <f t="shared" si="62"/>
        <v/>
      </c>
      <c r="CM241" s="3" t="str">
        <f t="shared" si="62"/>
        <v/>
      </c>
      <c r="CN241" s="3" t="str">
        <f t="shared" si="62"/>
        <v/>
      </c>
      <c r="CO241" s="3" t="str">
        <f t="shared" si="62"/>
        <v/>
      </c>
      <c r="CP241" s="3" t="str">
        <f t="shared" si="61"/>
        <v/>
      </c>
      <c r="CQ241" s="3" t="str">
        <f t="shared" si="61"/>
        <v/>
      </c>
      <c r="CR241" s="3" t="str">
        <f t="shared" si="61"/>
        <v/>
      </c>
      <c r="CS241" s="3" t="str">
        <f t="shared" si="61"/>
        <v/>
      </c>
      <c r="CT241" s="3" t="str">
        <f t="shared" si="61"/>
        <v/>
      </c>
      <c r="CU241" s="3" t="str">
        <f t="shared" si="61"/>
        <v/>
      </c>
      <c r="CV241" s="3" t="str">
        <f t="shared" si="61"/>
        <v>116. AS A PROCESS IMPURITY</v>
      </c>
      <c r="CW241" s="3" t="str">
        <f t="shared" si="61"/>
        <v/>
      </c>
      <c r="CX241" s="3" t="str">
        <f t="shared" si="61"/>
        <v/>
      </c>
      <c r="CY241" s="3" t="str">
        <f t="shared" si="61"/>
        <v/>
      </c>
      <c r="CZ241" s="3" t="str">
        <f t="shared" si="60"/>
        <v/>
      </c>
      <c r="DA241" s="3" t="str">
        <f t="shared" si="60"/>
        <v/>
      </c>
      <c r="DB241" s="3" t="str">
        <f t="shared" si="60"/>
        <v/>
      </c>
      <c r="DC241" s="3" t="str">
        <f t="shared" si="60"/>
        <v/>
      </c>
      <c r="DD241" s="3" t="str">
        <f t="shared" si="60"/>
        <v/>
      </c>
      <c r="DE241" s="3" t="str">
        <f t="shared" si="60"/>
        <v/>
      </c>
      <c r="DF241" s="3" t="str">
        <f t="shared" si="60"/>
        <v/>
      </c>
      <c r="DG241" s="3" t="str">
        <f t="shared" si="60"/>
        <v/>
      </c>
      <c r="DH241" s="3" t="str">
        <f t="shared" si="60"/>
        <v/>
      </c>
      <c r="DI241" s="3" t="str">
        <f t="shared" si="60"/>
        <v/>
      </c>
      <c r="DJ241" s="3" t="str">
        <f t="shared" si="60"/>
        <v/>
      </c>
      <c r="DK241" s="3" t="str">
        <f t="shared" si="60"/>
        <v/>
      </c>
      <c r="DL241" s="3" t="str">
        <f t="shared" si="59"/>
        <v/>
      </c>
      <c r="DM241" s="3" t="str">
        <f t="shared" si="59"/>
        <v/>
      </c>
      <c r="DN241" s="3" t="str">
        <f t="shared" si="59"/>
        <v/>
      </c>
      <c r="DO241" s="3" t="str">
        <f t="shared" si="59"/>
        <v/>
      </c>
      <c r="DP241" s="3" t="str">
        <f t="shared" si="59"/>
        <v/>
      </c>
      <c r="DQ241" s="3" t="str">
        <f t="shared" si="59"/>
        <v/>
      </c>
      <c r="DR241" s="3" t="str">
        <f t="shared" si="58"/>
        <v/>
      </c>
      <c r="DS241" s="3" t="str">
        <f t="shared" si="58"/>
        <v/>
      </c>
      <c r="DT241" s="3" t="str">
        <f t="shared" si="58"/>
        <v/>
      </c>
      <c r="DU241" s="3" t="str">
        <f t="shared" si="58"/>
        <v/>
      </c>
      <c r="DV241" s="3" t="str">
        <f t="shared" si="58"/>
        <v/>
      </c>
    </row>
    <row r="242" spans="1:126" ht="60">
      <c r="A242" t="s">
        <v>115</v>
      </c>
      <c r="B242">
        <v>2020</v>
      </c>
      <c r="C242" t="s">
        <v>114</v>
      </c>
      <c r="D242">
        <v>106990</v>
      </c>
      <c r="E242" s="31">
        <v>1320218800629</v>
      </c>
      <c r="F242" t="s">
        <v>679</v>
      </c>
      <c r="G242">
        <v>324110</v>
      </c>
      <c r="H242" t="s">
        <v>680</v>
      </c>
      <c r="I242" t="s">
        <v>681</v>
      </c>
      <c r="J242" t="s">
        <v>682</v>
      </c>
      <c r="K242" t="s">
        <v>148</v>
      </c>
      <c r="L242">
        <v>75702</v>
      </c>
      <c r="M242" s="3" t="str">
        <f t="shared" si="51"/>
        <v>95. USED AS A REACTANT, 97. P102  RAW MATERIALS</v>
      </c>
      <c r="N242" s="3" t="s">
        <v>1419</v>
      </c>
      <c r="O242" s="3" t="s">
        <v>1411</v>
      </c>
      <c r="P242">
        <v>35</v>
      </c>
      <c r="Q242">
        <v>944</v>
      </c>
      <c r="R242">
        <v>979</v>
      </c>
      <c r="S242" s="3" t="s">
        <v>1405</v>
      </c>
      <c r="T242" s="3" t="s">
        <v>1405</v>
      </c>
      <c r="U242" s="3" t="s">
        <v>1405</v>
      </c>
      <c r="V242" s="3" t="s">
        <v>1405</v>
      </c>
      <c r="W242" s="3" t="s">
        <v>1405</v>
      </c>
      <c r="X242" s="3" t="s">
        <v>1405</v>
      </c>
      <c r="Y242" s="3" t="s">
        <v>1407</v>
      </c>
      <c r="Z242" s="3" t="s">
        <v>1405</v>
      </c>
      <c r="AA242" s="3" t="s">
        <v>1407</v>
      </c>
      <c r="AB242" s="3" t="s">
        <v>1405</v>
      </c>
      <c r="AC242" s="3" t="s">
        <v>1405</v>
      </c>
      <c r="AD242" s="3" t="s">
        <v>1405</v>
      </c>
      <c r="AE242" s="3" t="s">
        <v>1405</v>
      </c>
      <c r="AF242" s="3" t="s">
        <v>1405</v>
      </c>
      <c r="AG242" s="3" t="s">
        <v>1405</v>
      </c>
      <c r="AH242" s="3" t="s">
        <v>1405</v>
      </c>
      <c r="AI242" s="3" t="s">
        <v>1405</v>
      </c>
      <c r="AJ242" s="3" t="s">
        <v>1405</v>
      </c>
      <c r="AK242" s="3" t="s">
        <v>1405</v>
      </c>
      <c r="AL242" s="3" t="s">
        <v>1405</v>
      </c>
      <c r="AM242" s="3" t="s">
        <v>1405</v>
      </c>
      <c r="AN242" s="3" t="s">
        <v>1405</v>
      </c>
      <c r="AO242" s="3" t="s">
        <v>1405</v>
      </c>
      <c r="AP242" s="3" t="s">
        <v>1405</v>
      </c>
      <c r="AQ242" s="3" t="s">
        <v>1405</v>
      </c>
      <c r="AR242" s="3" t="s">
        <v>1405</v>
      </c>
      <c r="AS242" s="3" t="s">
        <v>1405</v>
      </c>
      <c r="AT242" s="3" t="s">
        <v>1405</v>
      </c>
      <c r="AU242" s="3" t="s">
        <v>1405</v>
      </c>
      <c r="AV242" s="3" t="s">
        <v>1405</v>
      </c>
      <c r="AW242" s="3" t="s">
        <v>1405</v>
      </c>
      <c r="AX242" s="3" t="s">
        <v>1405</v>
      </c>
      <c r="AY242" s="3" t="s">
        <v>1405</v>
      </c>
      <c r="AZ242" s="3" t="s">
        <v>1405</v>
      </c>
      <c r="BA242" s="3" t="s">
        <v>1405</v>
      </c>
      <c r="BB242" s="3" t="s">
        <v>1405</v>
      </c>
      <c r="BC242" s="3" t="s">
        <v>1405</v>
      </c>
      <c r="BD242" s="3" t="s">
        <v>1405</v>
      </c>
      <c r="BE242" s="3" t="s">
        <v>1405</v>
      </c>
      <c r="BF242" s="3" t="s">
        <v>1405</v>
      </c>
      <c r="BG242" s="3" t="s">
        <v>1405</v>
      </c>
      <c r="BH242" s="3" t="s">
        <v>1405</v>
      </c>
      <c r="BI242" s="3" t="s">
        <v>1405</v>
      </c>
      <c r="BJ242" s="3" t="s">
        <v>1405</v>
      </c>
      <c r="BK242" s="3" t="s">
        <v>1405</v>
      </c>
      <c r="BL242" s="3" t="s">
        <v>1405</v>
      </c>
      <c r="BM242" s="3" t="s">
        <v>1405</v>
      </c>
      <c r="BN242" s="3" t="s">
        <v>1405</v>
      </c>
      <c r="BO242" s="3" t="s">
        <v>1405</v>
      </c>
      <c r="BP242" s="3" t="s">
        <v>1405</v>
      </c>
      <c r="BQ242" s="3" t="s">
        <v>1405</v>
      </c>
      <c r="BR242" s="3" t="s">
        <v>1405</v>
      </c>
      <c r="BS242" s="3" t="s">
        <v>1405</v>
      </c>
      <c r="BT242" s="3" t="s">
        <v>1405</v>
      </c>
      <c r="BU242" s="3" t="str">
        <f t="shared" si="55"/>
        <v/>
      </c>
      <c r="BV242" s="3" t="str">
        <f t="shared" si="55"/>
        <v/>
      </c>
      <c r="BW242" s="3" t="str">
        <f t="shared" si="55"/>
        <v/>
      </c>
      <c r="BX242" s="3" t="str">
        <f t="shared" si="55"/>
        <v/>
      </c>
      <c r="BY242" s="3" t="str">
        <f t="shared" si="55"/>
        <v/>
      </c>
      <c r="BZ242" s="3" t="str">
        <f t="shared" si="54"/>
        <v/>
      </c>
      <c r="CA242" s="3" t="str">
        <f t="shared" si="54"/>
        <v>95. USED AS A REACTANT</v>
      </c>
      <c r="CB242" s="3" t="str">
        <f t="shared" si="54"/>
        <v/>
      </c>
      <c r="CC242" s="3" t="str">
        <f t="shared" si="54"/>
        <v>97. P102  RAW MATERIALS</v>
      </c>
      <c r="CD242" s="3" t="str">
        <f t="shared" si="54"/>
        <v/>
      </c>
      <c r="CE242" s="3" t="str">
        <f t="shared" si="54"/>
        <v/>
      </c>
      <c r="CF242" s="3" t="str">
        <f t="shared" si="54"/>
        <v/>
      </c>
      <c r="CG242" s="3" t="str">
        <f t="shared" si="54"/>
        <v/>
      </c>
      <c r="CH242" s="3" t="str">
        <f t="shared" si="62"/>
        <v/>
      </c>
      <c r="CI242" s="3" t="str">
        <f t="shared" si="62"/>
        <v/>
      </c>
      <c r="CJ242" s="3" t="str">
        <f t="shared" si="62"/>
        <v/>
      </c>
      <c r="CK242" s="3" t="str">
        <f t="shared" si="62"/>
        <v/>
      </c>
      <c r="CL242" s="3" t="str">
        <f t="shared" si="62"/>
        <v/>
      </c>
      <c r="CM242" s="3" t="str">
        <f t="shared" si="62"/>
        <v/>
      </c>
      <c r="CN242" s="3" t="str">
        <f t="shared" si="62"/>
        <v/>
      </c>
      <c r="CO242" s="3" t="str">
        <f t="shared" si="62"/>
        <v/>
      </c>
      <c r="CP242" s="3" t="str">
        <f t="shared" si="61"/>
        <v/>
      </c>
      <c r="CQ242" s="3" t="str">
        <f t="shared" si="61"/>
        <v/>
      </c>
      <c r="CR242" s="3" t="str">
        <f t="shared" si="61"/>
        <v/>
      </c>
      <c r="CS242" s="3" t="str">
        <f t="shared" si="61"/>
        <v/>
      </c>
      <c r="CT242" s="3" t="str">
        <f t="shared" si="61"/>
        <v/>
      </c>
      <c r="CU242" s="3" t="str">
        <f t="shared" si="61"/>
        <v/>
      </c>
      <c r="CV242" s="3" t="str">
        <f t="shared" si="61"/>
        <v/>
      </c>
      <c r="CW242" s="3" t="str">
        <f t="shared" si="61"/>
        <v/>
      </c>
      <c r="CX242" s="3" t="str">
        <f t="shared" si="61"/>
        <v/>
      </c>
      <c r="CY242" s="3" t="str">
        <f t="shared" si="61"/>
        <v/>
      </c>
      <c r="CZ242" s="3" t="str">
        <f t="shared" si="60"/>
        <v/>
      </c>
      <c r="DA242" s="3" t="str">
        <f t="shared" si="60"/>
        <v/>
      </c>
      <c r="DB242" s="3" t="str">
        <f t="shared" si="60"/>
        <v/>
      </c>
      <c r="DC242" s="3" t="str">
        <f t="shared" si="60"/>
        <v/>
      </c>
      <c r="DD242" s="3" t="str">
        <f t="shared" si="60"/>
        <v/>
      </c>
      <c r="DE242" s="3" t="str">
        <f t="shared" si="60"/>
        <v/>
      </c>
      <c r="DF242" s="3" t="str">
        <f t="shared" si="60"/>
        <v/>
      </c>
      <c r="DG242" s="3" t="str">
        <f t="shared" si="60"/>
        <v/>
      </c>
      <c r="DH242" s="3" t="str">
        <f t="shared" si="60"/>
        <v/>
      </c>
      <c r="DI242" s="3" t="str">
        <f t="shared" si="60"/>
        <v/>
      </c>
      <c r="DJ242" s="3" t="str">
        <f t="shared" si="60"/>
        <v/>
      </c>
      <c r="DK242" s="3" t="str">
        <f t="shared" si="60"/>
        <v/>
      </c>
      <c r="DL242" s="3" t="str">
        <f t="shared" si="59"/>
        <v/>
      </c>
      <c r="DM242" s="3" t="str">
        <f t="shared" si="59"/>
        <v/>
      </c>
      <c r="DN242" s="3" t="str">
        <f t="shared" si="59"/>
        <v/>
      </c>
      <c r="DO242" s="3" t="str">
        <f t="shared" si="59"/>
        <v/>
      </c>
      <c r="DP242" s="3" t="str">
        <f t="shared" si="59"/>
        <v/>
      </c>
      <c r="DQ242" s="3" t="str">
        <f t="shared" si="59"/>
        <v/>
      </c>
      <c r="DR242" s="3" t="str">
        <f t="shared" si="58"/>
        <v/>
      </c>
      <c r="DS242" s="3" t="str">
        <f t="shared" si="58"/>
        <v/>
      </c>
      <c r="DT242" s="3" t="str">
        <f t="shared" si="58"/>
        <v/>
      </c>
      <c r="DU242" s="3" t="str">
        <f t="shared" si="58"/>
        <v/>
      </c>
      <c r="DV242" s="3" t="str">
        <f t="shared" si="58"/>
        <v/>
      </c>
    </row>
    <row r="243" spans="1:126" ht="60">
      <c r="A243" t="s">
        <v>115</v>
      </c>
      <c r="B243">
        <v>2021</v>
      </c>
      <c r="C243" t="s">
        <v>114</v>
      </c>
      <c r="D243">
        <v>106990</v>
      </c>
      <c r="E243" s="31">
        <v>1321219627179</v>
      </c>
      <c r="F243" t="s">
        <v>679</v>
      </c>
      <c r="G243">
        <v>324110</v>
      </c>
      <c r="H243" t="s">
        <v>680</v>
      </c>
      <c r="I243" t="s">
        <v>681</v>
      </c>
      <c r="J243" t="s">
        <v>682</v>
      </c>
      <c r="K243" t="s">
        <v>148</v>
      </c>
      <c r="L243">
        <v>75702</v>
      </c>
      <c r="M243" s="3" t="str">
        <f t="shared" si="51"/>
        <v>89. PRODUCE THE CHEMICAL, 93. AS A BYPRODUCT, 95. USED AS A REACTANT, 96. P101  FEEDSTOCKS, 116. AS A PROCESS IMPURITY</v>
      </c>
      <c r="N243" s="3" t="s">
        <v>1419</v>
      </c>
      <c r="O243" s="3" t="s">
        <v>1411</v>
      </c>
      <c r="P243">
        <v>31</v>
      </c>
      <c r="Q243">
        <v>911</v>
      </c>
      <c r="R243">
        <v>942</v>
      </c>
      <c r="S243" s="3" t="s">
        <v>1407</v>
      </c>
      <c r="T243" s="3" t="s">
        <v>1405</v>
      </c>
      <c r="U243" s="3" t="s">
        <v>1405</v>
      </c>
      <c r="V243" s="3" t="s">
        <v>1405</v>
      </c>
      <c r="W243" s="3" t="s">
        <v>1407</v>
      </c>
      <c r="X243" s="3" t="s">
        <v>1405</v>
      </c>
      <c r="Y243" s="3" t="s">
        <v>1407</v>
      </c>
      <c r="Z243" s="3" t="s">
        <v>1407</v>
      </c>
      <c r="AA243" s="3" t="s">
        <v>1405</v>
      </c>
      <c r="AB243" s="3" t="s">
        <v>1405</v>
      </c>
      <c r="AC243" s="3" t="s">
        <v>1405</v>
      </c>
      <c r="AD243" s="3" t="s">
        <v>1405</v>
      </c>
      <c r="AE243" s="3" t="s">
        <v>1405</v>
      </c>
      <c r="AF243" s="3" t="s">
        <v>1405</v>
      </c>
      <c r="AG243" s="3" t="s">
        <v>1405</v>
      </c>
      <c r="AH243" s="3" t="s">
        <v>1405</v>
      </c>
      <c r="AI243" s="3" t="s">
        <v>1405</v>
      </c>
      <c r="AJ243" s="3" t="s">
        <v>1405</v>
      </c>
      <c r="AK243" s="3" t="s">
        <v>1405</v>
      </c>
      <c r="AL243" s="3" t="s">
        <v>1405</v>
      </c>
      <c r="AM243" s="3" t="s">
        <v>1405</v>
      </c>
      <c r="AN243" s="3" t="s">
        <v>1405</v>
      </c>
      <c r="AO243" s="3" t="s">
        <v>1405</v>
      </c>
      <c r="AP243" s="3" t="s">
        <v>1405</v>
      </c>
      <c r="AQ243" s="3" t="s">
        <v>1405</v>
      </c>
      <c r="AR243" s="3" t="s">
        <v>1405</v>
      </c>
      <c r="AS243" s="3" t="s">
        <v>1405</v>
      </c>
      <c r="AT243" s="3" t="s">
        <v>1407</v>
      </c>
      <c r="AU243" s="3" t="s">
        <v>1405</v>
      </c>
      <c r="AV243" s="3" t="s">
        <v>1405</v>
      </c>
      <c r="AW243" s="3" t="s">
        <v>1405</v>
      </c>
      <c r="AX243" s="3" t="s">
        <v>1405</v>
      </c>
      <c r="AY243" s="3" t="s">
        <v>1405</v>
      </c>
      <c r="AZ243" s="3" t="s">
        <v>1405</v>
      </c>
      <c r="BA243" s="3" t="s">
        <v>1405</v>
      </c>
      <c r="BB243" s="3" t="s">
        <v>1405</v>
      </c>
      <c r="BC243" s="3" t="s">
        <v>1405</v>
      </c>
      <c r="BD243" s="3" t="s">
        <v>1405</v>
      </c>
      <c r="BE243" s="3" t="s">
        <v>1405</v>
      </c>
      <c r="BF243" s="3" t="s">
        <v>1405</v>
      </c>
      <c r="BG243" s="3" t="s">
        <v>1405</v>
      </c>
      <c r="BH243" s="3" t="s">
        <v>1405</v>
      </c>
      <c r="BI243" s="3" t="s">
        <v>1405</v>
      </c>
      <c r="BJ243" s="3" t="s">
        <v>1405</v>
      </c>
      <c r="BK243" s="3" t="s">
        <v>1405</v>
      </c>
      <c r="BL243" s="3" t="s">
        <v>1405</v>
      </c>
      <c r="BM243" s="3" t="s">
        <v>1405</v>
      </c>
      <c r="BN243" s="3" t="s">
        <v>1405</v>
      </c>
      <c r="BO243" s="3" t="s">
        <v>1405</v>
      </c>
      <c r="BP243" s="3" t="s">
        <v>1405</v>
      </c>
      <c r="BQ243" s="3" t="s">
        <v>1405</v>
      </c>
      <c r="BR243" s="3" t="s">
        <v>1405</v>
      </c>
      <c r="BS243" s="3" t="s">
        <v>1405</v>
      </c>
      <c r="BT243" s="3" t="s">
        <v>1405</v>
      </c>
      <c r="BU243" s="3" t="str">
        <f t="shared" si="55"/>
        <v>89. PRODUCE THE CHEMICAL</v>
      </c>
      <c r="BV243" s="3" t="str">
        <f t="shared" si="55"/>
        <v/>
      </c>
      <c r="BW243" s="3" t="str">
        <f t="shared" si="55"/>
        <v/>
      </c>
      <c r="BX243" s="3" t="str">
        <f t="shared" si="55"/>
        <v/>
      </c>
      <c r="BY243" s="3" t="str">
        <f t="shared" si="55"/>
        <v>93. AS A BYPRODUCT</v>
      </c>
      <c r="BZ243" s="3" t="str">
        <f t="shared" si="54"/>
        <v/>
      </c>
      <c r="CA243" s="3" t="str">
        <f t="shared" si="54"/>
        <v>95. USED AS A REACTANT</v>
      </c>
      <c r="CB243" s="3" t="str">
        <f t="shared" si="54"/>
        <v>96. P101  FEEDSTOCKS</v>
      </c>
      <c r="CC243" s="3" t="str">
        <f t="shared" si="54"/>
        <v/>
      </c>
      <c r="CD243" s="3" t="str">
        <f t="shared" si="54"/>
        <v/>
      </c>
      <c r="CE243" s="3" t="str">
        <f t="shared" si="54"/>
        <v/>
      </c>
      <c r="CF243" s="3" t="str">
        <f t="shared" si="54"/>
        <v/>
      </c>
      <c r="CG243" s="3" t="str">
        <f t="shared" si="54"/>
        <v/>
      </c>
      <c r="CH243" s="3" t="str">
        <f t="shared" si="62"/>
        <v/>
      </c>
      <c r="CI243" s="3" t="str">
        <f t="shared" si="62"/>
        <v/>
      </c>
      <c r="CJ243" s="3" t="str">
        <f t="shared" si="62"/>
        <v/>
      </c>
      <c r="CK243" s="3" t="str">
        <f t="shared" si="62"/>
        <v/>
      </c>
      <c r="CL243" s="3" t="str">
        <f t="shared" si="62"/>
        <v/>
      </c>
      <c r="CM243" s="3" t="str">
        <f t="shared" si="62"/>
        <v/>
      </c>
      <c r="CN243" s="3" t="str">
        <f t="shared" si="62"/>
        <v/>
      </c>
      <c r="CO243" s="3" t="str">
        <f t="shared" si="62"/>
        <v/>
      </c>
      <c r="CP243" s="3" t="str">
        <f t="shared" si="61"/>
        <v/>
      </c>
      <c r="CQ243" s="3" t="str">
        <f t="shared" si="61"/>
        <v/>
      </c>
      <c r="CR243" s="3" t="str">
        <f t="shared" si="61"/>
        <v/>
      </c>
      <c r="CS243" s="3" t="str">
        <f t="shared" si="61"/>
        <v/>
      </c>
      <c r="CT243" s="3" t="str">
        <f t="shared" si="61"/>
        <v/>
      </c>
      <c r="CU243" s="3" t="str">
        <f t="shared" si="61"/>
        <v/>
      </c>
      <c r="CV243" s="3" t="str">
        <f t="shared" si="61"/>
        <v>116. AS A PROCESS IMPURITY</v>
      </c>
      <c r="CW243" s="3" t="str">
        <f t="shared" si="61"/>
        <v/>
      </c>
      <c r="CX243" s="3" t="str">
        <f t="shared" si="61"/>
        <v/>
      </c>
      <c r="CY243" s="3" t="str">
        <f t="shared" si="61"/>
        <v/>
      </c>
      <c r="CZ243" s="3" t="str">
        <f t="shared" si="60"/>
        <v/>
      </c>
      <c r="DA243" s="3" t="str">
        <f t="shared" si="60"/>
        <v/>
      </c>
      <c r="DB243" s="3" t="str">
        <f t="shared" si="60"/>
        <v/>
      </c>
      <c r="DC243" s="3" t="str">
        <f t="shared" si="60"/>
        <v/>
      </c>
      <c r="DD243" s="3" t="str">
        <f t="shared" si="60"/>
        <v/>
      </c>
      <c r="DE243" s="3" t="str">
        <f t="shared" si="60"/>
        <v/>
      </c>
      <c r="DF243" s="3" t="str">
        <f t="shared" si="60"/>
        <v/>
      </c>
      <c r="DG243" s="3" t="str">
        <f t="shared" si="60"/>
        <v/>
      </c>
      <c r="DH243" s="3" t="str">
        <f t="shared" si="60"/>
        <v/>
      </c>
      <c r="DI243" s="3" t="str">
        <f t="shared" si="60"/>
        <v/>
      </c>
      <c r="DJ243" s="3" t="str">
        <f t="shared" si="60"/>
        <v/>
      </c>
      <c r="DK243" s="3" t="str">
        <f t="shared" si="60"/>
        <v/>
      </c>
      <c r="DL243" s="3" t="str">
        <f t="shared" si="59"/>
        <v/>
      </c>
      <c r="DM243" s="3" t="str">
        <f t="shared" si="59"/>
        <v/>
      </c>
      <c r="DN243" s="3" t="str">
        <f t="shared" si="59"/>
        <v/>
      </c>
      <c r="DO243" s="3" t="str">
        <f t="shared" si="59"/>
        <v/>
      </c>
      <c r="DP243" s="3" t="str">
        <f t="shared" si="59"/>
        <v/>
      </c>
      <c r="DQ243" s="3" t="str">
        <f t="shared" si="59"/>
        <v/>
      </c>
      <c r="DR243" s="3" t="str">
        <f t="shared" si="58"/>
        <v/>
      </c>
      <c r="DS243" s="3" t="str">
        <f t="shared" si="58"/>
        <v/>
      </c>
      <c r="DT243" s="3" t="str">
        <f t="shared" si="58"/>
        <v/>
      </c>
      <c r="DU243" s="3" t="str">
        <f t="shared" si="58"/>
        <v/>
      </c>
      <c r="DV243" s="3" t="str">
        <f t="shared" si="58"/>
        <v/>
      </c>
    </row>
    <row r="244" spans="1:126" ht="30">
      <c r="A244" t="s">
        <v>115</v>
      </c>
      <c r="B244">
        <v>2016</v>
      </c>
      <c r="C244" t="s">
        <v>114</v>
      </c>
      <c r="D244">
        <v>106990</v>
      </c>
      <c r="E244" s="31">
        <v>1316215633759</v>
      </c>
      <c r="F244" t="s">
        <v>683</v>
      </c>
      <c r="G244">
        <v>325212</v>
      </c>
      <c r="H244" t="s">
        <v>684</v>
      </c>
      <c r="I244" t="s">
        <v>685</v>
      </c>
      <c r="J244" t="s">
        <v>686</v>
      </c>
      <c r="K244" t="s">
        <v>216</v>
      </c>
      <c r="L244">
        <v>70068</v>
      </c>
      <c r="M244" s="3" t="str">
        <f t="shared" si="51"/>
        <v>95. USED AS A REACTANT</v>
      </c>
      <c r="N244" s="3" t="s">
        <v>66</v>
      </c>
      <c r="O244" s="3" t="s">
        <v>1437</v>
      </c>
      <c r="P244">
        <v>909</v>
      </c>
      <c r="Q244">
        <v>3305</v>
      </c>
      <c r="R244">
        <v>4214</v>
      </c>
      <c r="S244" s="3" t="s">
        <v>1405</v>
      </c>
      <c r="T244" s="3" t="s">
        <v>1405</v>
      </c>
      <c r="U244" s="3" t="s">
        <v>1405</v>
      </c>
      <c r="V244" s="3" t="s">
        <v>1405</v>
      </c>
      <c r="W244" s="3" t="s">
        <v>1405</v>
      </c>
      <c r="X244" s="3" t="s">
        <v>1405</v>
      </c>
      <c r="Y244" s="3" t="s">
        <v>1407</v>
      </c>
      <c r="AE244" s="3" t="s">
        <v>1405</v>
      </c>
      <c r="AR244" s="3" t="s">
        <v>1405</v>
      </c>
      <c r="AS244" s="3" t="s">
        <v>1405</v>
      </c>
      <c r="AT244" s="3" t="s">
        <v>1405</v>
      </c>
      <c r="AV244" s="3" t="s">
        <v>1405</v>
      </c>
      <c r="BD244" s="3" t="s">
        <v>1405</v>
      </c>
      <c r="BK244" s="3" t="s">
        <v>1405</v>
      </c>
      <c r="BU244" s="3" t="str">
        <f t="shared" si="55"/>
        <v/>
      </c>
      <c r="BV244" s="3" t="str">
        <f t="shared" si="55"/>
        <v/>
      </c>
      <c r="BW244" s="3" t="str">
        <f t="shared" si="55"/>
        <v/>
      </c>
      <c r="BX244" s="3" t="str">
        <f t="shared" si="55"/>
        <v/>
      </c>
      <c r="BY244" s="3" t="str">
        <f t="shared" si="55"/>
        <v/>
      </c>
      <c r="BZ244" s="3" t="str">
        <f t="shared" si="54"/>
        <v/>
      </c>
      <c r="CA244" s="3" t="str">
        <f t="shared" si="54"/>
        <v>95. USED AS A REACTANT</v>
      </c>
      <c r="CB244" s="3" t="str">
        <f t="shared" si="54"/>
        <v/>
      </c>
      <c r="CC244" s="3" t="str">
        <f t="shared" si="54"/>
        <v/>
      </c>
      <c r="CD244" s="3" t="str">
        <f t="shared" si="54"/>
        <v/>
      </c>
      <c r="CE244" s="3" t="str">
        <f t="shared" si="54"/>
        <v/>
      </c>
      <c r="CF244" s="3" t="str">
        <f t="shared" si="54"/>
        <v/>
      </c>
      <c r="CG244" s="3" t="str">
        <f t="shared" si="54"/>
        <v/>
      </c>
      <c r="CH244" s="3" t="str">
        <f t="shared" si="62"/>
        <v/>
      </c>
      <c r="CI244" s="3" t="str">
        <f t="shared" si="62"/>
        <v/>
      </c>
      <c r="CJ244" s="3" t="str">
        <f t="shared" si="62"/>
        <v/>
      </c>
      <c r="CK244" s="3" t="str">
        <f t="shared" si="62"/>
        <v/>
      </c>
      <c r="CL244" s="3" t="str">
        <f t="shared" si="62"/>
        <v/>
      </c>
      <c r="CM244" s="3" t="str">
        <f t="shared" si="62"/>
        <v/>
      </c>
      <c r="CN244" s="3" t="str">
        <f t="shared" si="62"/>
        <v/>
      </c>
      <c r="CO244" s="3" t="str">
        <f t="shared" si="62"/>
        <v/>
      </c>
      <c r="CP244" s="3" t="str">
        <f t="shared" si="61"/>
        <v/>
      </c>
      <c r="CQ244" s="3" t="str">
        <f t="shared" si="61"/>
        <v/>
      </c>
      <c r="CR244" s="3" t="str">
        <f t="shared" si="61"/>
        <v/>
      </c>
      <c r="CS244" s="3" t="str">
        <f t="shared" si="61"/>
        <v/>
      </c>
      <c r="CT244" s="3" t="str">
        <f t="shared" si="61"/>
        <v/>
      </c>
      <c r="CU244" s="3" t="str">
        <f t="shared" si="61"/>
        <v/>
      </c>
      <c r="CV244" s="3" t="str">
        <f t="shared" si="61"/>
        <v/>
      </c>
      <c r="CW244" s="3" t="str">
        <f t="shared" si="61"/>
        <v/>
      </c>
      <c r="CX244" s="3" t="str">
        <f t="shared" si="61"/>
        <v/>
      </c>
      <c r="CY244" s="3" t="str">
        <f t="shared" si="61"/>
        <v/>
      </c>
      <c r="CZ244" s="3" t="str">
        <f t="shared" si="60"/>
        <v/>
      </c>
      <c r="DA244" s="3" t="str">
        <f t="shared" si="60"/>
        <v/>
      </c>
      <c r="DB244" s="3" t="str">
        <f t="shared" si="60"/>
        <v/>
      </c>
      <c r="DC244" s="3" t="str">
        <f t="shared" si="60"/>
        <v/>
      </c>
      <c r="DD244" s="3" t="str">
        <f t="shared" si="60"/>
        <v/>
      </c>
      <c r="DE244" s="3" t="str">
        <f t="shared" si="60"/>
        <v/>
      </c>
      <c r="DF244" s="3" t="str">
        <f t="shared" si="60"/>
        <v/>
      </c>
      <c r="DG244" s="3" t="str">
        <f t="shared" si="60"/>
        <v/>
      </c>
      <c r="DH244" s="3" t="str">
        <f t="shared" si="60"/>
        <v/>
      </c>
      <c r="DI244" s="3" t="str">
        <f t="shared" si="60"/>
        <v/>
      </c>
      <c r="DJ244" s="3" t="str">
        <f t="shared" si="60"/>
        <v/>
      </c>
      <c r="DK244" s="3" t="str">
        <f t="shared" si="60"/>
        <v/>
      </c>
      <c r="DL244" s="3" t="str">
        <f t="shared" si="59"/>
        <v/>
      </c>
      <c r="DM244" s="3" t="str">
        <f t="shared" si="59"/>
        <v/>
      </c>
      <c r="DN244" s="3" t="str">
        <f t="shared" si="59"/>
        <v/>
      </c>
      <c r="DO244" s="3" t="str">
        <f t="shared" si="59"/>
        <v/>
      </c>
      <c r="DP244" s="3" t="str">
        <f t="shared" si="59"/>
        <v/>
      </c>
      <c r="DQ244" s="3" t="str">
        <f t="shared" si="59"/>
        <v/>
      </c>
      <c r="DR244" s="3" t="str">
        <f t="shared" si="58"/>
        <v/>
      </c>
      <c r="DS244" s="3" t="str">
        <f t="shared" si="58"/>
        <v/>
      </c>
      <c r="DT244" s="3" t="str">
        <f t="shared" si="58"/>
        <v/>
      </c>
      <c r="DU244" s="3" t="str">
        <f t="shared" si="58"/>
        <v/>
      </c>
      <c r="DV244" s="3" t="str">
        <f t="shared" si="58"/>
        <v/>
      </c>
    </row>
    <row r="245" spans="1:126" ht="30">
      <c r="A245" t="s">
        <v>115</v>
      </c>
      <c r="B245">
        <v>2017</v>
      </c>
      <c r="C245" t="s">
        <v>114</v>
      </c>
      <c r="D245">
        <v>106990</v>
      </c>
      <c r="E245" s="31">
        <v>1317216548370</v>
      </c>
      <c r="F245" t="s">
        <v>683</v>
      </c>
      <c r="G245">
        <v>325212</v>
      </c>
      <c r="H245" t="s">
        <v>684</v>
      </c>
      <c r="I245" t="s">
        <v>685</v>
      </c>
      <c r="J245" t="s">
        <v>686</v>
      </c>
      <c r="K245" t="s">
        <v>216</v>
      </c>
      <c r="L245">
        <v>70068</v>
      </c>
      <c r="M245" s="3" t="str">
        <f t="shared" si="51"/>
        <v>95. USED AS A REACTANT</v>
      </c>
      <c r="N245" s="3" t="s">
        <v>66</v>
      </c>
      <c r="O245" s="3" t="s">
        <v>1437</v>
      </c>
      <c r="P245">
        <v>700</v>
      </c>
      <c r="Q245">
        <v>3200</v>
      </c>
      <c r="R245">
        <v>3900</v>
      </c>
      <c r="S245" s="3" t="s">
        <v>1405</v>
      </c>
      <c r="T245" s="3" t="s">
        <v>1405</v>
      </c>
      <c r="U245" s="3" t="s">
        <v>1405</v>
      </c>
      <c r="V245" s="3" t="s">
        <v>1405</v>
      </c>
      <c r="W245" s="3" t="s">
        <v>1405</v>
      </c>
      <c r="X245" s="3" t="s">
        <v>1405</v>
      </c>
      <c r="Y245" s="3" t="s">
        <v>1407</v>
      </c>
      <c r="AE245" s="3" t="s">
        <v>1405</v>
      </c>
      <c r="AR245" s="3" t="s">
        <v>1405</v>
      </c>
      <c r="AS245" s="3" t="s">
        <v>1405</v>
      </c>
      <c r="AT245" s="3" t="s">
        <v>1405</v>
      </c>
      <c r="AV245" s="3" t="s">
        <v>1405</v>
      </c>
      <c r="BD245" s="3" t="s">
        <v>1405</v>
      </c>
      <c r="BK245" s="3" t="s">
        <v>1405</v>
      </c>
      <c r="BU245" s="3" t="str">
        <f t="shared" si="55"/>
        <v/>
      </c>
      <c r="BV245" s="3" t="str">
        <f t="shared" si="55"/>
        <v/>
      </c>
      <c r="BW245" s="3" t="str">
        <f t="shared" si="55"/>
        <v/>
      </c>
      <c r="BX245" s="3" t="str">
        <f t="shared" si="55"/>
        <v/>
      </c>
      <c r="BY245" s="3" t="str">
        <f t="shared" si="55"/>
        <v/>
      </c>
      <c r="BZ245" s="3" t="str">
        <f t="shared" si="54"/>
        <v/>
      </c>
      <c r="CA245" s="3" t="str">
        <f t="shared" si="54"/>
        <v>95. USED AS A REACTANT</v>
      </c>
      <c r="CB245" s="3" t="str">
        <f t="shared" si="54"/>
        <v/>
      </c>
      <c r="CC245" s="3" t="str">
        <f t="shared" si="54"/>
        <v/>
      </c>
      <c r="CD245" s="3" t="str">
        <f t="shared" si="54"/>
        <v/>
      </c>
      <c r="CE245" s="3" t="str">
        <f t="shared" si="54"/>
        <v/>
      </c>
      <c r="CF245" s="3" t="str">
        <f t="shared" si="54"/>
        <v/>
      </c>
      <c r="CG245" s="3" t="str">
        <f t="shared" si="54"/>
        <v/>
      </c>
      <c r="CH245" s="3" t="str">
        <f t="shared" si="62"/>
        <v/>
      </c>
      <c r="CI245" s="3" t="str">
        <f t="shared" si="62"/>
        <v/>
      </c>
      <c r="CJ245" s="3" t="str">
        <f t="shared" si="62"/>
        <v/>
      </c>
      <c r="CK245" s="3" t="str">
        <f t="shared" si="62"/>
        <v/>
      </c>
      <c r="CL245" s="3" t="str">
        <f t="shared" si="62"/>
        <v/>
      </c>
      <c r="CM245" s="3" t="str">
        <f t="shared" si="62"/>
        <v/>
      </c>
      <c r="CN245" s="3" t="str">
        <f t="shared" si="62"/>
        <v/>
      </c>
      <c r="CO245" s="3" t="str">
        <f t="shared" si="62"/>
        <v/>
      </c>
      <c r="CP245" s="3" t="str">
        <f t="shared" si="61"/>
        <v/>
      </c>
      <c r="CQ245" s="3" t="str">
        <f t="shared" si="61"/>
        <v/>
      </c>
      <c r="CR245" s="3" t="str">
        <f t="shared" si="61"/>
        <v/>
      </c>
      <c r="CS245" s="3" t="str">
        <f t="shared" si="61"/>
        <v/>
      </c>
      <c r="CT245" s="3" t="str">
        <f t="shared" si="61"/>
        <v/>
      </c>
      <c r="CU245" s="3" t="str">
        <f t="shared" si="61"/>
        <v/>
      </c>
      <c r="CV245" s="3" t="str">
        <f t="shared" si="61"/>
        <v/>
      </c>
      <c r="CW245" s="3" t="str">
        <f t="shared" si="61"/>
        <v/>
      </c>
      <c r="CX245" s="3" t="str">
        <f t="shared" si="61"/>
        <v/>
      </c>
      <c r="CY245" s="3" t="str">
        <f t="shared" si="61"/>
        <v/>
      </c>
      <c r="CZ245" s="3" t="str">
        <f t="shared" si="60"/>
        <v/>
      </c>
      <c r="DA245" s="3" t="str">
        <f t="shared" si="60"/>
        <v/>
      </c>
      <c r="DB245" s="3" t="str">
        <f t="shared" si="60"/>
        <v/>
      </c>
      <c r="DC245" s="3" t="str">
        <f t="shared" si="60"/>
        <v/>
      </c>
      <c r="DD245" s="3" t="str">
        <f t="shared" si="60"/>
        <v/>
      </c>
      <c r="DE245" s="3" t="str">
        <f t="shared" si="60"/>
        <v/>
      </c>
      <c r="DF245" s="3" t="str">
        <f t="shared" si="60"/>
        <v/>
      </c>
      <c r="DG245" s="3" t="str">
        <f t="shared" si="60"/>
        <v/>
      </c>
      <c r="DH245" s="3" t="str">
        <f t="shared" si="60"/>
        <v/>
      </c>
      <c r="DI245" s="3" t="str">
        <f t="shared" si="60"/>
        <v/>
      </c>
      <c r="DJ245" s="3" t="str">
        <f t="shared" si="60"/>
        <v/>
      </c>
      <c r="DK245" s="3" t="str">
        <f t="shared" si="60"/>
        <v/>
      </c>
      <c r="DL245" s="3" t="str">
        <f t="shared" si="59"/>
        <v/>
      </c>
      <c r="DM245" s="3" t="str">
        <f t="shared" si="59"/>
        <v/>
      </c>
      <c r="DN245" s="3" t="str">
        <f t="shared" si="59"/>
        <v/>
      </c>
      <c r="DO245" s="3" t="str">
        <f t="shared" si="59"/>
        <v/>
      </c>
      <c r="DP245" s="3" t="str">
        <f t="shared" si="59"/>
        <v/>
      </c>
      <c r="DQ245" s="3" t="str">
        <f t="shared" si="59"/>
        <v/>
      </c>
      <c r="DR245" s="3" t="str">
        <f t="shared" si="58"/>
        <v/>
      </c>
      <c r="DS245" s="3" t="str">
        <f t="shared" si="58"/>
        <v/>
      </c>
      <c r="DT245" s="3" t="str">
        <f t="shared" si="58"/>
        <v/>
      </c>
      <c r="DU245" s="3" t="str">
        <f t="shared" si="58"/>
        <v/>
      </c>
      <c r="DV245" s="3" t="str">
        <f t="shared" si="58"/>
        <v/>
      </c>
    </row>
    <row r="246" spans="1:126" ht="60">
      <c r="A246" t="s">
        <v>115</v>
      </c>
      <c r="B246">
        <v>2018</v>
      </c>
      <c r="C246" t="s">
        <v>114</v>
      </c>
      <c r="D246">
        <v>106990</v>
      </c>
      <c r="E246" s="31">
        <v>1318217237080</v>
      </c>
      <c r="F246" t="s">
        <v>683</v>
      </c>
      <c r="G246">
        <v>325212</v>
      </c>
      <c r="H246" t="s">
        <v>684</v>
      </c>
      <c r="I246" t="s">
        <v>685</v>
      </c>
      <c r="J246" t="s">
        <v>686</v>
      </c>
      <c r="K246" t="s">
        <v>216</v>
      </c>
      <c r="L246">
        <v>70068</v>
      </c>
      <c r="M246" s="3" t="str">
        <f t="shared" si="51"/>
        <v>95. USED AS A REACTANT, 96. P101  FEEDSTOCKS</v>
      </c>
      <c r="N246" s="3" t="s">
        <v>66</v>
      </c>
      <c r="O246" s="3" t="s">
        <v>1437</v>
      </c>
      <c r="P246">
        <v>510</v>
      </c>
      <c r="Q246">
        <v>1700</v>
      </c>
      <c r="R246">
        <v>2210</v>
      </c>
      <c r="S246" s="3" t="s">
        <v>1405</v>
      </c>
      <c r="T246" s="3" t="s">
        <v>1405</v>
      </c>
      <c r="U246" s="3" t="s">
        <v>1405</v>
      </c>
      <c r="V246" s="3" t="s">
        <v>1405</v>
      </c>
      <c r="W246" s="3" t="s">
        <v>1405</v>
      </c>
      <c r="X246" s="3" t="s">
        <v>1405</v>
      </c>
      <c r="Y246" s="3" t="s">
        <v>1407</v>
      </c>
      <c r="Z246" s="3" t="s">
        <v>1407</v>
      </c>
      <c r="AA246" s="3" t="s">
        <v>1405</v>
      </c>
      <c r="AB246" s="3" t="s">
        <v>1405</v>
      </c>
      <c r="AC246" s="3" t="s">
        <v>1405</v>
      </c>
      <c r="AD246" s="3" t="s">
        <v>1405</v>
      </c>
      <c r="AE246" s="3" t="s">
        <v>1405</v>
      </c>
      <c r="AF246" s="3" t="s">
        <v>1405</v>
      </c>
      <c r="AG246" s="3" t="s">
        <v>1405</v>
      </c>
      <c r="AH246" s="3" t="s">
        <v>1405</v>
      </c>
      <c r="AI246" s="3" t="s">
        <v>1405</v>
      </c>
      <c r="AJ246" s="3" t="s">
        <v>1405</v>
      </c>
      <c r="AK246" s="3" t="s">
        <v>1405</v>
      </c>
      <c r="AL246" s="3" t="s">
        <v>1405</v>
      </c>
      <c r="AM246" s="3" t="s">
        <v>1405</v>
      </c>
      <c r="AN246" s="3" t="s">
        <v>1405</v>
      </c>
      <c r="AO246" s="3" t="s">
        <v>1405</v>
      </c>
      <c r="AP246" s="3" t="s">
        <v>1405</v>
      </c>
      <c r="AQ246" s="3" t="s">
        <v>1405</v>
      </c>
      <c r="AR246" s="3" t="s">
        <v>1405</v>
      </c>
      <c r="AS246" s="3" t="s">
        <v>1405</v>
      </c>
      <c r="AT246" s="3" t="s">
        <v>1405</v>
      </c>
      <c r="AU246" s="3" t="s">
        <v>1405</v>
      </c>
      <c r="AV246" s="3" t="s">
        <v>1405</v>
      </c>
      <c r="AW246" s="3" t="s">
        <v>1405</v>
      </c>
      <c r="AX246" s="3" t="s">
        <v>1405</v>
      </c>
      <c r="AY246" s="3" t="s">
        <v>1405</v>
      </c>
      <c r="AZ246" s="3" t="s">
        <v>1405</v>
      </c>
      <c r="BA246" s="3" t="s">
        <v>1405</v>
      </c>
      <c r="BB246" s="3" t="s">
        <v>1405</v>
      </c>
      <c r="BC246" s="3" t="s">
        <v>1405</v>
      </c>
      <c r="BD246" s="3" t="s">
        <v>1405</v>
      </c>
      <c r="BE246" s="3" t="s">
        <v>1405</v>
      </c>
      <c r="BF246" s="3" t="s">
        <v>1405</v>
      </c>
      <c r="BG246" s="3" t="s">
        <v>1405</v>
      </c>
      <c r="BH246" s="3" t="s">
        <v>1405</v>
      </c>
      <c r="BI246" s="3" t="s">
        <v>1405</v>
      </c>
      <c r="BJ246" s="3" t="s">
        <v>1405</v>
      </c>
      <c r="BK246" s="3" t="s">
        <v>1405</v>
      </c>
      <c r="BL246" s="3" t="s">
        <v>1405</v>
      </c>
      <c r="BM246" s="3" t="s">
        <v>1405</v>
      </c>
      <c r="BN246" s="3" t="s">
        <v>1405</v>
      </c>
      <c r="BO246" s="3" t="s">
        <v>1405</v>
      </c>
      <c r="BP246" s="3" t="s">
        <v>1405</v>
      </c>
      <c r="BQ246" s="3" t="s">
        <v>1405</v>
      </c>
      <c r="BR246" s="3" t="s">
        <v>1405</v>
      </c>
      <c r="BS246" s="3" t="s">
        <v>1405</v>
      </c>
      <c r="BT246" s="3" t="s">
        <v>1405</v>
      </c>
      <c r="BU246" s="3" t="str">
        <f t="shared" si="55"/>
        <v/>
      </c>
      <c r="BV246" s="3" t="str">
        <f t="shared" si="55"/>
        <v/>
      </c>
      <c r="BW246" s="3" t="str">
        <f t="shared" si="55"/>
        <v/>
      </c>
      <c r="BX246" s="3" t="str">
        <f t="shared" si="55"/>
        <v/>
      </c>
      <c r="BY246" s="3" t="str">
        <f t="shared" si="55"/>
        <v/>
      </c>
      <c r="BZ246" s="3" t="str">
        <f t="shared" si="54"/>
        <v/>
      </c>
      <c r="CA246" s="3" t="str">
        <f t="shared" si="54"/>
        <v>95. USED AS A REACTANT</v>
      </c>
      <c r="CB246" s="3" t="str">
        <f t="shared" si="54"/>
        <v>96. P101  FEEDSTOCKS</v>
      </c>
      <c r="CC246" s="3" t="str">
        <f t="shared" si="54"/>
        <v/>
      </c>
      <c r="CD246" s="3" t="str">
        <f t="shared" si="54"/>
        <v/>
      </c>
      <c r="CE246" s="3" t="str">
        <f t="shared" si="54"/>
        <v/>
      </c>
      <c r="CF246" s="3" t="str">
        <f t="shared" si="54"/>
        <v/>
      </c>
      <c r="CG246" s="3" t="str">
        <f t="shared" si="54"/>
        <v/>
      </c>
      <c r="CH246" s="3" t="str">
        <f t="shared" si="62"/>
        <v/>
      </c>
      <c r="CI246" s="3" t="str">
        <f t="shared" si="62"/>
        <v/>
      </c>
      <c r="CJ246" s="3" t="str">
        <f t="shared" si="62"/>
        <v/>
      </c>
      <c r="CK246" s="3" t="str">
        <f t="shared" si="62"/>
        <v/>
      </c>
      <c r="CL246" s="3" t="str">
        <f t="shared" si="62"/>
        <v/>
      </c>
      <c r="CM246" s="3" t="str">
        <f t="shared" si="62"/>
        <v/>
      </c>
      <c r="CN246" s="3" t="str">
        <f t="shared" si="62"/>
        <v/>
      </c>
      <c r="CO246" s="3" t="str">
        <f t="shared" si="62"/>
        <v/>
      </c>
      <c r="CP246" s="3" t="str">
        <f t="shared" si="61"/>
        <v/>
      </c>
      <c r="CQ246" s="3" t="str">
        <f t="shared" si="61"/>
        <v/>
      </c>
      <c r="CR246" s="3" t="str">
        <f t="shared" si="61"/>
        <v/>
      </c>
      <c r="CS246" s="3" t="str">
        <f t="shared" si="61"/>
        <v/>
      </c>
      <c r="CT246" s="3" t="str">
        <f t="shared" si="61"/>
        <v/>
      </c>
      <c r="CU246" s="3" t="str">
        <f t="shared" si="61"/>
        <v/>
      </c>
      <c r="CV246" s="3" t="str">
        <f t="shared" si="61"/>
        <v/>
      </c>
      <c r="CW246" s="3" t="str">
        <f t="shared" si="61"/>
        <v/>
      </c>
      <c r="CX246" s="3" t="str">
        <f t="shared" si="61"/>
        <v/>
      </c>
      <c r="CY246" s="3" t="str">
        <f t="shared" si="61"/>
        <v/>
      </c>
      <c r="CZ246" s="3" t="str">
        <f t="shared" si="60"/>
        <v/>
      </c>
      <c r="DA246" s="3" t="str">
        <f t="shared" si="60"/>
        <v/>
      </c>
      <c r="DB246" s="3" t="str">
        <f t="shared" si="60"/>
        <v/>
      </c>
      <c r="DC246" s="3" t="str">
        <f t="shared" si="60"/>
        <v/>
      </c>
      <c r="DD246" s="3" t="str">
        <f t="shared" si="60"/>
        <v/>
      </c>
      <c r="DE246" s="3" t="str">
        <f t="shared" si="60"/>
        <v/>
      </c>
      <c r="DF246" s="3" t="str">
        <f t="shared" si="60"/>
        <v/>
      </c>
      <c r="DG246" s="3" t="str">
        <f t="shared" si="60"/>
        <v/>
      </c>
      <c r="DH246" s="3" t="str">
        <f t="shared" si="60"/>
        <v/>
      </c>
      <c r="DI246" s="3" t="str">
        <f t="shared" si="60"/>
        <v/>
      </c>
      <c r="DJ246" s="3" t="str">
        <f t="shared" si="60"/>
        <v/>
      </c>
      <c r="DK246" s="3" t="str">
        <f t="shared" si="60"/>
        <v/>
      </c>
      <c r="DL246" s="3" t="str">
        <f t="shared" si="59"/>
        <v/>
      </c>
      <c r="DM246" s="3" t="str">
        <f t="shared" si="59"/>
        <v/>
      </c>
      <c r="DN246" s="3" t="str">
        <f t="shared" si="59"/>
        <v/>
      </c>
      <c r="DO246" s="3" t="str">
        <f t="shared" si="59"/>
        <v/>
      </c>
      <c r="DP246" s="3" t="str">
        <f t="shared" si="59"/>
        <v/>
      </c>
      <c r="DQ246" s="3" t="str">
        <f t="shared" si="59"/>
        <v/>
      </c>
      <c r="DR246" s="3" t="str">
        <f t="shared" si="58"/>
        <v/>
      </c>
      <c r="DS246" s="3" t="str">
        <f t="shared" si="58"/>
        <v/>
      </c>
      <c r="DT246" s="3" t="str">
        <f t="shared" si="58"/>
        <v/>
      </c>
      <c r="DU246" s="3" t="str">
        <f t="shared" si="58"/>
        <v/>
      </c>
      <c r="DV246" s="3" t="str">
        <f t="shared" si="58"/>
        <v/>
      </c>
    </row>
    <row r="247" spans="1:126" ht="60">
      <c r="A247" t="s">
        <v>115</v>
      </c>
      <c r="B247">
        <v>2019</v>
      </c>
      <c r="C247" t="s">
        <v>114</v>
      </c>
      <c r="D247">
        <v>106990</v>
      </c>
      <c r="E247" s="31">
        <v>1319218445791</v>
      </c>
      <c r="F247" t="s">
        <v>683</v>
      </c>
      <c r="G247">
        <v>325212</v>
      </c>
      <c r="H247" t="s">
        <v>684</v>
      </c>
      <c r="I247" t="s">
        <v>685</v>
      </c>
      <c r="J247" t="s">
        <v>686</v>
      </c>
      <c r="K247" t="s">
        <v>216</v>
      </c>
      <c r="L247">
        <v>70068</v>
      </c>
      <c r="M247" s="3" t="str">
        <f t="shared" si="51"/>
        <v>95. USED AS A REACTANT, 96. P101  FEEDSTOCKS</v>
      </c>
      <c r="N247" s="3" t="s">
        <v>66</v>
      </c>
      <c r="O247" s="3" t="s">
        <v>1437</v>
      </c>
      <c r="P247">
        <v>697</v>
      </c>
      <c r="Q247">
        <v>1603</v>
      </c>
      <c r="R247">
        <v>2300</v>
      </c>
      <c r="S247" s="3" t="s">
        <v>1405</v>
      </c>
      <c r="T247" s="3" t="s">
        <v>1405</v>
      </c>
      <c r="U247" s="3" t="s">
        <v>1405</v>
      </c>
      <c r="V247" s="3" t="s">
        <v>1405</v>
      </c>
      <c r="W247" s="3" t="s">
        <v>1405</v>
      </c>
      <c r="X247" s="3" t="s">
        <v>1405</v>
      </c>
      <c r="Y247" s="3" t="s">
        <v>1407</v>
      </c>
      <c r="Z247" s="3" t="s">
        <v>1407</v>
      </c>
      <c r="AA247" s="3" t="s">
        <v>1405</v>
      </c>
      <c r="AB247" s="3" t="s">
        <v>1405</v>
      </c>
      <c r="AC247" s="3" t="s">
        <v>1405</v>
      </c>
      <c r="AD247" s="3" t="s">
        <v>1405</v>
      </c>
      <c r="AE247" s="3" t="s">
        <v>1405</v>
      </c>
      <c r="AF247" s="3" t="s">
        <v>1405</v>
      </c>
      <c r="AG247" s="3" t="s">
        <v>1405</v>
      </c>
      <c r="AH247" s="3" t="s">
        <v>1405</v>
      </c>
      <c r="AI247" s="3" t="s">
        <v>1405</v>
      </c>
      <c r="AJ247" s="3" t="s">
        <v>1405</v>
      </c>
      <c r="AK247" s="3" t="s">
        <v>1405</v>
      </c>
      <c r="AL247" s="3" t="s">
        <v>1405</v>
      </c>
      <c r="AM247" s="3" t="s">
        <v>1405</v>
      </c>
      <c r="AN247" s="3" t="s">
        <v>1405</v>
      </c>
      <c r="AO247" s="3" t="s">
        <v>1405</v>
      </c>
      <c r="AP247" s="3" t="s">
        <v>1405</v>
      </c>
      <c r="AQ247" s="3" t="s">
        <v>1405</v>
      </c>
      <c r="AR247" s="3" t="s">
        <v>1405</v>
      </c>
      <c r="AS247" s="3" t="s">
        <v>1405</v>
      </c>
      <c r="AT247" s="3" t="s">
        <v>1405</v>
      </c>
      <c r="AU247" s="3" t="s">
        <v>1405</v>
      </c>
      <c r="AV247" s="3" t="s">
        <v>1405</v>
      </c>
      <c r="AW247" s="3" t="s">
        <v>1405</v>
      </c>
      <c r="AX247" s="3" t="s">
        <v>1405</v>
      </c>
      <c r="AY247" s="3" t="s">
        <v>1405</v>
      </c>
      <c r="AZ247" s="3" t="s">
        <v>1405</v>
      </c>
      <c r="BA247" s="3" t="s">
        <v>1405</v>
      </c>
      <c r="BB247" s="3" t="s">
        <v>1405</v>
      </c>
      <c r="BC247" s="3" t="s">
        <v>1405</v>
      </c>
      <c r="BD247" s="3" t="s">
        <v>1405</v>
      </c>
      <c r="BE247" s="3" t="s">
        <v>1405</v>
      </c>
      <c r="BF247" s="3" t="s">
        <v>1405</v>
      </c>
      <c r="BG247" s="3" t="s">
        <v>1405</v>
      </c>
      <c r="BH247" s="3" t="s">
        <v>1405</v>
      </c>
      <c r="BI247" s="3" t="s">
        <v>1405</v>
      </c>
      <c r="BJ247" s="3" t="s">
        <v>1405</v>
      </c>
      <c r="BK247" s="3" t="s">
        <v>1405</v>
      </c>
      <c r="BL247" s="3" t="s">
        <v>1405</v>
      </c>
      <c r="BM247" s="3" t="s">
        <v>1405</v>
      </c>
      <c r="BN247" s="3" t="s">
        <v>1405</v>
      </c>
      <c r="BO247" s="3" t="s">
        <v>1405</v>
      </c>
      <c r="BP247" s="3" t="s">
        <v>1405</v>
      </c>
      <c r="BQ247" s="3" t="s">
        <v>1405</v>
      </c>
      <c r="BR247" s="3" t="s">
        <v>1405</v>
      </c>
      <c r="BS247" s="3" t="s">
        <v>1405</v>
      </c>
      <c r="BT247" s="3" t="s">
        <v>1405</v>
      </c>
      <c r="BU247" s="3" t="str">
        <f t="shared" si="55"/>
        <v/>
      </c>
      <c r="BV247" s="3" t="str">
        <f t="shared" si="55"/>
        <v/>
      </c>
      <c r="BW247" s="3" t="str">
        <f t="shared" si="55"/>
        <v/>
      </c>
      <c r="BX247" s="3" t="str">
        <f t="shared" si="55"/>
        <v/>
      </c>
      <c r="BY247" s="3" t="str">
        <f t="shared" si="55"/>
        <v/>
      </c>
      <c r="BZ247" s="3" t="str">
        <f t="shared" si="54"/>
        <v/>
      </c>
      <c r="CA247" s="3" t="str">
        <f t="shared" si="54"/>
        <v>95. USED AS A REACTANT</v>
      </c>
      <c r="CB247" s="3" t="str">
        <f t="shared" si="54"/>
        <v>96. P101  FEEDSTOCKS</v>
      </c>
      <c r="CC247" s="3" t="str">
        <f t="shared" si="54"/>
        <v/>
      </c>
      <c r="CD247" s="3" t="str">
        <f t="shared" si="54"/>
        <v/>
      </c>
      <c r="CE247" s="3" t="str">
        <f t="shared" si="54"/>
        <v/>
      </c>
      <c r="CF247" s="3" t="str">
        <f t="shared" si="54"/>
        <v/>
      </c>
      <c r="CG247" s="3" t="str">
        <f t="shared" si="54"/>
        <v/>
      </c>
      <c r="CH247" s="3" t="str">
        <f t="shared" si="62"/>
        <v/>
      </c>
      <c r="CI247" s="3" t="str">
        <f t="shared" si="62"/>
        <v/>
      </c>
      <c r="CJ247" s="3" t="str">
        <f t="shared" si="62"/>
        <v/>
      </c>
      <c r="CK247" s="3" t="str">
        <f t="shared" si="62"/>
        <v/>
      </c>
      <c r="CL247" s="3" t="str">
        <f t="shared" si="62"/>
        <v/>
      </c>
      <c r="CM247" s="3" t="str">
        <f t="shared" si="62"/>
        <v/>
      </c>
      <c r="CN247" s="3" t="str">
        <f t="shared" si="62"/>
        <v/>
      </c>
      <c r="CO247" s="3" t="str">
        <f t="shared" si="62"/>
        <v/>
      </c>
      <c r="CP247" s="3" t="str">
        <f t="shared" si="61"/>
        <v/>
      </c>
      <c r="CQ247" s="3" t="str">
        <f t="shared" si="61"/>
        <v/>
      </c>
      <c r="CR247" s="3" t="str">
        <f t="shared" si="61"/>
        <v/>
      </c>
      <c r="CS247" s="3" t="str">
        <f t="shared" si="61"/>
        <v/>
      </c>
      <c r="CT247" s="3" t="str">
        <f t="shared" si="61"/>
        <v/>
      </c>
      <c r="CU247" s="3" t="str">
        <f t="shared" si="61"/>
        <v/>
      </c>
      <c r="CV247" s="3" t="str">
        <f t="shared" si="61"/>
        <v/>
      </c>
      <c r="CW247" s="3" t="str">
        <f t="shared" si="61"/>
        <v/>
      </c>
      <c r="CX247" s="3" t="str">
        <f t="shared" si="61"/>
        <v/>
      </c>
      <c r="CY247" s="3" t="str">
        <f t="shared" si="61"/>
        <v/>
      </c>
      <c r="CZ247" s="3" t="str">
        <f t="shared" si="60"/>
        <v/>
      </c>
      <c r="DA247" s="3" t="str">
        <f t="shared" si="60"/>
        <v/>
      </c>
      <c r="DB247" s="3" t="str">
        <f t="shared" si="60"/>
        <v/>
      </c>
      <c r="DC247" s="3" t="str">
        <f t="shared" si="60"/>
        <v/>
      </c>
      <c r="DD247" s="3" t="str">
        <f t="shared" si="60"/>
        <v/>
      </c>
      <c r="DE247" s="3" t="str">
        <f t="shared" si="60"/>
        <v/>
      </c>
      <c r="DF247" s="3" t="str">
        <f t="shared" si="60"/>
        <v/>
      </c>
      <c r="DG247" s="3" t="str">
        <f t="shared" si="60"/>
        <v/>
      </c>
      <c r="DH247" s="3" t="str">
        <f t="shared" si="60"/>
        <v/>
      </c>
      <c r="DI247" s="3" t="str">
        <f t="shared" si="60"/>
        <v/>
      </c>
      <c r="DJ247" s="3" t="str">
        <f t="shared" si="60"/>
        <v/>
      </c>
      <c r="DK247" s="3" t="str">
        <f t="shared" si="60"/>
        <v/>
      </c>
      <c r="DL247" s="3" t="str">
        <f t="shared" si="59"/>
        <v/>
      </c>
      <c r="DM247" s="3" t="str">
        <f t="shared" si="59"/>
        <v/>
      </c>
      <c r="DN247" s="3" t="str">
        <f t="shared" si="59"/>
        <v/>
      </c>
      <c r="DO247" s="3" t="str">
        <f t="shared" si="59"/>
        <v/>
      </c>
      <c r="DP247" s="3" t="str">
        <f t="shared" si="59"/>
        <v/>
      </c>
      <c r="DQ247" s="3" t="str">
        <f t="shared" si="59"/>
        <v/>
      </c>
      <c r="DR247" s="3" t="str">
        <f t="shared" si="58"/>
        <v/>
      </c>
      <c r="DS247" s="3" t="str">
        <f t="shared" si="58"/>
        <v/>
      </c>
      <c r="DT247" s="3" t="str">
        <f t="shared" si="58"/>
        <v/>
      </c>
      <c r="DU247" s="3" t="str">
        <f t="shared" si="58"/>
        <v/>
      </c>
      <c r="DV247" s="3" t="str">
        <f t="shared" si="58"/>
        <v/>
      </c>
    </row>
    <row r="248" spans="1:126" ht="60">
      <c r="A248" t="s">
        <v>115</v>
      </c>
      <c r="B248">
        <v>2020</v>
      </c>
      <c r="C248" t="s">
        <v>114</v>
      </c>
      <c r="D248">
        <v>106990</v>
      </c>
      <c r="E248" s="31">
        <v>1320219177932</v>
      </c>
      <c r="F248" t="s">
        <v>683</v>
      </c>
      <c r="G248">
        <v>325212</v>
      </c>
      <c r="H248" t="s">
        <v>684</v>
      </c>
      <c r="I248" t="s">
        <v>685</v>
      </c>
      <c r="J248" t="s">
        <v>686</v>
      </c>
      <c r="K248" t="s">
        <v>216</v>
      </c>
      <c r="L248">
        <v>70068</v>
      </c>
      <c r="M248" s="3" t="str">
        <f t="shared" si="51"/>
        <v>89. PRODUCE THE CHEMICAL, 93. AS A BYPRODUCT, 95. USED AS A REACTANT, 100. P199  OTHER, 115. REPACKAGING</v>
      </c>
      <c r="N248" s="3" t="s">
        <v>66</v>
      </c>
      <c r="O248" s="3" t="s">
        <v>1437</v>
      </c>
      <c r="P248">
        <v>884</v>
      </c>
      <c r="Q248">
        <v>1155</v>
      </c>
      <c r="R248">
        <v>2039</v>
      </c>
      <c r="S248" s="3" t="s">
        <v>1407</v>
      </c>
      <c r="T248" s="3" t="s">
        <v>1405</v>
      </c>
      <c r="U248" s="3" t="s">
        <v>1405</v>
      </c>
      <c r="V248" s="3" t="s">
        <v>1405</v>
      </c>
      <c r="W248" s="3" t="s">
        <v>1407</v>
      </c>
      <c r="X248" s="3" t="s">
        <v>1405</v>
      </c>
      <c r="Y248" s="3" t="s">
        <v>1407</v>
      </c>
      <c r="Z248" s="3" t="s">
        <v>1405</v>
      </c>
      <c r="AA248" s="3" t="s">
        <v>1405</v>
      </c>
      <c r="AB248" s="3" t="s">
        <v>1405</v>
      </c>
      <c r="AC248" s="3" t="s">
        <v>1405</v>
      </c>
      <c r="AD248" s="3" t="s">
        <v>1407</v>
      </c>
      <c r="AE248" s="3" t="s">
        <v>1405</v>
      </c>
      <c r="AF248" s="3" t="s">
        <v>1405</v>
      </c>
      <c r="AG248" s="3" t="s">
        <v>1405</v>
      </c>
      <c r="AH248" s="3" t="s">
        <v>1405</v>
      </c>
      <c r="AI248" s="3" t="s">
        <v>1405</v>
      </c>
      <c r="AJ248" s="3" t="s">
        <v>1405</v>
      </c>
      <c r="AK248" s="3" t="s">
        <v>1405</v>
      </c>
      <c r="AL248" s="3" t="s">
        <v>1405</v>
      </c>
      <c r="AM248" s="3" t="s">
        <v>1405</v>
      </c>
      <c r="AN248" s="3" t="s">
        <v>1405</v>
      </c>
      <c r="AO248" s="3" t="s">
        <v>1405</v>
      </c>
      <c r="AP248" s="3" t="s">
        <v>1405</v>
      </c>
      <c r="AQ248" s="3" t="s">
        <v>1405</v>
      </c>
      <c r="AR248" s="3" t="s">
        <v>1405</v>
      </c>
      <c r="AS248" s="3" t="s">
        <v>1407</v>
      </c>
      <c r="AT248" s="3" t="s">
        <v>1405</v>
      </c>
      <c r="AU248" s="3" t="s">
        <v>1405</v>
      </c>
      <c r="AV248" s="3" t="s">
        <v>1405</v>
      </c>
      <c r="AW248" s="3" t="s">
        <v>1405</v>
      </c>
      <c r="AX248" s="3" t="s">
        <v>1405</v>
      </c>
      <c r="AY248" s="3" t="s">
        <v>1405</v>
      </c>
      <c r="AZ248" s="3" t="s">
        <v>1405</v>
      </c>
      <c r="BA248" s="3" t="s">
        <v>1405</v>
      </c>
      <c r="BB248" s="3" t="s">
        <v>1405</v>
      </c>
      <c r="BC248" s="3" t="s">
        <v>1405</v>
      </c>
      <c r="BD248" s="3" t="s">
        <v>1405</v>
      </c>
      <c r="BE248" s="3" t="s">
        <v>1405</v>
      </c>
      <c r="BF248" s="3" t="s">
        <v>1405</v>
      </c>
      <c r="BG248" s="3" t="s">
        <v>1405</v>
      </c>
      <c r="BH248" s="3" t="s">
        <v>1405</v>
      </c>
      <c r="BI248" s="3" t="s">
        <v>1405</v>
      </c>
      <c r="BJ248" s="3" t="s">
        <v>1405</v>
      </c>
      <c r="BK248" s="3" t="s">
        <v>1405</v>
      </c>
      <c r="BL248" s="3" t="s">
        <v>1405</v>
      </c>
      <c r="BM248" s="3" t="s">
        <v>1405</v>
      </c>
      <c r="BN248" s="3" t="s">
        <v>1405</v>
      </c>
      <c r="BO248" s="3" t="s">
        <v>1405</v>
      </c>
      <c r="BP248" s="3" t="s">
        <v>1405</v>
      </c>
      <c r="BQ248" s="3" t="s">
        <v>1405</v>
      </c>
      <c r="BR248" s="3" t="s">
        <v>1405</v>
      </c>
      <c r="BS248" s="3" t="s">
        <v>1405</v>
      </c>
      <c r="BT248" s="3" t="s">
        <v>1405</v>
      </c>
      <c r="BU248" s="3" t="str">
        <f t="shared" si="55"/>
        <v>89. PRODUCE THE CHEMICAL</v>
      </c>
      <c r="BV248" s="3" t="str">
        <f t="shared" si="55"/>
        <v/>
      </c>
      <c r="BW248" s="3" t="str">
        <f t="shared" si="55"/>
        <v/>
      </c>
      <c r="BX248" s="3" t="str">
        <f t="shared" si="55"/>
        <v/>
      </c>
      <c r="BY248" s="3" t="str">
        <f t="shared" si="55"/>
        <v>93. AS A BYPRODUCT</v>
      </c>
      <c r="BZ248" s="3" t="str">
        <f t="shared" si="54"/>
        <v/>
      </c>
      <c r="CA248" s="3" t="str">
        <f t="shared" si="54"/>
        <v>95. USED AS A REACTANT</v>
      </c>
      <c r="CB248" s="3" t="str">
        <f t="shared" si="54"/>
        <v/>
      </c>
      <c r="CC248" s="3" t="str">
        <f t="shared" si="54"/>
        <v/>
      </c>
      <c r="CD248" s="3" t="str">
        <f t="shared" si="54"/>
        <v/>
      </c>
      <c r="CE248" s="3" t="str">
        <f t="shared" si="54"/>
        <v/>
      </c>
      <c r="CF248" s="3" t="str">
        <f t="shared" si="54"/>
        <v>100. P199  OTHER</v>
      </c>
      <c r="CG248" s="3" t="str">
        <f t="shared" si="54"/>
        <v/>
      </c>
      <c r="CH248" s="3" t="str">
        <f t="shared" si="62"/>
        <v/>
      </c>
      <c r="CI248" s="3" t="str">
        <f t="shared" si="62"/>
        <v/>
      </c>
      <c r="CJ248" s="3" t="str">
        <f t="shared" si="62"/>
        <v/>
      </c>
      <c r="CK248" s="3" t="str">
        <f t="shared" si="62"/>
        <v/>
      </c>
      <c r="CL248" s="3" t="str">
        <f t="shared" si="62"/>
        <v/>
      </c>
      <c r="CM248" s="3" t="str">
        <f t="shared" si="62"/>
        <v/>
      </c>
      <c r="CN248" s="3" t="str">
        <f t="shared" si="62"/>
        <v/>
      </c>
      <c r="CO248" s="3" t="str">
        <f t="shared" si="62"/>
        <v/>
      </c>
      <c r="CP248" s="3" t="str">
        <f t="shared" si="61"/>
        <v/>
      </c>
      <c r="CQ248" s="3" t="str">
        <f t="shared" si="61"/>
        <v/>
      </c>
      <c r="CR248" s="3" t="str">
        <f t="shared" si="61"/>
        <v/>
      </c>
      <c r="CS248" s="3" t="str">
        <f t="shared" si="61"/>
        <v/>
      </c>
      <c r="CT248" s="3" t="str">
        <f t="shared" si="61"/>
        <v/>
      </c>
      <c r="CU248" s="3" t="str">
        <f t="shared" si="61"/>
        <v>115. REPACKAGING</v>
      </c>
      <c r="CV248" s="3" t="str">
        <f t="shared" si="61"/>
        <v/>
      </c>
      <c r="CW248" s="3" t="str">
        <f t="shared" si="61"/>
        <v/>
      </c>
      <c r="CX248" s="3" t="str">
        <f t="shared" si="61"/>
        <v/>
      </c>
      <c r="CY248" s="3" t="str">
        <f t="shared" si="61"/>
        <v/>
      </c>
      <c r="CZ248" s="3" t="str">
        <f t="shared" si="60"/>
        <v/>
      </c>
      <c r="DA248" s="3" t="str">
        <f t="shared" si="60"/>
        <v/>
      </c>
      <c r="DB248" s="3" t="str">
        <f t="shared" si="60"/>
        <v/>
      </c>
      <c r="DC248" s="3" t="str">
        <f t="shared" si="60"/>
        <v/>
      </c>
      <c r="DD248" s="3" t="str">
        <f t="shared" si="60"/>
        <v/>
      </c>
      <c r="DE248" s="3" t="str">
        <f t="shared" si="60"/>
        <v/>
      </c>
      <c r="DF248" s="3" t="str">
        <f t="shared" si="60"/>
        <v/>
      </c>
      <c r="DG248" s="3" t="str">
        <f t="shared" si="60"/>
        <v/>
      </c>
      <c r="DH248" s="3" t="str">
        <f t="shared" si="60"/>
        <v/>
      </c>
      <c r="DI248" s="3" t="str">
        <f t="shared" si="60"/>
        <v/>
      </c>
      <c r="DJ248" s="3" t="str">
        <f t="shared" si="60"/>
        <v/>
      </c>
      <c r="DK248" s="3" t="str">
        <f t="shared" si="60"/>
        <v/>
      </c>
      <c r="DL248" s="3" t="str">
        <f t="shared" si="59"/>
        <v/>
      </c>
      <c r="DM248" s="3" t="str">
        <f t="shared" si="59"/>
        <v/>
      </c>
      <c r="DN248" s="3" t="str">
        <f t="shared" si="59"/>
        <v/>
      </c>
      <c r="DO248" s="3" t="str">
        <f t="shared" si="59"/>
        <v/>
      </c>
      <c r="DP248" s="3" t="str">
        <f t="shared" si="59"/>
        <v/>
      </c>
      <c r="DQ248" s="3" t="str">
        <f t="shared" si="59"/>
        <v/>
      </c>
      <c r="DR248" s="3" t="str">
        <f t="shared" si="58"/>
        <v/>
      </c>
      <c r="DS248" s="3" t="str">
        <f t="shared" si="58"/>
        <v/>
      </c>
      <c r="DT248" s="3" t="str">
        <f t="shared" si="58"/>
        <v/>
      </c>
      <c r="DU248" s="3" t="str">
        <f t="shared" si="58"/>
        <v/>
      </c>
      <c r="DV248" s="3" t="str">
        <f t="shared" si="58"/>
        <v/>
      </c>
    </row>
    <row r="249" spans="1:126" ht="60">
      <c r="A249" t="s">
        <v>115</v>
      </c>
      <c r="B249">
        <v>2021</v>
      </c>
      <c r="C249" t="s">
        <v>114</v>
      </c>
      <c r="D249">
        <v>106990</v>
      </c>
      <c r="E249" s="31">
        <v>1321219779218</v>
      </c>
      <c r="F249" t="s">
        <v>683</v>
      </c>
      <c r="G249">
        <v>325212</v>
      </c>
      <c r="H249" t="s">
        <v>684</v>
      </c>
      <c r="I249" t="s">
        <v>685</v>
      </c>
      <c r="J249" t="s">
        <v>686</v>
      </c>
      <c r="K249" t="s">
        <v>216</v>
      </c>
      <c r="L249">
        <v>70068</v>
      </c>
      <c r="M249" s="3" t="str">
        <f t="shared" si="51"/>
        <v>95. USED AS A REACTANT, 96. P101  FEEDSTOCKS</v>
      </c>
      <c r="N249" s="3" t="s">
        <v>66</v>
      </c>
      <c r="O249" s="3" t="s">
        <v>1437</v>
      </c>
      <c r="P249">
        <v>508</v>
      </c>
      <c r="Q249">
        <v>1054</v>
      </c>
      <c r="R249">
        <v>1562</v>
      </c>
      <c r="S249" s="3" t="s">
        <v>1405</v>
      </c>
      <c r="T249" s="3" t="s">
        <v>1405</v>
      </c>
      <c r="U249" s="3" t="s">
        <v>1405</v>
      </c>
      <c r="V249" s="3" t="s">
        <v>1405</v>
      </c>
      <c r="W249" s="3" t="s">
        <v>1405</v>
      </c>
      <c r="X249" s="3" t="s">
        <v>1405</v>
      </c>
      <c r="Y249" s="3" t="s">
        <v>1407</v>
      </c>
      <c r="Z249" s="3" t="s">
        <v>1407</v>
      </c>
      <c r="AA249" s="3" t="s">
        <v>1405</v>
      </c>
      <c r="AB249" s="3" t="s">
        <v>1405</v>
      </c>
      <c r="AC249" s="3" t="s">
        <v>1405</v>
      </c>
      <c r="AD249" s="3" t="s">
        <v>1405</v>
      </c>
      <c r="AE249" s="3" t="s">
        <v>1405</v>
      </c>
      <c r="AF249" s="3" t="s">
        <v>1405</v>
      </c>
      <c r="AG249" s="3" t="s">
        <v>1405</v>
      </c>
      <c r="AH249" s="3" t="s">
        <v>1405</v>
      </c>
      <c r="AI249" s="3" t="s">
        <v>1405</v>
      </c>
      <c r="AJ249" s="3" t="s">
        <v>1405</v>
      </c>
      <c r="AK249" s="3" t="s">
        <v>1405</v>
      </c>
      <c r="AL249" s="3" t="s">
        <v>1405</v>
      </c>
      <c r="AM249" s="3" t="s">
        <v>1405</v>
      </c>
      <c r="AN249" s="3" t="s">
        <v>1405</v>
      </c>
      <c r="AO249" s="3" t="s">
        <v>1405</v>
      </c>
      <c r="AP249" s="3" t="s">
        <v>1405</v>
      </c>
      <c r="AQ249" s="3" t="s">
        <v>1405</v>
      </c>
      <c r="AR249" s="3" t="s">
        <v>1405</v>
      </c>
      <c r="AS249" s="3" t="s">
        <v>1405</v>
      </c>
      <c r="AT249" s="3" t="s">
        <v>1405</v>
      </c>
      <c r="AU249" s="3" t="s">
        <v>1405</v>
      </c>
      <c r="AV249" s="3" t="s">
        <v>1405</v>
      </c>
      <c r="AW249" s="3" t="s">
        <v>1405</v>
      </c>
      <c r="AX249" s="3" t="s">
        <v>1405</v>
      </c>
      <c r="AY249" s="3" t="s">
        <v>1405</v>
      </c>
      <c r="AZ249" s="3" t="s">
        <v>1405</v>
      </c>
      <c r="BA249" s="3" t="s">
        <v>1405</v>
      </c>
      <c r="BB249" s="3" t="s">
        <v>1405</v>
      </c>
      <c r="BC249" s="3" t="s">
        <v>1405</v>
      </c>
      <c r="BD249" s="3" t="s">
        <v>1405</v>
      </c>
      <c r="BE249" s="3" t="s">
        <v>1405</v>
      </c>
      <c r="BF249" s="3" t="s">
        <v>1405</v>
      </c>
      <c r="BG249" s="3" t="s">
        <v>1405</v>
      </c>
      <c r="BH249" s="3" t="s">
        <v>1405</v>
      </c>
      <c r="BI249" s="3" t="s">
        <v>1405</v>
      </c>
      <c r="BJ249" s="3" t="s">
        <v>1405</v>
      </c>
      <c r="BK249" s="3" t="s">
        <v>1405</v>
      </c>
      <c r="BL249" s="3" t="s">
        <v>1405</v>
      </c>
      <c r="BM249" s="3" t="s">
        <v>1405</v>
      </c>
      <c r="BN249" s="3" t="s">
        <v>1405</v>
      </c>
      <c r="BO249" s="3" t="s">
        <v>1405</v>
      </c>
      <c r="BP249" s="3" t="s">
        <v>1405</v>
      </c>
      <c r="BQ249" s="3" t="s">
        <v>1405</v>
      </c>
      <c r="BR249" s="3" t="s">
        <v>1405</v>
      </c>
      <c r="BS249" s="3" t="s">
        <v>1405</v>
      </c>
      <c r="BT249" s="3" t="s">
        <v>1405</v>
      </c>
      <c r="BU249" s="3" t="str">
        <f t="shared" si="55"/>
        <v/>
      </c>
      <c r="BV249" s="3" t="str">
        <f t="shared" si="55"/>
        <v/>
      </c>
      <c r="BW249" s="3" t="str">
        <f t="shared" si="55"/>
        <v/>
      </c>
      <c r="BX249" s="3" t="str">
        <f t="shared" si="55"/>
        <v/>
      </c>
      <c r="BY249" s="3" t="str">
        <f t="shared" si="55"/>
        <v/>
      </c>
      <c r="BZ249" s="3" t="str">
        <f t="shared" si="54"/>
        <v/>
      </c>
      <c r="CA249" s="3" t="str">
        <f t="shared" si="54"/>
        <v>95. USED AS A REACTANT</v>
      </c>
      <c r="CB249" s="3" t="str">
        <f t="shared" si="54"/>
        <v>96. P101  FEEDSTOCKS</v>
      </c>
      <c r="CC249" s="3" t="str">
        <f t="shared" si="54"/>
        <v/>
      </c>
      <c r="CD249" s="3" t="str">
        <f t="shared" si="54"/>
        <v/>
      </c>
      <c r="CE249" s="3" t="str">
        <f t="shared" si="54"/>
        <v/>
      </c>
      <c r="CF249" s="3" t="str">
        <f t="shared" si="54"/>
        <v/>
      </c>
      <c r="CG249" s="3" t="str">
        <f t="shared" si="54"/>
        <v/>
      </c>
      <c r="CH249" s="3" t="str">
        <f t="shared" si="62"/>
        <v/>
      </c>
      <c r="CI249" s="3" t="str">
        <f t="shared" si="62"/>
        <v/>
      </c>
      <c r="CJ249" s="3" t="str">
        <f t="shared" si="62"/>
        <v/>
      </c>
      <c r="CK249" s="3" t="str">
        <f t="shared" si="62"/>
        <v/>
      </c>
      <c r="CL249" s="3" t="str">
        <f t="shared" si="62"/>
        <v/>
      </c>
      <c r="CM249" s="3" t="str">
        <f t="shared" si="62"/>
        <v/>
      </c>
      <c r="CN249" s="3" t="str">
        <f t="shared" si="62"/>
        <v/>
      </c>
      <c r="CO249" s="3" t="str">
        <f t="shared" si="62"/>
        <v/>
      </c>
      <c r="CP249" s="3" t="str">
        <f t="shared" si="61"/>
        <v/>
      </c>
      <c r="CQ249" s="3" t="str">
        <f t="shared" si="61"/>
        <v/>
      </c>
      <c r="CR249" s="3" t="str">
        <f t="shared" si="61"/>
        <v/>
      </c>
      <c r="CS249" s="3" t="str">
        <f t="shared" si="61"/>
        <v/>
      </c>
      <c r="CT249" s="3" t="str">
        <f t="shared" si="61"/>
        <v/>
      </c>
      <c r="CU249" s="3" t="str">
        <f t="shared" si="61"/>
        <v/>
      </c>
      <c r="CV249" s="3" t="str">
        <f t="shared" si="61"/>
        <v/>
      </c>
      <c r="CW249" s="3" t="str">
        <f t="shared" si="61"/>
        <v/>
      </c>
      <c r="CX249" s="3" t="str">
        <f t="shared" si="61"/>
        <v/>
      </c>
      <c r="CY249" s="3" t="str">
        <f t="shared" si="61"/>
        <v/>
      </c>
      <c r="CZ249" s="3" t="str">
        <f t="shared" si="60"/>
        <v/>
      </c>
      <c r="DA249" s="3" t="str">
        <f t="shared" si="60"/>
        <v/>
      </c>
      <c r="DB249" s="3" t="str">
        <f t="shared" si="60"/>
        <v/>
      </c>
      <c r="DC249" s="3" t="str">
        <f t="shared" si="60"/>
        <v/>
      </c>
      <c r="DD249" s="3" t="str">
        <f t="shared" si="60"/>
        <v/>
      </c>
      <c r="DE249" s="3" t="str">
        <f t="shared" si="60"/>
        <v/>
      </c>
      <c r="DF249" s="3" t="str">
        <f t="shared" si="60"/>
        <v/>
      </c>
      <c r="DG249" s="3" t="str">
        <f t="shared" si="60"/>
        <v/>
      </c>
      <c r="DH249" s="3" t="str">
        <f t="shared" si="60"/>
        <v/>
      </c>
      <c r="DI249" s="3" t="str">
        <f t="shared" si="60"/>
        <v/>
      </c>
      <c r="DJ249" s="3" t="str">
        <f t="shared" si="60"/>
        <v/>
      </c>
      <c r="DK249" s="3" t="str">
        <f t="shared" si="60"/>
        <v/>
      </c>
      <c r="DL249" s="3" t="str">
        <f t="shared" si="59"/>
        <v/>
      </c>
      <c r="DM249" s="3" t="str">
        <f t="shared" si="59"/>
        <v/>
      </c>
      <c r="DN249" s="3" t="str">
        <f t="shared" si="59"/>
        <v/>
      </c>
      <c r="DO249" s="3" t="str">
        <f t="shared" si="59"/>
        <v/>
      </c>
      <c r="DP249" s="3" t="str">
        <f t="shared" si="59"/>
        <v/>
      </c>
      <c r="DQ249" s="3" t="str">
        <f t="shared" si="59"/>
        <v/>
      </c>
      <c r="DR249" s="3" t="str">
        <f t="shared" si="58"/>
        <v/>
      </c>
      <c r="DS249" s="3" t="str">
        <f t="shared" si="58"/>
        <v/>
      </c>
      <c r="DT249" s="3" t="str">
        <f t="shared" si="58"/>
        <v/>
      </c>
      <c r="DU249" s="3" t="str">
        <f t="shared" si="58"/>
        <v/>
      </c>
      <c r="DV249" s="3" t="str">
        <f t="shared" si="58"/>
        <v/>
      </c>
    </row>
    <row r="250" spans="1:126" ht="45">
      <c r="A250" t="s">
        <v>115</v>
      </c>
      <c r="B250">
        <v>2016</v>
      </c>
      <c r="C250" t="s">
        <v>114</v>
      </c>
      <c r="D250">
        <v>106990</v>
      </c>
      <c r="E250" s="31">
        <v>1316215580059</v>
      </c>
      <c r="F250" t="s">
        <v>687</v>
      </c>
      <c r="G250">
        <v>325199</v>
      </c>
      <c r="H250" t="s">
        <v>688</v>
      </c>
      <c r="I250" t="s">
        <v>689</v>
      </c>
      <c r="J250" t="s">
        <v>353</v>
      </c>
      <c r="K250" t="s">
        <v>216</v>
      </c>
      <c r="L250">
        <v>70079</v>
      </c>
      <c r="M250" s="3" t="str">
        <f t="shared" si="51"/>
        <v>89. PRODUCE THE CHEMICAL, 93. AS A BYPRODUCT, 94. AS A MANUFACTURED IMPURITY, 116. AS A PROCESS IMPURITY</v>
      </c>
      <c r="N250" s="3" t="s">
        <v>1433</v>
      </c>
      <c r="O250" s="3" t="s">
        <v>1430</v>
      </c>
      <c r="P250">
        <v>0</v>
      </c>
      <c r="Q250">
        <v>0</v>
      </c>
      <c r="R250">
        <v>0</v>
      </c>
      <c r="S250" s="3" t="s">
        <v>1407</v>
      </c>
      <c r="T250" s="3" t="s">
        <v>1405</v>
      </c>
      <c r="U250" s="3" t="s">
        <v>1405</v>
      </c>
      <c r="V250" s="3" t="s">
        <v>1405</v>
      </c>
      <c r="W250" s="3" t="s">
        <v>1407</v>
      </c>
      <c r="X250" s="3" t="s">
        <v>1407</v>
      </c>
      <c r="Y250" s="3" t="s">
        <v>1405</v>
      </c>
      <c r="AE250" s="3" t="s">
        <v>1405</v>
      </c>
      <c r="AR250" s="3" t="s">
        <v>1405</v>
      </c>
      <c r="AS250" s="3" t="s">
        <v>1405</v>
      </c>
      <c r="AT250" s="3" t="s">
        <v>1407</v>
      </c>
      <c r="AV250" s="3" t="s">
        <v>1405</v>
      </c>
      <c r="BD250" s="3" t="s">
        <v>1405</v>
      </c>
      <c r="BK250" s="3" t="s">
        <v>1405</v>
      </c>
      <c r="BU250" s="3" t="str">
        <f t="shared" si="55"/>
        <v>89. PRODUCE THE CHEMICAL</v>
      </c>
      <c r="BV250" s="3" t="str">
        <f t="shared" si="55"/>
        <v/>
      </c>
      <c r="BW250" s="3" t="str">
        <f t="shared" si="55"/>
        <v/>
      </c>
      <c r="BX250" s="3" t="str">
        <f t="shared" si="55"/>
        <v/>
      </c>
      <c r="BY250" s="3" t="str">
        <f t="shared" si="55"/>
        <v>93. AS A BYPRODUCT</v>
      </c>
      <c r="BZ250" s="3" t="str">
        <f t="shared" si="54"/>
        <v>94. AS A MANUFACTURED IMPURITY</v>
      </c>
      <c r="CA250" s="3" t="str">
        <f t="shared" si="54"/>
        <v/>
      </c>
      <c r="CB250" s="3" t="str">
        <f t="shared" si="54"/>
        <v/>
      </c>
      <c r="CC250" s="3" t="str">
        <f t="shared" si="54"/>
        <v/>
      </c>
      <c r="CD250" s="3" t="str">
        <f t="shared" si="54"/>
        <v/>
      </c>
      <c r="CE250" s="3" t="str">
        <f t="shared" si="54"/>
        <v/>
      </c>
      <c r="CF250" s="3" t="str">
        <f t="shared" si="54"/>
        <v/>
      </c>
      <c r="CG250" s="3" t="str">
        <f t="shared" si="54"/>
        <v/>
      </c>
      <c r="CH250" s="3" t="str">
        <f t="shared" si="62"/>
        <v/>
      </c>
      <c r="CI250" s="3" t="str">
        <f t="shared" si="62"/>
        <v/>
      </c>
      <c r="CJ250" s="3" t="str">
        <f t="shared" si="62"/>
        <v/>
      </c>
      <c r="CK250" s="3" t="str">
        <f t="shared" si="62"/>
        <v/>
      </c>
      <c r="CL250" s="3" t="str">
        <f t="shared" si="62"/>
        <v/>
      </c>
      <c r="CM250" s="3" t="str">
        <f t="shared" si="62"/>
        <v/>
      </c>
      <c r="CN250" s="3" t="str">
        <f t="shared" si="62"/>
        <v/>
      </c>
      <c r="CO250" s="3" t="str">
        <f t="shared" si="62"/>
        <v/>
      </c>
      <c r="CP250" s="3" t="str">
        <f t="shared" si="61"/>
        <v/>
      </c>
      <c r="CQ250" s="3" t="str">
        <f t="shared" si="61"/>
        <v/>
      </c>
      <c r="CR250" s="3" t="str">
        <f t="shared" si="61"/>
        <v/>
      </c>
      <c r="CS250" s="3" t="str">
        <f t="shared" si="61"/>
        <v/>
      </c>
      <c r="CT250" s="3" t="str">
        <f t="shared" si="61"/>
        <v/>
      </c>
      <c r="CU250" s="3" t="str">
        <f t="shared" si="61"/>
        <v/>
      </c>
      <c r="CV250" s="3" t="str">
        <f t="shared" si="61"/>
        <v>116. AS A PROCESS IMPURITY</v>
      </c>
      <c r="CW250" s="3" t="str">
        <f t="shared" si="61"/>
        <v/>
      </c>
      <c r="CX250" s="3" t="str">
        <f t="shared" si="61"/>
        <v/>
      </c>
      <c r="CY250" s="3" t="str">
        <f t="shared" si="61"/>
        <v/>
      </c>
      <c r="CZ250" s="3" t="str">
        <f t="shared" si="60"/>
        <v/>
      </c>
      <c r="DA250" s="3" t="str">
        <f t="shared" si="60"/>
        <v/>
      </c>
      <c r="DB250" s="3" t="str">
        <f t="shared" si="60"/>
        <v/>
      </c>
      <c r="DC250" s="3" t="str">
        <f t="shared" si="60"/>
        <v/>
      </c>
      <c r="DD250" s="3" t="str">
        <f t="shared" si="60"/>
        <v/>
      </c>
      <c r="DE250" s="3" t="str">
        <f t="shared" si="60"/>
        <v/>
      </c>
      <c r="DF250" s="3" t="str">
        <f t="shared" si="60"/>
        <v/>
      </c>
      <c r="DG250" s="3" t="str">
        <f t="shared" si="60"/>
        <v/>
      </c>
      <c r="DH250" s="3" t="str">
        <f t="shared" si="60"/>
        <v/>
      </c>
      <c r="DI250" s="3" t="str">
        <f t="shared" si="60"/>
        <v/>
      </c>
      <c r="DJ250" s="3" t="str">
        <f t="shared" si="60"/>
        <v/>
      </c>
      <c r="DK250" s="3" t="str">
        <f t="shared" si="60"/>
        <v/>
      </c>
      <c r="DL250" s="3" t="str">
        <f t="shared" si="59"/>
        <v/>
      </c>
      <c r="DM250" s="3" t="str">
        <f t="shared" si="59"/>
        <v/>
      </c>
      <c r="DN250" s="3" t="str">
        <f t="shared" si="59"/>
        <v/>
      </c>
      <c r="DO250" s="3" t="str">
        <f t="shared" si="59"/>
        <v/>
      </c>
      <c r="DP250" s="3" t="str">
        <f t="shared" si="59"/>
        <v/>
      </c>
      <c r="DQ250" s="3" t="str">
        <f t="shared" si="59"/>
        <v/>
      </c>
      <c r="DR250" s="3" t="str">
        <f t="shared" si="58"/>
        <v/>
      </c>
      <c r="DS250" s="3" t="str">
        <f t="shared" si="58"/>
        <v/>
      </c>
      <c r="DT250" s="3" t="str">
        <f t="shared" si="58"/>
        <v/>
      </c>
      <c r="DU250" s="3" t="str">
        <f t="shared" si="58"/>
        <v/>
      </c>
      <c r="DV250" s="3" t="str">
        <f t="shared" si="58"/>
        <v/>
      </c>
    </row>
    <row r="251" spans="1:126" ht="45">
      <c r="A251" t="s">
        <v>115</v>
      </c>
      <c r="B251">
        <v>2017</v>
      </c>
      <c r="C251" t="s">
        <v>114</v>
      </c>
      <c r="D251">
        <v>106990</v>
      </c>
      <c r="E251" s="31">
        <v>1317216291690</v>
      </c>
      <c r="F251" t="s">
        <v>687</v>
      </c>
      <c r="G251">
        <v>325199</v>
      </c>
      <c r="H251" t="s">
        <v>688</v>
      </c>
      <c r="I251" t="s">
        <v>689</v>
      </c>
      <c r="J251" t="s">
        <v>353</v>
      </c>
      <c r="K251" t="s">
        <v>216</v>
      </c>
      <c r="L251">
        <v>70079</v>
      </c>
      <c r="M251" s="3" t="str">
        <f t="shared" si="51"/>
        <v>89. PRODUCE THE CHEMICAL, 93. AS A BYPRODUCT, 94. AS A MANUFACTURED IMPURITY</v>
      </c>
      <c r="N251" s="3" t="s">
        <v>1433</v>
      </c>
      <c r="O251" s="3" t="s">
        <v>1430</v>
      </c>
      <c r="P251">
        <v>0</v>
      </c>
      <c r="Q251">
        <v>0</v>
      </c>
      <c r="R251">
        <v>0</v>
      </c>
      <c r="S251" s="3" t="s">
        <v>1407</v>
      </c>
      <c r="T251" s="3" t="s">
        <v>1405</v>
      </c>
      <c r="U251" s="3" t="s">
        <v>1405</v>
      </c>
      <c r="V251" s="3" t="s">
        <v>1405</v>
      </c>
      <c r="W251" s="3" t="s">
        <v>1407</v>
      </c>
      <c r="X251" s="3" t="s">
        <v>1407</v>
      </c>
      <c r="Y251" s="3" t="s">
        <v>1405</v>
      </c>
      <c r="AE251" s="3" t="s">
        <v>1405</v>
      </c>
      <c r="AR251" s="3" t="s">
        <v>1405</v>
      </c>
      <c r="AS251" s="3" t="s">
        <v>1405</v>
      </c>
      <c r="AT251" s="3" t="s">
        <v>1405</v>
      </c>
      <c r="AV251" s="3" t="s">
        <v>1405</v>
      </c>
      <c r="BD251" s="3" t="s">
        <v>1405</v>
      </c>
      <c r="BK251" s="3" t="s">
        <v>1405</v>
      </c>
      <c r="BU251" s="3" t="str">
        <f t="shared" si="55"/>
        <v>89. PRODUCE THE CHEMICAL</v>
      </c>
      <c r="BV251" s="3" t="str">
        <f t="shared" si="55"/>
        <v/>
      </c>
      <c r="BW251" s="3" t="str">
        <f t="shared" si="55"/>
        <v/>
      </c>
      <c r="BX251" s="3" t="str">
        <f t="shared" si="55"/>
        <v/>
      </c>
      <c r="BY251" s="3" t="str">
        <f t="shared" si="55"/>
        <v>93. AS A BYPRODUCT</v>
      </c>
      <c r="BZ251" s="3" t="str">
        <f t="shared" si="54"/>
        <v>94. AS A MANUFACTURED IMPURITY</v>
      </c>
      <c r="CA251" s="3" t="str">
        <f t="shared" si="54"/>
        <v/>
      </c>
      <c r="CB251" s="3" t="str">
        <f t="shared" si="54"/>
        <v/>
      </c>
      <c r="CC251" s="3" t="str">
        <f t="shared" si="54"/>
        <v/>
      </c>
      <c r="CD251" s="3" t="str">
        <f t="shared" si="54"/>
        <v/>
      </c>
      <c r="CE251" s="3" t="str">
        <f t="shared" si="54"/>
        <v/>
      </c>
      <c r="CF251" s="3" t="str">
        <f t="shared" si="54"/>
        <v/>
      </c>
      <c r="CG251" s="3" t="str">
        <f t="shared" si="54"/>
        <v/>
      </c>
      <c r="CH251" s="3" t="str">
        <f t="shared" si="62"/>
        <v/>
      </c>
      <c r="CI251" s="3" t="str">
        <f t="shared" si="62"/>
        <v/>
      </c>
      <c r="CJ251" s="3" t="str">
        <f t="shared" si="62"/>
        <v/>
      </c>
      <c r="CK251" s="3" t="str">
        <f t="shared" si="62"/>
        <v/>
      </c>
      <c r="CL251" s="3" t="str">
        <f t="shared" si="62"/>
        <v/>
      </c>
      <c r="CM251" s="3" t="str">
        <f t="shared" si="62"/>
        <v/>
      </c>
      <c r="CN251" s="3" t="str">
        <f t="shared" si="62"/>
        <v/>
      </c>
      <c r="CO251" s="3" t="str">
        <f t="shared" si="62"/>
        <v/>
      </c>
      <c r="CP251" s="3" t="str">
        <f t="shared" si="61"/>
        <v/>
      </c>
      <c r="CQ251" s="3" t="str">
        <f t="shared" si="61"/>
        <v/>
      </c>
      <c r="CR251" s="3" t="str">
        <f t="shared" si="61"/>
        <v/>
      </c>
      <c r="CS251" s="3" t="str">
        <f t="shared" si="61"/>
        <v/>
      </c>
      <c r="CT251" s="3" t="str">
        <f t="shared" si="61"/>
        <v/>
      </c>
      <c r="CU251" s="3" t="str">
        <f t="shared" si="61"/>
        <v/>
      </c>
      <c r="CV251" s="3" t="str">
        <f t="shared" si="61"/>
        <v/>
      </c>
      <c r="CW251" s="3" t="str">
        <f t="shared" si="61"/>
        <v/>
      </c>
      <c r="CX251" s="3" t="str">
        <f t="shared" si="61"/>
        <v/>
      </c>
      <c r="CY251" s="3" t="str">
        <f t="shared" si="61"/>
        <v/>
      </c>
      <c r="CZ251" s="3" t="str">
        <f t="shared" si="60"/>
        <v/>
      </c>
      <c r="DA251" s="3" t="str">
        <f t="shared" si="60"/>
        <v/>
      </c>
      <c r="DB251" s="3" t="str">
        <f t="shared" si="60"/>
        <v/>
      </c>
      <c r="DC251" s="3" t="str">
        <f t="shared" si="60"/>
        <v/>
      </c>
      <c r="DD251" s="3" t="str">
        <f t="shared" si="60"/>
        <v/>
      </c>
      <c r="DE251" s="3" t="str">
        <f t="shared" si="60"/>
        <v/>
      </c>
      <c r="DF251" s="3" t="str">
        <f t="shared" si="60"/>
        <v/>
      </c>
      <c r="DG251" s="3" t="str">
        <f t="shared" si="60"/>
        <v/>
      </c>
      <c r="DH251" s="3" t="str">
        <f t="shared" si="60"/>
        <v/>
      </c>
      <c r="DI251" s="3" t="str">
        <f t="shared" si="60"/>
        <v/>
      </c>
      <c r="DJ251" s="3" t="str">
        <f t="shared" si="60"/>
        <v/>
      </c>
      <c r="DK251" s="3" t="str">
        <f t="shared" si="60"/>
        <v/>
      </c>
      <c r="DL251" s="3" t="str">
        <f t="shared" si="59"/>
        <v/>
      </c>
      <c r="DM251" s="3" t="str">
        <f t="shared" si="59"/>
        <v/>
      </c>
      <c r="DN251" s="3" t="str">
        <f t="shared" si="59"/>
        <v/>
      </c>
      <c r="DO251" s="3" t="str">
        <f t="shared" si="59"/>
        <v/>
      </c>
      <c r="DP251" s="3" t="str">
        <f t="shared" si="59"/>
        <v/>
      </c>
      <c r="DQ251" s="3" t="str">
        <f t="shared" si="59"/>
        <v/>
      </c>
      <c r="DR251" s="3" t="str">
        <f t="shared" si="58"/>
        <v/>
      </c>
      <c r="DS251" s="3" t="str">
        <f t="shared" si="58"/>
        <v/>
      </c>
      <c r="DT251" s="3" t="str">
        <f t="shared" si="58"/>
        <v/>
      </c>
      <c r="DU251" s="3" t="str">
        <f t="shared" si="58"/>
        <v/>
      </c>
      <c r="DV251" s="3" t="str">
        <f t="shared" si="58"/>
        <v/>
      </c>
    </row>
    <row r="252" spans="1:126" ht="75">
      <c r="A252" t="s">
        <v>115</v>
      </c>
      <c r="B252">
        <v>2018</v>
      </c>
      <c r="C252" t="s">
        <v>114</v>
      </c>
      <c r="D252">
        <v>106990</v>
      </c>
      <c r="E252" s="31">
        <v>1318217174275</v>
      </c>
      <c r="F252" t="s">
        <v>687</v>
      </c>
      <c r="G252">
        <v>325199</v>
      </c>
      <c r="H252" t="s">
        <v>688</v>
      </c>
      <c r="I252" t="s">
        <v>689</v>
      </c>
      <c r="J252" t="s">
        <v>353</v>
      </c>
      <c r="K252" t="s">
        <v>216</v>
      </c>
      <c r="L252">
        <v>70079</v>
      </c>
      <c r="M252" s="3" t="str">
        <f t="shared" si="51"/>
        <v>89. PRODUCE THE CHEMICAL, 93. AS A BYPRODUCT, 94. AS A MANUFACTURED IMPURITY</v>
      </c>
      <c r="N252" s="3" t="s">
        <v>1433</v>
      </c>
      <c r="O252" s="3" t="s">
        <v>1430</v>
      </c>
      <c r="P252">
        <v>0</v>
      </c>
      <c r="Q252">
        <v>0</v>
      </c>
      <c r="R252">
        <v>0</v>
      </c>
      <c r="S252" s="3" t="s">
        <v>1407</v>
      </c>
      <c r="T252" s="3" t="s">
        <v>1405</v>
      </c>
      <c r="U252" s="3" t="s">
        <v>1405</v>
      </c>
      <c r="V252" s="3" t="s">
        <v>1405</v>
      </c>
      <c r="W252" s="3" t="s">
        <v>1407</v>
      </c>
      <c r="X252" s="3" t="s">
        <v>1407</v>
      </c>
      <c r="Y252" s="3" t="s">
        <v>1405</v>
      </c>
      <c r="Z252" s="3" t="s">
        <v>1405</v>
      </c>
      <c r="AA252" s="3" t="s">
        <v>1405</v>
      </c>
      <c r="AB252" s="3" t="s">
        <v>1405</v>
      </c>
      <c r="AC252" s="3" t="s">
        <v>1405</v>
      </c>
      <c r="AD252" s="3" t="s">
        <v>1405</v>
      </c>
      <c r="AE252" s="3" t="s">
        <v>1405</v>
      </c>
      <c r="AF252" s="3" t="s">
        <v>1405</v>
      </c>
      <c r="AG252" s="3" t="s">
        <v>1405</v>
      </c>
      <c r="AH252" s="3" t="s">
        <v>1405</v>
      </c>
      <c r="AI252" s="3" t="s">
        <v>1405</v>
      </c>
      <c r="AJ252" s="3" t="s">
        <v>1405</v>
      </c>
      <c r="AK252" s="3" t="s">
        <v>1405</v>
      </c>
      <c r="AL252" s="3" t="s">
        <v>1405</v>
      </c>
      <c r="AM252" s="3" t="s">
        <v>1405</v>
      </c>
      <c r="AN252" s="3" t="s">
        <v>1405</v>
      </c>
      <c r="AO252" s="3" t="s">
        <v>1405</v>
      </c>
      <c r="AP252" s="3" t="s">
        <v>1405</v>
      </c>
      <c r="AQ252" s="3" t="s">
        <v>1405</v>
      </c>
      <c r="AR252" s="3" t="s">
        <v>1405</v>
      </c>
      <c r="AS252" s="3" t="s">
        <v>1405</v>
      </c>
      <c r="AT252" s="3" t="s">
        <v>1405</v>
      </c>
      <c r="AU252" s="3" t="s">
        <v>1405</v>
      </c>
      <c r="AV252" s="3" t="s">
        <v>1405</v>
      </c>
      <c r="AW252" s="3" t="s">
        <v>1405</v>
      </c>
      <c r="AX252" s="3" t="s">
        <v>1405</v>
      </c>
      <c r="AY252" s="3" t="s">
        <v>1405</v>
      </c>
      <c r="AZ252" s="3" t="s">
        <v>1405</v>
      </c>
      <c r="BA252" s="3" t="s">
        <v>1405</v>
      </c>
      <c r="BB252" s="3" t="s">
        <v>1405</v>
      </c>
      <c r="BC252" s="3" t="s">
        <v>1405</v>
      </c>
      <c r="BD252" s="3" t="s">
        <v>1405</v>
      </c>
      <c r="BE252" s="3" t="s">
        <v>1405</v>
      </c>
      <c r="BF252" s="3" t="s">
        <v>1405</v>
      </c>
      <c r="BG252" s="3" t="s">
        <v>1405</v>
      </c>
      <c r="BH252" s="3" t="s">
        <v>1405</v>
      </c>
      <c r="BI252" s="3" t="s">
        <v>1405</v>
      </c>
      <c r="BJ252" s="3" t="s">
        <v>1405</v>
      </c>
      <c r="BK252" s="3" t="s">
        <v>1405</v>
      </c>
      <c r="BL252" s="3" t="s">
        <v>1405</v>
      </c>
      <c r="BM252" s="3" t="s">
        <v>1405</v>
      </c>
      <c r="BN252" s="3" t="s">
        <v>1405</v>
      </c>
      <c r="BO252" s="3" t="s">
        <v>1405</v>
      </c>
      <c r="BP252" s="3" t="s">
        <v>1405</v>
      </c>
      <c r="BQ252" s="3" t="s">
        <v>1405</v>
      </c>
      <c r="BR252" s="3" t="s">
        <v>1405</v>
      </c>
      <c r="BS252" s="3" t="s">
        <v>1405</v>
      </c>
      <c r="BT252" s="3" t="s">
        <v>1405</v>
      </c>
      <c r="BU252" s="3" t="str">
        <f t="shared" si="55"/>
        <v>89. PRODUCE THE CHEMICAL</v>
      </c>
      <c r="BV252" s="3" t="str">
        <f t="shared" si="55"/>
        <v/>
      </c>
      <c r="BW252" s="3" t="str">
        <f t="shared" si="55"/>
        <v/>
      </c>
      <c r="BX252" s="3" t="str">
        <f t="shared" si="55"/>
        <v/>
      </c>
      <c r="BY252" s="3" t="str">
        <f t="shared" si="55"/>
        <v>93. AS A BYPRODUCT</v>
      </c>
      <c r="BZ252" s="3" t="str">
        <f t="shared" si="54"/>
        <v>94. AS A MANUFACTURED IMPURITY</v>
      </c>
      <c r="CA252" s="3" t="str">
        <f t="shared" si="54"/>
        <v/>
      </c>
      <c r="CB252" s="3" t="str">
        <f t="shared" si="54"/>
        <v/>
      </c>
      <c r="CC252" s="3" t="str">
        <f t="shared" si="54"/>
        <v/>
      </c>
      <c r="CD252" s="3" t="str">
        <f t="shared" si="54"/>
        <v/>
      </c>
      <c r="CE252" s="3" t="str">
        <f t="shared" si="54"/>
        <v/>
      </c>
      <c r="CF252" s="3" t="str">
        <f t="shared" si="54"/>
        <v/>
      </c>
      <c r="CG252" s="3" t="str">
        <f t="shared" si="54"/>
        <v/>
      </c>
      <c r="CH252" s="3" t="str">
        <f t="shared" si="62"/>
        <v/>
      </c>
      <c r="CI252" s="3" t="str">
        <f t="shared" si="62"/>
        <v/>
      </c>
      <c r="CJ252" s="3" t="str">
        <f t="shared" si="62"/>
        <v/>
      </c>
      <c r="CK252" s="3" t="str">
        <f t="shared" si="62"/>
        <v/>
      </c>
      <c r="CL252" s="3" t="str">
        <f t="shared" si="62"/>
        <v/>
      </c>
      <c r="CM252" s="3" t="str">
        <f t="shared" si="62"/>
        <v/>
      </c>
      <c r="CN252" s="3" t="str">
        <f t="shared" si="62"/>
        <v/>
      </c>
      <c r="CO252" s="3" t="str">
        <f t="shared" si="62"/>
        <v/>
      </c>
      <c r="CP252" s="3" t="str">
        <f t="shared" si="61"/>
        <v/>
      </c>
      <c r="CQ252" s="3" t="str">
        <f t="shared" si="61"/>
        <v/>
      </c>
      <c r="CR252" s="3" t="str">
        <f t="shared" si="61"/>
        <v/>
      </c>
      <c r="CS252" s="3" t="str">
        <f t="shared" si="61"/>
        <v/>
      </c>
      <c r="CT252" s="3" t="str">
        <f t="shared" si="61"/>
        <v/>
      </c>
      <c r="CU252" s="3" t="str">
        <f t="shared" si="61"/>
        <v/>
      </c>
      <c r="CV252" s="3" t="str">
        <f t="shared" si="61"/>
        <v/>
      </c>
      <c r="CW252" s="3" t="str">
        <f t="shared" si="61"/>
        <v/>
      </c>
      <c r="CX252" s="3" t="str">
        <f t="shared" si="61"/>
        <v/>
      </c>
      <c r="CY252" s="3" t="str">
        <f t="shared" si="61"/>
        <v/>
      </c>
      <c r="CZ252" s="3" t="str">
        <f t="shared" si="60"/>
        <v/>
      </c>
      <c r="DA252" s="3" t="str">
        <f t="shared" si="60"/>
        <v/>
      </c>
      <c r="DB252" s="3" t="str">
        <f t="shared" si="60"/>
        <v/>
      </c>
      <c r="DC252" s="3" t="str">
        <f t="shared" si="60"/>
        <v/>
      </c>
      <c r="DD252" s="3" t="str">
        <f t="shared" si="60"/>
        <v/>
      </c>
      <c r="DE252" s="3" t="str">
        <f t="shared" si="60"/>
        <v/>
      </c>
      <c r="DF252" s="3" t="str">
        <f t="shared" si="60"/>
        <v/>
      </c>
      <c r="DG252" s="3" t="str">
        <f t="shared" si="60"/>
        <v/>
      </c>
      <c r="DH252" s="3" t="str">
        <f t="shared" si="60"/>
        <v/>
      </c>
      <c r="DI252" s="3" t="str">
        <f t="shared" si="60"/>
        <v/>
      </c>
      <c r="DJ252" s="3" t="str">
        <f t="shared" si="60"/>
        <v/>
      </c>
      <c r="DK252" s="3" t="str">
        <f t="shared" si="60"/>
        <v/>
      </c>
      <c r="DL252" s="3" t="str">
        <f t="shared" si="59"/>
        <v/>
      </c>
      <c r="DM252" s="3" t="str">
        <f t="shared" si="59"/>
        <v/>
      </c>
      <c r="DN252" s="3" t="str">
        <f t="shared" si="59"/>
        <v/>
      </c>
      <c r="DO252" s="3" t="str">
        <f t="shared" si="59"/>
        <v/>
      </c>
      <c r="DP252" s="3" t="str">
        <f t="shared" si="59"/>
        <v/>
      </c>
      <c r="DQ252" s="3" t="str">
        <f t="shared" si="59"/>
        <v/>
      </c>
      <c r="DR252" s="3" t="str">
        <f t="shared" si="58"/>
        <v/>
      </c>
      <c r="DS252" s="3" t="str">
        <f t="shared" si="58"/>
        <v/>
      </c>
      <c r="DT252" s="3" t="str">
        <f t="shared" si="58"/>
        <v/>
      </c>
      <c r="DU252" s="3" t="str">
        <f t="shared" si="58"/>
        <v/>
      </c>
      <c r="DV252" s="3" t="str">
        <f t="shared" si="58"/>
        <v/>
      </c>
    </row>
    <row r="253" spans="1:126" ht="75">
      <c r="A253" t="s">
        <v>115</v>
      </c>
      <c r="B253">
        <v>2019</v>
      </c>
      <c r="C253" t="s">
        <v>114</v>
      </c>
      <c r="D253">
        <v>106990</v>
      </c>
      <c r="E253" s="31">
        <v>1319218281234</v>
      </c>
      <c r="F253" t="s">
        <v>687</v>
      </c>
      <c r="G253">
        <v>325199</v>
      </c>
      <c r="H253" t="s">
        <v>688</v>
      </c>
      <c r="I253" t="s">
        <v>689</v>
      </c>
      <c r="J253" t="s">
        <v>353</v>
      </c>
      <c r="K253" t="s">
        <v>216</v>
      </c>
      <c r="L253">
        <v>70079</v>
      </c>
      <c r="M253" s="3" t="str">
        <f t="shared" si="51"/>
        <v>89. PRODUCE THE CHEMICAL, 93. AS A BYPRODUCT, 94. AS A MANUFACTURED IMPURITY</v>
      </c>
      <c r="N253" s="3" t="s">
        <v>1433</v>
      </c>
      <c r="O253" s="3" t="s">
        <v>1430</v>
      </c>
      <c r="P253">
        <v>0</v>
      </c>
      <c r="Q253">
        <v>0</v>
      </c>
      <c r="R253">
        <v>0</v>
      </c>
      <c r="S253" s="3" t="s">
        <v>1407</v>
      </c>
      <c r="T253" s="3" t="s">
        <v>1405</v>
      </c>
      <c r="U253" s="3" t="s">
        <v>1405</v>
      </c>
      <c r="V253" s="3" t="s">
        <v>1405</v>
      </c>
      <c r="W253" s="3" t="s">
        <v>1407</v>
      </c>
      <c r="X253" s="3" t="s">
        <v>1407</v>
      </c>
      <c r="Y253" s="3" t="s">
        <v>1405</v>
      </c>
      <c r="Z253" s="3" t="s">
        <v>1405</v>
      </c>
      <c r="AA253" s="3" t="s">
        <v>1405</v>
      </c>
      <c r="AB253" s="3" t="s">
        <v>1405</v>
      </c>
      <c r="AC253" s="3" t="s">
        <v>1405</v>
      </c>
      <c r="AD253" s="3" t="s">
        <v>1405</v>
      </c>
      <c r="AE253" s="3" t="s">
        <v>1405</v>
      </c>
      <c r="AF253" s="3" t="s">
        <v>1405</v>
      </c>
      <c r="AG253" s="3" t="s">
        <v>1405</v>
      </c>
      <c r="AH253" s="3" t="s">
        <v>1405</v>
      </c>
      <c r="AI253" s="3" t="s">
        <v>1405</v>
      </c>
      <c r="AJ253" s="3" t="s">
        <v>1405</v>
      </c>
      <c r="AK253" s="3" t="s">
        <v>1405</v>
      </c>
      <c r="AL253" s="3" t="s">
        <v>1405</v>
      </c>
      <c r="AM253" s="3" t="s">
        <v>1405</v>
      </c>
      <c r="AN253" s="3" t="s">
        <v>1405</v>
      </c>
      <c r="AO253" s="3" t="s">
        <v>1405</v>
      </c>
      <c r="AP253" s="3" t="s">
        <v>1405</v>
      </c>
      <c r="AQ253" s="3" t="s">
        <v>1405</v>
      </c>
      <c r="AR253" s="3" t="s">
        <v>1405</v>
      </c>
      <c r="AS253" s="3" t="s">
        <v>1405</v>
      </c>
      <c r="AT253" s="3" t="s">
        <v>1405</v>
      </c>
      <c r="AU253" s="3" t="s">
        <v>1405</v>
      </c>
      <c r="AV253" s="3" t="s">
        <v>1405</v>
      </c>
      <c r="AW253" s="3" t="s">
        <v>1405</v>
      </c>
      <c r="AX253" s="3" t="s">
        <v>1405</v>
      </c>
      <c r="AY253" s="3" t="s">
        <v>1405</v>
      </c>
      <c r="AZ253" s="3" t="s">
        <v>1405</v>
      </c>
      <c r="BA253" s="3" t="s">
        <v>1405</v>
      </c>
      <c r="BB253" s="3" t="s">
        <v>1405</v>
      </c>
      <c r="BC253" s="3" t="s">
        <v>1405</v>
      </c>
      <c r="BD253" s="3" t="s">
        <v>1405</v>
      </c>
      <c r="BE253" s="3" t="s">
        <v>1405</v>
      </c>
      <c r="BF253" s="3" t="s">
        <v>1405</v>
      </c>
      <c r="BG253" s="3" t="s">
        <v>1405</v>
      </c>
      <c r="BH253" s="3" t="s">
        <v>1405</v>
      </c>
      <c r="BI253" s="3" t="s">
        <v>1405</v>
      </c>
      <c r="BJ253" s="3" t="s">
        <v>1405</v>
      </c>
      <c r="BK253" s="3" t="s">
        <v>1405</v>
      </c>
      <c r="BL253" s="3" t="s">
        <v>1405</v>
      </c>
      <c r="BM253" s="3" t="s">
        <v>1405</v>
      </c>
      <c r="BN253" s="3" t="s">
        <v>1405</v>
      </c>
      <c r="BO253" s="3" t="s">
        <v>1405</v>
      </c>
      <c r="BP253" s="3" t="s">
        <v>1405</v>
      </c>
      <c r="BQ253" s="3" t="s">
        <v>1405</v>
      </c>
      <c r="BR253" s="3" t="s">
        <v>1405</v>
      </c>
      <c r="BS253" s="3" t="s">
        <v>1405</v>
      </c>
      <c r="BT253" s="3" t="s">
        <v>1405</v>
      </c>
      <c r="BU253" s="3" t="str">
        <f t="shared" si="55"/>
        <v>89. PRODUCE THE CHEMICAL</v>
      </c>
      <c r="BV253" s="3" t="str">
        <f t="shared" si="55"/>
        <v/>
      </c>
      <c r="BW253" s="3" t="str">
        <f t="shared" si="55"/>
        <v/>
      </c>
      <c r="BX253" s="3" t="str">
        <f t="shared" si="55"/>
        <v/>
      </c>
      <c r="BY253" s="3" t="str">
        <f t="shared" si="55"/>
        <v>93. AS A BYPRODUCT</v>
      </c>
      <c r="BZ253" s="3" t="str">
        <f t="shared" si="55"/>
        <v>94. AS A MANUFACTURED IMPURITY</v>
      </c>
      <c r="CA253" s="3" t="str">
        <f t="shared" si="55"/>
        <v/>
      </c>
      <c r="CB253" s="3" t="str">
        <f t="shared" si="55"/>
        <v/>
      </c>
      <c r="CC253" s="3" t="str">
        <f t="shared" si="55"/>
        <v/>
      </c>
      <c r="CD253" s="3" t="str">
        <f t="shared" si="55"/>
        <v/>
      </c>
      <c r="CE253" s="3" t="str">
        <f t="shared" si="55"/>
        <v/>
      </c>
      <c r="CF253" s="3" t="str">
        <f t="shared" si="55"/>
        <v/>
      </c>
      <c r="CG253" s="3" t="str">
        <f t="shared" si="55"/>
        <v/>
      </c>
      <c r="CH253" s="3" t="str">
        <f t="shared" si="62"/>
        <v/>
      </c>
      <c r="CI253" s="3" t="str">
        <f t="shared" si="62"/>
        <v/>
      </c>
      <c r="CJ253" s="3" t="str">
        <f t="shared" si="62"/>
        <v/>
      </c>
      <c r="CK253" s="3" t="str">
        <f t="shared" si="62"/>
        <v/>
      </c>
      <c r="CL253" s="3" t="str">
        <f t="shared" si="62"/>
        <v/>
      </c>
      <c r="CM253" s="3" t="str">
        <f t="shared" si="62"/>
        <v/>
      </c>
      <c r="CN253" s="3" t="str">
        <f t="shared" si="62"/>
        <v/>
      </c>
      <c r="CO253" s="3" t="str">
        <f t="shared" si="62"/>
        <v/>
      </c>
      <c r="CP253" s="3" t="str">
        <f t="shared" si="61"/>
        <v/>
      </c>
      <c r="CQ253" s="3" t="str">
        <f t="shared" si="61"/>
        <v/>
      </c>
      <c r="CR253" s="3" t="str">
        <f t="shared" si="61"/>
        <v/>
      </c>
      <c r="CS253" s="3" t="str">
        <f t="shared" si="61"/>
        <v/>
      </c>
      <c r="CT253" s="3" t="str">
        <f t="shared" si="61"/>
        <v/>
      </c>
      <c r="CU253" s="3" t="str">
        <f t="shared" si="61"/>
        <v/>
      </c>
      <c r="CV253" s="3" t="str">
        <f t="shared" si="61"/>
        <v/>
      </c>
      <c r="CW253" s="3" t="str">
        <f t="shared" si="61"/>
        <v/>
      </c>
      <c r="CX253" s="3" t="str">
        <f t="shared" si="61"/>
        <v/>
      </c>
      <c r="CY253" s="3" t="str">
        <f t="shared" si="61"/>
        <v/>
      </c>
      <c r="CZ253" s="3" t="str">
        <f t="shared" si="60"/>
        <v/>
      </c>
      <c r="DA253" s="3" t="str">
        <f t="shared" si="60"/>
        <v/>
      </c>
      <c r="DB253" s="3" t="str">
        <f t="shared" si="60"/>
        <v/>
      </c>
      <c r="DC253" s="3" t="str">
        <f t="shared" si="60"/>
        <v/>
      </c>
      <c r="DD253" s="3" t="str">
        <f t="shared" si="60"/>
        <v/>
      </c>
      <c r="DE253" s="3" t="str">
        <f t="shared" si="60"/>
        <v/>
      </c>
      <c r="DF253" s="3" t="str">
        <f t="shared" si="60"/>
        <v/>
      </c>
      <c r="DG253" s="3" t="str">
        <f t="shared" si="60"/>
        <v/>
      </c>
      <c r="DH253" s="3" t="str">
        <f t="shared" si="60"/>
        <v/>
      </c>
      <c r="DI253" s="3" t="str">
        <f t="shared" si="60"/>
        <v/>
      </c>
      <c r="DJ253" s="3" t="str">
        <f t="shared" si="60"/>
        <v/>
      </c>
      <c r="DK253" s="3" t="str">
        <f t="shared" si="60"/>
        <v/>
      </c>
      <c r="DL253" s="3" t="str">
        <f t="shared" si="59"/>
        <v/>
      </c>
      <c r="DM253" s="3" t="str">
        <f t="shared" si="59"/>
        <v/>
      </c>
      <c r="DN253" s="3" t="str">
        <f t="shared" si="59"/>
        <v/>
      </c>
      <c r="DO253" s="3" t="str">
        <f t="shared" si="59"/>
        <v/>
      </c>
      <c r="DP253" s="3" t="str">
        <f t="shared" si="59"/>
        <v/>
      </c>
      <c r="DQ253" s="3" t="str">
        <f t="shared" si="59"/>
        <v/>
      </c>
      <c r="DR253" s="3" t="str">
        <f t="shared" si="58"/>
        <v/>
      </c>
      <c r="DS253" s="3" t="str">
        <f t="shared" si="58"/>
        <v/>
      </c>
      <c r="DT253" s="3" t="str">
        <f t="shared" si="58"/>
        <v/>
      </c>
      <c r="DU253" s="3" t="str">
        <f t="shared" si="58"/>
        <v/>
      </c>
      <c r="DV253" s="3" t="str">
        <f t="shared" si="58"/>
        <v/>
      </c>
    </row>
    <row r="254" spans="1:126" ht="75">
      <c r="A254" t="s">
        <v>115</v>
      </c>
      <c r="B254">
        <v>2020</v>
      </c>
      <c r="C254" t="s">
        <v>114</v>
      </c>
      <c r="D254">
        <v>106990</v>
      </c>
      <c r="E254" s="31">
        <v>1320219023761</v>
      </c>
      <c r="F254" t="s">
        <v>687</v>
      </c>
      <c r="G254">
        <v>325199</v>
      </c>
      <c r="H254" t="s">
        <v>688</v>
      </c>
      <c r="I254" t="s">
        <v>689</v>
      </c>
      <c r="J254" t="s">
        <v>353</v>
      </c>
      <c r="K254" t="s">
        <v>216</v>
      </c>
      <c r="L254">
        <v>70079</v>
      </c>
      <c r="M254" s="3" t="str">
        <f t="shared" si="51"/>
        <v>89. PRODUCE THE CHEMICAL, 91. ON-SITE USE OF THE CHEMICAL, 94. AS A MANUFACTURED IMPURITY, 95. USED AS A REACTANT, 96. P101  FEEDSTOCKS, 116. AS A PROCESS IMPURITY</v>
      </c>
      <c r="N254" s="3" t="s">
        <v>1433</v>
      </c>
      <c r="O254" s="3" t="s">
        <v>1438</v>
      </c>
      <c r="P254">
        <v>0</v>
      </c>
      <c r="Q254">
        <v>0</v>
      </c>
      <c r="R254">
        <v>0</v>
      </c>
      <c r="S254" s="3" t="s">
        <v>1407</v>
      </c>
      <c r="T254" s="3" t="s">
        <v>1405</v>
      </c>
      <c r="U254" s="3" t="s">
        <v>1407</v>
      </c>
      <c r="V254" s="3" t="s">
        <v>1405</v>
      </c>
      <c r="W254" s="3" t="s">
        <v>1405</v>
      </c>
      <c r="X254" s="3" t="s">
        <v>1407</v>
      </c>
      <c r="Y254" s="3" t="s">
        <v>1407</v>
      </c>
      <c r="Z254" s="3" t="s">
        <v>1407</v>
      </c>
      <c r="AA254" s="3" t="s">
        <v>1405</v>
      </c>
      <c r="AB254" s="3" t="s">
        <v>1405</v>
      </c>
      <c r="AC254" s="3" t="s">
        <v>1405</v>
      </c>
      <c r="AD254" s="3" t="s">
        <v>1405</v>
      </c>
      <c r="AE254" s="3" t="s">
        <v>1405</v>
      </c>
      <c r="AF254" s="3" t="s">
        <v>1405</v>
      </c>
      <c r="AG254" s="3" t="s">
        <v>1405</v>
      </c>
      <c r="AH254" s="3" t="s">
        <v>1405</v>
      </c>
      <c r="AI254" s="3" t="s">
        <v>1405</v>
      </c>
      <c r="AJ254" s="3" t="s">
        <v>1405</v>
      </c>
      <c r="AK254" s="3" t="s">
        <v>1405</v>
      </c>
      <c r="AL254" s="3" t="s">
        <v>1405</v>
      </c>
      <c r="AM254" s="3" t="s">
        <v>1405</v>
      </c>
      <c r="AN254" s="3" t="s">
        <v>1405</v>
      </c>
      <c r="AO254" s="3" t="s">
        <v>1405</v>
      </c>
      <c r="AP254" s="3" t="s">
        <v>1405</v>
      </c>
      <c r="AQ254" s="3" t="s">
        <v>1405</v>
      </c>
      <c r="AR254" s="3" t="s">
        <v>1405</v>
      </c>
      <c r="AS254" s="3" t="s">
        <v>1405</v>
      </c>
      <c r="AT254" s="3" t="s">
        <v>1407</v>
      </c>
      <c r="AU254" s="3" t="s">
        <v>1405</v>
      </c>
      <c r="AV254" s="3" t="s">
        <v>1405</v>
      </c>
      <c r="AW254" s="3" t="s">
        <v>1405</v>
      </c>
      <c r="AX254" s="3" t="s">
        <v>1405</v>
      </c>
      <c r="AY254" s="3" t="s">
        <v>1405</v>
      </c>
      <c r="AZ254" s="3" t="s">
        <v>1405</v>
      </c>
      <c r="BA254" s="3" t="s">
        <v>1405</v>
      </c>
      <c r="BB254" s="3" t="s">
        <v>1405</v>
      </c>
      <c r="BC254" s="3" t="s">
        <v>1405</v>
      </c>
      <c r="BD254" s="3" t="s">
        <v>1405</v>
      </c>
      <c r="BE254" s="3" t="s">
        <v>1405</v>
      </c>
      <c r="BF254" s="3" t="s">
        <v>1405</v>
      </c>
      <c r="BG254" s="3" t="s">
        <v>1405</v>
      </c>
      <c r="BH254" s="3" t="s">
        <v>1405</v>
      </c>
      <c r="BI254" s="3" t="s">
        <v>1405</v>
      </c>
      <c r="BJ254" s="3" t="s">
        <v>1405</v>
      </c>
      <c r="BK254" s="3" t="s">
        <v>1405</v>
      </c>
      <c r="BL254" s="3" t="s">
        <v>1405</v>
      </c>
      <c r="BM254" s="3" t="s">
        <v>1405</v>
      </c>
      <c r="BN254" s="3" t="s">
        <v>1405</v>
      </c>
      <c r="BO254" s="3" t="s">
        <v>1405</v>
      </c>
      <c r="BP254" s="3" t="s">
        <v>1405</v>
      </c>
      <c r="BQ254" s="3" t="s">
        <v>1405</v>
      </c>
      <c r="BR254" s="3" t="s">
        <v>1405</v>
      </c>
      <c r="BS254" s="3" t="s">
        <v>1405</v>
      </c>
      <c r="BT254" s="3" t="s">
        <v>1405</v>
      </c>
      <c r="BU254" s="3" t="str">
        <f t="shared" si="55"/>
        <v>89. PRODUCE THE CHEMICAL</v>
      </c>
      <c r="BV254" s="3" t="str">
        <f t="shared" si="55"/>
        <v/>
      </c>
      <c r="BW254" s="3" t="str">
        <f t="shared" si="55"/>
        <v>91. ON-SITE USE OF THE CHEMICAL</v>
      </c>
      <c r="BX254" s="3" t="str">
        <f t="shared" si="55"/>
        <v/>
      </c>
      <c r="BY254" s="3" t="str">
        <f t="shared" si="55"/>
        <v/>
      </c>
      <c r="BZ254" s="3" t="str">
        <f t="shared" si="55"/>
        <v>94. AS A MANUFACTURED IMPURITY</v>
      </c>
      <c r="CA254" s="3" t="str">
        <f t="shared" si="55"/>
        <v>95. USED AS A REACTANT</v>
      </c>
      <c r="CB254" s="3" t="str">
        <f t="shared" si="55"/>
        <v>96. P101  FEEDSTOCKS</v>
      </c>
      <c r="CC254" s="3" t="str">
        <f t="shared" si="55"/>
        <v/>
      </c>
      <c r="CD254" s="3" t="str">
        <f t="shared" si="55"/>
        <v/>
      </c>
      <c r="CE254" s="3" t="str">
        <f t="shared" si="55"/>
        <v/>
      </c>
      <c r="CF254" s="3" t="str">
        <f t="shared" si="55"/>
        <v/>
      </c>
      <c r="CG254" s="3" t="str">
        <f t="shared" si="55"/>
        <v/>
      </c>
      <c r="CH254" s="3" t="str">
        <f t="shared" si="62"/>
        <v/>
      </c>
      <c r="CI254" s="3" t="str">
        <f t="shared" si="62"/>
        <v/>
      </c>
      <c r="CJ254" s="3" t="str">
        <f t="shared" si="62"/>
        <v/>
      </c>
      <c r="CK254" s="3" t="str">
        <f t="shared" si="62"/>
        <v/>
      </c>
      <c r="CL254" s="3" t="str">
        <f t="shared" si="62"/>
        <v/>
      </c>
      <c r="CM254" s="3" t="str">
        <f t="shared" si="62"/>
        <v/>
      </c>
      <c r="CN254" s="3" t="str">
        <f t="shared" si="62"/>
        <v/>
      </c>
      <c r="CO254" s="3" t="str">
        <f t="shared" si="62"/>
        <v/>
      </c>
      <c r="CP254" s="3" t="str">
        <f t="shared" si="61"/>
        <v/>
      </c>
      <c r="CQ254" s="3" t="str">
        <f t="shared" si="61"/>
        <v/>
      </c>
      <c r="CR254" s="3" t="str">
        <f t="shared" si="61"/>
        <v/>
      </c>
      <c r="CS254" s="3" t="str">
        <f t="shared" si="61"/>
        <v/>
      </c>
      <c r="CT254" s="3" t="str">
        <f t="shared" si="61"/>
        <v/>
      </c>
      <c r="CU254" s="3" t="str">
        <f t="shared" si="61"/>
        <v/>
      </c>
      <c r="CV254" s="3" t="str">
        <f t="shared" si="61"/>
        <v>116. AS A PROCESS IMPURITY</v>
      </c>
      <c r="CW254" s="3" t="str">
        <f t="shared" si="61"/>
        <v/>
      </c>
      <c r="CX254" s="3" t="str">
        <f t="shared" si="61"/>
        <v/>
      </c>
      <c r="CY254" s="3" t="str">
        <f t="shared" si="61"/>
        <v/>
      </c>
      <c r="CZ254" s="3" t="str">
        <f t="shared" si="60"/>
        <v/>
      </c>
      <c r="DA254" s="3" t="str">
        <f t="shared" si="60"/>
        <v/>
      </c>
      <c r="DB254" s="3" t="str">
        <f t="shared" si="60"/>
        <v/>
      </c>
      <c r="DC254" s="3" t="str">
        <f t="shared" ref="DC254:DN279" si="63">IF(BA254="Yes", DC$1,"")</f>
        <v/>
      </c>
      <c r="DD254" s="3" t="str">
        <f t="shared" si="63"/>
        <v/>
      </c>
      <c r="DE254" s="3" t="str">
        <f t="shared" si="63"/>
        <v/>
      </c>
      <c r="DF254" s="3" t="str">
        <f t="shared" si="63"/>
        <v/>
      </c>
      <c r="DG254" s="3" t="str">
        <f t="shared" si="63"/>
        <v/>
      </c>
      <c r="DH254" s="3" t="str">
        <f t="shared" si="63"/>
        <v/>
      </c>
      <c r="DI254" s="3" t="str">
        <f t="shared" si="63"/>
        <v/>
      </c>
      <c r="DJ254" s="3" t="str">
        <f t="shared" si="63"/>
        <v/>
      </c>
      <c r="DK254" s="3" t="str">
        <f t="shared" si="63"/>
        <v/>
      </c>
      <c r="DL254" s="3" t="str">
        <f t="shared" si="59"/>
        <v/>
      </c>
      <c r="DM254" s="3" t="str">
        <f t="shared" si="59"/>
        <v/>
      </c>
      <c r="DN254" s="3" t="str">
        <f t="shared" si="59"/>
        <v/>
      </c>
      <c r="DO254" s="3" t="str">
        <f t="shared" si="59"/>
        <v/>
      </c>
      <c r="DP254" s="3" t="str">
        <f t="shared" si="59"/>
        <v/>
      </c>
      <c r="DQ254" s="3" t="str">
        <f t="shared" si="59"/>
        <v/>
      </c>
      <c r="DR254" s="3" t="str">
        <f t="shared" si="58"/>
        <v/>
      </c>
      <c r="DS254" s="3" t="str">
        <f t="shared" si="58"/>
        <v/>
      </c>
      <c r="DT254" s="3" t="str">
        <f t="shared" si="58"/>
        <v/>
      </c>
      <c r="DU254" s="3" t="str">
        <f t="shared" si="58"/>
        <v/>
      </c>
      <c r="DV254" s="3" t="str">
        <f t="shared" si="58"/>
        <v/>
      </c>
    </row>
    <row r="255" spans="1:126" ht="75">
      <c r="A255" t="s">
        <v>115</v>
      </c>
      <c r="B255">
        <v>2021</v>
      </c>
      <c r="C255" t="s">
        <v>114</v>
      </c>
      <c r="D255">
        <v>106990</v>
      </c>
      <c r="E255" s="31">
        <v>1321220301978</v>
      </c>
      <c r="F255" t="s">
        <v>687</v>
      </c>
      <c r="G255">
        <v>325199</v>
      </c>
      <c r="H255" t="s">
        <v>688</v>
      </c>
      <c r="I255" t="s">
        <v>689</v>
      </c>
      <c r="J255" t="s">
        <v>353</v>
      </c>
      <c r="K255" t="s">
        <v>216</v>
      </c>
      <c r="L255">
        <v>70079</v>
      </c>
      <c r="M255" s="3" t="str">
        <f t="shared" si="51"/>
        <v>89. PRODUCE THE CHEMICAL, 93. AS A BYPRODUCT, 94. AS A MANUFACTURED IMPURITY</v>
      </c>
      <c r="N255" s="3" t="s">
        <v>1433</v>
      </c>
      <c r="O255" s="3" t="s">
        <v>1430</v>
      </c>
      <c r="P255">
        <v>0</v>
      </c>
      <c r="Q255">
        <v>4</v>
      </c>
      <c r="R255">
        <v>4</v>
      </c>
      <c r="S255" s="3" t="s">
        <v>1407</v>
      </c>
      <c r="T255" s="3" t="s">
        <v>1405</v>
      </c>
      <c r="U255" s="3" t="s">
        <v>1405</v>
      </c>
      <c r="V255" s="3" t="s">
        <v>1405</v>
      </c>
      <c r="W255" s="3" t="s">
        <v>1407</v>
      </c>
      <c r="X255" s="3" t="s">
        <v>1407</v>
      </c>
      <c r="Y255" s="3" t="s">
        <v>1405</v>
      </c>
      <c r="Z255" s="3" t="s">
        <v>1405</v>
      </c>
      <c r="AA255" s="3" t="s">
        <v>1405</v>
      </c>
      <c r="AB255" s="3" t="s">
        <v>1405</v>
      </c>
      <c r="AC255" s="3" t="s">
        <v>1405</v>
      </c>
      <c r="AD255" s="3" t="s">
        <v>1405</v>
      </c>
      <c r="AE255" s="3" t="s">
        <v>1405</v>
      </c>
      <c r="AF255" s="3" t="s">
        <v>1405</v>
      </c>
      <c r="AG255" s="3" t="s">
        <v>1405</v>
      </c>
      <c r="AH255" s="3" t="s">
        <v>1405</v>
      </c>
      <c r="AI255" s="3" t="s">
        <v>1405</v>
      </c>
      <c r="AJ255" s="3" t="s">
        <v>1405</v>
      </c>
      <c r="AK255" s="3" t="s">
        <v>1405</v>
      </c>
      <c r="AL255" s="3" t="s">
        <v>1405</v>
      </c>
      <c r="AM255" s="3" t="s">
        <v>1405</v>
      </c>
      <c r="AN255" s="3" t="s">
        <v>1405</v>
      </c>
      <c r="AO255" s="3" t="s">
        <v>1405</v>
      </c>
      <c r="AP255" s="3" t="s">
        <v>1405</v>
      </c>
      <c r="AQ255" s="3" t="s">
        <v>1405</v>
      </c>
      <c r="AR255" s="3" t="s">
        <v>1405</v>
      </c>
      <c r="AS255" s="3" t="s">
        <v>1405</v>
      </c>
      <c r="AT255" s="3" t="s">
        <v>1405</v>
      </c>
      <c r="AU255" s="3" t="s">
        <v>1405</v>
      </c>
      <c r="AV255" s="3" t="s">
        <v>1405</v>
      </c>
      <c r="AW255" s="3" t="s">
        <v>1405</v>
      </c>
      <c r="AX255" s="3" t="s">
        <v>1405</v>
      </c>
      <c r="AY255" s="3" t="s">
        <v>1405</v>
      </c>
      <c r="AZ255" s="3" t="s">
        <v>1405</v>
      </c>
      <c r="BA255" s="3" t="s">
        <v>1405</v>
      </c>
      <c r="BB255" s="3" t="s">
        <v>1405</v>
      </c>
      <c r="BC255" s="3" t="s">
        <v>1405</v>
      </c>
      <c r="BD255" s="3" t="s">
        <v>1405</v>
      </c>
      <c r="BE255" s="3" t="s">
        <v>1405</v>
      </c>
      <c r="BF255" s="3" t="s">
        <v>1405</v>
      </c>
      <c r="BG255" s="3" t="s">
        <v>1405</v>
      </c>
      <c r="BH255" s="3" t="s">
        <v>1405</v>
      </c>
      <c r="BI255" s="3" t="s">
        <v>1405</v>
      </c>
      <c r="BJ255" s="3" t="s">
        <v>1405</v>
      </c>
      <c r="BK255" s="3" t="s">
        <v>1405</v>
      </c>
      <c r="BL255" s="3" t="s">
        <v>1405</v>
      </c>
      <c r="BM255" s="3" t="s">
        <v>1405</v>
      </c>
      <c r="BN255" s="3" t="s">
        <v>1405</v>
      </c>
      <c r="BO255" s="3" t="s">
        <v>1405</v>
      </c>
      <c r="BP255" s="3" t="s">
        <v>1405</v>
      </c>
      <c r="BQ255" s="3" t="s">
        <v>1405</v>
      </c>
      <c r="BR255" s="3" t="s">
        <v>1405</v>
      </c>
      <c r="BS255" s="3" t="s">
        <v>1405</v>
      </c>
      <c r="BT255" s="3" t="s">
        <v>1405</v>
      </c>
      <c r="BU255" s="3" t="str">
        <f t="shared" si="55"/>
        <v>89. PRODUCE THE CHEMICAL</v>
      </c>
      <c r="BV255" s="3" t="str">
        <f t="shared" si="55"/>
        <v/>
      </c>
      <c r="BW255" s="3" t="str">
        <f t="shared" si="55"/>
        <v/>
      </c>
      <c r="BX255" s="3" t="str">
        <f t="shared" si="55"/>
        <v/>
      </c>
      <c r="BY255" s="3" t="str">
        <f t="shared" si="55"/>
        <v>93. AS A BYPRODUCT</v>
      </c>
      <c r="BZ255" s="3" t="str">
        <f t="shared" si="55"/>
        <v>94. AS A MANUFACTURED IMPURITY</v>
      </c>
      <c r="CA255" s="3" t="str">
        <f t="shared" si="55"/>
        <v/>
      </c>
      <c r="CB255" s="3" t="str">
        <f t="shared" si="55"/>
        <v/>
      </c>
      <c r="CC255" s="3" t="str">
        <f t="shared" si="55"/>
        <v/>
      </c>
      <c r="CD255" s="3" t="str">
        <f t="shared" si="55"/>
        <v/>
      </c>
      <c r="CE255" s="3" t="str">
        <f t="shared" si="55"/>
        <v/>
      </c>
      <c r="CF255" s="3" t="str">
        <f t="shared" si="55"/>
        <v/>
      </c>
      <c r="CG255" s="3" t="str">
        <f t="shared" si="55"/>
        <v/>
      </c>
      <c r="CH255" s="3" t="str">
        <f t="shared" si="62"/>
        <v/>
      </c>
      <c r="CI255" s="3" t="str">
        <f t="shared" si="62"/>
        <v/>
      </c>
      <c r="CJ255" s="3" t="str">
        <f t="shared" si="62"/>
        <v/>
      </c>
      <c r="CK255" s="3" t="str">
        <f t="shared" si="62"/>
        <v/>
      </c>
      <c r="CL255" s="3" t="str">
        <f t="shared" si="62"/>
        <v/>
      </c>
      <c r="CM255" s="3" t="str">
        <f t="shared" si="62"/>
        <v/>
      </c>
      <c r="CN255" s="3" t="str">
        <f t="shared" si="62"/>
        <v/>
      </c>
      <c r="CO255" s="3" t="str">
        <f t="shared" si="62"/>
        <v/>
      </c>
      <c r="CP255" s="3" t="str">
        <f t="shared" si="61"/>
        <v/>
      </c>
      <c r="CQ255" s="3" t="str">
        <f t="shared" si="61"/>
        <v/>
      </c>
      <c r="CR255" s="3" t="str">
        <f t="shared" si="61"/>
        <v/>
      </c>
      <c r="CS255" s="3" t="str">
        <f t="shared" si="61"/>
        <v/>
      </c>
      <c r="CT255" s="3" t="str">
        <f t="shared" si="61"/>
        <v/>
      </c>
      <c r="CU255" s="3" t="str">
        <f t="shared" si="61"/>
        <v/>
      </c>
      <c r="CV255" s="3" t="str">
        <f t="shared" si="61"/>
        <v/>
      </c>
      <c r="CW255" s="3" t="str">
        <f t="shared" si="61"/>
        <v/>
      </c>
      <c r="CX255" s="3" t="str">
        <f t="shared" si="61"/>
        <v/>
      </c>
      <c r="CY255" s="3" t="str">
        <f t="shared" si="61"/>
        <v/>
      </c>
      <c r="CZ255" s="3" t="str">
        <f t="shared" si="61"/>
        <v/>
      </c>
      <c r="DA255" s="3" t="str">
        <f t="shared" si="61"/>
        <v/>
      </c>
      <c r="DB255" s="3" t="str">
        <f t="shared" si="61"/>
        <v/>
      </c>
      <c r="DC255" s="3" t="str">
        <f t="shared" si="63"/>
        <v/>
      </c>
      <c r="DD255" s="3" t="str">
        <f t="shared" si="63"/>
        <v/>
      </c>
      <c r="DE255" s="3" t="str">
        <f t="shared" si="63"/>
        <v/>
      </c>
      <c r="DF255" s="3" t="str">
        <f t="shared" si="63"/>
        <v/>
      </c>
      <c r="DG255" s="3" t="str">
        <f t="shared" si="63"/>
        <v/>
      </c>
      <c r="DH255" s="3" t="str">
        <f t="shared" si="63"/>
        <v/>
      </c>
      <c r="DI255" s="3" t="str">
        <f t="shared" si="63"/>
        <v/>
      </c>
      <c r="DJ255" s="3" t="str">
        <f t="shared" si="63"/>
        <v/>
      </c>
      <c r="DK255" s="3" t="str">
        <f t="shared" si="63"/>
        <v/>
      </c>
      <c r="DL255" s="3" t="str">
        <f t="shared" si="59"/>
        <v/>
      </c>
      <c r="DM255" s="3" t="str">
        <f t="shared" si="59"/>
        <v/>
      </c>
      <c r="DN255" s="3" t="str">
        <f t="shared" si="59"/>
        <v/>
      </c>
      <c r="DO255" s="3" t="str">
        <f t="shared" si="59"/>
        <v/>
      </c>
      <c r="DP255" s="3" t="str">
        <f t="shared" si="59"/>
        <v/>
      </c>
      <c r="DQ255" s="3" t="str">
        <f t="shared" si="59"/>
        <v/>
      </c>
      <c r="DR255" s="3" t="str">
        <f t="shared" si="58"/>
        <v/>
      </c>
      <c r="DS255" s="3" t="str">
        <f t="shared" si="58"/>
        <v/>
      </c>
      <c r="DT255" s="3" t="str">
        <f t="shared" si="58"/>
        <v/>
      </c>
      <c r="DU255" s="3" t="str">
        <f t="shared" si="58"/>
        <v/>
      </c>
      <c r="DV255" s="3" t="str">
        <f t="shared" si="58"/>
        <v/>
      </c>
    </row>
    <row r="256" spans="1:126" ht="45">
      <c r="A256" t="s">
        <v>115</v>
      </c>
      <c r="B256">
        <v>2016</v>
      </c>
      <c r="C256" t="s">
        <v>114</v>
      </c>
      <c r="D256">
        <v>106990</v>
      </c>
      <c r="E256" s="31">
        <v>1316215704471</v>
      </c>
      <c r="F256" t="s">
        <v>165</v>
      </c>
      <c r="G256">
        <v>324110</v>
      </c>
      <c r="H256" t="s">
        <v>167</v>
      </c>
      <c r="I256" t="s">
        <v>168</v>
      </c>
      <c r="J256" t="s">
        <v>169</v>
      </c>
      <c r="K256" t="s">
        <v>148</v>
      </c>
      <c r="L256">
        <v>79086</v>
      </c>
      <c r="M256" s="3" t="str">
        <f t="shared" si="51"/>
        <v>89. PRODUCE THE CHEMICAL, 94. AS A MANUFACTURED IMPURITY</v>
      </c>
      <c r="N256" s="3" t="s">
        <v>1433</v>
      </c>
      <c r="O256" s="3" t="s">
        <v>1430</v>
      </c>
      <c r="P256">
        <v>250</v>
      </c>
      <c r="Q256">
        <v>250</v>
      </c>
      <c r="R256">
        <v>500</v>
      </c>
      <c r="S256" s="3" t="s">
        <v>1407</v>
      </c>
      <c r="T256" s="3" t="s">
        <v>1405</v>
      </c>
      <c r="U256" s="3" t="s">
        <v>1405</v>
      </c>
      <c r="V256" s="3" t="s">
        <v>1405</v>
      </c>
      <c r="W256" s="3" t="s">
        <v>1405</v>
      </c>
      <c r="X256" s="3" t="s">
        <v>1407</v>
      </c>
      <c r="Y256" s="3" t="s">
        <v>1405</v>
      </c>
      <c r="AE256" s="3" t="s">
        <v>1405</v>
      </c>
      <c r="AR256" s="3" t="s">
        <v>1405</v>
      </c>
      <c r="AS256" s="3" t="s">
        <v>1405</v>
      </c>
      <c r="AT256" s="3" t="s">
        <v>1405</v>
      </c>
      <c r="AV256" s="3" t="s">
        <v>1405</v>
      </c>
      <c r="BD256" s="3" t="s">
        <v>1405</v>
      </c>
      <c r="BK256" s="3" t="s">
        <v>1405</v>
      </c>
      <c r="BU256" s="3" t="str">
        <f t="shared" si="55"/>
        <v>89. PRODUCE THE CHEMICAL</v>
      </c>
      <c r="BV256" s="3" t="str">
        <f t="shared" si="55"/>
        <v/>
      </c>
      <c r="BW256" s="3" t="str">
        <f t="shared" si="55"/>
        <v/>
      </c>
      <c r="BX256" s="3" t="str">
        <f t="shared" si="55"/>
        <v/>
      </c>
      <c r="BY256" s="3" t="str">
        <f t="shared" si="55"/>
        <v/>
      </c>
      <c r="BZ256" s="3" t="str">
        <f t="shared" si="55"/>
        <v>94. AS A MANUFACTURED IMPURITY</v>
      </c>
      <c r="CA256" s="3" t="str">
        <f t="shared" si="55"/>
        <v/>
      </c>
      <c r="CB256" s="3" t="str">
        <f t="shared" si="55"/>
        <v/>
      </c>
      <c r="CC256" s="3" t="str">
        <f t="shared" si="55"/>
        <v/>
      </c>
      <c r="CD256" s="3" t="str">
        <f t="shared" si="55"/>
        <v/>
      </c>
      <c r="CE256" s="3" t="str">
        <f t="shared" si="55"/>
        <v/>
      </c>
      <c r="CF256" s="3" t="str">
        <f t="shared" ref="CF256:CN291" si="64">IF(AD256="Yes", CF$1,"")</f>
        <v/>
      </c>
      <c r="CG256" s="3" t="str">
        <f t="shared" si="64"/>
        <v/>
      </c>
      <c r="CH256" s="3" t="str">
        <f t="shared" si="62"/>
        <v/>
      </c>
      <c r="CI256" s="3" t="str">
        <f t="shared" si="62"/>
        <v/>
      </c>
      <c r="CJ256" s="3" t="str">
        <f t="shared" si="62"/>
        <v/>
      </c>
      <c r="CK256" s="3" t="str">
        <f t="shared" si="62"/>
        <v/>
      </c>
      <c r="CL256" s="3" t="str">
        <f t="shared" si="62"/>
        <v/>
      </c>
      <c r="CM256" s="3" t="str">
        <f t="shared" si="62"/>
        <v/>
      </c>
      <c r="CN256" s="3" t="str">
        <f t="shared" si="62"/>
        <v/>
      </c>
      <c r="CO256" s="3" t="str">
        <f t="shared" si="62"/>
        <v/>
      </c>
      <c r="CP256" s="3" t="str">
        <f t="shared" si="61"/>
        <v/>
      </c>
      <c r="CQ256" s="3" t="str">
        <f t="shared" si="61"/>
        <v/>
      </c>
      <c r="CR256" s="3" t="str">
        <f t="shared" si="61"/>
        <v/>
      </c>
      <c r="CS256" s="3" t="str">
        <f t="shared" si="61"/>
        <v/>
      </c>
      <c r="CT256" s="3" t="str">
        <f t="shared" si="61"/>
        <v/>
      </c>
      <c r="CU256" s="3" t="str">
        <f t="shared" si="61"/>
        <v/>
      </c>
      <c r="CV256" s="3" t="str">
        <f t="shared" si="61"/>
        <v/>
      </c>
      <c r="CW256" s="3" t="str">
        <f t="shared" si="61"/>
        <v/>
      </c>
      <c r="CX256" s="3" t="str">
        <f t="shared" si="61"/>
        <v/>
      </c>
      <c r="CY256" s="3" t="str">
        <f t="shared" si="61"/>
        <v/>
      </c>
      <c r="CZ256" s="3" t="str">
        <f t="shared" si="61"/>
        <v/>
      </c>
      <c r="DA256" s="3" t="str">
        <f t="shared" si="61"/>
        <v/>
      </c>
      <c r="DB256" s="3" t="str">
        <f t="shared" si="61"/>
        <v/>
      </c>
      <c r="DC256" s="3" t="str">
        <f t="shared" si="63"/>
        <v/>
      </c>
      <c r="DD256" s="3" t="str">
        <f t="shared" si="63"/>
        <v/>
      </c>
      <c r="DE256" s="3" t="str">
        <f t="shared" si="63"/>
        <v/>
      </c>
      <c r="DF256" s="3" t="str">
        <f t="shared" si="63"/>
        <v/>
      </c>
      <c r="DG256" s="3" t="str">
        <f t="shared" si="63"/>
        <v/>
      </c>
      <c r="DH256" s="3" t="str">
        <f t="shared" si="63"/>
        <v/>
      </c>
      <c r="DI256" s="3" t="str">
        <f t="shared" si="63"/>
        <v/>
      </c>
      <c r="DJ256" s="3" t="str">
        <f t="shared" si="63"/>
        <v/>
      </c>
      <c r="DK256" s="3" t="str">
        <f t="shared" si="63"/>
        <v/>
      </c>
      <c r="DL256" s="3" t="str">
        <f t="shared" si="59"/>
        <v/>
      </c>
      <c r="DM256" s="3" t="str">
        <f t="shared" si="59"/>
        <v/>
      </c>
      <c r="DN256" s="3" t="str">
        <f t="shared" si="59"/>
        <v/>
      </c>
      <c r="DO256" s="3" t="str">
        <f t="shared" si="59"/>
        <v/>
      </c>
      <c r="DP256" s="3" t="str">
        <f t="shared" si="59"/>
        <v/>
      </c>
      <c r="DQ256" s="3" t="str">
        <f t="shared" si="59"/>
        <v/>
      </c>
      <c r="DR256" s="3" t="str">
        <f t="shared" si="58"/>
        <v/>
      </c>
      <c r="DS256" s="3" t="str">
        <f t="shared" si="58"/>
        <v/>
      </c>
      <c r="DT256" s="3" t="str">
        <f t="shared" si="58"/>
        <v/>
      </c>
      <c r="DU256" s="3" t="str">
        <f t="shared" si="58"/>
        <v/>
      </c>
      <c r="DV256" s="3" t="str">
        <f t="shared" si="58"/>
        <v/>
      </c>
    </row>
    <row r="257" spans="1:126" ht="45">
      <c r="A257" t="s">
        <v>115</v>
      </c>
      <c r="B257">
        <v>2017</v>
      </c>
      <c r="C257" t="s">
        <v>114</v>
      </c>
      <c r="D257">
        <v>106990</v>
      </c>
      <c r="E257" s="31">
        <v>1317216378618</v>
      </c>
      <c r="F257" t="s">
        <v>165</v>
      </c>
      <c r="G257">
        <v>324110</v>
      </c>
      <c r="H257" t="s">
        <v>167</v>
      </c>
      <c r="I257" t="s">
        <v>168</v>
      </c>
      <c r="J257" t="s">
        <v>169</v>
      </c>
      <c r="K257" t="s">
        <v>148</v>
      </c>
      <c r="L257">
        <v>79086</v>
      </c>
      <c r="M257" s="3" t="str">
        <f t="shared" si="51"/>
        <v>89. PRODUCE THE CHEMICAL, 94. AS A MANUFACTURED IMPURITY</v>
      </c>
      <c r="N257" s="3" t="s">
        <v>1433</v>
      </c>
      <c r="O257" s="3" t="s">
        <v>1430</v>
      </c>
      <c r="P257">
        <v>250</v>
      </c>
      <c r="Q257">
        <v>250</v>
      </c>
      <c r="R257">
        <v>500</v>
      </c>
      <c r="S257" s="3" t="s">
        <v>1407</v>
      </c>
      <c r="T257" s="3" t="s">
        <v>1405</v>
      </c>
      <c r="U257" s="3" t="s">
        <v>1405</v>
      </c>
      <c r="V257" s="3" t="s">
        <v>1405</v>
      </c>
      <c r="W257" s="3" t="s">
        <v>1405</v>
      </c>
      <c r="X257" s="3" t="s">
        <v>1407</v>
      </c>
      <c r="Y257" s="3" t="s">
        <v>1405</v>
      </c>
      <c r="AE257" s="3" t="s">
        <v>1405</v>
      </c>
      <c r="AR257" s="3" t="s">
        <v>1405</v>
      </c>
      <c r="AS257" s="3" t="s">
        <v>1405</v>
      </c>
      <c r="AT257" s="3" t="s">
        <v>1405</v>
      </c>
      <c r="AV257" s="3" t="s">
        <v>1405</v>
      </c>
      <c r="BD257" s="3" t="s">
        <v>1405</v>
      </c>
      <c r="BK257" s="3" t="s">
        <v>1405</v>
      </c>
      <c r="BU257" s="3" t="str">
        <f t="shared" ref="BU257:CE280" si="65">IF(S257="Yes", BU$1,"")</f>
        <v>89. PRODUCE THE CHEMICAL</v>
      </c>
      <c r="BV257" s="3" t="str">
        <f t="shared" si="65"/>
        <v/>
      </c>
      <c r="BW257" s="3" t="str">
        <f t="shared" si="65"/>
        <v/>
      </c>
      <c r="BX257" s="3" t="str">
        <f t="shared" si="65"/>
        <v/>
      </c>
      <c r="BY257" s="3" t="str">
        <f t="shared" si="65"/>
        <v/>
      </c>
      <c r="BZ257" s="3" t="str">
        <f t="shared" si="65"/>
        <v>94. AS A MANUFACTURED IMPURITY</v>
      </c>
      <c r="CA257" s="3" t="str">
        <f t="shared" si="65"/>
        <v/>
      </c>
      <c r="CB257" s="3" t="str">
        <f t="shared" si="65"/>
        <v/>
      </c>
      <c r="CC257" s="3" t="str">
        <f t="shared" si="65"/>
        <v/>
      </c>
      <c r="CD257" s="3" t="str">
        <f t="shared" si="65"/>
        <v/>
      </c>
      <c r="CE257" s="3" t="str">
        <f t="shared" si="65"/>
        <v/>
      </c>
      <c r="CF257" s="3" t="str">
        <f t="shared" si="64"/>
        <v/>
      </c>
      <c r="CG257" s="3" t="str">
        <f t="shared" si="64"/>
        <v/>
      </c>
      <c r="CH257" s="3" t="str">
        <f t="shared" si="62"/>
        <v/>
      </c>
      <c r="CI257" s="3" t="str">
        <f t="shared" si="62"/>
        <v/>
      </c>
      <c r="CJ257" s="3" t="str">
        <f t="shared" si="62"/>
        <v/>
      </c>
      <c r="CK257" s="3" t="str">
        <f t="shared" si="62"/>
        <v/>
      </c>
      <c r="CL257" s="3" t="str">
        <f t="shared" si="62"/>
        <v/>
      </c>
      <c r="CM257" s="3" t="str">
        <f t="shared" si="62"/>
        <v/>
      </c>
      <c r="CN257" s="3" t="str">
        <f t="shared" si="62"/>
        <v/>
      </c>
      <c r="CO257" s="3" t="str">
        <f t="shared" si="62"/>
        <v/>
      </c>
      <c r="CP257" s="3" t="str">
        <f t="shared" si="61"/>
        <v/>
      </c>
      <c r="CQ257" s="3" t="str">
        <f t="shared" si="61"/>
        <v/>
      </c>
      <c r="CR257" s="3" t="str">
        <f t="shared" si="61"/>
        <v/>
      </c>
      <c r="CS257" s="3" t="str">
        <f t="shared" si="61"/>
        <v/>
      </c>
      <c r="CT257" s="3" t="str">
        <f t="shared" si="61"/>
        <v/>
      </c>
      <c r="CU257" s="3" t="str">
        <f t="shared" si="61"/>
        <v/>
      </c>
      <c r="CV257" s="3" t="str">
        <f t="shared" si="61"/>
        <v/>
      </c>
      <c r="CW257" s="3" t="str">
        <f t="shared" si="61"/>
        <v/>
      </c>
      <c r="CX257" s="3" t="str">
        <f t="shared" si="61"/>
        <v/>
      </c>
      <c r="CY257" s="3" t="str">
        <f t="shared" si="61"/>
        <v/>
      </c>
      <c r="CZ257" s="3" t="str">
        <f t="shared" si="61"/>
        <v/>
      </c>
      <c r="DA257" s="3" t="str">
        <f t="shared" si="61"/>
        <v/>
      </c>
      <c r="DB257" s="3" t="str">
        <f t="shared" si="61"/>
        <v/>
      </c>
      <c r="DC257" s="3" t="str">
        <f t="shared" si="63"/>
        <v/>
      </c>
      <c r="DD257" s="3" t="str">
        <f t="shared" si="63"/>
        <v/>
      </c>
      <c r="DE257" s="3" t="str">
        <f t="shared" si="63"/>
        <v/>
      </c>
      <c r="DF257" s="3" t="str">
        <f t="shared" si="63"/>
        <v/>
      </c>
      <c r="DG257" s="3" t="str">
        <f t="shared" si="63"/>
        <v/>
      </c>
      <c r="DH257" s="3" t="str">
        <f t="shared" si="63"/>
        <v/>
      </c>
      <c r="DI257" s="3" t="str">
        <f t="shared" si="63"/>
        <v/>
      </c>
      <c r="DJ257" s="3" t="str">
        <f t="shared" si="63"/>
        <v/>
      </c>
      <c r="DK257" s="3" t="str">
        <f t="shared" si="63"/>
        <v/>
      </c>
      <c r="DL257" s="3" t="str">
        <f t="shared" si="59"/>
        <v/>
      </c>
      <c r="DM257" s="3" t="str">
        <f t="shared" si="59"/>
        <v/>
      </c>
      <c r="DN257" s="3" t="str">
        <f t="shared" si="59"/>
        <v/>
      </c>
      <c r="DO257" s="3" t="str">
        <f t="shared" si="59"/>
        <v/>
      </c>
      <c r="DP257" s="3" t="str">
        <f t="shared" si="59"/>
        <v/>
      </c>
      <c r="DQ257" s="3" t="str">
        <f t="shared" si="59"/>
        <v/>
      </c>
      <c r="DR257" s="3" t="str">
        <f t="shared" si="58"/>
        <v/>
      </c>
      <c r="DS257" s="3" t="str">
        <f t="shared" si="58"/>
        <v/>
      </c>
      <c r="DT257" s="3" t="str">
        <f t="shared" si="58"/>
        <v/>
      </c>
      <c r="DU257" s="3" t="str">
        <f t="shared" si="58"/>
        <v/>
      </c>
      <c r="DV257" s="3" t="str">
        <f t="shared" si="58"/>
        <v/>
      </c>
    </row>
    <row r="258" spans="1:126" ht="75">
      <c r="A258" t="s">
        <v>115</v>
      </c>
      <c r="B258">
        <v>2018</v>
      </c>
      <c r="C258" t="s">
        <v>114</v>
      </c>
      <c r="D258">
        <v>106990</v>
      </c>
      <c r="E258" s="31">
        <v>1318217181965</v>
      </c>
      <c r="F258" t="s">
        <v>165</v>
      </c>
      <c r="G258">
        <v>324110</v>
      </c>
      <c r="H258" t="s">
        <v>167</v>
      </c>
      <c r="I258" t="s">
        <v>168</v>
      </c>
      <c r="J258" t="s">
        <v>169</v>
      </c>
      <c r="K258" t="s">
        <v>148</v>
      </c>
      <c r="L258">
        <v>79086</v>
      </c>
      <c r="M258" s="3" t="str">
        <f t="shared" ref="M258:M321" si="66">_xlfn.TEXTJOIN(", ", TRUE, BU258:DV258)</f>
        <v>89. PRODUCE THE CHEMICAL, 94. AS A MANUFACTURED IMPURITY</v>
      </c>
      <c r="N258" s="3" t="s">
        <v>1433</v>
      </c>
      <c r="O258" s="3" t="s">
        <v>1430</v>
      </c>
      <c r="P258">
        <v>250</v>
      </c>
      <c r="Q258">
        <v>250</v>
      </c>
      <c r="R258">
        <v>500</v>
      </c>
      <c r="S258" s="3" t="s">
        <v>1407</v>
      </c>
      <c r="T258" s="3" t="s">
        <v>1405</v>
      </c>
      <c r="U258" s="3" t="s">
        <v>1405</v>
      </c>
      <c r="V258" s="3" t="s">
        <v>1405</v>
      </c>
      <c r="W258" s="3" t="s">
        <v>1405</v>
      </c>
      <c r="X258" s="3" t="s">
        <v>1407</v>
      </c>
      <c r="Y258" s="3" t="s">
        <v>1405</v>
      </c>
      <c r="Z258" s="3" t="s">
        <v>1405</v>
      </c>
      <c r="AA258" s="3" t="s">
        <v>1405</v>
      </c>
      <c r="AB258" s="3" t="s">
        <v>1405</v>
      </c>
      <c r="AC258" s="3" t="s">
        <v>1405</v>
      </c>
      <c r="AD258" s="3" t="s">
        <v>1405</v>
      </c>
      <c r="AE258" s="3" t="s">
        <v>1405</v>
      </c>
      <c r="AF258" s="3" t="s">
        <v>1405</v>
      </c>
      <c r="AG258" s="3" t="s">
        <v>1405</v>
      </c>
      <c r="AH258" s="3" t="s">
        <v>1405</v>
      </c>
      <c r="AI258" s="3" t="s">
        <v>1405</v>
      </c>
      <c r="AJ258" s="3" t="s">
        <v>1405</v>
      </c>
      <c r="AK258" s="3" t="s">
        <v>1405</v>
      </c>
      <c r="AL258" s="3" t="s">
        <v>1405</v>
      </c>
      <c r="AM258" s="3" t="s">
        <v>1405</v>
      </c>
      <c r="AN258" s="3" t="s">
        <v>1405</v>
      </c>
      <c r="AO258" s="3" t="s">
        <v>1405</v>
      </c>
      <c r="AP258" s="3" t="s">
        <v>1405</v>
      </c>
      <c r="AQ258" s="3" t="s">
        <v>1405</v>
      </c>
      <c r="AR258" s="3" t="s">
        <v>1405</v>
      </c>
      <c r="AS258" s="3" t="s">
        <v>1405</v>
      </c>
      <c r="AT258" s="3" t="s">
        <v>1405</v>
      </c>
      <c r="AU258" s="3" t="s">
        <v>1405</v>
      </c>
      <c r="AV258" s="3" t="s">
        <v>1405</v>
      </c>
      <c r="AW258" s="3" t="s">
        <v>1405</v>
      </c>
      <c r="AX258" s="3" t="s">
        <v>1405</v>
      </c>
      <c r="AY258" s="3" t="s">
        <v>1405</v>
      </c>
      <c r="AZ258" s="3" t="s">
        <v>1405</v>
      </c>
      <c r="BA258" s="3" t="s">
        <v>1405</v>
      </c>
      <c r="BB258" s="3" t="s">
        <v>1405</v>
      </c>
      <c r="BC258" s="3" t="s">
        <v>1405</v>
      </c>
      <c r="BD258" s="3" t="s">
        <v>1405</v>
      </c>
      <c r="BE258" s="3" t="s">
        <v>1405</v>
      </c>
      <c r="BF258" s="3" t="s">
        <v>1405</v>
      </c>
      <c r="BG258" s="3" t="s">
        <v>1405</v>
      </c>
      <c r="BH258" s="3" t="s">
        <v>1405</v>
      </c>
      <c r="BI258" s="3" t="s">
        <v>1405</v>
      </c>
      <c r="BJ258" s="3" t="s">
        <v>1405</v>
      </c>
      <c r="BK258" s="3" t="s">
        <v>1405</v>
      </c>
      <c r="BL258" s="3" t="s">
        <v>1405</v>
      </c>
      <c r="BM258" s="3" t="s">
        <v>1405</v>
      </c>
      <c r="BN258" s="3" t="s">
        <v>1405</v>
      </c>
      <c r="BO258" s="3" t="s">
        <v>1405</v>
      </c>
      <c r="BP258" s="3" t="s">
        <v>1405</v>
      </c>
      <c r="BQ258" s="3" t="s">
        <v>1405</v>
      </c>
      <c r="BR258" s="3" t="s">
        <v>1405</v>
      </c>
      <c r="BS258" s="3" t="s">
        <v>1405</v>
      </c>
      <c r="BT258" s="3" t="s">
        <v>1405</v>
      </c>
      <c r="BU258" s="3" t="str">
        <f t="shared" si="65"/>
        <v>89. PRODUCE THE CHEMICAL</v>
      </c>
      <c r="BV258" s="3" t="str">
        <f t="shared" si="65"/>
        <v/>
      </c>
      <c r="BW258" s="3" t="str">
        <f t="shared" si="65"/>
        <v/>
      </c>
      <c r="BX258" s="3" t="str">
        <f t="shared" si="65"/>
        <v/>
      </c>
      <c r="BY258" s="3" t="str">
        <f t="shared" si="65"/>
        <v/>
      </c>
      <c r="BZ258" s="3" t="str">
        <f t="shared" si="65"/>
        <v>94. AS A MANUFACTURED IMPURITY</v>
      </c>
      <c r="CA258" s="3" t="str">
        <f t="shared" si="65"/>
        <v/>
      </c>
      <c r="CB258" s="3" t="str">
        <f t="shared" si="65"/>
        <v/>
      </c>
      <c r="CC258" s="3" t="str">
        <f t="shared" si="65"/>
        <v/>
      </c>
      <c r="CD258" s="3" t="str">
        <f t="shared" si="65"/>
        <v/>
      </c>
      <c r="CE258" s="3" t="str">
        <f t="shared" si="65"/>
        <v/>
      </c>
      <c r="CF258" s="3" t="str">
        <f t="shared" si="64"/>
        <v/>
      </c>
      <c r="CG258" s="3" t="str">
        <f t="shared" si="64"/>
        <v/>
      </c>
      <c r="CH258" s="3" t="str">
        <f t="shared" si="62"/>
        <v/>
      </c>
      <c r="CI258" s="3" t="str">
        <f t="shared" si="62"/>
        <v/>
      </c>
      <c r="CJ258" s="3" t="str">
        <f t="shared" si="62"/>
        <v/>
      </c>
      <c r="CK258" s="3" t="str">
        <f t="shared" si="62"/>
        <v/>
      </c>
      <c r="CL258" s="3" t="str">
        <f t="shared" si="62"/>
        <v/>
      </c>
      <c r="CM258" s="3" t="str">
        <f t="shared" si="62"/>
        <v/>
      </c>
      <c r="CN258" s="3" t="str">
        <f t="shared" si="62"/>
        <v/>
      </c>
      <c r="CO258" s="3" t="str">
        <f t="shared" si="62"/>
        <v/>
      </c>
      <c r="CP258" s="3" t="str">
        <f t="shared" si="61"/>
        <v/>
      </c>
      <c r="CQ258" s="3" t="str">
        <f t="shared" si="61"/>
        <v/>
      </c>
      <c r="CR258" s="3" t="str">
        <f t="shared" si="61"/>
        <v/>
      </c>
      <c r="CS258" s="3" t="str">
        <f t="shared" si="61"/>
        <v/>
      </c>
      <c r="CT258" s="3" t="str">
        <f t="shared" si="61"/>
        <v/>
      </c>
      <c r="CU258" s="3" t="str">
        <f t="shared" si="61"/>
        <v/>
      </c>
      <c r="CV258" s="3" t="str">
        <f t="shared" si="61"/>
        <v/>
      </c>
      <c r="CW258" s="3" t="str">
        <f t="shared" si="61"/>
        <v/>
      </c>
      <c r="CX258" s="3" t="str">
        <f t="shared" si="61"/>
        <v/>
      </c>
      <c r="CY258" s="3" t="str">
        <f t="shared" si="61"/>
        <v/>
      </c>
      <c r="CZ258" s="3" t="str">
        <f t="shared" si="61"/>
        <v/>
      </c>
      <c r="DA258" s="3" t="str">
        <f t="shared" si="61"/>
        <v/>
      </c>
      <c r="DB258" s="3" t="str">
        <f t="shared" si="61"/>
        <v/>
      </c>
      <c r="DC258" s="3" t="str">
        <f t="shared" si="63"/>
        <v/>
      </c>
      <c r="DD258" s="3" t="str">
        <f t="shared" si="63"/>
        <v/>
      </c>
      <c r="DE258" s="3" t="str">
        <f t="shared" si="63"/>
        <v/>
      </c>
      <c r="DF258" s="3" t="str">
        <f t="shared" si="63"/>
        <v/>
      </c>
      <c r="DG258" s="3" t="str">
        <f t="shared" si="63"/>
        <v/>
      </c>
      <c r="DH258" s="3" t="str">
        <f t="shared" si="63"/>
        <v/>
      </c>
      <c r="DI258" s="3" t="str">
        <f t="shared" si="63"/>
        <v/>
      </c>
      <c r="DJ258" s="3" t="str">
        <f t="shared" si="63"/>
        <v/>
      </c>
      <c r="DK258" s="3" t="str">
        <f t="shared" si="63"/>
        <v/>
      </c>
      <c r="DL258" s="3" t="str">
        <f t="shared" si="59"/>
        <v/>
      </c>
      <c r="DM258" s="3" t="str">
        <f t="shared" si="59"/>
        <v/>
      </c>
      <c r="DN258" s="3" t="str">
        <f t="shared" si="59"/>
        <v/>
      </c>
      <c r="DO258" s="3" t="str">
        <f t="shared" si="59"/>
        <v/>
      </c>
      <c r="DP258" s="3" t="str">
        <f t="shared" si="59"/>
        <v/>
      </c>
      <c r="DQ258" s="3" t="str">
        <f t="shared" si="59"/>
        <v/>
      </c>
      <c r="DR258" s="3" t="str">
        <f t="shared" si="58"/>
        <v/>
      </c>
      <c r="DS258" s="3" t="str">
        <f t="shared" si="58"/>
        <v/>
      </c>
      <c r="DT258" s="3" t="str">
        <f t="shared" si="58"/>
        <v/>
      </c>
      <c r="DU258" s="3" t="str">
        <f t="shared" si="58"/>
        <v/>
      </c>
      <c r="DV258" s="3" t="str">
        <f t="shared" si="58"/>
        <v/>
      </c>
    </row>
    <row r="259" spans="1:126" ht="75">
      <c r="A259" t="s">
        <v>115</v>
      </c>
      <c r="B259">
        <v>2019</v>
      </c>
      <c r="C259" t="s">
        <v>114</v>
      </c>
      <c r="D259">
        <v>106990</v>
      </c>
      <c r="E259" s="31">
        <v>1319218332308</v>
      </c>
      <c r="F259" t="s">
        <v>165</v>
      </c>
      <c r="G259">
        <v>324110</v>
      </c>
      <c r="H259" t="s">
        <v>167</v>
      </c>
      <c r="I259" t="s">
        <v>168</v>
      </c>
      <c r="J259" t="s">
        <v>169</v>
      </c>
      <c r="K259" t="s">
        <v>148</v>
      </c>
      <c r="L259">
        <v>79086</v>
      </c>
      <c r="M259" s="3" t="str">
        <f t="shared" si="66"/>
        <v>89. PRODUCE THE CHEMICAL, 94. AS A MANUFACTURED IMPURITY</v>
      </c>
      <c r="N259" s="3" t="s">
        <v>1433</v>
      </c>
      <c r="O259" s="3" t="s">
        <v>1430</v>
      </c>
      <c r="P259">
        <v>250</v>
      </c>
      <c r="Q259">
        <v>250</v>
      </c>
      <c r="R259">
        <v>500</v>
      </c>
      <c r="S259" s="3" t="s">
        <v>1407</v>
      </c>
      <c r="T259" s="3" t="s">
        <v>1405</v>
      </c>
      <c r="U259" s="3" t="s">
        <v>1405</v>
      </c>
      <c r="V259" s="3" t="s">
        <v>1405</v>
      </c>
      <c r="W259" s="3" t="s">
        <v>1405</v>
      </c>
      <c r="X259" s="3" t="s">
        <v>1407</v>
      </c>
      <c r="Y259" s="3" t="s">
        <v>1405</v>
      </c>
      <c r="Z259" s="3" t="s">
        <v>1405</v>
      </c>
      <c r="AA259" s="3" t="s">
        <v>1405</v>
      </c>
      <c r="AB259" s="3" t="s">
        <v>1405</v>
      </c>
      <c r="AC259" s="3" t="s">
        <v>1405</v>
      </c>
      <c r="AD259" s="3" t="s">
        <v>1405</v>
      </c>
      <c r="AE259" s="3" t="s">
        <v>1405</v>
      </c>
      <c r="AF259" s="3" t="s">
        <v>1405</v>
      </c>
      <c r="AG259" s="3" t="s">
        <v>1405</v>
      </c>
      <c r="AH259" s="3" t="s">
        <v>1405</v>
      </c>
      <c r="AI259" s="3" t="s">
        <v>1405</v>
      </c>
      <c r="AJ259" s="3" t="s">
        <v>1405</v>
      </c>
      <c r="AK259" s="3" t="s">
        <v>1405</v>
      </c>
      <c r="AL259" s="3" t="s">
        <v>1405</v>
      </c>
      <c r="AM259" s="3" t="s">
        <v>1405</v>
      </c>
      <c r="AN259" s="3" t="s">
        <v>1405</v>
      </c>
      <c r="AO259" s="3" t="s">
        <v>1405</v>
      </c>
      <c r="AP259" s="3" t="s">
        <v>1405</v>
      </c>
      <c r="AQ259" s="3" t="s">
        <v>1405</v>
      </c>
      <c r="AR259" s="3" t="s">
        <v>1405</v>
      </c>
      <c r="AS259" s="3" t="s">
        <v>1405</v>
      </c>
      <c r="AT259" s="3" t="s">
        <v>1405</v>
      </c>
      <c r="AU259" s="3" t="s">
        <v>1405</v>
      </c>
      <c r="AV259" s="3" t="s">
        <v>1405</v>
      </c>
      <c r="AW259" s="3" t="s">
        <v>1405</v>
      </c>
      <c r="AX259" s="3" t="s">
        <v>1405</v>
      </c>
      <c r="AY259" s="3" t="s">
        <v>1405</v>
      </c>
      <c r="AZ259" s="3" t="s">
        <v>1405</v>
      </c>
      <c r="BA259" s="3" t="s">
        <v>1405</v>
      </c>
      <c r="BB259" s="3" t="s">
        <v>1405</v>
      </c>
      <c r="BC259" s="3" t="s">
        <v>1405</v>
      </c>
      <c r="BD259" s="3" t="s">
        <v>1405</v>
      </c>
      <c r="BE259" s="3" t="s">
        <v>1405</v>
      </c>
      <c r="BF259" s="3" t="s">
        <v>1405</v>
      </c>
      <c r="BG259" s="3" t="s">
        <v>1405</v>
      </c>
      <c r="BH259" s="3" t="s">
        <v>1405</v>
      </c>
      <c r="BI259" s="3" t="s">
        <v>1405</v>
      </c>
      <c r="BJ259" s="3" t="s">
        <v>1405</v>
      </c>
      <c r="BK259" s="3" t="s">
        <v>1405</v>
      </c>
      <c r="BL259" s="3" t="s">
        <v>1405</v>
      </c>
      <c r="BM259" s="3" t="s">
        <v>1405</v>
      </c>
      <c r="BN259" s="3" t="s">
        <v>1405</v>
      </c>
      <c r="BO259" s="3" t="s">
        <v>1405</v>
      </c>
      <c r="BP259" s="3" t="s">
        <v>1405</v>
      </c>
      <c r="BQ259" s="3" t="s">
        <v>1405</v>
      </c>
      <c r="BR259" s="3" t="s">
        <v>1405</v>
      </c>
      <c r="BS259" s="3" t="s">
        <v>1405</v>
      </c>
      <c r="BT259" s="3" t="s">
        <v>1405</v>
      </c>
      <c r="BU259" s="3" t="str">
        <f t="shared" si="65"/>
        <v>89. PRODUCE THE CHEMICAL</v>
      </c>
      <c r="BV259" s="3" t="str">
        <f t="shared" si="65"/>
        <v/>
      </c>
      <c r="BW259" s="3" t="str">
        <f t="shared" si="65"/>
        <v/>
      </c>
      <c r="BX259" s="3" t="str">
        <f t="shared" si="65"/>
        <v/>
      </c>
      <c r="BY259" s="3" t="str">
        <f t="shared" si="65"/>
        <v/>
      </c>
      <c r="BZ259" s="3" t="str">
        <f t="shared" si="65"/>
        <v>94. AS A MANUFACTURED IMPURITY</v>
      </c>
      <c r="CA259" s="3" t="str">
        <f t="shared" si="65"/>
        <v/>
      </c>
      <c r="CB259" s="3" t="str">
        <f t="shared" si="65"/>
        <v/>
      </c>
      <c r="CC259" s="3" t="str">
        <f t="shared" si="65"/>
        <v/>
      </c>
      <c r="CD259" s="3" t="str">
        <f t="shared" si="65"/>
        <v/>
      </c>
      <c r="CE259" s="3" t="str">
        <f t="shared" si="65"/>
        <v/>
      </c>
      <c r="CF259" s="3" t="str">
        <f t="shared" si="64"/>
        <v/>
      </c>
      <c r="CG259" s="3" t="str">
        <f t="shared" si="64"/>
        <v/>
      </c>
      <c r="CH259" s="3" t="str">
        <f t="shared" si="62"/>
        <v/>
      </c>
      <c r="CI259" s="3" t="str">
        <f t="shared" si="62"/>
        <v/>
      </c>
      <c r="CJ259" s="3" t="str">
        <f t="shared" si="62"/>
        <v/>
      </c>
      <c r="CK259" s="3" t="str">
        <f t="shared" si="62"/>
        <v/>
      </c>
      <c r="CL259" s="3" t="str">
        <f t="shared" si="62"/>
        <v/>
      </c>
      <c r="CM259" s="3" t="str">
        <f t="shared" si="62"/>
        <v/>
      </c>
      <c r="CN259" s="3" t="str">
        <f t="shared" si="62"/>
        <v/>
      </c>
      <c r="CO259" s="3" t="str">
        <f t="shared" si="62"/>
        <v/>
      </c>
      <c r="CP259" s="3" t="str">
        <f t="shared" si="61"/>
        <v/>
      </c>
      <c r="CQ259" s="3" t="str">
        <f t="shared" si="61"/>
        <v/>
      </c>
      <c r="CR259" s="3" t="str">
        <f t="shared" si="61"/>
        <v/>
      </c>
      <c r="CS259" s="3" t="str">
        <f t="shared" si="61"/>
        <v/>
      </c>
      <c r="CT259" s="3" t="str">
        <f t="shared" si="61"/>
        <v/>
      </c>
      <c r="CU259" s="3" t="str">
        <f t="shared" si="61"/>
        <v/>
      </c>
      <c r="CV259" s="3" t="str">
        <f t="shared" si="61"/>
        <v/>
      </c>
      <c r="CW259" s="3" t="str">
        <f t="shared" si="61"/>
        <v/>
      </c>
      <c r="CX259" s="3" t="str">
        <f t="shared" si="61"/>
        <v/>
      </c>
      <c r="CY259" s="3" t="str">
        <f t="shared" si="61"/>
        <v/>
      </c>
      <c r="CZ259" s="3" t="str">
        <f t="shared" si="61"/>
        <v/>
      </c>
      <c r="DA259" s="3" t="str">
        <f t="shared" si="61"/>
        <v/>
      </c>
      <c r="DB259" s="3" t="str">
        <f t="shared" si="61"/>
        <v/>
      </c>
      <c r="DC259" s="3" t="str">
        <f t="shared" si="63"/>
        <v/>
      </c>
      <c r="DD259" s="3" t="str">
        <f t="shared" si="63"/>
        <v/>
      </c>
      <c r="DE259" s="3" t="str">
        <f t="shared" si="63"/>
        <v/>
      </c>
      <c r="DF259" s="3" t="str">
        <f t="shared" si="63"/>
        <v/>
      </c>
      <c r="DG259" s="3" t="str">
        <f t="shared" si="63"/>
        <v/>
      </c>
      <c r="DH259" s="3" t="str">
        <f t="shared" si="63"/>
        <v/>
      </c>
      <c r="DI259" s="3" t="str">
        <f t="shared" si="63"/>
        <v/>
      </c>
      <c r="DJ259" s="3" t="str">
        <f t="shared" si="63"/>
        <v/>
      </c>
      <c r="DK259" s="3" t="str">
        <f t="shared" si="63"/>
        <v/>
      </c>
      <c r="DL259" s="3" t="str">
        <f t="shared" si="59"/>
        <v/>
      </c>
      <c r="DM259" s="3" t="str">
        <f t="shared" si="59"/>
        <v/>
      </c>
      <c r="DN259" s="3" t="str">
        <f t="shared" si="59"/>
        <v/>
      </c>
      <c r="DO259" s="3" t="str">
        <f t="shared" si="59"/>
        <v/>
      </c>
      <c r="DP259" s="3" t="str">
        <f t="shared" si="59"/>
        <v/>
      </c>
      <c r="DQ259" s="3" t="str">
        <f t="shared" si="59"/>
        <v/>
      </c>
      <c r="DR259" s="3" t="str">
        <f t="shared" si="58"/>
        <v/>
      </c>
      <c r="DS259" s="3" t="str">
        <f t="shared" si="58"/>
        <v/>
      </c>
      <c r="DT259" s="3" t="str">
        <f t="shared" si="58"/>
        <v/>
      </c>
      <c r="DU259" s="3" t="str">
        <f t="shared" si="58"/>
        <v/>
      </c>
      <c r="DV259" s="3" t="str">
        <f t="shared" si="58"/>
        <v/>
      </c>
    </row>
    <row r="260" spans="1:126" ht="90">
      <c r="A260" t="s">
        <v>115</v>
      </c>
      <c r="B260">
        <v>2020</v>
      </c>
      <c r="C260" t="s">
        <v>114</v>
      </c>
      <c r="D260">
        <v>106990</v>
      </c>
      <c r="E260" s="31">
        <v>1320219170913</v>
      </c>
      <c r="F260" t="s">
        <v>165</v>
      </c>
      <c r="G260">
        <v>324110</v>
      </c>
      <c r="H260" t="s">
        <v>167</v>
      </c>
      <c r="I260" t="s">
        <v>168</v>
      </c>
      <c r="J260" t="s">
        <v>169</v>
      </c>
      <c r="K260" t="s">
        <v>148</v>
      </c>
      <c r="L260">
        <v>79086</v>
      </c>
      <c r="M260" s="3" t="str">
        <f t="shared" si="66"/>
        <v>89. PRODUCE THE CHEMICAL, 90. IMPORT THE CHEMICAL, 91. ON-SITE USE OF THE CHEMICAL, 93. AS A BYPRODUCT, 95. USED AS A REACTANT, 97. P102  RAW MATERIALS, 115. REPACKAGING, 133. ANCILLARY OR OTHER USE, 142. Z399  OTHER</v>
      </c>
      <c r="N260" s="3" t="s">
        <v>1433</v>
      </c>
      <c r="O260" s="3" t="s">
        <v>1438</v>
      </c>
      <c r="P260">
        <v>40</v>
      </c>
      <c r="Q260">
        <v>60</v>
      </c>
      <c r="R260">
        <v>100</v>
      </c>
      <c r="S260" s="3" t="s">
        <v>1407</v>
      </c>
      <c r="T260" s="3" t="s">
        <v>1407</v>
      </c>
      <c r="U260" s="3" t="s">
        <v>1407</v>
      </c>
      <c r="V260" s="3" t="s">
        <v>1405</v>
      </c>
      <c r="W260" s="3" t="s">
        <v>1407</v>
      </c>
      <c r="X260" s="3" t="s">
        <v>1405</v>
      </c>
      <c r="Y260" s="3" t="s">
        <v>1407</v>
      </c>
      <c r="Z260" s="3" t="s">
        <v>1405</v>
      </c>
      <c r="AA260" s="3" t="s">
        <v>1407</v>
      </c>
      <c r="AB260" s="3" t="s">
        <v>1405</v>
      </c>
      <c r="AC260" s="3" t="s">
        <v>1405</v>
      </c>
      <c r="AD260" s="3" t="s">
        <v>1405</v>
      </c>
      <c r="AE260" s="3" t="s">
        <v>1405</v>
      </c>
      <c r="AF260" s="3" t="s">
        <v>1405</v>
      </c>
      <c r="AG260" s="3" t="s">
        <v>1405</v>
      </c>
      <c r="AH260" s="3" t="s">
        <v>1405</v>
      </c>
      <c r="AI260" s="3" t="s">
        <v>1405</v>
      </c>
      <c r="AJ260" s="3" t="s">
        <v>1405</v>
      </c>
      <c r="AK260" s="3" t="s">
        <v>1405</v>
      </c>
      <c r="AL260" s="3" t="s">
        <v>1405</v>
      </c>
      <c r="AM260" s="3" t="s">
        <v>1405</v>
      </c>
      <c r="AN260" s="3" t="s">
        <v>1405</v>
      </c>
      <c r="AO260" s="3" t="s">
        <v>1405</v>
      </c>
      <c r="AP260" s="3" t="s">
        <v>1405</v>
      </c>
      <c r="AQ260" s="3" t="s">
        <v>1405</v>
      </c>
      <c r="AR260" s="3" t="s">
        <v>1405</v>
      </c>
      <c r="AS260" s="3" t="s">
        <v>1407</v>
      </c>
      <c r="AT260" s="3" t="s">
        <v>1405</v>
      </c>
      <c r="AU260" s="3" t="s">
        <v>1405</v>
      </c>
      <c r="AV260" s="3" t="s">
        <v>1405</v>
      </c>
      <c r="AW260" s="3" t="s">
        <v>1405</v>
      </c>
      <c r="AX260" s="3" t="s">
        <v>1405</v>
      </c>
      <c r="AY260" s="3" t="s">
        <v>1405</v>
      </c>
      <c r="AZ260" s="3" t="s">
        <v>1405</v>
      </c>
      <c r="BA260" s="3" t="s">
        <v>1405</v>
      </c>
      <c r="BB260" s="3" t="s">
        <v>1405</v>
      </c>
      <c r="BC260" s="3" t="s">
        <v>1405</v>
      </c>
      <c r="BD260" s="3" t="s">
        <v>1405</v>
      </c>
      <c r="BE260" s="3" t="s">
        <v>1405</v>
      </c>
      <c r="BF260" s="3" t="s">
        <v>1405</v>
      </c>
      <c r="BG260" s="3" t="s">
        <v>1405</v>
      </c>
      <c r="BH260" s="3" t="s">
        <v>1405</v>
      </c>
      <c r="BI260" s="3" t="s">
        <v>1405</v>
      </c>
      <c r="BJ260" s="3" t="s">
        <v>1405</v>
      </c>
      <c r="BK260" s="3" t="s">
        <v>1407</v>
      </c>
      <c r="BL260" s="3" t="s">
        <v>1405</v>
      </c>
      <c r="BM260" s="3" t="s">
        <v>1405</v>
      </c>
      <c r="BN260" s="3" t="s">
        <v>1405</v>
      </c>
      <c r="BO260" s="3" t="s">
        <v>1405</v>
      </c>
      <c r="BP260" s="3" t="s">
        <v>1405</v>
      </c>
      <c r="BQ260" s="3" t="s">
        <v>1405</v>
      </c>
      <c r="BR260" s="3" t="s">
        <v>1405</v>
      </c>
      <c r="BS260" s="3" t="s">
        <v>1405</v>
      </c>
      <c r="BT260" s="3" t="s">
        <v>1407</v>
      </c>
      <c r="BU260" s="3" t="str">
        <f t="shared" si="65"/>
        <v>89. PRODUCE THE CHEMICAL</v>
      </c>
      <c r="BV260" s="3" t="str">
        <f t="shared" si="65"/>
        <v>90. IMPORT THE CHEMICAL</v>
      </c>
      <c r="BW260" s="3" t="str">
        <f t="shared" si="65"/>
        <v>91. ON-SITE USE OF THE CHEMICAL</v>
      </c>
      <c r="BX260" s="3" t="str">
        <f t="shared" si="65"/>
        <v/>
      </c>
      <c r="BY260" s="3" t="str">
        <f t="shared" si="65"/>
        <v>93. AS A BYPRODUCT</v>
      </c>
      <c r="BZ260" s="3" t="str">
        <f t="shared" si="65"/>
        <v/>
      </c>
      <c r="CA260" s="3" t="str">
        <f t="shared" si="65"/>
        <v>95. USED AS A REACTANT</v>
      </c>
      <c r="CB260" s="3" t="str">
        <f t="shared" si="65"/>
        <v/>
      </c>
      <c r="CC260" s="3" t="str">
        <f t="shared" si="65"/>
        <v>97. P102  RAW MATERIALS</v>
      </c>
      <c r="CD260" s="3" t="str">
        <f t="shared" si="65"/>
        <v/>
      </c>
      <c r="CE260" s="3" t="str">
        <f t="shared" si="65"/>
        <v/>
      </c>
      <c r="CF260" s="3" t="str">
        <f t="shared" si="64"/>
        <v/>
      </c>
      <c r="CG260" s="3" t="str">
        <f t="shared" si="64"/>
        <v/>
      </c>
      <c r="CH260" s="3" t="str">
        <f t="shared" si="62"/>
        <v/>
      </c>
      <c r="CI260" s="3" t="str">
        <f t="shared" si="62"/>
        <v/>
      </c>
      <c r="CJ260" s="3" t="str">
        <f t="shared" si="62"/>
        <v/>
      </c>
      <c r="CK260" s="3" t="str">
        <f t="shared" si="62"/>
        <v/>
      </c>
      <c r="CL260" s="3" t="str">
        <f t="shared" si="62"/>
        <v/>
      </c>
      <c r="CM260" s="3" t="str">
        <f t="shared" si="62"/>
        <v/>
      </c>
      <c r="CN260" s="3" t="str">
        <f t="shared" si="62"/>
        <v/>
      </c>
      <c r="CO260" s="3" t="str">
        <f t="shared" si="62"/>
        <v/>
      </c>
      <c r="CP260" s="3" t="str">
        <f t="shared" si="62"/>
        <v/>
      </c>
      <c r="CQ260" s="3" t="str">
        <f t="shared" si="62"/>
        <v/>
      </c>
      <c r="CR260" s="3" t="str">
        <f t="shared" si="62"/>
        <v/>
      </c>
      <c r="CS260" s="3" t="str">
        <f t="shared" si="62"/>
        <v/>
      </c>
      <c r="CT260" s="3" t="str">
        <f t="shared" si="62"/>
        <v/>
      </c>
      <c r="CU260" s="3" t="str">
        <f t="shared" si="62"/>
        <v>115. REPACKAGING</v>
      </c>
      <c r="CV260" s="3" t="str">
        <f t="shared" si="62"/>
        <v/>
      </c>
      <c r="CW260" s="3" t="str">
        <f t="shared" si="62"/>
        <v/>
      </c>
      <c r="CX260" s="3" t="str">
        <f t="shared" ref="CX260:DK291" si="67">IF(AV260="Yes", CX$1,"")</f>
        <v/>
      </c>
      <c r="CY260" s="3" t="str">
        <f t="shared" si="67"/>
        <v/>
      </c>
      <c r="CZ260" s="3" t="str">
        <f t="shared" si="67"/>
        <v/>
      </c>
      <c r="DA260" s="3" t="str">
        <f t="shared" si="67"/>
        <v/>
      </c>
      <c r="DB260" s="3" t="str">
        <f t="shared" si="67"/>
        <v/>
      </c>
      <c r="DC260" s="3" t="str">
        <f t="shared" si="63"/>
        <v/>
      </c>
      <c r="DD260" s="3" t="str">
        <f t="shared" si="63"/>
        <v/>
      </c>
      <c r="DE260" s="3" t="str">
        <f t="shared" si="63"/>
        <v/>
      </c>
      <c r="DF260" s="3" t="str">
        <f t="shared" si="63"/>
        <v/>
      </c>
      <c r="DG260" s="3" t="str">
        <f t="shared" si="63"/>
        <v/>
      </c>
      <c r="DH260" s="3" t="str">
        <f t="shared" si="63"/>
        <v/>
      </c>
      <c r="DI260" s="3" t="str">
        <f t="shared" si="63"/>
        <v/>
      </c>
      <c r="DJ260" s="3" t="str">
        <f t="shared" si="63"/>
        <v/>
      </c>
      <c r="DK260" s="3" t="str">
        <f t="shared" si="63"/>
        <v/>
      </c>
      <c r="DL260" s="3" t="str">
        <f t="shared" si="59"/>
        <v/>
      </c>
      <c r="DM260" s="3" t="str">
        <f t="shared" si="59"/>
        <v>133. ANCILLARY OR OTHER USE</v>
      </c>
      <c r="DN260" s="3" t="str">
        <f t="shared" si="59"/>
        <v/>
      </c>
      <c r="DO260" s="3" t="str">
        <f t="shared" si="59"/>
        <v/>
      </c>
      <c r="DP260" s="3" t="str">
        <f t="shared" si="59"/>
        <v/>
      </c>
      <c r="DQ260" s="3" t="str">
        <f t="shared" si="59"/>
        <v/>
      </c>
      <c r="DR260" s="3" t="str">
        <f t="shared" si="58"/>
        <v/>
      </c>
      <c r="DS260" s="3" t="str">
        <f t="shared" si="58"/>
        <v/>
      </c>
      <c r="DT260" s="3" t="str">
        <f t="shared" si="58"/>
        <v/>
      </c>
      <c r="DU260" s="3" t="str">
        <f t="shared" si="58"/>
        <v/>
      </c>
      <c r="DV260" s="3" t="str">
        <f t="shared" si="58"/>
        <v>142. Z399  OTHER</v>
      </c>
    </row>
    <row r="261" spans="1:126" ht="75">
      <c r="A261" t="s">
        <v>115</v>
      </c>
      <c r="B261">
        <v>2021</v>
      </c>
      <c r="C261" t="s">
        <v>114</v>
      </c>
      <c r="D261">
        <v>106990</v>
      </c>
      <c r="E261" s="31">
        <v>1321220464059</v>
      </c>
      <c r="F261" t="s">
        <v>165</v>
      </c>
      <c r="G261">
        <v>324110</v>
      </c>
      <c r="H261" t="s">
        <v>167</v>
      </c>
      <c r="I261" t="s">
        <v>168</v>
      </c>
      <c r="J261" t="s">
        <v>169</v>
      </c>
      <c r="K261" t="s">
        <v>148</v>
      </c>
      <c r="L261">
        <v>79086</v>
      </c>
      <c r="M261" s="3" t="str">
        <f t="shared" si="66"/>
        <v>89. PRODUCE THE CHEMICAL, 94. AS A MANUFACTURED IMPURITY, 116. AS A PROCESS IMPURITY</v>
      </c>
      <c r="N261" s="3" t="s">
        <v>1433</v>
      </c>
      <c r="O261" s="3" t="s">
        <v>1430</v>
      </c>
      <c r="P261">
        <v>50</v>
      </c>
      <c r="Q261">
        <v>50</v>
      </c>
      <c r="R261">
        <v>100</v>
      </c>
      <c r="S261" s="3" t="s">
        <v>1407</v>
      </c>
      <c r="T261" s="3" t="s">
        <v>1405</v>
      </c>
      <c r="U261" s="3" t="s">
        <v>1405</v>
      </c>
      <c r="V261" s="3" t="s">
        <v>1405</v>
      </c>
      <c r="W261" s="3" t="s">
        <v>1405</v>
      </c>
      <c r="X261" s="3" t="s">
        <v>1407</v>
      </c>
      <c r="Y261" s="3" t="s">
        <v>1405</v>
      </c>
      <c r="Z261" s="3" t="s">
        <v>1405</v>
      </c>
      <c r="AA261" s="3" t="s">
        <v>1405</v>
      </c>
      <c r="AB261" s="3" t="s">
        <v>1405</v>
      </c>
      <c r="AC261" s="3" t="s">
        <v>1405</v>
      </c>
      <c r="AD261" s="3" t="s">
        <v>1405</v>
      </c>
      <c r="AE261" s="3" t="s">
        <v>1405</v>
      </c>
      <c r="AF261" s="3" t="s">
        <v>1405</v>
      </c>
      <c r="AG261" s="3" t="s">
        <v>1405</v>
      </c>
      <c r="AH261" s="3" t="s">
        <v>1405</v>
      </c>
      <c r="AI261" s="3" t="s">
        <v>1405</v>
      </c>
      <c r="AJ261" s="3" t="s">
        <v>1405</v>
      </c>
      <c r="AK261" s="3" t="s">
        <v>1405</v>
      </c>
      <c r="AL261" s="3" t="s">
        <v>1405</v>
      </c>
      <c r="AM261" s="3" t="s">
        <v>1405</v>
      </c>
      <c r="AN261" s="3" t="s">
        <v>1405</v>
      </c>
      <c r="AO261" s="3" t="s">
        <v>1405</v>
      </c>
      <c r="AP261" s="3" t="s">
        <v>1405</v>
      </c>
      <c r="AQ261" s="3" t="s">
        <v>1405</v>
      </c>
      <c r="AR261" s="3" t="s">
        <v>1405</v>
      </c>
      <c r="AS261" s="3" t="s">
        <v>1405</v>
      </c>
      <c r="AT261" s="3" t="s">
        <v>1407</v>
      </c>
      <c r="AU261" s="3" t="s">
        <v>1405</v>
      </c>
      <c r="AV261" s="3" t="s">
        <v>1405</v>
      </c>
      <c r="AW261" s="3" t="s">
        <v>1405</v>
      </c>
      <c r="AX261" s="3" t="s">
        <v>1405</v>
      </c>
      <c r="AY261" s="3" t="s">
        <v>1405</v>
      </c>
      <c r="AZ261" s="3" t="s">
        <v>1405</v>
      </c>
      <c r="BA261" s="3" t="s">
        <v>1405</v>
      </c>
      <c r="BB261" s="3" t="s">
        <v>1405</v>
      </c>
      <c r="BC261" s="3" t="s">
        <v>1405</v>
      </c>
      <c r="BD261" s="3" t="s">
        <v>1405</v>
      </c>
      <c r="BE261" s="3" t="s">
        <v>1405</v>
      </c>
      <c r="BF261" s="3" t="s">
        <v>1405</v>
      </c>
      <c r="BG261" s="3" t="s">
        <v>1405</v>
      </c>
      <c r="BH261" s="3" t="s">
        <v>1405</v>
      </c>
      <c r="BI261" s="3" t="s">
        <v>1405</v>
      </c>
      <c r="BJ261" s="3" t="s">
        <v>1405</v>
      </c>
      <c r="BK261" s="3" t="s">
        <v>1405</v>
      </c>
      <c r="BL261" s="3" t="s">
        <v>1405</v>
      </c>
      <c r="BM261" s="3" t="s">
        <v>1405</v>
      </c>
      <c r="BN261" s="3" t="s">
        <v>1405</v>
      </c>
      <c r="BO261" s="3" t="s">
        <v>1405</v>
      </c>
      <c r="BP261" s="3" t="s">
        <v>1405</v>
      </c>
      <c r="BQ261" s="3" t="s">
        <v>1405</v>
      </c>
      <c r="BR261" s="3" t="s">
        <v>1405</v>
      </c>
      <c r="BS261" s="3" t="s">
        <v>1405</v>
      </c>
      <c r="BT261" s="3" t="s">
        <v>1405</v>
      </c>
      <c r="BU261" s="3" t="str">
        <f t="shared" si="65"/>
        <v>89. PRODUCE THE CHEMICAL</v>
      </c>
      <c r="BV261" s="3" t="str">
        <f t="shared" si="65"/>
        <v/>
      </c>
      <c r="BW261" s="3" t="str">
        <f t="shared" si="65"/>
        <v/>
      </c>
      <c r="BX261" s="3" t="str">
        <f t="shared" si="65"/>
        <v/>
      </c>
      <c r="BY261" s="3" t="str">
        <f t="shared" si="65"/>
        <v/>
      </c>
      <c r="BZ261" s="3" t="str">
        <f t="shared" si="65"/>
        <v>94. AS A MANUFACTURED IMPURITY</v>
      </c>
      <c r="CA261" s="3" t="str">
        <f t="shared" si="65"/>
        <v/>
      </c>
      <c r="CB261" s="3" t="str">
        <f t="shared" si="65"/>
        <v/>
      </c>
      <c r="CC261" s="3" t="str">
        <f t="shared" si="65"/>
        <v/>
      </c>
      <c r="CD261" s="3" t="str">
        <f t="shared" si="65"/>
        <v/>
      </c>
      <c r="CE261" s="3" t="str">
        <f t="shared" si="65"/>
        <v/>
      </c>
      <c r="CF261" s="3" t="str">
        <f t="shared" si="64"/>
        <v/>
      </c>
      <c r="CG261" s="3" t="str">
        <f t="shared" si="64"/>
        <v/>
      </c>
      <c r="CH261" s="3" t="str">
        <f t="shared" si="62"/>
        <v/>
      </c>
      <c r="CI261" s="3" t="str">
        <f t="shared" si="62"/>
        <v/>
      </c>
      <c r="CJ261" s="3" t="str">
        <f t="shared" si="62"/>
        <v/>
      </c>
      <c r="CK261" s="3" t="str">
        <f t="shared" si="62"/>
        <v/>
      </c>
      <c r="CL261" s="3" t="str">
        <f t="shared" si="62"/>
        <v/>
      </c>
      <c r="CM261" s="3" t="str">
        <f t="shared" si="62"/>
        <v/>
      </c>
      <c r="CN261" s="3" t="str">
        <f t="shared" si="62"/>
        <v/>
      </c>
      <c r="CO261" s="3" t="str">
        <f t="shared" si="62"/>
        <v/>
      </c>
      <c r="CP261" s="3" t="str">
        <f t="shared" si="62"/>
        <v/>
      </c>
      <c r="CQ261" s="3" t="str">
        <f t="shared" si="62"/>
        <v/>
      </c>
      <c r="CR261" s="3" t="str">
        <f t="shared" si="62"/>
        <v/>
      </c>
      <c r="CS261" s="3" t="str">
        <f t="shared" si="62"/>
        <v/>
      </c>
      <c r="CT261" s="3" t="str">
        <f t="shared" si="62"/>
        <v/>
      </c>
      <c r="CU261" s="3" t="str">
        <f t="shared" si="62"/>
        <v/>
      </c>
      <c r="CV261" s="3" t="str">
        <f t="shared" si="62"/>
        <v>116. AS A PROCESS IMPURITY</v>
      </c>
      <c r="CW261" s="3" t="str">
        <f t="shared" si="62"/>
        <v/>
      </c>
      <c r="CX261" s="3" t="str">
        <f t="shared" si="67"/>
        <v/>
      </c>
      <c r="CY261" s="3" t="str">
        <f t="shared" si="67"/>
        <v/>
      </c>
      <c r="CZ261" s="3" t="str">
        <f t="shared" si="67"/>
        <v/>
      </c>
      <c r="DA261" s="3" t="str">
        <f t="shared" si="67"/>
        <v/>
      </c>
      <c r="DB261" s="3" t="str">
        <f t="shared" si="67"/>
        <v/>
      </c>
      <c r="DC261" s="3" t="str">
        <f t="shared" si="63"/>
        <v/>
      </c>
      <c r="DD261" s="3" t="str">
        <f t="shared" si="63"/>
        <v/>
      </c>
      <c r="DE261" s="3" t="str">
        <f t="shared" si="63"/>
        <v/>
      </c>
      <c r="DF261" s="3" t="str">
        <f t="shared" si="63"/>
        <v/>
      </c>
      <c r="DG261" s="3" t="str">
        <f t="shared" si="63"/>
        <v/>
      </c>
      <c r="DH261" s="3" t="str">
        <f t="shared" si="63"/>
        <v/>
      </c>
      <c r="DI261" s="3" t="str">
        <f t="shared" si="63"/>
        <v/>
      </c>
      <c r="DJ261" s="3" t="str">
        <f t="shared" si="63"/>
        <v/>
      </c>
      <c r="DK261" s="3" t="str">
        <f t="shared" si="63"/>
        <v/>
      </c>
      <c r="DL261" s="3" t="str">
        <f t="shared" si="59"/>
        <v/>
      </c>
      <c r="DM261" s="3" t="str">
        <f t="shared" si="59"/>
        <v/>
      </c>
      <c r="DN261" s="3" t="str">
        <f t="shared" si="59"/>
        <v/>
      </c>
      <c r="DO261" s="3" t="str">
        <f t="shared" si="59"/>
        <v/>
      </c>
      <c r="DP261" s="3" t="str">
        <f t="shared" si="59"/>
        <v/>
      </c>
      <c r="DQ261" s="3" t="str">
        <f t="shared" si="59"/>
        <v/>
      </c>
      <c r="DR261" s="3" t="str">
        <f t="shared" si="58"/>
        <v/>
      </c>
      <c r="DS261" s="3" t="str">
        <f t="shared" si="58"/>
        <v/>
      </c>
      <c r="DT261" s="3" t="str">
        <f t="shared" si="58"/>
        <v/>
      </c>
      <c r="DU261" s="3" t="str">
        <f t="shared" si="58"/>
        <v/>
      </c>
      <c r="DV261" s="3" t="str">
        <f t="shared" si="58"/>
        <v/>
      </c>
    </row>
    <row r="262" spans="1:126">
      <c r="A262" t="s">
        <v>115</v>
      </c>
      <c r="B262">
        <v>2016</v>
      </c>
      <c r="C262" t="s">
        <v>114</v>
      </c>
      <c r="D262">
        <v>106990</v>
      </c>
      <c r="E262" s="31">
        <v>1316215533605</v>
      </c>
      <c r="F262" t="s">
        <v>693</v>
      </c>
      <c r="G262">
        <v>325199</v>
      </c>
      <c r="H262" t="s">
        <v>694</v>
      </c>
      <c r="I262" t="s">
        <v>695</v>
      </c>
      <c r="J262" t="s">
        <v>296</v>
      </c>
      <c r="K262" t="s">
        <v>148</v>
      </c>
      <c r="L262">
        <v>77507</v>
      </c>
      <c r="M262" s="3" t="str">
        <f t="shared" si="66"/>
        <v>95. USED AS A REACTANT</v>
      </c>
      <c r="N262" s="3" t="s">
        <v>1419</v>
      </c>
      <c r="O262" s="3" t="s">
        <v>1439</v>
      </c>
      <c r="P262">
        <v>884.15</v>
      </c>
      <c r="Q262">
        <v>1347.28</v>
      </c>
      <c r="R262">
        <v>2231.4299999999998</v>
      </c>
      <c r="S262" s="3" t="s">
        <v>1405</v>
      </c>
      <c r="T262" s="3" t="s">
        <v>1405</v>
      </c>
      <c r="U262" s="3" t="s">
        <v>1405</v>
      </c>
      <c r="V262" s="3" t="s">
        <v>1405</v>
      </c>
      <c r="W262" s="3" t="s">
        <v>1405</v>
      </c>
      <c r="X262" s="3" t="s">
        <v>1405</v>
      </c>
      <c r="Y262" s="3" t="s">
        <v>1407</v>
      </c>
      <c r="AE262" s="3" t="s">
        <v>1405</v>
      </c>
      <c r="AR262" s="3" t="s">
        <v>1405</v>
      </c>
      <c r="AS262" s="3" t="s">
        <v>1405</v>
      </c>
      <c r="AT262" s="3" t="s">
        <v>1405</v>
      </c>
      <c r="AV262" s="3" t="s">
        <v>1405</v>
      </c>
      <c r="BD262" s="3" t="s">
        <v>1405</v>
      </c>
      <c r="BK262" s="3" t="s">
        <v>1405</v>
      </c>
      <c r="BU262" s="3" t="str">
        <f t="shared" si="65"/>
        <v/>
      </c>
      <c r="BV262" s="3" t="str">
        <f t="shared" si="65"/>
        <v/>
      </c>
      <c r="BW262" s="3" t="str">
        <f t="shared" si="65"/>
        <v/>
      </c>
      <c r="BX262" s="3" t="str">
        <f t="shared" si="65"/>
        <v/>
      </c>
      <c r="BY262" s="3" t="str">
        <f t="shared" si="65"/>
        <v/>
      </c>
      <c r="BZ262" s="3" t="str">
        <f t="shared" si="65"/>
        <v/>
      </c>
      <c r="CA262" s="3" t="str">
        <f t="shared" si="65"/>
        <v>95. USED AS A REACTANT</v>
      </c>
      <c r="CB262" s="3" t="str">
        <f t="shared" si="65"/>
        <v/>
      </c>
      <c r="CC262" s="3" t="str">
        <f t="shared" si="65"/>
        <v/>
      </c>
      <c r="CD262" s="3" t="str">
        <f t="shared" si="65"/>
        <v/>
      </c>
      <c r="CE262" s="3" t="str">
        <f t="shared" si="65"/>
        <v/>
      </c>
      <c r="CF262" s="3" t="str">
        <f t="shared" si="64"/>
        <v/>
      </c>
      <c r="CG262" s="3" t="str">
        <f t="shared" si="64"/>
        <v/>
      </c>
      <c r="CH262" s="3" t="str">
        <f t="shared" si="62"/>
        <v/>
      </c>
      <c r="CI262" s="3" t="str">
        <f t="shared" si="62"/>
        <v/>
      </c>
      <c r="CJ262" s="3" t="str">
        <f t="shared" si="62"/>
        <v/>
      </c>
      <c r="CK262" s="3" t="str">
        <f t="shared" si="62"/>
        <v/>
      </c>
      <c r="CL262" s="3" t="str">
        <f t="shared" si="62"/>
        <v/>
      </c>
      <c r="CM262" s="3" t="str">
        <f t="shared" si="62"/>
        <v/>
      </c>
      <c r="CN262" s="3" t="str">
        <f t="shared" si="62"/>
        <v/>
      </c>
      <c r="CO262" s="3" t="str">
        <f t="shared" si="62"/>
        <v/>
      </c>
      <c r="CP262" s="3" t="str">
        <f t="shared" si="62"/>
        <v/>
      </c>
      <c r="CQ262" s="3" t="str">
        <f t="shared" si="62"/>
        <v/>
      </c>
      <c r="CR262" s="3" t="str">
        <f t="shared" si="62"/>
        <v/>
      </c>
      <c r="CS262" s="3" t="str">
        <f t="shared" si="62"/>
        <v/>
      </c>
      <c r="CT262" s="3" t="str">
        <f t="shared" si="62"/>
        <v/>
      </c>
      <c r="CU262" s="3" t="str">
        <f t="shared" si="62"/>
        <v/>
      </c>
      <c r="CV262" s="3" t="str">
        <f t="shared" si="62"/>
        <v/>
      </c>
      <c r="CW262" s="3" t="str">
        <f t="shared" si="62"/>
        <v/>
      </c>
      <c r="CX262" s="3" t="str">
        <f t="shared" si="67"/>
        <v/>
      </c>
      <c r="CY262" s="3" t="str">
        <f t="shared" si="67"/>
        <v/>
      </c>
      <c r="CZ262" s="3" t="str">
        <f t="shared" si="67"/>
        <v/>
      </c>
      <c r="DA262" s="3" t="str">
        <f t="shared" si="67"/>
        <v/>
      </c>
      <c r="DB262" s="3" t="str">
        <f t="shared" si="67"/>
        <v/>
      </c>
      <c r="DC262" s="3" t="str">
        <f t="shared" si="63"/>
        <v/>
      </c>
      <c r="DD262" s="3" t="str">
        <f t="shared" si="63"/>
        <v/>
      </c>
      <c r="DE262" s="3" t="str">
        <f t="shared" si="63"/>
        <v/>
      </c>
      <c r="DF262" s="3" t="str">
        <f t="shared" si="63"/>
        <v/>
      </c>
      <c r="DG262" s="3" t="str">
        <f t="shared" si="63"/>
        <v/>
      </c>
      <c r="DH262" s="3" t="str">
        <f t="shared" si="63"/>
        <v/>
      </c>
      <c r="DI262" s="3" t="str">
        <f t="shared" si="63"/>
        <v/>
      </c>
      <c r="DJ262" s="3" t="str">
        <f t="shared" si="63"/>
        <v/>
      </c>
      <c r="DK262" s="3" t="str">
        <f t="shared" si="63"/>
        <v/>
      </c>
      <c r="DL262" s="3" t="str">
        <f t="shared" si="59"/>
        <v/>
      </c>
      <c r="DM262" s="3" t="str">
        <f t="shared" si="59"/>
        <v/>
      </c>
      <c r="DN262" s="3" t="str">
        <f t="shared" si="59"/>
        <v/>
      </c>
      <c r="DO262" s="3" t="str">
        <f t="shared" si="59"/>
        <v/>
      </c>
      <c r="DP262" s="3" t="str">
        <f t="shared" si="59"/>
        <v/>
      </c>
      <c r="DQ262" s="3" t="str">
        <f t="shared" si="59"/>
        <v/>
      </c>
      <c r="DR262" s="3" t="str">
        <f t="shared" si="58"/>
        <v/>
      </c>
      <c r="DS262" s="3" t="str">
        <f t="shared" si="58"/>
        <v/>
      </c>
      <c r="DT262" s="3" t="str">
        <f t="shared" si="58"/>
        <v/>
      </c>
      <c r="DU262" s="3" t="str">
        <f t="shared" si="58"/>
        <v/>
      </c>
      <c r="DV262" s="3" t="str">
        <f t="shared" si="58"/>
        <v/>
      </c>
    </row>
    <row r="263" spans="1:126">
      <c r="A263" t="s">
        <v>115</v>
      </c>
      <c r="B263">
        <v>2017</v>
      </c>
      <c r="C263" t="s">
        <v>114</v>
      </c>
      <c r="D263">
        <v>106990</v>
      </c>
      <c r="E263" s="31">
        <v>1317216381210</v>
      </c>
      <c r="F263" t="s">
        <v>693</v>
      </c>
      <c r="G263">
        <v>325199</v>
      </c>
      <c r="H263" t="s">
        <v>694</v>
      </c>
      <c r="I263" t="s">
        <v>695</v>
      </c>
      <c r="J263" t="s">
        <v>296</v>
      </c>
      <c r="K263" t="s">
        <v>148</v>
      </c>
      <c r="L263">
        <v>77507</v>
      </c>
      <c r="M263" s="3" t="str">
        <f t="shared" si="66"/>
        <v>95. USED AS A REACTANT</v>
      </c>
      <c r="N263" s="3" t="s">
        <v>1419</v>
      </c>
      <c r="O263" s="3" t="s">
        <v>1439</v>
      </c>
      <c r="P263">
        <v>3408.86</v>
      </c>
      <c r="Q263">
        <v>3395.84</v>
      </c>
      <c r="R263">
        <v>6804.7</v>
      </c>
      <c r="S263" s="3" t="s">
        <v>1405</v>
      </c>
      <c r="T263" s="3" t="s">
        <v>1405</v>
      </c>
      <c r="U263" s="3" t="s">
        <v>1405</v>
      </c>
      <c r="V263" s="3" t="s">
        <v>1405</v>
      </c>
      <c r="W263" s="3" t="s">
        <v>1405</v>
      </c>
      <c r="X263" s="3" t="s">
        <v>1405</v>
      </c>
      <c r="Y263" s="3" t="s">
        <v>1407</v>
      </c>
      <c r="AE263" s="3" t="s">
        <v>1405</v>
      </c>
      <c r="AR263" s="3" t="s">
        <v>1405</v>
      </c>
      <c r="AS263" s="3" t="s">
        <v>1405</v>
      </c>
      <c r="AT263" s="3" t="s">
        <v>1405</v>
      </c>
      <c r="AV263" s="3" t="s">
        <v>1405</v>
      </c>
      <c r="BD263" s="3" t="s">
        <v>1405</v>
      </c>
      <c r="BK263" s="3" t="s">
        <v>1405</v>
      </c>
      <c r="BU263" s="3" t="str">
        <f t="shared" si="65"/>
        <v/>
      </c>
      <c r="BV263" s="3" t="str">
        <f t="shared" si="65"/>
        <v/>
      </c>
      <c r="BW263" s="3" t="str">
        <f t="shared" si="65"/>
        <v/>
      </c>
      <c r="BX263" s="3" t="str">
        <f t="shared" si="65"/>
        <v/>
      </c>
      <c r="BY263" s="3" t="str">
        <f t="shared" si="65"/>
        <v/>
      </c>
      <c r="BZ263" s="3" t="str">
        <f t="shared" si="65"/>
        <v/>
      </c>
      <c r="CA263" s="3" t="str">
        <f t="shared" si="65"/>
        <v>95. USED AS A REACTANT</v>
      </c>
      <c r="CB263" s="3" t="str">
        <f t="shared" si="65"/>
        <v/>
      </c>
      <c r="CC263" s="3" t="str">
        <f t="shared" si="65"/>
        <v/>
      </c>
      <c r="CD263" s="3" t="str">
        <f t="shared" si="65"/>
        <v/>
      </c>
      <c r="CE263" s="3" t="str">
        <f t="shared" si="65"/>
        <v/>
      </c>
      <c r="CF263" s="3" t="str">
        <f t="shared" si="64"/>
        <v/>
      </c>
      <c r="CG263" s="3" t="str">
        <f t="shared" si="64"/>
        <v/>
      </c>
      <c r="CH263" s="3" t="str">
        <f t="shared" si="62"/>
        <v/>
      </c>
      <c r="CI263" s="3" t="str">
        <f t="shared" si="62"/>
        <v/>
      </c>
      <c r="CJ263" s="3" t="str">
        <f t="shared" si="62"/>
        <v/>
      </c>
      <c r="CK263" s="3" t="str">
        <f t="shared" si="62"/>
        <v/>
      </c>
      <c r="CL263" s="3" t="str">
        <f t="shared" si="62"/>
        <v/>
      </c>
      <c r="CM263" s="3" t="str">
        <f t="shared" si="62"/>
        <v/>
      </c>
      <c r="CN263" s="3" t="str">
        <f t="shared" si="62"/>
        <v/>
      </c>
      <c r="CO263" s="3" t="str">
        <f t="shared" si="62"/>
        <v/>
      </c>
      <c r="CP263" s="3" t="str">
        <f t="shared" si="62"/>
        <v/>
      </c>
      <c r="CQ263" s="3" t="str">
        <f t="shared" si="62"/>
        <v/>
      </c>
      <c r="CR263" s="3" t="str">
        <f t="shared" si="62"/>
        <v/>
      </c>
      <c r="CS263" s="3" t="str">
        <f t="shared" si="62"/>
        <v/>
      </c>
      <c r="CT263" s="3" t="str">
        <f t="shared" si="62"/>
        <v/>
      </c>
      <c r="CU263" s="3" t="str">
        <f t="shared" si="62"/>
        <v/>
      </c>
      <c r="CV263" s="3" t="str">
        <f t="shared" si="62"/>
        <v/>
      </c>
      <c r="CW263" s="3" t="str">
        <f t="shared" si="62"/>
        <v/>
      </c>
      <c r="CX263" s="3" t="str">
        <f t="shared" si="67"/>
        <v/>
      </c>
      <c r="CY263" s="3" t="str">
        <f t="shared" si="67"/>
        <v/>
      </c>
      <c r="CZ263" s="3" t="str">
        <f t="shared" si="67"/>
        <v/>
      </c>
      <c r="DA263" s="3" t="str">
        <f t="shared" si="67"/>
        <v/>
      </c>
      <c r="DB263" s="3" t="str">
        <f t="shared" si="67"/>
        <v/>
      </c>
      <c r="DC263" s="3" t="str">
        <f t="shared" si="63"/>
        <v/>
      </c>
      <c r="DD263" s="3" t="str">
        <f t="shared" si="63"/>
        <v/>
      </c>
      <c r="DE263" s="3" t="str">
        <f t="shared" si="63"/>
        <v/>
      </c>
      <c r="DF263" s="3" t="str">
        <f t="shared" si="63"/>
        <v/>
      </c>
      <c r="DG263" s="3" t="str">
        <f t="shared" si="63"/>
        <v/>
      </c>
      <c r="DH263" s="3" t="str">
        <f t="shared" si="63"/>
        <v/>
      </c>
      <c r="DI263" s="3" t="str">
        <f t="shared" si="63"/>
        <v/>
      </c>
      <c r="DJ263" s="3" t="str">
        <f t="shared" si="63"/>
        <v/>
      </c>
      <c r="DK263" s="3" t="str">
        <f t="shared" si="63"/>
        <v/>
      </c>
      <c r="DL263" s="3" t="str">
        <f t="shared" si="59"/>
        <v/>
      </c>
      <c r="DM263" s="3" t="str">
        <f t="shared" si="59"/>
        <v/>
      </c>
      <c r="DN263" s="3" t="str">
        <f t="shared" si="59"/>
        <v/>
      </c>
      <c r="DO263" s="3" t="str">
        <f t="shared" si="59"/>
        <v/>
      </c>
      <c r="DP263" s="3" t="str">
        <f t="shared" si="59"/>
        <v/>
      </c>
      <c r="DQ263" s="3" t="str">
        <f t="shared" si="59"/>
        <v/>
      </c>
      <c r="DR263" s="3" t="str">
        <f t="shared" si="58"/>
        <v/>
      </c>
      <c r="DS263" s="3" t="str">
        <f t="shared" si="58"/>
        <v/>
      </c>
      <c r="DT263" s="3" t="str">
        <f t="shared" si="58"/>
        <v/>
      </c>
      <c r="DU263" s="3" t="str">
        <f t="shared" si="58"/>
        <v/>
      </c>
      <c r="DV263" s="3" t="str">
        <f t="shared" si="58"/>
        <v/>
      </c>
    </row>
    <row r="264" spans="1:126" ht="60">
      <c r="A264" t="s">
        <v>115</v>
      </c>
      <c r="B264">
        <v>2018</v>
      </c>
      <c r="C264" t="s">
        <v>114</v>
      </c>
      <c r="D264">
        <v>106990</v>
      </c>
      <c r="E264" s="31">
        <v>1318217290891</v>
      </c>
      <c r="F264" t="s">
        <v>693</v>
      </c>
      <c r="G264">
        <v>325199</v>
      </c>
      <c r="H264" t="s">
        <v>694</v>
      </c>
      <c r="I264" t="s">
        <v>695</v>
      </c>
      <c r="J264" t="s">
        <v>296</v>
      </c>
      <c r="K264" t="s">
        <v>148</v>
      </c>
      <c r="L264">
        <v>77507</v>
      </c>
      <c r="M264" s="3" t="str">
        <f t="shared" si="66"/>
        <v>95. USED AS A REACTANT, 97. P102  RAW MATERIALS</v>
      </c>
      <c r="N264" s="3" t="s">
        <v>1419</v>
      </c>
      <c r="O264" s="3" t="s">
        <v>1439</v>
      </c>
      <c r="P264">
        <v>1274.19</v>
      </c>
      <c r="Q264">
        <v>3054.71</v>
      </c>
      <c r="R264">
        <v>4328.8999999999996</v>
      </c>
      <c r="S264" s="3" t="s">
        <v>1405</v>
      </c>
      <c r="T264" s="3" t="s">
        <v>1405</v>
      </c>
      <c r="U264" s="3" t="s">
        <v>1405</v>
      </c>
      <c r="V264" s="3" t="s">
        <v>1405</v>
      </c>
      <c r="W264" s="3" t="s">
        <v>1405</v>
      </c>
      <c r="X264" s="3" t="s">
        <v>1405</v>
      </c>
      <c r="Y264" s="3" t="s">
        <v>1407</v>
      </c>
      <c r="Z264" s="3" t="s">
        <v>1405</v>
      </c>
      <c r="AA264" s="3" t="s">
        <v>1407</v>
      </c>
      <c r="AB264" s="3" t="s">
        <v>1405</v>
      </c>
      <c r="AC264" s="3" t="s">
        <v>1405</v>
      </c>
      <c r="AD264" s="3" t="s">
        <v>1405</v>
      </c>
      <c r="AE264" s="3" t="s">
        <v>1405</v>
      </c>
      <c r="AF264" s="3" t="s">
        <v>1405</v>
      </c>
      <c r="AG264" s="3" t="s">
        <v>1405</v>
      </c>
      <c r="AH264" s="3" t="s">
        <v>1405</v>
      </c>
      <c r="AI264" s="3" t="s">
        <v>1405</v>
      </c>
      <c r="AJ264" s="3" t="s">
        <v>1405</v>
      </c>
      <c r="AK264" s="3" t="s">
        <v>1405</v>
      </c>
      <c r="AL264" s="3" t="s">
        <v>1405</v>
      </c>
      <c r="AM264" s="3" t="s">
        <v>1405</v>
      </c>
      <c r="AN264" s="3" t="s">
        <v>1405</v>
      </c>
      <c r="AO264" s="3" t="s">
        <v>1405</v>
      </c>
      <c r="AP264" s="3" t="s">
        <v>1405</v>
      </c>
      <c r="AQ264" s="3" t="s">
        <v>1405</v>
      </c>
      <c r="AR264" s="3" t="s">
        <v>1405</v>
      </c>
      <c r="AS264" s="3" t="s">
        <v>1405</v>
      </c>
      <c r="AT264" s="3" t="s">
        <v>1405</v>
      </c>
      <c r="AU264" s="3" t="s">
        <v>1405</v>
      </c>
      <c r="AV264" s="3" t="s">
        <v>1405</v>
      </c>
      <c r="AW264" s="3" t="s">
        <v>1405</v>
      </c>
      <c r="AX264" s="3" t="s">
        <v>1405</v>
      </c>
      <c r="AY264" s="3" t="s">
        <v>1405</v>
      </c>
      <c r="AZ264" s="3" t="s">
        <v>1405</v>
      </c>
      <c r="BA264" s="3" t="s">
        <v>1405</v>
      </c>
      <c r="BB264" s="3" t="s">
        <v>1405</v>
      </c>
      <c r="BC264" s="3" t="s">
        <v>1405</v>
      </c>
      <c r="BD264" s="3" t="s">
        <v>1405</v>
      </c>
      <c r="BE264" s="3" t="s">
        <v>1405</v>
      </c>
      <c r="BF264" s="3" t="s">
        <v>1405</v>
      </c>
      <c r="BG264" s="3" t="s">
        <v>1405</v>
      </c>
      <c r="BH264" s="3" t="s">
        <v>1405</v>
      </c>
      <c r="BI264" s="3" t="s">
        <v>1405</v>
      </c>
      <c r="BJ264" s="3" t="s">
        <v>1405</v>
      </c>
      <c r="BK264" s="3" t="s">
        <v>1405</v>
      </c>
      <c r="BL264" s="3" t="s">
        <v>1405</v>
      </c>
      <c r="BM264" s="3" t="s">
        <v>1405</v>
      </c>
      <c r="BN264" s="3" t="s">
        <v>1405</v>
      </c>
      <c r="BO264" s="3" t="s">
        <v>1405</v>
      </c>
      <c r="BP264" s="3" t="s">
        <v>1405</v>
      </c>
      <c r="BQ264" s="3" t="s">
        <v>1405</v>
      </c>
      <c r="BR264" s="3" t="s">
        <v>1405</v>
      </c>
      <c r="BS264" s="3" t="s">
        <v>1405</v>
      </c>
      <c r="BT264" s="3" t="s">
        <v>1405</v>
      </c>
      <c r="BU264" s="3" t="str">
        <f t="shared" si="65"/>
        <v/>
      </c>
      <c r="BV264" s="3" t="str">
        <f t="shared" si="65"/>
        <v/>
      </c>
      <c r="BW264" s="3" t="str">
        <f t="shared" si="65"/>
        <v/>
      </c>
      <c r="BX264" s="3" t="str">
        <f t="shared" si="65"/>
        <v/>
      </c>
      <c r="BY264" s="3" t="str">
        <f t="shared" si="65"/>
        <v/>
      </c>
      <c r="BZ264" s="3" t="str">
        <f t="shared" si="65"/>
        <v/>
      </c>
      <c r="CA264" s="3" t="str">
        <f t="shared" si="65"/>
        <v>95. USED AS A REACTANT</v>
      </c>
      <c r="CB264" s="3" t="str">
        <f t="shared" si="65"/>
        <v/>
      </c>
      <c r="CC264" s="3" t="str">
        <f t="shared" si="65"/>
        <v>97. P102  RAW MATERIALS</v>
      </c>
      <c r="CD264" s="3" t="str">
        <f t="shared" si="65"/>
        <v/>
      </c>
      <c r="CE264" s="3" t="str">
        <f t="shared" si="65"/>
        <v/>
      </c>
      <c r="CF264" s="3" t="str">
        <f t="shared" si="64"/>
        <v/>
      </c>
      <c r="CG264" s="3" t="str">
        <f t="shared" si="64"/>
        <v/>
      </c>
      <c r="CH264" s="3" t="str">
        <f t="shared" si="62"/>
        <v/>
      </c>
      <c r="CI264" s="3" t="str">
        <f t="shared" si="62"/>
        <v/>
      </c>
      <c r="CJ264" s="3" t="str">
        <f t="shared" si="62"/>
        <v/>
      </c>
      <c r="CK264" s="3" t="str">
        <f t="shared" si="62"/>
        <v/>
      </c>
      <c r="CL264" s="3" t="str">
        <f t="shared" si="62"/>
        <v/>
      </c>
      <c r="CM264" s="3" t="str">
        <f t="shared" si="62"/>
        <v/>
      </c>
      <c r="CN264" s="3" t="str">
        <f t="shared" si="62"/>
        <v/>
      </c>
      <c r="CO264" s="3" t="str">
        <f t="shared" ref="CO264:CW292" si="68">IF(AM264="Yes", CO$1,"")</f>
        <v/>
      </c>
      <c r="CP264" s="3" t="str">
        <f t="shared" si="68"/>
        <v/>
      </c>
      <c r="CQ264" s="3" t="str">
        <f t="shared" si="68"/>
        <v/>
      </c>
      <c r="CR264" s="3" t="str">
        <f t="shared" si="68"/>
        <v/>
      </c>
      <c r="CS264" s="3" t="str">
        <f t="shared" si="68"/>
        <v/>
      </c>
      <c r="CT264" s="3" t="str">
        <f t="shared" si="68"/>
        <v/>
      </c>
      <c r="CU264" s="3" t="str">
        <f t="shared" si="68"/>
        <v/>
      </c>
      <c r="CV264" s="3" t="str">
        <f t="shared" si="68"/>
        <v/>
      </c>
      <c r="CW264" s="3" t="str">
        <f t="shared" si="68"/>
        <v/>
      </c>
      <c r="CX264" s="3" t="str">
        <f t="shared" si="67"/>
        <v/>
      </c>
      <c r="CY264" s="3" t="str">
        <f t="shared" si="67"/>
        <v/>
      </c>
      <c r="CZ264" s="3" t="str">
        <f t="shared" si="67"/>
        <v/>
      </c>
      <c r="DA264" s="3" t="str">
        <f t="shared" si="67"/>
        <v/>
      </c>
      <c r="DB264" s="3" t="str">
        <f t="shared" si="67"/>
        <v/>
      </c>
      <c r="DC264" s="3" t="str">
        <f t="shared" si="63"/>
        <v/>
      </c>
      <c r="DD264" s="3" t="str">
        <f t="shared" si="63"/>
        <v/>
      </c>
      <c r="DE264" s="3" t="str">
        <f t="shared" si="63"/>
        <v/>
      </c>
      <c r="DF264" s="3" t="str">
        <f t="shared" si="63"/>
        <v/>
      </c>
      <c r="DG264" s="3" t="str">
        <f t="shared" si="63"/>
        <v/>
      </c>
      <c r="DH264" s="3" t="str">
        <f t="shared" si="63"/>
        <v/>
      </c>
      <c r="DI264" s="3" t="str">
        <f t="shared" si="63"/>
        <v/>
      </c>
      <c r="DJ264" s="3" t="str">
        <f t="shared" si="63"/>
        <v/>
      </c>
      <c r="DK264" s="3" t="str">
        <f t="shared" si="63"/>
        <v/>
      </c>
      <c r="DL264" s="3" t="str">
        <f t="shared" si="59"/>
        <v/>
      </c>
      <c r="DM264" s="3" t="str">
        <f t="shared" si="59"/>
        <v/>
      </c>
      <c r="DN264" s="3" t="str">
        <f t="shared" si="59"/>
        <v/>
      </c>
      <c r="DO264" s="3" t="str">
        <f t="shared" si="59"/>
        <v/>
      </c>
      <c r="DP264" s="3" t="str">
        <f t="shared" si="59"/>
        <v/>
      </c>
      <c r="DQ264" s="3" t="str">
        <f t="shared" si="59"/>
        <v/>
      </c>
      <c r="DR264" s="3" t="str">
        <f t="shared" si="58"/>
        <v/>
      </c>
      <c r="DS264" s="3" t="str">
        <f t="shared" si="58"/>
        <v/>
      </c>
      <c r="DT264" s="3" t="str">
        <f t="shared" si="58"/>
        <v/>
      </c>
      <c r="DU264" s="3" t="str">
        <f t="shared" si="58"/>
        <v/>
      </c>
      <c r="DV264" s="3" t="str">
        <f t="shared" si="58"/>
        <v/>
      </c>
    </row>
    <row r="265" spans="1:126" ht="60">
      <c r="A265" t="s">
        <v>115</v>
      </c>
      <c r="B265">
        <v>2019</v>
      </c>
      <c r="C265" t="s">
        <v>114</v>
      </c>
      <c r="D265">
        <v>106990</v>
      </c>
      <c r="E265" s="31">
        <v>1319218352185</v>
      </c>
      <c r="F265" t="s">
        <v>693</v>
      </c>
      <c r="G265">
        <v>325199</v>
      </c>
      <c r="H265" t="s">
        <v>694</v>
      </c>
      <c r="I265" t="s">
        <v>695</v>
      </c>
      <c r="J265" t="s">
        <v>296</v>
      </c>
      <c r="K265" t="s">
        <v>148</v>
      </c>
      <c r="L265">
        <v>77507</v>
      </c>
      <c r="M265" s="3" t="str">
        <f t="shared" si="66"/>
        <v>95. USED AS A REACTANT, 97. P102  RAW MATERIALS</v>
      </c>
      <c r="N265" s="3" t="s">
        <v>1419</v>
      </c>
      <c r="O265" s="3" t="s">
        <v>1439</v>
      </c>
      <c r="P265">
        <v>1565.2</v>
      </c>
      <c r="Q265">
        <v>3054.8</v>
      </c>
      <c r="R265">
        <v>4620</v>
      </c>
      <c r="S265" s="3" t="s">
        <v>1405</v>
      </c>
      <c r="T265" s="3" t="s">
        <v>1405</v>
      </c>
      <c r="U265" s="3" t="s">
        <v>1405</v>
      </c>
      <c r="V265" s="3" t="s">
        <v>1405</v>
      </c>
      <c r="W265" s="3" t="s">
        <v>1405</v>
      </c>
      <c r="X265" s="3" t="s">
        <v>1405</v>
      </c>
      <c r="Y265" s="3" t="s">
        <v>1407</v>
      </c>
      <c r="Z265" s="3" t="s">
        <v>1405</v>
      </c>
      <c r="AA265" s="3" t="s">
        <v>1407</v>
      </c>
      <c r="AB265" s="3" t="s">
        <v>1405</v>
      </c>
      <c r="AC265" s="3" t="s">
        <v>1405</v>
      </c>
      <c r="AD265" s="3" t="s">
        <v>1405</v>
      </c>
      <c r="AE265" s="3" t="s">
        <v>1405</v>
      </c>
      <c r="AF265" s="3" t="s">
        <v>1405</v>
      </c>
      <c r="AG265" s="3" t="s">
        <v>1405</v>
      </c>
      <c r="AH265" s="3" t="s">
        <v>1405</v>
      </c>
      <c r="AI265" s="3" t="s">
        <v>1405</v>
      </c>
      <c r="AJ265" s="3" t="s">
        <v>1405</v>
      </c>
      <c r="AK265" s="3" t="s">
        <v>1405</v>
      </c>
      <c r="AL265" s="3" t="s">
        <v>1405</v>
      </c>
      <c r="AM265" s="3" t="s">
        <v>1405</v>
      </c>
      <c r="AN265" s="3" t="s">
        <v>1405</v>
      </c>
      <c r="AO265" s="3" t="s">
        <v>1405</v>
      </c>
      <c r="AP265" s="3" t="s">
        <v>1405</v>
      </c>
      <c r="AQ265" s="3" t="s">
        <v>1405</v>
      </c>
      <c r="AR265" s="3" t="s">
        <v>1405</v>
      </c>
      <c r="AS265" s="3" t="s">
        <v>1405</v>
      </c>
      <c r="AT265" s="3" t="s">
        <v>1405</v>
      </c>
      <c r="AU265" s="3" t="s">
        <v>1405</v>
      </c>
      <c r="AV265" s="3" t="s">
        <v>1405</v>
      </c>
      <c r="AW265" s="3" t="s">
        <v>1405</v>
      </c>
      <c r="AX265" s="3" t="s">
        <v>1405</v>
      </c>
      <c r="AY265" s="3" t="s">
        <v>1405</v>
      </c>
      <c r="AZ265" s="3" t="s">
        <v>1405</v>
      </c>
      <c r="BA265" s="3" t="s">
        <v>1405</v>
      </c>
      <c r="BB265" s="3" t="s">
        <v>1405</v>
      </c>
      <c r="BC265" s="3" t="s">
        <v>1405</v>
      </c>
      <c r="BD265" s="3" t="s">
        <v>1405</v>
      </c>
      <c r="BE265" s="3" t="s">
        <v>1405</v>
      </c>
      <c r="BF265" s="3" t="s">
        <v>1405</v>
      </c>
      <c r="BG265" s="3" t="s">
        <v>1405</v>
      </c>
      <c r="BH265" s="3" t="s">
        <v>1405</v>
      </c>
      <c r="BI265" s="3" t="s">
        <v>1405</v>
      </c>
      <c r="BJ265" s="3" t="s">
        <v>1405</v>
      </c>
      <c r="BK265" s="3" t="s">
        <v>1405</v>
      </c>
      <c r="BL265" s="3" t="s">
        <v>1405</v>
      </c>
      <c r="BM265" s="3" t="s">
        <v>1405</v>
      </c>
      <c r="BN265" s="3" t="s">
        <v>1405</v>
      </c>
      <c r="BO265" s="3" t="s">
        <v>1405</v>
      </c>
      <c r="BP265" s="3" t="s">
        <v>1405</v>
      </c>
      <c r="BQ265" s="3" t="s">
        <v>1405</v>
      </c>
      <c r="BR265" s="3" t="s">
        <v>1405</v>
      </c>
      <c r="BS265" s="3" t="s">
        <v>1405</v>
      </c>
      <c r="BT265" s="3" t="s">
        <v>1405</v>
      </c>
      <c r="BU265" s="3" t="str">
        <f t="shared" si="65"/>
        <v/>
      </c>
      <c r="BV265" s="3" t="str">
        <f t="shared" si="65"/>
        <v/>
      </c>
      <c r="BW265" s="3" t="str">
        <f t="shared" si="65"/>
        <v/>
      </c>
      <c r="BX265" s="3" t="str">
        <f t="shared" si="65"/>
        <v/>
      </c>
      <c r="BY265" s="3" t="str">
        <f t="shared" si="65"/>
        <v/>
      </c>
      <c r="BZ265" s="3" t="str">
        <f t="shared" si="65"/>
        <v/>
      </c>
      <c r="CA265" s="3" t="str">
        <f t="shared" si="65"/>
        <v>95. USED AS A REACTANT</v>
      </c>
      <c r="CB265" s="3" t="str">
        <f t="shared" si="65"/>
        <v/>
      </c>
      <c r="CC265" s="3" t="str">
        <f t="shared" si="65"/>
        <v>97. P102  RAW MATERIALS</v>
      </c>
      <c r="CD265" s="3" t="str">
        <f t="shared" si="65"/>
        <v/>
      </c>
      <c r="CE265" s="3" t="str">
        <f t="shared" si="65"/>
        <v/>
      </c>
      <c r="CF265" s="3" t="str">
        <f t="shared" si="64"/>
        <v/>
      </c>
      <c r="CG265" s="3" t="str">
        <f t="shared" si="64"/>
        <v/>
      </c>
      <c r="CH265" s="3" t="str">
        <f t="shared" si="64"/>
        <v/>
      </c>
      <c r="CI265" s="3" t="str">
        <f t="shared" si="64"/>
        <v/>
      </c>
      <c r="CJ265" s="3" t="str">
        <f t="shared" si="64"/>
        <v/>
      </c>
      <c r="CK265" s="3" t="str">
        <f t="shared" si="64"/>
        <v/>
      </c>
      <c r="CL265" s="3" t="str">
        <f t="shared" si="64"/>
        <v/>
      </c>
      <c r="CM265" s="3" t="str">
        <f t="shared" si="64"/>
        <v/>
      </c>
      <c r="CN265" s="3" t="str">
        <f t="shared" si="64"/>
        <v/>
      </c>
      <c r="CO265" s="3" t="str">
        <f t="shared" si="68"/>
        <v/>
      </c>
      <c r="CP265" s="3" t="str">
        <f t="shared" si="68"/>
        <v/>
      </c>
      <c r="CQ265" s="3" t="str">
        <f t="shared" si="68"/>
        <v/>
      </c>
      <c r="CR265" s="3" t="str">
        <f t="shared" si="68"/>
        <v/>
      </c>
      <c r="CS265" s="3" t="str">
        <f t="shared" si="68"/>
        <v/>
      </c>
      <c r="CT265" s="3" t="str">
        <f t="shared" si="68"/>
        <v/>
      </c>
      <c r="CU265" s="3" t="str">
        <f t="shared" si="68"/>
        <v/>
      </c>
      <c r="CV265" s="3" t="str">
        <f t="shared" si="68"/>
        <v/>
      </c>
      <c r="CW265" s="3" t="str">
        <f t="shared" si="68"/>
        <v/>
      </c>
      <c r="CX265" s="3" t="str">
        <f t="shared" si="67"/>
        <v/>
      </c>
      <c r="CY265" s="3" t="str">
        <f t="shared" si="67"/>
        <v/>
      </c>
      <c r="CZ265" s="3" t="str">
        <f t="shared" si="67"/>
        <v/>
      </c>
      <c r="DA265" s="3" t="str">
        <f t="shared" si="67"/>
        <v/>
      </c>
      <c r="DB265" s="3" t="str">
        <f t="shared" si="67"/>
        <v/>
      </c>
      <c r="DC265" s="3" t="str">
        <f t="shared" si="63"/>
        <v/>
      </c>
      <c r="DD265" s="3" t="str">
        <f t="shared" si="63"/>
        <v/>
      </c>
      <c r="DE265" s="3" t="str">
        <f t="shared" si="63"/>
        <v/>
      </c>
      <c r="DF265" s="3" t="str">
        <f t="shared" si="63"/>
        <v/>
      </c>
      <c r="DG265" s="3" t="str">
        <f t="shared" si="63"/>
        <v/>
      </c>
      <c r="DH265" s="3" t="str">
        <f t="shared" si="63"/>
        <v/>
      </c>
      <c r="DI265" s="3" t="str">
        <f t="shared" si="63"/>
        <v/>
      </c>
      <c r="DJ265" s="3" t="str">
        <f t="shared" si="63"/>
        <v/>
      </c>
      <c r="DK265" s="3" t="str">
        <f t="shared" si="63"/>
        <v/>
      </c>
      <c r="DL265" s="3" t="str">
        <f t="shared" si="59"/>
        <v/>
      </c>
      <c r="DM265" s="3" t="str">
        <f t="shared" si="59"/>
        <v/>
      </c>
      <c r="DN265" s="3" t="str">
        <f t="shared" si="59"/>
        <v/>
      </c>
      <c r="DO265" s="3" t="str">
        <f t="shared" si="59"/>
        <v/>
      </c>
      <c r="DP265" s="3" t="str">
        <f t="shared" si="59"/>
        <v/>
      </c>
      <c r="DQ265" s="3" t="str">
        <f t="shared" si="59"/>
        <v/>
      </c>
      <c r="DR265" s="3" t="str">
        <f t="shared" si="58"/>
        <v/>
      </c>
      <c r="DS265" s="3" t="str">
        <f t="shared" si="58"/>
        <v/>
      </c>
      <c r="DT265" s="3" t="str">
        <f t="shared" si="58"/>
        <v/>
      </c>
      <c r="DU265" s="3" t="str">
        <f t="shared" si="58"/>
        <v/>
      </c>
      <c r="DV265" s="3" t="str">
        <f t="shared" si="58"/>
        <v/>
      </c>
    </row>
    <row r="266" spans="1:126" ht="45">
      <c r="A266" t="s">
        <v>115</v>
      </c>
      <c r="B266">
        <v>2020</v>
      </c>
      <c r="C266" t="s">
        <v>114</v>
      </c>
      <c r="D266">
        <v>106990</v>
      </c>
      <c r="E266" s="31">
        <v>1320219003353</v>
      </c>
      <c r="F266" t="s">
        <v>693</v>
      </c>
      <c r="G266">
        <v>325199</v>
      </c>
      <c r="H266" t="s">
        <v>694</v>
      </c>
      <c r="I266" t="s">
        <v>695</v>
      </c>
      <c r="J266" t="s">
        <v>296</v>
      </c>
      <c r="K266" t="s">
        <v>148</v>
      </c>
      <c r="L266">
        <v>77507</v>
      </c>
      <c r="M266" s="3" t="str">
        <f t="shared" si="66"/>
        <v>89. PRODUCE THE CHEMICAL, 93. AS A BYPRODUCT</v>
      </c>
      <c r="N266" s="3" t="s">
        <v>1419</v>
      </c>
      <c r="O266" s="3" t="s">
        <v>1439</v>
      </c>
      <c r="P266">
        <v>11016.18</v>
      </c>
      <c r="Q266">
        <v>5194.33</v>
      </c>
      <c r="R266">
        <v>16210.51</v>
      </c>
      <c r="S266" s="3" t="s">
        <v>1407</v>
      </c>
      <c r="T266" s="3" t="s">
        <v>1405</v>
      </c>
      <c r="U266" s="3" t="s">
        <v>1405</v>
      </c>
      <c r="V266" s="3" t="s">
        <v>1405</v>
      </c>
      <c r="W266" s="3" t="s">
        <v>1407</v>
      </c>
      <c r="X266" s="3" t="s">
        <v>1405</v>
      </c>
      <c r="Y266" s="3" t="s">
        <v>1405</v>
      </c>
      <c r="Z266" s="3" t="s">
        <v>1405</v>
      </c>
      <c r="AA266" s="3" t="s">
        <v>1405</v>
      </c>
      <c r="AB266" s="3" t="s">
        <v>1405</v>
      </c>
      <c r="AC266" s="3" t="s">
        <v>1405</v>
      </c>
      <c r="AD266" s="3" t="s">
        <v>1405</v>
      </c>
      <c r="AE266" s="3" t="s">
        <v>1405</v>
      </c>
      <c r="AF266" s="3" t="s">
        <v>1405</v>
      </c>
      <c r="AG266" s="3" t="s">
        <v>1405</v>
      </c>
      <c r="AH266" s="3" t="s">
        <v>1405</v>
      </c>
      <c r="AI266" s="3" t="s">
        <v>1405</v>
      </c>
      <c r="AJ266" s="3" t="s">
        <v>1405</v>
      </c>
      <c r="AK266" s="3" t="s">
        <v>1405</v>
      </c>
      <c r="AL266" s="3" t="s">
        <v>1405</v>
      </c>
      <c r="AM266" s="3" t="s">
        <v>1405</v>
      </c>
      <c r="AN266" s="3" t="s">
        <v>1405</v>
      </c>
      <c r="AO266" s="3" t="s">
        <v>1405</v>
      </c>
      <c r="AP266" s="3" t="s">
        <v>1405</v>
      </c>
      <c r="AQ266" s="3" t="s">
        <v>1405</v>
      </c>
      <c r="AR266" s="3" t="s">
        <v>1405</v>
      </c>
      <c r="AS266" s="3" t="s">
        <v>1405</v>
      </c>
      <c r="AT266" s="3" t="s">
        <v>1405</v>
      </c>
      <c r="AU266" s="3" t="s">
        <v>1405</v>
      </c>
      <c r="AV266" s="3" t="s">
        <v>1405</v>
      </c>
      <c r="AW266" s="3" t="s">
        <v>1405</v>
      </c>
      <c r="AX266" s="3" t="s">
        <v>1405</v>
      </c>
      <c r="AY266" s="3" t="s">
        <v>1405</v>
      </c>
      <c r="AZ266" s="3" t="s">
        <v>1405</v>
      </c>
      <c r="BA266" s="3" t="s">
        <v>1405</v>
      </c>
      <c r="BB266" s="3" t="s">
        <v>1405</v>
      </c>
      <c r="BC266" s="3" t="s">
        <v>1405</v>
      </c>
      <c r="BD266" s="3" t="s">
        <v>1405</v>
      </c>
      <c r="BE266" s="3" t="s">
        <v>1405</v>
      </c>
      <c r="BF266" s="3" t="s">
        <v>1405</v>
      </c>
      <c r="BG266" s="3" t="s">
        <v>1405</v>
      </c>
      <c r="BH266" s="3" t="s">
        <v>1405</v>
      </c>
      <c r="BI266" s="3" t="s">
        <v>1405</v>
      </c>
      <c r="BJ266" s="3" t="s">
        <v>1405</v>
      </c>
      <c r="BK266" s="3" t="s">
        <v>1405</v>
      </c>
      <c r="BL266" s="3" t="s">
        <v>1405</v>
      </c>
      <c r="BM266" s="3" t="s">
        <v>1405</v>
      </c>
      <c r="BN266" s="3" t="s">
        <v>1405</v>
      </c>
      <c r="BO266" s="3" t="s">
        <v>1405</v>
      </c>
      <c r="BP266" s="3" t="s">
        <v>1405</v>
      </c>
      <c r="BQ266" s="3" t="s">
        <v>1405</v>
      </c>
      <c r="BR266" s="3" t="s">
        <v>1405</v>
      </c>
      <c r="BS266" s="3" t="s">
        <v>1405</v>
      </c>
      <c r="BT266" s="3" t="s">
        <v>1405</v>
      </c>
      <c r="BU266" s="3" t="str">
        <f t="shared" si="65"/>
        <v>89. PRODUCE THE CHEMICAL</v>
      </c>
      <c r="BV266" s="3" t="str">
        <f t="shared" si="65"/>
        <v/>
      </c>
      <c r="BW266" s="3" t="str">
        <f t="shared" si="65"/>
        <v/>
      </c>
      <c r="BX266" s="3" t="str">
        <f t="shared" si="65"/>
        <v/>
      </c>
      <c r="BY266" s="3" t="str">
        <f t="shared" si="65"/>
        <v>93. AS A BYPRODUCT</v>
      </c>
      <c r="BZ266" s="3" t="str">
        <f t="shared" si="65"/>
        <v/>
      </c>
      <c r="CA266" s="3" t="str">
        <f t="shared" si="65"/>
        <v/>
      </c>
      <c r="CB266" s="3" t="str">
        <f t="shared" si="65"/>
        <v/>
      </c>
      <c r="CC266" s="3" t="str">
        <f t="shared" si="65"/>
        <v/>
      </c>
      <c r="CD266" s="3" t="str">
        <f t="shared" si="65"/>
        <v/>
      </c>
      <c r="CE266" s="3" t="str">
        <f t="shared" si="65"/>
        <v/>
      </c>
      <c r="CF266" s="3" t="str">
        <f t="shared" si="64"/>
        <v/>
      </c>
      <c r="CG266" s="3" t="str">
        <f t="shared" si="64"/>
        <v/>
      </c>
      <c r="CH266" s="3" t="str">
        <f t="shared" si="64"/>
        <v/>
      </c>
      <c r="CI266" s="3" t="str">
        <f t="shared" si="64"/>
        <v/>
      </c>
      <c r="CJ266" s="3" t="str">
        <f t="shared" si="64"/>
        <v/>
      </c>
      <c r="CK266" s="3" t="str">
        <f t="shared" si="64"/>
        <v/>
      </c>
      <c r="CL266" s="3" t="str">
        <f t="shared" si="64"/>
        <v/>
      </c>
      <c r="CM266" s="3" t="str">
        <f t="shared" si="64"/>
        <v/>
      </c>
      <c r="CN266" s="3" t="str">
        <f t="shared" si="64"/>
        <v/>
      </c>
      <c r="CO266" s="3" t="str">
        <f t="shared" si="68"/>
        <v/>
      </c>
      <c r="CP266" s="3" t="str">
        <f t="shared" si="68"/>
        <v/>
      </c>
      <c r="CQ266" s="3" t="str">
        <f t="shared" si="68"/>
        <v/>
      </c>
      <c r="CR266" s="3" t="str">
        <f t="shared" si="68"/>
        <v/>
      </c>
      <c r="CS266" s="3" t="str">
        <f t="shared" si="68"/>
        <v/>
      </c>
      <c r="CT266" s="3" t="str">
        <f t="shared" si="68"/>
        <v/>
      </c>
      <c r="CU266" s="3" t="str">
        <f t="shared" si="68"/>
        <v/>
      </c>
      <c r="CV266" s="3" t="str">
        <f t="shared" si="68"/>
        <v/>
      </c>
      <c r="CW266" s="3" t="str">
        <f t="shared" si="68"/>
        <v/>
      </c>
      <c r="CX266" s="3" t="str">
        <f t="shared" si="67"/>
        <v/>
      </c>
      <c r="CY266" s="3" t="str">
        <f t="shared" si="67"/>
        <v/>
      </c>
      <c r="CZ266" s="3" t="str">
        <f t="shared" si="67"/>
        <v/>
      </c>
      <c r="DA266" s="3" t="str">
        <f t="shared" si="67"/>
        <v/>
      </c>
      <c r="DB266" s="3" t="str">
        <f t="shared" si="67"/>
        <v/>
      </c>
      <c r="DC266" s="3" t="str">
        <f t="shared" si="63"/>
        <v/>
      </c>
      <c r="DD266" s="3" t="str">
        <f t="shared" si="63"/>
        <v/>
      </c>
      <c r="DE266" s="3" t="str">
        <f t="shared" si="63"/>
        <v/>
      </c>
      <c r="DF266" s="3" t="str">
        <f t="shared" si="63"/>
        <v/>
      </c>
      <c r="DG266" s="3" t="str">
        <f t="shared" si="63"/>
        <v/>
      </c>
      <c r="DH266" s="3" t="str">
        <f t="shared" si="63"/>
        <v/>
      </c>
      <c r="DI266" s="3" t="str">
        <f t="shared" si="63"/>
        <v/>
      </c>
      <c r="DJ266" s="3" t="str">
        <f t="shared" si="63"/>
        <v/>
      </c>
      <c r="DK266" s="3" t="str">
        <f t="shared" si="63"/>
        <v/>
      </c>
      <c r="DL266" s="3" t="str">
        <f t="shared" si="59"/>
        <v/>
      </c>
      <c r="DM266" s="3" t="str">
        <f t="shared" si="59"/>
        <v/>
      </c>
      <c r="DN266" s="3" t="str">
        <f t="shared" si="59"/>
        <v/>
      </c>
      <c r="DO266" s="3" t="str">
        <f t="shared" si="59"/>
        <v/>
      </c>
      <c r="DP266" s="3" t="str">
        <f t="shared" si="59"/>
        <v/>
      </c>
      <c r="DQ266" s="3" t="str">
        <f t="shared" si="59"/>
        <v/>
      </c>
      <c r="DR266" s="3" t="str">
        <f t="shared" si="58"/>
        <v/>
      </c>
      <c r="DS266" s="3" t="str">
        <f t="shared" si="58"/>
        <v/>
      </c>
      <c r="DT266" s="3" t="str">
        <f t="shared" si="58"/>
        <v/>
      </c>
      <c r="DU266" s="3" t="str">
        <f t="shared" si="58"/>
        <v/>
      </c>
      <c r="DV266" s="3" t="str">
        <f t="shared" si="58"/>
        <v/>
      </c>
    </row>
    <row r="267" spans="1:126" ht="60">
      <c r="A267" t="s">
        <v>115</v>
      </c>
      <c r="B267">
        <v>2021</v>
      </c>
      <c r="C267" t="s">
        <v>114</v>
      </c>
      <c r="D267">
        <v>106990</v>
      </c>
      <c r="E267" s="31">
        <v>1321220498873</v>
      </c>
      <c r="F267" t="s">
        <v>693</v>
      </c>
      <c r="G267">
        <v>325199</v>
      </c>
      <c r="H267" t="s">
        <v>694</v>
      </c>
      <c r="I267" t="s">
        <v>695</v>
      </c>
      <c r="J267" t="s">
        <v>296</v>
      </c>
      <c r="K267" t="s">
        <v>148</v>
      </c>
      <c r="L267">
        <v>77507</v>
      </c>
      <c r="M267" s="3" t="str">
        <f t="shared" si="66"/>
        <v>95. USED AS A REACTANT, 97. P102  RAW MATERIALS</v>
      </c>
      <c r="N267" s="3" t="s">
        <v>1419</v>
      </c>
      <c r="O267" s="3" t="s">
        <v>1439</v>
      </c>
      <c r="P267">
        <v>11050</v>
      </c>
      <c r="Q267">
        <v>5200</v>
      </c>
      <c r="R267">
        <v>16250</v>
      </c>
      <c r="S267" s="3" t="s">
        <v>1405</v>
      </c>
      <c r="T267" s="3" t="s">
        <v>1405</v>
      </c>
      <c r="U267" s="3" t="s">
        <v>1405</v>
      </c>
      <c r="V267" s="3" t="s">
        <v>1405</v>
      </c>
      <c r="W267" s="3" t="s">
        <v>1405</v>
      </c>
      <c r="X267" s="3" t="s">
        <v>1405</v>
      </c>
      <c r="Y267" s="3" t="s">
        <v>1407</v>
      </c>
      <c r="Z267" s="3" t="s">
        <v>1405</v>
      </c>
      <c r="AA267" s="3" t="s">
        <v>1407</v>
      </c>
      <c r="AB267" s="3" t="s">
        <v>1405</v>
      </c>
      <c r="AC267" s="3" t="s">
        <v>1405</v>
      </c>
      <c r="AD267" s="3" t="s">
        <v>1405</v>
      </c>
      <c r="AE267" s="3" t="s">
        <v>1405</v>
      </c>
      <c r="AF267" s="3" t="s">
        <v>1405</v>
      </c>
      <c r="AG267" s="3" t="s">
        <v>1405</v>
      </c>
      <c r="AH267" s="3" t="s">
        <v>1405</v>
      </c>
      <c r="AI267" s="3" t="s">
        <v>1405</v>
      </c>
      <c r="AJ267" s="3" t="s">
        <v>1405</v>
      </c>
      <c r="AK267" s="3" t="s">
        <v>1405</v>
      </c>
      <c r="AL267" s="3" t="s">
        <v>1405</v>
      </c>
      <c r="AM267" s="3" t="s">
        <v>1405</v>
      </c>
      <c r="AN267" s="3" t="s">
        <v>1405</v>
      </c>
      <c r="AO267" s="3" t="s">
        <v>1405</v>
      </c>
      <c r="AP267" s="3" t="s">
        <v>1405</v>
      </c>
      <c r="AQ267" s="3" t="s">
        <v>1405</v>
      </c>
      <c r="AR267" s="3" t="s">
        <v>1405</v>
      </c>
      <c r="AS267" s="3" t="s">
        <v>1405</v>
      </c>
      <c r="AT267" s="3" t="s">
        <v>1405</v>
      </c>
      <c r="AU267" s="3" t="s">
        <v>1405</v>
      </c>
      <c r="AV267" s="3" t="s">
        <v>1405</v>
      </c>
      <c r="AW267" s="3" t="s">
        <v>1405</v>
      </c>
      <c r="AX267" s="3" t="s">
        <v>1405</v>
      </c>
      <c r="AY267" s="3" t="s">
        <v>1405</v>
      </c>
      <c r="AZ267" s="3" t="s">
        <v>1405</v>
      </c>
      <c r="BA267" s="3" t="s">
        <v>1405</v>
      </c>
      <c r="BB267" s="3" t="s">
        <v>1405</v>
      </c>
      <c r="BC267" s="3" t="s">
        <v>1405</v>
      </c>
      <c r="BD267" s="3" t="s">
        <v>1405</v>
      </c>
      <c r="BE267" s="3" t="s">
        <v>1405</v>
      </c>
      <c r="BF267" s="3" t="s">
        <v>1405</v>
      </c>
      <c r="BG267" s="3" t="s">
        <v>1405</v>
      </c>
      <c r="BH267" s="3" t="s">
        <v>1405</v>
      </c>
      <c r="BI267" s="3" t="s">
        <v>1405</v>
      </c>
      <c r="BJ267" s="3" t="s">
        <v>1405</v>
      </c>
      <c r="BK267" s="3" t="s">
        <v>1405</v>
      </c>
      <c r="BL267" s="3" t="s">
        <v>1405</v>
      </c>
      <c r="BM267" s="3" t="s">
        <v>1405</v>
      </c>
      <c r="BN267" s="3" t="s">
        <v>1405</v>
      </c>
      <c r="BO267" s="3" t="s">
        <v>1405</v>
      </c>
      <c r="BP267" s="3" t="s">
        <v>1405</v>
      </c>
      <c r="BQ267" s="3" t="s">
        <v>1405</v>
      </c>
      <c r="BR267" s="3" t="s">
        <v>1405</v>
      </c>
      <c r="BS267" s="3" t="s">
        <v>1405</v>
      </c>
      <c r="BT267" s="3" t="s">
        <v>1405</v>
      </c>
      <c r="BU267" s="3" t="str">
        <f t="shared" si="65"/>
        <v/>
      </c>
      <c r="BV267" s="3" t="str">
        <f t="shared" si="65"/>
        <v/>
      </c>
      <c r="BW267" s="3" t="str">
        <f t="shared" si="65"/>
        <v/>
      </c>
      <c r="BX267" s="3" t="str">
        <f t="shared" si="65"/>
        <v/>
      </c>
      <c r="BY267" s="3" t="str">
        <f t="shared" si="65"/>
        <v/>
      </c>
      <c r="BZ267" s="3" t="str">
        <f t="shared" si="65"/>
        <v/>
      </c>
      <c r="CA267" s="3" t="str">
        <f t="shared" si="65"/>
        <v>95. USED AS A REACTANT</v>
      </c>
      <c r="CB267" s="3" t="str">
        <f t="shared" si="65"/>
        <v/>
      </c>
      <c r="CC267" s="3" t="str">
        <f t="shared" si="65"/>
        <v>97. P102  RAW MATERIALS</v>
      </c>
      <c r="CD267" s="3" t="str">
        <f t="shared" si="65"/>
        <v/>
      </c>
      <c r="CE267" s="3" t="str">
        <f t="shared" si="65"/>
        <v/>
      </c>
      <c r="CF267" s="3" t="str">
        <f t="shared" si="64"/>
        <v/>
      </c>
      <c r="CG267" s="3" t="str">
        <f t="shared" si="64"/>
        <v/>
      </c>
      <c r="CH267" s="3" t="str">
        <f t="shared" si="64"/>
        <v/>
      </c>
      <c r="CI267" s="3" t="str">
        <f t="shared" si="64"/>
        <v/>
      </c>
      <c r="CJ267" s="3" t="str">
        <f t="shared" si="64"/>
        <v/>
      </c>
      <c r="CK267" s="3" t="str">
        <f t="shared" si="64"/>
        <v/>
      </c>
      <c r="CL267" s="3" t="str">
        <f t="shared" si="64"/>
        <v/>
      </c>
      <c r="CM267" s="3" t="str">
        <f t="shared" si="64"/>
        <v/>
      </c>
      <c r="CN267" s="3" t="str">
        <f t="shared" si="64"/>
        <v/>
      </c>
      <c r="CO267" s="3" t="str">
        <f t="shared" si="68"/>
        <v/>
      </c>
      <c r="CP267" s="3" t="str">
        <f t="shared" si="68"/>
        <v/>
      </c>
      <c r="CQ267" s="3" t="str">
        <f t="shared" si="68"/>
        <v/>
      </c>
      <c r="CR267" s="3" t="str">
        <f t="shared" si="68"/>
        <v/>
      </c>
      <c r="CS267" s="3" t="str">
        <f t="shared" si="68"/>
        <v/>
      </c>
      <c r="CT267" s="3" t="str">
        <f t="shared" si="68"/>
        <v/>
      </c>
      <c r="CU267" s="3" t="str">
        <f t="shared" si="68"/>
        <v/>
      </c>
      <c r="CV267" s="3" t="str">
        <f t="shared" si="68"/>
        <v/>
      </c>
      <c r="CW267" s="3" t="str">
        <f t="shared" si="68"/>
        <v/>
      </c>
      <c r="CX267" s="3" t="str">
        <f t="shared" si="67"/>
        <v/>
      </c>
      <c r="CY267" s="3" t="str">
        <f t="shared" si="67"/>
        <v/>
      </c>
      <c r="CZ267" s="3" t="str">
        <f t="shared" si="67"/>
        <v/>
      </c>
      <c r="DA267" s="3" t="str">
        <f t="shared" si="67"/>
        <v/>
      </c>
      <c r="DB267" s="3" t="str">
        <f t="shared" si="67"/>
        <v/>
      </c>
      <c r="DC267" s="3" t="str">
        <f t="shared" si="63"/>
        <v/>
      </c>
      <c r="DD267" s="3" t="str">
        <f t="shared" si="63"/>
        <v/>
      </c>
      <c r="DE267" s="3" t="str">
        <f t="shared" si="63"/>
        <v/>
      </c>
      <c r="DF267" s="3" t="str">
        <f t="shared" si="63"/>
        <v/>
      </c>
      <c r="DG267" s="3" t="str">
        <f t="shared" si="63"/>
        <v/>
      </c>
      <c r="DH267" s="3" t="str">
        <f t="shared" si="63"/>
        <v/>
      </c>
      <c r="DI267" s="3" t="str">
        <f t="shared" si="63"/>
        <v/>
      </c>
      <c r="DJ267" s="3" t="str">
        <f t="shared" si="63"/>
        <v/>
      </c>
      <c r="DK267" s="3" t="str">
        <f t="shared" si="63"/>
        <v/>
      </c>
      <c r="DL267" s="3" t="str">
        <f t="shared" si="59"/>
        <v/>
      </c>
      <c r="DM267" s="3" t="str">
        <f t="shared" si="59"/>
        <v/>
      </c>
      <c r="DN267" s="3" t="str">
        <f t="shared" si="59"/>
        <v/>
      </c>
      <c r="DO267" s="3" t="str">
        <f t="shared" si="59"/>
        <v/>
      </c>
      <c r="DP267" s="3" t="str">
        <f t="shared" si="59"/>
        <v/>
      </c>
      <c r="DQ267" s="3" t="str">
        <f t="shared" si="59"/>
        <v/>
      </c>
      <c r="DR267" s="3" t="str">
        <f t="shared" si="58"/>
        <v/>
      </c>
      <c r="DS267" s="3" t="str">
        <f t="shared" si="58"/>
        <v/>
      </c>
      <c r="DT267" s="3" t="str">
        <f t="shared" si="58"/>
        <v/>
      </c>
      <c r="DU267" s="3" t="str">
        <f t="shared" si="58"/>
        <v/>
      </c>
      <c r="DV267" s="3" t="str">
        <f t="shared" si="58"/>
        <v/>
      </c>
    </row>
    <row r="268" spans="1:126" ht="45">
      <c r="A268" t="s">
        <v>115</v>
      </c>
      <c r="B268">
        <v>2016</v>
      </c>
      <c r="C268" t="s">
        <v>114</v>
      </c>
      <c r="D268">
        <v>106990</v>
      </c>
      <c r="E268" s="31">
        <v>1316215480411</v>
      </c>
      <c r="F268" t="s">
        <v>173</v>
      </c>
      <c r="G268">
        <v>325199</v>
      </c>
      <c r="H268" t="s">
        <v>175</v>
      </c>
      <c r="I268" t="s">
        <v>176</v>
      </c>
      <c r="J268" t="s">
        <v>177</v>
      </c>
      <c r="K268" t="s">
        <v>148</v>
      </c>
      <c r="L268">
        <v>775413257</v>
      </c>
      <c r="M268" s="3" t="str">
        <f t="shared" si="66"/>
        <v>89. PRODUCE THE CHEMICAL, 93. AS A BYPRODUCT, 95. USED AS A REACTANT, 115. REPACKAGING</v>
      </c>
      <c r="N268" s="3" t="s">
        <v>1419</v>
      </c>
      <c r="O268" s="3" t="s">
        <v>1409</v>
      </c>
      <c r="P268">
        <f>891+3</f>
        <v>894</v>
      </c>
      <c r="Q268">
        <v>8768</v>
      </c>
      <c r="R268">
        <f t="shared" ref="R268:R273" si="69">SUM(P268:Q268)</f>
        <v>9662</v>
      </c>
      <c r="S268" s="3" t="s">
        <v>1407</v>
      </c>
      <c r="T268" s="3" t="s">
        <v>1405</v>
      </c>
      <c r="U268" s="3" t="s">
        <v>1405</v>
      </c>
      <c r="V268" s="3" t="s">
        <v>1405</v>
      </c>
      <c r="W268" s="3" t="s">
        <v>1407</v>
      </c>
      <c r="X268" s="3" t="s">
        <v>1405</v>
      </c>
      <c r="Y268" s="3" t="s">
        <v>1407</v>
      </c>
      <c r="AE268" s="3" t="s">
        <v>1405</v>
      </c>
      <c r="AR268" s="3" t="s">
        <v>1405</v>
      </c>
      <c r="AS268" s="3" t="s">
        <v>1407</v>
      </c>
      <c r="AT268" s="3" t="s">
        <v>1405</v>
      </c>
      <c r="AV268" s="3" t="s">
        <v>1405</v>
      </c>
      <c r="BD268" s="3" t="s">
        <v>1405</v>
      </c>
      <c r="BK268" s="3" t="s">
        <v>1405</v>
      </c>
      <c r="BU268" s="3" t="str">
        <f t="shared" si="65"/>
        <v>89. PRODUCE THE CHEMICAL</v>
      </c>
      <c r="BV268" s="3" t="str">
        <f t="shared" si="65"/>
        <v/>
      </c>
      <c r="BW268" s="3" t="str">
        <f t="shared" si="65"/>
        <v/>
      </c>
      <c r="BX268" s="3" t="str">
        <f t="shared" si="65"/>
        <v/>
      </c>
      <c r="BY268" s="3" t="str">
        <f t="shared" si="65"/>
        <v>93. AS A BYPRODUCT</v>
      </c>
      <c r="BZ268" s="3" t="str">
        <f t="shared" si="65"/>
        <v/>
      </c>
      <c r="CA268" s="3" t="str">
        <f t="shared" si="65"/>
        <v>95. USED AS A REACTANT</v>
      </c>
      <c r="CB268" s="3" t="str">
        <f t="shared" si="65"/>
        <v/>
      </c>
      <c r="CC268" s="3" t="str">
        <f t="shared" si="65"/>
        <v/>
      </c>
      <c r="CD268" s="3" t="str">
        <f t="shared" si="65"/>
        <v/>
      </c>
      <c r="CE268" s="3" t="str">
        <f t="shared" si="65"/>
        <v/>
      </c>
      <c r="CF268" s="3" t="str">
        <f t="shared" si="64"/>
        <v/>
      </c>
      <c r="CG268" s="3" t="str">
        <f t="shared" si="64"/>
        <v/>
      </c>
      <c r="CH268" s="3" t="str">
        <f t="shared" si="64"/>
        <v/>
      </c>
      <c r="CI268" s="3" t="str">
        <f t="shared" si="64"/>
        <v/>
      </c>
      <c r="CJ268" s="3" t="str">
        <f t="shared" si="64"/>
        <v/>
      </c>
      <c r="CK268" s="3" t="str">
        <f t="shared" si="64"/>
        <v/>
      </c>
      <c r="CL268" s="3" t="str">
        <f t="shared" si="64"/>
        <v/>
      </c>
      <c r="CM268" s="3" t="str">
        <f t="shared" si="64"/>
        <v/>
      </c>
      <c r="CN268" s="3" t="str">
        <f t="shared" si="64"/>
        <v/>
      </c>
      <c r="CO268" s="3" t="str">
        <f t="shared" si="68"/>
        <v/>
      </c>
      <c r="CP268" s="3" t="str">
        <f t="shared" si="68"/>
        <v/>
      </c>
      <c r="CQ268" s="3" t="str">
        <f t="shared" si="68"/>
        <v/>
      </c>
      <c r="CR268" s="3" t="str">
        <f t="shared" si="68"/>
        <v/>
      </c>
      <c r="CS268" s="3" t="str">
        <f t="shared" si="68"/>
        <v/>
      </c>
      <c r="CT268" s="3" t="str">
        <f t="shared" si="68"/>
        <v/>
      </c>
      <c r="CU268" s="3" t="str">
        <f t="shared" si="68"/>
        <v>115. REPACKAGING</v>
      </c>
      <c r="CV268" s="3" t="str">
        <f t="shared" si="68"/>
        <v/>
      </c>
      <c r="CW268" s="3" t="str">
        <f t="shared" si="68"/>
        <v/>
      </c>
      <c r="CX268" s="3" t="str">
        <f t="shared" si="67"/>
        <v/>
      </c>
      <c r="CY268" s="3" t="str">
        <f t="shared" si="67"/>
        <v/>
      </c>
      <c r="CZ268" s="3" t="str">
        <f t="shared" si="67"/>
        <v/>
      </c>
      <c r="DA268" s="3" t="str">
        <f t="shared" si="67"/>
        <v/>
      </c>
      <c r="DB268" s="3" t="str">
        <f t="shared" si="67"/>
        <v/>
      </c>
      <c r="DC268" s="3" t="str">
        <f t="shared" si="63"/>
        <v/>
      </c>
      <c r="DD268" s="3" t="str">
        <f t="shared" si="63"/>
        <v/>
      </c>
      <c r="DE268" s="3" t="str">
        <f t="shared" si="63"/>
        <v/>
      </c>
      <c r="DF268" s="3" t="str">
        <f t="shared" si="63"/>
        <v/>
      </c>
      <c r="DG268" s="3" t="str">
        <f t="shared" si="63"/>
        <v/>
      </c>
      <c r="DH268" s="3" t="str">
        <f t="shared" si="63"/>
        <v/>
      </c>
      <c r="DI268" s="3" t="str">
        <f t="shared" si="63"/>
        <v/>
      </c>
      <c r="DJ268" s="3" t="str">
        <f t="shared" si="63"/>
        <v/>
      </c>
      <c r="DK268" s="3" t="str">
        <f t="shared" si="63"/>
        <v/>
      </c>
      <c r="DL268" s="3" t="str">
        <f t="shared" si="59"/>
        <v/>
      </c>
      <c r="DM268" s="3" t="str">
        <f t="shared" si="59"/>
        <v/>
      </c>
      <c r="DN268" s="3" t="str">
        <f t="shared" si="59"/>
        <v/>
      </c>
      <c r="DO268" s="3" t="str">
        <f t="shared" si="59"/>
        <v/>
      </c>
      <c r="DP268" s="3" t="str">
        <f t="shared" si="59"/>
        <v/>
      </c>
      <c r="DQ268" s="3" t="str">
        <f t="shared" si="59"/>
        <v/>
      </c>
      <c r="DR268" s="3" t="str">
        <f t="shared" si="58"/>
        <v/>
      </c>
      <c r="DS268" s="3" t="str">
        <f t="shared" si="58"/>
        <v/>
      </c>
      <c r="DT268" s="3" t="str">
        <f t="shared" si="58"/>
        <v/>
      </c>
      <c r="DU268" s="3" t="str">
        <f t="shared" si="58"/>
        <v/>
      </c>
      <c r="DV268" s="3" t="str">
        <f t="shared" si="58"/>
        <v/>
      </c>
    </row>
    <row r="269" spans="1:126" ht="75">
      <c r="A269" t="s">
        <v>115</v>
      </c>
      <c r="B269">
        <v>2017</v>
      </c>
      <c r="C269" t="s">
        <v>114</v>
      </c>
      <c r="D269">
        <v>106990</v>
      </c>
      <c r="E269" s="31">
        <v>1317217600966</v>
      </c>
      <c r="F269" t="s">
        <v>173</v>
      </c>
      <c r="G269">
        <v>325199</v>
      </c>
      <c r="H269" t="s">
        <v>175</v>
      </c>
      <c r="I269" t="s">
        <v>176</v>
      </c>
      <c r="J269" t="s">
        <v>177</v>
      </c>
      <c r="K269" t="s">
        <v>148</v>
      </c>
      <c r="L269">
        <v>775413257</v>
      </c>
      <c r="M269" s="3" t="str">
        <f t="shared" si="66"/>
        <v>89. PRODUCE THE CHEMICAL, 90. IMPORT THE CHEMICAL, 91. ON-SITE USE OF THE CHEMICAL, 93. AS A BYPRODUCT, 95. USED AS A REACTANT, 115. REPACKAGING, 133. ANCILLARY OR OTHER USE</v>
      </c>
      <c r="N269" s="3" t="s">
        <v>1419</v>
      </c>
      <c r="O269" s="3" t="s">
        <v>1409</v>
      </c>
      <c r="P269">
        <f>744+3</f>
        <v>747</v>
      </c>
      <c r="Q269">
        <f>9501+1</f>
        <v>9502</v>
      </c>
      <c r="R269">
        <f t="shared" si="69"/>
        <v>10249</v>
      </c>
      <c r="S269" s="3" t="s">
        <v>1407</v>
      </c>
      <c r="T269" s="3" t="s">
        <v>1407</v>
      </c>
      <c r="U269" s="3" t="s">
        <v>1407</v>
      </c>
      <c r="V269" s="3" t="s">
        <v>1405</v>
      </c>
      <c r="W269" s="3" t="s">
        <v>1407</v>
      </c>
      <c r="X269" s="3" t="s">
        <v>1405</v>
      </c>
      <c r="Y269" s="3" t="s">
        <v>1407</v>
      </c>
      <c r="AE269" s="3" t="s">
        <v>1405</v>
      </c>
      <c r="AR269" s="3" t="s">
        <v>1405</v>
      </c>
      <c r="AS269" s="3" t="s">
        <v>1407</v>
      </c>
      <c r="AT269" s="3" t="s">
        <v>1405</v>
      </c>
      <c r="AU269" s="3" t="s">
        <v>1405</v>
      </c>
      <c r="AV269" s="3" t="s">
        <v>1405</v>
      </c>
      <c r="BD269" s="3" t="s">
        <v>1405</v>
      </c>
      <c r="BK269" s="3" t="s">
        <v>1407</v>
      </c>
      <c r="BU269" s="3" t="str">
        <f t="shared" si="65"/>
        <v>89. PRODUCE THE CHEMICAL</v>
      </c>
      <c r="BV269" s="3" t="str">
        <f t="shared" si="65"/>
        <v>90. IMPORT THE CHEMICAL</v>
      </c>
      <c r="BW269" s="3" t="str">
        <f t="shared" si="65"/>
        <v>91. ON-SITE USE OF THE CHEMICAL</v>
      </c>
      <c r="BX269" s="3" t="str">
        <f t="shared" si="65"/>
        <v/>
      </c>
      <c r="BY269" s="3" t="str">
        <f t="shared" si="65"/>
        <v>93. AS A BYPRODUCT</v>
      </c>
      <c r="BZ269" s="3" t="str">
        <f t="shared" si="65"/>
        <v/>
      </c>
      <c r="CA269" s="3" t="str">
        <f t="shared" si="65"/>
        <v>95. USED AS A REACTANT</v>
      </c>
      <c r="CB269" s="3" t="str">
        <f t="shared" si="65"/>
        <v/>
      </c>
      <c r="CC269" s="3" t="str">
        <f t="shared" si="65"/>
        <v/>
      </c>
      <c r="CD269" s="3" t="str">
        <f t="shared" si="65"/>
        <v/>
      </c>
      <c r="CE269" s="3" t="str">
        <f t="shared" si="65"/>
        <v/>
      </c>
      <c r="CF269" s="3" t="str">
        <f t="shared" si="64"/>
        <v/>
      </c>
      <c r="CG269" s="3" t="str">
        <f t="shared" si="64"/>
        <v/>
      </c>
      <c r="CH269" s="3" t="str">
        <f t="shared" si="64"/>
        <v/>
      </c>
      <c r="CI269" s="3" t="str">
        <f t="shared" si="64"/>
        <v/>
      </c>
      <c r="CJ269" s="3" t="str">
        <f t="shared" si="64"/>
        <v/>
      </c>
      <c r="CK269" s="3" t="str">
        <f t="shared" si="64"/>
        <v/>
      </c>
      <c r="CL269" s="3" t="str">
        <f t="shared" si="64"/>
        <v/>
      </c>
      <c r="CM269" s="3" t="str">
        <f t="shared" si="64"/>
        <v/>
      </c>
      <c r="CN269" s="3" t="str">
        <f t="shared" si="64"/>
        <v/>
      </c>
      <c r="CO269" s="3" t="str">
        <f t="shared" si="68"/>
        <v/>
      </c>
      <c r="CP269" s="3" t="str">
        <f t="shared" si="68"/>
        <v/>
      </c>
      <c r="CQ269" s="3" t="str">
        <f t="shared" si="68"/>
        <v/>
      </c>
      <c r="CR269" s="3" t="str">
        <f t="shared" si="68"/>
        <v/>
      </c>
      <c r="CS269" s="3" t="str">
        <f t="shared" si="68"/>
        <v/>
      </c>
      <c r="CT269" s="3" t="str">
        <f t="shared" si="68"/>
        <v/>
      </c>
      <c r="CU269" s="3" t="str">
        <f>IF(AS269="Yes", CU$1,"")</f>
        <v>115. REPACKAGING</v>
      </c>
      <c r="CV269" s="3" t="str">
        <f t="shared" si="68"/>
        <v/>
      </c>
      <c r="CW269" s="3" t="str">
        <f t="shared" si="68"/>
        <v/>
      </c>
      <c r="CX269" s="3" t="str">
        <f t="shared" si="67"/>
        <v/>
      </c>
      <c r="CY269" s="3" t="str">
        <f t="shared" si="67"/>
        <v/>
      </c>
      <c r="CZ269" s="3" t="str">
        <f t="shared" si="67"/>
        <v/>
      </c>
      <c r="DA269" s="3" t="str">
        <f t="shared" si="67"/>
        <v/>
      </c>
      <c r="DB269" s="3" t="str">
        <f t="shared" si="67"/>
        <v/>
      </c>
      <c r="DC269" s="3" t="str">
        <f t="shared" si="63"/>
        <v/>
      </c>
      <c r="DD269" s="3" t="str">
        <f t="shared" si="63"/>
        <v/>
      </c>
      <c r="DE269" s="3" t="str">
        <f t="shared" si="63"/>
        <v/>
      </c>
      <c r="DF269" s="3" t="str">
        <f t="shared" si="63"/>
        <v/>
      </c>
      <c r="DG269" s="3" t="str">
        <f t="shared" si="63"/>
        <v/>
      </c>
      <c r="DH269" s="3" t="str">
        <f t="shared" si="63"/>
        <v/>
      </c>
      <c r="DI269" s="3" t="str">
        <f t="shared" si="63"/>
        <v/>
      </c>
      <c r="DJ269" s="3" t="str">
        <f t="shared" si="63"/>
        <v/>
      </c>
      <c r="DK269" s="3" t="str">
        <f t="shared" si="63"/>
        <v/>
      </c>
      <c r="DL269" s="3" t="str">
        <f t="shared" si="59"/>
        <v/>
      </c>
      <c r="DM269" s="3" t="str">
        <f t="shared" si="59"/>
        <v>133. ANCILLARY OR OTHER USE</v>
      </c>
      <c r="DN269" s="3" t="str">
        <f t="shared" si="59"/>
        <v/>
      </c>
      <c r="DO269" s="3" t="str">
        <f t="shared" si="59"/>
        <v/>
      </c>
      <c r="DP269" s="3" t="str">
        <f t="shared" si="59"/>
        <v/>
      </c>
      <c r="DQ269" s="3" t="str">
        <f t="shared" si="59"/>
        <v/>
      </c>
      <c r="DR269" s="3" t="str">
        <f t="shared" si="58"/>
        <v/>
      </c>
      <c r="DS269" s="3" t="str">
        <f t="shared" si="58"/>
        <v/>
      </c>
      <c r="DT269" s="3" t="str">
        <f t="shared" si="58"/>
        <v/>
      </c>
      <c r="DU269" s="3" t="str">
        <f t="shared" si="58"/>
        <v/>
      </c>
      <c r="DV269" s="3" t="str">
        <f t="shared" si="58"/>
        <v/>
      </c>
    </row>
    <row r="270" spans="1:126" ht="90">
      <c r="A270" t="s">
        <v>115</v>
      </c>
      <c r="B270">
        <v>2018</v>
      </c>
      <c r="C270" t="s">
        <v>114</v>
      </c>
      <c r="D270">
        <v>106990</v>
      </c>
      <c r="E270" s="31">
        <v>1318218555252</v>
      </c>
      <c r="F270" t="s">
        <v>173</v>
      </c>
      <c r="G270">
        <v>325199</v>
      </c>
      <c r="H270" t="s">
        <v>175</v>
      </c>
      <c r="I270" t="s">
        <v>176</v>
      </c>
      <c r="J270" t="s">
        <v>177</v>
      </c>
      <c r="K270" t="s">
        <v>148</v>
      </c>
      <c r="L270">
        <v>775413257</v>
      </c>
      <c r="M270" s="3" t="str">
        <f t="shared" si="66"/>
        <v>89. PRODUCE THE CHEMICAL, 90. IMPORT THE CHEMICAL, 91. ON-SITE USE OF THE CHEMICAL, 93. AS A BYPRODUCT, 95. USED AS A REACTANT, 97. P102  RAW MATERIALS, 115. REPACKAGING, 133. ANCILLARY OR OTHER USE, 142. Z399  OTHER</v>
      </c>
      <c r="N270" s="3" t="s">
        <v>1419</v>
      </c>
      <c r="O270" s="3" t="s">
        <v>1409</v>
      </c>
      <c r="P270">
        <f>808+2</f>
        <v>810</v>
      </c>
      <c r="Q270">
        <f>11216+7</f>
        <v>11223</v>
      </c>
      <c r="R270">
        <f t="shared" si="69"/>
        <v>12033</v>
      </c>
      <c r="S270" s="3" t="s">
        <v>1407</v>
      </c>
      <c r="T270" s="3" t="s">
        <v>1407</v>
      </c>
      <c r="U270" s="3" t="s">
        <v>1407</v>
      </c>
      <c r="V270" s="3" t="s">
        <v>1405</v>
      </c>
      <c r="W270" s="3" t="s">
        <v>1407</v>
      </c>
      <c r="X270" s="3" t="s">
        <v>1405</v>
      </c>
      <c r="Y270" s="3" t="s">
        <v>1407</v>
      </c>
      <c r="Z270" s="3" t="s">
        <v>1405</v>
      </c>
      <c r="AA270" s="3" t="s">
        <v>1407</v>
      </c>
      <c r="AB270" s="3" t="s">
        <v>1405</v>
      </c>
      <c r="AC270" s="3" t="s">
        <v>1405</v>
      </c>
      <c r="AD270" s="3" t="s">
        <v>1405</v>
      </c>
      <c r="AE270" s="3" t="s">
        <v>1405</v>
      </c>
      <c r="AF270" s="3" t="s">
        <v>1405</v>
      </c>
      <c r="AG270" s="3" t="s">
        <v>1405</v>
      </c>
      <c r="AH270" s="3" t="s">
        <v>1405</v>
      </c>
      <c r="AI270" s="3" t="s">
        <v>1405</v>
      </c>
      <c r="AJ270" s="3" t="s">
        <v>1405</v>
      </c>
      <c r="AK270" s="3" t="s">
        <v>1405</v>
      </c>
      <c r="AL270" s="3" t="s">
        <v>1405</v>
      </c>
      <c r="AM270" s="3" t="s">
        <v>1405</v>
      </c>
      <c r="AN270" s="3" t="s">
        <v>1405</v>
      </c>
      <c r="AO270" s="3" t="s">
        <v>1405</v>
      </c>
      <c r="AP270" s="3" t="s">
        <v>1405</v>
      </c>
      <c r="AQ270" s="3" t="s">
        <v>1405</v>
      </c>
      <c r="AR270" s="3" t="s">
        <v>1405</v>
      </c>
      <c r="AS270" s="3" t="s">
        <v>1407</v>
      </c>
      <c r="AT270" s="3" t="s">
        <v>1405</v>
      </c>
      <c r="AU270" s="3" t="s">
        <v>1405</v>
      </c>
      <c r="AV270" s="3" t="s">
        <v>1405</v>
      </c>
      <c r="AW270" s="3" t="s">
        <v>1405</v>
      </c>
      <c r="AX270" s="3" t="s">
        <v>1405</v>
      </c>
      <c r="AY270" s="3" t="s">
        <v>1405</v>
      </c>
      <c r="AZ270" s="3" t="s">
        <v>1405</v>
      </c>
      <c r="BA270" s="3" t="s">
        <v>1405</v>
      </c>
      <c r="BB270" s="3" t="s">
        <v>1405</v>
      </c>
      <c r="BC270" s="3" t="s">
        <v>1405</v>
      </c>
      <c r="BD270" s="3" t="s">
        <v>1405</v>
      </c>
      <c r="BE270" s="3" t="s">
        <v>1405</v>
      </c>
      <c r="BF270" s="3" t="s">
        <v>1405</v>
      </c>
      <c r="BG270" s="3" t="s">
        <v>1405</v>
      </c>
      <c r="BH270" s="3" t="s">
        <v>1405</v>
      </c>
      <c r="BI270" s="3" t="s">
        <v>1405</v>
      </c>
      <c r="BJ270" s="3" t="s">
        <v>1405</v>
      </c>
      <c r="BK270" s="3" t="s">
        <v>1407</v>
      </c>
      <c r="BL270" s="3" t="s">
        <v>1405</v>
      </c>
      <c r="BM270" s="3" t="s">
        <v>1405</v>
      </c>
      <c r="BN270" s="3" t="s">
        <v>1405</v>
      </c>
      <c r="BO270" s="3" t="s">
        <v>1405</v>
      </c>
      <c r="BP270" s="3" t="s">
        <v>1405</v>
      </c>
      <c r="BQ270" s="3" t="s">
        <v>1405</v>
      </c>
      <c r="BR270" s="3" t="s">
        <v>1405</v>
      </c>
      <c r="BS270" s="3" t="s">
        <v>1405</v>
      </c>
      <c r="BT270" s="3" t="s">
        <v>1407</v>
      </c>
      <c r="BU270" s="3" t="str">
        <f t="shared" si="65"/>
        <v>89. PRODUCE THE CHEMICAL</v>
      </c>
      <c r="BV270" s="3" t="str">
        <f t="shared" si="65"/>
        <v>90. IMPORT THE CHEMICAL</v>
      </c>
      <c r="BW270" s="3" t="str">
        <f t="shared" si="65"/>
        <v>91. ON-SITE USE OF THE CHEMICAL</v>
      </c>
      <c r="BX270" s="3" t="str">
        <f t="shared" si="65"/>
        <v/>
      </c>
      <c r="BY270" s="3" t="str">
        <f t="shared" si="65"/>
        <v>93. AS A BYPRODUCT</v>
      </c>
      <c r="BZ270" s="3" t="str">
        <f t="shared" si="65"/>
        <v/>
      </c>
      <c r="CA270" s="3" t="str">
        <f t="shared" si="65"/>
        <v>95. USED AS A REACTANT</v>
      </c>
      <c r="CB270" s="3" t="str">
        <f t="shared" si="65"/>
        <v/>
      </c>
      <c r="CC270" s="3" t="str">
        <f t="shared" si="65"/>
        <v>97. P102  RAW MATERIALS</v>
      </c>
      <c r="CD270" s="3" t="str">
        <f t="shared" si="65"/>
        <v/>
      </c>
      <c r="CE270" s="3" t="str">
        <f t="shared" si="65"/>
        <v/>
      </c>
      <c r="CF270" s="3" t="str">
        <f t="shared" si="64"/>
        <v/>
      </c>
      <c r="CG270" s="3" t="str">
        <f t="shared" si="64"/>
        <v/>
      </c>
      <c r="CH270" s="3" t="str">
        <f t="shared" si="64"/>
        <v/>
      </c>
      <c r="CI270" s="3" t="str">
        <f t="shared" si="64"/>
        <v/>
      </c>
      <c r="CJ270" s="3" t="str">
        <f t="shared" si="64"/>
        <v/>
      </c>
      <c r="CK270" s="3" t="str">
        <f t="shared" si="64"/>
        <v/>
      </c>
      <c r="CL270" s="3" t="str">
        <f t="shared" si="64"/>
        <v/>
      </c>
      <c r="CM270" s="3" t="str">
        <f t="shared" si="64"/>
        <v/>
      </c>
      <c r="CN270" s="3" t="str">
        <f t="shared" si="64"/>
        <v/>
      </c>
      <c r="CO270" s="3" t="str">
        <f t="shared" si="68"/>
        <v/>
      </c>
      <c r="CP270" s="3" t="str">
        <f t="shared" si="68"/>
        <v/>
      </c>
      <c r="CQ270" s="3" t="str">
        <f t="shared" si="68"/>
        <v/>
      </c>
      <c r="CR270" s="3" t="str">
        <f t="shared" si="68"/>
        <v/>
      </c>
      <c r="CS270" s="3" t="str">
        <f t="shared" si="68"/>
        <v/>
      </c>
      <c r="CT270" s="3" t="str">
        <f t="shared" si="68"/>
        <v/>
      </c>
      <c r="CU270" s="3" t="str">
        <f t="shared" si="68"/>
        <v>115. REPACKAGING</v>
      </c>
      <c r="CV270" s="3" t="str">
        <f t="shared" si="68"/>
        <v/>
      </c>
      <c r="CW270" s="3" t="str">
        <f t="shared" si="68"/>
        <v/>
      </c>
      <c r="CX270" s="3" t="str">
        <f t="shared" si="67"/>
        <v/>
      </c>
      <c r="CY270" s="3" t="str">
        <f t="shared" si="67"/>
        <v/>
      </c>
      <c r="CZ270" s="3" t="str">
        <f t="shared" si="67"/>
        <v/>
      </c>
      <c r="DA270" s="3" t="str">
        <f t="shared" si="67"/>
        <v/>
      </c>
      <c r="DB270" s="3" t="str">
        <f t="shared" si="67"/>
        <v/>
      </c>
      <c r="DC270" s="3" t="str">
        <f t="shared" si="63"/>
        <v/>
      </c>
      <c r="DD270" s="3" t="str">
        <f t="shared" si="63"/>
        <v/>
      </c>
      <c r="DE270" s="3" t="str">
        <f t="shared" si="63"/>
        <v/>
      </c>
      <c r="DF270" s="3" t="str">
        <f t="shared" si="63"/>
        <v/>
      </c>
      <c r="DG270" s="3" t="str">
        <f t="shared" si="63"/>
        <v/>
      </c>
      <c r="DH270" s="3" t="str">
        <f t="shared" si="63"/>
        <v/>
      </c>
      <c r="DI270" s="3" t="str">
        <f t="shared" si="63"/>
        <v/>
      </c>
      <c r="DJ270" s="3" t="str">
        <f t="shared" si="63"/>
        <v/>
      </c>
      <c r="DK270" s="3" t="str">
        <f t="shared" si="63"/>
        <v/>
      </c>
      <c r="DL270" s="3" t="str">
        <f t="shared" si="59"/>
        <v/>
      </c>
      <c r="DM270" s="3" t="str">
        <f t="shared" si="59"/>
        <v>133. ANCILLARY OR OTHER USE</v>
      </c>
      <c r="DN270" s="3" t="str">
        <f t="shared" si="59"/>
        <v/>
      </c>
      <c r="DO270" s="3" t="str">
        <f t="shared" si="59"/>
        <v/>
      </c>
      <c r="DP270" s="3" t="str">
        <f t="shared" si="59"/>
        <v/>
      </c>
      <c r="DQ270" s="3" t="str">
        <f t="shared" si="59"/>
        <v/>
      </c>
      <c r="DR270" s="3" t="str">
        <f t="shared" si="58"/>
        <v/>
      </c>
      <c r="DS270" s="3" t="str">
        <f t="shared" si="58"/>
        <v/>
      </c>
      <c r="DT270" s="3" t="str">
        <f t="shared" si="58"/>
        <v/>
      </c>
      <c r="DU270" s="3" t="str">
        <f t="shared" si="58"/>
        <v/>
      </c>
      <c r="DV270" s="3" t="str">
        <f t="shared" si="58"/>
        <v>142. Z399  OTHER</v>
      </c>
    </row>
    <row r="271" spans="1:126" ht="90">
      <c r="A271" t="s">
        <v>115</v>
      </c>
      <c r="B271">
        <v>2019</v>
      </c>
      <c r="C271" t="s">
        <v>114</v>
      </c>
      <c r="D271">
        <v>106990</v>
      </c>
      <c r="E271" s="31">
        <v>1319218250951</v>
      </c>
      <c r="F271" t="s">
        <v>173</v>
      </c>
      <c r="G271">
        <v>325199</v>
      </c>
      <c r="H271" t="s">
        <v>175</v>
      </c>
      <c r="I271" t="s">
        <v>176</v>
      </c>
      <c r="J271" t="s">
        <v>177</v>
      </c>
      <c r="K271" t="s">
        <v>148</v>
      </c>
      <c r="L271">
        <v>775413257</v>
      </c>
      <c r="M271" s="3" t="str">
        <f t="shared" si="66"/>
        <v>89. PRODUCE THE CHEMICAL, 90. IMPORT THE CHEMICAL, 91. ON-SITE USE OF THE CHEMICAL, 93. AS A BYPRODUCT, 95. USED AS A REACTANT, 97. P102  RAW MATERIALS, 115. REPACKAGING, 133. ANCILLARY OR OTHER USE, 142. Z399  OTHER</v>
      </c>
      <c r="N271" s="3" t="s">
        <v>1419</v>
      </c>
      <c r="O271" s="3" t="s">
        <v>1409</v>
      </c>
      <c r="P271">
        <f>1070+1</f>
        <v>1071</v>
      </c>
      <c r="Q271">
        <v>4073</v>
      </c>
      <c r="R271">
        <f t="shared" si="69"/>
        <v>5144</v>
      </c>
      <c r="S271" s="3" t="s">
        <v>1407</v>
      </c>
      <c r="T271" s="3" t="s">
        <v>1407</v>
      </c>
      <c r="U271" s="3" t="s">
        <v>1407</v>
      </c>
      <c r="V271" s="3" t="s">
        <v>1405</v>
      </c>
      <c r="W271" s="3" t="s">
        <v>1407</v>
      </c>
      <c r="X271" s="3" t="s">
        <v>1405</v>
      </c>
      <c r="Y271" s="3" t="s">
        <v>1407</v>
      </c>
      <c r="Z271" s="3" t="s">
        <v>1405</v>
      </c>
      <c r="AA271" s="3" t="s">
        <v>1407</v>
      </c>
      <c r="AB271" s="3" t="s">
        <v>1405</v>
      </c>
      <c r="AC271" s="3" t="s">
        <v>1405</v>
      </c>
      <c r="AD271" s="3" t="s">
        <v>1405</v>
      </c>
      <c r="AE271" s="3" t="s">
        <v>1405</v>
      </c>
      <c r="AF271" s="3" t="s">
        <v>1405</v>
      </c>
      <c r="AG271" s="3" t="s">
        <v>1405</v>
      </c>
      <c r="AH271" s="3" t="s">
        <v>1405</v>
      </c>
      <c r="AI271" s="3" t="s">
        <v>1405</v>
      </c>
      <c r="AJ271" s="3" t="s">
        <v>1405</v>
      </c>
      <c r="AK271" s="3" t="s">
        <v>1405</v>
      </c>
      <c r="AL271" s="3" t="s">
        <v>1405</v>
      </c>
      <c r="AM271" s="3" t="s">
        <v>1405</v>
      </c>
      <c r="AN271" s="3" t="s">
        <v>1405</v>
      </c>
      <c r="AO271" s="3" t="s">
        <v>1405</v>
      </c>
      <c r="AP271" s="3" t="s">
        <v>1405</v>
      </c>
      <c r="AQ271" s="3" t="s">
        <v>1405</v>
      </c>
      <c r="AR271" s="3" t="s">
        <v>1405</v>
      </c>
      <c r="AS271" s="3" t="s">
        <v>1407</v>
      </c>
      <c r="AT271" s="3" t="s">
        <v>1405</v>
      </c>
      <c r="AU271" s="3" t="s">
        <v>1405</v>
      </c>
      <c r="AV271" s="3" t="s">
        <v>1405</v>
      </c>
      <c r="AW271" s="3" t="s">
        <v>1405</v>
      </c>
      <c r="AX271" s="3" t="s">
        <v>1405</v>
      </c>
      <c r="AY271" s="3" t="s">
        <v>1405</v>
      </c>
      <c r="AZ271" s="3" t="s">
        <v>1405</v>
      </c>
      <c r="BA271" s="3" t="s">
        <v>1405</v>
      </c>
      <c r="BB271" s="3" t="s">
        <v>1405</v>
      </c>
      <c r="BC271" s="3" t="s">
        <v>1405</v>
      </c>
      <c r="BD271" s="3" t="s">
        <v>1405</v>
      </c>
      <c r="BE271" s="3" t="s">
        <v>1405</v>
      </c>
      <c r="BF271" s="3" t="s">
        <v>1405</v>
      </c>
      <c r="BG271" s="3" t="s">
        <v>1405</v>
      </c>
      <c r="BH271" s="3" t="s">
        <v>1405</v>
      </c>
      <c r="BI271" s="3" t="s">
        <v>1405</v>
      </c>
      <c r="BJ271" s="3" t="s">
        <v>1405</v>
      </c>
      <c r="BK271" s="3" t="s">
        <v>1407</v>
      </c>
      <c r="BL271" s="3" t="s">
        <v>1405</v>
      </c>
      <c r="BM271" s="3" t="s">
        <v>1405</v>
      </c>
      <c r="BN271" s="3" t="s">
        <v>1405</v>
      </c>
      <c r="BO271" s="3" t="s">
        <v>1405</v>
      </c>
      <c r="BP271" s="3" t="s">
        <v>1405</v>
      </c>
      <c r="BQ271" s="3" t="s">
        <v>1405</v>
      </c>
      <c r="BR271" s="3" t="s">
        <v>1405</v>
      </c>
      <c r="BS271" s="3" t="s">
        <v>1405</v>
      </c>
      <c r="BT271" s="3" t="s">
        <v>1407</v>
      </c>
      <c r="BU271" s="3" t="str">
        <f t="shared" si="65"/>
        <v>89. PRODUCE THE CHEMICAL</v>
      </c>
      <c r="BV271" s="3" t="str">
        <f t="shared" si="65"/>
        <v>90. IMPORT THE CHEMICAL</v>
      </c>
      <c r="BW271" s="3" t="str">
        <f t="shared" si="65"/>
        <v>91. ON-SITE USE OF THE CHEMICAL</v>
      </c>
      <c r="BX271" s="3" t="str">
        <f t="shared" si="65"/>
        <v/>
      </c>
      <c r="BY271" s="3" t="str">
        <f t="shared" si="65"/>
        <v>93. AS A BYPRODUCT</v>
      </c>
      <c r="BZ271" s="3" t="str">
        <f t="shared" si="65"/>
        <v/>
      </c>
      <c r="CA271" s="3" t="str">
        <f t="shared" si="65"/>
        <v>95. USED AS A REACTANT</v>
      </c>
      <c r="CB271" s="3" t="str">
        <f t="shared" si="65"/>
        <v/>
      </c>
      <c r="CC271" s="3" t="str">
        <f t="shared" si="65"/>
        <v>97. P102  RAW MATERIALS</v>
      </c>
      <c r="CD271" s="3" t="str">
        <f t="shared" si="65"/>
        <v/>
      </c>
      <c r="CE271" s="3" t="str">
        <f t="shared" si="65"/>
        <v/>
      </c>
      <c r="CF271" s="3" t="str">
        <f t="shared" si="64"/>
        <v/>
      </c>
      <c r="CG271" s="3" t="str">
        <f t="shared" si="64"/>
        <v/>
      </c>
      <c r="CH271" s="3" t="str">
        <f t="shared" si="64"/>
        <v/>
      </c>
      <c r="CI271" s="3" t="str">
        <f t="shared" si="64"/>
        <v/>
      </c>
      <c r="CJ271" s="3" t="str">
        <f t="shared" si="64"/>
        <v/>
      </c>
      <c r="CK271" s="3" t="str">
        <f t="shared" si="64"/>
        <v/>
      </c>
      <c r="CL271" s="3" t="str">
        <f t="shared" si="64"/>
        <v/>
      </c>
      <c r="CM271" s="3" t="str">
        <f t="shared" si="64"/>
        <v/>
      </c>
      <c r="CN271" s="3" t="str">
        <f t="shared" si="64"/>
        <v/>
      </c>
      <c r="CO271" s="3" t="str">
        <f t="shared" si="68"/>
        <v/>
      </c>
      <c r="CP271" s="3" t="str">
        <f t="shared" si="68"/>
        <v/>
      </c>
      <c r="CQ271" s="3" t="str">
        <f t="shared" si="68"/>
        <v/>
      </c>
      <c r="CR271" s="3" t="str">
        <f t="shared" si="68"/>
        <v/>
      </c>
      <c r="CS271" s="3" t="str">
        <f t="shared" si="68"/>
        <v/>
      </c>
      <c r="CT271" s="3" t="str">
        <f t="shared" si="68"/>
        <v/>
      </c>
      <c r="CU271" s="3" t="str">
        <f t="shared" si="68"/>
        <v>115. REPACKAGING</v>
      </c>
      <c r="CV271" s="3" t="str">
        <f t="shared" si="68"/>
        <v/>
      </c>
      <c r="CW271" s="3" t="str">
        <f t="shared" si="68"/>
        <v/>
      </c>
      <c r="CX271" s="3" t="str">
        <f t="shared" si="67"/>
        <v/>
      </c>
      <c r="CY271" s="3" t="str">
        <f t="shared" si="67"/>
        <v/>
      </c>
      <c r="CZ271" s="3" t="str">
        <f t="shared" si="67"/>
        <v/>
      </c>
      <c r="DA271" s="3" t="str">
        <f t="shared" si="67"/>
        <v/>
      </c>
      <c r="DB271" s="3" t="str">
        <f t="shared" si="67"/>
        <v/>
      </c>
      <c r="DC271" s="3" t="str">
        <f t="shared" si="63"/>
        <v/>
      </c>
      <c r="DD271" s="3" t="str">
        <f t="shared" si="63"/>
        <v/>
      </c>
      <c r="DE271" s="3" t="str">
        <f t="shared" si="63"/>
        <v/>
      </c>
      <c r="DF271" s="3" t="str">
        <f t="shared" si="63"/>
        <v/>
      </c>
      <c r="DG271" s="3" t="str">
        <f t="shared" si="63"/>
        <v/>
      </c>
      <c r="DH271" s="3" t="str">
        <f t="shared" si="63"/>
        <v/>
      </c>
      <c r="DI271" s="3" t="str">
        <f t="shared" si="63"/>
        <v/>
      </c>
      <c r="DJ271" s="3" t="str">
        <f t="shared" si="63"/>
        <v/>
      </c>
      <c r="DK271" s="3" t="str">
        <f t="shared" si="63"/>
        <v/>
      </c>
      <c r="DL271" s="3" t="str">
        <f t="shared" si="59"/>
        <v/>
      </c>
      <c r="DM271" s="3" t="str">
        <f t="shared" si="59"/>
        <v>133. ANCILLARY OR OTHER USE</v>
      </c>
      <c r="DN271" s="3" t="str">
        <f t="shared" si="59"/>
        <v/>
      </c>
      <c r="DO271" s="3" t="str">
        <f t="shared" ref="DO271:DV307" si="70">IF(BM271="Yes", DO$1,"")</f>
        <v/>
      </c>
      <c r="DP271" s="3" t="str">
        <f t="shared" si="70"/>
        <v/>
      </c>
      <c r="DQ271" s="3" t="str">
        <f t="shared" si="70"/>
        <v/>
      </c>
      <c r="DR271" s="3" t="str">
        <f t="shared" si="58"/>
        <v/>
      </c>
      <c r="DS271" s="3" t="str">
        <f t="shared" si="58"/>
        <v/>
      </c>
      <c r="DT271" s="3" t="str">
        <f t="shared" si="58"/>
        <v/>
      </c>
      <c r="DU271" s="3" t="str">
        <f t="shared" si="58"/>
        <v/>
      </c>
      <c r="DV271" s="3" t="str">
        <f t="shared" si="58"/>
        <v>142. Z399  OTHER</v>
      </c>
    </row>
    <row r="272" spans="1:126" ht="90">
      <c r="A272" t="s">
        <v>115</v>
      </c>
      <c r="B272">
        <v>2020</v>
      </c>
      <c r="C272" t="s">
        <v>114</v>
      </c>
      <c r="D272">
        <v>106990</v>
      </c>
      <c r="E272" s="31">
        <v>1320219312737</v>
      </c>
      <c r="F272" t="s">
        <v>173</v>
      </c>
      <c r="G272">
        <v>325199</v>
      </c>
      <c r="H272" t="s">
        <v>175</v>
      </c>
      <c r="I272" t="s">
        <v>176</v>
      </c>
      <c r="J272" t="s">
        <v>177</v>
      </c>
      <c r="K272" t="s">
        <v>148</v>
      </c>
      <c r="L272">
        <v>775413257</v>
      </c>
      <c r="M272" s="3" t="str">
        <f t="shared" si="66"/>
        <v>114. USED AS AN ARTICLE COMPONENT</v>
      </c>
      <c r="N272" s="3" t="s">
        <v>1419</v>
      </c>
      <c r="O272" s="3" t="s">
        <v>1409</v>
      </c>
      <c r="P272">
        <f>1014+1</f>
        <v>1015</v>
      </c>
      <c r="Q272">
        <v>6162</v>
      </c>
      <c r="R272">
        <f t="shared" si="69"/>
        <v>7177</v>
      </c>
      <c r="S272" s="3" t="s">
        <v>1405</v>
      </c>
      <c r="T272" s="3" t="s">
        <v>1405</v>
      </c>
      <c r="U272" s="3" t="s">
        <v>1405</v>
      </c>
      <c r="V272" s="3" t="s">
        <v>1405</v>
      </c>
      <c r="W272" s="3" t="s">
        <v>1405</v>
      </c>
      <c r="X272" s="3" t="s">
        <v>1405</v>
      </c>
      <c r="Y272" s="3" t="s">
        <v>1405</v>
      </c>
      <c r="Z272" s="3" t="s">
        <v>1405</v>
      </c>
      <c r="AA272" s="3" t="s">
        <v>1405</v>
      </c>
      <c r="AB272" s="3" t="s">
        <v>1405</v>
      </c>
      <c r="AC272" s="3" t="s">
        <v>1405</v>
      </c>
      <c r="AD272" s="3" t="s">
        <v>1405</v>
      </c>
      <c r="AE272" s="3" t="s">
        <v>1405</v>
      </c>
      <c r="AF272" s="3" t="s">
        <v>1405</v>
      </c>
      <c r="AG272" s="3" t="s">
        <v>1405</v>
      </c>
      <c r="AH272" s="3" t="s">
        <v>1405</v>
      </c>
      <c r="AI272" s="3" t="s">
        <v>1405</v>
      </c>
      <c r="AJ272" s="3" t="s">
        <v>1405</v>
      </c>
      <c r="AK272" s="3" t="s">
        <v>1405</v>
      </c>
      <c r="AL272" s="3" t="s">
        <v>1405</v>
      </c>
      <c r="AM272" s="3" t="s">
        <v>1405</v>
      </c>
      <c r="AN272" s="3" t="s">
        <v>1405</v>
      </c>
      <c r="AO272" s="3" t="s">
        <v>1405</v>
      </c>
      <c r="AP272" s="3" t="s">
        <v>1405</v>
      </c>
      <c r="AQ272" s="3" t="s">
        <v>1405</v>
      </c>
      <c r="AR272" s="3" t="s">
        <v>1407</v>
      </c>
      <c r="AS272" s="3" t="s">
        <v>1405</v>
      </c>
      <c r="AT272" s="3" t="s">
        <v>1405</v>
      </c>
      <c r="AU272" s="3" t="s">
        <v>1405</v>
      </c>
      <c r="AV272" s="3" t="s">
        <v>1405</v>
      </c>
      <c r="AW272" s="3" t="s">
        <v>1405</v>
      </c>
      <c r="AX272" s="3" t="s">
        <v>1405</v>
      </c>
      <c r="AY272" s="3" t="s">
        <v>1405</v>
      </c>
      <c r="AZ272" s="3" t="s">
        <v>1405</v>
      </c>
      <c r="BA272" s="3" t="s">
        <v>1405</v>
      </c>
      <c r="BB272" s="3" t="s">
        <v>1405</v>
      </c>
      <c r="BC272" s="3" t="s">
        <v>1405</v>
      </c>
      <c r="BD272" s="3" t="s">
        <v>1405</v>
      </c>
      <c r="BE272" s="3" t="s">
        <v>1405</v>
      </c>
      <c r="BF272" s="3" t="s">
        <v>1405</v>
      </c>
      <c r="BG272" s="3" t="s">
        <v>1405</v>
      </c>
      <c r="BH272" s="3" t="s">
        <v>1405</v>
      </c>
      <c r="BI272" s="3" t="s">
        <v>1405</v>
      </c>
      <c r="BJ272" s="3" t="s">
        <v>1405</v>
      </c>
      <c r="BK272" s="3" t="s">
        <v>1405</v>
      </c>
      <c r="BL272" s="3" t="s">
        <v>1405</v>
      </c>
      <c r="BM272" s="3" t="s">
        <v>1405</v>
      </c>
      <c r="BN272" s="3" t="s">
        <v>1405</v>
      </c>
      <c r="BO272" s="3" t="s">
        <v>1405</v>
      </c>
      <c r="BP272" s="3" t="s">
        <v>1405</v>
      </c>
      <c r="BQ272" s="3" t="s">
        <v>1405</v>
      </c>
      <c r="BR272" s="3" t="s">
        <v>1405</v>
      </c>
      <c r="BS272" s="3" t="s">
        <v>1405</v>
      </c>
      <c r="BT272" s="3" t="s">
        <v>1405</v>
      </c>
      <c r="BU272" s="3" t="str">
        <f t="shared" si="65"/>
        <v/>
      </c>
      <c r="BV272" s="3" t="str">
        <f t="shared" si="65"/>
        <v/>
      </c>
      <c r="BW272" s="3" t="str">
        <f t="shared" si="65"/>
        <v/>
      </c>
      <c r="BX272" s="3" t="str">
        <f t="shared" si="65"/>
        <v/>
      </c>
      <c r="BY272" s="3" t="str">
        <f t="shared" si="65"/>
        <v/>
      </c>
      <c r="BZ272" s="3" t="str">
        <f t="shared" si="65"/>
        <v/>
      </c>
      <c r="CA272" s="3" t="str">
        <f t="shared" si="65"/>
        <v/>
      </c>
      <c r="CB272" s="3" t="str">
        <f t="shared" si="65"/>
        <v/>
      </c>
      <c r="CC272" s="3" t="str">
        <f t="shared" si="65"/>
        <v/>
      </c>
      <c r="CD272" s="3" t="str">
        <f t="shared" si="65"/>
        <v/>
      </c>
      <c r="CE272" s="3" t="str">
        <f t="shared" si="65"/>
        <v/>
      </c>
      <c r="CF272" s="3" t="str">
        <f t="shared" si="64"/>
        <v/>
      </c>
      <c r="CG272" s="3" t="str">
        <f t="shared" si="64"/>
        <v/>
      </c>
      <c r="CH272" s="3" t="str">
        <f t="shared" si="64"/>
        <v/>
      </c>
      <c r="CI272" s="3" t="str">
        <f t="shared" si="64"/>
        <v/>
      </c>
      <c r="CJ272" s="3" t="str">
        <f t="shared" si="64"/>
        <v/>
      </c>
      <c r="CK272" s="3" t="str">
        <f t="shared" si="64"/>
        <v/>
      </c>
      <c r="CL272" s="3" t="str">
        <f t="shared" si="64"/>
        <v/>
      </c>
      <c r="CM272" s="3" t="str">
        <f t="shared" si="64"/>
        <v/>
      </c>
      <c r="CN272" s="3" t="str">
        <f t="shared" si="64"/>
        <v/>
      </c>
      <c r="CO272" s="3" t="str">
        <f t="shared" si="68"/>
        <v/>
      </c>
      <c r="CP272" s="3" t="str">
        <f t="shared" si="68"/>
        <v/>
      </c>
      <c r="CQ272" s="3" t="str">
        <f t="shared" si="68"/>
        <v/>
      </c>
      <c r="CR272" s="3" t="str">
        <f t="shared" si="68"/>
        <v/>
      </c>
      <c r="CS272" s="3" t="str">
        <f t="shared" si="68"/>
        <v/>
      </c>
      <c r="CT272" s="3" t="str">
        <f t="shared" si="68"/>
        <v>114. USED AS AN ARTICLE COMPONENT</v>
      </c>
      <c r="CU272" s="3" t="str">
        <f t="shared" si="68"/>
        <v/>
      </c>
      <c r="CV272" s="3" t="str">
        <f t="shared" si="68"/>
        <v/>
      </c>
      <c r="CW272" s="3" t="str">
        <f t="shared" si="68"/>
        <v/>
      </c>
      <c r="CX272" s="3" t="str">
        <f t="shared" si="67"/>
        <v/>
      </c>
      <c r="CY272" s="3" t="str">
        <f t="shared" si="67"/>
        <v/>
      </c>
      <c r="CZ272" s="3" t="str">
        <f t="shared" si="67"/>
        <v/>
      </c>
      <c r="DA272" s="3" t="str">
        <f t="shared" si="67"/>
        <v/>
      </c>
      <c r="DB272" s="3" t="str">
        <f t="shared" si="67"/>
        <v/>
      </c>
      <c r="DC272" s="3" t="str">
        <f t="shared" si="63"/>
        <v/>
      </c>
      <c r="DD272" s="3" t="str">
        <f t="shared" si="63"/>
        <v/>
      </c>
      <c r="DE272" s="3" t="str">
        <f t="shared" si="63"/>
        <v/>
      </c>
      <c r="DF272" s="3" t="str">
        <f t="shared" si="63"/>
        <v/>
      </c>
      <c r="DG272" s="3" t="str">
        <f t="shared" si="63"/>
        <v/>
      </c>
      <c r="DH272" s="3" t="str">
        <f t="shared" si="63"/>
        <v/>
      </c>
      <c r="DI272" s="3" t="str">
        <f t="shared" si="63"/>
        <v/>
      </c>
      <c r="DJ272" s="3" t="str">
        <f t="shared" si="63"/>
        <v/>
      </c>
      <c r="DK272" s="3" t="str">
        <f t="shared" si="63"/>
        <v/>
      </c>
      <c r="DL272" s="3" t="str">
        <f t="shared" si="63"/>
        <v/>
      </c>
      <c r="DM272" s="3" t="str">
        <f t="shared" si="63"/>
        <v/>
      </c>
      <c r="DN272" s="3" t="str">
        <f t="shared" si="63"/>
        <v/>
      </c>
      <c r="DO272" s="3" t="str">
        <f t="shared" si="70"/>
        <v/>
      </c>
      <c r="DP272" s="3" t="str">
        <f t="shared" si="70"/>
        <v/>
      </c>
      <c r="DQ272" s="3" t="str">
        <f t="shared" si="70"/>
        <v/>
      </c>
      <c r="DR272" s="3" t="str">
        <f t="shared" si="58"/>
        <v/>
      </c>
      <c r="DS272" s="3" t="str">
        <f t="shared" si="58"/>
        <v/>
      </c>
      <c r="DT272" s="3" t="str">
        <f t="shared" si="58"/>
        <v/>
      </c>
      <c r="DU272" s="3" t="str">
        <f t="shared" si="58"/>
        <v/>
      </c>
      <c r="DV272" s="3" t="str">
        <f t="shared" si="58"/>
        <v/>
      </c>
    </row>
    <row r="273" spans="1:126" ht="90">
      <c r="A273" t="s">
        <v>115</v>
      </c>
      <c r="B273">
        <v>2021</v>
      </c>
      <c r="C273" t="s">
        <v>114</v>
      </c>
      <c r="D273">
        <v>106990</v>
      </c>
      <c r="E273" s="31">
        <v>1321220568721</v>
      </c>
      <c r="F273" t="s">
        <v>173</v>
      </c>
      <c r="G273">
        <v>325199</v>
      </c>
      <c r="H273" t="s">
        <v>175</v>
      </c>
      <c r="I273" t="s">
        <v>176</v>
      </c>
      <c r="J273" t="s">
        <v>177</v>
      </c>
      <c r="K273" t="s">
        <v>148</v>
      </c>
      <c r="L273">
        <v>775413257</v>
      </c>
      <c r="M273" s="3" t="str">
        <f t="shared" si="66"/>
        <v>89. PRODUCE THE CHEMICAL, 90. IMPORT THE CHEMICAL, 91. ON-SITE USE OF THE CHEMICAL, 93. AS A BYPRODUCT, 95. USED AS A REACTANT, 97. P102  RAW MATERIALS, 100. P199  OTHER, 115. REPACKAGING, 133. ANCILLARY OR OTHER USE, 142. Z399  OTHER</v>
      </c>
      <c r="N273" s="3" t="s">
        <v>1419</v>
      </c>
      <c r="O273" s="3" t="s">
        <v>1409</v>
      </c>
      <c r="P273">
        <f>867+1</f>
        <v>868</v>
      </c>
      <c r="Q273">
        <f>8853+1</f>
        <v>8854</v>
      </c>
      <c r="R273">
        <f t="shared" si="69"/>
        <v>9722</v>
      </c>
      <c r="S273" s="3" t="s">
        <v>1407</v>
      </c>
      <c r="T273" s="3" t="s">
        <v>1407</v>
      </c>
      <c r="U273" s="3" t="s">
        <v>1407</v>
      </c>
      <c r="V273" s="3" t="s">
        <v>1405</v>
      </c>
      <c r="W273" s="3" t="s">
        <v>1407</v>
      </c>
      <c r="X273" s="3" t="s">
        <v>1405</v>
      </c>
      <c r="Y273" s="3" t="s">
        <v>1407</v>
      </c>
      <c r="Z273" s="3" t="s">
        <v>1405</v>
      </c>
      <c r="AA273" s="3" t="s">
        <v>1407</v>
      </c>
      <c r="AB273" s="3" t="s">
        <v>1405</v>
      </c>
      <c r="AC273" s="3" t="s">
        <v>1405</v>
      </c>
      <c r="AD273" s="3" t="s">
        <v>1407</v>
      </c>
      <c r="AE273" s="3" t="s">
        <v>1405</v>
      </c>
      <c r="AF273" s="3" t="s">
        <v>1405</v>
      </c>
      <c r="AG273" s="3" t="s">
        <v>1405</v>
      </c>
      <c r="AH273" s="3" t="s">
        <v>1405</v>
      </c>
      <c r="AI273" s="3" t="s">
        <v>1405</v>
      </c>
      <c r="AJ273" s="3" t="s">
        <v>1405</v>
      </c>
      <c r="AK273" s="3" t="s">
        <v>1405</v>
      </c>
      <c r="AL273" s="3" t="s">
        <v>1405</v>
      </c>
      <c r="AM273" s="3" t="s">
        <v>1405</v>
      </c>
      <c r="AN273" s="3" t="s">
        <v>1405</v>
      </c>
      <c r="AO273" s="3" t="s">
        <v>1405</v>
      </c>
      <c r="AP273" s="3" t="s">
        <v>1405</v>
      </c>
      <c r="AQ273" s="3" t="s">
        <v>1405</v>
      </c>
      <c r="AR273" s="3" t="s">
        <v>1405</v>
      </c>
      <c r="AS273" s="3" t="s">
        <v>1407</v>
      </c>
      <c r="AT273" s="3" t="s">
        <v>1405</v>
      </c>
      <c r="AU273" s="3" t="s">
        <v>1405</v>
      </c>
      <c r="AV273" s="3" t="s">
        <v>1405</v>
      </c>
      <c r="AW273" s="3" t="s">
        <v>1405</v>
      </c>
      <c r="AX273" s="3" t="s">
        <v>1405</v>
      </c>
      <c r="AY273" s="3" t="s">
        <v>1405</v>
      </c>
      <c r="AZ273" s="3" t="s">
        <v>1405</v>
      </c>
      <c r="BA273" s="3" t="s">
        <v>1405</v>
      </c>
      <c r="BB273" s="3" t="s">
        <v>1405</v>
      </c>
      <c r="BC273" s="3" t="s">
        <v>1405</v>
      </c>
      <c r="BD273" s="3" t="s">
        <v>1405</v>
      </c>
      <c r="BE273" s="3" t="s">
        <v>1405</v>
      </c>
      <c r="BF273" s="3" t="s">
        <v>1405</v>
      </c>
      <c r="BG273" s="3" t="s">
        <v>1405</v>
      </c>
      <c r="BH273" s="3" t="s">
        <v>1405</v>
      </c>
      <c r="BI273" s="3" t="s">
        <v>1405</v>
      </c>
      <c r="BJ273" s="3" t="s">
        <v>1405</v>
      </c>
      <c r="BK273" s="3" t="s">
        <v>1407</v>
      </c>
      <c r="BL273" s="3" t="s">
        <v>1405</v>
      </c>
      <c r="BM273" s="3" t="s">
        <v>1405</v>
      </c>
      <c r="BN273" s="3" t="s">
        <v>1405</v>
      </c>
      <c r="BO273" s="3" t="s">
        <v>1405</v>
      </c>
      <c r="BP273" s="3" t="s">
        <v>1405</v>
      </c>
      <c r="BQ273" s="3" t="s">
        <v>1405</v>
      </c>
      <c r="BR273" s="3" t="s">
        <v>1405</v>
      </c>
      <c r="BS273" s="3" t="s">
        <v>1405</v>
      </c>
      <c r="BT273" s="3" t="s">
        <v>1407</v>
      </c>
      <c r="BU273" s="3" t="str">
        <f t="shared" si="65"/>
        <v>89. PRODUCE THE CHEMICAL</v>
      </c>
      <c r="BV273" s="3" t="str">
        <f t="shared" si="65"/>
        <v>90. IMPORT THE CHEMICAL</v>
      </c>
      <c r="BW273" s="3" t="str">
        <f t="shared" si="65"/>
        <v>91. ON-SITE USE OF THE CHEMICAL</v>
      </c>
      <c r="BX273" s="3" t="str">
        <f t="shared" si="65"/>
        <v/>
      </c>
      <c r="BY273" s="3" t="str">
        <f t="shared" si="65"/>
        <v>93. AS A BYPRODUCT</v>
      </c>
      <c r="BZ273" s="3" t="str">
        <f t="shared" si="65"/>
        <v/>
      </c>
      <c r="CA273" s="3" t="str">
        <f t="shared" si="65"/>
        <v>95. USED AS A REACTANT</v>
      </c>
      <c r="CB273" s="3" t="str">
        <f t="shared" si="65"/>
        <v/>
      </c>
      <c r="CC273" s="3" t="str">
        <f t="shared" si="65"/>
        <v>97. P102  RAW MATERIALS</v>
      </c>
      <c r="CD273" s="3" t="str">
        <f t="shared" si="65"/>
        <v/>
      </c>
      <c r="CE273" s="3" t="str">
        <f t="shared" si="65"/>
        <v/>
      </c>
      <c r="CF273" s="3" t="str">
        <f t="shared" si="64"/>
        <v>100. P199  OTHER</v>
      </c>
      <c r="CG273" s="3" t="str">
        <f t="shared" si="64"/>
        <v/>
      </c>
      <c r="CH273" s="3" t="str">
        <f t="shared" si="64"/>
        <v/>
      </c>
      <c r="CI273" s="3" t="str">
        <f t="shared" si="64"/>
        <v/>
      </c>
      <c r="CJ273" s="3" t="str">
        <f t="shared" si="64"/>
        <v/>
      </c>
      <c r="CK273" s="3" t="str">
        <f t="shared" si="64"/>
        <v/>
      </c>
      <c r="CL273" s="3" t="str">
        <f t="shared" si="64"/>
        <v/>
      </c>
      <c r="CM273" s="3" t="str">
        <f t="shared" si="64"/>
        <v/>
      </c>
      <c r="CN273" s="3" t="str">
        <f t="shared" si="64"/>
        <v/>
      </c>
      <c r="CO273" s="3" t="str">
        <f t="shared" si="68"/>
        <v/>
      </c>
      <c r="CP273" s="3" t="str">
        <f t="shared" si="68"/>
        <v/>
      </c>
      <c r="CQ273" s="3" t="str">
        <f t="shared" si="68"/>
        <v/>
      </c>
      <c r="CR273" s="3" t="str">
        <f t="shared" si="68"/>
        <v/>
      </c>
      <c r="CS273" s="3" t="str">
        <f t="shared" si="68"/>
        <v/>
      </c>
      <c r="CT273" s="3" t="str">
        <f t="shared" si="68"/>
        <v/>
      </c>
      <c r="CU273" s="3" t="str">
        <f>IF(AS273="Yes", CU$1,"")</f>
        <v>115. REPACKAGING</v>
      </c>
      <c r="CV273" s="3" t="str">
        <f t="shared" si="68"/>
        <v/>
      </c>
      <c r="CW273" s="3" t="str">
        <f t="shared" si="68"/>
        <v/>
      </c>
      <c r="CX273" s="3" t="str">
        <f t="shared" si="67"/>
        <v/>
      </c>
      <c r="CY273" s="3" t="str">
        <f t="shared" si="67"/>
        <v/>
      </c>
      <c r="CZ273" s="3" t="str">
        <f t="shared" si="67"/>
        <v/>
      </c>
      <c r="DA273" s="3" t="str">
        <f t="shared" si="67"/>
        <v/>
      </c>
      <c r="DB273" s="3" t="str">
        <f t="shared" si="67"/>
        <v/>
      </c>
      <c r="DC273" s="3" t="str">
        <f t="shared" si="63"/>
        <v/>
      </c>
      <c r="DD273" s="3" t="str">
        <f t="shared" si="63"/>
        <v/>
      </c>
      <c r="DE273" s="3" t="str">
        <f t="shared" si="63"/>
        <v/>
      </c>
      <c r="DF273" s="3" t="str">
        <f t="shared" si="63"/>
        <v/>
      </c>
      <c r="DG273" s="3" t="str">
        <f t="shared" si="63"/>
        <v/>
      </c>
      <c r="DH273" s="3" t="str">
        <f t="shared" si="63"/>
        <v/>
      </c>
      <c r="DI273" s="3" t="str">
        <f t="shared" si="63"/>
        <v/>
      </c>
      <c r="DJ273" s="3" t="str">
        <f t="shared" si="63"/>
        <v/>
      </c>
      <c r="DK273" s="3" t="str">
        <f t="shared" si="63"/>
        <v/>
      </c>
      <c r="DL273" s="3" t="str">
        <f t="shared" si="63"/>
        <v/>
      </c>
      <c r="DM273" s="3" t="str">
        <f t="shared" si="63"/>
        <v>133. ANCILLARY OR OTHER USE</v>
      </c>
      <c r="DN273" s="3" t="str">
        <f t="shared" si="63"/>
        <v/>
      </c>
      <c r="DO273" s="3" t="str">
        <f t="shared" si="70"/>
        <v/>
      </c>
      <c r="DP273" s="3" t="str">
        <f t="shared" si="70"/>
        <v/>
      </c>
      <c r="DQ273" s="3" t="str">
        <f t="shared" si="70"/>
        <v/>
      </c>
      <c r="DR273" s="3" t="str">
        <f t="shared" si="58"/>
        <v/>
      </c>
      <c r="DS273" s="3" t="str">
        <f t="shared" si="58"/>
        <v/>
      </c>
      <c r="DT273" s="3" t="str">
        <f t="shared" si="58"/>
        <v/>
      </c>
      <c r="DU273" s="3" t="str">
        <f t="shared" si="58"/>
        <v/>
      </c>
      <c r="DV273" s="3" t="str">
        <f t="shared" si="58"/>
        <v>142. Z399  OTHER</v>
      </c>
    </row>
    <row r="274" spans="1:126" ht="45">
      <c r="A274" t="s">
        <v>115</v>
      </c>
      <c r="B274">
        <v>2016</v>
      </c>
      <c r="C274" t="s">
        <v>114</v>
      </c>
      <c r="D274">
        <v>106990</v>
      </c>
      <c r="E274" s="31">
        <v>1316215046424</v>
      </c>
      <c r="F274" t="s">
        <v>710</v>
      </c>
      <c r="G274">
        <v>324199</v>
      </c>
      <c r="H274" t="s">
        <v>711</v>
      </c>
      <c r="I274" t="s">
        <v>712</v>
      </c>
      <c r="J274" t="s">
        <v>713</v>
      </c>
      <c r="K274" t="s">
        <v>122</v>
      </c>
      <c r="L274">
        <v>35217</v>
      </c>
      <c r="M274" s="3" t="str">
        <f t="shared" si="66"/>
        <v>89. PRODUCE THE CHEMICAL, 93. AS A BYPRODUCT</v>
      </c>
      <c r="N274" s="3" t="s">
        <v>1433</v>
      </c>
      <c r="O274" s="3" t="s">
        <v>1408</v>
      </c>
      <c r="P274">
        <v>38</v>
      </c>
      <c r="Q274">
        <v>452</v>
      </c>
      <c r="R274">
        <v>490</v>
      </c>
      <c r="S274" s="3" t="s">
        <v>1407</v>
      </c>
      <c r="T274" s="3" t="s">
        <v>1405</v>
      </c>
      <c r="U274" s="3" t="s">
        <v>1405</v>
      </c>
      <c r="V274" s="3" t="s">
        <v>1405</v>
      </c>
      <c r="W274" s="3" t="s">
        <v>1407</v>
      </c>
      <c r="X274" s="3" t="s">
        <v>1405</v>
      </c>
      <c r="Y274" s="3" t="s">
        <v>1405</v>
      </c>
      <c r="AE274" s="3" t="s">
        <v>1405</v>
      </c>
      <c r="AR274" s="3" t="s">
        <v>1405</v>
      </c>
      <c r="AS274" s="3" t="s">
        <v>1405</v>
      </c>
      <c r="AT274" s="3" t="s">
        <v>1405</v>
      </c>
      <c r="AV274" s="3" t="s">
        <v>1405</v>
      </c>
      <c r="BD274" s="3" t="s">
        <v>1405</v>
      </c>
      <c r="BK274" s="3" t="s">
        <v>1405</v>
      </c>
      <c r="BU274" s="3" t="str">
        <f t="shared" si="65"/>
        <v>89. PRODUCE THE CHEMICAL</v>
      </c>
      <c r="BV274" s="3" t="str">
        <f t="shared" si="65"/>
        <v/>
      </c>
      <c r="BW274" s="3" t="str">
        <f t="shared" si="65"/>
        <v/>
      </c>
      <c r="BX274" s="3" t="str">
        <f t="shared" si="65"/>
        <v/>
      </c>
      <c r="BY274" s="3" t="str">
        <f t="shared" si="65"/>
        <v>93. AS A BYPRODUCT</v>
      </c>
      <c r="BZ274" s="3" t="str">
        <f t="shared" si="65"/>
        <v/>
      </c>
      <c r="CA274" s="3" t="str">
        <f t="shared" si="65"/>
        <v/>
      </c>
      <c r="CB274" s="3" t="str">
        <f t="shared" si="65"/>
        <v/>
      </c>
      <c r="CC274" s="3" t="str">
        <f t="shared" si="65"/>
        <v/>
      </c>
      <c r="CD274" s="3" t="str">
        <f t="shared" si="65"/>
        <v/>
      </c>
      <c r="CE274" s="3" t="str">
        <f t="shared" si="65"/>
        <v/>
      </c>
      <c r="CF274" s="3" t="str">
        <f t="shared" si="64"/>
        <v/>
      </c>
      <c r="CG274" s="3" t="str">
        <f t="shared" si="64"/>
        <v/>
      </c>
      <c r="CH274" s="3" t="str">
        <f t="shared" si="64"/>
        <v/>
      </c>
      <c r="CI274" s="3" t="str">
        <f t="shared" si="64"/>
        <v/>
      </c>
      <c r="CJ274" s="3" t="str">
        <f t="shared" si="64"/>
        <v/>
      </c>
      <c r="CK274" s="3" t="str">
        <f t="shared" si="64"/>
        <v/>
      </c>
      <c r="CL274" s="3" t="str">
        <f t="shared" si="64"/>
        <v/>
      </c>
      <c r="CM274" s="3" t="str">
        <f t="shared" si="64"/>
        <v/>
      </c>
      <c r="CN274" s="3" t="str">
        <f t="shared" si="64"/>
        <v/>
      </c>
      <c r="CO274" s="3" t="str">
        <f t="shared" si="68"/>
        <v/>
      </c>
      <c r="CP274" s="3" t="str">
        <f t="shared" si="68"/>
        <v/>
      </c>
      <c r="CQ274" s="3" t="str">
        <f t="shared" si="68"/>
        <v/>
      </c>
      <c r="CR274" s="3" t="str">
        <f t="shared" si="68"/>
        <v/>
      </c>
      <c r="CS274" s="3" t="str">
        <f t="shared" si="68"/>
        <v/>
      </c>
      <c r="CT274" s="3" t="str">
        <f t="shared" si="68"/>
        <v/>
      </c>
      <c r="CU274" s="3" t="str">
        <f t="shared" si="68"/>
        <v/>
      </c>
      <c r="CV274" s="3" t="str">
        <f t="shared" si="68"/>
        <v/>
      </c>
      <c r="CW274" s="3" t="str">
        <f t="shared" si="68"/>
        <v/>
      </c>
      <c r="CX274" s="3" t="str">
        <f t="shared" si="67"/>
        <v/>
      </c>
      <c r="CY274" s="3" t="str">
        <f t="shared" si="67"/>
        <v/>
      </c>
      <c r="CZ274" s="3" t="str">
        <f t="shared" si="67"/>
        <v/>
      </c>
      <c r="DA274" s="3" t="str">
        <f t="shared" si="67"/>
        <v/>
      </c>
      <c r="DB274" s="3" t="str">
        <f t="shared" si="67"/>
        <v/>
      </c>
      <c r="DC274" s="3" t="str">
        <f t="shared" si="63"/>
        <v/>
      </c>
      <c r="DD274" s="3" t="str">
        <f t="shared" si="63"/>
        <v/>
      </c>
      <c r="DE274" s="3" t="str">
        <f t="shared" si="63"/>
        <v/>
      </c>
      <c r="DF274" s="3" t="str">
        <f t="shared" si="63"/>
        <v/>
      </c>
      <c r="DG274" s="3" t="str">
        <f t="shared" si="63"/>
        <v/>
      </c>
      <c r="DH274" s="3" t="str">
        <f t="shared" si="63"/>
        <v/>
      </c>
      <c r="DI274" s="3" t="str">
        <f t="shared" si="63"/>
        <v/>
      </c>
      <c r="DJ274" s="3" t="str">
        <f t="shared" si="63"/>
        <v/>
      </c>
      <c r="DK274" s="3" t="str">
        <f t="shared" si="63"/>
        <v/>
      </c>
      <c r="DL274" s="3" t="str">
        <f t="shared" si="63"/>
        <v/>
      </c>
      <c r="DM274" s="3" t="str">
        <f t="shared" si="63"/>
        <v/>
      </c>
      <c r="DN274" s="3" t="str">
        <f t="shared" si="63"/>
        <v/>
      </c>
      <c r="DO274" s="3" t="str">
        <f t="shared" si="70"/>
        <v/>
      </c>
      <c r="DP274" s="3" t="str">
        <f t="shared" si="70"/>
        <v/>
      </c>
      <c r="DQ274" s="3" t="str">
        <f t="shared" si="70"/>
        <v/>
      </c>
      <c r="DR274" s="3" t="str">
        <f t="shared" si="58"/>
        <v/>
      </c>
      <c r="DS274" s="3" t="str">
        <f t="shared" si="58"/>
        <v/>
      </c>
      <c r="DT274" s="3" t="str">
        <f t="shared" si="58"/>
        <v/>
      </c>
      <c r="DU274" s="3" t="str">
        <f t="shared" si="58"/>
        <v/>
      </c>
      <c r="DV274" s="3" t="str">
        <f t="shared" si="58"/>
        <v/>
      </c>
    </row>
    <row r="275" spans="1:126" ht="45">
      <c r="A275" t="s">
        <v>115</v>
      </c>
      <c r="B275">
        <v>2017</v>
      </c>
      <c r="C275" t="s">
        <v>114</v>
      </c>
      <c r="D275">
        <v>106990</v>
      </c>
      <c r="E275" s="31">
        <v>1317215896402</v>
      </c>
      <c r="F275" t="s">
        <v>710</v>
      </c>
      <c r="G275">
        <v>324199</v>
      </c>
      <c r="H275" t="s">
        <v>711</v>
      </c>
      <c r="I275" t="s">
        <v>712</v>
      </c>
      <c r="J275" t="s">
        <v>713</v>
      </c>
      <c r="K275" t="s">
        <v>122</v>
      </c>
      <c r="L275">
        <v>35217</v>
      </c>
      <c r="M275" s="3" t="str">
        <f t="shared" si="66"/>
        <v>89. PRODUCE THE CHEMICAL, 93. AS A BYPRODUCT</v>
      </c>
      <c r="N275" s="3" t="s">
        <v>1433</v>
      </c>
      <c r="O275" s="3" t="s">
        <v>1408</v>
      </c>
      <c r="P275">
        <v>43</v>
      </c>
      <c r="Q275">
        <v>426</v>
      </c>
      <c r="R275">
        <v>469</v>
      </c>
      <c r="S275" s="3" t="s">
        <v>1407</v>
      </c>
      <c r="T275" s="3" t="s">
        <v>1405</v>
      </c>
      <c r="U275" s="3" t="s">
        <v>1405</v>
      </c>
      <c r="V275" s="3" t="s">
        <v>1405</v>
      </c>
      <c r="W275" s="3" t="s">
        <v>1407</v>
      </c>
      <c r="X275" s="3" t="s">
        <v>1405</v>
      </c>
      <c r="Y275" s="3" t="s">
        <v>1405</v>
      </c>
      <c r="AE275" s="3" t="s">
        <v>1405</v>
      </c>
      <c r="AR275" s="3" t="s">
        <v>1405</v>
      </c>
      <c r="AS275" s="3" t="s">
        <v>1405</v>
      </c>
      <c r="AT275" s="3" t="s">
        <v>1405</v>
      </c>
      <c r="AV275" s="3" t="s">
        <v>1405</v>
      </c>
      <c r="BD275" s="3" t="s">
        <v>1405</v>
      </c>
      <c r="BK275" s="3" t="s">
        <v>1405</v>
      </c>
      <c r="BU275" s="3" t="str">
        <f t="shared" si="65"/>
        <v>89. PRODUCE THE CHEMICAL</v>
      </c>
      <c r="BV275" s="3" t="str">
        <f t="shared" si="65"/>
        <v/>
      </c>
      <c r="BW275" s="3" t="str">
        <f t="shared" si="65"/>
        <v/>
      </c>
      <c r="BX275" s="3" t="str">
        <f t="shared" si="65"/>
        <v/>
      </c>
      <c r="BY275" s="3" t="str">
        <f t="shared" si="65"/>
        <v>93. AS A BYPRODUCT</v>
      </c>
      <c r="BZ275" s="3" t="str">
        <f t="shared" si="65"/>
        <v/>
      </c>
      <c r="CA275" s="3" t="str">
        <f t="shared" si="65"/>
        <v/>
      </c>
      <c r="CB275" s="3" t="str">
        <f t="shared" si="65"/>
        <v/>
      </c>
      <c r="CC275" s="3" t="str">
        <f t="shared" si="65"/>
        <v/>
      </c>
      <c r="CD275" s="3" t="str">
        <f t="shared" si="65"/>
        <v/>
      </c>
      <c r="CE275" s="3" t="str">
        <f t="shared" si="65"/>
        <v/>
      </c>
      <c r="CF275" s="3" t="str">
        <f t="shared" si="64"/>
        <v/>
      </c>
      <c r="CG275" s="3" t="str">
        <f t="shared" si="64"/>
        <v/>
      </c>
      <c r="CH275" s="3" t="str">
        <f t="shared" si="64"/>
        <v/>
      </c>
      <c r="CI275" s="3" t="str">
        <f t="shared" si="64"/>
        <v/>
      </c>
      <c r="CJ275" s="3" t="str">
        <f t="shared" si="64"/>
        <v/>
      </c>
      <c r="CK275" s="3" t="str">
        <f t="shared" si="64"/>
        <v/>
      </c>
      <c r="CL275" s="3" t="str">
        <f t="shared" si="64"/>
        <v/>
      </c>
      <c r="CM275" s="3" t="str">
        <f t="shared" si="64"/>
        <v/>
      </c>
      <c r="CN275" s="3" t="str">
        <f t="shared" si="64"/>
        <v/>
      </c>
      <c r="CO275" s="3" t="str">
        <f t="shared" si="68"/>
        <v/>
      </c>
      <c r="CP275" s="3" t="str">
        <f t="shared" si="68"/>
        <v/>
      </c>
      <c r="CQ275" s="3" t="str">
        <f t="shared" si="68"/>
        <v/>
      </c>
      <c r="CR275" s="3" t="str">
        <f t="shared" si="68"/>
        <v/>
      </c>
      <c r="CS275" s="3" t="str">
        <f t="shared" si="68"/>
        <v/>
      </c>
      <c r="CT275" s="3" t="str">
        <f t="shared" si="68"/>
        <v/>
      </c>
      <c r="CU275" s="3" t="str">
        <f t="shared" si="68"/>
        <v/>
      </c>
      <c r="CV275" s="3" t="str">
        <f t="shared" si="68"/>
        <v/>
      </c>
      <c r="CW275" s="3" t="str">
        <f t="shared" si="68"/>
        <v/>
      </c>
      <c r="CX275" s="3" t="str">
        <f t="shared" si="67"/>
        <v/>
      </c>
      <c r="CY275" s="3" t="str">
        <f t="shared" si="67"/>
        <v/>
      </c>
      <c r="CZ275" s="3" t="str">
        <f t="shared" si="67"/>
        <v/>
      </c>
      <c r="DA275" s="3" t="str">
        <f t="shared" si="67"/>
        <v/>
      </c>
      <c r="DB275" s="3" t="str">
        <f t="shared" si="67"/>
        <v/>
      </c>
      <c r="DC275" s="3" t="str">
        <f t="shared" si="63"/>
        <v/>
      </c>
      <c r="DD275" s="3" t="str">
        <f t="shared" si="63"/>
        <v/>
      </c>
      <c r="DE275" s="3" t="str">
        <f t="shared" si="63"/>
        <v/>
      </c>
      <c r="DF275" s="3" t="str">
        <f t="shared" si="63"/>
        <v/>
      </c>
      <c r="DG275" s="3" t="str">
        <f t="shared" si="63"/>
        <v/>
      </c>
      <c r="DH275" s="3" t="str">
        <f t="shared" si="63"/>
        <v/>
      </c>
      <c r="DI275" s="3" t="str">
        <f t="shared" si="63"/>
        <v/>
      </c>
      <c r="DJ275" s="3" t="str">
        <f t="shared" si="63"/>
        <v/>
      </c>
      <c r="DK275" s="3" t="str">
        <f t="shared" si="63"/>
        <v/>
      </c>
      <c r="DL275" s="3" t="str">
        <f t="shared" si="63"/>
        <v/>
      </c>
      <c r="DM275" s="3" t="str">
        <f t="shared" si="63"/>
        <v/>
      </c>
      <c r="DN275" s="3" t="str">
        <f t="shared" si="63"/>
        <v/>
      </c>
      <c r="DO275" s="3" t="str">
        <f t="shared" si="70"/>
        <v/>
      </c>
      <c r="DP275" s="3" t="str">
        <f t="shared" si="70"/>
        <v/>
      </c>
      <c r="DQ275" s="3" t="str">
        <f t="shared" si="70"/>
        <v/>
      </c>
      <c r="DR275" s="3" t="str">
        <f t="shared" si="58"/>
        <v/>
      </c>
      <c r="DS275" s="3" t="str">
        <f t="shared" si="58"/>
        <v/>
      </c>
      <c r="DT275" s="3" t="str">
        <f t="shared" si="58"/>
        <v/>
      </c>
      <c r="DU275" s="3" t="str">
        <f t="shared" si="58"/>
        <v/>
      </c>
      <c r="DV275" s="3" t="str">
        <f t="shared" si="58"/>
        <v/>
      </c>
    </row>
    <row r="276" spans="1:126" ht="44.1" customHeight="1">
      <c r="A276" t="s">
        <v>115</v>
      </c>
      <c r="B276">
        <v>2018</v>
      </c>
      <c r="C276" t="s">
        <v>114</v>
      </c>
      <c r="D276">
        <v>106990</v>
      </c>
      <c r="E276" s="31">
        <v>1318216907271</v>
      </c>
      <c r="F276" t="s">
        <v>710</v>
      </c>
      <c r="G276">
        <v>324199</v>
      </c>
      <c r="H276" t="s">
        <v>711</v>
      </c>
      <c r="I276" t="s">
        <v>712</v>
      </c>
      <c r="J276" t="s">
        <v>713</v>
      </c>
      <c r="K276" t="s">
        <v>122</v>
      </c>
      <c r="L276">
        <v>35217</v>
      </c>
      <c r="M276" s="3" t="str">
        <f t="shared" si="66"/>
        <v>89. PRODUCE THE CHEMICAL, 93. AS A BYPRODUCT</v>
      </c>
      <c r="N276" s="3" t="s">
        <v>1433</v>
      </c>
      <c r="O276" s="3" t="s">
        <v>1408</v>
      </c>
      <c r="P276">
        <v>45</v>
      </c>
      <c r="Q276">
        <v>448</v>
      </c>
      <c r="R276">
        <v>493</v>
      </c>
      <c r="S276" s="3" t="s">
        <v>1407</v>
      </c>
      <c r="T276" s="3" t="s">
        <v>1405</v>
      </c>
      <c r="U276" s="3" t="s">
        <v>1405</v>
      </c>
      <c r="V276" s="3" t="s">
        <v>1405</v>
      </c>
      <c r="W276" s="3" t="s">
        <v>1407</v>
      </c>
      <c r="X276" s="3" t="s">
        <v>1405</v>
      </c>
      <c r="Y276" s="3" t="s">
        <v>1405</v>
      </c>
      <c r="Z276" s="3" t="s">
        <v>1405</v>
      </c>
      <c r="AA276" s="3" t="s">
        <v>1405</v>
      </c>
      <c r="AB276" s="3" t="s">
        <v>1405</v>
      </c>
      <c r="AC276" s="3" t="s">
        <v>1405</v>
      </c>
      <c r="AD276" s="3" t="s">
        <v>1405</v>
      </c>
      <c r="AE276" s="3" t="s">
        <v>1405</v>
      </c>
      <c r="AF276" s="3" t="s">
        <v>1405</v>
      </c>
      <c r="AG276" s="3" t="s">
        <v>1405</v>
      </c>
      <c r="AH276" s="3" t="s">
        <v>1405</v>
      </c>
      <c r="AI276" s="3" t="s">
        <v>1405</v>
      </c>
      <c r="AJ276" s="3" t="s">
        <v>1405</v>
      </c>
      <c r="AK276" s="3" t="s">
        <v>1405</v>
      </c>
      <c r="AL276" s="3" t="s">
        <v>1405</v>
      </c>
      <c r="AM276" s="3" t="s">
        <v>1405</v>
      </c>
      <c r="AN276" s="3" t="s">
        <v>1405</v>
      </c>
      <c r="AO276" s="3" t="s">
        <v>1405</v>
      </c>
      <c r="AP276" s="3" t="s">
        <v>1405</v>
      </c>
      <c r="AQ276" s="3" t="s">
        <v>1405</v>
      </c>
      <c r="AR276" s="3" t="s">
        <v>1405</v>
      </c>
      <c r="AS276" s="3" t="s">
        <v>1405</v>
      </c>
      <c r="AT276" s="3" t="s">
        <v>1405</v>
      </c>
      <c r="AU276" s="3" t="s">
        <v>1405</v>
      </c>
      <c r="AV276" s="3" t="s">
        <v>1405</v>
      </c>
      <c r="AW276" s="3" t="s">
        <v>1405</v>
      </c>
      <c r="AX276" s="3" t="s">
        <v>1405</v>
      </c>
      <c r="AY276" s="3" t="s">
        <v>1405</v>
      </c>
      <c r="AZ276" s="3" t="s">
        <v>1405</v>
      </c>
      <c r="BA276" s="3" t="s">
        <v>1405</v>
      </c>
      <c r="BB276" s="3" t="s">
        <v>1405</v>
      </c>
      <c r="BC276" s="3" t="s">
        <v>1405</v>
      </c>
      <c r="BD276" s="3" t="s">
        <v>1405</v>
      </c>
      <c r="BE276" s="3" t="s">
        <v>1405</v>
      </c>
      <c r="BF276" s="3" t="s">
        <v>1405</v>
      </c>
      <c r="BG276" s="3" t="s">
        <v>1405</v>
      </c>
      <c r="BH276" s="3" t="s">
        <v>1405</v>
      </c>
      <c r="BI276" s="3" t="s">
        <v>1405</v>
      </c>
      <c r="BJ276" s="3" t="s">
        <v>1405</v>
      </c>
      <c r="BK276" s="3" t="s">
        <v>1405</v>
      </c>
      <c r="BL276" s="3" t="s">
        <v>1405</v>
      </c>
      <c r="BM276" s="3" t="s">
        <v>1405</v>
      </c>
      <c r="BN276" s="3" t="s">
        <v>1405</v>
      </c>
      <c r="BO276" s="3" t="s">
        <v>1405</v>
      </c>
      <c r="BP276" s="3" t="s">
        <v>1405</v>
      </c>
      <c r="BQ276" s="3" t="s">
        <v>1405</v>
      </c>
      <c r="BR276" s="3" t="s">
        <v>1405</v>
      </c>
      <c r="BS276" s="3" t="s">
        <v>1405</v>
      </c>
      <c r="BT276" s="3" t="s">
        <v>1405</v>
      </c>
      <c r="BU276" s="3" t="str">
        <f t="shared" si="65"/>
        <v>89. PRODUCE THE CHEMICAL</v>
      </c>
      <c r="BV276" s="3" t="str">
        <f t="shared" si="65"/>
        <v/>
      </c>
      <c r="BW276" s="3" t="str">
        <f t="shared" si="65"/>
        <v/>
      </c>
      <c r="BX276" s="3" t="str">
        <f t="shared" si="65"/>
        <v/>
      </c>
      <c r="BY276" s="3" t="str">
        <f t="shared" si="65"/>
        <v>93. AS A BYPRODUCT</v>
      </c>
      <c r="BZ276" s="3" t="str">
        <f t="shared" si="65"/>
        <v/>
      </c>
      <c r="CA276" s="3" t="str">
        <f t="shared" si="65"/>
        <v/>
      </c>
      <c r="CB276" s="3" t="str">
        <f t="shared" si="65"/>
        <v/>
      </c>
      <c r="CC276" s="3" t="str">
        <f t="shared" si="65"/>
        <v/>
      </c>
      <c r="CD276" s="3" t="str">
        <f t="shared" si="65"/>
        <v/>
      </c>
      <c r="CE276" s="3" t="str">
        <f t="shared" si="65"/>
        <v/>
      </c>
      <c r="CF276" s="3" t="str">
        <f t="shared" si="64"/>
        <v/>
      </c>
      <c r="CG276" s="3" t="str">
        <f t="shared" si="64"/>
        <v/>
      </c>
      <c r="CH276" s="3" t="str">
        <f t="shared" si="64"/>
        <v/>
      </c>
      <c r="CI276" s="3" t="str">
        <f t="shared" si="64"/>
        <v/>
      </c>
      <c r="CJ276" s="3" t="str">
        <f t="shared" si="64"/>
        <v/>
      </c>
      <c r="CK276" s="3" t="str">
        <f t="shared" si="64"/>
        <v/>
      </c>
      <c r="CL276" s="3" t="str">
        <f t="shared" si="64"/>
        <v/>
      </c>
      <c r="CM276" s="3" t="str">
        <f t="shared" si="64"/>
        <v/>
      </c>
      <c r="CN276" s="3" t="str">
        <f t="shared" si="64"/>
        <v/>
      </c>
      <c r="CO276" s="3" t="str">
        <f t="shared" si="68"/>
        <v/>
      </c>
      <c r="CP276" s="3" t="str">
        <f t="shared" si="68"/>
        <v/>
      </c>
      <c r="CQ276" s="3" t="str">
        <f t="shared" si="68"/>
        <v/>
      </c>
      <c r="CR276" s="3" t="str">
        <f t="shared" si="68"/>
        <v/>
      </c>
      <c r="CS276" s="3" t="str">
        <f t="shared" si="68"/>
        <v/>
      </c>
      <c r="CT276" s="3" t="str">
        <f t="shared" si="68"/>
        <v/>
      </c>
      <c r="CU276" s="3" t="str">
        <f t="shared" si="68"/>
        <v/>
      </c>
      <c r="CV276" s="3" t="str">
        <f t="shared" si="68"/>
        <v/>
      </c>
      <c r="CW276" s="3" t="str">
        <f t="shared" si="68"/>
        <v/>
      </c>
      <c r="CX276" s="3" t="str">
        <f t="shared" si="67"/>
        <v/>
      </c>
      <c r="CY276" s="3" t="str">
        <f t="shared" si="67"/>
        <v/>
      </c>
      <c r="CZ276" s="3" t="str">
        <f t="shared" si="67"/>
        <v/>
      </c>
      <c r="DA276" s="3" t="str">
        <f t="shared" si="67"/>
        <v/>
      </c>
      <c r="DB276" s="3" t="str">
        <f t="shared" si="67"/>
        <v/>
      </c>
      <c r="DC276" s="3" t="str">
        <f t="shared" si="63"/>
        <v/>
      </c>
      <c r="DD276" s="3" t="str">
        <f t="shared" si="63"/>
        <v/>
      </c>
      <c r="DE276" s="3" t="str">
        <f t="shared" si="63"/>
        <v/>
      </c>
      <c r="DF276" s="3" t="str">
        <f t="shared" si="63"/>
        <v/>
      </c>
      <c r="DG276" s="3" t="str">
        <f t="shared" si="63"/>
        <v/>
      </c>
      <c r="DH276" s="3" t="str">
        <f t="shared" si="63"/>
        <v/>
      </c>
      <c r="DI276" s="3" t="str">
        <f t="shared" si="63"/>
        <v/>
      </c>
      <c r="DJ276" s="3" t="str">
        <f t="shared" si="63"/>
        <v/>
      </c>
      <c r="DK276" s="3" t="str">
        <f t="shared" si="63"/>
        <v/>
      </c>
      <c r="DL276" s="3" t="str">
        <f t="shared" si="63"/>
        <v/>
      </c>
      <c r="DM276" s="3" t="str">
        <f t="shared" si="63"/>
        <v/>
      </c>
      <c r="DN276" s="3" t="str">
        <f t="shared" si="63"/>
        <v/>
      </c>
      <c r="DO276" s="3" t="str">
        <f t="shared" si="70"/>
        <v/>
      </c>
      <c r="DP276" s="3" t="str">
        <f t="shared" si="70"/>
        <v/>
      </c>
      <c r="DQ276" s="3" t="str">
        <f t="shared" si="70"/>
        <v/>
      </c>
      <c r="DR276" s="3" t="str">
        <f t="shared" si="58"/>
        <v/>
      </c>
      <c r="DS276" s="3" t="str">
        <f t="shared" si="58"/>
        <v/>
      </c>
      <c r="DT276" s="3" t="str">
        <f t="shared" si="58"/>
        <v/>
      </c>
      <c r="DU276" s="3" t="str">
        <f t="shared" si="58"/>
        <v/>
      </c>
      <c r="DV276" s="3" t="str">
        <f t="shared" si="58"/>
        <v/>
      </c>
    </row>
    <row r="277" spans="1:126" ht="45">
      <c r="A277" t="s">
        <v>115</v>
      </c>
      <c r="B277">
        <v>2019</v>
      </c>
      <c r="C277" t="s">
        <v>114</v>
      </c>
      <c r="D277">
        <v>106990</v>
      </c>
      <c r="E277" s="31">
        <v>1319217752169</v>
      </c>
      <c r="F277" t="s">
        <v>710</v>
      </c>
      <c r="G277">
        <v>324199</v>
      </c>
      <c r="H277" t="s">
        <v>711</v>
      </c>
      <c r="I277" t="s">
        <v>712</v>
      </c>
      <c r="J277" t="s">
        <v>713</v>
      </c>
      <c r="K277" t="s">
        <v>122</v>
      </c>
      <c r="L277">
        <v>35217</v>
      </c>
      <c r="M277" s="3" t="str">
        <f t="shared" si="66"/>
        <v>89. PRODUCE THE CHEMICAL, 93. AS A BYPRODUCT</v>
      </c>
      <c r="N277" s="3" t="s">
        <v>1433</v>
      </c>
      <c r="O277" s="3" t="s">
        <v>1408</v>
      </c>
      <c r="P277">
        <v>46</v>
      </c>
      <c r="Q277">
        <v>293</v>
      </c>
      <c r="R277">
        <v>339</v>
      </c>
      <c r="S277" s="3" t="s">
        <v>1407</v>
      </c>
      <c r="T277" s="3" t="s">
        <v>1405</v>
      </c>
      <c r="U277" s="3" t="s">
        <v>1405</v>
      </c>
      <c r="V277" s="3" t="s">
        <v>1405</v>
      </c>
      <c r="W277" s="3" t="s">
        <v>1407</v>
      </c>
      <c r="X277" s="3" t="s">
        <v>1405</v>
      </c>
      <c r="Y277" s="3" t="s">
        <v>1405</v>
      </c>
      <c r="Z277" s="3" t="s">
        <v>1405</v>
      </c>
      <c r="AA277" s="3" t="s">
        <v>1405</v>
      </c>
      <c r="AB277" s="3" t="s">
        <v>1405</v>
      </c>
      <c r="AC277" s="3" t="s">
        <v>1405</v>
      </c>
      <c r="AD277" s="3" t="s">
        <v>1405</v>
      </c>
      <c r="AE277" s="3" t="s">
        <v>1405</v>
      </c>
      <c r="AF277" s="3" t="s">
        <v>1405</v>
      </c>
      <c r="AG277" s="3" t="s">
        <v>1405</v>
      </c>
      <c r="AH277" s="3" t="s">
        <v>1405</v>
      </c>
      <c r="AI277" s="3" t="s">
        <v>1405</v>
      </c>
      <c r="AJ277" s="3" t="s">
        <v>1405</v>
      </c>
      <c r="AK277" s="3" t="s">
        <v>1405</v>
      </c>
      <c r="AL277" s="3" t="s">
        <v>1405</v>
      </c>
      <c r="AM277" s="3" t="s">
        <v>1405</v>
      </c>
      <c r="AN277" s="3" t="s">
        <v>1405</v>
      </c>
      <c r="AO277" s="3" t="s">
        <v>1405</v>
      </c>
      <c r="AP277" s="3" t="s">
        <v>1405</v>
      </c>
      <c r="AQ277" s="3" t="s">
        <v>1405</v>
      </c>
      <c r="AR277" s="3" t="s">
        <v>1405</v>
      </c>
      <c r="AS277" s="3" t="s">
        <v>1405</v>
      </c>
      <c r="AT277" s="3" t="s">
        <v>1405</v>
      </c>
      <c r="AU277" s="3" t="s">
        <v>1405</v>
      </c>
      <c r="AV277" s="3" t="s">
        <v>1405</v>
      </c>
      <c r="AW277" s="3" t="s">
        <v>1405</v>
      </c>
      <c r="AX277" s="3" t="s">
        <v>1405</v>
      </c>
      <c r="AY277" s="3" t="s">
        <v>1405</v>
      </c>
      <c r="AZ277" s="3" t="s">
        <v>1405</v>
      </c>
      <c r="BA277" s="3" t="s">
        <v>1405</v>
      </c>
      <c r="BB277" s="3" t="s">
        <v>1405</v>
      </c>
      <c r="BC277" s="3" t="s">
        <v>1405</v>
      </c>
      <c r="BD277" s="3" t="s">
        <v>1405</v>
      </c>
      <c r="BE277" s="3" t="s">
        <v>1405</v>
      </c>
      <c r="BF277" s="3" t="s">
        <v>1405</v>
      </c>
      <c r="BG277" s="3" t="s">
        <v>1405</v>
      </c>
      <c r="BH277" s="3" t="s">
        <v>1405</v>
      </c>
      <c r="BI277" s="3" t="s">
        <v>1405</v>
      </c>
      <c r="BJ277" s="3" t="s">
        <v>1405</v>
      </c>
      <c r="BK277" s="3" t="s">
        <v>1405</v>
      </c>
      <c r="BL277" s="3" t="s">
        <v>1405</v>
      </c>
      <c r="BM277" s="3" t="s">
        <v>1405</v>
      </c>
      <c r="BN277" s="3" t="s">
        <v>1405</v>
      </c>
      <c r="BO277" s="3" t="s">
        <v>1405</v>
      </c>
      <c r="BP277" s="3" t="s">
        <v>1405</v>
      </c>
      <c r="BQ277" s="3" t="s">
        <v>1405</v>
      </c>
      <c r="BR277" s="3" t="s">
        <v>1405</v>
      </c>
      <c r="BS277" s="3" t="s">
        <v>1405</v>
      </c>
      <c r="BT277" s="3" t="s">
        <v>1405</v>
      </c>
      <c r="BU277" s="3" t="str">
        <f t="shared" si="65"/>
        <v>89. PRODUCE THE CHEMICAL</v>
      </c>
      <c r="BV277" s="3" t="str">
        <f t="shared" si="65"/>
        <v/>
      </c>
      <c r="BW277" s="3" t="str">
        <f t="shared" si="65"/>
        <v/>
      </c>
      <c r="BX277" s="3" t="str">
        <f t="shared" si="65"/>
        <v/>
      </c>
      <c r="BY277" s="3" t="str">
        <f t="shared" si="65"/>
        <v>93. AS A BYPRODUCT</v>
      </c>
      <c r="BZ277" s="3" t="str">
        <f t="shared" si="65"/>
        <v/>
      </c>
      <c r="CA277" s="3" t="str">
        <f t="shared" si="65"/>
        <v/>
      </c>
      <c r="CB277" s="3" t="str">
        <f t="shared" si="65"/>
        <v/>
      </c>
      <c r="CC277" s="3" t="str">
        <f t="shared" si="65"/>
        <v/>
      </c>
      <c r="CD277" s="3" t="str">
        <f t="shared" si="65"/>
        <v/>
      </c>
      <c r="CE277" s="3" t="str">
        <f t="shared" si="65"/>
        <v/>
      </c>
      <c r="CF277" s="3" t="str">
        <f t="shared" si="64"/>
        <v/>
      </c>
      <c r="CG277" s="3" t="str">
        <f t="shared" si="64"/>
        <v/>
      </c>
      <c r="CH277" s="3" t="str">
        <f t="shared" si="64"/>
        <v/>
      </c>
      <c r="CI277" s="3" t="str">
        <f t="shared" si="64"/>
        <v/>
      </c>
      <c r="CJ277" s="3" t="str">
        <f t="shared" si="64"/>
        <v/>
      </c>
      <c r="CK277" s="3" t="str">
        <f t="shared" si="64"/>
        <v/>
      </c>
      <c r="CL277" s="3" t="str">
        <f t="shared" si="64"/>
        <v/>
      </c>
      <c r="CM277" s="3" t="str">
        <f t="shared" si="64"/>
        <v/>
      </c>
      <c r="CN277" s="3" t="str">
        <f t="shared" si="64"/>
        <v/>
      </c>
      <c r="CO277" s="3" t="str">
        <f t="shared" si="68"/>
        <v/>
      </c>
      <c r="CP277" s="3" t="str">
        <f t="shared" si="68"/>
        <v/>
      </c>
      <c r="CQ277" s="3" t="str">
        <f t="shared" si="68"/>
        <v/>
      </c>
      <c r="CR277" s="3" t="str">
        <f t="shared" si="68"/>
        <v/>
      </c>
      <c r="CS277" s="3" t="str">
        <f t="shared" si="68"/>
        <v/>
      </c>
      <c r="CT277" s="3" t="str">
        <f t="shared" si="68"/>
        <v/>
      </c>
      <c r="CU277" s="3" t="str">
        <f t="shared" si="68"/>
        <v/>
      </c>
      <c r="CV277" s="3" t="str">
        <f t="shared" si="68"/>
        <v/>
      </c>
      <c r="CW277" s="3" t="str">
        <f t="shared" si="68"/>
        <v/>
      </c>
      <c r="CX277" s="3" t="str">
        <f t="shared" si="67"/>
        <v/>
      </c>
      <c r="CY277" s="3" t="str">
        <f t="shared" si="67"/>
        <v/>
      </c>
      <c r="CZ277" s="3" t="str">
        <f t="shared" si="67"/>
        <v/>
      </c>
      <c r="DA277" s="3" t="str">
        <f t="shared" si="67"/>
        <v/>
      </c>
      <c r="DB277" s="3" t="str">
        <f t="shared" si="67"/>
        <v/>
      </c>
      <c r="DC277" s="3" t="str">
        <f t="shared" si="63"/>
        <v/>
      </c>
      <c r="DD277" s="3" t="str">
        <f t="shared" si="63"/>
        <v/>
      </c>
      <c r="DE277" s="3" t="str">
        <f t="shared" si="63"/>
        <v/>
      </c>
      <c r="DF277" s="3" t="str">
        <f t="shared" si="63"/>
        <v/>
      </c>
      <c r="DG277" s="3" t="str">
        <f t="shared" si="63"/>
        <v/>
      </c>
      <c r="DH277" s="3" t="str">
        <f t="shared" si="63"/>
        <v/>
      </c>
      <c r="DI277" s="3" t="str">
        <f t="shared" si="63"/>
        <v/>
      </c>
      <c r="DJ277" s="3" t="str">
        <f t="shared" si="63"/>
        <v/>
      </c>
      <c r="DK277" s="3" t="str">
        <f t="shared" si="63"/>
        <v/>
      </c>
      <c r="DL277" s="3" t="str">
        <f t="shared" si="63"/>
        <v/>
      </c>
      <c r="DM277" s="3" t="str">
        <f t="shared" si="63"/>
        <v/>
      </c>
      <c r="DN277" s="3" t="str">
        <f t="shared" si="63"/>
        <v/>
      </c>
      <c r="DO277" s="3" t="str">
        <f t="shared" si="70"/>
        <v/>
      </c>
      <c r="DP277" s="3" t="str">
        <f t="shared" si="70"/>
        <v/>
      </c>
      <c r="DQ277" s="3" t="str">
        <f t="shared" si="70"/>
        <v/>
      </c>
      <c r="DR277" s="3" t="str">
        <f t="shared" si="58"/>
        <v/>
      </c>
      <c r="DS277" s="3" t="str">
        <f t="shared" si="58"/>
        <v/>
      </c>
      <c r="DT277" s="3" t="str">
        <f t="shared" si="58"/>
        <v/>
      </c>
      <c r="DU277" s="3" t="str">
        <f t="shared" si="58"/>
        <v/>
      </c>
      <c r="DV277" s="3" t="str">
        <f t="shared" si="58"/>
        <v/>
      </c>
    </row>
    <row r="278" spans="1:126" ht="75">
      <c r="A278" t="s">
        <v>115</v>
      </c>
      <c r="B278">
        <v>2020</v>
      </c>
      <c r="C278" t="s">
        <v>114</v>
      </c>
      <c r="D278">
        <v>106990</v>
      </c>
      <c r="E278" s="31">
        <v>1320219017148</v>
      </c>
      <c r="F278" t="s">
        <v>710</v>
      </c>
      <c r="G278">
        <v>324199</v>
      </c>
      <c r="H278" t="s">
        <v>711</v>
      </c>
      <c r="I278" t="s">
        <v>712</v>
      </c>
      <c r="J278" t="s">
        <v>713</v>
      </c>
      <c r="K278" t="s">
        <v>122</v>
      </c>
      <c r="L278">
        <v>35217</v>
      </c>
      <c r="M278" s="3" t="str">
        <f t="shared" si="66"/>
        <v>89. PRODUCE THE CHEMICAL, 93. AS A BYPRODUCT, 94. AS A MANUFACTURED IMPURITY</v>
      </c>
      <c r="N278" s="3" t="s">
        <v>1433</v>
      </c>
      <c r="O278" s="3" t="s">
        <v>1408</v>
      </c>
      <c r="P278">
        <v>45</v>
      </c>
      <c r="Q278">
        <v>206</v>
      </c>
      <c r="R278">
        <v>251</v>
      </c>
      <c r="S278" s="3" t="s">
        <v>1407</v>
      </c>
      <c r="T278" s="3" t="s">
        <v>1405</v>
      </c>
      <c r="U278" s="3" t="s">
        <v>1405</v>
      </c>
      <c r="V278" s="3" t="s">
        <v>1405</v>
      </c>
      <c r="W278" s="3" t="s">
        <v>1407</v>
      </c>
      <c r="X278" s="3" t="s">
        <v>1407</v>
      </c>
      <c r="Y278" s="3" t="s">
        <v>1405</v>
      </c>
      <c r="Z278" s="3" t="s">
        <v>1405</v>
      </c>
      <c r="AA278" s="3" t="s">
        <v>1405</v>
      </c>
      <c r="AB278" s="3" t="s">
        <v>1405</v>
      </c>
      <c r="AC278" s="3" t="s">
        <v>1405</v>
      </c>
      <c r="AD278" s="3" t="s">
        <v>1405</v>
      </c>
      <c r="AE278" s="3" t="s">
        <v>1405</v>
      </c>
      <c r="AF278" s="3" t="s">
        <v>1405</v>
      </c>
      <c r="AG278" s="3" t="s">
        <v>1405</v>
      </c>
      <c r="AH278" s="3" t="s">
        <v>1405</v>
      </c>
      <c r="AI278" s="3" t="s">
        <v>1405</v>
      </c>
      <c r="AJ278" s="3" t="s">
        <v>1405</v>
      </c>
      <c r="AK278" s="3" t="s">
        <v>1405</v>
      </c>
      <c r="AL278" s="3" t="s">
        <v>1405</v>
      </c>
      <c r="AM278" s="3" t="s">
        <v>1405</v>
      </c>
      <c r="AN278" s="3" t="s">
        <v>1405</v>
      </c>
      <c r="AO278" s="3" t="s">
        <v>1405</v>
      </c>
      <c r="AP278" s="3" t="s">
        <v>1405</v>
      </c>
      <c r="AQ278" s="3" t="s">
        <v>1405</v>
      </c>
      <c r="AR278" s="3" t="s">
        <v>1405</v>
      </c>
      <c r="AS278" s="3" t="s">
        <v>1405</v>
      </c>
      <c r="AT278" s="3" t="s">
        <v>1405</v>
      </c>
      <c r="AU278" s="3" t="s">
        <v>1405</v>
      </c>
      <c r="AV278" s="3" t="s">
        <v>1405</v>
      </c>
      <c r="AW278" s="3" t="s">
        <v>1405</v>
      </c>
      <c r="AX278" s="3" t="s">
        <v>1405</v>
      </c>
      <c r="AY278" s="3" t="s">
        <v>1405</v>
      </c>
      <c r="AZ278" s="3" t="s">
        <v>1405</v>
      </c>
      <c r="BA278" s="3" t="s">
        <v>1405</v>
      </c>
      <c r="BB278" s="3" t="s">
        <v>1405</v>
      </c>
      <c r="BC278" s="3" t="s">
        <v>1405</v>
      </c>
      <c r="BD278" s="3" t="s">
        <v>1405</v>
      </c>
      <c r="BE278" s="3" t="s">
        <v>1405</v>
      </c>
      <c r="BF278" s="3" t="s">
        <v>1405</v>
      </c>
      <c r="BG278" s="3" t="s">
        <v>1405</v>
      </c>
      <c r="BH278" s="3" t="s">
        <v>1405</v>
      </c>
      <c r="BI278" s="3" t="s">
        <v>1405</v>
      </c>
      <c r="BJ278" s="3" t="s">
        <v>1405</v>
      </c>
      <c r="BK278" s="3" t="s">
        <v>1405</v>
      </c>
      <c r="BL278" s="3" t="s">
        <v>1405</v>
      </c>
      <c r="BM278" s="3" t="s">
        <v>1405</v>
      </c>
      <c r="BN278" s="3" t="s">
        <v>1405</v>
      </c>
      <c r="BO278" s="3" t="s">
        <v>1405</v>
      </c>
      <c r="BP278" s="3" t="s">
        <v>1405</v>
      </c>
      <c r="BQ278" s="3" t="s">
        <v>1405</v>
      </c>
      <c r="BR278" s="3" t="s">
        <v>1405</v>
      </c>
      <c r="BS278" s="3" t="s">
        <v>1405</v>
      </c>
      <c r="BT278" s="3" t="s">
        <v>1405</v>
      </c>
      <c r="BU278" s="3" t="str">
        <f t="shared" si="65"/>
        <v>89. PRODUCE THE CHEMICAL</v>
      </c>
      <c r="BV278" s="3" t="str">
        <f t="shared" si="65"/>
        <v/>
      </c>
      <c r="BW278" s="3" t="str">
        <f t="shared" si="65"/>
        <v/>
      </c>
      <c r="BX278" s="3" t="str">
        <f t="shared" si="65"/>
        <v/>
      </c>
      <c r="BY278" s="3" t="str">
        <f t="shared" si="65"/>
        <v>93. AS A BYPRODUCT</v>
      </c>
      <c r="BZ278" s="3" t="str">
        <f t="shared" si="65"/>
        <v>94. AS A MANUFACTURED IMPURITY</v>
      </c>
      <c r="CA278" s="3" t="str">
        <f t="shared" si="65"/>
        <v/>
      </c>
      <c r="CB278" s="3" t="str">
        <f t="shared" si="65"/>
        <v/>
      </c>
      <c r="CC278" s="3" t="str">
        <f t="shared" si="65"/>
        <v/>
      </c>
      <c r="CD278" s="3" t="str">
        <f t="shared" si="65"/>
        <v/>
      </c>
      <c r="CE278" s="3" t="str">
        <f t="shared" si="65"/>
        <v/>
      </c>
      <c r="CF278" s="3" t="str">
        <f t="shared" si="64"/>
        <v/>
      </c>
      <c r="CG278" s="3" t="str">
        <f t="shared" si="64"/>
        <v/>
      </c>
      <c r="CH278" s="3" t="str">
        <f t="shared" si="64"/>
        <v/>
      </c>
      <c r="CI278" s="3" t="str">
        <f t="shared" si="64"/>
        <v/>
      </c>
      <c r="CJ278" s="3" t="str">
        <f t="shared" si="64"/>
        <v/>
      </c>
      <c r="CK278" s="3" t="str">
        <f t="shared" si="64"/>
        <v/>
      </c>
      <c r="CL278" s="3" t="str">
        <f t="shared" si="64"/>
        <v/>
      </c>
      <c r="CM278" s="3" t="str">
        <f t="shared" si="64"/>
        <v/>
      </c>
      <c r="CN278" s="3" t="str">
        <f t="shared" si="64"/>
        <v/>
      </c>
      <c r="CO278" s="3" t="str">
        <f t="shared" si="68"/>
        <v/>
      </c>
      <c r="CP278" s="3" t="str">
        <f t="shared" si="68"/>
        <v/>
      </c>
      <c r="CQ278" s="3" t="str">
        <f t="shared" si="68"/>
        <v/>
      </c>
      <c r="CR278" s="3" t="str">
        <f t="shared" si="68"/>
        <v/>
      </c>
      <c r="CS278" s="3" t="str">
        <f t="shared" si="68"/>
        <v/>
      </c>
      <c r="CT278" s="3" t="str">
        <f t="shared" si="68"/>
        <v/>
      </c>
      <c r="CU278" s="3" t="str">
        <f t="shared" si="68"/>
        <v/>
      </c>
      <c r="CV278" s="3" t="str">
        <f t="shared" si="68"/>
        <v/>
      </c>
      <c r="CW278" s="3" t="str">
        <f t="shared" si="68"/>
        <v/>
      </c>
      <c r="CX278" s="3" t="str">
        <f t="shared" si="67"/>
        <v/>
      </c>
      <c r="CY278" s="3" t="str">
        <f t="shared" si="67"/>
        <v/>
      </c>
      <c r="CZ278" s="3" t="str">
        <f t="shared" si="67"/>
        <v/>
      </c>
      <c r="DA278" s="3" t="str">
        <f t="shared" si="67"/>
        <v/>
      </c>
      <c r="DB278" s="3" t="str">
        <f t="shared" si="67"/>
        <v/>
      </c>
      <c r="DC278" s="3" t="str">
        <f t="shared" si="63"/>
        <v/>
      </c>
      <c r="DD278" s="3" t="str">
        <f t="shared" si="63"/>
        <v/>
      </c>
      <c r="DE278" s="3" t="str">
        <f t="shared" si="63"/>
        <v/>
      </c>
      <c r="DF278" s="3" t="str">
        <f t="shared" si="63"/>
        <v/>
      </c>
      <c r="DG278" s="3" t="str">
        <f t="shared" si="63"/>
        <v/>
      </c>
      <c r="DH278" s="3" t="str">
        <f t="shared" si="63"/>
        <v/>
      </c>
      <c r="DI278" s="3" t="str">
        <f t="shared" si="63"/>
        <v/>
      </c>
      <c r="DJ278" s="3" t="str">
        <f t="shared" si="63"/>
        <v/>
      </c>
      <c r="DK278" s="3" t="str">
        <f t="shared" si="63"/>
        <v/>
      </c>
      <c r="DL278" s="3" t="str">
        <f t="shared" si="63"/>
        <v/>
      </c>
      <c r="DM278" s="3" t="str">
        <f t="shared" si="63"/>
        <v/>
      </c>
      <c r="DN278" s="3" t="str">
        <f t="shared" si="63"/>
        <v/>
      </c>
      <c r="DO278" s="3" t="str">
        <f t="shared" si="70"/>
        <v/>
      </c>
      <c r="DP278" s="3" t="str">
        <f t="shared" si="70"/>
        <v/>
      </c>
      <c r="DQ278" s="3" t="str">
        <f t="shared" si="70"/>
        <v/>
      </c>
      <c r="DR278" s="3" t="str">
        <f t="shared" si="58"/>
        <v/>
      </c>
      <c r="DS278" s="3" t="str">
        <f t="shared" si="58"/>
        <v/>
      </c>
      <c r="DT278" s="3" t="str">
        <f t="shared" si="58"/>
        <v/>
      </c>
      <c r="DU278" s="3" t="str">
        <f t="shared" si="58"/>
        <v/>
      </c>
      <c r="DV278" s="3" t="str">
        <f t="shared" si="58"/>
        <v/>
      </c>
    </row>
    <row r="279" spans="1:126" ht="45">
      <c r="A279" t="s">
        <v>115</v>
      </c>
      <c r="B279">
        <v>2021</v>
      </c>
      <c r="C279" t="s">
        <v>114</v>
      </c>
      <c r="D279">
        <v>106990</v>
      </c>
      <c r="E279" s="31">
        <v>1321219821028</v>
      </c>
      <c r="F279" t="s">
        <v>710</v>
      </c>
      <c r="G279">
        <v>324199</v>
      </c>
      <c r="H279" t="s">
        <v>711</v>
      </c>
      <c r="I279" t="s">
        <v>712</v>
      </c>
      <c r="J279" t="s">
        <v>713</v>
      </c>
      <c r="K279" t="s">
        <v>122</v>
      </c>
      <c r="L279">
        <v>35217</v>
      </c>
      <c r="M279" s="3" t="str">
        <f t="shared" si="66"/>
        <v>89. PRODUCE THE CHEMICAL, 93. AS A BYPRODUCT</v>
      </c>
      <c r="N279" s="3" t="s">
        <v>1433</v>
      </c>
      <c r="O279" s="3" t="s">
        <v>1408</v>
      </c>
      <c r="P279">
        <v>45</v>
      </c>
      <c r="Q279">
        <v>188</v>
      </c>
      <c r="R279">
        <v>233</v>
      </c>
      <c r="S279" s="3" t="s">
        <v>1407</v>
      </c>
      <c r="T279" s="3" t="s">
        <v>1405</v>
      </c>
      <c r="U279" s="3" t="s">
        <v>1405</v>
      </c>
      <c r="V279" s="3" t="s">
        <v>1405</v>
      </c>
      <c r="W279" s="3" t="s">
        <v>1407</v>
      </c>
      <c r="X279" s="3" t="s">
        <v>1405</v>
      </c>
      <c r="Y279" s="3" t="s">
        <v>1405</v>
      </c>
      <c r="Z279" s="3" t="s">
        <v>1405</v>
      </c>
      <c r="AA279" s="3" t="s">
        <v>1405</v>
      </c>
      <c r="AB279" s="3" t="s">
        <v>1405</v>
      </c>
      <c r="AC279" s="3" t="s">
        <v>1405</v>
      </c>
      <c r="AD279" s="3" t="s">
        <v>1405</v>
      </c>
      <c r="AE279" s="3" t="s">
        <v>1405</v>
      </c>
      <c r="AF279" s="3" t="s">
        <v>1405</v>
      </c>
      <c r="AG279" s="3" t="s">
        <v>1405</v>
      </c>
      <c r="AH279" s="3" t="s">
        <v>1405</v>
      </c>
      <c r="AI279" s="3" t="s">
        <v>1405</v>
      </c>
      <c r="AJ279" s="3" t="s">
        <v>1405</v>
      </c>
      <c r="AK279" s="3" t="s">
        <v>1405</v>
      </c>
      <c r="AL279" s="3" t="s">
        <v>1405</v>
      </c>
      <c r="AM279" s="3" t="s">
        <v>1405</v>
      </c>
      <c r="AN279" s="3" t="s">
        <v>1405</v>
      </c>
      <c r="AO279" s="3" t="s">
        <v>1405</v>
      </c>
      <c r="AP279" s="3" t="s">
        <v>1405</v>
      </c>
      <c r="AQ279" s="3" t="s">
        <v>1405</v>
      </c>
      <c r="AR279" s="3" t="s">
        <v>1405</v>
      </c>
      <c r="AS279" s="3" t="s">
        <v>1405</v>
      </c>
      <c r="AT279" s="3" t="s">
        <v>1405</v>
      </c>
      <c r="AU279" s="3" t="s">
        <v>1405</v>
      </c>
      <c r="AV279" s="3" t="s">
        <v>1405</v>
      </c>
      <c r="AW279" s="3" t="s">
        <v>1405</v>
      </c>
      <c r="AX279" s="3" t="s">
        <v>1405</v>
      </c>
      <c r="AY279" s="3" t="s">
        <v>1405</v>
      </c>
      <c r="AZ279" s="3" t="s">
        <v>1405</v>
      </c>
      <c r="BA279" s="3" t="s">
        <v>1405</v>
      </c>
      <c r="BB279" s="3" t="s">
        <v>1405</v>
      </c>
      <c r="BC279" s="3" t="s">
        <v>1405</v>
      </c>
      <c r="BD279" s="3" t="s">
        <v>1405</v>
      </c>
      <c r="BE279" s="3" t="s">
        <v>1405</v>
      </c>
      <c r="BF279" s="3" t="s">
        <v>1405</v>
      </c>
      <c r="BG279" s="3" t="s">
        <v>1405</v>
      </c>
      <c r="BH279" s="3" t="s">
        <v>1405</v>
      </c>
      <c r="BI279" s="3" t="s">
        <v>1405</v>
      </c>
      <c r="BJ279" s="3" t="s">
        <v>1405</v>
      </c>
      <c r="BK279" s="3" t="s">
        <v>1405</v>
      </c>
      <c r="BL279" s="3" t="s">
        <v>1405</v>
      </c>
      <c r="BM279" s="3" t="s">
        <v>1405</v>
      </c>
      <c r="BN279" s="3" t="s">
        <v>1405</v>
      </c>
      <c r="BO279" s="3" t="s">
        <v>1405</v>
      </c>
      <c r="BP279" s="3" t="s">
        <v>1405</v>
      </c>
      <c r="BQ279" s="3" t="s">
        <v>1405</v>
      </c>
      <c r="BR279" s="3" t="s">
        <v>1405</v>
      </c>
      <c r="BS279" s="3" t="s">
        <v>1405</v>
      </c>
      <c r="BT279" s="3" t="s">
        <v>1405</v>
      </c>
      <c r="BU279" s="3" t="str">
        <f t="shared" si="65"/>
        <v>89. PRODUCE THE CHEMICAL</v>
      </c>
      <c r="BV279" s="3" t="str">
        <f t="shared" si="65"/>
        <v/>
      </c>
      <c r="BW279" s="3" t="str">
        <f t="shared" si="65"/>
        <v/>
      </c>
      <c r="BX279" s="3" t="str">
        <f t="shared" si="65"/>
        <v/>
      </c>
      <c r="BY279" s="3" t="str">
        <f t="shared" si="65"/>
        <v>93. AS A BYPRODUCT</v>
      </c>
      <c r="BZ279" s="3" t="str">
        <f t="shared" si="65"/>
        <v/>
      </c>
      <c r="CA279" s="3" t="str">
        <f t="shared" si="65"/>
        <v/>
      </c>
      <c r="CB279" s="3" t="str">
        <f t="shared" si="65"/>
        <v/>
      </c>
      <c r="CC279" s="3" t="str">
        <f t="shared" si="65"/>
        <v/>
      </c>
      <c r="CD279" s="3" t="str">
        <f t="shared" si="65"/>
        <v/>
      </c>
      <c r="CE279" s="3" t="str">
        <f t="shared" si="65"/>
        <v/>
      </c>
      <c r="CF279" s="3" t="str">
        <f t="shared" si="64"/>
        <v/>
      </c>
      <c r="CG279" s="3" t="str">
        <f t="shared" si="64"/>
        <v/>
      </c>
      <c r="CH279" s="3" t="str">
        <f t="shared" si="64"/>
        <v/>
      </c>
      <c r="CI279" s="3" t="str">
        <f t="shared" si="64"/>
        <v/>
      </c>
      <c r="CJ279" s="3" t="str">
        <f t="shared" si="64"/>
        <v/>
      </c>
      <c r="CK279" s="3" t="str">
        <f t="shared" si="64"/>
        <v/>
      </c>
      <c r="CL279" s="3" t="str">
        <f t="shared" si="64"/>
        <v/>
      </c>
      <c r="CM279" s="3" t="str">
        <f t="shared" si="64"/>
        <v/>
      </c>
      <c r="CN279" s="3" t="str">
        <f t="shared" si="64"/>
        <v/>
      </c>
      <c r="CO279" s="3" t="str">
        <f t="shared" si="68"/>
        <v/>
      </c>
      <c r="CP279" s="3" t="str">
        <f t="shared" si="68"/>
        <v/>
      </c>
      <c r="CQ279" s="3" t="str">
        <f t="shared" si="68"/>
        <v/>
      </c>
      <c r="CR279" s="3" t="str">
        <f t="shared" si="68"/>
        <v/>
      </c>
      <c r="CS279" s="3" t="str">
        <f t="shared" si="68"/>
        <v/>
      </c>
      <c r="CT279" s="3" t="str">
        <f t="shared" si="68"/>
        <v/>
      </c>
      <c r="CU279" s="3" t="str">
        <f t="shared" si="68"/>
        <v/>
      </c>
      <c r="CV279" s="3" t="str">
        <f t="shared" si="68"/>
        <v/>
      </c>
      <c r="CW279" s="3" t="str">
        <f t="shared" si="68"/>
        <v/>
      </c>
      <c r="CX279" s="3" t="str">
        <f t="shared" si="67"/>
        <v/>
      </c>
      <c r="CY279" s="3" t="str">
        <f t="shared" si="67"/>
        <v/>
      </c>
      <c r="CZ279" s="3" t="str">
        <f t="shared" si="67"/>
        <v/>
      </c>
      <c r="DA279" s="3" t="str">
        <f t="shared" si="67"/>
        <v/>
      </c>
      <c r="DB279" s="3" t="str">
        <f t="shared" si="67"/>
        <v/>
      </c>
      <c r="DC279" s="3" t="str">
        <f t="shared" si="63"/>
        <v/>
      </c>
      <c r="DD279" s="3" t="str">
        <f t="shared" si="63"/>
        <v/>
      </c>
      <c r="DE279" s="3" t="str">
        <f t="shared" si="63"/>
        <v/>
      </c>
      <c r="DF279" s="3" t="str">
        <f t="shared" si="63"/>
        <v/>
      </c>
      <c r="DG279" s="3" t="str">
        <f t="shared" si="63"/>
        <v/>
      </c>
      <c r="DH279" s="3" t="str">
        <f t="shared" si="63"/>
        <v/>
      </c>
      <c r="DI279" s="3" t="str">
        <f t="shared" si="63"/>
        <v/>
      </c>
      <c r="DJ279" s="3" t="str">
        <f t="shared" si="63"/>
        <v/>
      </c>
      <c r="DK279" s="3" t="str">
        <f t="shared" si="63"/>
        <v/>
      </c>
      <c r="DL279" s="3" t="str">
        <f t="shared" ref="DL279:DU324" si="71">IF(BJ279="Yes", DL$1,"")</f>
        <v/>
      </c>
      <c r="DM279" s="3" t="str">
        <f t="shared" si="71"/>
        <v/>
      </c>
      <c r="DN279" s="3" t="str">
        <f t="shared" si="71"/>
        <v/>
      </c>
      <c r="DO279" s="3" t="str">
        <f t="shared" si="70"/>
        <v/>
      </c>
      <c r="DP279" s="3" t="str">
        <f t="shared" si="70"/>
        <v/>
      </c>
      <c r="DQ279" s="3" t="str">
        <f t="shared" si="70"/>
        <v/>
      </c>
      <c r="DR279" s="3" t="str">
        <f t="shared" si="70"/>
        <v/>
      </c>
      <c r="DS279" s="3" t="str">
        <f t="shared" si="70"/>
        <v/>
      </c>
      <c r="DT279" s="3" t="str">
        <f t="shared" si="70"/>
        <v/>
      </c>
      <c r="DU279" s="3" t="str">
        <f t="shared" si="70"/>
        <v/>
      </c>
      <c r="DV279" s="3" t="str">
        <f t="shared" si="70"/>
        <v/>
      </c>
    </row>
    <row r="280" spans="1:126" ht="60">
      <c r="A280" t="s">
        <v>115</v>
      </c>
      <c r="B280">
        <v>2016</v>
      </c>
      <c r="C280" t="s">
        <v>114</v>
      </c>
      <c r="D280">
        <v>106990</v>
      </c>
      <c r="E280" s="31">
        <v>1316215309877</v>
      </c>
      <c r="F280" t="s">
        <v>720</v>
      </c>
      <c r="G280">
        <v>447190</v>
      </c>
      <c r="H280" t="s">
        <v>721</v>
      </c>
      <c r="I280" t="s">
        <v>722</v>
      </c>
      <c r="J280" t="s">
        <v>723</v>
      </c>
      <c r="K280" t="s">
        <v>216</v>
      </c>
      <c r="L280">
        <v>70510</v>
      </c>
      <c r="M280" s="3" t="str">
        <f t="shared" si="66"/>
        <v>114. USED AS AN ARTICLE COMPONENT</v>
      </c>
      <c r="N280" s="3" t="s">
        <v>58</v>
      </c>
      <c r="O280" s="3" t="s">
        <v>1440</v>
      </c>
      <c r="P280">
        <v>30</v>
      </c>
      <c r="Q280">
        <v>100</v>
      </c>
      <c r="R280">
        <v>130</v>
      </c>
      <c r="S280" s="3" t="s">
        <v>1405</v>
      </c>
      <c r="T280" s="3" t="s">
        <v>1405</v>
      </c>
      <c r="U280" s="3" t="s">
        <v>1405</v>
      </c>
      <c r="V280" s="3" t="s">
        <v>1405</v>
      </c>
      <c r="W280" s="3" t="s">
        <v>1405</v>
      </c>
      <c r="X280" s="3" t="s">
        <v>1405</v>
      </c>
      <c r="Y280" s="3" t="s">
        <v>1405</v>
      </c>
      <c r="AE280" s="3" t="s">
        <v>1405</v>
      </c>
      <c r="AR280" s="3" t="s">
        <v>1407</v>
      </c>
      <c r="AS280" s="3" t="s">
        <v>1405</v>
      </c>
      <c r="AT280" s="3" t="s">
        <v>1405</v>
      </c>
      <c r="AV280" s="3" t="s">
        <v>1405</v>
      </c>
      <c r="BD280" s="3" t="s">
        <v>1405</v>
      </c>
      <c r="BK280" s="3" t="s">
        <v>1405</v>
      </c>
      <c r="BU280" s="3" t="str">
        <f t="shared" si="65"/>
        <v/>
      </c>
      <c r="BV280" s="3" t="str">
        <f t="shared" si="65"/>
        <v/>
      </c>
      <c r="BW280" s="3" t="str">
        <f t="shared" ref="BW280:CH304" si="72">IF(U280="Yes", BW$1,"")</f>
        <v/>
      </c>
      <c r="BX280" s="3" t="str">
        <f t="shared" si="72"/>
        <v/>
      </c>
      <c r="BY280" s="3" t="str">
        <f t="shared" si="72"/>
        <v/>
      </c>
      <c r="BZ280" s="3" t="str">
        <f t="shared" si="72"/>
        <v/>
      </c>
      <c r="CA280" s="3" t="str">
        <f t="shared" si="72"/>
        <v/>
      </c>
      <c r="CB280" s="3" t="str">
        <f t="shared" si="72"/>
        <v/>
      </c>
      <c r="CC280" s="3" t="str">
        <f t="shared" si="72"/>
        <v/>
      </c>
      <c r="CD280" s="3" t="str">
        <f t="shared" si="72"/>
        <v/>
      </c>
      <c r="CE280" s="3" t="str">
        <f t="shared" si="72"/>
        <v/>
      </c>
      <c r="CF280" s="3" t="str">
        <f t="shared" si="64"/>
        <v/>
      </c>
      <c r="CG280" s="3" t="str">
        <f t="shared" si="64"/>
        <v/>
      </c>
      <c r="CH280" s="3" t="str">
        <f t="shared" si="64"/>
        <v/>
      </c>
      <c r="CI280" s="3" t="str">
        <f t="shared" si="64"/>
        <v/>
      </c>
      <c r="CJ280" s="3" t="str">
        <f t="shared" si="64"/>
        <v/>
      </c>
      <c r="CK280" s="3" t="str">
        <f t="shared" si="64"/>
        <v/>
      </c>
      <c r="CL280" s="3" t="str">
        <f t="shared" si="64"/>
        <v/>
      </c>
      <c r="CM280" s="3" t="str">
        <f t="shared" si="64"/>
        <v/>
      </c>
      <c r="CN280" s="3" t="str">
        <f t="shared" si="64"/>
        <v/>
      </c>
      <c r="CO280" s="3" t="str">
        <f t="shared" si="68"/>
        <v/>
      </c>
      <c r="CP280" s="3" t="str">
        <f t="shared" si="68"/>
        <v/>
      </c>
      <c r="CQ280" s="3" t="str">
        <f t="shared" si="68"/>
        <v/>
      </c>
      <c r="CR280" s="3" t="str">
        <f t="shared" si="68"/>
        <v/>
      </c>
      <c r="CS280" s="3" t="str">
        <f t="shared" si="68"/>
        <v/>
      </c>
      <c r="CT280" s="3" t="str">
        <f t="shared" si="68"/>
        <v>114. USED AS AN ARTICLE COMPONENT</v>
      </c>
      <c r="CU280" s="3" t="str">
        <f t="shared" si="68"/>
        <v/>
      </c>
      <c r="CV280" s="3" t="str">
        <f t="shared" si="68"/>
        <v/>
      </c>
      <c r="CW280" s="3" t="str">
        <f t="shared" si="68"/>
        <v/>
      </c>
      <c r="CX280" s="3" t="str">
        <f t="shared" si="67"/>
        <v/>
      </c>
      <c r="CY280" s="3" t="str">
        <f t="shared" si="67"/>
        <v/>
      </c>
      <c r="CZ280" s="3" t="str">
        <f t="shared" si="67"/>
        <v/>
      </c>
      <c r="DA280" s="3" t="str">
        <f t="shared" si="67"/>
        <v/>
      </c>
      <c r="DB280" s="3" t="str">
        <f t="shared" si="67"/>
        <v/>
      </c>
      <c r="DC280" s="3" t="str">
        <f t="shared" si="67"/>
        <v/>
      </c>
      <c r="DD280" s="3" t="str">
        <f t="shared" si="67"/>
        <v/>
      </c>
      <c r="DE280" s="3" t="str">
        <f t="shared" si="67"/>
        <v/>
      </c>
      <c r="DF280" s="3" t="str">
        <f t="shared" si="67"/>
        <v/>
      </c>
      <c r="DG280" s="3" t="str">
        <f t="shared" si="67"/>
        <v/>
      </c>
      <c r="DH280" s="3" t="str">
        <f t="shared" si="67"/>
        <v/>
      </c>
      <c r="DI280" s="3" t="str">
        <f t="shared" si="67"/>
        <v/>
      </c>
      <c r="DJ280" s="3" t="str">
        <f t="shared" si="67"/>
        <v/>
      </c>
      <c r="DK280" s="3" t="str">
        <f t="shared" si="67"/>
        <v/>
      </c>
      <c r="DL280" s="3" t="str">
        <f t="shared" si="71"/>
        <v/>
      </c>
      <c r="DM280" s="3" t="str">
        <f t="shared" si="71"/>
        <v/>
      </c>
      <c r="DN280" s="3" t="str">
        <f t="shared" si="71"/>
        <v/>
      </c>
      <c r="DO280" s="3" t="str">
        <f t="shared" si="70"/>
        <v/>
      </c>
      <c r="DP280" s="3" t="str">
        <f t="shared" si="70"/>
        <v/>
      </c>
      <c r="DQ280" s="3" t="str">
        <f t="shared" si="70"/>
        <v/>
      </c>
      <c r="DR280" s="3" t="str">
        <f t="shared" si="70"/>
        <v/>
      </c>
      <c r="DS280" s="3" t="str">
        <f t="shared" si="70"/>
        <v/>
      </c>
      <c r="DT280" s="3" t="str">
        <f t="shared" si="70"/>
        <v/>
      </c>
      <c r="DU280" s="3" t="str">
        <f t="shared" si="70"/>
        <v/>
      </c>
      <c r="DV280" s="3" t="str">
        <f t="shared" si="70"/>
        <v/>
      </c>
    </row>
    <row r="281" spans="1:126" ht="60">
      <c r="A281" t="s">
        <v>115</v>
      </c>
      <c r="B281">
        <v>2017</v>
      </c>
      <c r="C281" t="s">
        <v>114</v>
      </c>
      <c r="D281">
        <v>106990</v>
      </c>
      <c r="E281" s="31">
        <v>1317216010239</v>
      </c>
      <c r="F281" t="s">
        <v>720</v>
      </c>
      <c r="G281">
        <v>424710</v>
      </c>
      <c r="H281" t="s">
        <v>721</v>
      </c>
      <c r="I281" t="s">
        <v>722</v>
      </c>
      <c r="J281" t="s">
        <v>723</v>
      </c>
      <c r="K281" t="s">
        <v>216</v>
      </c>
      <c r="L281">
        <v>70510</v>
      </c>
      <c r="M281" s="3" t="str">
        <f t="shared" si="66"/>
        <v>114. USED AS AN ARTICLE COMPONENT</v>
      </c>
      <c r="N281" s="3" t="s">
        <v>58</v>
      </c>
      <c r="O281" s="3" t="s">
        <v>1440</v>
      </c>
      <c r="P281">
        <v>30</v>
      </c>
      <c r="Q281">
        <v>110</v>
      </c>
      <c r="R281">
        <v>140</v>
      </c>
      <c r="S281" s="3" t="s">
        <v>1405</v>
      </c>
      <c r="T281" s="3" t="s">
        <v>1405</v>
      </c>
      <c r="U281" s="3" t="s">
        <v>1405</v>
      </c>
      <c r="V281" s="3" t="s">
        <v>1405</v>
      </c>
      <c r="W281" s="3" t="s">
        <v>1405</v>
      </c>
      <c r="X281" s="3" t="s">
        <v>1405</v>
      </c>
      <c r="Y281" s="3" t="s">
        <v>1405</v>
      </c>
      <c r="AE281" s="3" t="s">
        <v>1405</v>
      </c>
      <c r="AR281" s="3" t="s">
        <v>1407</v>
      </c>
      <c r="AS281" s="3" t="s">
        <v>1405</v>
      </c>
      <c r="AT281" s="3" t="s">
        <v>1405</v>
      </c>
      <c r="AV281" s="3" t="s">
        <v>1405</v>
      </c>
      <c r="BD281" s="3" t="s">
        <v>1405</v>
      </c>
      <c r="BK281" s="3" t="s">
        <v>1405</v>
      </c>
      <c r="BU281" s="3" t="str">
        <f t="shared" ref="BU281:CF337" si="73">IF(S281="Yes", BU$1,"")</f>
        <v/>
      </c>
      <c r="BV281" s="3" t="str">
        <f t="shared" si="73"/>
        <v/>
      </c>
      <c r="BW281" s="3" t="str">
        <f t="shared" si="72"/>
        <v/>
      </c>
      <c r="BX281" s="3" t="str">
        <f t="shared" si="72"/>
        <v/>
      </c>
      <c r="BY281" s="3" t="str">
        <f t="shared" si="72"/>
        <v/>
      </c>
      <c r="BZ281" s="3" t="str">
        <f t="shared" si="72"/>
        <v/>
      </c>
      <c r="CA281" s="3" t="str">
        <f t="shared" si="72"/>
        <v/>
      </c>
      <c r="CB281" s="3" t="str">
        <f t="shared" si="72"/>
        <v/>
      </c>
      <c r="CC281" s="3" t="str">
        <f t="shared" si="72"/>
        <v/>
      </c>
      <c r="CD281" s="3" t="str">
        <f t="shared" si="72"/>
        <v/>
      </c>
      <c r="CE281" s="3" t="str">
        <f t="shared" si="72"/>
        <v/>
      </c>
      <c r="CF281" s="3" t="str">
        <f t="shared" si="64"/>
        <v/>
      </c>
      <c r="CG281" s="3" t="str">
        <f t="shared" si="64"/>
        <v/>
      </c>
      <c r="CH281" s="3" t="str">
        <f t="shared" si="64"/>
        <v/>
      </c>
      <c r="CI281" s="3" t="str">
        <f t="shared" si="64"/>
        <v/>
      </c>
      <c r="CJ281" s="3" t="str">
        <f t="shared" si="64"/>
        <v/>
      </c>
      <c r="CK281" s="3" t="str">
        <f t="shared" si="64"/>
        <v/>
      </c>
      <c r="CL281" s="3" t="str">
        <f t="shared" si="64"/>
        <v/>
      </c>
      <c r="CM281" s="3" t="str">
        <f t="shared" si="64"/>
        <v/>
      </c>
      <c r="CN281" s="3" t="str">
        <f t="shared" si="64"/>
        <v/>
      </c>
      <c r="CO281" s="3" t="str">
        <f t="shared" si="68"/>
        <v/>
      </c>
      <c r="CP281" s="3" t="str">
        <f t="shared" si="68"/>
        <v/>
      </c>
      <c r="CQ281" s="3" t="str">
        <f t="shared" si="68"/>
        <v/>
      </c>
      <c r="CR281" s="3" t="str">
        <f t="shared" si="68"/>
        <v/>
      </c>
      <c r="CS281" s="3" t="str">
        <f t="shared" si="68"/>
        <v/>
      </c>
      <c r="CT281" s="3" t="str">
        <f t="shared" si="68"/>
        <v>114. USED AS AN ARTICLE COMPONENT</v>
      </c>
      <c r="CU281" s="3" t="str">
        <f t="shared" si="68"/>
        <v/>
      </c>
      <c r="CV281" s="3" t="str">
        <f t="shared" si="68"/>
        <v/>
      </c>
      <c r="CW281" s="3" t="str">
        <f t="shared" si="68"/>
        <v/>
      </c>
      <c r="CX281" s="3" t="str">
        <f t="shared" si="67"/>
        <v/>
      </c>
      <c r="CY281" s="3" t="str">
        <f t="shared" si="67"/>
        <v/>
      </c>
      <c r="CZ281" s="3" t="str">
        <f t="shared" si="67"/>
        <v/>
      </c>
      <c r="DA281" s="3" t="str">
        <f t="shared" si="67"/>
        <v/>
      </c>
      <c r="DB281" s="3" t="str">
        <f t="shared" si="67"/>
        <v/>
      </c>
      <c r="DC281" s="3" t="str">
        <f t="shared" si="67"/>
        <v/>
      </c>
      <c r="DD281" s="3" t="str">
        <f t="shared" si="67"/>
        <v/>
      </c>
      <c r="DE281" s="3" t="str">
        <f t="shared" si="67"/>
        <v/>
      </c>
      <c r="DF281" s="3" t="str">
        <f t="shared" si="67"/>
        <v/>
      </c>
      <c r="DG281" s="3" t="str">
        <f t="shared" si="67"/>
        <v/>
      </c>
      <c r="DH281" s="3" t="str">
        <f t="shared" si="67"/>
        <v/>
      </c>
      <c r="DI281" s="3" t="str">
        <f t="shared" si="67"/>
        <v/>
      </c>
      <c r="DJ281" s="3" t="str">
        <f t="shared" si="67"/>
        <v/>
      </c>
      <c r="DK281" s="3" t="str">
        <f t="shared" si="67"/>
        <v/>
      </c>
      <c r="DL281" s="3" t="str">
        <f t="shared" si="71"/>
        <v/>
      </c>
      <c r="DM281" s="3" t="str">
        <f t="shared" si="71"/>
        <v/>
      </c>
      <c r="DN281" s="3" t="str">
        <f t="shared" si="71"/>
        <v/>
      </c>
      <c r="DO281" s="3" t="str">
        <f t="shared" si="70"/>
        <v/>
      </c>
      <c r="DP281" s="3" t="str">
        <f t="shared" si="70"/>
        <v/>
      </c>
      <c r="DQ281" s="3" t="str">
        <f t="shared" si="70"/>
        <v/>
      </c>
      <c r="DR281" s="3" t="str">
        <f t="shared" si="70"/>
        <v/>
      </c>
      <c r="DS281" s="3" t="str">
        <f t="shared" si="70"/>
        <v/>
      </c>
      <c r="DT281" s="3" t="str">
        <f t="shared" si="70"/>
        <v/>
      </c>
      <c r="DU281" s="3" t="str">
        <f t="shared" si="70"/>
        <v/>
      </c>
      <c r="DV281" s="3" t="str">
        <f t="shared" si="70"/>
        <v/>
      </c>
    </row>
    <row r="282" spans="1:126" ht="90">
      <c r="A282" t="s">
        <v>115</v>
      </c>
      <c r="B282">
        <v>2018</v>
      </c>
      <c r="C282" t="s">
        <v>114</v>
      </c>
      <c r="D282">
        <v>106990</v>
      </c>
      <c r="E282" s="31">
        <v>1318216865523</v>
      </c>
      <c r="F282" t="s">
        <v>720</v>
      </c>
      <c r="G282">
        <v>424710</v>
      </c>
      <c r="H282" t="s">
        <v>721</v>
      </c>
      <c r="I282" t="s">
        <v>722</v>
      </c>
      <c r="J282" t="s">
        <v>723</v>
      </c>
      <c r="K282" t="s">
        <v>216</v>
      </c>
      <c r="L282">
        <v>70510</v>
      </c>
      <c r="M282" s="3" t="str">
        <f t="shared" si="66"/>
        <v>114. USED AS AN ARTICLE COMPONENT</v>
      </c>
      <c r="N282" s="3" t="s">
        <v>58</v>
      </c>
      <c r="O282" s="3" t="s">
        <v>1440</v>
      </c>
      <c r="P282">
        <v>25</v>
      </c>
      <c r="Q282">
        <v>105</v>
      </c>
      <c r="R282">
        <v>130</v>
      </c>
      <c r="S282" s="3" t="s">
        <v>1405</v>
      </c>
      <c r="T282" s="3" t="s">
        <v>1405</v>
      </c>
      <c r="U282" s="3" t="s">
        <v>1405</v>
      </c>
      <c r="V282" s="3" t="s">
        <v>1405</v>
      </c>
      <c r="W282" s="3" t="s">
        <v>1405</v>
      </c>
      <c r="X282" s="3" t="s">
        <v>1405</v>
      </c>
      <c r="Y282" s="3" t="s">
        <v>1405</v>
      </c>
      <c r="Z282" s="3" t="s">
        <v>1405</v>
      </c>
      <c r="AA282" s="3" t="s">
        <v>1405</v>
      </c>
      <c r="AB282" s="3" t="s">
        <v>1405</v>
      </c>
      <c r="AC282" s="3" t="s">
        <v>1405</v>
      </c>
      <c r="AD282" s="3" t="s">
        <v>1405</v>
      </c>
      <c r="AE282" s="3" t="s">
        <v>1405</v>
      </c>
      <c r="AF282" s="3" t="s">
        <v>1405</v>
      </c>
      <c r="AG282" s="3" t="s">
        <v>1405</v>
      </c>
      <c r="AH282" s="3" t="s">
        <v>1405</v>
      </c>
      <c r="AI282" s="3" t="s">
        <v>1405</v>
      </c>
      <c r="AJ282" s="3" t="s">
        <v>1405</v>
      </c>
      <c r="AK282" s="3" t="s">
        <v>1405</v>
      </c>
      <c r="AL282" s="3" t="s">
        <v>1405</v>
      </c>
      <c r="AM282" s="3" t="s">
        <v>1405</v>
      </c>
      <c r="AN282" s="3" t="s">
        <v>1405</v>
      </c>
      <c r="AO282" s="3" t="s">
        <v>1405</v>
      </c>
      <c r="AP282" s="3" t="s">
        <v>1405</v>
      </c>
      <c r="AQ282" s="3" t="s">
        <v>1405</v>
      </c>
      <c r="AR282" s="3" t="s">
        <v>1407</v>
      </c>
      <c r="AS282" s="3" t="s">
        <v>1405</v>
      </c>
      <c r="AT282" s="3" t="s">
        <v>1405</v>
      </c>
      <c r="AU282" s="3" t="s">
        <v>1405</v>
      </c>
      <c r="AV282" s="3" t="s">
        <v>1405</v>
      </c>
      <c r="AW282" s="3" t="s">
        <v>1405</v>
      </c>
      <c r="AX282" s="3" t="s">
        <v>1405</v>
      </c>
      <c r="AY282" s="3" t="s">
        <v>1405</v>
      </c>
      <c r="AZ282" s="3" t="s">
        <v>1405</v>
      </c>
      <c r="BA282" s="3" t="s">
        <v>1405</v>
      </c>
      <c r="BB282" s="3" t="s">
        <v>1405</v>
      </c>
      <c r="BC282" s="3" t="s">
        <v>1405</v>
      </c>
      <c r="BD282" s="3" t="s">
        <v>1405</v>
      </c>
      <c r="BE282" s="3" t="s">
        <v>1405</v>
      </c>
      <c r="BF282" s="3" t="s">
        <v>1405</v>
      </c>
      <c r="BG282" s="3" t="s">
        <v>1405</v>
      </c>
      <c r="BH282" s="3" t="s">
        <v>1405</v>
      </c>
      <c r="BI282" s="3" t="s">
        <v>1405</v>
      </c>
      <c r="BJ282" s="3" t="s">
        <v>1405</v>
      </c>
      <c r="BK282" s="3" t="s">
        <v>1405</v>
      </c>
      <c r="BL282" s="3" t="s">
        <v>1405</v>
      </c>
      <c r="BM282" s="3" t="s">
        <v>1405</v>
      </c>
      <c r="BN282" s="3" t="s">
        <v>1405</v>
      </c>
      <c r="BO282" s="3" t="s">
        <v>1405</v>
      </c>
      <c r="BP282" s="3" t="s">
        <v>1405</v>
      </c>
      <c r="BQ282" s="3" t="s">
        <v>1405</v>
      </c>
      <c r="BR282" s="3" t="s">
        <v>1405</v>
      </c>
      <c r="BS282" s="3" t="s">
        <v>1405</v>
      </c>
      <c r="BT282" s="3" t="s">
        <v>1405</v>
      </c>
      <c r="BU282" s="3" t="str">
        <f t="shared" si="73"/>
        <v/>
      </c>
      <c r="BV282" s="3" t="str">
        <f t="shared" si="73"/>
        <v/>
      </c>
      <c r="BW282" s="3" t="str">
        <f t="shared" si="72"/>
        <v/>
      </c>
      <c r="BX282" s="3" t="str">
        <f t="shared" si="72"/>
        <v/>
      </c>
      <c r="BY282" s="3" t="str">
        <f t="shared" si="72"/>
        <v/>
      </c>
      <c r="BZ282" s="3" t="str">
        <f t="shared" si="72"/>
        <v/>
      </c>
      <c r="CA282" s="3" t="str">
        <f t="shared" si="72"/>
        <v/>
      </c>
      <c r="CB282" s="3" t="str">
        <f t="shared" si="72"/>
        <v/>
      </c>
      <c r="CC282" s="3" t="str">
        <f t="shared" si="72"/>
        <v/>
      </c>
      <c r="CD282" s="3" t="str">
        <f t="shared" si="72"/>
        <v/>
      </c>
      <c r="CE282" s="3" t="str">
        <f t="shared" si="72"/>
        <v/>
      </c>
      <c r="CF282" s="3" t="str">
        <f t="shared" si="64"/>
        <v/>
      </c>
      <c r="CG282" s="3" t="str">
        <f t="shared" si="64"/>
        <v/>
      </c>
      <c r="CH282" s="3" t="str">
        <f t="shared" si="64"/>
        <v/>
      </c>
      <c r="CI282" s="3" t="str">
        <f t="shared" si="64"/>
        <v/>
      </c>
      <c r="CJ282" s="3" t="str">
        <f t="shared" si="64"/>
        <v/>
      </c>
      <c r="CK282" s="3" t="str">
        <f t="shared" si="64"/>
        <v/>
      </c>
      <c r="CL282" s="3" t="str">
        <f t="shared" si="64"/>
        <v/>
      </c>
      <c r="CM282" s="3" t="str">
        <f t="shared" si="64"/>
        <v/>
      </c>
      <c r="CN282" s="3" t="str">
        <f t="shared" si="64"/>
        <v/>
      </c>
      <c r="CO282" s="3" t="str">
        <f t="shared" si="68"/>
        <v/>
      </c>
      <c r="CP282" s="3" t="str">
        <f t="shared" si="68"/>
        <v/>
      </c>
      <c r="CQ282" s="3" t="str">
        <f t="shared" si="68"/>
        <v/>
      </c>
      <c r="CR282" s="3" t="str">
        <f t="shared" si="68"/>
        <v/>
      </c>
      <c r="CS282" s="3" t="str">
        <f t="shared" si="68"/>
        <v/>
      </c>
      <c r="CT282" s="3" t="str">
        <f t="shared" si="68"/>
        <v>114. USED AS AN ARTICLE COMPONENT</v>
      </c>
      <c r="CU282" s="3" t="str">
        <f t="shared" si="68"/>
        <v/>
      </c>
      <c r="CV282" s="3" t="str">
        <f t="shared" si="68"/>
        <v/>
      </c>
      <c r="CW282" s="3" t="str">
        <f t="shared" si="68"/>
        <v/>
      </c>
      <c r="CX282" s="3" t="str">
        <f t="shared" si="67"/>
        <v/>
      </c>
      <c r="CY282" s="3" t="str">
        <f t="shared" si="67"/>
        <v/>
      </c>
      <c r="CZ282" s="3" t="str">
        <f t="shared" si="67"/>
        <v/>
      </c>
      <c r="DA282" s="3" t="str">
        <f t="shared" si="67"/>
        <v/>
      </c>
      <c r="DB282" s="3" t="str">
        <f t="shared" si="67"/>
        <v/>
      </c>
      <c r="DC282" s="3" t="str">
        <f t="shared" si="67"/>
        <v/>
      </c>
      <c r="DD282" s="3" t="str">
        <f t="shared" si="67"/>
        <v/>
      </c>
      <c r="DE282" s="3" t="str">
        <f t="shared" si="67"/>
        <v/>
      </c>
      <c r="DF282" s="3" t="str">
        <f t="shared" si="67"/>
        <v/>
      </c>
      <c r="DG282" s="3" t="str">
        <f t="shared" si="67"/>
        <v/>
      </c>
      <c r="DH282" s="3" t="str">
        <f t="shared" si="67"/>
        <v/>
      </c>
      <c r="DI282" s="3" t="str">
        <f t="shared" si="67"/>
        <v/>
      </c>
      <c r="DJ282" s="3" t="str">
        <f t="shared" si="67"/>
        <v/>
      </c>
      <c r="DK282" s="3" t="str">
        <f t="shared" si="67"/>
        <v/>
      </c>
      <c r="DL282" s="3" t="str">
        <f t="shared" si="71"/>
        <v/>
      </c>
      <c r="DM282" s="3" t="str">
        <f t="shared" si="71"/>
        <v/>
      </c>
      <c r="DN282" s="3" t="str">
        <f t="shared" si="71"/>
        <v/>
      </c>
      <c r="DO282" s="3" t="str">
        <f t="shared" si="70"/>
        <v/>
      </c>
      <c r="DP282" s="3" t="str">
        <f t="shared" si="70"/>
        <v/>
      </c>
      <c r="DQ282" s="3" t="str">
        <f t="shared" si="70"/>
        <v/>
      </c>
      <c r="DR282" s="3" t="str">
        <f t="shared" si="70"/>
        <v/>
      </c>
      <c r="DS282" s="3" t="str">
        <f t="shared" si="70"/>
        <v/>
      </c>
      <c r="DT282" s="3" t="str">
        <f t="shared" si="70"/>
        <v/>
      </c>
      <c r="DU282" s="3" t="str">
        <f t="shared" si="70"/>
        <v/>
      </c>
      <c r="DV282" s="3" t="str">
        <f t="shared" si="70"/>
        <v/>
      </c>
    </row>
    <row r="283" spans="1:126" ht="90">
      <c r="A283" t="s">
        <v>115</v>
      </c>
      <c r="B283">
        <v>2019</v>
      </c>
      <c r="C283" t="s">
        <v>114</v>
      </c>
      <c r="D283">
        <v>106990</v>
      </c>
      <c r="E283" s="31">
        <v>1319217716481</v>
      </c>
      <c r="F283" t="s">
        <v>720</v>
      </c>
      <c r="G283">
        <v>424710</v>
      </c>
      <c r="H283" t="s">
        <v>721</v>
      </c>
      <c r="I283" t="s">
        <v>722</v>
      </c>
      <c r="J283" t="s">
        <v>723</v>
      </c>
      <c r="K283" t="s">
        <v>216</v>
      </c>
      <c r="L283">
        <v>70510</v>
      </c>
      <c r="M283" s="3" t="str">
        <f t="shared" si="66"/>
        <v>114. USED AS AN ARTICLE COMPONENT</v>
      </c>
      <c r="N283" s="3" t="s">
        <v>58</v>
      </c>
      <c r="O283" s="3" t="s">
        <v>1440</v>
      </c>
      <c r="P283">
        <v>25</v>
      </c>
      <c r="Q283">
        <v>95</v>
      </c>
      <c r="R283">
        <v>120</v>
      </c>
      <c r="S283" s="3" t="s">
        <v>1405</v>
      </c>
      <c r="T283" s="3" t="s">
        <v>1405</v>
      </c>
      <c r="U283" s="3" t="s">
        <v>1405</v>
      </c>
      <c r="V283" s="3" t="s">
        <v>1405</v>
      </c>
      <c r="W283" s="3" t="s">
        <v>1405</v>
      </c>
      <c r="X283" s="3" t="s">
        <v>1405</v>
      </c>
      <c r="Y283" s="3" t="s">
        <v>1405</v>
      </c>
      <c r="Z283" s="3" t="s">
        <v>1405</v>
      </c>
      <c r="AA283" s="3" t="s">
        <v>1405</v>
      </c>
      <c r="AB283" s="3" t="s">
        <v>1405</v>
      </c>
      <c r="AC283" s="3" t="s">
        <v>1405</v>
      </c>
      <c r="AD283" s="3" t="s">
        <v>1405</v>
      </c>
      <c r="AE283" s="3" t="s">
        <v>1405</v>
      </c>
      <c r="AF283" s="3" t="s">
        <v>1405</v>
      </c>
      <c r="AG283" s="3" t="s">
        <v>1405</v>
      </c>
      <c r="AH283" s="3" t="s">
        <v>1405</v>
      </c>
      <c r="AI283" s="3" t="s">
        <v>1405</v>
      </c>
      <c r="AJ283" s="3" t="s">
        <v>1405</v>
      </c>
      <c r="AK283" s="3" t="s">
        <v>1405</v>
      </c>
      <c r="AL283" s="3" t="s">
        <v>1405</v>
      </c>
      <c r="AM283" s="3" t="s">
        <v>1405</v>
      </c>
      <c r="AN283" s="3" t="s">
        <v>1405</v>
      </c>
      <c r="AO283" s="3" t="s">
        <v>1405</v>
      </c>
      <c r="AP283" s="3" t="s">
        <v>1405</v>
      </c>
      <c r="AQ283" s="3" t="s">
        <v>1405</v>
      </c>
      <c r="AR283" s="3" t="s">
        <v>1407</v>
      </c>
      <c r="AS283" s="3" t="s">
        <v>1405</v>
      </c>
      <c r="AT283" s="3" t="s">
        <v>1405</v>
      </c>
      <c r="AU283" s="3" t="s">
        <v>1405</v>
      </c>
      <c r="AV283" s="3" t="s">
        <v>1405</v>
      </c>
      <c r="AW283" s="3" t="s">
        <v>1405</v>
      </c>
      <c r="AX283" s="3" t="s">
        <v>1405</v>
      </c>
      <c r="AY283" s="3" t="s">
        <v>1405</v>
      </c>
      <c r="AZ283" s="3" t="s">
        <v>1405</v>
      </c>
      <c r="BA283" s="3" t="s">
        <v>1405</v>
      </c>
      <c r="BB283" s="3" t="s">
        <v>1405</v>
      </c>
      <c r="BC283" s="3" t="s">
        <v>1405</v>
      </c>
      <c r="BD283" s="3" t="s">
        <v>1405</v>
      </c>
      <c r="BE283" s="3" t="s">
        <v>1405</v>
      </c>
      <c r="BF283" s="3" t="s">
        <v>1405</v>
      </c>
      <c r="BG283" s="3" t="s">
        <v>1405</v>
      </c>
      <c r="BH283" s="3" t="s">
        <v>1405</v>
      </c>
      <c r="BI283" s="3" t="s">
        <v>1405</v>
      </c>
      <c r="BJ283" s="3" t="s">
        <v>1405</v>
      </c>
      <c r="BK283" s="3" t="s">
        <v>1405</v>
      </c>
      <c r="BL283" s="3" t="s">
        <v>1405</v>
      </c>
      <c r="BM283" s="3" t="s">
        <v>1405</v>
      </c>
      <c r="BN283" s="3" t="s">
        <v>1405</v>
      </c>
      <c r="BO283" s="3" t="s">
        <v>1405</v>
      </c>
      <c r="BP283" s="3" t="s">
        <v>1405</v>
      </c>
      <c r="BQ283" s="3" t="s">
        <v>1405</v>
      </c>
      <c r="BR283" s="3" t="s">
        <v>1405</v>
      </c>
      <c r="BS283" s="3" t="s">
        <v>1405</v>
      </c>
      <c r="BT283" s="3" t="s">
        <v>1405</v>
      </c>
      <c r="BU283" s="3" t="str">
        <f t="shared" si="73"/>
        <v/>
      </c>
      <c r="BV283" s="3" t="str">
        <f t="shared" si="73"/>
        <v/>
      </c>
      <c r="BW283" s="3" t="str">
        <f t="shared" si="72"/>
        <v/>
      </c>
      <c r="BX283" s="3" t="str">
        <f t="shared" si="72"/>
        <v/>
      </c>
      <c r="BY283" s="3" t="str">
        <f t="shared" si="72"/>
        <v/>
      </c>
      <c r="BZ283" s="3" t="str">
        <f t="shared" si="72"/>
        <v/>
      </c>
      <c r="CA283" s="3" t="str">
        <f t="shared" si="72"/>
        <v/>
      </c>
      <c r="CB283" s="3" t="str">
        <f t="shared" si="72"/>
        <v/>
      </c>
      <c r="CC283" s="3" t="str">
        <f t="shared" si="72"/>
        <v/>
      </c>
      <c r="CD283" s="3" t="str">
        <f t="shared" si="72"/>
        <v/>
      </c>
      <c r="CE283" s="3" t="str">
        <f t="shared" si="72"/>
        <v/>
      </c>
      <c r="CF283" s="3" t="str">
        <f t="shared" si="64"/>
        <v/>
      </c>
      <c r="CG283" s="3" t="str">
        <f t="shared" si="64"/>
        <v/>
      </c>
      <c r="CH283" s="3" t="str">
        <f t="shared" si="64"/>
        <v/>
      </c>
      <c r="CI283" s="3" t="str">
        <f t="shared" si="64"/>
        <v/>
      </c>
      <c r="CJ283" s="3" t="str">
        <f t="shared" si="64"/>
        <v/>
      </c>
      <c r="CK283" s="3" t="str">
        <f t="shared" si="64"/>
        <v/>
      </c>
      <c r="CL283" s="3" t="str">
        <f t="shared" si="64"/>
        <v/>
      </c>
      <c r="CM283" s="3" t="str">
        <f t="shared" si="64"/>
        <v/>
      </c>
      <c r="CN283" s="3" t="str">
        <f t="shared" si="64"/>
        <v/>
      </c>
      <c r="CO283" s="3" t="str">
        <f t="shared" si="68"/>
        <v/>
      </c>
      <c r="CP283" s="3" t="str">
        <f t="shared" si="68"/>
        <v/>
      </c>
      <c r="CQ283" s="3" t="str">
        <f t="shared" si="68"/>
        <v/>
      </c>
      <c r="CR283" s="3" t="str">
        <f t="shared" si="68"/>
        <v/>
      </c>
      <c r="CS283" s="3" t="str">
        <f t="shared" si="68"/>
        <v/>
      </c>
      <c r="CT283" s="3" t="str">
        <f t="shared" si="68"/>
        <v>114. USED AS AN ARTICLE COMPONENT</v>
      </c>
      <c r="CU283" s="3" t="str">
        <f t="shared" si="68"/>
        <v/>
      </c>
      <c r="CV283" s="3" t="str">
        <f t="shared" si="68"/>
        <v/>
      </c>
      <c r="CW283" s="3" t="str">
        <f t="shared" si="68"/>
        <v/>
      </c>
      <c r="CX283" s="3" t="str">
        <f t="shared" si="67"/>
        <v/>
      </c>
      <c r="CY283" s="3" t="str">
        <f t="shared" si="67"/>
        <v/>
      </c>
      <c r="CZ283" s="3" t="str">
        <f t="shared" si="67"/>
        <v/>
      </c>
      <c r="DA283" s="3" t="str">
        <f t="shared" si="67"/>
        <v/>
      </c>
      <c r="DB283" s="3" t="str">
        <f t="shared" si="67"/>
        <v/>
      </c>
      <c r="DC283" s="3" t="str">
        <f t="shared" si="67"/>
        <v/>
      </c>
      <c r="DD283" s="3" t="str">
        <f t="shared" si="67"/>
        <v/>
      </c>
      <c r="DE283" s="3" t="str">
        <f t="shared" si="67"/>
        <v/>
      </c>
      <c r="DF283" s="3" t="str">
        <f t="shared" si="67"/>
        <v/>
      </c>
      <c r="DG283" s="3" t="str">
        <f t="shared" si="67"/>
        <v/>
      </c>
      <c r="DH283" s="3" t="str">
        <f t="shared" si="67"/>
        <v/>
      </c>
      <c r="DI283" s="3" t="str">
        <f t="shared" si="67"/>
        <v/>
      </c>
      <c r="DJ283" s="3" t="str">
        <f t="shared" si="67"/>
        <v/>
      </c>
      <c r="DK283" s="3" t="str">
        <f t="shared" si="67"/>
        <v/>
      </c>
      <c r="DL283" s="3" t="str">
        <f t="shared" si="71"/>
        <v/>
      </c>
      <c r="DM283" s="3" t="str">
        <f t="shared" si="71"/>
        <v/>
      </c>
      <c r="DN283" s="3" t="str">
        <f t="shared" si="71"/>
        <v/>
      </c>
      <c r="DO283" s="3" t="str">
        <f t="shared" si="70"/>
        <v/>
      </c>
      <c r="DP283" s="3" t="str">
        <f t="shared" si="70"/>
        <v/>
      </c>
      <c r="DQ283" s="3" t="str">
        <f t="shared" si="70"/>
        <v/>
      </c>
      <c r="DR283" s="3" t="str">
        <f t="shared" si="70"/>
        <v/>
      </c>
      <c r="DS283" s="3" t="str">
        <f t="shared" si="70"/>
        <v/>
      </c>
      <c r="DT283" s="3" t="str">
        <f t="shared" si="70"/>
        <v/>
      </c>
      <c r="DU283" s="3" t="str">
        <f t="shared" si="70"/>
        <v/>
      </c>
      <c r="DV283" s="3" t="str">
        <f t="shared" si="70"/>
        <v/>
      </c>
    </row>
    <row r="284" spans="1:126" ht="105">
      <c r="A284" t="s">
        <v>115</v>
      </c>
      <c r="B284">
        <v>2020</v>
      </c>
      <c r="C284" t="s">
        <v>114</v>
      </c>
      <c r="D284">
        <v>106990</v>
      </c>
      <c r="E284" s="31">
        <v>1320218828453</v>
      </c>
      <c r="F284" t="s">
        <v>720</v>
      </c>
      <c r="G284">
        <v>424710</v>
      </c>
      <c r="H284" t="s">
        <v>721</v>
      </c>
      <c r="I284" t="s">
        <v>722</v>
      </c>
      <c r="J284" t="s">
        <v>723</v>
      </c>
      <c r="K284" t="s">
        <v>216</v>
      </c>
      <c r="L284">
        <v>70510</v>
      </c>
      <c r="M284" s="3" t="str">
        <f t="shared" si="66"/>
        <v>89. PRODUCE THE CHEMICAL, 92. SALE OR DISTRIBUTION OF THE CHEMICAL, 93. AS A BYPRODUCT, 95. USED AS A REACTANT, 96. P101  FEEDSTOCKS, 133. ANCILLARY OR OTHER USE, 142. Z399  OTHER</v>
      </c>
      <c r="N284" s="3" t="s">
        <v>58</v>
      </c>
      <c r="O284" s="3" t="s">
        <v>1440</v>
      </c>
      <c r="P284">
        <v>26</v>
      </c>
      <c r="Q284">
        <v>94</v>
      </c>
      <c r="R284">
        <v>120</v>
      </c>
      <c r="S284" s="3" t="s">
        <v>1407</v>
      </c>
      <c r="T284" s="3" t="s">
        <v>1405</v>
      </c>
      <c r="U284" s="3" t="s">
        <v>1405</v>
      </c>
      <c r="V284" s="3" t="s">
        <v>1407</v>
      </c>
      <c r="W284" s="3" t="s">
        <v>1407</v>
      </c>
      <c r="X284" s="3" t="s">
        <v>1405</v>
      </c>
      <c r="Y284" s="3" t="s">
        <v>1407</v>
      </c>
      <c r="Z284" s="3" t="s">
        <v>1407</v>
      </c>
      <c r="AA284" s="3" t="s">
        <v>1405</v>
      </c>
      <c r="AB284" s="3" t="s">
        <v>1405</v>
      </c>
      <c r="AC284" s="3" t="s">
        <v>1405</v>
      </c>
      <c r="AD284" s="3" t="s">
        <v>1405</v>
      </c>
      <c r="AE284" s="3" t="s">
        <v>1405</v>
      </c>
      <c r="AF284" s="3" t="s">
        <v>1405</v>
      </c>
      <c r="AG284" s="3" t="s">
        <v>1405</v>
      </c>
      <c r="AH284" s="3" t="s">
        <v>1405</v>
      </c>
      <c r="AI284" s="3" t="s">
        <v>1405</v>
      </c>
      <c r="AJ284" s="3" t="s">
        <v>1405</v>
      </c>
      <c r="AK284" s="3" t="s">
        <v>1405</v>
      </c>
      <c r="AL284" s="3" t="s">
        <v>1405</v>
      </c>
      <c r="AM284" s="3" t="s">
        <v>1405</v>
      </c>
      <c r="AN284" s="3" t="s">
        <v>1405</v>
      </c>
      <c r="AO284" s="3" t="s">
        <v>1405</v>
      </c>
      <c r="AP284" s="3" t="s">
        <v>1405</v>
      </c>
      <c r="AQ284" s="3" t="s">
        <v>1405</v>
      </c>
      <c r="AR284" s="3" t="s">
        <v>1405</v>
      </c>
      <c r="AS284" s="3" t="s">
        <v>1405</v>
      </c>
      <c r="AT284" s="3" t="s">
        <v>1405</v>
      </c>
      <c r="AU284" s="3" t="s">
        <v>1405</v>
      </c>
      <c r="AV284" s="3" t="s">
        <v>1405</v>
      </c>
      <c r="AW284" s="3" t="s">
        <v>1405</v>
      </c>
      <c r="AX284" s="3" t="s">
        <v>1405</v>
      </c>
      <c r="AY284" s="3" t="s">
        <v>1405</v>
      </c>
      <c r="AZ284" s="3" t="s">
        <v>1405</v>
      </c>
      <c r="BA284" s="3" t="s">
        <v>1405</v>
      </c>
      <c r="BB284" s="3" t="s">
        <v>1405</v>
      </c>
      <c r="BC284" s="3" t="s">
        <v>1405</v>
      </c>
      <c r="BD284" s="3" t="s">
        <v>1405</v>
      </c>
      <c r="BE284" s="3" t="s">
        <v>1405</v>
      </c>
      <c r="BF284" s="3" t="s">
        <v>1405</v>
      </c>
      <c r="BG284" s="3" t="s">
        <v>1405</v>
      </c>
      <c r="BH284" s="3" t="s">
        <v>1405</v>
      </c>
      <c r="BI284" s="3" t="s">
        <v>1405</v>
      </c>
      <c r="BJ284" s="3" t="s">
        <v>1405</v>
      </c>
      <c r="BK284" s="3" t="s">
        <v>1407</v>
      </c>
      <c r="BL284" s="3" t="s">
        <v>1405</v>
      </c>
      <c r="BM284" s="3" t="s">
        <v>1405</v>
      </c>
      <c r="BN284" s="3" t="s">
        <v>1405</v>
      </c>
      <c r="BO284" s="3" t="s">
        <v>1405</v>
      </c>
      <c r="BP284" s="3" t="s">
        <v>1405</v>
      </c>
      <c r="BQ284" s="3" t="s">
        <v>1405</v>
      </c>
      <c r="BR284" s="3" t="s">
        <v>1405</v>
      </c>
      <c r="BS284" s="3" t="s">
        <v>1405</v>
      </c>
      <c r="BT284" s="3" t="s">
        <v>1407</v>
      </c>
      <c r="BU284" s="3" t="str">
        <f t="shared" si="73"/>
        <v>89. PRODUCE THE CHEMICAL</v>
      </c>
      <c r="BV284" s="3" t="str">
        <f t="shared" si="73"/>
        <v/>
      </c>
      <c r="BW284" s="3" t="str">
        <f t="shared" si="72"/>
        <v/>
      </c>
      <c r="BX284" s="3" t="str">
        <f t="shared" si="72"/>
        <v>92. SALE OR DISTRIBUTION OF THE CHEMICAL</v>
      </c>
      <c r="BY284" s="3" t="str">
        <f t="shared" si="72"/>
        <v>93. AS A BYPRODUCT</v>
      </c>
      <c r="BZ284" s="3" t="str">
        <f t="shared" si="72"/>
        <v/>
      </c>
      <c r="CA284" s="3" t="str">
        <f t="shared" si="72"/>
        <v>95. USED AS A REACTANT</v>
      </c>
      <c r="CB284" s="3" t="str">
        <f t="shared" si="72"/>
        <v>96. P101  FEEDSTOCKS</v>
      </c>
      <c r="CC284" s="3" t="str">
        <f t="shared" si="72"/>
        <v/>
      </c>
      <c r="CD284" s="3" t="str">
        <f t="shared" si="72"/>
        <v/>
      </c>
      <c r="CE284" s="3" t="str">
        <f t="shared" si="72"/>
        <v/>
      </c>
      <c r="CF284" s="3" t="str">
        <f t="shared" si="64"/>
        <v/>
      </c>
      <c r="CG284" s="3" t="str">
        <f t="shared" si="64"/>
        <v/>
      </c>
      <c r="CH284" s="3" t="str">
        <f t="shared" si="64"/>
        <v/>
      </c>
      <c r="CI284" s="3" t="str">
        <f t="shared" si="64"/>
        <v/>
      </c>
      <c r="CJ284" s="3" t="str">
        <f t="shared" si="64"/>
        <v/>
      </c>
      <c r="CK284" s="3" t="str">
        <f t="shared" si="64"/>
        <v/>
      </c>
      <c r="CL284" s="3" t="str">
        <f t="shared" si="64"/>
        <v/>
      </c>
      <c r="CM284" s="3" t="str">
        <f t="shared" si="64"/>
        <v/>
      </c>
      <c r="CN284" s="3" t="str">
        <f t="shared" si="64"/>
        <v/>
      </c>
      <c r="CO284" s="3" t="str">
        <f t="shared" si="68"/>
        <v/>
      </c>
      <c r="CP284" s="3" t="str">
        <f t="shared" si="68"/>
        <v/>
      </c>
      <c r="CQ284" s="3" t="str">
        <f t="shared" si="68"/>
        <v/>
      </c>
      <c r="CR284" s="3" t="str">
        <f t="shared" si="68"/>
        <v/>
      </c>
      <c r="CS284" s="3" t="str">
        <f t="shared" si="68"/>
        <v/>
      </c>
      <c r="CT284" s="3" t="str">
        <f t="shared" si="68"/>
        <v/>
      </c>
      <c r="CU284" s="3" t="str">
        <f t="shared" si="68"/>
        <v/>
      </c>
      <c r="CV284" s="3" t="str">
        <f t="shared" si="68"/>
        <v/>
      </c>
      <c r="CW284" s="3" t="str">
        <f t="shared" si="68"/>
        <v/>
      </c>
      <c r="CX284" s="3" t="str">
        <f t="shared" si="67"/>
        <v/>
      </c>
      <c r="CY284" s="3" t="str">
        <f t="shared" si="67"/>
        <v/>
      </c>
      <c r="CZ284" s="3" t="str">
        <f t="shared" si="67"/>
        <v/>
      </c>
      <c r="DA284" s="3" t="str">
        <f t="shared" si="67"/>
        <v/>
      </c>
      <c r="DB284" s="3" t="str">
        <f t="shared" si="67"/>
        <v/>
      </c>
      <c r="DC284" s="3" t="str">
        <f t="shared" si="67"/>
        <v/>
      </c>
      <c r="DD284" s="3" t="str">
        <f t="shared" si="67"/>
        <v/>
      </c>
      <c r="DE284" s="3" t="str">
        <f t="shared" si="67"/>
        <v/>
      </c>
      <c r="DF284" s="3" t="str">
        <f t="shared" si="67"/>
        <v/>
      </c>
      <c r="DG284" s="3" t="str">
        <f t="shared" si="67"/>
        <v/>
      </c>
      <c r="DH284" s="3" t="str">
        <f t="shared" si="67"/>
        <v/>
      </c>
      <c r="DI284" s="3" t="str">
        <f t="shared" si="67"/>
        <v/>
      </c>
      <c r="DJ284" s="3" t="str">
        <f t="shared" si="67"/>
        <v/>
      </c>
      <c r="DK284" s="3" t="str">
        <f t="shared" si="67"/>
        <v/>
      </c>
      <c r="DL284" s="3" t="str">
        <f t="shared" si="71"/>
        <v/>
      </c>
      <c r="DM284" s="3" t="str">
        <f t="shared" si="71"/>
        <v>133. ANCILLARY OR OTHER USE</v>
      </c>
      <c r="DN284" s="3" t="str">
        <f t="shared" si="71"/>
        <v/>
      </c>
      <c r="DO284" s="3" t="str">
        <f t="shared" si="70"/>
        <v/>
      </c>
      <c r="DP284" s="3" t="str">
        <f t="shared" si="70"/>
        <v/>
      </c>
      <c r="DQ284" s="3" t="str">
        <f t="shared" si="70"/>
        <v/>
      </c>
      <c r="DR284" s="3" t="str">
        <f t="shared" si="70"/>
        <v/>
      </c>
      <c r="DS284" s="3" t="str">
        <f t="shared" si="70"/>
        <v/>
      </c>
      <c r="DT284" s="3" t="str">
        <f t="shared" si="70"/>
        <v/>
      </c>
      <c r="DU284" s="3" t="str">
        <f t="shared" si="70"/>
        <v/>
      </c>
      <c r="DV284" s="3" t="str">
        <f t="shared" si="70"/>
        <v>142. Z399  OTHER</v>
      </c>
    </row>
    <row r="285" spans="1:126" ht="75">
      <c r="A285" t="s">
        <v>115</v>
      </c>
      <c r="B285">
        <v>2019</v>
      </c>
      <c r="C285" t="s">
        <v>114</v>
      </c>
      <c r="D285">
        <v>106990</v>
      </c>
      <c r="E285" s="31">
        <v>1319218178820</v>
      </c>
      <c r="F285" t="s">
        <v>724</v>
      </c>
      <c r="G285">
        <v>325180</v>
      </c>
      <c r="H285" t="s">
        <v>725</v>
      </c>
      <c r="I285" t="s">
        <v>726</v>
      </c>
      <c r="J285" t="s">
        <v>727</v>
      </c>
      <c r="K285" t="s">
        <v>216</v>
      </c>
      <c r="L285">
        <v>70669</v>
      </c>
      <c r="M285" s="3" t="str">
        <f t="shared" si="66"/>
        <v>89. PRODUCE THE CHEMICAL, 93. AS A BYPRODUCT, 94. AS A MANUFACTURED IMPURITY</v>
      </c>
      <c r="N285" s="3" t="s">
        <v>1433</v>
      </c>
      <c r="O285" s="3" t="s">
        <v>1441</v>
      </c>
      <c r="P285">
        <v>0</v>
      </c>
      <c r="Q285">
        <v>1.38</v>
      </c>
      <c r="R285">
        <v>1.38</v>
      </c>
      <c r="S285" s="3" t="s">
        <v>1407</v>
      </c>
      <c r="T285" s="3" t="s">
        <v>1405</v>
      </c>
      <c r="U285" s="3" t="s">
        <v>1405</v>
      </c>
      <c r="V285" s="3" t="s">
        <v>1405</v>
      </c>
      <c r="W285" s="3" t="s">
        <v>1407</v>
      </c>
      <c r="X285" s="3" t="s">
        <v>1407</v>
      </c>
      <c r="Y285" s="3" t="s">
        <v>1405</v>
      </c>
      <c r="Z285" s="3" t="s">
        <v>1405</v>
      </c>
      <c r="AA285" s="3" t="s">
        <v>1405</v>
      </c>
      <c r="AB285" s="3" t="s">
        <v>1405</v>
      </c>
      <c r="AC285" s="3" t="s">
        <v>1405</v>
      </c>
      <c r="AD285" s="3" t="s">
        <v>1405</v>
      </c>
      <c r="AE285" s="3" t="s">
        <v>1405</v>
      </c>
      <c r="AF285" s="3" t="s">
        <v>1405</v>
      </c>
      <c r="AG285" s="3" t="s">
        <v>1405</v>
      </c>
      <c r="AH285" s="3" t="s">
        <v>1405</v>
      </c>
      <c r="AI285" s="3" t="s">
        <v>1405</v>
      </c>
      <c r="AJ285" s="3" t="s">
        <v>1405</v>
      </c>
      <c r="AK285" s="3" t="s">
        <v>1405</v>
      </c>
      <c r="AL285" s="3" t="s">
        <v>1405</v>
      </c>
      <c r="AM285" s="3" t="s">
        <v>1405</v>
      </c>
      <c r="AN285" s="3" t="s">
        <v>1405</v>
      </c>
      <c r="AO285" s="3" t="s">
        <v>1405</v>
      </c>
      <c r="AP285" s="3" t="s">
        <v>1405</v>
      </c>
      <c r="AQ285" s="3" t="s">
        <v>1405</v>
      </c>
      <c r="AR285" s="3" t="s">
        <v>1405</v>
      </c>
      <c r="AS285" s="3" t="s">
        <v>1405</v>
      </c>
      <c r="AT285" s="3" t="s">
        <v>1405</v>
      </c>
      <c r="AU285" s="3" t="s">
        <v>1405</v>
      </c>
      <c r="AV285" s="3" t="s">
        <v>1405</v>
      </c>
      <c r="AW285" s="3" t="s">
        <v>1405</v>
      </c>
      <c r="AX285" s="3" t="s">
        <v>1405</v>
      </c>
      <c r="AY285" s="3" t="s">
        <v>1405</v>
      </c>
      <c r="AZ285" s="3" t="s">
        <v>1405</v>
      </c>
      <c r="BA285" s="3" t="s">
        <v>1405</v>
      </c>
      <c r="BB285" s="3" t="s">
        <v>1405</v>
      </c>
      <c r="BC285" s="3" t="s">
        <v>1405</v>
      </c>
      <c r="BD285" s="3" t="s">
        <v>1405</v>
      </c>
      <c r="BE285" s="3" t="s">
        <v>1405</v>
      </c>
      <c r="BF285" s="3" t="s">
        <v>1405</v>
      </c>
      <c r="BG285" s="3" t="s">
        <v>1405</v>
      </c>
      <c r="BH285" s="3" t="s">
        <v>1405</v>
      </c>
      <c r="BI285" s="3" t="s">
        <v>1405</v>
      </c>
      <c r="BJ285" s="3" t="s">
        <v>1405</v>
      </c>
      <c r="BK285" s="3" t="s">
        <v>1405</v>
      </c>
      <c r="BL285" s="3" t="s">
        <v>1405</v>
      </c>
      <c r="BM285" s="3" t="s">
        <v>1405</v>
      </c>
      <c r="BN285" s="3" t="s">
        <v>1405</v>
      </c>
      <c r="BO285" s="3" t="s">
        <v>1405</v>
      </c>
      <c r="BP285" s="3" t="s">
        <v>1405</v>
      </c>
      <c r="BQ285" s="3" t="s">
        <v>1405</v>
      </c>
      <c r="BR285" s="3" t="s">
        <v>1405</v>
      </c>
      <c r="BS285" s="3" t="s">
        <v>1405</v>
      </c>
      <c r="BT285" s="3" t="s">
        <v>1405</v>
      </c>
      <c r="BU285" s="3" t="str">
        <f t="shared" si="73"/>
        <v>89. PRODUCE THE CHEMICAL</v>
      </c>
      <c r="BV285" s="3" t="str">
        <f t="shared" si="73"/>
        <v/>
      </c>
      <c r="BW285" s="3" t="str">
        <f t="shared" si="72"/>
        <v/>
      </c>
      <c r="BX285" s="3" t="str">
        <f t="shared" si="72"/>
        <v/>
      </c>
      <c r="BY285" s="3" t="str">
        <f t="shared" si="72"/>
        <v>93. AS A BYPRODUCT</v>
      </c>
      <c r="BZ285" s="3" t="str">
        <f t="shared" si="72"/>
        <v>94. AS A MANUFACTURED IMPURITY</v>
      </c>
      <c r="CA285" s="3" t="str">
        <f t="shared" si="72"/>
        <v/>
      </c>
      <c r="CB285" s="3" t="str">
        <f t="shared" si="72"/>
        <v/>
      </c>
      <c r="CC285" s="3" t="str">
        <f t="shared" si="72"/>
        <v/>
      </c>
      <c r="CD285" s="3" t="str">
        <f t="shared" si="72"/>
        <v/>
      </c>
      <c r="CE285" s="3" t="str">
        <f t="shared" si="72"/>
        <v/>
      </c>
      <c r="CF285" s="3" t="str">
        <f t="shared" si="64"/>
        <v/>
      </c>
      <c r="CG285" s="3" t="str">
        <f t="shared" si="64"/>
        <v/>
      </c>
      <c r="CH285" s="3" t="str">
        <f t="shared" si="64"/>
        <v/>
      </c>
      <c r="CI285" s="3" t="str">
        <f t="shared" si="64"/>
        <v/>
      </c>
      <c r="CJ285" s="3" t="str">
        <f t="shared" si="64"/>
        <v/>
      </c>
      <c r="CK285" s="3" t="str">
        <f t="shared" si="64"/>
        <v/>
      </c>
      <c r="CL285" s="3" t="str">
        <f t="shared" si="64"/>
        <v/>
      </c>
      <c r="CM285" s="3" t="str">
        <f t="shared" si="64"/>
        <v/>
      </c>
      <c r="CN285" s="3" t="str">
        <f t="shared" si="64"/>
        <v/>
      </c>
      <c r="CO285" s="3" t="str">
        <f t="shared" si="68"/>
        <v/>
      </c>
      <c r="CP285" s="3" t="str">
        <f t="shared" si="68"/>
        <v/>
      </c>
      <c r="CQ285" s="3" t="str">
        <f t="shared" si="68"/>
        <v/>
      </c>
      <c r="CR285" s="3" t="str">
        <f t="shared" si="68"/>
        <v/>
      </c>
      <c r="CS285" s="3" t="str">
        <f t="shared" si="68"/>
        <v/>
      </c>
      <c r="CT285" s="3" t="str">
        <f t="shared" si="68"/>
        <v/>
      </c>
      <c r="CU285" s="3" t="str">
        <f t="shared" si="68"/>
        <v/>
      </c>
      <c r="CV285" s="3" t="str">
        <f t="shared" si="68"/>
        <v/>
      </c>
      <c r="CW285" s="3" t="str">
        <f t="shared" si="68"/>
        <v/>
      </c>
      <c r="CX285" s="3" t="str">
        <f t="shared" si="67"/>
        <v/>
      </c>
      <c r="CY285" s="3" t="str">
        <f t="shared" si="67"/>
        <v/>
      </c>
      <c r="CZ285" s="3" t="str">
        <f t="shared" si="67"/>
        <v/>
      </c>
      <c r="DA285" s="3" t="str">
        <f t="shared" si="67"/>
        <v/>
      </c>
      <c r="DB285" s="3" t="str">
        <f t="shared" si="67"/>
        <v/>
      </c>
      <c r="DC285" s="3" t="str">
        <f t="shared" si="67"/>
        <v/>
      </c>
      <c r="DD285" s="3" t="str">
        <f t="shared" si="67"/>
        <v/>
      </c>
      <c r="DE285" s="3" t="str">
        <f t="shared" si="67"/>
        <v/>
      </c>
      <c r="DF285" s="3" t="str">
        <f t="shared" si="67"/>
        <v/>
      </c>
      <c r="DG285" s="3" t="str">
        <f t="shared" si="67"/>
        <v/>
      </c>
      <c r="DH285" s="3" t="str">
        <f t="shared" si="67"/>
        <v/>
      </c>
      <c r="DI285" s="3" t="str">
        <f t="shared" si="67"/>
        <v/>
      </c>
      <c r="DJ285" s="3" t="str">
        <f t="shared" si="67"/>
        <v/>
      </c>
      <c r="DK285" s="3" t="str">
        <f t="shared" si="67"/>
        <v/>
      </c>
      <c r="DL285" s="3" t="str">
        <f t="shared" si="71"/>
        <v/>
      </c>
      <c r="DM285" s="3" t="str">
        <f t="shared" si="71"/>
        <v/>
      </c>
      <c r="DN285" s="3" t="str">
        <f t="shared" si="71"/>
        <v/>
      </c>
      <c r="DO285" s="3" t="str">
        <f t="shared" si="70"/>
        <v/>
      </c>
      <c r="DP285" s="3" t="str">
        <f t="shared" si="70"/>
        <v/>
      </c>
      <c r="DQ285" s="3" t="str">
        <f t="shared" si="70"/>
        <v/>
      </c>
      <c r="DR285" s="3" t="str">
        <f t="shared" si="70"/>
        <v/>
      </c>
      <c r="DS285" s="3" t="str">
        <f t="shared" si="70"/>
        <v/>
      </c>
      <c r="DT285" s="3" t="str">
        <f t="shared" si="70"/>
        <v/>
      </c>
      <c r="DU285" s="3" t="str">
        <f t="shared" si="70"/>
        <v/>
      </c>
      <c r="DV285" s="3" t="str">
        <f t="shared" si="70"/>
        <v/>
      </c>
    </row>
    <row r="286" spans="1:126" ht="75">
      <c r="A286" t="s">
        <v>454</v>
      </c>
      <c r="B286">
        <v>2020</v>
      </c>
      <c r="C286" t="s">
        <v>114</v>
      </c>
      <c r="D286">
        <v>106990</v>
      </c>
      <c r="E286" s="31">
        <v>1320219233044</v>
      </c>
      <c r="F286" t="s">
        <v>724</v>
      </c>
      <c r="G286">
        <v>325180</v>
      </c>
      <c r="H286" t="s">
        <v>725</v>
      </c>
      <c r="I286" t="s">
        <v>726</v>
      </c>
      <c r="J286" t="s">
        <v>727</v>
      </c>
      <c r="K286" t="s">
        <v>216</v>
      </c>
      <c r="L286">
        <v>70669</v>
      </c>
      <c r="M286" s="3" t="str">
        <f t="shared" si="66"/>
        <v>89. PRODUCE THE CHEMICAL, 94. AS A MANUFACTURED IMPURITY</v>
      </c>
      <c r="N286" s="3" t="s">
        <v>1433</v>
      </c>
      <c r="O286" s="3" t="s">
        <v>1441</v>
      </c>
      <c r="P286">
        <v>500</v>
      </c>
      <c r="Q286">
        <v>500</v>
      </c>
      <c r="R286">
        <f t="shared" ref="R286:R287" si="74">SUM(P286:Q286)</f>
        <v>1000</v>
      </c>
      <c r="S286" s="3" t="s">
        <v>1407</v>
      </c>
      <c r="T286" s="3" t="s">
        <v>1405</v>
      </c>
      <c r="U286" s="3" t="s">
        <v>1405</v>
      </c>
      <c r="V286" s="3" t="s">
        <v>1405</v>
      </c>
      <c r="W286" s="3" t="s">
        <v>1405</v>
      </c>
      <c r="X286" s="3" t="s">
        <v>1407</v>
      </c>
      <c r="Y286" s="3" t="s">
        <v>1405</v>
      </c>
      <c r="Z286" s="3" t="s">
        <v>1405</v>
      </c>
      <c r="AA286" s="3" t="s">
        <v>1405</v>
      </c>
      <c r="AB286" s="3" t="s">
        <v>1405</v>
      </c>
      <c r="AC286" s="3" t="s">
        <v>1405</v>
      </c>
      <c r="AD286" s="3" t="s">
        <v>1405</v>
      </c>
      <c r="AE286" s="3" t="s">
        <v>1405</v>
      </c>
      <c r="AF286" s="3" t="s">
        <v>1405</v>
      </c>
      <c r="AG286" s="3" t="s">
        <v>1405</v>
      </c>
      <c r="AH286" s="3" t="s">
        <v>1405</v>
      </c>
      <c r="AI286" s="3" t="s">
        <v>1405</v>
      </c>
      <c r="AJ286" s="3" t="s">
        <v>1405</v>
      </c>
      <c r="AK286" s="3" t="s">
        <v>1405</v>
      </c>
      <c r="AL286" s="3" t="s">
        <v>1405</v>
      </c>
      <c r="AM286" s="3" t="s">
        <v>1405</v>
      </c>
      <c r="AN286" s="3" t="s">
        <v>1405</v>
      </c>
      <c r="AO286" s="3" t="s">
        <v>1405</v>
      </c>
      <c r="AP286" s="3" t="s">
        <v>1405</v>
      </c>
      <c r="AQ286" s="3" t="s">
        <v>1405</v>
      </c>
      <c r="AR286" s="3" t="s">
        <v>1405</v>
      </c>
      <c r="AS286" s="3" t="s">
        <v>1405</v>
      </c>
      <c r="AT286" s="3" t="s">
        <v>1405</v>
      </c>
      <c r="AU286" s="3" t="s">
        <v>1405</v>
      </c>
      <c r="AV286" s="3" t="s">
        <v>1405</v>
      </c>
      <c r="AW286" s="3" t="s">
        <v>1405</v>
      </c>
      <c r="AX286" s="3" t="s">
        <v>1405</v>
      </c>
      <c r="AY286" s="3" t="s">
        <v>1405</v>
      </c>
      <c r="AZ286" s="3" t="s">
        <v>1405</v>
      </c>
      <c r="BA286" s="3" t="s">
        <v>1405</v>
      </c>
      <c r="BB286" s="3" t="s">
        <v>1405</v>
      </c>
      <c r="BC286" s="3" t="s">
        <v>1405</v>
      </c>
      <c r="BD286" s="3" t="s">
        <v>1405</v>
      </c>
      <c r="BE286" s="3" t="s">
        <v>1405</v>
      </c>
      <c r="BF286" s="3" t="s">
        <v>1405</v>
      </c>
      <c r="BG286" s="3" t="s">
        <v>1405</v>
      </c>
      <c r="BH286" s="3" t="s">
        <v>1405</v>
      </c>
      <c r="BI286" s="3" t="s">
        <v>1405</v>
      </c>
      <c r="BJ286" s="3" t="s">
        <v>1405</v>
      </c>
      <c r="BK286" s="3" t="s">
        <v>1405</v>
      </c>
      <c r="BL286" s="3" t="s">
        <v>1405</v>
      </c>
      <c r="BM286" s="3" t="s">
        <v>1405</v>
      </c>
      <c r="BN286" s="3" t="s">
        <v>1405</v>
      </c>
      <c r="BO286" s="3" t="s">
        <v>1405</v>
      </c>
      <c r="BP286" s="3" t="s">
        <v>1405</v>
      </c>
      <c r="BQ286" s="3" t="s">
        <v>1405</v>
      </c>
      <c r="BR286" s="3" t="s">
        <v>1405</v>
      </c>
      <c r="BS286" s="3" t="s">
        <v>1405</v>
      </c>
      <c r="BT286" s="3" t="s">
        <v>1405</v>
      </c>
      <c r="BU286" s="3" t="str">
        <f t="shared" si="73"/>
        <v>89. PRODUCE THE CHEMICAL</v>
      </c>
      <c r="BV286" s="3" t="str">
        <f t="shared" si="73"/>
        <v/>
      </c>
      <c r="BW286" s="3" t="str">
        <f t="shared" si="72"/>
        <v/>
      </c>
      <c r="BX286" s="3" t="str">
        <f t="shared" si="72"/>
        <v/>
      </c>
      <c r="BY286" s="3" t="str">
        <f t="shared" si="72"/>
        <v/>
      </c>
      <c r="BZ286" s="3" t="str">
        <f t="shared" si="72"/>
        <v>94. AS A MANUFACTURED IMPURITY</v>
      </c>
      <c r="CA286" s="3" t="str">
        <f t="shared" si="72"/>
        <v/>
      </c>
      <c r="CB286" s="3" t="str">
        <f t="shared" si="72"/>
        <v/>
      </c>
      <c r="CC286" s="3" t="str">
        <f t="shared" si="72"/>
        <v/>
      </c>
      <c r="CD286" s="3" t="str">
        <f t="shared" si="72"/>
        <v/>
      </c>
      <c r="CE286" s="3" t="str">
        <f t="shared" si="72"/>
        <v/>
      </c>
      <c r="CF286" s="3" t="str">
        <f t="shared" si="64"/>
        <v/>
      </c>
      <c r="CG286" s="3" t="str">
        <f t="shared" si="64"/>
        <v/>
      </c>
      <c r="CH286" s="3" t="str">
        <f t="shared" si="64"/>
        <v/>
      </c>
      <c r="CI286" s="3" t="str">
        <f t="shared" si="64"/>
        <v/>
      </c>
      <c r="CJ286" s="3" t="str">
        <f t="shared" si="64"/>
        <v/>
      </c>
      <c r="CK286" s="3" t="str">
        <f t="shared" si="64"/>
        <v/>
      </c>
      <c r="CL286" s="3" t="str">
        <f t="shared" si="64"/>
        <v/>
      </c>
      <c r="CM286" s="3" t="str">
        <f t="shared" si="64"/>
        <v/>
      </c>
      <c r="CN286" s="3" t="str">
        <f t="shared" si="64"/>
        <v/>
      </c>
      <c r="CO286" s="3" t="str">
        <f t="shared" si="68"/>
        <v/>
      </c>
      <c r="CP286" s="3" t="str">
        <f t="shared" si="68"/>
        <v/>
      </c>
      <c r="CQ286" s="3" t="str">
        <f t="shared" si="68"/>
        <v/>
      </c>
      <c r="CR286" s="3" t="str">
        <f t="shared" si="68"/>
        <v/>
      </c>
      <c r="CS286" s="3" t="str">
        <f t="shared" si="68"/>
        <v/>
      </c>
      <c r="CT286" s="3" t="str">
        <f t="shared" si="68"/>
        <v/>
      </c>
      <c r="CU286" s="3" t="str">
        <f t="shared" si="68"/>
        <v/>
      </c>
      <c r="CV286" s="3" t="str">
        <f t="shared" si="68"/>
        <v/>
      </c>
      <c r="CW286" s="3" t="str">
        <f t="shared" si="68"/>
        <v/>
      </c>
      <c r="CX286" s="3" t="str">
        <f t="shared" si="67"/>
        <v/>
      </c>
      <c r="CY286" s="3" t="str">
        <f t="shared" si="67"/>
        <v/>
      </c>
      <c r="CZ286" s="3" t="str">
        <f t="shared" si="67"/>
        <v/>
      </c>
      <c r="DA286" s="3" t="str">
        <f t="shared" si="67"/>
        <v/>
      </c>
      <c r="DB286" s="3" t="str">
        <f t="shared" si="67"/>
        <v/>
      </c>
      <c r="DC286" s="3" t="str">
        <f t="shared" si="67"/>
        <v/>
      </c>
      <c r="DD286" s="3" t="str">
        <f t="shared" si="67"/>
        <v/>
      </c>
      <c r="DE286" s="3" t="str">
        <f t="shared" si="67"/>
        <v/>
      </c>
      <c r="DF286" s="3" t="str">
        <f t="shared" si="67"/>
        <v/>
      </c>
      <c r="DG286" s="3" t="str">
        <f t="shared" si="67"/>
        <v/>
      </c>
      <c r="DH286" s="3" t="str">
        <f t="shared" si="67"/>
        <v/>
      </c>
      <c r="DI286" s="3" t="str">
        <f t="shared" si="67"/>
        <v/>
      </c>
      <c r="DJ286" s="3" t="str">
        <f t="shared" si="67"/>
        <v/>
      </c>
      <c r="DK286" s="3" t="str">
        <f t="shared" si="67"/>
        <v/>
      </c>
      <c r="DL286" s="3" t="str">
        <f t="shared" si="71"/>
        <v/>
      </c>
      <c r="DM286" s="3" t="str">
        <f t="shared" si="71"/>
        <v/>
      </c>
      <c r="DN286" s="3" t="str">
        <f t="shared" si="71"/>
        <v/>
      </c>
      <c r="DO286" s="3" t="str">
        <f t="shared" si="70"/>
        <v/>
      </c>
      <c r="DP286" s="3" t="str">
        <f t="shared" si="70"/>
        <v/>
      </c>
      <c r="DQ286" s="3" t="str">
        <f t="shared" si="70"/>
        <v/>
      </c>
      <c r="DR286" s="3" t="str">
        <f t="shared" si="70"/>
        <v/>
      </c>
      <c r="DS286" s="3" t="str">
        <f t="shared" si="70"/>
        <v/>
      </c>
      <c r="DT286" s="3" t="str">
        <f t="shared" si="70"/>
        <v/>
      </c>
      <c r="DU286" s="3" t="str">
        <f t="shared" si="70"/>
        <v/>
      </c>
      <c r="DV286" s="3" t="str">
        <f t="shared" si="70"/>
        <v/>
      </c>
    </row>
    <row r="287" spans="1:126" ht="45">
      <c r="A287" t="s">
        <v>454</v>
      </c>
      <c r="B287">
        <v>2021</v>
      </c>
      <c r="C287" t="s">
        <v>114</v>
      </c>
      <c r="D287">
        <v>106990</v>
      </c>
      <c r="E287" s="31">
        <v>1321219746955</v>
      </c>
      <c r="F287" t="s">
        <v>724</v>
      </c>
      <c r="G287">
        <v>325180</v>
      </c>
      <c r="H287" t="s">
        <v>725</v>
      </c>
      <c r="I287" t="s">
        <v>726</v>
      </c>
      <c r="J287" t="s">
        <v>727</v>
      </c>
      <c r="K287" t="s">
        <v>216</v>
      </c>
      <c r="L287">
        <v>70669</v>
      </c>
      <c r="M287" s="3" t="str">
        <f t="shared" si="66"/>
        <v/>
      </c>
      <c r="N287" s="3" t="s">
        <v>1433</v>
      </c>
      <c r="O287" s="3" t="s">
        <v>1441</v>
      </c>
      <c r="P287">
        <v>500</v>
      </c>
      <c r="Q287">
        <v>500</v>
      </c>
      <c r="R287">
        <f t="shared" si="74"/>
        <v>1000</v>
      </c>
      <c r="S287" s="3" t="s">
        <v>1405</v>
      </c>
      <c r="T287" s="3" t="s">
        <v>1405</v>
      </c>
      <c r="U287" s="3" t="s">
        <v>1405</v>
      </c>
      <c r="V287" s="3" t="s">
        <v>1405</v>
      </c>
      <c r="W287" s="3" t="s">
        <v>1405</v>
      </c>
      <c r="X287" s="3" t="s">
        <v>1405</v>
      </c>
      <c r="Y287" s="3" t="s">
        <v>1405</v>
      </c>
      <c r="AE287" s="3" t="s">
        <v>1405</v>
      </c>
      <c r="AR287" s="3" t="s">
        <v>1405</v>
      </c>
      <c r="AS287" s="3" t="s">
        <v>1405</v>
      </c>
      <c r="AT287" s="3" t="s">
        <v>1405</v>
      </c>
      <c r="AU287" s="3" t="s">
        <v>1405</v>
      </c>
      <c r="AV287" s="3" t="s">
        <v>1405</v>
      </c>
      <c r="BD287" s="3" t="s">
        <v>1405</v>
      </c>
      <c r="BK287" s="3" t="s">
        <v>1405</v>
      </c>
      <c r="BU287" s="3" t="str">
        <f t="shared" si="73"/>
        <v/>
      </c>
      <c r="BV287" s="3" t="str">
        <f t="shared" si="73"/>
        <v/>
      </c>
      <c r="BW287" s="3" t="str">
        <f t="shared" si="72"/>
        <v/>
      </c>
      <c r="BX287" s="3" t="str">
        <f t="shared" si="72"/>
        <v/>
      </c>
      <c r="BY287" s="3" t="str">
        <f t="shared" si="72"/>
        <v/>
      </c>
      <c r="BZ287" s="3" t="str">
        <f t="shared" si="72"/>
        <v/>
      </c>
      <c r="CA287" s="3" t="str">
        <f t="shared" si="72"/>
        <v/>
      </c>
      <c r="CB287" s="3" t="str">
        <f t="shared" si="72"/>
        <v/>
      </c>
      <c r="CC287" s="3" t="str">
        <f t="shared" si="72"/>
        <v/>
      </c>
      <c r="CD287" s="3" t="str">
        <f t="shared" si="72"/>
        <v/>
      </c>
      <c r="CE287" s="3" t="str">
        <f t="shared" si="72"/>
        <v/>
      </c>
      <c r="CF287" s="3" t="str">
        <f t="shared" si="64"/>
        <v/>
      </c>
      <c r="CG287" s="3" t="str">
        <f t="shared" si="64"/>
        <v/>
      </c>
      <c r="CH287" s="3" t="str">
        <f t="shared" si="64"/>
        <v/>
      </c>
      <c r="CI287" s="3" t="str">
        <f t="shared" si="64"/>
        <v/>
      </c>
      <c r="CJ287" s="3" t="str">
        <f t="shared" si="64"/>
        <v/>
      </c>
      <c r="CK287" s="3" t="str">
        <f t="shared" si="64"/>
        <v/>
      </c>
      <c r="CL287" s="3" t="str">
        <f t="shared" si="64"/>
        <v/>
      </c>
      <c r="CM287" s="3" t="str">
        <f t="shared" si="64"/>
        <v/>
      </c>
      <c r="CN287" s="3" t="str">
        <f t="shared" si="64"/>
        <v/>
      </c>
      <c r="CO287" s="3" t="str">
        <f t="shared" si="68"/>
        <v/>
      </c>
      <c r="CP287" s="3" t="str">
        <f t="shared" si="68"/>
        <v/>
      </c>
      <c r="CQ287" s="3" t="str">
        <f t="shared" si="68"/>
        <v/>
      </c>
      <c r="CR287" s="3" t="str">
        <f t="shared" si="68"/>
        <v/>
      </c>
      <c r="CS287" s="3" t="str">
        <f t="shared" si="68"/>
        <v/>
      </c>
      <c r="CT287" s="3" t="str">
        <f t="shared" si="68"/>
        <v/>
      </c>
      <c r="CU287" s="3" t="str">
        <f t="shared" si="68"/>
        <v/>
      </c>
      <c r="CV287" s="3" t="str">
        <f t="shared" si="68"/>
        <v/>
      </c>
      <c r="CW287" s="3" t="str">
        <f t="shared" si="68"/>
        <v/>
      </c>
      <c r="CX287" s="3" t="str">
        <f t="shared" si="67"/>
        <v/>
      </c>
      <c r="CY287" s="3" t="str">
        <f t="shared" si="67"/>
        <v/>
      </c>
      <c r="CZ287" s="3" t="str">
        <f t="shared" si="67"/>
        <v/>
      </c>
      <c r="DA287" s="3" t="str">
        <f t="shared" si="67"/>
        <v/>
      </c>
      <c r="DB287" s="3" t="str">
        <f t="shared" si="67"/>
        <v/>
      </c>
      <c r="DC287" s="3" t="str">
        <f t="shared" si="67"/>
        <v/>
      </c>
      <c r="DD287" s="3" t="str">
        <f t="shared" si="67"/>
        <v/>
      </c>
      <c r="DE287" s="3" t="str">
        <f t="shared" si="67"/>
        <v/>
      </c>
      <c r="DF287" s="3" t="str">
        <f t="shared" si="67"/>
        <v/>
      </c>
      <c r="DG287" s="3" t="str">
        <f t="shared" si="67"/>
        <v/>
      </c>
      <c r="DH287" s="3" t="str">
        <f t="shared" si="67"/>
        <v/>
      </c>
      <c r="DI287" s="3" t="str">
        <f t="shared" si="67"/>
        <v/>
      </c>
      <c r="DJ287" s="3" t="str">
        <f t="shared" si="67"/>
        <v/>
      </c>
      <c r="DK287" s="3" t="str">
        <f t="shared" si="67"/>
        <v/>
      </c>
      <c r="DL287" s="3" t="str">
        <f t="shared" si="71"/>
        <v/>
      </c>
      <c r="DM287" s="3" t="str">
        <f t="shared" si="71"/>
        <v/>
      </c>
      <c r="DN287" s="3" t="str">
        <f t="shared" si="71"/>
        <v/>
      </c>
      <c r="DO287" s="3" t="str">
        <f t="shared" si="70"/>
        <v/>
      </c>
      <c r="DP287" s="3" t="str">
        <f t="shared" si="70"/>
        <v/>
      </c>
      <c r="DQ287" s="3" t="str">
        <f t="shared" si="70"/>
        <v/>
      </c>
      <c r="DR287" s="3" t="str">
        <f t="shared" si="70"/>
        <v/>
      </c>
      <c r="DS287" s="3" t="str">
        <f t="shared" si="70"/>
        <v/>
      </c>
      <c r="DT287" s="3" t="str">
        <f t="shared" si="70"/>
        <v/>
      </c>
      <c r="DU287" s="3" t="str">
        <f t="shared" si="70"/>
        <v/>
      </c>
      <c r="DV287" s="3" t="str">
        <f t="shared" si="70"/>
        <v/>
      </c>
    </row>
    <row r="288" spans="1:126" ht="45">
      <c r="A288" t="s">
        <v>115</v>
      </c>
      <c r="B288">
        <v>2016</v>
      </c>
      <c r="C288" t="s">
        <v>114</v>
      </c>
      <c r="D288">
        <v>106990</v>
      </c>
      <c r="E288" s="31">
        <v>1316215177407</v>
      </c>
      <c r="F288" t="s">
        <v>729</v>
      </c>
      <c r="G288">
        <v>325211</v>
      </c>
      <c r="H288" t="s">
        <v>730</v>
      </c>
      <c r="I288" t="s">
        <v>731</v>
      </c>
      <c r="J288" t="s">
        <v>732</v>
      </c>
      <c r="K288" t="s">
        <v>496</v>
      </c>
      <c r="L288">
        <v>37660</v>
      </c>
      <c r="M288" s="3" t="str">
        <f t="shared" si="66"/>
        <v>89. PRODUCE THE CHEMICAL, 93. AS A BYPRODUCT, 94. AS A MANUFACTURED IMPURITY</v>
      </c>
      <c r="N288" s="3" t="s">
        <v>66</v>
      </c>
      <c r="O288" s="3" t="s">
        <v>1442</v>
      </c>
      <c r="P288">
        <v>1932</v>
      </c>
      <c r="Q288">
        <v>1868</v>
      </c>
      <c r="R288">
        <v>3800</v>
      </c>
      <c r="S288" s="3" t="s">
        <v>1407</v>
      </c>
      <c r="T288" s="3" t="s">
        <v>1405</v>
      </c>
      <c r="U288" s="3" t="s">
        <v>1405</v>
      </c>
      <c r="V288" s="3" t="s">
        <v>1405</v>
      </c>
      <c r="W288" s="3" t="s">
        <v>1407</v>
      </c>
      <c r="X288" s="3" t="s">
        <v>1407</v>
      </c>
      <c r="Y288" s="3" t="s">
        <v>1405</v>
      </c>
      <c r="AE288" s="3" t="s">
        <v>1405</v>
      </c>
      <c r="AR288" s="3" t="s">
        <v>1405</v>
      </c>
      <c r="AS288" s="3" t="s">
        <v>1405</v>
      </c>
      <c r="AT288" s="3" t="s">
        <v>1405</v>
      </c>
      <c r="AV288" s="3" t="s">
        <v>1405</v>
      </c>
      <c r="BD288" s="3" t="s">
        <v>1405</v>
      </c>
      <c r="BK288" s="3" t="s">
        <v>1405</v>
      </c>
      <c r="BU288" s="3" t="str">
        <f t="shared" si="73"/>
        <v>89. PRODUCE THE CHEMICAL</v>
      </c>
      <c r="BV288" s="3" t="str">
        <f t="shared" si="73"/>
        <v/>
      </c>
      <c r="BW288" s="3" t="str">
        <f t="shared" si="72"/>
        <v/>
      </c>
      <c r="BX288" s="3" t="str">
        <f t="shared" si="72"/>
        <v/>
      </c>
      <c r="BY288" s="3" t="str">
        <f t="shared" si="72"/>
        <v>93. AS A BYPRODUCT</v>
      </c>
      <c r="BZ288" s="3" t="str">
        <f t="shared" si="72"/>
        <v>94. AS A MANUFACTURED IMPURITY</v>
      </c>
      <c r="CA288" s="3" t="str">
        <f t="shared" si="72"/>
        <v/>
      </c>
      <c r="CB288" s="3" t="str">
        <f t="shared" si="72"/>
        <v/>
      </c>
      <c r="CC288" s="3" t="str">
        <f t="shared" si="72"/>
        <v/>
      </c>
      <c r="CD288" s="3" t="str">
        <f t="shared" si="72"/>
        <v/>
      </c>
      <c r="CE288" s="3" t="str">
        <f t="shared" si="72"/>
        <v/>
      </c>
      <c r="CF288" s="3" t="str">
        <f t="shared" si="64"/>
        <v/>
      </c>
      <c r="CG288" s="3" t="str">
        <f t="shared" si="64"/>
        <v/>
      </c>
      <c r="CH288" s="3" t="str">
        <f t="shared" si="64"/>
        <v/>
      </c>
      <c r="CI288" s="3" t="str">
        <f t="shared" si="64"/>
        <v/>
      </c>
      <c r="CJ288" s="3" t="str">
        <f t="shared" si="64"/>
        <v/>
      </c>
      <c r="CK288" s="3" t="str">
        <f t="shared" si="64"/>
        <v/>
      </c>
      <c r="CL288" s="3" t="str">
        <f t="shared" si="64"/>
        <v/>
      </c>
      <c r="CM288" s="3" t="str">
        <f t="shared" si="64"/>
        <v/>
      </c>
      <c r="CN288" s="3" t="str">
        <f t="shared" si="64"/>
        <v/>
      </c>
      <c r="CO288" s="3" t="str">
        <f t="shared" si="68"/>
        <v/>
      </c>
      <c r="CP288" s="3" t="str">
        <f t="shared" si="68"/>
        <v/>
      </c>
      <c r="CQ288" s="3" t="str">
        <f t="shared" si="68"/>
        <v/>
      </c>
      <c r="CR288" s="3" t="str">
        <f t="shared" si="68"/>
        <v/>
      </c>
      <c r="CS288" s="3" t="str">
        <f t="shared" si="68"/>
        <v/>
      </c>
      <c r="CT288" s="3" t="str">
        <f t="shared" si="68"/>
        <v/>
      </c>
      <c r="CU288" s="3" t="str">
        <f t="shared" si="68"/>
        <v/>
      </c>
      <c r="CV288" s="3" t="str">
        <f t="shared" si="68"/>
        <v/>
      </c>
      <c r="CW288" s="3" t="str">
        <f t="shared" si="68"/>
        <v/>
      </c>
      <c r="CX288" s="3" t="str">
        <f t="shared" si="67"/>
        <v/>
      </c>
      <c r="CY288" s="3" t="str">
        <f t="shared" si="67"/>
        <v/>
      </c>
      <c r="CZ288" s="3" t="str">
        <f t="shared" si="67"/>
        <v/>
      </c>
      <c r="DA288" s="3" t="str">
        <f t="shared" si="67"/>
        <v/>
      </c>
      <c r="DB288" s="3" t="str">
        <f t="shared" si="67"/>
        <v/>
      </c>
      <c r="DC288" s="3" t="str">
        <f t="shared" si="67"/>
        <v/>
      </c>
      <c r="DD288" s="3" t="str">
        <f t="shared" si="67"/>
        <v/>
      </c>
      <c r="DE288" s="3" t="str">
        <f t="shared" si="67"/>
        <v/>
      </c>
      <c r="DF288" s="3" t="str">
        <f t="shared" si="67"/>
        <v/>
      </c>
      <c r="DG288" s="3" t="str">
        <f t="shared" si="67"/>
        <v/>
      </c>
      <c r="DH288" s="3" t="str">
        <f t="shared" si="67"/>
        <v/>
      </c>
      <c r="DI288" s="3" t="str">
        <f t="shared" si="67"/>
        <v/>
      </c>
      <c r="DJ288" s="3" t="str">
        <f t="shared" si="67"/>
        <v/>
      </c>
      <c r="DK288" s="3" t="str">
        <f t="shared" si="67"/>
        <v/>
      </c>
      <c r="DL288" s="3" t="str">
        <f t="shared" si="71"/>
        <v/>
      </c>
      <c r="DM288" s="3" t="str">
        <f t="shared" si="71"/>
        <v/>
      </c>
      <c r="DN288" s="3" t="str">
        <f t="shared" si="71"/>
        <v/>
      </c>
      <c r="DO288" s="3" t="str">
        <f t="shared" si="70"/>
        <v/>
      </c>
      <c r="DP288" s="3" t="str">
        <f t="shared" si="70"/>
        <v/>
      </c>
      <c r="DQ288" s="3" t="str">
        <f t="shared" si="70"/>
        <v/>
      </c>
      <c r="DR288" s="3" t="str">
        <f t="shared" si="70"/>
        <v/>
      </c>
      <c r="DS288" s="3" t="str">
        <f t="shared" si="70"/>
        <v/>
      </c>
      <c r="DT288" s="3" t="str">
        <f t="shared" si="70"/>
        <v/>
      </c>
      <c r="DU288" s="3" t="str">
        <f t="shared" si="70"/>
        <v/>
      </c>
      <c r="DV288" s="3" t="str">
        <f t="shared" si="70"/>
        <v/>
      </c>
    </row>
    <row r="289" spans="1:126" ht="45">
      <c r="A289" t="s">
        <v>115</v>
      </c>
      <c r="B289">
        <v>2017</v>
      </c>
      <c r="C289" t="s">
        <v>114</v>
      </c>
      <c r="D289">
        <v>106990</v>
      </c>
      <c r="E289" s="31">
        <v>1317216415909</v>
      </c>
      <c r="F289" t="s">
        <v>729</v>
      </c>
      <c r="G289">
        <v>325211</v>
      </c>
      <c r="H289" t="s">
        <v>730</v>
      </c>
      <c r="I289" t="s">
        <v>731</v>
      </c>
      <c r="J289" t="s">
        <v>732</v>
      </c>
      <c r="K289" t="s">
        <v>496</v>
      </c>
      <c r="L289">
        <v>37660</v>
      </c>
      <c r="M289" s="3" t="str">
        <f t="shared" si="66"/>
        <v>89. PRODUCE THE CHEMICAL, 93. AS A BYPRODUCT, 94. AS A MANUFACTURED IMPURITY</v>
      </c>
      <c r="N289" s="3" t="s">
        <v>66</v>
      </c>
      <c r="O289" s="3" t="s">
        <v>1442</v>
      </c>
      <c r="P289">
        <v>475</v>
      </c>
      <c r="Q289">
        <v>1467</v>
      </c>
      <c r="R289">
        <v>1942</v>
      </c>
      <c r="S289" s="3" t="s">
        <v>1407</v>
      </c>
      <c r="T289" s="3" t="s">
        <v>1405</v>
      </c>
      <c r="U289" s="3" t="s">
        <v>1405</v>
      </c>
      <c r="V289" s="3" t="s">
        <v>1405</v>
      </c>
      <c r="W289" s="3" t="s">
        <v>1407</v>
      </c>
      <c r="X289" s="3" t="s">
        <v>1407</v>
      </c>
      <c r="Y289" s="3" t="s">
        <v>1405</v>
      </c>
      <c r="AE289" s="3" t="s">
        <v>1405</v>
      </c>
      <c r="AR289" s="3" t="s">
        <v>1405</v>
      </c>
      <c r="AS289" s="3" t="s">
        <v>1405</v>
      </c>
      <c r="AT289" s="3" t="s">
        <v>1405</v>
      </c>
      <c r="AV289" s="3" t="s">
        <v>1405</v>
      </c>
      <c r="BD289" s="3" t="s">
        <v>1405</v>
      </c>
      <c r="BK289" s="3" t="s">
        <v>1405</v>
      </c>
      <c r="BU289" s="3" t="str">
        <f t="shared" si="73"/>
        <v>89. PRODUCE THE CHEMICAL</v>
      </c>
      <c r="BV289" s="3" t="str">
        <f t="shared" si="73"/>
        <v/>
      </c>
      <c r="BW289" s="3" t="str">
        <f t="shared" si="72"/>
        <v/>
      </c>
      <c r="BX289" s="3" t="str">
        <f t="shared" si="72"/>
        <v/>
      </c>
      <c r="BY289" s="3" t="str">
        <f t="shared" si="72"/>
        <v>93. AS A BYPRODUCT</v>
      </c>
      <c r="BZ289" s="3" t="str">
        <f t="shared" si="72"/>
        <v>94. AS A MANUFACTURED IMPURITY</v>
      </c>
      <c r="CA289" s="3" t="str">
        <f t="shared" si="72"/>
        <v/>
      </c>
      <c r="CB289" s="3" t="str">
        <f t="shared" si="72"/>
        <v/>
      </c>
      <c r="CC289" s="3" t="str">
        <f t="shared" si="72"/>
        <v/>
      </c>
      <c r="CD289" s="3" t="str">
        <f t="shared" si="72"/>
        <v/>
      </c>
      <c r="CE289" s="3" t="str">
        <f t="shared" si="72"/>
        <v/>
      </c>
      <c r="CF289" s="3" t="str">
        <f t="shared" si="64"/>
        <v/>
      </c>
      <c r="CG289" s="3" t="str">
        <f t="shared" si="64"/>
        <v/>
      </c>
      <c r="CH289" s="3" t="str">
        <f t="shared" si="64"/>
        <v/>
      </c>
      <c r="CI289" s="3" t="str">
        <f t="shared" si="64"/>
        <v/>
      </c>
      <c r="CJ289" s="3" t="str">
        <f t="shared" si="64"/>
        <v/>
      </c>
      <c r="CK289" s="3" t="str">
        <f t="shared" si="64"/>
        <v/>
      </c>
      <c r="CL289" s="3" t="str">
        <f t="shared" si="64"/>
        <v/>
      </c>
      <c r="CM289" s="3" t="str">
        <f t="shared" si="64"/>
        <v/>
      </c>
      <c r="CN289" s="3" t="str">
        <f t="shared" si="64"/>
        <v/>
      </c>
      <c r="CO289" s="3" t="str">
        <f t="shared" si="68"/>
        <v/>
      </c>
      <c r="CP289" s="3" t="str">
        <f t="shared" si="68"/>
        <v/>
      </c>
      <c r="CQ289" s="3" t="str">
        <f t="shared" si="68"/>
        <v/>
      </c>
      <c r="CR289" s="3" t="str">
        <f t="shared" si="68"/>
        <v/>
      </c>
      <c r="CS289" s="3" t="str">
        <f t="shared" si="68"/>
        <v/>
      </c>
      <c r="CT289" s="3" t="str">
        <f t="shared" si="68"/>
        <v/>
      </c>
      <c r="CU289" s="3" t="str">
        <f t="shared" si="68"/>
        <v/>
      </c>
      <c r="CV289" s="3" t="str">
        <f t="shared" si="68"/>
        <v/>
      </c>
      <c r="CW289" s="3" t="str">
        <f t="shared" si="68"/>
        <v/>
      </c>
      <c r="CX289" s="3" t="str">
        <f t="shared" si="67"/>
        <v/>
      </c>
      <c r="CY289" s="3" t="str">
        <f t="shared" si="67"/>
        <v/>
      </c>
      <c r="CZ289" s="3" t="str">
        <f t="shared" si="67"/>
        <v/>
      </c>
      <c r="DA289" s="3" t="str">
        <f t="shared" si="67"/>
        <v/>
      </c>
      <c r="DB289" s="3" t="str">
        <f t="shared" si="67"/>
        <v/>
      </c>
      <c r="DC289" s="3" t="str">
        <f t="shared" si="67"/>
        <v/>
      </c>
      <c r="DD289" s="3" t="str">
        <f t="shared" si="67"/>
        <v/>
      </c>
      <c r="DE289" s="3" t="str">
        <f t="shared" si="67"/>
        <v/>
      </c>
      <c r="DF289" s="3" t="str">
        <f t="shared" si="67"/>
        <v/>
      </c>
      <c r="DG289" s="3" t="str">
        <f t="shared" si="67"/>
        <v/>
      </c>
      <c r="DH289" s="3" t="str">
        <f t="shared" si="67"/>
        <v/>
      </c>
      <c r="DI289" s="3" t="str">
        <f t="shared" si="67"/>
        <v/>
      </c>
      <c r="DJ289" s="3" t="str">
        <f t="shared" si="67"/>
        <v/>
      </c>
      <c r="DK289" s="3" t="str">
        <f t="shared" si="67"/>
        <v/>
      </c>
      <c r="DL289" s="3" t="str">
        <f t="shared" si="71"/>
        <v/>
      </c>
      <c r="DM289" s="3" t="str">
        <f t="shared" si="71"/>
        <v/>
      </c>
      <c r="DN289" s="3" t="str">
        <f t="shared" si="71"/>
        <v/>
      </c>
      <c r="DO289" s="3" t="str">
        <f t="shared" si="70"/>
        <v/>
      </c>
      <c r="DP289" s="3" t="str">
        <f t="shared" si="70"/>
        <v/>
      </c>
      <c r="DQ289" s="3" t="str">
        <f t="shared" si="70"/>
        <v/>
      </c>
      <c r="DR289" s="3" t="str">
        <f t="shared" si="70"/>
        <v/>
      </c>
      <c r="DS289" s="3" t="str">
        <f t="shared" si="70"/>
        <v/>
      </c>
      <c r="DT289" s="3" t="str">
        <f t="shared" si="70"/>
        <v/>
      </c>
      <c r="DU289" s="3" t="str">
        <f t="shared" si="70"/>
        <v/>
      </c>
      <c r="DV289" s="3" t="str">
        <f t="shared" si="70"/>
        <v/>
      </c>
    </row>
    <row r="290" spans="1:126" ht="75">
      <c r="A290" t="s">
        <v>115</v>
      </c>
      <c r="B290">
        <v>2018</v>
      </c>
      <c r="C290" t="s">
        <v>114</v>
      </c>
      <c r="D290">
        <v>106990</v>
      </c>
      <c r="E290" s="31">
        <v>1318217314549</v>
      </c>
      <c r="F290" t="s">
        <v>729</v>
      </c>
      <c r="G290">
        <v>325211</v>
      </c>
      <c r="H290" t="s">
        <v>730</v>
      </c>
      <c r="I290" t="s">
        <v>731</v>
      </c>
      <c r="J290" t="s">
        <v>732</v>
      </c>
      <c r="K290" t="s">
        <v>496</v>
      </c>
      <c r="L290">
        <v>37660</v>
      </c>
      <c r="M290" s="3" t="str">
        <f t="shared" si="66"/>
        <v>89. PRODUCE THE CHEMICAL, 93. AS A BYPRODUCT, 94. AS A MANUFACTURED IMPURITY</v>
      </c>
      <c r="N290" s="3" t="s">
        <v>66</v>
      </c>
      <c r="O290" s="3" t="s">
        <v>1442</v>
      </c>
      <c r="P290">
        <v>500</v>
      </c>
      <c r="Q290">
        <v>1459</v>
      </c>
      <c r="R290">
        <v>1959</v>
      </c>
      <c r="S290" s="3" t="s">
        <v>1407</v>
      </c>
      <c r="T290" s="3" t="s">
        <v>1405</v>
      </c>
      <c r="U290" s="3" t="s">
        <v>1405</v>
      </c>
      <c r="V290" s="3" t="s">
        <v>1405</v>
      </c>
      <c r="W290" s="3" t="s">
        <v>1407</v>
      </c>
      <c r="X290" s="3" t="s">
        <v>1407</v>
      </c>
      <c r="Y290" s="3" t="s">
        <v>1405</v>
      </c>
      <c r="Z290" s="3" t="s">
        <v>1405</v>
      </c>
      <c r="AA290" s="3" t="s">
        <v>1405</v>
      </c>
      <c r="AB290" s="3" t="s">
        <v>1405</v>
      </c>
      <c r="AC290" s="3" t="s">
        <v>1405</v>
      </c>
      <c r="AD290" s="3" t="s">
        <v>1405</v>
      </c>
      <c r="AE290" s="3" t="s">
        <v>1405</v>
      </c>
      <c r="AF290" s="3" t="s">
        <v>1405</v>
      </c>
      <c r="AG290" s="3" t="s">
        <v>1405</v>
      </c>
      <c r="AH290" s="3" t="s">
        <v>1405</v>
      </c>
      <c r="AI290" s="3" t="s">
        <v>1405</v>
      </c>
      <c r="AJ290" s="3" t="s">
        <v>1405</v>
      </c>
      <c r="AK290" s="3" t="s">
        <v>1405</v>
      </c>
      <c r="AL290" s="3" t="s">
        <v>1405</v>
      </c>
      <c r="AM290" s="3" t="s">
        <v>1405</v>
      </c>
      <c r="AN290" s="3" t="s">
        <v>1405</v>
      </c>
      <c r="AO290" s="3" t="s">
        <v>1405</v>
      </c>
      <c r="AP290" s="3" t="s">
        <v>1405</v>
      </c>
      <c r="AQ290" s="3" t="s">
        <v>1405</v>
      </c>
      <c r="AR290" s="3" t="s">
        <v>1405</v>
      </c>
      <c r="AS290" s="3" t="s">
        <v>1405</v>
      </c>
      <c r="AT290" s="3" t="s">
        <v>1405</v>
      </c>
      <c r="AU290" s="3" t="s">
        <v>1405</v>
      </c>
      <c r="AV290" s="3" t="s">
        <v>1405</v>
      </c>
      <c r="AW290" s="3" t="s">
        <v>1405</v>
      </c>
      <c r="AX290" s="3" t="s">
        <v>1405</v>
      </c>
      <c r="AY290" s="3" t="s">
        <v>1405</v>
      </c>
      <c r="AZ290" s="3" t="s">
        <v>1405</v>
      </c>
      <c r="BA290" s="3" t="s">
        <v>1405</v>
      </c>
      <c r="BB290" s="3" t="s">
        <v>1405</v>
      </c>
      <c r="BC290" s="3" t="s">
        <v>1405</v>
      </c>
      <c r="BD290" s="3" t="s">
        <v>1405</v>
      </c>
      <c r="BE290" s="3" t="s">
        <v>1405</v>
      </c>
      <c r="BF290" s="3" t="s">
        <v>1405</v>
      </c>
      <c r="BG290" s="3" t="s">
        <v>1405</v>
      </c>
      <c r="BH290" s="3" t="s">
        <v>1405</v>
      </c>
      <c r="BI290" s="3" t="s">
        <v>1405</v>
      </c>
      <c r="BJ290" s="3" t="s">
        <v>1405</v>
      </c>
      <c r="BK290" s="3" t="s">
        <v>1405</v>
      </c>
      <c r="BL290" s="3" t="s">
        <v>1405</v>
      </c>
      <c r="BM290" s="3" t="s">
        <v>1405</v>
      </c>
      <c r="BN290" s="3" t="s">
        <v>1405</v>
      </c>
      <c r="BO290" s="3" t="s">
        <v>1405</v>
      </c>
      <c r="BP290" s="3" t="s">
        <v>1405</v>
      </c>
      <c r="BQ290" s="3" t="s">
        <v>1405</v>
      </c>
      <c r="BR290" s="3" t="s">
        <v>1405</v>
      </c>
      <c r="BS290" s="3" t="s">
        <v>1405</v>
      </c>
      <c r="BT290" s="3" t="s">
        <v>1405</v>
      </c>
      <c r="BU290" s="3" t="str">
        <f t="shared" si="73"/>
        <v>89. PRODUCE THE CHEMICAL</v>
      </c>
      <c r="BV290" s="3" t="str">
        <f t="shared" si="73"/>
        <v/>
      </c>
      <c r="BW290" s="3" t="str">
        <f t="shared" si="72"/>
        <v/>
      </c>
      <c r="BX290" s="3" t="str">
        <f t="shared" si="72"/>
        <v/>
      </c>
      <c r="BY290" s="3" t="str">
        <f t="shared" si="72"/>
        <v>93. AS A BYPRODUCT</v>
      </c>
      <c r="BZ290" s="3" t="str">
        <f t="shared" si="72"/>
        <v>94. AS A MANUFACTURED IMPURITY</v>
      </c>
      <c r="CA290" s="3" t="str">
        <f t="shared" si="72"/>
        <v/>
      </c>
      <c r="CB290" s="3" t="str">
        <f t="shared" si="72"/>
        <v/>
      </c>
      <c r="CC290" s="3" t="str">
        <f t="shared" si="72"/>
        <v/>
      </c>
      <c r="CD290" s="3" t="str">
        <f t="shared" si="72"/>
        <v/>
      </c>
      <c r="CE290" s="3" t="str">
        <f t="shared" si="72"/>
        <v/>
      </c>
      <c r="CF290" s="3" t="str">
        <f t="shared" si="64"/>
        <v/>
      </c>
      <c r="CG290" s="3" t="str">
        <f t="shared" si="64"/>
        <v/>
      </c>
      <c r="CH290" s="3" t="str">
        <f t="shared" si="64"/>
        <v/>
      </c>
      <c r="CI290" s="3" t="str">
        <f t="shared" si="64"/>
        <v/>
      </c>
      <c r="CJ290" s="3" t="str">
        <f t="shared" si="64"/>
        <v/>
      </c>
      <c r="CK290" s="3" t="str">
        <f t="shared" si="64"/>
        <v/>
      </c>
      <c r="CL290" s="3" t="str">
        <f t="shared" si="64"/>
        <v/>
      </c>
      <c r="CM290" s="3" t="str">
        <f t="shared" si="64"/>
        <v/>
      </c>
      <c r="CN290" s="3" t="str">
        <f t="shared" si="64"/>
        <v/>
      </c>
      <c r="CO290" s="3" t="str">
        <f t="shared" si="68"/>
        <v/>
      </c>
      <c r="CP290" s="3" t="str">
        <f t="shared" si="68"/>
        <v/>
      </c>
      <c r="CQ290" s="3" t="str">
        <f t="shared" si="68"/>
        <v/>
      </c>
      <c r="CR290" s="3" t="str">
        <f t="shared" si="68"/>
        <v/>
      </c>
      <c r="CS290" s="3" t="str">
        <f t="shared" si="68"/>
        <v/>
      </c>
      <c r="CT290" s="3" t="str">
        <f t="shared" si="68"/>
        <v/>
      </c>
      <c r="CU290" s="3" t="str">
        <f t="shared" si="68"/>
        <v/>
      </c>
      <c r="CV290" s="3" t="str">
        <f t="shared" si="68"/>
        <v/>
      </c>
      <c r="CW290" s="3" t="str">
        <f t="shared" si="68"/>
        <v/>
      </c>
      <c r="CX290" s="3" t="str">
        <f t="shared" si="67"/>
        <v/>
      </c>
      <c r="CY290" s="3" t="str">
        <f t="shared" si="67"/>
        <v/>
      </c>
      <c r="CZ290" s="3" t="str">
        <f t="shared" si="67"/>
        <v/>
      </c>
      <c r="DA290" s="3" t="str">
        <f t="shared" si="67"/>
        <v/>
      </c>
      <c r="DB290" s="3" t="str">
        <f t="shared" si="67"/>
        <v/>
      </c>
      <c r="DC290" s="3" t="str">
        <f t="shared" si="67"/>
        <v/>
      </c>
      <c r="DD290" s="3" t="str">
        <f t="shared" si="67"/>
        <v/>
      </c>
      <c r="DE290" s="3" t="str">
        <f t="shared" si="67"/>
        <v/>
      </c>
      <c r="DF290" s="3" t="str">
        <f t="shared" si="67"/>
        <v/>
      </c>
      <c r="DG290" s="3" t="str">
        <f t="shared" si="67"/>
        <v/>
      </c>
      <c r="DH290" s="3" t="str">
        <f t="shared" si="67"/>
        <v/>
      </c>
      <c r="DI290" s="3" t="str">
        <f t="shared" si="67"/>
        <v/>
      </c>
      <c r="DJ290" s="3" t="str">
        <f t="shared" si="67"/>
        <v/>
      </c>
      <c r="DK290" s="3" t="str">
        <f t="shared" si="67"/>
        <v/>
      </c>
      <c r="DL290" s="3" t="str">
        <f t="shared" si="71"/>
        <v/>
      </c>
      <c r="DM290" s="3" t="str">
        <f t="shared" si="71"/>
        <v/>
      </c>
      <c r="DN290" s="3" t="str">
        <f t="shared" si="71"/>
        <v/>
      </c>
      <c r="DO290" s="3" t="str">
        <f t="shared" si="70"/>
        <v/>
      </c>
      <c r="DP290" s="3" t="str">
        <f t="shared" si="70"/>
        <v/>
      </c>
      <c r="DQ290" s="3" t="str">
        <f t="shared" si="70"/>
        <v/>
      </c>
      <c r="DR290" s="3" t="str">
        <f t="shared" si="70"/>
        <v/>
      </c>
      <c r="DS290" s="3" t="str">
        <f t="shared" si="70"/>
        <v/>
      </c>
      <c r="DT290" s="3" t="str">
        <f t="shared" si="70"/>
        <v/>
      </c>
      <c r="DU290" s="3" t="str">
        <f t="shared" si="70"/>
        <v/>
      </c>
      <c r="DV290" s="3" t="str">
        <f t="shared" si="70"/>
        <v/>
      </c>
    </row>
    <row r="291" spans="1:126" ht="75">
      <c r="A291" t="s">
        <v>115</v>
      </c>
      <c r="B291">
        <v>2019</v>
      </c>
      <c r="C291" t="s">
        <v>114</v>
      </c>
      <c r="D291">
        <v>106990</v>
      </c>
      <c r="E291" s="31">
        <v>1319218151330</v>
      </c>
      <c r="F291" t="s">
        <v>729</v>
      </c>
      <c r="G291">
        <v>325211</v>
      </c>
      <c r="H291" t="s">
        <v>730</v>
      </c>
      <c r="I291" t="s">
        <v>731</v>
      </c>
      <c r="J291" t="s">
        <v>732</v>
      </c>
      <c r="K291" t="s">
        <v>496</v>
      </c>
      <c r="L291">
        <v>37660</v>
      </c>
      <c r="M291" s="3" t="str">
        <f t="shared" si="66"/>
        <v>89. PRODUCE THE CHEMICAL, 93. AS A BYPRODUCT, 94. AS A MANUFACTURED IMPURITY</v>
      </c>
      <c r="N291" s="3" t="s">
        <v>66</v>
      </c>
      <c r="O291" s="3" t="s">
        <v>1442</v>
      </c>
      <c r="P291">
        <v>441</v>
      </c>
      <c r="Q291">
        <v>1458</v>
      </c>
      <c r="R291">
        <v>1899</v>
      </c>
      <c r="S291" s="3" t="s">
        <v>1407</v>
      </c>
      <c r="T291" s="3" t="s">
        <v>1405</v>
      </c>
      <c r="U291" s="3" t="s">
        <v>1405</v>
      </c>
      <c r="V291" s="3" t="s">
        <v>1405</v>
      </c>
      <c r="W291" s="3" t="s">
        <v>1407</v>
      </c>
      <c r="X291" s="3" t="s">
        <v>1407</v>
      </c>
      <c r="Y291" s="3" t="s">
        <v>1405</v>
      </c>
      <c r="Z291" s="3" t="s">
        <v>1405</v>
      </c>
      <c r="AA291" s="3" t="s">
        <v>1405</v>
      </c>
      <c r="AB291" s="3" t="s">
        <v>1405</v>
      </c>
      <c r="AC291" s="3" t="s">
        <v>1405</v>
      </c>
      <c r="AD291" s="3" t="s">
        <v>1405</v>
      </c>
      <c r="AE291" s="3" t="s">
        <v>1405</v>
      </c>
      <c r="AF291" s="3" t="s">
        <v>1405</v>
      </c>
      <c r="AG291" s="3" t="s">
        <v>1405</v>
      </c>
      <c r="AH291" s="3" t="s">
        <v>1405</v>
      </c>
      <c r="AI291" s="3" t="s">
        <v>1405</v>
      </c>
      <c r="AJ291" s="3" t="s">
        <v>1405</v>
      </c>
      <c r="AK291" s="3" t="s">
        <v>1405</v>
      </c>
      <c r="AL291" s="3" t="s">
        <v>1405</v>
      </c>
      <c r="AM291" s="3" t="s">
        <v>1405</v>
      </c>
      <c r="AN291" s="3" t="s">
        <v>1405</v>
      </c>
      <c r="AO291" s="3" t="s">
        <v>1405</v>
      </c>
      <c r="AP291" s="3" t="s">
        <v>1405</v>
      </c>
      <c r="AQ291" s="3" t="s">
        <v>1405</v>
      </c>
      <c r="AR291" s="3" t="s">
        <v>1405</v>
      </c>
      <c r="AS291" s="3" t="s">
        <v>1405</v>
      </c>
      <c r="AT291" s="3" t="s">
        <v>1405</v>
      </c>
      <c r="AU291" s="3" t="s">
        <v>1405</v>
      </c>
      <c r="AV291" s="3" t="s">
        <v>1405</v>
      </c>
      <c r="AW291" s="3" t="s">
        <v>1405</v>
      </c>
      <c r="AX291" s="3" t="s">
        <v>1405</v>
      </c>
      <c r="AY291" s="3" t="s">
        <v>1405</v>
      </c>
      <c r="AZ291" s="3" t="s">
        <v>1405</v>
      </c>
      <c r="BA291" s="3" t="s">
        <v>1405</v>
      </c>
      <c r="BB291" s="3" t="s">
        <v>1405</v>
      </c>
      <c r="BC291" s="3" t="s">
        <v>1405</v>
      </c>
      <c r="BD291" s="3" t="s">
        <v>1405</v>
      </c>
      <c r="BE291" s="3" t="s">
        <v>1405</v>
      </c>
      <c r="BF291" s="3" t="s">
        <v>1405</v>
      </c>
      <c r="BG291" s="3" t="s">
        <v>1405</v>
      </c>
      <c r="BH291" s="3" t="s">
        <v>1405</v>
      </c>
      <c r="BI291" s="3" t="s">
        <v>1405</v>
      </c>
      <c r="BJ291" s="3" t="s">
        <v>1405</v>
      </c>
      <c r="BK291" s="3" t="s">
        <v>1405</v>
      </c>
      <c r="BL291" s="3" t="s">
        <v>1405</v>
      </c>
      <c r="BM291" s="3" t="s">
        <v>1405</v>
      </c>
      <c r="BN291" s="3" t="s">
        <v>1405</v>
      </c>
      <c r="BO291" s="3" t="s">
        <v>1405</v>
      </c>
      <c r="BP291" s="3" t="s">
        <v>1405</v>
      </c>
      <c r="BQ291" s="3" t="s">
        <v>1405</v>
      </c>
      <c r="BR291" s="3" t="s">
        <v>1405</v>
      </c>
      <c r="BS291" s="3" t="s">
        <v>1405</v>
      </c>
      <c r="BT291" s="3" t="s">
        <v>1405</v>
      </c>
      <c r="BU291" s="3" t="str">
        <f t="shared" si="73"/>
        <v>89. PRODUCE THE CHEMICAL</v>
      </c>
      <c r="BV291" s="3" t="str">
        <f t="shared" si="73"/>
        <v/>
      </c>
      <c r="BW291" s="3" t="str">
        <f t="shared" si="72"/>
        <v/>
      </c>
      <c r="BX291" s="3" t="str">
        <f t="shared" si="72"/>
        <v/>
      </c>
      <c r="BY291" s="3" t="str">
        <f t="shared" si="72"/>
        <v>93. AS A BYPRODUCT</v>
      </c>
      <c r="BZ291" s="3" t="str">
        <f t="shared" si="72"/>
        <v>94. AS A MANUFACTURED IMPURITY</v>
      </c>
      <c r="CA291" s="3" t="str">
        <f t="shared" si="72"/>
        <v/>
      </c>
      <c r="CB291" s="3" t="str">
        <f t="shared" si="72"/>
        <v/>
      </c>
      <c r="CC291" s="3" t="str">
        <f t="shared" si="72"/>
        <v/>
      </c>
      <c r="CD291" s="3" t="str">
        <f t="shared" si="72"/>
        <v/>
      </c>
      <c r="CE291" s="3" t="str">
        <f t="shared" si="72"/>
        <v/>
      </c>
      <c r="CF291" s="3" t="str">
        <f t="shared" si="64"/>
        <v/>
      </c>
      <c r="CG291" s="3" t="str">
        <f t="shared" si="64"/>
        <v/>
      </c>
      <c r="CH291" s="3" t="str">
        <f t="shared" si="64"/>
        <v/>
      </c>
      <c r="CI291" s="3" t="str">
        <f t="shared" ref="CI291:CS315" si="75">IF(AG291="Yes", CI$1,"")</f>
        <v/>
      </c>
      <c r="CJ291" s="3" t="str">
        <f t="shared" si="75"/>
        <v/>
      </c>
      <c r="CK291" s="3" t="str">
        <f t="shared" si="75"/>
        <v/>
      </c>
      <c r="CL291" s="3" t="str">
        <f t="shared" si="75"/>
        <v/>
      </c>
      <c r="CM291" s="3" t="str">
        <f t="shared" si="75"/>
        <v/>
      </c>
      <c r="CN291" s="3" t="str">
        <f t="shared" si="75"/>
        <v/>
      </c>
      <c r="CO291" s="3" t="str">
        <f t="shared" si="68"/>
        <v/>
      </c>
      <c r="CP291" s="3" t="str">
        <f t="shared" si="68"/>
        <v/>
      </c>
      <c r="CQ291" s="3" t="str">
        <f t="shared" si="68"/>
        <v/>
      </c>
      <c r="CR291" s="3" t="str">
        <f t="shared" si="68"/>
        <v/>
      </c>
      <c r="CS291" s="3" t="str">
        <f t="shared" si="68"/>
        <v/>
      </c>
      <c r="CT291" s="3" t="str">
        <f t="shared" si="68"/>
        <v/>
      </c>
      <c r="CU291" s="3" t="str">
        <f t="shared" si="68"/>
        <v/>
      </c>
      <c r="CV291" s="3" t="str">
        <f t="shared" si="68"/>
        <v/>
      </c>
      <c r="CW291" s="3" t="str">
        <f t="shared" si="68"/>
        <v/>
      </c>
      <c r="CX291" s="3" t="str">
        <f t="shared" si="67"/>
        <v/>
      </c>
      <c r="CY291" s="3" t="str">
        <f t="shared" ref="CY291:DK310" si="76">IF(AW291="Yes", CY$1,"")</f>
        <v/>
      </c>
      <c r="CZ291" s="3" t="str">
        <f t="shared" si="76"/>
        <v/>
      </c>
      <c r="DA291" s="3" t="str">
        <f t="shared" si="76"/>
        <v/>
      </c>
      <c r="DB291" s="3" t="str">
        <f t="shared" si="76"/>
        <v/>
      </c>
      <c r="DC291" s="3" t="str">
        <f t="shared" si="76"/>
        <v/>
      </c>
      <c r="DD291" s="3" t="str">
        <f t="shared" si="76"/>
        <v/>
      </c>
      <c r="DE291" s="3" t="str">
        <f t="shared" si="76"/>
        <v/>
      </c>
      <c r="DF291" s="3" t="str">
        <f t="shared" si="76"/>
        <v/>
      </c>
      <c r="DG291" s="3" t="str">
        <f t="shared" si="76"/>
        <v/>
      </c>
      <c r="DH291" s="3" t="str">
        <f t="shared" si="76"/>
        <v/>
      </c>
      <c r="DI291" s="3" t="str">
        <f t="shared" si="76"/>
        <v/>
      </c>
      <c r="DJ291" s="3" t="str">
        <f t="shared" si="76"/>
        <v/>
      </c>
      <c r="DK291" s="3" t="str">
        <f t="shared" si="76"/>
        <v/>
      </c>
      <c r="DL291" s="3" t="str">
        <f t="shared" si="71"/>
        <v/>
      </c>
      <c r="DM291" s="3" t="str">
        <f t="shared" si="71"/>
        <v/>
      </c>
      <c r="DN291" s="3" t="str">
        <f t="shared" si="71"/>
        <v/>
      </c>
      <c r="DO291" s="3" t="str">
        <f t="shared" si="70"/>
        <v/>
      </c>
      <c r="DP291" s="3" t="str">
        <f t="shared" si="70"/>
        <v/>
      </c>
      <c r="DQ291" s="3" t="str">
        <f t="shared" si="70"/>
        <v/>
      </c>
      <c r="DR291" s="3" t="str">
        <f t="shared" si="70"/>
        <v/>
      </c>
      <c r="DS291" s="3" t="str">
        <f t="shared" si="70"/>
        <v/>
      </c>
      <c r="DT291" s="3" t="str">
        <f t="shared" si="70"/>
        <v/>
      </c>
      <c r="DU291" s="3" t="str">
        <f t="shared" si="70"/>
        <v/>
      </c>
      <c r="DV291" s="3" t="str">
        <f t="shared" si="70"/>
        <v/>
      </c>
    </row>
    <row r="292" spans="1:126" ht="105">
      <c r="A292" t="s">
        <v>115</v>
      </c>
      <c r="B292">
        <v>2020</v>
      </c>
      <c r="C292" t="s">
        <v>114</v>
      </c>
      <c r="D292">
        <v>106990</v>
      </c>
      <c r="E292" s="31">
        <v>1320219017631</v>
      </c>
      <c r="F292" t="s">
        <v>729</v>
      </c>
      <c r="G292">
        <v>325211</v>
      </c>
      <c r="H292" t="s">
        <v>730</v>
      </c>
      <c r="I292" t="s">
        <v>731</v>
      </c>
      <c r="J292" t="s">
        <v>732</v>
      </c>
      <c r="K292" t="s">
        <v>496</v>
      </c>
      <c r="L292">
        <v>37660</v>
      </c>
      <c r="M292" s="3" t="str">
        <f t="shared" si="66"/>
        <v>89. PRODUCE THE CHEMICAL, 92. SALE OR DISTRIBUTION OF THE CHEMICAL</v>
      </c>
      <c r="N292" s="3" t="s">
        <v>66</v>
      </c>
      <c r="O292" s="3" t="s">
        <v>1442</v>
      </c>
      <c r="P292">
        <v>41</v>
      </c>
      <c r="Q292">
        <v>1804</v>
      </c>
      <c r="R292">
        <v>1845</v>
      </c>
      <c r="S292" s="3" t="s">
        <v>1407</v>
      </c>
      <c r="T292" s="3" t="s">
        <v>1405</v>
      </c>
      <c r="U292" s="3" t="s">
        <v>1405</v>
      </c>
      <c r="V292" s="3" t="s">
        <v>1407</v>
      </c>
      <c r="W292" s="3" t="s">
        <v>1405</v>
      </c>
      <c r="X292" s="3" t="s">
        <v>1405</v>
      </c>
      <c r="Y292" s="3" t="s">
        <v>1405</v>
      </c>
      <c r="Z292" s="3" t="s">
        <v>1405</v>
      </c>
      <c r="AA292" s="3" t="s">
        <v>1405</v>
      </c>
      <c r="AB292" s="3" t="s">
        <v>1405</v>
      </c>
      <c r="AC292" s="3" t="s">
        <v>1405</v>
      </c>
      <c r="AD292" s="3" t="s">
        <v>1405</v>
      </c>
      <c r="AE292" s="3" t="s">
        <v>1405</v>
      </c>
      <c r="AF292" s="3" t="s">
        <v>1405</v>
      </c>
      <c r="AG292" s="3" t="s">
        <v>1405</v>
      </c>
      <c r="AH292" s="3" t="s">
        <v>1405</v>
      </c>
      <c r="AI292" s="3" t="s">
        <v>1405</v>
      </c>
      <c r="AJ292" s="3" t="s">
        <v>1405</v>
      </c>
      <c r="AK292" s="3" t="s">
        <v>1405</v>
      </c>
      <c r="AL292" s="3" t="s">
        <v>1405</v>
      </c>
      <c r="AM292" s="3" t="s">
        <v>1405</v>
      </c>
      <c r="AN292" s="3" t="s">
        <v>1405</v>
      </c>
      <c r="AO292" s="3" t="s">
        <v>1405</v>
      </c>
      <c r="AP292" s="3" t="s">
        <v>1405</v>
      </c>
      <c r="AQ292" s="3" t="s">
        <v>1405</v>
      </c>
      <c r="AR292" s="3" t="s">
        <v>1405</v>
      </c>
      <c r="AS292" s="3" t="s">
        <v>1405</v>
      </c>
      <c r="AT292" s="3" t="s">
        <v>1405</v>
      </c>
      <c r="AU292" s="3" t="s">
        <v>1405</v>
      </c>
      <c r="AV292" s="3" t="s">
        <v>1405</v>
      </c>
      <c r="AW292" s="3" t="s">
        <v>1405</v>
      </c>
      <c r="AX292" s="3" t="s">
        <v>1405</v>
      </c>
      <c r="AY292" s="3" t="s">
        <v>1405</v>
      </c>
      <c r="AZ292" s="3" t="s">
        <v>1405</v>
      </c>
      <c r="BA292" s="3" t="s">
        <v>1405</v>
      </c>
      <c r="BB292" s="3" t="s">
        <v>1405</v>
      </c>
      <c r="BC292" s="3" t="s">
        <v>1405</v>
      </c>
      <c r="BD292" s="3" t="s">
        <v>1405</v>
      </c>
      <c r="BE292" s="3" t="s">
        <v>1405</v>
      </c>
      <c r="BF292" s="3" t="s">
        <v>1405</v>
      </c>
      <c r="BG292" s="3" t="s">
        <v>1405</v>
      </c>
      <c r="BH292" s="3" t="s">
        <v>1405</v>
      </c>
      <c r="BI292" s="3" t="s">
        <v>1405</v>
      </c>
      <c r="BJ292" s="3" t="s">
        <v>1405</v>
      </c>
      <c r="BK292" s="3" t="s">
        <v>1405</v>
      </c>
      <c r="BL292" s="3" t="s">
        <v>1405</v>
      </c>
      <c r="BM292" s="3" t="s">
        <v>1405</v>
      </c>
      <c r="BN292" s="3" t="s">
        <v>1405</v>
      </c>
      <c r="BO292" s="3" t="s">
        <v>1405</v>
      </c>
      <c r="BP292" s="3" t="s">
        <v>1405</v>
      </c>
      <c r="BQ292" s="3" t="s">
        <v>1405</v>
      </c>
      <c r="BR292" s="3" t="s">
        <v>1405</v>
      </c>
      <c r="BS292" s="3" t="s">
        <v>1405</v>
      </c>
      <c r="BT292" s="3" t="s">
        <v>1405</v>
      </c>
      <c r="BU292" s="3" t="str">
        <f t="shared" si="73"/>
        <v>89. PRODUCE THE CHEMICAL</v>
      </c>
      <c r="BV292" s="3" t="str">
        <f t="shared" si="73"/>
        <v/>
      </c>
      <c r="BW292" s="3" t="str">
        <f t="shared" si="72"/>
        <v/>
      </c>
      <c r="BX292" s="3" t="str">
        <f t="shared" si="72"/>
        <v>92. SALE OR DISTRIBUTION OF THE CHEMICAL</v>
      </c>
      <c r="BY292" s="3" t="str">
        <f t="shared" si="72"/>
        <v/>
      </c>
      <c r="BZ292" s="3" t="str">
        <f t="shared" si="72"/>
        <v/>
      </c>
      <c r="CA292" s="3" t="str">
        <f t="shared" si="72"/>
        <v/>
      </c>
      <c r="CB292" s="3" t="str">
        <f t="shared" si="72"/>
        <v/>
      </c>
      <c r="CC292" s="3" t="str">
        <f t="shared" si="72"/>
        <v/>
      </c>
      <c r="CD292" s="3" t="str">
        <f t="shared" si="72"/>
        <v/>
      </c>
      <c r="CE292" s="3" t="str">
        <f t="shared" si="72"/>
        <v/>
      </c>
      <c r="CF292" s="3" t="str">
        <f t="shared" si="72"/>
        <v/>
      </c>
      <c r="CG292" s="3" t="str">
        <f t="shared" si="72"/>
        <v/>
      </c>
      <c r="CH292" s="3" t="str">
        <f t="shared" si="72"/>
        <v/>
      </c>
      <c r="CI292" s="3" t="str">
        <f t="shared" si="75"/>
        <v/>
      </c>
      <c r="CJ292" s="3" t="str">
        <f t="shared" si="75"/>
        <v/>
      </c>
      <c r="CK292" s="3" t="str">
        <f t="shared" si="75"/>
        <v/>
      </c>
      <c r="CL292" s="3" t="str">
        <f t="shared" si="75"/>
        <v/>
      </c>
      <c r="CM292" s="3" t="str">
        <f t="shared" si="75"/>
        <v/>
      </c>
      <c r="CN292" s="3" t="str">
        <f t="shared" si="75"/>
        <v/>
      </c>
      <c r="CO292" s="3" t="str">
        <f t="shared" si="68"/>
        <v/>
      </c>
      <c r="CP292" s="3" t="str">
        <f t="shared" si="68"/>
        <v/>
      </c>
      <c r="CQ292" s="3" t="str">
        <f t="shared" si="68"/>
        <v/>
      </c>
      <c r="CR292" s="3" t="str">
        <f t="shared" si="68"/>
        <v/>
      </c>
      <c r="CS292" s="3" t="str">
        <f t="shared" si="68"/>
        <v/>
      </c>
      <c r="CT292" s="3" t="str">
        <f t="shared" ref="CT292:DF323" si="77">IF(AR292="Yes", CT$1,"")</f>
        <v/>
      </c>
      <c r="CU292" s="3" t="str">
        <f t="shared" si="77"/>
        <v/>
      </c>
      <c r="CV292" s="3" t="str">
        <f t="shared" si="77"/>
        <v/>
      </c>
      <c r="CW292" s="3" t="str">
        <f t="shared" si="77"/>
        <v/>
      </c>
      <c r="CX292" s="3" t="str">
        <f t="shared" si="77"/>
        <v/>
      </c>
      <c r="CY292" s="3" t="str">
        <f t="shared" si="76"/>
        <v/>
      </c>
      <c r="CZ292" s="3" t="str">
        <f t="shared" si="76"/>
        <v/>
      </c>
      <c r="DA292" s="3" t="str">
        <f t="shared" si="76"/>
        <v/>
      </c>
      <c r="DB292" s="3" t="str">
        <f t="shared" si="76"/>
        <v/>
      </c>
      <c r="DC292" s="3" t="str">
        <f t="shared" si="76"/>
        <v/>
      </c>
      <c r="DD292" s="3" t="str">
        <f t="shared" si="76"/>
        <v/>
      </c>
      <c r="DE292" s="3" t="str">
        <f t="shared" si="76"/>
        <v/>
      </c>
      <c r="DF292" s="3" t="str">
        <f t="shared" si="76"/>
        <v/>
      </c>
      <c r="DG292" s="3" t="str">
        <f t="shared" si="76"/>
        <v/>
      </c>
      <c r="DH292" s="3" t="str">
        <f t="shared" si="76"/>
        <v/>
      </c>
      <c r="DI292" s="3" t="str">
        <f t="shared" si="76"/>
        <v/>
      </c>
      <c r="DJ292" s="3" t="str">
        <f t="shared" si="76"/>
        <v/>
      </c>
      <c r="DK292" s="3" t="str">
        <f t="shared" si="76"/>
        <v/>
      </c>
      <c r="DL292" s="3" t="str">
        <f t="shared" si="71"/>
        <v/>
      </c>
      <c r="DM292" s="3" t="str">
        <f t="shared" si="71"/>
        <v/>
      </c>
      <c r="DN292" s="3" t="str">
        <f t="shared" si="71"/>
        <v/>
      </c>
      <c r="DO292" s="3" t="str">
        <f t="shared" si="70"/>
        <v/>
      </c>
      <c r="DP292" s="3" t="str">
        <f t="shared" si="70"/>
        <v/>
      </c>
      <c r="DQ292" s="3" t="str">
        <f t="shared" si="70"/>
        <v/>
      </c>
      <c r="DR292" s="3" t="str">
        <f t="shared" si="70"/>
        <v/>
      </c>
      <c r="DS292" s="3" t="str">
        <f t="shared" si="70"/>
        <v/>
      </c>
      <c r="DT292" s="3" t="str">
        <f t="shared" si="70"/>
        <v/>
      </c>
      <c r="DU292" s="3" t="str">
        <f t="shared" si="70"/>
        <v/>
      </c>
      <c r="DV292" s="3" t="str">
        <f t="shared" si="70"/>
        <v/>
      </c>
    </row>
    <row r="293" spans="1:126" ht="75">
      <c r="A293" t="s">
        <v>115</v>
      </c>
      <c r="B293">
        <v>2021</v>
      </c>
      <c r="C293" t="s">
        <v>114</v>
      </c>
      <c r="D293">
        <v>106990</v>
      </c>
      <c r="E293" s="31">
        <v>1321219873193</v>
      </c>
      <c r="F293" t="s">
        <v>729</v>
      </c>
      <c r="G293">
        <v>325211</v>
      </c>
      <c r="H293" t="s">
        <v>730</v>
      </c>
      <c r="I293" t="s">
        <v>731</v>
      </c>
      <c r="J293" t="s">
        <v>732</v>
      </c>
      <c r="K293" t="s">
        <v>496</v>
      </c>
      <c r="L293">
        <v>37660</v>
      </c>
      <c r="M293" s="3" t="str">
        <f t="shared" si="66"/>
        <v>89. PRODUCE THE CHEMICAL, 93. AS A BYPRODUCT, 94. AS A MANUFACTURED IMPURITY, 97. P102  RAW MATERIALS</v>
      </c>
      <c r="N293" s="3" t="s">
        <v>66</v>
      </c>
      <c r="O293" s="3" t="s">
        <v>1442</v>
      </c>
      <c r="P293">
        <v>171</v>
      </c>
      <c r="Q293">
        <v>73</v>
      </c>
      <c r="R293">
        <v>244</v>
      </c>
      <c r="S293" s="3" t="s">
        <v>1407</v>
      </c>
      <c r="T293" s="3" t="s">
        <v>1405</v>
      </c>
      <c r="U293" s="3" t="s">
        <v>1405</v>
      </c>
      <c r="V293" s="3" t="s">
        <v>1405</v>
      </c>
      <c r="W293" s="3" t="s">
        <v>1407</v>
      </c>
      <c r="X293" s="3" t="s">
        <v>1407</v>
      </c>
      <c r="Y293" s="3" t="s">
        <v>1405</v>
      </c>
      <c r="Z293" s="3" t="s">
        <v>1405</v>
      </c>
      <c r="AA293" s="3" t="s">
        <v>1407</v>
      </c>
      <c r="AB293" s="3" t="s">
        <v>1405</v>
      </c>
      <c r="AC293" s="3" t="s">
        <v>1405</v>
      </c>
      <c r="AD293" s="3" t="s">
        <v>1405</v>
      </c>
      <c r="AE293" s="3" t="s">
        <v>1405</v>
      </c>
      <c r="AF293" s="3" t="s">
        <v>1405</v>
      </c>
      <c r="AG293" s="3" t="s">
        <v>1405</v>
      </c>
      <c r="AH293" s="3" t="s">
        <v>1405</v>
      </c>
      <c r="AI293" s="3" t="s">
        <v>1405</v>
      </c>
      <c r="AJ293" s="3" t="s">
        <v>1405</v>
      </c>
      <c r="AK293" s="3" t="s">
        <v>1405</v>
      </c>
      <c r="AL293" s="3" t="s">
        <v>1405</v>
      </c>
      <c r="AM293" s="3" t="s">
        <v>1405</v>
      </c>
      <c r="AN293" s="3" t="s">
        <v>1405</v>
      </c>
      <c r="AO293" s="3" t="s">
        <v>1405</v>
      </c>
      <c r="AP293" s="3" t="s">
        <v>1405</v>
      </c>
      <c r="AQ293" s="3" t="s">
        <v>1405</v>
      </c>
      <c r="AR293" s="3" t="s">
        <v>1405</v>
      </c>
      <c r="AS293" s="3" t="s">
        <v>1405</v>
      </c>
      <c r="AT293" s="3" t="s">
        <v>1405</v>
      </c>
      <c r="AU293" s="3" t="s">
        <v>1405</v>
      </c>
      <c r="AV293" s="3" t="s">
        <v>1405</v>
      </c>
      <c r="AW293" s="3" t="s">
        <v>1405</v>
      </c>
      <c r="AX293" s="3" t="s">
        <v>1405</v>
      </c>
      <c r="AY293" s="3" t="s">
        <v>1405</v>
      </c>
      <c r="AZ293" s="3" t="s">
        <v>1405</v>
      </c>
      <c r="BA293" s="3" t="s">
        <v>1405</v>
      </c>
      <c r="BB293" s="3" t="s">
        <v>1405</v>
      </c>
      <c r="BC293" s="3" t="s">
        <v>1405</v>
      </c>
      <c r="BD293" s="3" t="s">
        <v>1405</v>
      </c>
      <c r="BE293" s="3" t="s">
        <v>1405</v>
      </c>
      <c r="BF293" s="3" t="s">
        <v>1405</v>
      </c>
      <c r="BG293" s="3" t="s">
        <v>1405</v>
      </c>
      <c r="BH293" s="3" t="s">
        <v>1405</v>
      </c>
      <c r="BI293" s="3" t="s">
        <v>1405</v>
      </c>
      <c r="BJ293" s="3" t="s">
        <v>1405</v>
      </c>
      <c r="BK293" s="3" t="s">
        <v>1405</v>
      </c>
      <c r="BL293" s="3" t="s">
        <v>1405</v>
      </c>
      <c r="BM293" s="3" t="s">
        <v>1405</v>
      </c>
      <c r="BN293" s="3" t="s">
        <v>1405</v>
      </c>
      <c r="BO293" s="3" t="s">
        <v>1405</v>
      </c>
      <c r="BP293" s="3" t="s">
        <v>1405</v>
      </c>
      <c r="BQ293" s="3" t="s">
        <v>1405</v>
      </c>
      <c r="BR293" s="3" t="s">
        <v>1405</v>
      </c>
      <c r="BS293" s="3" t="s">
        <v>1405</v>
      </c>
      <c r="BT293" s="3" t="s">
        <v>1405</v>
      </c>
      <c r="BU293" s="3" t="str">
        <f t="shared" si="73"/>
        <v>89. PRODUCE THE CHEMICAL</v>
      </c>
      <c r="BV293" s="3" t="str">
        <f t="shared" si="73"/>
        <v/>
      </c>
      <c r="BW293" s="3" t="str">
        <f t="shared" si="72"/>
        <v/>
      </c>
      <c r="BX293" s="3" t="str">
        <f t="shared" si="72"/>
        <v/>
      </c>
      <c r="BY293" s="3" t="str">
        <f t="shared" si="72"/>
        <v>93. AS A BYPRODUCT</v>
      </c>
      <c r="BZ293" s="3" t="str">
        <f t="shared" si="72"/>
        <v>94. AS A MANUFACTURED IMPURITY</v>
      </c>
      <c r="CA293" s="3" t="str">
        <f t="shared" si="72"/>
        <v/>
      </c>
      <c r="CB293" s="3" t="str">
        <f t="shared" si="72"/>
        <v/>
      </c>
      <c r="CC293" s="3" t="str">
        <f t="shared" si="72"/>
        <v>97. P102  RAW MATERIALS</v>
      </c>
      <c r="CD293" s="3" t="str">
        <f t="shared" si="72"/>
        <v/>
      </c>
      <c r="CE293" s="3" t="str">
        <f t="shared" si="72"/>
        <v/>
      </c>
      <c r="CF293" s="3" t="str">
        <f t="shared" si="72"/>
        <v/>
      </c>
      <c r="CG293" s="3" t="str">
        <f t="shared" si="72"/>
        <v/>
      </c>
      <c r="CH293" s="3" t="str">
        <f t="shared" si="72"/>
        <v/>
      </c>
      <c r="CI293" s="3" t="str">
        <f t="shared" si="75"/>
        <v/>
      </c>
      <c r="CJ293" s="3" t="str">
        <f t="shared" si="75"/>
        <v/>
      </c>
      <c r="CK293" s="3" t="str">
        <f t="shared" si="75"/>
        <v/>
      </c>
      <c r="CL293" s="3" t="str">
        <f t="shared" si="75"/>
        <v/>
      </c>
      <c r="CM293" s="3" t="str">
        <f t="shared" si="75"/>
        <v/>
      </c>
      <c r="CN293" s="3" t="str">
        <f t="shared" si="75"/>
        <v/>
      </c>
      <c r="CO293" s="3" t="str">
        <f t="shared" si="75"/>
        <v/>
      </c>
      <c r="CP293" s="3" t="str">
        <f t="shared" si="75"/>
        <v/>
      </c>
      <c r="CQ293" s="3" t="str">
        <f t="shared" si="75"/>
        <v/>
      </c>
      <c r="CR293" s="3" t="str">
        <f t="shared" si="75"/>
        <v/>
      </c>
      <c r="CS293" s="3" t="str">
        <f t="shared" si="75"/>
        <v/>
      </c>
      <c r="CT293" s="3" t="str">
        <f t="shared" si="77"/>
        <v/>
      </c>
      <c r="CU293" s="3" t="str">
        <f t="shared" si="77"/>
        <v/>
      </c>
      <c r="CV293" s="3" t="str">
        <f t="shared" si="77"/>
        <v/>
      </c>
      <c r="CW293" s="3" t="str">
        <f t="shared" si="77"/>
        <v/>
      </c>
      <c r="CX293" s="3" t="str">
        <f t="shared" si="77"/>
        <v/>
      </c>
      <c r="CY293" s="3" t="str">
        <f t="shared" si="76"/>
        <v/>
      </c>
      <c r="CZ293" s="3" t="str">
        <f t="shared" si="76"/>
        <v/>
      </c>
      <c r="DA293" s="3" t="str">
        <f t="shared" si="76"/>
        <v/>
      </c>
      <c r="DB293" s="3" t="str">
        <f t="shared" si="76"/>
        <v/>
      </c>
      <c r="DC293" s="3" t="str">
        <f t="shared" si="76"/>
        <v/>
      </c>
      <c r="DD293" s="3" t="str">
        <f t="shared" si="76"/>
        <v/>
      </c>
      <c r="DE293" s="3" t="str">
        <f t="shared" si="76"/>
        <v/>
      </c>
      <c r="DF293" s="3" t="str">
        <f t="shared" si="76"/>
        <v/>
      </c>
      <c r="DG293" s="3" t="str">
        <f t="shared" si="76"/>
        <v/>
      </c>
      <c r="DH293" s="3" t="str">
        <f t="shared" si="76"/>
        <v/>
      </c>
      <c r="DI293" s="3" t="str">
        <f t="shared" si="76"/>
        <v/>
      </c>
      <c r="DJ293" s="3" t="str">
        <f t="shared" si="76"/>
        <v/>
      </c>
      <c r="DK293" s="3" t="str">
        <f t="shared" si="76"/>
        <v/>
      </c>
      <c r="DL293" s="3" t="str">
        <f t="shared" si="71"/>
        <v/>
      </c>
      <c r="DM293" s="3" t="str">
        <f t="shared" si="71"/>
        <v/>
      </c>
      <c r="DN293" s="3" t="str">
        <f t="shared" si="71"/>
        <v/>
      </c>
      <c r="DO293" s="3" t="str">
        <f t="shared" si="70"/>
        <v/>
      </c>
      <c r="DP293" s="3" t="str">
        <f t="shared" si="70"/>
        <v/>
      </c>
      <c r="DQ293" s="3" t="str">
        <f t="shared" si="70"/>
        <v/>
      </c>
      <c r="DR293" s="3" t="str">
        <f t="shared" si="70"/>
        <v/>
      </c>
      <c r="DS293" s="3" t="str">
        <f t="shared" si="70"/>
        <v/>
      </c>
      <c r="DT293" s="3" t="str">
        <f t="shared" si="70"/>
        <v/>
      </c>
      <c r="DU293" s="3" t="str">
        <f t="shared" si="70"/>
        <v/>
      </c>
      <c r="DV293" s="3" t="str">
        <f t="shared" si="70"/>
        <v/>
      </c>
    </row>
    <row r="294" spans="1:126" ht="60">
      <c r="A294" t="s">
        <v>115</v>
      </c>
      <c r="B294">
        <v>2016</v>
      </c>
      <c r="C294" t="s">
        <v>114</v>
      </c>
      <c r="D294">
        <v>106990</v>
      </c>
      <c r="E294" s="31">
        <v>1316215479332</v>
      </c>
      <c r="F294" t="s">
        <v>181</v>
      </c>
      <c r="G294">
        <v>325199</v>
      </c>
      <c r="H294" t="s">
        <v>183</v>
      </c>
      <c r="I294" t="s">
        <v>184</v>
      </c>
      <c r="J294" t="s">
        <v>185</v>
      </c>
      <c r="K294" t="s">
        <v>148</v>
      </c>
      <c r="L294">
        <v>75602</v>
      </c>
      <c r="M294" s="3" t="str">
        <f t="shared" si="66"/>
        <v>89. PRODUCE THE CHEMICAL, 92. SALE OR DISTRIBUTION OF THE CHEMICAL, 93. AS A BYPRODUCT, 95. USED AS A REACTANT, 126. USED AS A MANUFACTURING AID</v>
      </c>
      <c r="N294" s="3" t="s">
        <v>53</v>
      </c>
      <c r="O294" s="3" t="s">
        <v>1426</v>
      </c>
      <c r="P294">
        <v>2839</v>
      </c>
      <c r="Q294">
        <v>17331</v>
      </c>
      <c r="R294">
        <v>20170</v>
      </c>
      <c r="S294" s="3" t="s">
        <v>1407</v>
      </c>
      <c r="T294" s="3" t="s">
        <v>1405</v>
      </c>
      <c r="U294" s="3" t="s">
        <v>1405</v>
      </c>
      <c r="V294" s="3" t="s">
        <v>1407</v>
      </c>
      <c r="W294" s="3" t="s">
        <v>1407</v>
      </c>
      <c r="X294" s="3" t="s">
        <v>1405</v>
      </c>
      <c r="Y294" s="3" t="s">
        <v>1407</v>
      </c>
      <c r="AE294" s="3" t="s">
        <v>1405</v>
      </c>
      <c r="AR294" s="3" t="s">
        <v>1405</v>
      </c>
      <c r="AS294" s="3" t="s">
        <v>1405</v>
      </c>
      <c r="AT294" s="3" t="s">
        <v>1405</v>
      </c>
      <c r="AV294" s="3" t="s">
        <v>1405</v>
      </c>
      <c r="BD294" s="3" t="s">
        <v>1407</v>
      </c>
      <c r="BK294" s="3" t="s">
        <v>1405</v>
      </c>
      <c r="BU294" s="3" t="str">
        <f t="shared" si="73"/>
        <v>89. PRODUCE THE CHEMICAL</v>
      </c>
      <c r="BV294" s="3" t="str">
        <f t="shared" si="73"/>
        <v/>
      </c>
      <c r="BW294" s="3" t="str">
        <f t="shared" si="72"/>
        <v/>
      </c>
      <c r="BX294" s="3" t="str">
        <f t="shared" si="72"/>
        <v>92. SALE OR DISTRIBUTION OF THE CHEMICAL</v>
      </c>
      <c r="BY294" s="3" t="str">
        <f t="shared" si="72"/>
        <v>93. AS A BYPRODUCT</v>
      </c>
      <c r="BZ294" s="3" t="str">
        <f t="shared" si="72"/>
        <v/>
      </c>
      <c r="CA294" s="3" t="str">
        <f t="shared" si="72"/>
        <v>95. USED AS A REACTANT</v>
      </c>
      <c r="CB294" s="3" t="str">
        <f t="shared" si="72"/>
        <v/>
      </c>
      <c r="CC294" s="3" t="str">
        <f t="shared" si="72"/>
        <v/>
      </c>
      <c r="CD294" s="3" t="str">
        <f t="shared" si="72"/>
        <v/>
      </c>
      <c r="CE294" s="3" t="str">
        <f t="shared" si="72"/>
        <v/>
      </c>
      <c r="CF294" s="3" t="str">
        <f t="shared" si="72"/>
        <v/>
      </c>
      <c r="CG294" s="3" t="str">
        <f t="shared" si="72"/>
        <v/>
      </c>
      <c r="CH294" s="3" t="str">
        <f t="shared" si="72"/>
        <v/>
      </c>
      <c r="CI294" s="3" t="str">
        <f t="shared" si="75"/>
        <v/>
      </c>
      <c r="CJ294" s="3" t="str">
        <f t="shared" si="75"/>
        <v/>
      </c>
      <c r="CK294" s="3" t="str">
        <f t="shared" si="75"/>
        <v/>
      </c>
      <c r="CL294" s="3" t="str">
        <f t="shared" si="75"/>
        <v/>
      </c>
      <c r="CM294" s="3" t="str">
        <f t="shared" si="75"/>
        <v/>
      </c>
      <c r="CN294" s="3" t="str">
        <f t="shared" si="75"/>
        <v/>
      </c>
      <c r="CO294" s="3" t="str">
        <f t="shared" si="75"/>
        <v/>
      </c>
      <c r="CP294" s="3" t="str">
        <f t="shared" si="75"/>
        <v/>
      </c>
      <c r="CQ294" s="3" t="str">
        <f t="shared" si="75"/>
        <v/>
      </c>
      <c r="CR294" s="3" t="str">
        <f t="shared" si="75"/>
        <v/>
      </c>
      <c r="CS294" s="3" t="str">
        <f t="shared" si="75"/>
        <v/>
      </c>
      <c r="CT294" s="3" t="str">
        <f t="shared" si="77"/>
        <v/>
      </c>
      <c r="CU294" s="3" t="str">
        <f t="shared" si="77"/>
        <v/>
      </c>
      <c r="CV294" s="3" t="str">
        <f t="shared" si="77"/>
        <v/>
      </c>
      <c r="CW294" s="3" t="str">
        <f t="shared" si="77"/>
        <v/>
      </c>
      <c r="CX294" s="3" t="str">
        <f t="shared" si="77"/>
        <v/>
      </c>
      <c r="CY294" s="3" t="str">
        <f t="shared" si="76"/>
        <v/>
      </c>
      <c r="CZ294" s="3" t="str">
        <f t="shared" si="76"/>
        <v/>
      </c>
      <c r="DA294" s="3" t="str">
        <f t="shared" si="76"/>
        <v/>
      </c>
      <c r="DB294" s="3" t="str">
        <f t="shared" si="76"/>
        <v/>
      </c>
      <c r="DC294" s="3" t="str">
        <f t="shared" si="76"/>
        <v/>
      </c>
      <c r="DD294" s="3" t="str">
        <f t="shared" si="76"/>
        <v/>
      </c>
      <c r="DE294" s="3" t="str">
        <f t="shared" si="76"/>
        <v/>
      </c>
      <c r="DF294" s="3" t="str">
        <f t="shared" si="76"/>
        <v>126. USED AS A MANUFACTURING AID</v>
      </c>
      <c r="DG294" s="3" t="str">
        <f t="shared" si="76"/>
        <v/>
      </c>
      <c r="DH294" s="3" t="str">
        <f t="shared" si="76"/>
        <v/>
      </c>
      <c r="DI294" s="3" t="str">
        <f t="shared" si="76"/>
        <v/>
      </c>
      <c r="DJ294" s="3" t="str">
        <f t="shared" si="76"/>
        <v/>
      </c>
      <c r="DK294" s="3" t="str">
        <f t="shared" si="76"/>
        <v/>
      </c>
      <c r="DL294" s="3" t="str">
        <f t="shared" si="71"/>
        <v/>
      </c>
      <c r="DM294" s="3" t="str">
        <f t="shared" si="71"/>
        <v/>
      </c>
      <c r="DN294" s="3" t="str">
        <f t="shared" si="71"/>
        <v/>
      </c>
      <c r="DO294" s="3" t="str">
        <f t="shared" si="70"/>
        <v/>
      </c>
      <c r="DP294" s="3" t="str">
        <f t="shared" si="70"/>
        <v/>
      </c>
      <c r="DQ294" s="3" t="str">
        <f t="shared" si="70"/>
        <v/>
      </c>
      <c r="DR294" s="3" t="str">
        <f t="shared" si="70"/>
        <v/>
      </c>
      <c r="DS294" s="3" t="str">
        <f t="shared" si="70"/>
        <v/>
      </c>
      <c r="DT294" s="3" t="str">
        <f t="shared" si="70"/>
        <v/>
      </c>
      <c r="DU294" s="3" t="str">
        <f t="shared" si="70"/>
        <v/>
      </c>
      <c r="DV294" s="3" t="str">
        <f t="shared" si="70"/>
        <v/>
      </c>
    </row>
    <row r="295" spans="1:126" ht="60">
      <c r="A295" t="s">
        <v>115</v>
      </c>
      <c r="B295">
        <v>2017</v>
      </c>
      <c r="C295" t="s">
        <v>114</v>
      </c>
      <c r="D295">
        <v>106990</v>
      </c>
      <c r="E295" s="31">
        <v>1317217589415</v>
      </c>
      <c r="F295" t="s">
        <v>181</v>
      </c>
      <c r="G295">
        <v>325199</v>
      </c>
      <c r="H295" t="s">
        <v>183</v>
      </c>
      <c r="I295" t="s">
        <v>184</v>
      </c>
      <c r="J295" t="s">
        <v>185</v>
      </c>
      <c r="K295" t="s">
        <v>148</v>
      </c>
      <c r="L295">
        <v>75602</v>
      </c>
      <c r="M295" s="3" t="str">
        <f t="shared" si="66"/>
        <v>89. PRODUCE THE CHEMICAL, 92. SALE OR DISTRIBUTION OF THE CHEMICAL, 93. AS A BYPRODUCT, 95. USED AS A REACTANT, 133. ANCILLARY OR OTHER USE</v>
      </c>
      <c r="N295" s="3" t="s">
        <v>53</v>
      </c>
      <c r="O295" s="3" t="s">
        <v>1426</v>
      </c>
      <c r="P295">
        <v>2135</v>
      </c>
      <c r="Q295">
        <v>14401</v>
      </c>
      <c r="R295">
        <v>16536</v>
      </c>
      <c r="S295" s="3" t="s">
        <v>1407</v>
      </c>
      <c r="T295" s="3" t="s">
        <v>1405</v>
      </c>
      <c r="U295" s="3" t="s">
        <v>1405</v>
      </c>
      <c r="V295" s="3" t="s">
        <v>1407</v>
      </c>
      <c r="W295" s="3" t="s">
        <v>1407</v>
      </c>
      <c r="X295" s="3" t="s">
        <v>1405</v>
      </c>
      <c r="Y295" s="3" t="s">
        <v>1407</v>
      </c>
      <c r="AE295" s="3" t="s">
        <v>1405</v>
      </c>
      <c r="AR295" s="3" t="s">
        <v>1405</v>
      </c>
      <c r="AS295" s="3" t="s">
        <v>1405</v>
      </c>
      <c r="AT295" s="3" t="s">
        <v>1405</v>
      </c>
      <c r="AU295" s="3" t="s">
        <v>1405</v>
      </c>
      <c r="AV295" s="3" t="s">
        <v>1405</v>
      </c>
      <c r="BD295" s="3" t="s">
        <v>1405</v>
      </c>
      <c r="BK295" s="3" t="s">
        <v>1407</v>
      </c>
      <c r="BU295" s="3" t="str">
        <f t="shared" si="73"/>
        <v>89. PRODUCE THE CHEMICAL</v>
      </c>
      <c r="BV295" s="3" t="str">
        <f t="shared" si="73"/>
        <v/>
      </c>
      <c r="BW295" s="3" t="str">
        <f t="shared" si="72"/>
        <v/>
      </c>
      <c r="BX295" s="3" t="str">
        <f t="shared" si="72"/>
        <v>92. SALE OR DISTRIBUTION OF THE CHEMICAL</v>
      </c>
      <c r="BY295" s="3" t="str">
        <f t="shared" si="72"/>
        <v>93. AS A BYPRODUCT</v>
      </c>
      <c r="BZ295" s="3" t="str">
        <f t="shared" si="72"/>
        <v/>
      </c>
      <c r="CA295" s="3" t="str">
        <f t="shared" si="72"/>
        <v>95. USED AS A REACTANT</v>
      </c>
      <c r="CB295" s="3" t="str">
        <f t="shared" si="72"/>
        <v/>
      </c>
      <c r="CC295" s="3" t="str">
        <f t="shared" si="72"/>
        <v/>
      </c>
      <c r="CD295" s="3" t="str">
        <f t="shared" si="72"/>
        <v/>
      </c>
      <c r="CE295" s="3" t="str">
        <f t="shared" si="72"/>
        <v/>
      </c>
      <c r="CF295" s="3" t="str">
        <f t="shared" si="72"/>
        <v/>
      </c>
      <c r="CG295" s="3" t="str">
        <f t="shared" si="72"/>
        <v/>
      </c>
      <c r="CH295" s="3" t="str">
        <f t="shared" si="72"/>
        <v/>
      </c>
      <c r="CI295" s="3" t="str">
        <f t="shared" si="75"/>
        <v/>
      </c>
      <c r="CJ295" s="3" t="str">
        <f t="shared" si="75"/>
        <v/>
      </c>
      <c r="CK295" s="3" t="str">
        <f t="shared" si="75"/>
        <v/>
      </c>
      <c r="CL295" s="3" t="str">
        <f t="shared" si="75"/>
        <v/>
      </c>
      <c r="CM295" s="3" t="str">
        <f t="shared" si="75"/>
        <v/>
      </c>
      <c r="CN295" s="3" t="str">
        <f t="shared" si="75"/>
        <v/>
      </c>
      <c r="CO295" s="3" t="str">
        <f t="shared" si="75"/>
        <v/>
      </c>
      <c r="CP295" s="3" t="str">
        <f t="shared" si="75"/>
        <v/>
      </c>
      <c r="CQ295" s="3" t="str">
        <f t="shared" si="75"/>
        <v/>
      </c>
      <c r="CR295" s="3" t="str">
        <f t="shared" si="75"/>
        <v/>
      </c>
      <c r="CS295" s="3" t="str">
        <f t="shared" si="75"/>
        <v/>
      </c>
      <c r="CT295" s="3" t="str">
        <f t="shared" si="77"/>
        <v/>
      </c>
      <c r="CU295" s="3" t="str">
        <f t="shared" si="77"/>
        <v/>
      </c>
      <c r="CV295" s="3" t="str">
        <f t="shared" si="77"/>
        <v/>
      </c>
      <c r="CW295" s="3" t="str">
        <f t="shared" si="77"/>
        <v/>
      </c>
      <c r="CX295" s="3" t="str">
        <f t="shared" si="77"/>
        <v/>
      </c>
      <c r="CY295" s="3" t="str">
        <f t="shared" si="76"/>
        <v/>
      </c>
      <c r="CZ295" s="3" t="str">
        <f t="shared" si="76"/>
        <v/>
      </c>
      <c r="DA295" s="3" t="str">
        <f t="shared" si="76"/>
        <v/>
      </c>
      <c r="DB295" s="3" t="str">
        <f t="shared" si="76"/>
        <v/>
      </c>
      <c r="DC295" s="3" t="str">
        <f t="shared" si="76"/>
        <v/>
      </c>
      <c r="DD295" s="3" t="str">
        <f t="shared" si="76"/>
        <v/>
      </c>
      <c r="DE295" s="3" t="str">
        <f t="shared" si="76"/>
        <v/>
      </c>
      <c r="DF295" s="3" t="str">
        <f t="shared" si="76"/>
        <v/>
      </c>
      <c r="DG295" s="3" t="str">
        <f t="shared" si="76"/>
        <v/>
      </c>
      <c r="DH295" s="3" t="str">
        <f t="shared" si="76"/>
        <v/>
      </c>
      <c r="DI295" s="3" t="str">
        <f t="shared" si="76"/>
        <v/>
      </c>
      <c r="DJ295" s="3" t="str">
        <f t="shared" si="76"/>
        <v/>
      </c>
      <c r="DK295" s="3" t="str">
        <f t="shared" si="76"/>
        <v/>
      </c>
      <c r="DL295" s="3" t="str">
        <f t="shared" si="71"/>
        <v/>
      </c>
      <c r="DM295" s="3" t="str">
        <f t="shared" si="71"/>
        <v>133. ANCILLARY OR OTHER USE</v>
      </c>
      <c r="DN295" s="3" t="str">
        <f t="shared" si="71"/>
        <v/>
      </c>
      <c r="DO295" s="3" t="str">
        <f t="shared" si="70"/>
        <v/>
      </c>
      <c r="DP295" s="3" t="str">
        <f t="shared" si="70"/>
        <v/>
      </c>
      <c r="DQ295" s="3" t="str">
        <f t="shared" si="70"/>
        <v/>
      </c>
      <c r="DR295" s="3" t="str">
        <f t="shared" si="70"/>
        <v/>
      </c>
      <c r="DS295" s="3" t="str">
        <f t="shared" si="70"/>
        <v/>
      </c>
      <c r="DT295" s="3" t="str">
        <f t="shared" si="70"/>
        <v/>
      </c>
      <c r="DU295" s="3" t="str">
        <f t="shared" si="70"/>
        <v/>
      </c>
      <c r="DV295" s="3" t="str">
        <f t="shared" si="70"/>
        <v/>
      </c>
    </row>
    <row r="296" spans="1:126" ht="105">
      <c r="A296" t="s">
        <v>115</v>
      </c>
      <c r="B296">
        <v>2018</v>
      </c>
      <c r="C296" t="s">
        <v>114</v>
      </c>
      <c r="D296">
        <v>106990</v>
      </c>
      <c r="E296" s="31">
        <v>1318217313220</v>
      </c>
      <c r="F296" t="s">
        <v>181</v>
      </c>
      <c r="G296">
        <v>325199</v>
      </c>
      <c r="H296" t="s">
        <v>183</v>
      </c>
      <c r="I296" t="s">
        <v>184</v>
      </c>
      <c r="J296" t="s">
        <v>185</v>
      </c>
      <c r="K296" t="s">
        <v>148</v>
      </c>
      <c r="L296">
        <v>75602</v>
      </c>
      <c r="M296" s="3" t="str">
        <f t="shared" si="66"/>
        <v>89. PRODUCE THE CHEMICAL, 92. SALE OR DISTRIBUTION OF THE CHEMICAL, 93. AS A BYPRODUCT, 95. USED AS A REACTANT, 96. P101  FEEDSTOCKS, 133. ANCILLARY OR OTHER USE, 142. Z399  OTHER</v>
      </c>
      <c r="N296" s="3" t="s">
        <v>53</v>
      </c>
      <c r="O296" s="3" t="s">
        <v>1426</v>
      </c>
      <c r="P296">
        <v>2230</v>
      </c>
      <c r="Q296">
        <v>12446</v>
      </c>
      <c r="R296">
        <v>14676</v>
      </c>
      <c r="S296" s="3" t="s">
        <v>1407</v>
      </c>
      <c r="T296" s="3" t="s">
        <v>1405</v>
      </c>
      <c r="U296" s="3" t="s">
        <v>1405</v>
      </c>
      <c r="V296" s="3" t="s">
        <v>1407</v>
      </c>
      <c r="W296" s="3" t="s">
        <v>1407</v>
      </c>
      <c r="X296" s="3" t="s">
        <v>1405</v>
      </c>
      <c r="Y296" s="3" t="s">
        <v>1407</v>
      </c>
      <c r="Z296" s="3" t="s">
        <v>1407</v>
      </c>
      <c r="AA296" s="3" t="s">
        <v>1405</v>
      </c>
      <c r="AB296" s="3" t="s">
        <v>1405</v>
      </c>
      <c r="AC296" s="3" t="s">
        <v>1405</v>
      </c>
      <c r="AD296" s="3" t="s">
        <v>1405</v>
      </c>
      <c r="AE296" s="3" t="s">
        <v>1405</v>
      </c>
      <c r="AF296" s="3" t="s">
        <v>1405</v>
      </c>
      <c r="AG296" s="3" t="s">
        <v>1405</v>
      </c>
      <c r="AH296" s="3" t="s">
        <v>1405</v>
      </c>
      <c r="AI296" s="3" t="s">
        <v>1405</v>
      </c>
      <c r="AJ296" s="3" t="s">
        <v>1405</v>
      </c>
      <c r="AK296" s="3" t="s">
        <v>1405</v>
      </c>
      <c r="AL296" s="3" t="s">
        <v>1405</v>
      </c>
      <c r="AM296" s="3" t="s">
        <v>1405</v>
      </c>
      <c r="AN296" s="3" t="s">
        <v>1405</v>
      </c>
      <c r="AO296" s="3" t="s">
        <v>1405</v>
      </c>
      <c r="AP296" s="3" t="s">
        <v>1405</v>
      </c>
      <c r="AQ296" s="3" t="s">
        <v>1405</v>
      </c>
      <c r="AR296" s="3" t="s">
        <v>1405</v>
      </c>
      <c r="AS296" s="3" t="s">
        <v>1405</v>
      </c>
      <c r="AT296" s="3" t="s">
        <v>1405</v>
      </c>
      <c r="AU296" s="3" t="s">
        <v>1405</v>
      </c>
      <c r="AV296" s="3" t="s">
        <v>1405</v>
      </c>
      <c r="AW296" s="3" t="s">
        <v>1405</v>
      </c>
      <c r="AX296" s="3" t="s">
        <v>1405</v>
      </c>
      <c r="AY296" s="3" t="s">
        <v>1405</v>
      </c>
      <c r="AZ296" s="3" t="s">
        <v>1405</v>
      </c>
      <c r="BA296" s="3" t="s">
        <v>1405</v>
      </c>
      <c r="BB296" s="3" t="s">
        <v>1405</v>
      </c>
      <c r="BC296" s="3" t="s">
        <v>1405</v>
      </c>
      <c r="BD296" s="3" t="s">
        <v>1405</v>
      </c>
      <c r="BE296" s="3" t="s">
        <v>1405</v>
      </c>
      <c r="BF296" s="3" t="s">
        <v>1405</v>
      </c>
      <c r="BG296" s="3" t="s">
        <v>1405</v>
      </c>
      <c r="BH296" s="3" t="s">
        <v>1405</v>
      </c>
      <c r="BI296" s="3" t="s">
        <v>1405</v>
      </c>
      <c r="BJ296" s="3" t="s">
        <v>1405</v>
      </c>
      <c r="BK296" s="3" t="s">
        <v>1407</v>
      </c>
      <c r="BL296" s="3" t="s">
        <v>1405</v>
      </c>
      <c r="BM296" s="3" t="s">
        <v>1405</v>
      </c>
      <c r="BN296" s="3" t="s">
        <v>1405</v>
      </c>
      <c r="BO296" s="3" t="s">
        <v>1405</v>
      </c>
      <c r="BP296" s="3" t="s">
        <v>1405</v>
      </c>
      <c r="BQ296" s="3" t="s">
        <v>1405</v>
      </c>
      <c r="BR296" s="3" t="s">
        <v>1405</v>
      </c>
      <c r="BS296" s="3" t="s">
        <v>1405</v>
      </c>
      <c r="BT296" s="3" t="s">
        <v>1407</v>
      </c>
      <c r="BU296" s="3" t="str">
        <f t="shared" si="73"/>
        <v>89. PRODUCE THE CHEMICAL</v>
      </c>
      <c r="BV296" s="3" t="str">
        <f t="shared" si="73"/>
        <v/>
      </c>
      <c r="BW296" s="3" t="str">
        <f t="shared" si="72"/>
        <v/>
      </c>
      <c r="BX296" s="3" t="str">
        <f t="shared" si="72"/>
        <v>92. SALE OR DISTRIBUTION OF THE CHEMICAL</v>
      </c>
      <c r="BY296" s="3" t="str">
        <f t="shared" si="72"/>
        <v>93. AS A BYPRODUCT</v>
      </c>
      <c r="BZ296" s="3" t="str">
        <f t="shared" si="72"/>
        <v/>
      </c>
      <c r="CA296" s="3" t="str">
        <f t="shared" si="72"/>
        <v>95. USED AS A REACTANT</v>
      </c>
      <c r="CB296" s="3" t="str">
        <f t="shared" si="72"/>
        <v>96. P101  FEEDSTOCKS</v>
      </c>
      <c r="CC296" s="3" t="str">
        <f t="shared" si="72"/>
        <v/>
      </c>
      <c r="CD296" s="3" t="str">
        <f t="shared" si="72"/>
        <v/>
      </c>
      <c r="CE296" s="3" t="str">
        <f t="shared" si="72"/>
        <v/>
      </c>
      <c r="CF296" s="3" t="str">
        <f t="shared" si="72"/>
        <v/>
      </c>
      <c r="CG296" s="3" t="str">
        <f t="shared" si="72"/>
        <v/>
      </c>
      <c r="CH296" s="3" t="str">
        <f t="shared" si="72"/>
        <v/>
      </c>
      <c r="CI296" s="3" t="str">
        <f t="shared" si="75"/>
        <v/>
      </c>
      <c r="CJ296" s="3" t="str">
        <f t="shared" si="75"/>
        <v/>
      </c>
      <c r="CK296" s="3" t="str">
        <f t="shared" si="75"/>
        <v/>
      </c>
      <c r="CL296" s="3" t="str">
        <f t="shared" si="75"/>
        <v/>
      </c>
      <c r="CM296" s="3" t="str">
        <f t="shared" si="75"/>
        <v/>
      </c>
      <c r="CN296" s="3" t="str">
        <f t="shared" si="75"/>
        <v/>
      </c>
      <c r="CO296" s="3" t="str">
        <f t="shared" si="75"/>
        <v/>
      </c>
      <c r="CP296" s="3" t="str">
        <f t="shared" si="75"/>
        <v/>
      </c>
      <c r="CQ296" s="3" t="str">
        <f t="shared" si="75"/>
        <v/>
      </c>
      <c r="CR296" s="3" t="str">
        <f t="shared" si="75"/>
        <v/>
      </c>
      <c r="CS296" s="3" t="str">
        <f t="shared" si="75"/>
        <v/>
      </c>
      <c r="CT296" s="3" t="str">
        <f t="shared" si="77"/>
        <v/>
      </c>
      <c r="CU296" s="3" t="str">
        <f t="shared" si="77"/>
        <v/>
      </c>
      <c r="CV296" s="3" t="str">
        <f t="shared" si="77"/>
        <v/>
      </c>
      <c r="CW296" s="3" t="str">
        <f t="shared" si="77"/>
        <v/>
      </c>
      <c r="CX296" s="3" t="str">
        <f t="shared" si="77"/>
        <v/>
      </c>
      <c r="CY296" s="3" t="str">
        <f t="shared" si="76"/>
        <v/>
      </c>
      <c r="CZ296" s="3" t="str">
        <f t="shared" si="76"/>
        <v/>
      </c>
      <c r="DA296" s="3" t="str">
        <f t="shared" si="76"/>
        <v/>
      </c>
      <c r="DB296" s="3" t="str">
        <f t="shared" si="76"/>
        <v/>
      </c>
      <c r="DC296" s="3" t="str">
        <f t="shared" si="76"/>
        <v/>
      </c>
      <c r="DD296" s="3" t="str">
        <f t="shared" si="76"/>
        <v/>
      </c>
      <c r="DE296" s="3" t="str">
        <f t="shared" si="76"/>
        <v/>
      </c>
      <c r="DF296" s="3" t="str">
        <f t="shared" si="76"/>
        <v/>
      </c>
      <c r="DG296" s="3" t="str">
        <f t="shared" si="76"/>
        <v/>
      </c>
      <c r="DH296" s="3" t="str">
        <f t="shared" si="76"/>
        <v/>
      </c>
      <c r="DI296" s="3" t="str">
        <f t="shared" si="76"/>
        <v/>
      </c>
      <c r="DJ296" s="3" t="str">
        <f t="shared" si="76"/>
        <v/>
      </c>
      <c r="DK296" s="3" t="str">
        <f t="shared" si="76"/>
        <v/>
      </c>
      <c r="DL296" s="3" t="str">
        <f t="shared" si="71"/>
        <v/>
      </c>
      <c r="DM296" s="3" t="str">
        <f t="shared" si="71"/>
        <v>133. ANCILLARY OR OTHER USE</v>
      </c>
      <c r="DN296" s="3" t="str">
        <f t="shared" si="71"/>
        <v/>
      </c>
      <c r="DO296" s="3" t="str">
        <f t="shared" si="70"/>
        <v/>
      </c>
      <c r="DP296" s="3" t="str">
        <f t="shared" si="70"/>
        <v/>
      </c>
      <c r="DQ296" s="3" t="str">
        <f t="shared" si="70"/>
        <v/>
      </c>
      <c r="DR296" s="3" t="str">
        <f t="shared" si="70"/>
        <v/>
      </c>
      <c r="DS296" s="3" t="str">
        <f t="shared" si="70"/>
        <v/>
      </c>
      <c r="DT296" s="3" t="str">
        <f t="shared" si="70"/>
        <v/>
      </c>
      <c r="DU296" s="3" t="str">
        <f t="shared" si="70"/>
        <v/>
      </c>
      <c r="DV296" s="3" t="str">
        <f t="shared" si="70"/>
        <v>142. Z399  OTHER</v>
      </c>
    </row>
    <row r="297" spans="1:126" ht="105">
      <c r="A297" t="s">
        <v>115</v>
      </c>
      <c r="B297">
        <v>2019</v>
      </c>
      <c r="C297" t="s">
        <v>114</v>
      </c>
      <c r="D297">
        <v>106990</v>
      </c>
      <c r="E297" s="31">
        <v>1319218144931</v>
      </c>
      <c r="F297" t="s">
        <v>181</v>
      </c>
      <c r="G297">
        <v>325199</v>
      </c>
      <c r="H297" t="s">
        <v>183</v>
      </c>
      <c r="I297" t="s">
        <v>184</v>
      </c>
      <c r="J297" t="s">
        <v>185</v>
      </c>
      <c r="K297" t="s">
        <v>148</v>
      </c>
      <c r="L297">
        <v>75602</v>
      </c>
      <c r="M297" s="3" t="str">
        <f t="shared" si="66"/>
        <v>89. PRODUCE THE CHEMICAL, 92. SALE OR DISTRIBUTION OF THE CHEMICAL, 93. AS A BYPRODUCT, 95. USED AS A REACTANT, 96. P101  FEEDSTOCKS, 133. ANCILLARY OR OTHER USE, 142. Z399  OTHER</v>
      </c>
      <c r="N297" s="3" t="s">
        <v>53</v>
      </c>
      <c r="O297" s="3" t="s">
        <v>1426</v>
      </c>
      <c r="P297">
        <v>3217</v>
      </c>
      <c r="Q297">
        <v>20704</v>
      </c>
      <c r="R297">
        <v>23921</v>
      </c>
      <c r="S297" s="3" t="s">
        <v>1407</v>
      </c>
      <c r="T297" s="3" t="s">
        <v>1405</v>
      </c>
      <c r="U297" s="3" t="s">
        <v>1405</v>
      </c>
      <c r="V297" s="3" t="s">
        <v>1407</v>
      </c>
      <c r="W297" s="3" t="s">
        <v>1407</v>
      </c>
      <c r="X297" s="3" t="s">
        <v>1405</v>
      </c>
      <c r="Y297" s="3" t="s">
        <v>1407</v>
      </c>
      <c r="Z297" s="3" t="s">
        <v>1407</v>
      </c>
      <c r="AA297" s="3" t="s">
        <v>1405</v>
      </c>
      <c r="AB297" s="3" t="s">
        <v>1405</v>
      </c>
      <c r="AC297" s="3" t="s">
        <v>1405</v>
      </c>
      <c r="AD297" s="3" t="s">
        <v>1405</v>
      </c>
      <c r="AE297" s="3" t="s">
        <v>1405</v>
      </c>
      <c r="AF297" s="3" t="s">
        <v>1405</v>
      </c>
      <c r="AG297" s="3" t="s">
        <v>1405</v>
      </c>
      <c r="AH297" s="3" t="s">
        <v>1405</v>
      </c>
      <c r="AI297" s="3" t="s">
        <v>1405</v>
      </c>
      <c r="AJ297" s="3" t="s">
        <v>1405</v>
      </c>
      <c r="AK297" s="3" t="s">
        <v>1405</v>
      </c>
      <c r="AL297" s="3" t="s">
        <v>1405</v>
      </c>
      <c r="AM297" s="3" t="s">
        <v>1405</v>
      </c>
      <c r="AN297" s="3" t="s">
        <v>1405</v>
      </c>
      <c r="AO297" s="3" t="s">
        <v>1405</v>
      </c>
      <c r="AP297" s="3" t="s">
        <v>1405</v>
      </c>
      <c r="AQ297" s="3" t="s">
        <v>1405</v>
      </c>
      <c r="AR297" s="3" t="s">
        <v>1405</v>
      </c>
      <c r="AS297" s="3" t="s">
        <v>1405</v>
      </c>
      <c r="AT297" s="3" t="s">
        <v>1405</v>
      </c>
      <c r="AU297" s="3" t="s">
        <v>1405</v>
      </c>
      <c r="AV297" s="3" t="s">
        <v>1405</v>
      </c>
      <c r="AW297" s="3" t="s">
        <v>1405</v>
      </c>
      <c r="AX297" s="3" t="s">
        <v>1405</v>
      </c>
      <c r="AY297" s="3" t="s">
        <v>1405</v>
      </c>
      <c r="AZ297" s="3" t="s">
        <v>1405</v>
      </c>
      <c r="BA297" s="3" t="s">
        <v>1405</v>
      </c>
      <c r="BB297" s="3" t="s">
        <v>1405</v>
      </c>
      <c r="BC297" s="3" t="s">
        <v>1405</v>
      </c>
      <c r="BD297" s="3" t="s">
        <v>1405</v>
      </c>
      <c r="BE297" s="3" t="s">
        <v>1405</v>
      </c>
      <c r="BF297" s="3" t="s">
        <v>1405</v>
      </c>
      <c r="BG297" s="3" t="s">
        <v>1405</v>
      </c>
      <c r="BH297" s="3" t="s">
        <v>1405</v>
      </c>
      <c r="BI297" s="3" t="s">
        <v>1405</v>
      </c>
      <c r="BJ297" s="3" t="s">
        <v>1405</v>
      </c>
      <c r="BK297" s="3" t="s">
        <v>1407</v>
      </c>
      <c r="BL297" s="3" t="s">
        <v>1405</v>
      </c>
      <c r="BM297" s="3" t="s">
        <v>1405</v>
      </c>
      <c r="BN297" s="3" t="s">
        <v>1405</v>
      </c>
      <c r="BO297" s="3" t="s">
        <v>1405</v>
      </c>
      <c r="BP297" s="3" t="s">
        <v>1405</v>
      </c>
      <c r="BQ297" s="3" t="s">
        <v>1405</v>
      </c>
      <c r="BR297" s="3" t="s">
        <v>1405</v>
      </c>
      <c r="BS297" s="3" t="s">
        <v>1405</v>
      </c>
      <c r="BT297" s="3" t="s">
        <v>1407</v>
      </c>
      <c r="BU297" s="3" t="str">
        <f t="shared" si="73"/>
        <v>89. PRODUCE THE CHEMICAL</v>
      </c>
      <c r="BV297" s="3" t="str">
        <f t="shared" si="73"/>
        <v/>
      </c>
      <c r="BW297" s="3" t="str">
        <f t="shared" si="72"/>
        <v/>
      </c>
      <c r="BX297" s="3" t="str">
        <f t="shared" si="72"/>
        <v>92. SALE OR DISTRIBUTION OF THE CHEMICAL</v>
      </c>
      <c r="BY297" s="3" t="str">
        <f t="shared" si="72"/>
        <v>93. AS A BYPRODUCT</v>
      </c>
      <c r="BZ297" s="3" t="str">
        <f t="shared" si="72"/>
        <v/>
      </c>
      <c r="CA297" s="3" t="str">
        <f t="shared" si="72"/>
        <v>95. USED AS A REACTANT</v>
      </c>
      <c r="CB297" s="3" t="str">
        <f t="shared" si="72"/>
        <v>96. P101  FEEDSTOCKS</v>
      </c>
      <c r="CC297" s="3" t="str">
        <f t="shared" si="72"/>
        <v/>
      </c>
      <c r="CD297" s="3" t="str">
        <f t="shared" si="72"/>
        <v/>
      </c>
      <c r="CE297" s="3" t="str">
        <f t="shared" si="72"/>
        <v/>
      </c>
      <c r="CF297" s="3" t="str">
        <f t="shared" si="72"/>
        <v/>
      </c>
      <c r="CG297" s="3" t="str">
        <f t="shared" si="72"/>
        <v/>
      </c>
      <c r="CH297" s="3" t="str">
        <f t="shared" si="72"/>
        <v/>
      </c>
      <c r="CI297" s="3" t="str">
        <f t="shared" si="75"/>
        <v/>
      </c>
      <c r="CJ297" s="3" t="str">
        <f t="shared" si="75"/>
        <v/>
      </c>
      <c r="CK297" s="3" t="str">
        <f t="shared" si="75"/>
        <v/>
      </c>
      <c r="CL297" s="3" t="str">
        <f t="shared" si="75"/>
        <v/>
      </c>
      <c r="CM297" s="3" t="str">
        <f t="shared" si="75"/>
        <v/>
      </c>
      <c r="CN297" s="3" t="str">
        <f t="shared" si="75"/>
        <v/>
      </c>
      <c r="CO297" s="3" t="str">
        <f t="shared" si="75"/>
        <v/>
      </c>
      <c r="CP297" s="3" t="str">
        <f t="shared" si="75"/>
        <v/>
      </c>
      <c r="CQ297" s="3" t="str">
        <f t="shared" si="75"/>
        <v/>
      </c>
      <c r="CR297" s="3" t="str">
        <f t="shared" si="75"/>
        <v/>
      </c>
      <c r="CS297" s="3" t="str">
        <f t="shared" si="75"/>
        <v/>
      </c>
      <c r="CT297" s="3" t="str">
        <f t="shared" si="77"/>
        <v/>
      </c>
      <c r="CU297" s="3" t="str">
        <f t="shared" si="77"/>
        <v/>
      </c>
      <c r="CV297" s="3" t="str">
        <f t="shared" si="77"/>
        <v/>
      </c>
      <c r="CW297" s="3" t="str">
        <f t="shared" si="77"/>
        <v/>
      </c>
      <c r="CX297" s="3" t="str">
        <f t="shared" si="77"/>
        <v/>
      </c>
      <c r="CY297" s="3" t="str">
        <f t="shared" si="76"/>
        <v/>
      </c>
      <c r="CZ297" s="3" t="str">
        <f t="shared" si="76"/>
        <v/>
      </c>
      <c r="DA297" s="3" t="str">
        <f t="shared" si="76"/>
        <v/>
      </c>
      <c r="DB297" s="3" t="str">
        <f t="shared" si="76"/>
        <v/>
      </c>
      <c r="DC297" s="3" t="str">
        <f t="shared" si="76"/>
        <v/>
      </c>
      <c r="DD297" s="3" t="str">
        <f t="shared" si="76"/>
        <v/>
      </c>
      <c r="DE297" s="3" t="str">
        <f t="shared" si="76"/>
        <v/>
      </c>
      <c r="DF297" s="3" t="str">
        <f t="shared" si="76"/>
        <v/>
      </c>
      <c r="DG297" s="3" t="str">
        <f t="shared" si="76"/>
        <v/>
      </c>
      <c r="DH297" s="3" t="str">
        <f t="shared" si="76"/>
        <v/>
      </c>
      <c r="DI297" s="3" t="str">
        <f t="shared" si="76"/>
        <v/>
      </c>
      <c r="DJ297" s="3" t="str">
        <f t="shared" si="76"/>
        <v/>
      </c>
      <c r="DK297" s="3" t="str">
        <f t="shared" si="76"/>
        <v/>
      </c>
      <c r="DL297" s="3" t="str">
        <f t="shared" si="71"/>
        <v/>
      </c>
      <c r="DM297" s="3" t="str">
        <f t="shared" si="71"/>
        <v>133. ANCILLARY OR OTHER USE</v>
      </c>
      <c r="DN297" s="3" t="str">
        <f t="shared" si="71"/>
        <v/>
      </c>
      <c r="DO297" s="3" t="str">
        <f t="shared" si="70"/>
        <v/>
      </c>
      <c r="DP297" s="3" t="str">
        <f t="shared" si="70"/>
        <v/>
      </c>
      <c r="DQ297" s="3" t="str">
        <f t="shared" si="70"/>
        <v/>
      </c>
      <c r="DR297" s="3" t="str">
        <f t="shared" si="70"/>
        <v/>
      </c>
      <c r="DS297" s="3" t="str">
        <f t="shared" si="70"/>
        <v/>
      </c>
      <c r="DT297" s="3" t="str">
        <f t="shared" si="70"/>
        <v/>
      </c>
      <c r="DU297" s="3" t="str">
        <f t="shared" si="70"/>
        <v/>
      </c>
      <c r="DV297" s="3" t="str">
        <f t="shared" si="70"/>
        <v>142. Z399  OTHER</v>
      </c>
    </row>
    <row r="298" spans="1:126" ht="60">
      <c r="A298" t="s">
        <v>115</v>
      </c>
      <c r="B298">
        <v>2020</v>
      </c>
      <c r="C298" t="s">
        <v>114</v>
      </c>
      <c r="D298">
        <v>106990</v>
      </c>
      <c r="E298" s="31">
        <v>1320219283619</v>
      </c>
      <c r="F298" t="s">
        <v>181</v>
      </c>
      <c r="G298">
        <v>325199</v>
      </c>
      <c r="H298" t="s">
        <v>183</v>
      </c>
      <c r="I298" t="s">
        <v>184</v>
      </c>
      <c r="J298" t="s">
        <v>185</v>
      </c>
      <c r="K298" t="s">
        <v>148</v>
      </c>
      <c r="L298">
        <v>75602</v>
      </c>
      <c r="M298" s="3" t="str">
        <f t="shared" si="66"/>
        <v>89. PRODUCE THE CHEMICAL, 93. AS A BYPRODUCT</v>
      </c>
      <c r="N298" s="3" t="s">
        <v>53</v>
      </c>
      <c r="O298" s="3" t="s">
        <v>1426</v>
      </c>
      <c r="P298">
        <v>1831</v>
      </c>
      <c r="Q298">
        <v>9009</v>
      </c>
      <c r="R298">
        <v>10840</v>
      </c>
      <c r="S298" s="3" t="s">
        <v>1407</v>
      </c>
      <c r="T298" s="3" t="s">
        <v>1405</v>
      </c>
      <c r="U298" s="3" t="s">
        <v>1405</v>
      </c>
      <c r="V298" s="3" t="s">
        <v>1405</v>
      </c>
      <c r="W298" s="3" t="s">
        <v>1407</v>
      </c>
      <c r="X298" s="3" t="s">
        <v>1405</v>
      </c>
      <c r="Y298" s="3" t="s">
        <v>1405</v>
      </c>
      <c r="Z298" s="3" t="s">
        <v>1405</v>
      </c>
      <c r="AA298" s="3" t="s">
        <v>1405</v>
      </c>
      <c r="AB298" s="3" t="s">
        <v>1405</v>
      </c>
      <c r="AC298" s="3" t="s">
        <v>1405</v>
      </c>
      <c r="AD298" s="3" t="s">
        <v>1405</v>
      </c>
      <c r="AE298" s="3" t="s">
        <v>1405</v>
      </c>
      <c r="AF298" s="3" t="s">
        <v>1405</v>
      </c>
      <c r="AG298" s="3" t="s">
        <v>1405</v>
      </c>
      <c r="AH298" s="3" t="s">
        <v>1405</v>
      </c>
      <c r="AI298" s="3" t="s">
        <v>1405</v>
      </c>
      <c r="AJ298" s="3" t="s">
        <v>1405</v>
      </c>
      <c r="AK298" s="3" t="s">
        <v>1405</v>
      </c>
      <c r="AL298" s="3" t="s">
        <v>1405</v>
      </c>
      <c r="AM298" s="3" t="s">
        <v>1405</v>
      </c>
      <c r="AN298" s="3" t="s">
        <v>1405</v>
      </c>
      <c r="AO298" s="3" t="s">
        <v>1405</v>
      </c>
      <c r="AP298" s="3" t="s">
        <v>1405</v>
      </c>
      <c r="AQ298" s="3" t="s">
        <v>1405</v>
      </c>
      <c r="AR298" s="3" t="s">
        <v>1405</v>
      </c>
      <c r="AS298" s="3" t="s">
        <v>1405</v>
      </c>
      <c r="AT298" s="3" t="s">
        <v>1405</v>
      </c>
      <c r="AU298" s="3" t="s">
        <v>1405</v>
      </c>
      <c r="AV298" s="3" t="s">
        <v>1405</v>
      </c>
      <c r="AW298" s="3" t="s">
        <v>1405</v>
      </c>
      <c r="AX298" s="3" t="s">
        <v>1405</v>
      </c>
      <c r="AY298" s="3" t="s">
        <v>1405</v>
      </c>
      <c r="AZ298" s="3" t="s">
        <v>1405</v>
      </c>
      <c r="BA298" s="3" t="s">
        <v>1405</v>
      </c>
      <c r="BB298" s="3" t="s">
        <v>1405</v>
      </c>
      <c r="BC298" s="3" t="s">
        <v>1405</v>
      </c>
      <c r="BD298" s="3" t="s">
        <v>1405</v>
      </c>
      <c r="BE298" s="3" t="s">
        <v>1405</v>
      </c>
      <c r="BF298" s="3" t="s">
        <v>1405</v>
      </c>
      <c r="BG298" s="3" t="s">
        <v>1405</v>
      </c>
      <c r="BH298" s="3" t="s">
        <v>1405</v>
      </c>
      <c r="BI298" s="3" t="s">
        <v>1405</v>
      </c>
      <c r="BJ298" s="3" t="s">
        <v>1405</v>
      </c>
      <c r="BK298" s="3" t="s">
        <v>1405</v>
      </c>
      <c r="BL298" s="3" t="s">
        <v>1405</v>
      </c>
      <c r="BM298" s="3" t="s">
        <v>1405</v>
      </c>
      <c r="BN298" s="3" t="s">
        <v>1405</v>
      </c>
      <c r="BO298" s="3" t="s">
        <v>1405</v>
      </c>
      <c r="BP298" s="3" t="s">
        <v>1405</v>
      </c>
      <c r="BQ298" s="3" t="s">
        <v>1405</v>
      </c>
      <c r="BR298" s="3" t="s">
        <v>1405</v>
      </c>
      <c r="BS298" s="3" t="s">
        <v>1405</v>
      </c>
      <c r="BT298" s="3" t="s">
        <v>1405</v>
      </c>
      <c r="BU298" s="3" t="str">
        <f t="shared" si="73"/>
        <v>89. PRODUCE THE CHEMICAL</v>
      </c>
      <c r="BV298" s="3" t="str">
        <f t="shared" si="73"/>
        <v/>
      </c>
      <c r="BW298" s="3" t="str">
        <f t="shared" si="72"/>
        <v/>
      </c>
      <c r="BX298" s="3" t="str">
        <f t="shared" si="72"/>
        <v/>
      </c>
      <c r="BY298" s="3" t="str">
        <f t="shared" si="72"/>
        <v>93. AS A BYPRODUCT</v>
      </c>
      <c r="BZ298" s="3" t="str">
        <f t="shared" si="72"/>
        <v/>
      </c>
      <c r="CA298" s="3" t="str">
        <f t="shared" si="72"/>
        <v/>
      </c>
      <c r="CB298" s="3" t="str">
        <f t="shared" si="72"/>
        <v/>
      </c>
      <c r="CC298" s="3" t="str">
        <f t="shared" si="72"/>
        <v/>
      </c>
      <c r="CD298" s="3" t="str">
        <f t="shared" si="72"/>
        <v/>
      </c>
      <c r="CE298" s="3" t="str">
        <f t="shared" si="72"/>
        <v/>
      </c>
      <c r="CF298" s="3" t="str">
        <f t="shared" si="72"/>
        <v/>
      </c>
      <c r="CG298" s="3" t="str">
        <f t="shared" si="72"/>
        <v/>
      </c>
      <c r="CH298" s="3" t="str">
        <f t="shared" si="72"/>
        <v/>
      </c>
      <c r="CI298" s="3" t="str">
        <f t="shared" si="75"/>
        <v/>
      </c>
      <c r="CJ298" s="3" t="str">
        <f t="shared" si="75"/>
        <v/>
      </c>
      <c r="CK298" s="3" t="str">
        <f t="shared" si="75"/>
        <v/>
      </c>
      <c r="CL298" s="3" t="str">
        <f t="shared" si="75"/>
        <v/>
      </c>
      <c r="CM298" s="3" t="str">
        <f t="shared" si="75"/>
        <v/>
      </c>
      <c r="CN298" s="3" t="str">
        <f t="shared" si="75"/>
        <v/>
      </c>
      <c r="CO298" s="3" t="str">
        <f t="shared" si="75"/>
        <v/>
      </c>
      <c r="CP298" s="3" t="str">
        <f t="shared" si="75"/>
        <v/>
      </c>
      <c r="CQ298" s="3" t="str">
        <f t="shared" si="75"/>
        <v/>
      </c>
      <c r="CR298" s="3" t="str">
        <f t="shared" si="75"/>
        <v/>
      </c>
      <c r="CS298" s="3" t="str">
        <f t="shared" si="75"/>
        <v/>
      </c>
      <c r="CT298" s="3" t="str">
        <f t="shared" si="77"/>
        <v/>
      </c>
      <c r="CU298" s="3" t="str">
        <f t="shared" si="77"/>
        <v/>
      </c>
      <c r="CV298" s="3" t="str">
        <f t="shared" si="77"/>
        <v/>
      </c>
      <c r="CW298" s="3" t="str">
        <f t="shared" si="77"/>
        <v/>
      </c>
      <c r="CX298" s="3" t="str">
        <f t="shared" si="77"/>
        <v/>
      </c>
      <c r="CY298" s="3" t="str">
        <f t="shared" si="76"/>
        <v/>
      </c>
      <c r="CZ298" s="3" t="str">
        <f t="shared" si="76"/>
        <v/>
      </c>
      <c r="DA298" s="3" t="str">
        <f t="shared" si="76"/>
        <v/>
      </c>
      <c r="DB298" s="3" t="str">
        <f t="shared" si="76"/>
        <v/>
      </c>
      <c r="DC298" s="3" t="str">
        <f t="shared" si="76"/>
        <v/>
      </c>
      <c r="DD298" s="3" t="str">
        <f t="shared" si="76"/>
        <v/>
      </c>
      <c r="DE298" s="3" t="str">
        <f t="shared" si="76"/>
        <v/>
      </c>
      <c r="DF298" s="3" t="str">
        <f t="shared" si="76"/>
        <v/>
      </c>
      <c r="DG298" s="3" t="str">
        <f t="shared" si="76"/>
        <v/>
      </c>
      <c r="DH298" s="3" t="str">
        <f t="shared" si="76"/>
        <v/>
      </c>
      <c r="DI298" s="3" t="str">
        <f t="shared" si="76"/>
        <v/>
      </c>
      <c r="DJ298" s="3" t="str">
        <f t="shared" si="76"/>
        <v/>
      </c>
      <c r="DK298" s="3" t="str">
        <f t="shared" si="76"/>
        <v/>
      </c>
      <c r="DL298" s="3" t="str">
        <f t="shared" si="71"/>
        <v/>
      </c>
      <c r="DM298" s="3" t="str">
        <f t="shared" si="71"/>
        <v/>
      </c>
      <c r="DN298" s="3" t="str">
        <f t="shared" si="71"/>
        <v/>
      </c>
      <c r="DO298" s="3" t="str">
        <f t="shared" si="70"/>
        <v/>
      </c>
      <c r="DP298" s="3" t="str">
        <f t="shared" si="70"/>
        <v/>
      </c>
      <c r="DQ298" s="3" t="str">
        <f t="shared" si="70"/>
        <v/>
      </c>
      <c r="DR298" s="3" t="str">
        <f t="shared" si="70"/>
        <v/>
      </c>
      <c r="DS298" s="3" t="str">
        <f t="shared" si="70"/>
        <v/>
      </c>
      <c r="DT298" s="3" t="str">
        <f t="shared" si="70"/>
        <v/>
      </c>
      <c r="DU298" s="3" t="str">
        <f t="shared" si="70"/>
        <v/>
      </c>
      <c r="DV298" s="3" t="str">
        <f t="shared" si="70"/>
        <v/>
      </c>
    </row>
    <row r="299" spans="1:126" ht="105">
      <c r="A299" t="s">
        <v>115</v>
      </c>
      <c r="B299">
        <v>2021</v>
      </c>
      <c r="C299" t="s">
        <v>114</v>
      </c>
      <c r="D299">
        <v>106990</v>
      </c>
      <c r="E299" s="31">
        <v>1321220464895</v>
      </c>
      <c r="F299" t="s">
        <v>181</v>
      </c>
      <c r="G299">
        <v>325199</v>
      </c>
      <c r="H299" t="s">
        <v>183</v>
      </c>
      <c r="I299" t="s">
        <v>184</v>
      </c>
      <c r="J299" t="s">
        <v>185</v>
      </c>
      <c r="K299" t="s">
        <v>148</v>
      </c>
      <c r="L299">
        <v>75602</v>
      </c>
      <c r="M299" s="3" t="str">
        <f t="shared" si="66"/>
        <v>89. PRODUCE THE CHEMICAL, 91. ON-SITE USE OF THE CHEMICAL, 92. SALE OR DISTRIBUTION OF THE CHEMICAL, 93. AS A BYPRODUCT, 95. USED AS A REACTANT, 96. P101  FEEDSTOCKS, 133. ANCILLARY OR OTHER USE, 142. Z399  OTHER</v>
      </c>
      <c r="N299" s="3" t="s">
        <v>53</v>
      </c>
      <c r="O299" s="3" t="s">
        <v>1426</v>
      </c>
      <c r="P299">
        <v>3099</v>
      </c>
      <c r="Q299">
        <v>27090</v>
      </c>
      <c r="R299">
        <v>30189</v>
      </c>
      <c r="S299" s="3" t="s">
        <v>1407</v>
      </c>
      <c r="T299" s="3" t="s">
        <v>1405</v>
      </c>
      <c r="U299" s="3" t="s">
        <v>1407</v>
      </c>
      <c r="V299" s="3" t="s">
        <v>1407</v>
      </c>
      <c r="W299" s="3" t="s">
        <v>1407</v>
      </c>
      <c r="X299" s="3" t="s">
        <v>1405</v>
      </c>
      <c r="Y299" s="3" t="s">
        <v>1407</v>
      </c>
      <c r="Z299" s="3" t="s">
        <v>1407</v>
      </c>
      <c r="AA299" s="3" t="s">
        <v>1405</v>
      </c>
      <c r="AB299" s="3" t="s">
        <v>1405</v>
      </c>
      <c r="AC299" s="3" t="s">
        <v>1405</v>
      </c>
      <c r="AD299" s="3" t="s">
        <v>1405</v>
      </c>
      <c r="AE299" s="3" t="s">
        <v>1405</v>
      </c>
      <c r="AF299" s="3" t="s">
        <v>1405</v>
      </c>
      <c r="AG299" s="3" t="s">
        <v>1405</v>
      </c>
      <c r="AH299" s="3" t="s">
        <v>1405</v>
      </c>
      <c r="AI299" s="3" t="s">
        <v>1405</v>
      </c>
      <c r="AJ299" s="3" t="s">
        <v>1405</v>
      </c>
      <c r="AK299" s="3" t="s">
        <v>1405</v>
      </c>
      <c r="AL299" s="3" t="s">
        <v>1405</v>
      </c>
      <c r="AM299" s="3" t="s">
        <v>1405</v>
      </c>
      <c r="AN299" s="3" t="s">
        <v>1405</v>
      </c>
      <c r="AO299" s="3" t="s">
        <v>1405</v>
      </c>
      <c r="AP299" s="3" t="s">
        <v>1405</v>
      </c>
      <c r="AQ299" s="3" t="s">
        <v>1405</v>
      </c>
      <c r="AR299" s="3" t="s">
        <v>1405</v>
      </c>
      <c r="AS299" s="3" t="s">
        <v>1405</v>
      </c>
      <c r="AT299" s="3" t="s">
        <v>1405</v>
      </c>
      <c r="AU299" s="3" t="s">
        <v>1405</v>
      </c>
      <c r="AV299" s="3" t="s">
        <v>1405</v>
      </c>
      <c r="AW299" s="3" t="s">
        <v>1405</v>
      </c>
      <c r="AX299" s="3" t="s">
        <v>1405</v>
      </c>
      <c r="AY299" s="3" t="s">
        <v>1405</v>
      </c>
      <c r="AZ299" s="3" t="s">
        <v>1405</v>
      </c>
      <c r="BA299" s="3" t="s">
        <v>1405</v>
      </c>
      <c r="BB299" s="3" t="s">
        <v>1405</v>
      </c>
      <c r="BC299" s="3" t="s">
        <v>1405</v>
      </c>
      <c r="BD299" s="3" t="s">
        <v>1405</v>
      </c>
      <c r="BE299" s="3" t="s">
        <v>1405</v>
      </c>
      <c r="BF299" s="3" t="s">
        <v>1405</v>
      </c>
      <c r="BG299" s="3" t="s">
        <v>1405</v>
      </c>
      <c r="BH299" s="3" t="s">
        <v>1405</v>
      </c>
      <c r="BI299" s="3" t="s">
        <v>1405</v>
      </c>
      <c r="BJ299" s="3" t="s">
        <v>1405</v>
      </c>
      <c r="BK299" s="3" t="s">
        <v>1407</v>
      </c>
      <c r="BL299" s="3" t="s">
        <v>1405</v>
      </c>
      <c r="BM299" s="3" t="s">
        <v>1405</v>
      </c>
      <c r="BN299" s="3" t="s">
        <v>1405</v>
      </c>
      <c r="BO299" s="3" t="s">
        <v>1405</v>
      </c>
      <c r="BP299" s="3" t="s">
        <v>1405</v>
      </c>
      <c r="BQ299" s="3" t="s">
        <v>1405</v>
      </c>
      <c r="BR299" s="3" t="s">
        <v>1405</v>
      </c>
      <c r="BS299" s="3" t="s">
        <v>1405</v>
      </c>
      <c r="BT299" s="3" t="s">
        <v>1407</v>
      </c>
      <c r="BU299" s="3" t="str">
        <f t="shared" si="73"/>
        <v>89. PRODUCE THE CHEMICAL</v>
      </c>
      <c r="BV299" s="3" t="str">
        <f t="shared" si="73"/>
        <v/>
      </c>
      <c r="BW299" s="3" t="str">
        <f t="shared" si="72"/>
        <v>91. ON-SITE USE OF THE CHEMICAL</v>
      </c>
      <c r="BX299" s="3" t="str">
        <f t="shared" si="72"/>
        <v>92. SALE OR DISTRIBUTION OF THE CHEMICAL</v>
      </c>
      <c r="BY299" s="3" t="str">
        <f t="shared" si="72"/>
        <v>93. AS A BYPRODUCT</v>
      </c>
      <c r="BZ299" s="3" t="str">
        <f t="shared" si="72"/>
        <v/>
      </c>
      <c r="CA299" s="3" t="str">
        <f t="shared" si="72"/>
        <v>95. USED AS A REACTANT</v>
      </c>
      <c r="CB299" s="3" t="str">
        <f t="shared" si="72"/>
        <v>96. P101  FEEDSTOCKS</v>
      </c>
      <c r="CC299" s="3" t="str">
        <f t="shared" si="72"/>
        <v/>
      </c>
      <c r="CD299" s="3" t="str">
        <f t="shared" si="72"/>
        <v/>
      </c>
      <c r="CE299" s="3" t="str">
        <f t="shared" si="72"/>
        <v/>
      </c>
      <c r="CF299" s="3" t="str">
        <f t="shared" si="72"/>
        <v/>
      </c>
      <c r="CG299" s="3" t="str">
        <f t="shared" si="72"/>
        <v/>
      </c>
      <c r="CH299" s="3" t="str">
        <f t="shared" si="72"/>
        <v/>
      </c>
      <c r="CI299" s="3" t="str">
        <f t="shared" si="75"/>
        <v/>
      </c>
      <c r="CJ299" s="3" t="str">
        <f t="shared" si="75"/>
        <v/>
      </c>
      <c r="CK299" s="3" t="str">
        <f t="shared" si="75"/>
        <v/>
      </c>
      <c r="CL299" s="3" t="str">
        <f t="shared" si="75"/>
        <v/>
      </c>
      <c r="CM299" s="3" t="str">
        <f t="shared" si="75"/>
        <v/>
      </c>
      <c r="CN299" s="3" t="str">
        <f t="shared" si="75"/>
        <v/>
      </c>
      <c r="CO299" s="3" t="str">
        <f t="shared" si="75"/>
        <v/>
      </c>
      <c r="CP299" s="3" t="str">
        <f t="shared" si="75"/>
        <v/>
      </c>
      <c r="CQ299" s="3" t="str">
        <f t="shared" si="75"/>
        <v/>
      </c>
      <c r="CR299" s="3" t="str">
        <f t="shared" si="75"/>
        <v/>
      </c>
      <c r="CS299" s="3" t="str">
        <f t="shared" si="75"/>
        <v/>
      </c>
      <c r="CT299" s="3" t="str">
        <f t="shared" si="77"/>
        <v/>
      </c>
      <c r="CU299" s="3" t="str">
        <f t="shared" si="77"/>
        <v/>
      </c>
      <c r="CV299" s="3" t="str">
        <f t="shared" si="77"/>
        <v/>
      </c>
      <c r="CW299" s="3" t="str">
        <f t="shared" si="77"/>
        <v/>
      </c>
      <c r="CX299" s="3" t="str">
        <f t="shared" si="77"/>
        <v/>
      </c>
      <c r="CY299" s="3" t="str">
        <f t="shared" si="76"/>
        <v/>
      </c>
      <c r="CZ299" s="3" t="str">
        <f t="shared" si="76"/>
        <v/>
      </c>
      <c r="DA299" s="3" t="str">
        <f t="shared" si="76"/>
        <v/>
      </c>
      <c r="DB299" s="3" t="str">
        <f t="shared" si="76"/>
        <v/>
      </c>
      <c r="DC299" s="3" t="str">
        <f t="shared" si="76"/>
        <v/>
      </c>
      <c r="DD299" s="3" t="str">
        <f t="shared" si="76"/>
        <v/>
      </c>
      <c r="DE299" s="3" t="str">
        <f t="shared" si="76"/>
        <v/>
      </c>
      <c r="DF299" s="3" t="str">
        <f t="shared" si="76"/>
        <v/>
      </c>
      <c r="DG299" s="3" t="str">
        <f t="shared" si="76"/>
        <v/>
      </c>
      <c r="DH299" s="3" t="str">
        <f t="shared" si="76"/>
        <v/>
      </c>
      <c r="DI299" s="3" t="str">
        <f t="shared" si="76"/>
        <v/>
      </c>
      <c r="DJ299" s="3" t="str">
        <f t="shared" si="76"/>
        <v/>
      </c>
      <c r="DK299" s="3" t="str">
        <f t="shared" si="76"/>
        <v/>
      </c>
      <c r="DL299" s="3" t="str">
        <f t="shared" si="71"/>
        <v/>
      </c>
      <c r="DM299" s="3" t="str">
        <f t="shared" si="71"/>
        <v>133. ANCILLARY OR OTHER USE</v>
      </c>
      <c r="DN299" s="3" t="str">
        <f t="shared" si="71"/>
        <v/>
      </c>
      <c r="DO299" s="3" t="str">
        <f t="shared" si="70"/>
        <v/>
      </c>
      <c r="DP299" s="3" t="str">
        <f t="shared" si="70"/>
        <v/>
      </c>
      <c r="DQ299" s="3" t="str">
        <f t="shared" si="70"/>
        <v/>
      </c>
      <c r="DR299" s="3" t="str">
        <f t="shared" si="70"/>
        <v/>
      </c>
      <c r="DS299" s="3" t="str">
        <f t="shared" si="70"/>
        <v/>
      </c>
      <c r="DT299" s="3" t="str">
        <f t="shared" si="70"/>
        <v/>
      </c>
      <c r="DU299" s="3" t="str">
        <f t="shared" si="70"/>
        <v/>
      </c>
      <c r="DV299" s="3" t="str">
        <f t="shared" si="70"/>
        <v>142. Z399  OTHER</v>
      </c>
    </row>
    <row r="300" spans="1:126" ht="45">
      <c r="A300" t="s">
        <v>115</v>
      </c>
      <c r="B300">
        <v>2016</v>
      </c>
      <c r="C300" t="s">
        <v>114</v>
      </c>
      <c r="D300">
        <v>106990</v>
      </c>
      <c r="E300" s="31">
        <v>1316215526981</v>
      </c>
      <c r="F300" t="s">
        <v>733</v>
      </c>
      <c r="G300">
        <v>211112</v>
      </c>
      <c r="H300" t="s">
        <v>734</v>
      </c>
      <c r="I300" t="s">
        <v>735</v>
      </c>
      <c r="J300" t="s">
        <v>736</v>
      </c>
      <c r="K300" t="s">
        <v>148</v>
      </c>
      <c r="L300">
        <v>77580</v>
      </c>
      <c r="M300" s="3" t="str">
        <f t="shared" si="66"/>
        <v>89. PRODUCE THE CHEMICAL, 94. AS A MANUFACTURED IMPURITY</v>
      </c>
      <c r="N300" s="3" t="s">
        <v>1433</v>
      </c>
      <c r="O300" s="3" t="s">
        <v>1443</v>
      </c>
      <c r="P300">
        <v>0</v>
      </c>
      <c r="Q300">
        <v>747</v>
      </c>
      <c r="R300">
        <v>747</v>
      </c>
      <c r="S300" s="3" t="s">
        <v>1407</v>
      </c>
      <c r="T300" s="3" t="s">
        <v>1405</v>
      </c>
      <c r="U300" s="3" t="s">
        <v>1405</v>
      </c>
      <c r="V300" s="3" t="s">
        <v>1405</v>
      </c>
      <c r="W300" s="3" t="s">
        <v>1405</v>
      </c>
      <c r="X300" s="3" t="s">
        <v>1407</v>
      </c>
      <c r="Y300" s="3" t="s">
        <v>1405</v>
      </c>
      <c r="AE300" s="3" t="s">
        <v>1405</v>
      </c>
      <c r="AR300" s="3" t="s">
        <v>1405</v>
      </c>
      <c r="AS300" s="3" t="s">
        <v>1405</v>
      </c>
      <c r="AT300" s="3" t="s">
        <v>1405</v>
      </c>
      <c r="AV300" s="3" t="s">
        <v>1405</v>
      </c>
      <c r="BD300" s="3" t="s">
        <v>1405</v>
      </c>
      <c r="BK300" s="3" t="s">
        <v>1405</v>
      </c>
      <c r="BU300" s="3" t="str">
        <f t="shared" si="73"/>
        <v>89. PRODUCE THE CHEMICAL</v>
      </c>
      <c r="BV300" s="3" t="str">
        <f t="shared" si="73"/>
        <v/>
      </c>
      <c r="BW300" s="3" t="str">
        <f t="shared" si="72"/>
        <v/>
      </c>
      <c r="BX300" s="3" t="str">
        <f t="shared" si="72"/>
        <v/>
      </c>
      <c r="BY300" s="3" t="str">
        <f t="shared" si="72"/>
        <v/>
      </c>
      <c r="BZ300" s="3" t="str">
        <f t="shared" si="72"/>
        <v>94. AS A MANUFACTURED IMPURITY</v>
      </c>
      <c r="CA300" s="3" t="str">
        <f t="shared" si="72"/>
        <v/>
      </c>
      <c r="CB300" s="3" t="str">
        <f t="shared" si="72"/>
        <v/>
      </c>
      <c r="CC300" s="3" t="str">
        <f t="shared" si="72"/>
        <v/>
      </c>
      <c r="CD300" s="3" t="str">
        <f t="shared" si="72"/>
        <v/>
      </c>
      <c r="CE300" s="3" t="str">
        <f t="shared" si="72"/>
        <v/>
      </c>
      <c r="CF300" s="3" t="str">
        <f t="shared" si="72"/>
        <v/>
      </c>
      <c r="CG300" s="3" t="str">
        <f t="shared" si="72"/>
        <v/>
      </c>
      <c r="CH300" s="3" t="str">
        <f t="shared" si="72"/>
        <v/>
      </c>
      <c r="CI300" s="3" t="str">
        <f t="shared" si="75"/>
        <v/>
      </c>
      <c r="CJ300" s="3" t="str">
        <f t="shared" si="75"/>
        <v/>
      </c>
      <c r="CK300" s="3" t="str">
        <f t="shared" si="75"/>
        <v/>
      </c>
      <c r="CL300" s="3" t="str">
        <f t="shared" si="75"/>
        <v/>
      </c>
      <c r="CM300" s="3" t="str">
        <f t="shared" si="75"/>
        <v/>
      </c>
      <c r="CN300" s="3" t="str">
        <f t="shared" si="75"/>
        <v/>
      </c>
      <c r="CO300" s="3" t="str">
        <f t="shared" si="75"/>
        <v/>
      </c>
      <c r="CP300" s="3" t="str">
        <f t="shared" si="75"/>
        <v/>
      </c>
      <c r="CQ300" s="3" t="str">
        <f t="shared" si="75"/>
        <v/>
      </c>
      <c r="CR300" s="3" t="str">
        <f t="shared" si="75"/>
        <v/>
      </c>
      <c r="CS300" s="3" t="str">
        <f t="shared" si="75"/>
        <v/>
      </c>
      <c r="CT300" s="3" t="str">
        <f t="shared" si="77"/>
        <v/>
      </c>
      <c r="CU300" s="3" t="str">
        <f t="shared" si="77"/>
        <v/>
      </c>
      <c r="CV300" s="3" t="str">
        <f t="shared" si="77"/>
        <v/>
      </c>
      <c r="CW300" s="3" t="str">
        <f t="shared" si="77"/>
        <v/>
      </c>
      <c r="CX300" s="3" t="str">
        <f t="shared" si="77"/>
        <v/>
      </c>
      <c r="CY300" s="3" t="str">
        <f t="shared" si="76"/>
        <v/>
      </c>
      <c r="CZ300" s="3" t="str">
        <f t="shared" si="76"/>
        <v/>
      </c>
      <c r="DA300" s="3" t="str">
        <f t="shared" si="76"/>
        <v/>
      </c>
      <c r="DB300" s="3" t="str">
        <f t="shared" si="76"/>
        <v/>
      </c>
      <c r="DC300" s="3" t="str">
        <f t="shared" si="76"/>
        <v/>
      </c>
      <c r="DD300" s="3" t="str">
        <f t="shared" si="76"/>
        <v/>
      </c>
      <c r="DE300" s="3" t="str">
        <f t="shared" si="76"/>
        <v/>
      </c>
      <c r="DF300" s="3" t="str">
        <f t="shared" si="76"/>
        <v/>
      </c>
      <c r="DG300" s="3" t="str">
        <f t="shared" si="76"/>
        <v/>
      </c>
      <c r="DH300" s="3" t="str">
        <f t="shared" si="76"/>
        <v/>
      </c>
      <c r="DI300" s="3" t="str">
        <f t="shared" si="76"/>
        <v/>
      </c>
      <c r="DJ300" s="3" t="str">
        <f t="shared" si="76"/>
        <v/>
      </c>
      <c r="DK300" s="3" t="str">
        <f t="shared" si="76"/>
        <v/>
      </c>
      <c r="DL300" s="3" t="str">
        <f t="shared" si="71"/>
        <v/>
      </c>
      <c r="DM300" s="3" t="str">
        <f t="shared" si="71"/>
        <v/>
      </c>
      <c r="DN300" s="3" t="str">
        <f t="shared" si="71"/>
        <v/>
      </c>
      <c r="DO300" s="3" t="str">
        <f t="shared" si="70"/>
        <v/>
      </c>
      <c r="DP300" s="3" t="str">
        <f t="shared" si="70"/>
        <v/>
      </c>
      <c r="DQ300" s="3" t="str">
        <f t="shared" si="70"/>
        <v/>
      </c>
      <c r="DR300" s="3" t="str">
        <f t="shared" si="70"/>
        <v/>
      </c>
      <c r="DS300" s="3" t="str">
        <f t="shared" si="70"/>
        <v/>
      </c>
      <c r="DT300" s="3" t="str">
        <f t="shared" si="70"/>
        <v/>
      </c>
      <c r="DU300" s="3" t="str">
        <f t="shared" si="70"/>
        <v/>
      </c>
      <c r="DV300" s="3" t="str">
        <f t="shared" si="70"/>
        <v/>
      </c>
    </row>
    <row r="301" spans="1:126" ht="30">
      <c r="A301" t="s">
        <v>115</v>
      </c>
      <c r="B301">
        <v>2016</v>
      </c>
      <c r="C301" t="s">
        <v>114</v>
      </c>
      <c r="D301">
        <v>106990</v>
      </c>
      <c r="E301" s="31">
        <v>1316219909013</v>
      </c>
      <c r="F301" t="s">
        <v>188</v>
      </c>
      <c r="G301">
        <v>325199</v>
      </c>
      <c r="H301" t="s">
        <v>190</v>
      </c>
      <c r="I301" t="s">
        <v>191</v>
      </c>
      <c r="J301" t="s">
        <v>192</v>
      </c>
      <c r="K301" t="s">
        <v>193</v>
      </c>
      <c r="L301">
        <v>52732</v>
      </c>
      <c r="M301" s="3" t="str">
        <f t="shared" si="66"/>
        <v>89. PRODUCE THE CHEMICAL, 92. SALE OR DISTRIBUTION OF THE CHEMICAL</v>
      </c>
      <c r="N301" s="3" t="s">
        <v>66</v>
      </c>
      <c r="O301" s="3" t="s">
        <v>1444</v>
      </c>
      <c r="P301">
        <v>10449</v>
      </c>
      <c r="Q301">
        <v>2031</v>
      </c>
      <c r="R301">
        <v>12480</v>
      </c>
      <c r="S301" s="3" t="s">
        <v>1407</v>
      </c>
      <c r="T301" s="3" t="s">
        <v>1405</v>
      </c>
      <c r="U301" s="3" t="s">
        <v>1405</v>
      </c>
      <c r="V301" s="3" t="s">
        <v>1407</v>
      </c>
      <c r="W301" s="3" t="s">
        <v>1405</v>
      </c>
      <c r="X301" s="3" t="s">
        <v>1405</v>
      </c>
      <c r="Y301" s="3" t="s">
        <v>1405</v>
      </c>
      <c r="AE301" s="3" t="s">
        <v>1405</v>
      </c>
      <c r="AR301" s="3" t="s">
        <v>1405</v>
      </c>
      <c r="AS301" s="3" t="s">
        <v>1405</v>
      </c>
      <c r="AT301" s="3" t="s">
        <v>1405</v>
      </c>
      <c r="AU301" s="3" t="s">
        <v>1405</v>
      </c>
      <c r="AV301" s="3" t="s">
        <v>1405</v>
      </c>
      <c r="BD301" s="3" t="s">
        <v>1405</v>
      </c>
      <c r="BK301" s="3" t="s">
        <v>1405</v>
      </c>
      <c r="BU301" s="3" t="str">
        <f t="shared" si="73"/>
        <v>89. PRODUCE THE CHEMICAL</v>
      </c>
      <c r="BV301" s="3" t="str">
        <f t="shared" si="73"/>
        <v/>
      </c>
      <c r="BW301" s="3" t="str">
        <f t="shared" si="72"/>
        <v/>
      </c>
      <c r="BX301" s="3" t="str">
        <f t="shared" si="72"/>
        <v>92. SALE OR DISTRIBUTION OF THE CHEMICAL</v>
      </c>
      <c r="BY301" s="3" t="str">
        <f t="shared" si="72"/>
        <v/>
      </c>
      <c r="BZ301" s="3" t="str">
        <f t="shared" si="72"/>
        <v/>
      </c>
      <c r="CA301" s="3" t="str">
        <f t="shared" si="72"/>
        <v/>
      </c>
      <c r="CB301" s="3" t="str">
        <f t="shared" si="72"/>
        <v/>
      </c>
      <c r="CC301" s="3" t="str">
        <f t="shared" si="72"/>
        <v/>
      </c>
      <c r="CD301" s="3" t="str">
        <f t="shared" si="72"/>
        <v/>
      </c>
      <c r="CE301" s="3" t="str">
        <f t="shared" si="72"/>
        <v/>
      </c>
      <c r="CF301" s="3" t="str">
        <f t="shared" si="72"/>
        <v/>
      </c>
      <c r="CG301" s="3" t="str">
        <f t="shared" si="72"/>
        <v/>
      </c>
      <c r="CH301" s="3" t="str">
        <f t="shared" si="72"/>
        <v/>
      </c>
      <c r="CI301" s="3" t="str">
        <f t="shared" si="75"/>
        <v/>
      </c>
      <c r="CJ301" s="3" t="str">
        <f t="shared" si="75"/>
        <v/>
      </c>
      <c r="CK301" s="3" t="str">
        <f t="shared" si="75"/>
        <v/>
      </c>
      <c r="CL301" s="3" t="str">
        <f t="shared" si="75"/>
        <v/>
      </c>
      <c r="CM301" s="3" t="str">
        <f t="shared" si="75"/>
        <v/>
      </c>
      <c r="CN301" s="3" t="str">
        <f t="shared" si="75"/>
        <v/>
      </c>
      <c r="CO301" s="3" t="str">
        <f t="shared" si="75"/>
        <v/>
      </c>
      <c r="CP301" s="3" t="str">
        <f t="shared" si="75"/>
        <v/>
      </c>
      <c r="CQ301" s="3" t="str">
        <f t="shared" si="75"/>
        <v/>
      </c>
      <c r="CR301" s="3" t="str">
        <f t="shared" si="75"/>
        <v/>
      </c>
      <c r="CS301" s="3" t="str">
        <f t="shared" si="75"/>
        <v/>
      </c>
      <c r="CT301" s="3" t="str">
        <f t="shared" si="77"/>
        <v/>
      </c>
      <c r="CU301" s="3" t="str">
        <f t="shared" si="77"/>
        <v/>
      </c>
      <c r="CV301" s="3" t="str">
        <f t="shared" si="77"/>
        <v/>
      </c>
      <c r="CW301" s="3" t="str">
        <f t="shared" si="77"/>
        <v/>
      </c>
      <c r="CX301" s="3" t="str">
        <f t="shared" si="77"/>
        <v/>
      </c>
      <c r="CY301" s="3" t="str">
        <f t="shared" si="76"/>
        <v/>
      </c>
      <c r="CZ301" s="3" t="str">
        <f t="shared" si="76"/>
        <v/>
      </c>
      <c r="DA301" s="3" t="str">
        <f t="shared" si="76"/>
        <v/>
      </c>
      <c r="DB301" s="3" t="str">
        <f t="shared" si="76"/>
        <v/>
      </c>
      <c r="DC301" s="3" t="str">
        <f t="shared" si="76"/>
        <v/>
      </c>
      <c r="DD301" s="3" t="str">
        <f t="shared" si="76"/>
        <v/>
      </c>
      <c r="DE301" s="3" t="str">
        <f t="shared" si="76"/>
        <v/>
      </c>
      <c r="DF301" s="3" t="str">
        <f t="shared" si="76"/>
        <v/>
      </c>
      <c r="DG301" s="3" t="str">
        <f t="shared" si="76"/>
        <v/>
      </c>
      <c r="DH301" s="3" t="str">
        <f t="shared" si="76"/>
        <v/>
      </c>
      <c r="DI301" s="3" t="str">
        <f t="shared" si="76"/>
        <v/>
      </c>
      <c r="DJ301" s="3" t="str">
        <f t="shared" si="76"/>
        <v/>
      </c>
      <c r="DK301" s="3" t="str">
        <f t="shared" si="76"/>
        <v/>
      </c>
      <c r="DL301" s="3" t="str">
        <f t="shared" si="71"/>
        <v/>
      </c>
      <c r="DM301" s="3" t="str">
        <f t="shared" si="71"/>
        <v/>
      </c>
      <c r="DN301" s="3" t="str">
        <f t="shared" si="71"/>
        <v/>
      </c>
      <c r="DO301" s="3" t="str">
        <f t="shared" si="70"/>
        <v/>
      </c>
      <c r="DP301" s="3" t="str">
        <f t="shared" si="70"/>
        <v/>
      </c>
      <c r="DQ301" s="3" t="str">
        <f t="shared" si="70"/>
        <v/>
      </c>
      <c r="DR301" s="3" t="str">
        <f t="shared" si="70"/>
        <v/>
      </c>
      <c r="DS301" s="3" t="str">
        <f t="shared" si="70"/>
        <v/>
      </c>
      <c r="DT301" s="3" t="str">
        <f t="shared" si="70"/>
        <v/>
      </c>
      <c r="DU301" s="3" t="str">
        <f t="shared" si="70"/>
        <v/>
      </c>
      <c r="DV301" s="3" t="str">
        <f t="shared" si="70"/>
        <v/>
      </c>
    </row>
    <row r="302" spans="1:126" ht="30">
      <c r="A302" t="s">
        <v>115</v>
      </c>
      <c r="B302">
        <v>2017</v>
      </c>
      <c r="C302" t="s">
        <v>114</v>
      </c>
      <c r="D302">
        <v>106990</v>
      </c>
      <c r="E302" s="31">
        <v>1317219909189</v>
      </c>
      <c r="F302" t="s">
        <v>188</v>
      </c>
      <c r="G302">
        <v>325211</v>
      </c>
      <c r="H302" t="s">
        <v>190</v>
      </c>
      <c r="I302" t="s">
        <v>191</v>
      </c>
      <c r="J302" t="s">
        <v>192</v>
      </c>
      <c r="K302" t="s">
        <v>193</v>
      </c>
      <c r="L302">
        <v>52732</v>
      </c>
      <c r="M302" s="3" t="str">
        <f t="shared" si="66"/>
        <v>89. PRODUCE THE CHEMICAL, 92. SALE OR DISTRIBUTION OF THE CHEMICAL</v>
      </c>
      <c r="N302" s="3" t="s">
        <v>66</v>
      </c>
      <c r="O302" s="3" t="s">
        <v>1444</v>
      </c>
      <c r="P302">
        <v>11648</v>
      </c>
      <c r="Q302">
        <v>6672</v>
      </c>
      <c r="R302">
        <v>18320</v>
      </c>
      <c r="S302" s="3" t="s">
        <v>1407</v>
      </c>
      <c r="T302" s="3" t="s">
        <v>1405</v>
      </c>
      <c r="U302" s="3" t="s">
        <v>1405</v>
      </c>
      <c r="V302" s="3" t="s">
        <v>1407</v>
      </c>
      <c r="W302" s="3" t="s">
        <v>1405</v>
      </c>
      <c r="X302" s="3" t="s">
        <v>1405</v>
      </c>
      <c r="Y302" s="3" t="s">
        <v>1405</v>
      </c>
      <c r="AE302" s="3" t="s">
        <v>1405</v>
      </c>
      <c r="AR302" s="3" t="s">
        <v>1405</v>
      </c>
      <c r="AS302" s="3" t="s">
        <v>1405</v>
      </c>
      <c r="AT302" s="3" t="s">
        <v>1405</v>
      </c>
      <c r="AU302" s="3" t="s">
        <v>1405</v>
      </c>
      <c r="AV302" s="3" t="s">
        <v>1405</v>
      </c>
      <c r="BD302" s="3" t="s">
        <v>1405</v>
      </c>
      <c r="BK302" s="3" t="s">
        <v>1405</v>
      </c>
      <c r="BU302" s="3" t="str">
        <f t="shared" si="73"/>
        <v>89. PRODUCE THE CHEMICAL</v>
      </c>
      <c r="BV302" s="3" t="str">
        <f t="shared" si="73"/>
        <v/>
      </c>
      <c r="BW302" s="3" t="str">
        <f t="shared" si="72"/>
        <v/>
      </c>
      <c r="BX302" s="3" t="str">
        <f t="shared" si="72"/>
        <v>92. SALE OR DISTRIBUTION OF THE CHEMICAL</v>
      </c>
      <c r="BY302" s="3" t="str">
        <f t="shared" si="72"/>
        <v/>
      </c>
      <c r="BZ302" s="3" t="str">
        <f t="shared" si="72"/>
        <v/>
      </c>
      <c r="CA302" s="3" t="str">
        <f t="shared" si="72"/>
        <v/>
      </c>
      <c r="CB302" s="3" t="str">
        <f t="shared" si="72"/>
        <v/>
      </c>
      <c r="CC302" s="3" t="str">
        <f t="shared" si="72"/>
        <v/>
      </c>
      <c r="CD302" s="3" t="str">
        <f t="shared" si="72"/>
        <v/>
      </c>
      <c r="CE302" s="3" t="str">
        <f t="shared" si="72"/>
        <v/>
      </c>
      <c r="CF302" s="3" t="str">
        <f t="shared" si="72"/>
        <v/>
      </c>
      <c r="CG302" s="3" t="str">
        <f t="shared" si="72"/>
        <v/>
      </c>
      <c r="CH302" s="3" t="str">
        <f t="shared" si="72"/>
        <v/>
      </c>
      <c r="CI302" s="3" t="str">
        <f t="shared" si="75"/>
        <v/>
      </c>
      <c r="CJ302" s="3" t="str">
        <f t="shared" si="75"/>
        <v/>
      </c>
      <c r="CK302" s="3" t="str">
        <f t="shared" si="75"/>
        <v/>
      </c>
      <c r="CL302" s="3" t="str">
        <f t="shared" si="75"/>
        <v/>
      </c>
      <c r="CM302" s="3" t="str">
        <f t="shared" si="75"/>
        <v/>
      </c>
      <c r="CN302" s="3" t="str">
        <f t="shared" si="75"/>
        <v/>
      </c>
      <c r="CO302" s="3" t="str">
        <f t="shared" si="75"/>
        <v/>
      </c>
      <c r="CP302" s="3" t="str">
        <f t="shared" si="75"/>
        <v/>
      </c>
      <c r="CQ302" s="3" t="str">
        <f t="shared" si="75"/>
        <v/>
      </c>
      <c r="CR302" s="3" t="str">
        <f t="shared" si="75"/>
        <v/>
      </c>
      <c r="CS302" s="3" t="str">
        <f t="shared" si="75"/>
        <v/>
      </c>
      <c r="CT302" s="3" t="str">
        <f t="shared" si="77"/>
        <v/>
      </c>
      <c r="CU302" s="3" t="str">
        <f t="shared" si="77"/>
        <v/>
      </c>
      <c r="CV302" s="3" t="str">
        <f t="shared" si="77"/>
        <v/>
      </c>
      <c r="CW302" s="3" t="str">
        <f t="shared" si="77"/>
        <v/>
      </c>
      <c r="CX302" s="3" t="str">
        <f t="shared" si="77"/>
        <v/>
      </c>
      <c r="CY302" s="3" t="str">
        <f t="shared" si="76"/>
        <v/>
      </c>
      <c r="CZ302" s="3" t="str">
        <f t="shared" si="76"/>
        <v/>
      </c>
      <c r="DA302" s="3" t="str">
        <f t="shared" si="76"/>
        <v/>
      </c>
      <c r="DB302" s="3" t="str">
        <f t="shared" si="76"/>
        <v/>
      </c>
      <c r="DC302" s="3" t="str">
        <f t="shared" si="76"/>
        <v/>
      </c>
      <c r="DD302" s="3" t="str">
        <f t="shared" si="76"/>
        <v/>
      </c>
      <c r="DE302" s="3" t="str">
        <f t="shared" si="76"/>
        <v/>
      </c>
      <c r="DF302" s="3" t="str">
        <f t="shared" si="76"/>
        <v/>
      </c>
      <c r="DG302" s="3" t="str">
        <f t="shared" si="76"/>
        <v/>
      </c>
      <c r="DH302" s="3" t="str">
        <f t="shared" si="76"/>
        <v/>
      </c>
      <c r="DI302" s="3" t="str">
        <f t="shared" si="76"/>
        <v/>
      </c>
      <c r="DJ302" s="3" t="str">
        <f t="shared" si="76"/>
        <v/>
      </c>
      <c r="DK302" s="3" t="str">
        <f t="shared" si="76"/>
        <v/>
      </c>
      <c r="DL302" s="3" t="str">
        <f t="shared" si="71"/>
        <v/>
      </c>
      <c r="DM302" s="3" t="str">
        <f t="shared" si="71"/>
        <v/>
      </c>
      <c r="DN302" s="3" t="str">
        <f t="shared" si="71"/>
        <v/>
      </c>
      <c r="DO302" s="3" t="str">
        <f t="shared" si="70"/>
        <v/>
      </c>
      <c r="DP302" s="3" t="str">
        <f t="shared" si="70"/>
        <v/>
      </c>
      <c r="DQ302" s="3" t="str">
        <f t="shared" si="70"/>
        <v/>
      </c>
      <c r="DR302" s="3" t="str">
        <f t="shared" si="70"/>
        <v/>
      </c>
      <c r="DS302" s="3" t="str">
        <f t="shared" si="70"/>
        <v/>
      </c>
      <c r="DT302" s="3" t="str">
        <f t="shared" si="70"/>
        <v/>
      </c>
      <c r="DU302" s="3" t="str">
        <f t="shared" si="70"/>
        <v/>
      </c>
      <c r="DV302" s="3" t="str">
        <f t="shared" si="70"/>
        <v/>
      </c>
    </row>
    <row r="303" spans="1:126" ht="105">
      <c r="A303" t="s">
        <v>115</v>
      </c>
      <c r="B303">
        <v>2018</v>
      </c>
      <c r="C303" t="s">
        <v>114</v>
      </c>
      <c r="D303">
        <v>106990</v>
      </c>
      <c r="E303" s="31">
        <v>1318219908934</v>
      </c>
      <c r="F303" t="s">
        <v>188</v>
      </c>
      <c r="G303">
        <v>325211</v>
      </c>
      <c r="H303" t="s">
        <v>190</v>
      </c>
      <c r="I303" t="s">
        <v>191</v>
      </c>
      <c r="J303" t="s">
        <v>192</v>
      </c>
      <c r="K303" t="s">
        <v>193</v>
      </c>
      <c r="L303">
        <v>52732</v>
      </c>
      <c r="M303" s="3" t="str">
        <f t="shared" si="66"/>
        <v>89. PRODUCE THE CHEMICAL, 92. SALE OR DISTRIBUTION OF THE CHEMICAL</v>
      </c>
      <c r="N303" s="3" t="s">
        <v>66</v>
      </c>
      <c r="O303" s="3" t="s">
        <v>1444</v>
      </c>
      <c r="P303">
        <v>12290</v>
      </c>
      <c r="Q303">
        <v>5250</v>
      </c>
      <c r="R303">
        <v>17540</v>
      </c>
      <c r="S303" s="3" t="s">
        <v>1407</v>
      </c>
      <c r="T303" s="3" t="s">
        <v>1405</v>
      </c>
      <c r="U303" s="3" t="s">
        <v>1405</v>
      </c>
      <c r="V303" s="3" t="s">
        <v>1407</v>
      </c>
      <c r="W303" s="3" t="s">
        <v>1405</v>
      </c>
      <c r="X303" s="3" t="s">
        <v>1405</v>
      </c>
      <c r="Y303" s="3" t="s">
        <v>1405</v>
      </c>
      <c r="Z303" s="3" t="s">
        <v>1405</v>
      </c>
      <c r="AA303" s="3" t="s">
        <v>1405</v>
      </c>
      <c r="AB303" s="3" t="s">
        <v>1405</v>
      </c>
      <c r="AC303" s="3" t="s">
        <v>1405</v>
      </c>
      <c r="AD303" s="3" t="s">
        <v>1405</v>
      </c>
      <c r="AE303" s="3" t="s">
        <v>1405</v>
      </c>
      <c r="AF303" s="3" t="s">
        <v>1405</v>
      </c>
      <c r="AG303" s="3" t="s">
        <v>1405</v>
      </c>
      <c r="AH303" s="3" t="s">
        <v>1405</v>
      </c>
      <c r="AI303" s="3" t="s">
        <v>1405</v>
      </c>
      <c r="AJ303" s="3" t="s">
        <v>1405</v>
      </c>
      <c r="AK303" s="3" t="s">
        <v>1405</v>
      </c>
      <c r="AL303" s="3" t="s">
        <v>1405</v>
      </c>
      <c r="AM303" s="3" t="s">
        <v>1405</v>
      </c>
      <c r="AN303" s="3" t="s">
        <v>1405</v>
      </c>
      <c r="AO303" s="3" t="s">
        <v>1405</v>
      </c>
      <c r="AP303" s="3" t="s">
        <v>1405</v>
      </c>
      <c r="AQ303" s="3" t="s">
        <v>1405</v>
      </c>
      <c r="AR303" s="3" t="s">
        <v>1405</v>
      </c>
      <c r="AS303" s="3" t="s">
        <v>1405</v>
      </c>
      <c r="AT303" s="3" t="s">
        <v>1405</v>
      </c>
      <c r="AU303" s="3" t="s">
        <v>1405</v>
      </c>
      <c r="AV303" s="3" t="s">
        <v>1405</v>
      </c>
      <c r="AW303" s="3" t="s">
        <v>1405</v>
      </c>
      <c r="AX303" s="3" t="s">
        <v>1405</v>
      </c>
      <c r="AY303" s="3" t="s">
        <v>1405</v>
      </c>
      <c r="AZ303" s="3" t="s">
        <v>1405</v>
      </c>
      <c r="BA303" s="3" t="s">
        <v>1405</v>
      </c>
      <c r="BB303" s="3" t="s">
        <v>1405</v>
      </c>
      <c r="BC303" s="3" t="s">
        <v>1405</v>
      </c>
      <c r="BD303" s="3" t="s">
        <v>1405</v>
      </c>
      <c r="BE303" s="3" t="s">
        <v>1405</v>
      </c>
      <c r="BF303" s="3" t="s">
        <v>1405</v>
      </c>
      <c r="BG303" s="3" t="s">
        <v>1405</v>
      </c>
      <c r="BH303" s="3" t="s">
        <v>1405</v>
      </c>
      <c r="BI303" s="3" t="s">
        <v>1405</v>
      </c>
      <c r="BJ303" s="3" t="s">
        <v>1405</v>
      </c>
      <c r="BK303" s="3" t="s">
        <v>1405</v>
      </c>
      <c r="BL303" s="3" t="s">
        <v>1405</v>
      </c>
      <c r="BM303" s="3" t="s">
        <v>1405</v>
      </c>
      <c r="BN303" s="3" t="s">
        <v>1405</v>
      </c>
      <c r="BO303" s="3" t="s">
        <v>1405</v>
      </c>
      <c r="BP303" s="3" t="s">
        <v>1405</v>
      </c>
      <c r="BQ303" s="3" t="s">
        <v>1405</v>
      </c>
      <c r="BR303" s="3" t="s">
        <v>1405</v>
      </c>
      <c r="BS303" s="3" t="s">
        <v>1405</v>
      </c>
      <c r="BT303" s="3" t="s">
        <v>1405</v>
      </c>
      <c r="BU303" s="3" t="str">
        <f t="shared" si="73"/>
        <v>89. PRODUCE THE CHEMICAL</v>
      </c>
      <c r="BV303" s="3" t="str">
        <f t="shared" si="73"/>
        <v/>
      </c>
      <c r="BW303" s="3" t="str">
        <f t="shared" si="72"/>
        <v/>
      </c>
      <c r="BX303" s="3" t="str">
        <f t="shared" si="72"/>
        <v>92. SALE OR DISTRIBUTION OF THE CHEMICAL</v>
      </c>
      <c r="BY303" s="3" t="str">
        <f t="shared" si="72"/>
        <v/>
      </c>
      <c r="BZ303" s="3" t="str">
        <f t="shared" si="72"/>
        <v/>
      </c>
      <c r="CA303" s="3" t="str">
        <f t="shared" si="72"/>
        <v/>
      </c>
      <c r="CB303" s="3" t="str">
        <f t="shared" si="72"/>
        <v/>
      </c>
      <c r="CC303" s="3" t="str">
        <f t="shared" si="72"/>
        <v/>
      </c>
      <c r="CD303" s="3" t="str">
        <f t="shared" si="72"/>
        <v/>
      </c>
      <c r="CE303" s="3" t="str">
        <f t="shared" si="72"/>
        <v/>
      </c>
      <c r="CF303" s="3" t="str">
        <f t="shared" si="72"/>
        <v/>
      </c>
      <c r="CG303" s="3" t="str">
        <f t="shared" si="72"/>
        <v/>
      </c>
      <c r="CH303" s="3" t="str">
        <f t="shared" si="72"/>
        <v/>
      </c>
      <c r="CI303" s="3" t="str">
        <f t="shared" si="75"/>
        <v/>
      </c>
      <c r="CJ303" s="3" t="str">
        <f t="shared" si="75"/>
        <v/>
      </c>
      <c r="CK303" s="3" t="str">
        <f t="shared" si="75"/>
        <v/>
      </c>
      <c r="CL303" s="3" t="str">
        <f t="shared" si="75"/>
        <v/>
      </c>
      <c r="CM303" s="3" t="str">
        <f t="shared" si="75"/>
        <v/>
      </c>
      <c r="CN303" s="3" t="str">
        <f t="shared" si="75"/>
        <v/>
      </c>
      <c r="CO303" s="3" t="str">
        <f t="shared" si="75"/>
        <v/>
      </c>
      <c r="CP303" s="3" t="str">
        <f t="shared" si="75"/>
        <v/>
      </c>
      <c r="CQ303" s="3" t="str">
        <f t="shared" si="75"/>
        <v/>
      </c>
      <c r="CR303" s="3" t="str">
        <f t="shared" si="75"/>
        <v/>
      </c>
      <c r="CS303" s="3" t="str">
        <f t="shared" si="75"/>
        <v/>
      </c>
      <c r="CT303" s="3" t="str">
        <f t="shared" si="77"/>
        <v/>
      </c>
      <c r="CU303" s="3" t="str">
        <f t="shared" si="77"/>
        <v/>
      </c>
      <c r="CV303" s="3" t="str">
        <f t="shared" si="77"/>
        <v/>
      </c>
      <c r="CW303" s="3" t="str">
        <f t="shared" si="77"/>
        <v/>
      </c>
      <c r="CX303" s="3" t="str">
        <f t="shared" si="77"/>
        <v/>
      </c>
      <c r="CY303" s="3" t="str">
        <f t="shared" si="76"/>
        <v/>
      </c>
      <c r="CZ303" s="3" t="str">
        <f t="shared" si="76"/>
        <v/>
      </c>
      <c r="DA303" s="3" t="str">
        <f t="shared" si="76"/>
        <v/>
      </c>
      <c r="DB303" s="3" t="str">
        <f t="shared" si="76"/>
        <v/>
      </c>
      <c r="DC303" s="3" t="str">
        <f t="shared" si="76"/>
        <v/>
      </c>
      <c r="DD303" s="3" t="str">
        <f t="shared" si="76"/>
        <v/>
      </c>
      <c r="DE303" s="3" t="str">
        <f t="shared" si="76"/>
        <v/>
      </c>
      <c r="DF303" s="3" t="str">
        <f t="shared" si="76"/>
        <v/>
      </c>
      <c r="DG303" s="3" t="str">
        <f t="shared" si="76"/>
        <v/>
      </c>
      <c r="DH303" s="3" t="str">
        <f t="shared" si="76"/>
        <v/>
      </c>
      <c r="DI303" s="3" t="str">
        <f t="shared" si="76"/>
        <v/>
      </c>
      <c r="DJ303" s="3" t="str">
        <f t="shared" si="76"/>
        <v/>
      </c>
      <c r="DK303" s="3" t="str">
        <f t="shared" si="76"/>
        <v/>
      </c>
      <c r="DL303" s="3" t="str">
        <f t="shared" si="71"/>
        <v/>
      </c>
      <c r="DM303" s="3" t="str">
        <f t="shared" si="71"/>
        <v/>
      </c>
      <c r="DN303" s="3" t="str">
        <f t="shared" si="71"/>
        <v/>
      </c>
      <c r="DO303" s="3" t="str">
        <f t="shared" si="70"/>
        <v/>
      </c>
      <c r="DP303" s="3" t="str">
        <f t="shared" si="70"/>
        <v/>
      </c>
      <c r="DQ303" s="3" t="str">
        <f t="shared" si="70"/>
        <v/>
      </c>
      <c r="DR303" s="3" t="str">
        <f t="shared" si="70"/>
        <v/>
      </c>
      <c r="DS303" s="3" t="str">
        <f t="shared" si="70"/>
        <v/>
      </c>
      <c r="DT303" s="3" t="str">
        <f t="shared" si="70"/>
        <v/>
      </c>
      <c r="DU303" s="3" t="str">
        <f t="shared" si="70"/>
        <v/>
      </c>
      <c r="DV303" s="3" t="str">
        <f t="shared" si="70"/>
        <v/>
      </c>
    </row>
    <row r="304" spans="1:126" ht="105">
      <c r="A304" t="s">
        <v>115</v>
      </c>
      <c r="B304">
        <v>2019</v>
      </c>
      <c r="C304" t="s">
        <v>114</v>
      </c>
      <c r="D304">
        <v>106990</v>
      </c>
      <c r="E304" s="31">
        <v>1319219908973</v>
      </c>
      <c r="F304" t="s">
        <v>188</v>
      </c>
      <c r="G304">
        <v>325211</v>
      </c>
      <c r="H304" t="s">
        <v>190</v>
      </c>
      <c r="I304" t="s">
        <v>191</v>
      </c>
      <c r="J304" t="s">
        <v>192</v>
      </c>
      <c r="K304" t="s">
        <v>193</v>
      </c>
      <c r="L304">
        <v>52732</v>
      </c>
      <c r="M304" s="3" t="str">
        <f t="shared" si="66"/>
        <v>89. PRODUCE THE CHEMICAL, 92. SALE OR DISTRIBUTION OF THE CHEMICAL</v>
      </c>
      <c r="N304" s="3" t="s">
        <v>66</v>
      </c>
      <c r="O304" s="3" t="s">
        <v>1444</v>
      </c>
      <c r="P304">
        <v>12322.5</v>
      </c>
      <c r="Q304">
        <v>4657.5</v>
      </c>
      <c r="R304">
        <v>16980</v>
      </c>
      <c r="S304" s="3" t="s">
        <v>1407</v>
      </c>
      <c r="T304" s="3" t="s">
        <v>1405</v>
      </c>
      <c r="U304" s="3" t="s">
        <v>1405</v>
      </c>
      <c r="V304" s="3" t="s">
        <v>1407</v>
      </c>
      <c r="W304" s="3" t="s">
        <v>1405</v>
      </c>
      <c r="X304" s="3" t="s">
        <v>1405</v>
      </c>
      <c r="Y304" s="3" t="s">
        <v>1405</v>
      </c>
      <c r="Z304" s="3" t="s">
        <v>1405</v>
      </c>
      <c r="AA304" s="3" t="s">
        <v>1405</v>
      </c>
      <c r="AB304" s="3" t="s">
        <v>1405</v>
      </c>
      <c r="AC304" s="3" t="s">
        <v>1405</v>
      </c>
      <c r="AD304" s="3" t="s">
        <v>1405</v>
      </c>
      <c r="AE304" s="3" t="s">
        <v>1405</v>
      </c>
      <c r="AF304" s="3" t="s">
        <v>1405</v>
      </c>
      <c r="AG304" s="3" t="s">
        <v>1405</v>
      </c>
      <c r="AH304" s="3" t="s">
        <v>1405</v>
      </c>
      <c r="AI304" s="3" t="s">
        <v>1405</v>
      </c>
      <c r="AJ304" s="3" t="s">
        <v>1405</v>
      </c>
      <c r="AK304" s="3" t="s">
        <v>1405</v>
      </c>
      <c r="AL304" s="3" t="s">
        <v>1405</v>
      </c>
      <c r="AM304" s="3" t="s">
        <v>1405</v>
      </c>
      <c r="AN304" s="3" t="s">
        <v>1405</v>
      </c>
      <c r="AO304" s="3" t="s">
        <v>1405</v>
      </c>
      <c r="AP304" s="3" t="s">
        <v>1405</v>
      </c>
      <c r="AQ304" s="3" t="s">
        <v>1405</v>
      </c>
      <c r="AR304" s="3" t="s">
        <v>1405</v>
      </c>
      <c r="AS304" s="3" t="s">
        <v>1405</v>
      </c>
      <c r="AT304" s="3" t="s">
        <v>1405</v>
      </c>
      <c r="AU304" s="3" t="s">
        <v>1405</v>
      </c>
      <c r="AV304" s="3" t="s">
        <v>1405</v>
      </c>
      <c r="AW304" s="3" t="s">
        <v>1405</v>
      </c>
      <c r="AX304" s="3" t="s">
        <v>1405</v>
      </c>
      <c r="AY304" s="3" t="s">
        <v>1405</v>
      </c>
      <c r="AZ304" s="3" t="s">
        <v>1405</v>
      </c>
      <c r="BA304" s="3" t="s">
        <v>1405</v>
      </c>
      <c r="BB304" s="3" t="s">
        <v>1405</v>
      </c>
      <c r="BC304" s="3" t="s">
        <v>1405</v>
      </c>
      <c r="BD304" s="3" t="s">
        <v>1405</v>
      </c>
      <c r="BE304" s="3" t="s">
        <v>1405</v>
      </c>
      <c r="BF304" s="3" t="s">
        <v>1405</v>
      </c>
      <c r="BG304" s="3" t="s">
        <v>1405</v>
      </c>
      <c r="BH304" s="3" t="s">
        <v>1405</v>
      </c>
      <c r="BI304" s="3" t="s">
        <v>1405</v>
      </c>
      <c r="BJ304" s="3" t="s">
        <v>1405</v>
      </c>
      <c r="BK304" s="3" t="s">
        <v>1405</v>
      </c>
      <c r="BL304" s="3" t="s">
        <v>1405</v>
      </c>
      <c r="BM304" s="3" t="s">
        <v>1405</v>
      </c>
      <c r="BN304" s="3" t="s">
        <v>1405</v>
      </c>
      <c r="BO304" s="3" t="s">
        <v>1405</v>
      </c>
      <c r="BP304" s="3" t="s">
        <v>1405</v>
      </c>
      <c r="BQ304" s="3" t="s">
        <v>1405</v>
      </c>
      <c r="BR304" s="3" t="s">
        <v>1405</v>
      </c>
      <c r="BS304" s="3" t="s">
        <v>1405</v>
      </c>
      <c r="BT304" s="3" t="s">
        <v>1405</v>
      </c>
      <c r="BU304" s="3" t="str">
        <f t="shared" si="73"/>
        <v>89. PRODUCE THE CHEMICAL</v>
      </c>
      <c r="BV304" s="3" t="str">
        <f t="shared" si="73"/>
        <v/>
      </c>
      <c r="BW304" s="3" t="str">
        <f t="shared" si="72"/>
        <v/>
      </c>
      <c r="BX304" s="3" t="str">
        <f t="shared" si="72"/>
        <v>92. SALE OR DISTRIBUTION OF THE CHEMICAL</v>
      </c>
      <c r="BY304" s="3" t="str">
        <f t="shared" si="72"/>
        <v/>
      </c>
      <c r="BZ304" s="3" t="str">
        <f t="shared" ref="BZ304:CI330" si="78">IF(X304="Yes", BZ$1,"")</f>
        <v/>
      </c>
      <c r="CA304" s="3" t="str">
        <f t="shared" si="78"/>
        <v/>
      </c>
      <c r="CB304" s="3" t="str">
        <f t="shared" si="78"/>
        <v/>
      </c>
      <c r="CC304" s="3" t="str">
        <f t="shared" si="78"/>
        <v/>
      </c>
      <c r="CD304" s="3" t="str">
        <f t="shared" si="78"/>
        <v/>
      </c>
      <c r="CE304" s="3" t="str">
        <f t="shared" si="78"/>
        <v/>
      </c>
      <c r="CF304" s="3" t="str">
        <f t="shared" si="78"/>
        <v/>
      </c>
      <c r="CG304" s="3" t="str">
        <f t="shared" si="78"/>
        <v/>
      </c>
      <c r="CH304" s="3" t="str">
        <f t="shared" si="78"/>
        <v/>
      </c>
      <c r="CI304" s="3" t="str">
        <f t="shared" si="75"/>
        <v/>
      </c>
      <c r="CJ304" s="3" t="str">
        <f t="shared" si="75"/>
        <v/>
      </c>
      <c r="CK304" s="3" t="str">
        <f t="shared" si="75"/>
        <v/>
      </c>
      <c r="CL304" s="3" t="str">
        <f t="shared" si="75"/>
        <v/>
      </c>
      <c r="CM304" s="3" t="str">
        <f t="shared" si="75"/>
        <v/>
      </c>
      <c r="CN304" s="3" t="str">
        <f t="shared" si="75"/>
        <v/>
      </c>
      <c r="CO304" s="3" t="str">
        <f t="shared" si="75"/>
        <v/>
      </c>
      <c r="CP304" s="3" t="str">
        <f t="shared" si="75"/>
        <v/>
      </c>
      <c r="CQ304" s="3" t="str">
        <f t="shared" si="75"/>
        <v/>
      </c>
      <c r="CR304" s="3" t="str">
        <f t="shared" si="75"/>
        <v/>
      </c>
      <c r="CS304" s="3" t="str">
        <f t="shared" si="75"/>
        <v/>
      </c>
      <c r="CT304" s="3" t="str">
        <f t="shared" si="77"/>
        <v/>
      </c>
      <c r="CU304" s="3" t="str">
        <f t="shared" si="77"/>
        <v/>
      </c>
      <c r="CV304" s="3" t="str">
        <f t="shared" si="77"/>
        <v/>
      </c>
      <c r="CW304" s="3" t="str">
        <f t="shared" si="77"/>
        <v/>
      </c>
      <c r="CX304" s="3" t="str">
        <f t="shared" si="77"/>
        <v/>
      </c>
      <c r="CY304" s="3" t="str">
        <f t="shared" si="76"/>
        <v/>
      </c>
      <c r="CZ304" s="3" t="str">
        <f t="shared" si="76"/>
        <v/>
      </c>
      <c r="DA304" s="3" t="str">
        <f t="shared" si="76"/>
        <v/>
      </c>
      <c r="DB304" s="3" t="str">
        <f t="shared" si="76"/>
        <v/>
      </c>
      <c r="DC304" s="3" t="str">
        <f t="shared" si="76"/>
        <v/>
      </c>
      <c r="DD304" s="3" t="str">
        <f t="shared" si="76"/>
        <v/>
      </c>
      <c r="DE304" s="3" t="str">
        <f t="shared" si="76"/>
        <v/>
      </c>
      <c r="DF304" s="3" t="str">
        <f t="shared" si="76"/>
        <v/>
      </c>
      <c r="DG304" s="3" t="str">
        <f t="shared" si="76"/>
        <v/>
      </c>
      <c r="DH304" s="3" t="str">
        <f t="shared" si="76"/>
        <v/>
      </c>
      <c r="DI304" s="3" t="str">
        <f t="shared" si="76"/>
        <v/>
      </c>
      <c r="DJ304" s="3" t="str">
        <f t="shared" si="76"/>
        <v/>
      </c>
      <c r="DK304" s="3" t="str">
        <f t="shared" si="76"/>
        <v/>
      </c>
      <c r="DL304" s="3" t="str">
        <f t="shared" si="71"/>
        <v/>
      </c>
      <c r="DM304" s="3" t="str">
        <f t="shared" si="71"/>
        <v/>
      </c>
      <c r="DN304" s="3" t="str">
        <f t="shared" si="71"/>
        <v/>
      </c>
      <c r="DO304" s="3" t="str">
        <f t="shared" si="70"/>
        <v/>
      </c>
      <c r="DP304" s="3" t="str">
        <f t="shared" si="70"/>
        <v/>
      </c>
      <c r="DQ304" s="3" t="str">
        <f t="shared" si="70"/>
        <v/>
      </c>
      <c r="DR304" s="3" t="str">
        <f t="shared" si="70"/>
        <v/>
      </c>
      <c r="DS304" s="3" t="str">
        <f t="shared" si="70"/>
        <v/>
      </c>
      <c r="DT304" s="3" t="str">
        <f t="shared" si="70"/>
        <v/>
      </c>
      <c r="DU304" s="3" t="str">
        <f t="shared" si="70"/>
        <v/>
      </c>
      <c r="DV304" s="3" t="str">
        <f t="shared" si="70"/>
        <v/>
      </c>
    </row>
    <row r="305" spans="1:126" ht="45">
      <c r="A305" t="s">
        <v>115</v>
      </c>
      <c r="B305">
        <v>2020</v>
      </c>
      <c r="C305" t="s">
        <v>114</v>
      </c>
      <c r="D305">
        <v>106990</v>
      </c>
      <c r="E305" s="31">
        <v>1320219908845</v>
      </c>
      <c r="F305" t="s">
        <v>188</v>
      </c>
      <c r="G305">
        <v>325110</v>
      </c>
      <c r="H305" t="s">
        <v>190</v>
      </c>
      <c r="I305" t="s">
        <v>191</v>
      </c>
      <c r="J305" t="s">
        <v>192</v>
      </c>
      <c r="K305" t="s">
        <v>193</v>
      </c>
      <c r="L305">
        <v>52732</v>
      </c>
      <c r="M305" s="3" t="str">
        <f t="shared" si="66"/>
        <v>89. PRODUCE THE CHEMICAL, 93. AS A BYPRODUCT</v>
      </c>
      <c r="N305" s="3" t="s">
        <v>66</v>
      </c>
      <c r="O305" s="3" t="s">
        <v>1444</v>
      </c>
      <c r="P305">
        <v>10367</v>
      </c>
      <c r="Q305">
        <v>3213</v>
      </c>
      <c r="R305">
        <v>13580</v>
      </c>
      <c r="S305" s="3" t="s">
        <v>1407</v>
      </c>
      <c r="T305" s="3" t="s">
        <v>1405</v>
      </c>
      <c r="U305" s="3" t="s">
        <v>1405</v>
      </c>
      <c r="V305" s="3" t="s">
        <v>1405</v>
      </c>
      <c r="W305" s="3" t="s">
        <v>1407</v>
      </c>
      <c r="X305" s="3" t="s">
        <v>1405</v>
      </c>
      <c r="Y305" s="3" t="s">
        <v>1405</v>
      </c>
      <c r="Z305" s="3" t="s">
        <v>1405</v>
      </c>
      <c r="AA305" s="3" t="s">
        <v>1405</v>
      </c>
      <c r="AB305" s="3" t="s">
        <v>1405</v>
      </c>
      <c r="AC305" s="3" t="s">
        <v>1405</v>
      </c>
      <c r="AD305" s="3" t="s">
        <v>1405</v>
      </c>
      <c r="AE305" s="3" t="s">
        <v>1405</v>
      </c>
      <c r="AF305" s="3" t="s">
        <v>1405</v>
      </c>
      <c r="AG305" s="3" t="s">
        <v>1405</v>
      </c>
      <c r="AH305" s="3" t="s">
        <v>1405</v>
      </c>
      <c r="AI305" s="3" t="s">
        <v>1405</v>
      </c>
      <c r="AJ305" s="3" t="s">
        <v>1405</v>
      </c>
      <c r="AK305" s="3" t="s">
        <v>1405</v>
      </c>
      <c r="AL305" s="3" t="s">
        <v>1405</v>
      </c>
      <c r="AM305" s="3" t="s">
        <v>1405</v>
      </c>
      <c r="AN305" s="3" t="s">
        <v>1405</v>
      </c>
      <c r="AO305" s="3" t="s">
        <v>1405</v>
      </c>
      <c r="AP305" s="3" t="s">
        <v>1405</v>
      </c>
      <c r="AQ305" s="3" t="s">
        <v>1405</v>
      </c>
      <c r="AR305" s="3" t="s">
        <v>1405</v>
      </c>
      <c r="AS305" s="3" t="s">
        <v>1405</v>
      </c>
      <c r="AT305" s="3" t="s">
        <v>1405</v>
      </c>
      <c r="AU305" s="3" t="s">
        <v>1405</v>
      </c>
      <c r="AV305" s="3" t="s">
        <v>1405</v>
      </c>
      <c r="AW305" s="3" t="s">
        <v>1405</v>
      </c>
      <c r="AX305" s="3" t="s">
        <v>1405</v>
      </c>
      <c r="AY305" s="3" t="s">
        <v>1405</v>
      </c>
      <c r="AZ305" s="3" t="s">
        <v>1405</v>
      </c>
      <c r="BA305" s="3" t="s">
        <v>1405</v>
      </c>
      <c r="BB305" s="3" t="s">
        <v>1405</v>
      </c>
      <c r="BC305" s="3" t="s">
        <v>1405</v>
      </c>
      <c r="BD305" s="3" t="s">
        <v>1405</v>
      </c>
      <c r="BE305" s="3" t="s">
        <v>1405</v>
      </c>
      <c r="BF305" s="3" t="s">
        <v>1405</v>
      </c>
      <c r="BG305" s="3" t="s">
        <v>1405</v>
      </c>
      <c r="BH305" s="3" t="s">
        <v>1405</v>
      </c>
      <c r="BI305" s="3" t="s">
        <v>1405</v>
      </c>
      <c r="BJ305" s="3" t="s">
        <v>1405</v>
      </c>
      <c r="BK305" s="3" t="s">
        <v>1405</v>
      </c>
      <c r="BL305" s="3" t="s">
        <v>1405</v>
      </c>
      <c r="BM305" s="3" t="s">
        <v>1405</v>
      </c>
      <c r="BN305" s="3" t="s">
        <v>1405</v>
      </c>
      <c r="BO305" s="3" t="s">
        <v>1405</v>
      </c>
      <c r="BP305" s="3" t="s">
        <v>1405</v>
      </c>
      <c r="BQ305" s="3" t="s">
        <v>1405</v>
      </c>
      <c r="BR305" s="3" t="s">
        <v>1405</v>
      </c>
      <c r="BS305" s="3" t="s">
        <v>1405</v>
      </c>
      <c r="BT305" s="3" t="s">
        <v>1405</v>
      </c>
      <c r="BU305" s="3" t="str">
        <f t="shared" si="73"/>
        <v>89. PRODUCE THE CHEMICAL</v>
      </c>
      <c r="BV305" s="3" t="str">
        <f t="shared" si="73"/>
        <v/>
      </c>
      <c r="BW305" s="3" t="str">
        <f t="shared" si="73"/>
        <v/>
      </c>
      <c r="BX305" s="3" t="str">
        <f t="shared" si="73"/>
        <v/>
      </c>
      <c r="BY305" s="3" t="str">
        <f t="shared" si="73"/>
        <v>93. AS A BYPRODUCT</v>
      </c>
      <c r="BZ305" s="3" t="str">
        <f t="shared" si="78"/>
        <v/>
      </c>
      <c r="CA305" s="3" t="str">
        <f t="shared" si="78"/>
        <v/>
      </c>
      <c r="CB305" s="3" t="str">
        <f t="shared" si="78"/>
        <v/>
      </c>
      <c r="CC305" s="3" t="str">
        <f t="shared" si="78"/>
        <v/>
      </c>
      <c r="CD305" s="3" t="str">
        <f t="shared" si="78"/>
        <v/>
      </c>
      <c r="CE305" s="3" t="str">
        <f t="shared" si="78"/>
        <v/>
      </c>
      <c r="CF305" s="3" t="str">
        <f t="shared" si="78"/>
        <v/>
      </c>
      <c r="CG305" s="3" t="str">
        <f t="shared" si="78"/>
        <v/>
      </c>
      <c r="CH305" s="3" t="str">
        <f t="shared" si="78"/>
        <v/>
      </c>
      <c r="CI305" s="3" t="str">
        <f t="shared" si="75"/>
        <v/>
      </c>
      <c r="CJ305" s="3" t="str">
        <f t="shared" si="75"/>
        <v/>
      </c>
      <c r="CK305" s="3" t="str">
        <f t="shared" si="75"/>
        <v/>
      </c>
      <c r="CL305" s="3" t="str">
        <f t="shared" si="75"/>
        <v/>
      </c>
      <c r="CM305" s="3" t="str">
        <f t="shared" si="75"/>
        <v/>
      </c>
      <c r="CN305" s="3" t="str">
        <f t="shared" si="75"/>
        <v/>
      </c>
      <c r="CO305" s="3" t="str">
        <f t="shared" si="75"/>
        <v/>
      </c>
      <c r="CP305" s="3" t="str">
        <f t="shared" si="75"/>
        <v/>
      </c>
      <c r="CQ305" s="3" t="str">
        <f t="shared" si="75"/>
        <v/>
      </c>
      <c r="CR305" s="3" t="str">
        <f t="shared" si="75"/>
        <v/>
      </c>
      <c r="CS305" s="3" t="str">
        <f t="shared" si="75"/>
        <v/>
      </c>
      <c r="CT305" s="3" t="str">
        <f t="shared" si="77"/>
        <v/>
      </c>
      <c r="CU305" s="3" t="str">
        <f t="shared" si="77"/>
        <v/>
      </c>
      <c r="CV305" s="3" t="str">
        <f t="shared" si="77"/>
        <v/>
      </c>
      <c r="CW305" s="3" t="str">
        <f t="shared" si="77"/>
        <v/>
      </c>
      <c r="CX305" s="3" t="str">
        <f t="shared" si="77"/>
        <v/>
      </c>
      <c r="CY305" s="3" t="str">
        <f t="shared" si="76"/>
        <v/>
      </c>
      <c r="CZ305" s="3" t="str">
        <f t="shared" si="76"/>
        <v/>
      </c>
      <c r="DA305" s="3" t="str">
        <f t="shared" si="76"/>
        <v/>
      </c>
      <c r="DB305" s="3" t="str">
        <f t="shared" si="76"/>
        <v/>
      </c>
      <c r="DC305" s="3" t="str">
        <f t="shared" si="76"/>
        <v/>
      </c>
      <c r="DD305" s="3" t="str">
        <f t="shared" si="76"/>
        <v/>
      </c>
      <c r="DE305" s="3" t="str">
        <f t="shared" si="76"/>
        <v/>
      </c>
      <c r="DF305" s="3" t="str">
        <f t="shared" si="76"/>
        <v/>
      </c>
      <c r="DG305" s="3" t="str">
        <f t="shared" si="76"/>
        <v/>
      </c>
      <c r="DH305" s="3" t="str">
        <f t="shared" si="76"/>
        <v/>
      </c>
      <c r="DI305" s="3" t="str">
        <f t="shared" si="76"/>
        <v/>
      </c>
      <c r="DJ305" s="3" t="str">
        <f t="shared" si="76"/>
        <v/>
      </c>
      <c r="DK305" s="3" t="str">
        <f t="shared" si="76"/>
        <v/>
      </c>
      <c r="DL305" s="3" t="str">
        <f t="shared" si="71"/>
        <v/>
      </c>
      <c r="DM305" s="3" t="str">
        <f t="shared" si="71"/>
        <v/>
      </c>
      <c r="DN305" s="3" t="str">
        <f t="shared" si="71"/>
        <v/>
      </c>
      <c r="DO305" s="3" t="str">
        <f t="shared" si="70"/>
        <v/>
      </c>
      <c r="DP305" s="3" t="str">
        <f t="shared" si="70"/>
        <v/>
      </c>
      <c r="DQ305" s="3" t="str">
        <f t="shared" si="70"/>
        <v/>
      </c>
      <c r="DR305" s="3" t="str">
        <f t="shared" si="70"/>
        <v/>
      </c>
      <c r="DS305" s="3" t="str">
        <f t="shared" si="70"/>
        <v/>
      </c>
      <c r="DT305" s="3" t="str">
        <f t="shared" si="70"/>
        <v/>
      </c>
      <c r="DU305" s="3" t="str">
        <f t="shared" si="70"/>
        <v/>
      </c>
      <c r="DV305" s="3" t="str">
        <f t="shared" si="70"/>
        <v/>
      </c>
    </row>
    <row r="306" spans="1:126" ht="105">
      <c r="A306" t="s">
        <v>115</v>
      </c>
      <c r="B306">
        <v>2021</v>
      </c>
      <c r="C306" t="s">
        <v>114</v>
      </c>
      <c r="D306">
        <v>106990</v>
      </c>
      <c r="E306" s="31">
        <v>1321219908860</v>
      </c>
      <c r="F306" t="s">
        <v>188</v>
      </c>
      <c r="G306">
        <v>325211</v>
      </c>
      <c r="H306" t="s">
        <v>190</v>
      </c>
      <c r="I306" t="s">
        <v>191</v>
      </c>
      <c r="J306" t="s">
        <v>192</v>
      </c>
      <c r="K306" t="s">
        <v>193</v>
      </c>
      <c r="L306">
        <v>52732</v>
      </c>
      <c r="M306" s="3" t="str">
        <f t="shared" si="66"/>
        <v>89. PRODUCE THE CHEMICAL, 92. SALE OR DISTRIBUTION OF THE CHEMICAL, 114. USED AS AN ARTICLE COMPONENT</v>
      </c>
      <c r="N306" s="3" t="s">
        <v>66</v>
      </c>
      <c r="O306" s="3" t="s">
        <v>1444</v>
      </c>
      <c r="P306">
        <v>9935.9</v>
      </c>
      <c r="Q306">
        <v>2711.8</v>
      </c>
      <c r="R306">
        <v>12647.7</v>
      </c>
      <c r="S306" s="3" t="s">
        <v>1407</v>
      </c>
      <c r="T306" s="3" t="s">
        <v>1405</v>
      </c>
      <c r="U306" s="3" t="s">
        <v>1405</v>
      </c>
      <c r="V306" s="3" t="s">
        <v>1407</v>
      </c>
      <c r="W306" s="3" t="s">
        <v>1405</v>
      </c>
      <c r="X306" s="3" t="s">
        <v>1405</v>
      </c>
      <c r="Y306" s="3" t="s">
        <v>1405</v>
      </c>
      <c r="Z306" s="3" t="s">
        <v>1405</v>
      </c>
      <c r="AA306" s="3" t="s">
        <v>1405</v>
      </c>
      <c r="AB306" s="3" t="s">
        <v>1405</v>
      </c>
      <c r="AC306" s="3" t="s">
        <v>1405</v>
      </c>
      <c r="AD306" s="3" t="s">
        <v>1405</v>
      </c>
      <c r="AE306" s="3" t="s">
        <v>1405</v>
      </c>
      <c r="AF306" s="3" t="s">
        <v>1405</v>
      </c>
      <c r="AG306" s="3" t="s">
        <v>1405</v>
      </c>
      <c r="AH306" s="3" t="s">
        <v>1405</v>
      </c>
      <c r="AI306" s="3" t="s">
        <v>1405</v>
      </c>
      <c r="AJ306" s="3" t="s">
        <v>1405</v>
      </c>
      <c r="AK306" s="3" t="s">
        <v>1405</v>
      </c>
      <c r="AL306" s="3" t="s">
        <v>1405</v>
      </c>
      <c r="AM306" s="3" t="s">
        <v>1405</v>
      </c>
      <c r="AN306" s="3" t="s">
        <v>1405</v>
      </c>
      <c r="AO306" s="3" t="s">
        <v>1405</v>
      </c>
      <c r="AP306" s="3" t="s">
        <v>1405</v>
      </c>
      <c r="AQ306" s="3" t="s">
        <v>1405</v>
      </c>
      <c r="AR306" s="3" t="s">
        <v>1407</v>
      </c>
      <c r="AS306" s="3" t="s">
        <v>1405</v>
      </c>
      <c r="AT306" s="3" t="s">
        <v>1405</v>
      </c>
      <c r="AU306" s="3" t="s">
        <v>1405</v>
      </c>
      <c r="AV306" s="3" t="s">
        <v>1405</v>
      </c>
      <c r="AW306" s="3" t="s">
        <v>1405</v>
      </c>
      <c r="AX306" s="3" t="s">
        <v>1405</v>
      </c>
      <c r="AY306" s="3" t="s">
        <v>1405</v>
      </c>
      <c r="AZ306" s="3" t="s">
        <v>1405</v>
      </c>
      <c r="BA306" s="3" t="s">
        <v>1405</v>
      </c>
      <c r="BB306" s="3" t="s">
        <v>1405</v>
      </c>
      <c r="BC306" s="3" t="s">
        <v>1405</v>
      </c>
      <c r="BD306" s="3" t="s">
        <v>1405</v>
      </c>
      <c r="BE306" s="3" t="s">
        <v>1405</v>
      </c>
      <c r="BF306" s="3" t="s">
        <v>1405</v>
      </c>
      <c r="BG306" s="3" t="s">
        <v>1405</v>
      </c>
      <c r="BH306" s="3" t="s">
        <v>1405</v>
      </c>
      <c r="BI306" s="3" t="s">
        <v>1405</v>
      </c>
      <c r="BJ306" s="3" t="s">
        <v>1405</v>
      </c>
      <c r="BK306" s="3" t="s">
        <v>1405</v>
      </c>
      <c r="BL306" s="3" t="s">
        <v>1405</v>
      </c>
      <c r="BM306" s="3" t="s">
        <v>1405</v>
      </c>
      <c r="BN306" s="3" t="s">
        <v>1405</v>
      </c>
      <c r="BO306" s="3" t="s">
        <v>1405</v>
      </c>
      <c r="BP306" s="3" t="s">
        <v>1405</v>
      </c>
      <c r="BQ306" s="3" t="s">
        <v>1405</v>
      </c>
      <c r="BR306" s="3" t="s">
        <v>1405</v>
      </c>
      <c r="BS306" s="3" t="s">
        <v>1405</v>
      </c>
      <c r="BT306" s="3" t="s">
        <v>1405</v>
      </c>
      <c r="BU306" s="3" t="str">
        <f t="shared" si="73"/>
        <v>89. PRODUCE THE CHEMICAL</v>
      </c>
      <c r="BV306" s="3" t="str">
        <f t="shared" si="73"/>
        <v/>
      </c>
      <c r="BW306" s="3" t="str">
        <f t="shared" si="73"/>
        <v/>
      </c>
      <c r="BX306" s="3" t="str">
        <f t="shared" si="73"/>
        <v>92. SALE OR DISTRIBUTION OF THE CHEMICAL</v>
      </c>
      <c r="BY306" s="3" t="str">
        <f t="shared" si="73"/>
        <v/>
      </c>
      <c r="BZ306" s="3" t="str">
        <f t="shared" si="78"/>
        <v/>
      </c>
      <c r="CA306" s="3" t="str">
        <f t="shared" si="78"/>
        <v/>
      </c>
      <c r="CB306" s="3" t="str">
        <f t="shared" si="78"/>
        <v/>
      </c>
      <c r="CC306" s="3" t="str">
        <f t="shared" si="78"/>
        <v/>
      </c>
      <c r="CD306" s="3" t="str">
        <f t="shared" si="78"/>
        <v/>
      </c>
      <c r="CE306" s="3" t="str">
        <f t="shared" si="78"/>
        <v/>
      </c>
      <c r="CF306" s="3" t="str">
        <f t="shared" si="78"/>
        <v/>
      </c>
      <c r="CG306" s="3" t="str">
        <f t="shared" si="78"/>
        <v/>
      </c>
      <c r="CH306" s="3" t="str">
        <f t="shared" si="78"/>
        <v/>
      </c>
      <c r="CI306" s="3" t="str">
        <f t="shared" si="75"/>
        <v/>
      </c>
      <c r="CJ306" s="3" t="str">
        <f t="shared" si="75"/>
        <v/>
      </c>
      <c r="CK306" s="3" t="str">
        <f t="shared" si="75"/>
        <v/>
      </c>
      <c r="CL306" s="3" t="str">
        <f t="shared" si="75"/>
        <v/>
      </c>
      <c r="CM306" s="3" t="str">
        <f t="shared" si="75"/>
        <v/>
      </c>
      <c r="CN306" s="3" t="str">
        <f t="shared" si="75"/>
        <v/>
      </c>
      <c r="CO306" s="3" t="str">
        <f t="shared" si="75"/>
        <v/>
      </c>
      <c r="CP306" s="3" t="str">
        <f t="shared" si="75"/>
        <v/>
      </c>
      <c r="CQ306" s="3" t="str">
        <f t="shared" si="75"/>
        <v/>
      </c>
      <c r="CR306" s="3" t="str">
        <f t="shared" si="75"/>
        <v/>
      </c>
      <c r="CS306" s="3" t="str">
        <f t="shared" si="75"/>
        <v/>
      </c>
      <c r="CT306" s="3" t="str">
        <f t="shared" si="77"/>
        <v>114. USED AS AN ARTICLE COMPONENT</v>
      </c>
      <c r="CU306" s="3" t="str">
        <f t="shared" si="77"/>
        <v/>
      </c>
      <c r="CV306" s="3" t="str">
        <f t="shared" si="77"/>
        <v/>
      </c>
      <c r="CW306" s="3" t="str">
        <f t="shared" si="77"/>
        <v/>
      </c>
      <c r="CX306" s="3" t="str">
        <f t="shared" si="77"/>
        <v/>
      </c>
      <c r="CY306" s="3" t="str">
        <f t="shared" si="76"/>
        <v/>
      </c>
      <c r="CZ306" s="3" t="str">
        <f t="shared" si="76"/>
        <v/>
      </c>
      <c r="DA306" s="3" t="str">
        <f t="shared" si="76"/>
        <v/>
      </c>
      <c r="DB306" s="3" t="str">
        <f t="shared" si="76"/>
        <v/>
      </c>
      <c r="DC306" s="3" t="str">
        <f t="shared" si="76"/>
        <v/>
      </c>
      <c r="DD306" s="3" t="str">
        <f t="shared" si="76"/>
        <v/>
      </c>
      <c r="DE306" s="3" t="str">
        <f t="shared" si="76"/>
        <v/>
      </c>
      <c r="DF306" s="3" t="str">
        <f t="shared" si="76"/>
        <v/>
      </c>
      <c r="DG306" s="3" t="str">
        <f t="shared" si="76"/>
        <v/>
      </c>
      <c r="DH306" s="3" t="str">
        <f t="shared" si="76"/>
        <v/>
      </c>
      <c r="DI306" s="3" t="str">
        <f t="shared" si="76"/>
        <v/>
      </c>
      <c r="DJ306" s="3" t="str">
        <f t="shared" si="76"/>
        <v/>
      </c>
      <c r="DK306" s="3" t="str">
        <f t="shared" si="76"/>
        <v/>
      </c>
      <c r="DL306" s="3" t="str">
        <f t="shared" si="71"/>
        <v/>
      </c>
      <c r="DM306" s="3" t="str">
        <f t="shared" si="71"/>
        <v/>
      </c>
      <c r="DN306" s="3" t="str">
        <f t="shared" si="71"/>
        <v/>
      </c>
      <c r="DO306" s="3" t="str">
        <f t="shared" si="70"/>
        <v/>
      </c>
      <c r="DP306" s="3" t="str">
        <f t="shared" si="70"/>
        <v/>
      </c>
      <c r="DQ306" s="3" t="str">
        <f t="shared" si="70"/>
        <v/>
      </c>
      <c r="DR306" s="3" t="str">
        <f t="shared" si="70"/>
        <v/>
      </c>
      <c r="DS306" s="3" t="str">
        <f t="shared" si="70"/>
        <v/>
      </c>
      <c r="DT306" s="3" t="str">
        <f t="shared" si="70"/>
        <v/>
      </c>
      <c r="DU306" s="3" t="str">
        <f t="shared" si="70"/>
        <v/>
      </c>
      <c r="DV306" s="3" t="str">
        <f t="shared" si="70"/>
        <v/>
      </c>
    </row>
    <row r="307" spans="1:126" ht="45">
      <c r="A307" t="s">
        <v>115</v>
      </c>
      <c r="B307">
        <v>2016</v>
      </c>
      <c r="C307" t="s">
        <v>114</v>
      </c>
      <c r="D307">
        <v>106990</v>
      </c>
      <c r="E307" s="31">
        <v>1316215527918</v>
      </c>
      <c r="F307" t="s">
        <v>737</v>
      </c>
      <c r="G307">
        <v>325199</v>
      </c>
      <c r="H307" t="s">
        <v>197</v>
      </c>
      <c r="I307" t="s">
        <v>738</v>
      </c>
      <c r="J307" t="s">
        <v>515</v>
      </c>
      <c r="K307" t="s">
        <v>148</v>
      </c>
      <c r="L307">
        <v>77571</v>
      </c>
      <c r="M307" s="3" t="str">
        <f t="shared" si="66"/>
        <v>89. PRODUCE THE CHEMICAL, 92. SALE OR DISTRIBUTION OF THE CHEMICAL, 101. ADDED AS A FORMULATION COMPONENT</v>
      </c>
      <c r="N307" s="83" t="s">
        <v>66</v>
      </c>
      <c r="O307" s="3" t="s">
        <v>1444</v>
      </c>
      <c r="P307">
        <v>1300</v>
      </c>
      <c r="Q307">
        <v>4500</v>
      </c>
      <c r="R307">
        <v>5800</v>
      </c>
      <c r="S307" s="3" t="s">
        <v>1407</v>
      </c>
      <c r="T307" s="3" t="s">
        <v>1405</v>
      </c>
      <c r="U307" s="3" t="s">
        <v>1405</v>
      </c>
      <c r="V307" s="3" t="s">
        <v>1407</v>
      </c>
      <c r="W307" s="3" t="s">
        <v>1405</v>
      </c>
      <c r="X307" s="3" t="s">
        <v>1405</v>
      </c>
      <c r="Y307" s="3" t="s">
        <v>1405</v>
      </c>
      <c r="AE307" s="3" t="s">
        <v>1407</v>
      </c>
      <c r="AR307" s="3" t="s">
        <v>1405</v>
      </c>
      <c r="AS307" s="3" t="s">
        <v>1405</v>
      </c>
      <c r="AT307" s="3" t="s">
        <v>1405</v>
      </c>
      <c r="AV307" s="3" t="s">
        <v>1405</v>
      </c>
      <c r="BD307" s="3" t="s">
        <v>1405</v>
      </c>
      <c r="BK307" s="3" t="s">
        <v>1405</v>
      </c>
      <c r="BU307" s="3" t="str">
        <f t="shared" si="73"/>
        <v>89. PRODUCE THE CHEMICAL</v>
      </c>
      <c r="BV307" s="3" t="str">
        <f t="shared" si="73"/>
        <v/>
      </c>
      <c r="BW307" s="3" t="str">
        <f t="shared" si="73"/>
        <v/>
      </c>
      <c r="BX307" s="3" t="str">
        <f t="shared" si="73"/>
        <v>92. SALE OR DISTRIBUTION OF THE CHEMICAL</v>
      </c>
      <c r="BY307" s="3" t="str">
        <f t="shared" si="73"/>
        <v/>
      </c>
      <c r="BZ307" s="3" t="str">
        <f t="shared" si="78"/>
        <v/>
      </c>
      <c r="CA307" s="3" t="str">
        <f t="shared" si="78"/>
        <v/>
      </c>
      <c r="CB307" s="3" t="str">
        <f t="shared" si="78"/>
        <v/>
      </c>
      <c r="CC307" s="3" t="str">
        <f t="shared" si="78"/>
        <v/>
      </c>
      <c r="CD307" s="3" t="str">
        <f t="shared" si="78"/>
        <v/>
      </c>
      <c r="CE307" s="3" t="str">
        <f t="shared" si="78"/>
        <v/>
      </c>
      <c r="CF307" s="3" t="str">
        <f t="shared" si="78"/>
        <v/>
      </c>
      <c r="CG307" s="3" t="str">
        <f t="shared" si="78"/>
        <v>101. ADDED AS A FORMULATION COMPONENT</v>
      </c>
      <c r="CH307" s="3" t="str">
        <f t="shared" si="78"/>
        <v/>
      </c>
      <c r="CI307" s="3" t="str">
        <f t="shared" si="75"/>
        <v/>
      </c>
      <c r="CJ307" s="3" t="str">
        <f t="shared" si="75"/>
        <v/>
      </c>
      <c r="CK307" s="3" t="str">
        <f t="shared" si="75"/>
        <v/>
      </c>
      <c r="CL307" s="3" t="str">
        <f t="shared" si="75"/>
        <v/>
      </c>
      <c r="CM307" s="3" t="str">
        <f t="shared" si="75"/>
        <v/>
      </c>
      <c r="CN307" s="3" t="str">
        <f t="shared" si="75"/>
        <v/>
      </c>
      <c r="CO307" s="3" t="str">
        <f t="shared" si="75"/>
        <v/>
      </c>
      <c r="CP307" s="3" t="str">
        <f t="shared" si="75"/>
        <v/>
      </c>
      <c r="CQ307" s="3" t="str">
        <f t="shared" si="75"/>
        <v/>
      </c>
      <c r="CR307" s="3" t="str">
        <f t="shared" si="75"/>
        <v/>
      </c>
      <c r="CS307" s="3" t="str">
        <f t="shared" si="75"/>
        <v/>
      </c>
      <c r="CT307" s="3" t="str">
        <f t="shared" si="77"/>
        <v/>
      </c>
      <c r="CU307" s="3" t="str">
        <f t="shared" si="77"/>
        <v/>
      </c>
      <c r="CV307" s="3" t="str">
        <f t="shared" si="77"/>
        <v/>
      </c>
      <c r="CW307" s="3" t="str">
        <f t="shared" si="77"/>
        <v/>
      </c>
      <c r="CX307" s="3" t="str">
        <f t="shared" si="77"/>
        <v/>
      </c>
      <c r="CY307" s="3" t="str">
        <f t="shared" si="76"/>
        <v/>
      </c>
      <c r="CZ307" s="3" t="str">
        <f t="shared" si="76"/>
        <v/>
      </c>
      <c r="DA307" s="3" t="str">
        <f t="shared" si="76"/>
        <v/>
      </c>
      <c r="DB307" s="3" t="str">
        <f t="shared" si="76"/>
        <v/>
      </c>
      <c r="DC307" s="3" t="str">
        <f t="shared" si="76"/>
        <v/>
      </c>
      <c r="DD307" s="3" t="str">
        <f t="shared" si="76"/>
        <v/>
      </c>
      <c r="DE307" s="3" t="str">
        <f t="shared" si="76"/>
        <v/>
      </c>
      <c r="DF307" s="3" t="str">
        <f t="shared" si="76"/>
        <v/>
      </c>
      <c r="DG307" s="3" t="str">
        <f t="shared" si="76"/>
        <v/>
      </c>
      <c r="DH307" s="3" t="str">
        <f t="shared" si="76"/>
        <v/>
      </c>
      <c r="DI307" s="3" t="str">
        <f t="shared" si="76"/>
        <v/>
      </c>
      <c r="DJ307" s="3" t="str">
        <f t="shared" si="76"/>
        <v/>
      </c>
      <c r="DK307" s="3" t="str">
        <f t="shared" si="76"/>
        <v/>
      </c>
      <c r="DL307" s="3" t="str">
        <f t="shared" si="71"/>
        <v/>
      </c>
      <c r="DM307" s="3" t="str">
        <f t="shared" si="71"/>
        <v/>
      </c>
      <c r="DN307" s="3" t="str">
        <f t="shared" si="71"/>
        <v/>
      </c>
      <c r="DO307" s="3" t="str">
        <f t="shared" si="70"/>
        <v/>
      </c>
      <c r="DP307" s="3" t="str">
        <f t="shared" si="70"/>
        <v/>
      </c>
      <c r="DQ307" s="3" t="str">
        <f t="shared" si="70"/>
        <v/>
      </c>
      <c r="DR307" s="3" t="str">
        <f t="shared" si="70"/>
        <v/>
      </c>
      <c r="DS307" s="3" t="str">
        <f t="shared" si="70"/>
        <v/>
      </c>
      <c r="DT307" s="3" t="str">
        <f t="shared" si="70"/>
        <v/>
      </c>
      <c r="DU307" s="3" t="str">
        <f t="shared" si="70"/>
        <v/>
      </c>
      <c r="DV307" s="3" t="str">
        <f t="shared" ref="DV307:DV370" si="79">IF(BT307="Yes", DV$1,"")</f>
        <v/>
      </c>
    </row>
    <row r="308" spans="1:126" ht="57" customHeight="1">
      <c r="A308" t="s">
        <v>115</v>
      </c>
      <c r="B308">
        <v>2016</v>
      </c>
      <c r="C308" t="s">
        <v>114</v>
      </c>
      <c r="D308">
        <v>106990</v>
      </c>
      <c r="E308" s="31">
        <v>1316215193576</v>
      </c>
      <c r="F308" t="s">
        <v>739</v>
      </c>
      <c r="G308">
        <v>325110</v>
      </c>
      <c r="H308" t="s">
        <v>197</v>
      </c>
      <c r="I308" t="s">
        <v>740</v>
      </c>
      <c r="J308" t="s">
        <v>741</v>
      </c>
      <c r="K308" t="s">
        <v>313</v>
      </c>
      <c r="L308">
        <v>60450</v>
      </c>
      <c r="M308" s="3" t="str">
        <f t="shared" si="66"/>
        <v>89. PRODUCE THE CHEMICAL, 93. AS A BYPRODUCT</v>
      </c>
      <c r="N308" s="83" t="s">
        <v>66</v>
      </c>
      <c r="O308" s="3" t="s">
        <v>1444</v>
      </c>
      <c r="P308">
        <v>316</v>
      </c>
      <c r="Q308">
        <v>721</v>
      </c>
      <c r="R308">
        <v>1037</v>
      </c>
      <c r="S308" s="3" t="s">
        <v>1407</v>
      </c>
      <c r="T308" s="3" t="s">
        <v>1405</v>
      </c>
      <c r="U308" s="3" t="s">
        <v>1405</v>
      </c>
      <c r="V308" s="3" t="s">
        <v>1405</v>
      </c>
      <c r="W308" s="3" t="s">
        <v>1407</v>
      </c>
      <c r="X308" s="3" t="s">
        <v>1405</v>
      </c>
      <c r="Y308" s="3" t="s">
        <v>1405</v>
      </c>
      <c r="AE308" s="3" t="s">
        <v>1405</v>
      </c>
      <c r="AR308" s="3" t="s">
        <v>1405</v>
      </c>
      <c r="AS308" s="3" t="s">
        <v>1405</v>
      </c>
      <c r="AT308" s="3" t="s">
        <v>1405</v>
      </c>
      <c r="AV308" s="3" t="s">
        <v>1405</v>
      </c>
      <c r="BD308" s="3" t="s">
        <v>1405</v>
      </c>
      <c r="BK308" s="3" t="s">
        <v>1405</v>
      </c>
      <c r="BU308" s="3" t="str">
        <f t="shared" si="73"/>
        <v>89. PRODUCE THE CHEMICAL</v>
      </c>
      <c r="BV308" s="3" t="str">
        <f t="shared" si="73"/>
        <v/>
      </c>
      <c r="BW308" s="3" t="str">
        <f t="shared" si="73"/>
        <v/>
      </c>
      <c r="BX308" s="3" t="str">
        <f t="shared" si="73"/>
        <v/>
      </c>
      <c r="BY308" s="3" t="str">
        <f t="shared" si="73"/>
        <v>93. AS A BYPRODUCT</v>
      </c>
      <c r="BZ308" s="3" t="str">
        <f t="shared" si="78"/>
        <v/>
      </c>
      <c r="CA308" s="3" t="str">
        <f t="shared" si="78"/>
        <v/>
      </c>
      <c r="CB308" s="3" t="str">
        <f t="shared" si="78"/>
        <v/>
      </c>
      <c r="CC308" s="3" t="str">
        <f t="shared" si="78"/>
        <v/>
      </c>
      <c r="CD308" s="3" t="str">
        <f t="shared" si="78"/>
        <v/>
      </c>
      <c r="CE308" s="3" t="str">
        <f t="shared" si="78"/>
        <v/>
      </c>
      <c r="CF308" s="3" t="str">
        <f t="shared" si="78"/>
        <v/>
      </c>
      <c r="CG308" s="3" t="str">
        <f t="shared" si="78"/>
        <v/>
      </c>
      <c r="CH308" s="3" t="str">
        <f t="shared" si="78"/>
        <v/>
      </c>
      <c r="CI308" s="3" t="str">
        <f t="shared" si="75"/>
        <v/>
      </c>
      <c r="CJ308" s="3" t="str">
        <f t="shared" si="75"/>
        <v/>
      </c>
      <c r="CK308" s="3" t="str">
        <f t="shared" si="75"/>
        <v/>
      </c>
      <c r="CL308" s="3" t="str">
        <f t="shared" si="75"/>
        <v/>
      </c>
      <c r="CM308" s="3" t="str">
        <f t="shared" si="75"/>
        <v/>
      </c>
      <c r="CN308" s="3" t="str">
        <f t="shared" si="75"/>
        <v/>
      </c>
      <c r="CO308" s="3" t="str">
        <f t="shared" si="75"/>
        <v/>
      </c>
      <c r="CP308" s="3" t="str">
        <f t="shared" si="75"/>
        <v/>
      </c>
      <c r="CQ308" s="3" t="str">
        <f t="shared" si="75"/>
        <v/>
      </c>
      <c r="CR308" s="3" t="str">
        <f t="shared" si="75"/>
        <v/>
      </c>
      <c r="CS308" s="3" t="str">
        <f t="shared" si="75"/>
        <v/>
      </c>
      <c r="CT308" s="3" t="str">
        <f t="shared" si="77"/>
        <v/>
      </c>
      <c r="CU308" s="3" t="str">
        <f t="shared" si="77"/>
        <v/>
      </c>
      <c r="CV308" s="3" t="str">
        <f t="shared" si="77"/>
        <v/>
      </c>
      <c r="CW308" s="3" t="str">
        <f t="shared" si="77"/>
        <v/>
      </c>
      <c r="CX308" s="3" t="str">
        <f t="shared" si="77"/>
        <v/>
      </c>
      <c r="CY308" s="3" t="str">
        <f t="shared" si="76"/>
        <v/>
      </c>
      <c r="CZ308" s="3" t="str">
        <f t="shared" si="76"/>
        <v/>
      </c>
      <c r="DA308" s="3" t="str">
        <f t="shared" si="76"/>
        <v/>
      </c>
      <c r="DB308" s="3" t="str">
        <f t="shared" si="76"/>
        <v/>
      </c>
      <c r="DC308" s="3" t="str">
        <f t="shared" si="76"/>
        <v/>
      </c>
      <c r="DD308" s="3" t="str">
        <f t="shared" si="76"/>
        <v/>
      </c>
      <c r="DE308" s="3" t="str">
        <f t="shared" si="76"/>
        <v/>
      </c>
      <c r="DF308" s="3" t="str">
        <f t="shared" si="76"/>
        <v/>
      </c>
      <c r="DG308" s="3" t="str">
        <f t="shared" si="76"/>
        <v/>
      </c>
      <c r="DH308" s="3" t="str">
        <f t="shared" si="76"/>
        <v/>
      </c>
      <c r="DI308" s="3" t="str">
        <f t="shared" si="76"/>
        <v/>
      </c>
      <c r="DJ308" s="3" t="str">
        <f t="shared" si="76"/>
        <v/>
      </c>
      <c r="DK308" s="3" t="str">
        <f t="shared" si="76"/>
        <v/>
      </c>
      <c r="DL308" s="3" t="str">
        <f t="shared" si="71"/>
        <v/>
      </c>
      <c r="DM308" s="3" t="str">
        <f t="shared" si="71"/>
        <v/>
      </c>
      <c r="DN308" s="3" t="str">
        <f t="shared" si="71"/>
        <v/>
      </c>
      <c r="DO308" s="3" t="str">
        <f t="shared" si="71"/>
        <v/>
      </c>
      <c r="DP308" s="3" t="str">
        <f t="shared" si="71"/>
        <v/>
      </c>
      <c r="DQ308" s="3" t="str">
        <f t="shared" si="71"/>
        <v/>
      </c>
      <c r="DR308" s="3" t="str">
        <f t="shared" si="71"/>
        <v/>
      </c>
      <c r="DS308" s="3" t="str">
        <f t="shared" si="71"/>
        <v/>
      </c>
      <c r="DT308" s="3" t="str">
        <f t="shared" si="71"/>
        <v/>
      </c>
      <c r="DU308" s="3" t="str">
        <f t="shared" si="71"/>
        <v/>
      </c>
      <c r="DV308" s="3" t="str">
        <f t="shared" si="79"/>
        <v/>
      </c>
    </row>
    <row r="309" spans="1:126" ht="45">
      <c r="A309" t="s">
        <v>115</v>
      </c>
      <c r="B309">
        <v>2016</v>
      </c>
      <c r="C309" t="s">
        <v>114</v>
      </c>
      <c r="D309">
        <v>106990</v>
      </c>
      <c r="E309" s="31">
        <v>1316215317936</v>
      </c>
      <c r="F309" t="s">
        <v>195</v>
      </c>
      <c r="G309">
        <v>325110</v>
      </c>
      <c r="H309" t="s">
        <v>197</v>
      </c>
      <c r="I309" t="s">
        <v>198</v>
      </c>
      <c r="J309" t="s">
        <v>199</v>
      </c>
      <c r="K309" t="s">
        <v>148</v>
      </c>
      <c r="L309">
        <v>78410</v>
      </c>
      <c r="M309" s="3" t="str">
        <f t="shared" si="66"/>
        <v>89. PRODUCE THE CHEMICAL, 92. SALE OR DISTRIBUTION OF THE CHEMICAL, 93. AS A BYPRODUCT, 115. REPACKAGING</v>
      </c>
      <c r="N309" s="83" t="s">
        <v>66</v>
      </c>
      <c r="O309" s="3" t="s">
        <v>1444</v>
      </c>
      <c r="P309">
        <v>1983</v>
      </c>
      <c r="Q309">
        <v>2140</v>
      </c>
      <c r="R309">
        <v>4123</v>
      </c>
      <c r="S309" s="3" t="s">
        <v>1407</v>
      </c>
      <c r="T309" s="3" t="s">
        <v>1405</v>
      </c>
      <c r="U309" s="3" t="s">
        <v>1405</v>
      </c>
      <c r="V309" s="3" t="s">
        <v>1407</v>
      </c>
      <c r="W309" s="3" t="s">
        <v>1407</v>
      </c>
      <c r="X309" s="3" t="s">
        <v>1405</v>
      </c>
      <c r="Y309" s="3" t="s">
        <v>1405</v>
      </c>
      <c r="AE309" s="3" t="s">
        <v>1405</v>
      </c>
      <c r="AR309" s="3" t="s">
        <v>1405</v>
      </c>
      <c r="AS309" s="3" t="s">
        <v>1407</v>
      </c>
      <c r="AT309" s="3" t="s">
        <v>1405</v>
      </c>
      <c r="AV309" s="3" t="s">
        <v>1405</v>
      </c>
      <c r="BD309" s="3" t="s">
        <v>1405</v>
      </c>
      <c r="BK309" s="3" t="s">
        <v>1405</v>
      </c>
      <c r="BU309" s="3" t="str">
        <f t="shared" si="73"/>
        <v>89. PRODUCE THE CHEMICAL</v>
      </c>
      <c r="BV309" s="3" t="str">
        <f t="shared" si="73"/>
        <v/>
      </c>
      <c r="BW309" s="3" t="str">
        <f t="shared" si="73"/>
        <v/>
      </c>
      <c r="BX309" s="3" t="str">
        <f t="shared" si="73"/>
        <v>92. SALE OR DISTRIBUTION OF THE CHEMICAL</v>
      </c>
      <c r="BY309" s="3" t="str">
        <f t="shared" si="73"/>
        <v>93. AS A BYPRODUCT</v>
      </c>
      <c r="BZ309" s="3" t="str">
        <f t="shared" si="78"/>
        <v/>
      </c>
      <c r="CA309" s="3" t="str">
        <f t="shared" si="78"/>
        <v/>
      </c>
      <c r="CB309" s="3" t="str">
        <f t="shared" si="78"/>
        <v/>
      </c>
      <c r="CC309" s="3" t="str">
        <f t="shared" si="78"/>
        <v/>
      </c>
      <c r="CD309" s="3" t="str">
        <f t="shared" si="78"/>
        <v/>
      </c>
      <c r="CE309" s="3" t="str">
        <f t="shared" si="78"/>
        <v/>
      </c>
      <c r="CF309" s="3" t="str">
        <f t="shared" si="78"/>
        <v/>
      </c>
      <c r="CG309" s="3" t="str">
        <f t="shared" si="78"/>
        <v/>
      </c>
      <c r="CH309" s="3" t="str">
        <f t="shared" si="78"/>
        <v/>
      </c>
      <c r="CI309" s="3" t="str">
        <f t="shared" si="75"/>
        <v/>
      </c>
      <c r="CJ309" s="3" t="str">
        <f t="shared" si="75"/>
        <v/>
      </c>
      <c r="CK309" s="3" t="str">
        <f t="shared" si="75"/>
        <v/>
      </c>
      <c r="CL309" s="3" t="str">
        <f t="shared" si="75"/>
        <v/>
      </c>
      <c r="CM309" s="3" t="str">
        <f t="shared" si="75"/>
        <v/>
      </c>
      <c r="CN309" s="3" t="str">
        <f t="shared" si="75"/>
        <v/>
      </c>
      <c r="CO309" s="3" t="str">
        <f t="shared" si="75"/>
        <v/>
      </c>
      <c r="CP309" s="3" t="str">
        <f t="shared" si="75"/>
        <v/>
      </c>
      <c r="CQ309" s="3" t="str">
        <f t="shared" si="75"/>
        <v/>
      </c>
      <c r="CR309" s="3" t="str">
        <f t="shared" si="75"/>
        <v/>
      </c>
      <c r="CS309" s="3" t="str">
        <f t="shared" si="75"/>
        <v/>
      </c>
      <c r="CT309" s="3" t="str">
        <f t="shared" si="77"/>
        <v/>
      </c>
      <c r="CU309" s="3" t="str">
        <f t="shared" si="77"/>
        <v>115. REPACKAGING</v>
      </c>
      <c r="CV309" s="3" t="str">
        <f t="shared" si="77"/>
        <v/>
      </c>
      <c r="CW309" s="3" t="str">
        <f t="shared" si="77"/>
        <v/>
      </c>
      <c r="CX309" s="3" t="str">
        <f t="shared" si="77"/>
        <v/>
      </c>
      <c r="CY309" s="3" t="str">
        <f t="shared" si="76"/>
        <v/>
      </c>
      <c r="CZ309" s="3" t="str">
        <f t="shared" si="76"/>
        <v/>
      </c>
      <c r="DA309" s="3" t="str">
        <f t="shared" si="76"/>
        <v/>
      </c>
      <c r="DB309" s="3" t="str">
        <f t="shared" si="76"/>
        <v/>
      </c>
      <c r="DC309" s="3" t="str">
        <f t="shared" si="76"/>
        <v/>
      </c>
      <c r="DD309" s="3" t="str">
        <f t="shared" si="76"/>
        <v/>
      </c>
      <c r="DE309" s="3" t="str">
        <f t="shared" si="76"/>
        <v/>
      </c>
      <c r="DF309" s="3" t="str">
        <f t="shared" si="76"/>
        <v/>
      </c>
      <c r="DG309" s="3" t="str">
        <f t="shared" si="76"/>
        <v/>
      </c>
      <c r="DH309" s="3" t="str">
        <f t="shared" si="76"/>
        <v/>
      </c>
      <c r="DI309" s="3" t="str">
        <f t="shared" si="76"/>
        <v/>
      </c>
      <c r="DJ309" s="3" t="str">
        <f t="shared" si="76"/>
        <v/>
      </c>
      <c r="DK309" s="3" t="str">
        <f t="shared" si="76"/>
        <v/>
      </c>
      <c r="DL309" s="3" t="str">
        <f t="shared" si="71"/>
        <v/>
      </c>
      <c r="DM309" s="3" t="str">
        <f t="shared" si="71"/>
        <v/>
      </c>
      <c r="DN309" s="3" t="str">
        <f t="shared" si="71"/>
        <v/>
      </c>
      <c r="DO309" s="3" t="str">
        <f t="shared" si="71"/>
        <v/>
      </c>
      <c r="DP309" s="3" t="str">
        <f t="shared" si="71"/>
        <v/>
      </c>
      <c r="DQ309" s="3" t="str">
        <f t="shared" si="71"/>
        <v/>
      </c>
      <c r="DR309" s="3" t="str">
        <f t="shared" si="71"/>
        <v/>
      </c>
      <c r="DS309" s="3" t="str">
        <f t="shared" si="71"/>
        <v/>
      </c>
      <c r="DT309" s="3" t="str">
        <f t="shared" si="71"/>
        <v/>
      </c>
      <c r="DU309" s="3" t="str">
        <f t="shared" si="71"/>
        <v/>
      </c>
      <c r="DV309" s="3" t="str">
        <f t="shared" si="79"/>
        <v/>
      </c>
    </row>
    <row r="310" spans="1:126" ht="30">
      <c r="A310" t="s">
        <v>115</v>
      </c>
      <c r="B310">
        <v>2017</v>
      </c>
      <c r="C310" t="s">
        <v>114</v>
      </c>
      <c r="D310">
        <v>106990</v>
      </c>
      <c r="E310" s="31">
        <v>1317215906621</v>
      </c>
      <c r="F310" t="s">
        <v>739</v>
      </c>
      <c r="G310">
        <v>325110</v>
      </c>
      <c r="H310" t="s">
        <v>197</v>
      </c>
      <c r="I310" t="s">
        <v>740</v>
      </c>
      <c r="J310" t="s">
        <v>741</v>
      </c>
      <c r="K310" t="s">
        <v>313</v>
      </c>
      <c r="L310">
        <v>60450</v>
      </c>
      <c r="M310" s="3" t="str">
        <f t="shared" si="66"/>
        <v>89. PRODUCE THE CHEMICAL, 93. AS A BYPRODUCT</v>
      </c>
      <c r="N310" s="83" t="s">
        <v>66</v>
      </c>
      <c r="O310" s="3" t="s">
        <v>1444</v>
      </c>
      <c r="P310">
        <v>414</v>
      </c>
      <c r="Q310">
        <v>502</v>
      </c>
      <c r="R310">
        <v>916</v>
      </c>
      <c r="S310" s="3" t="s">
        <v>1407</v>
      </c>
      <c r="T310" s="3" t="s">
        <v>1405</v>
      </c>
      <c r="U310" s="3" t="s">
        <v>1405</v>
      </c>
      <c r="V310" s="3" t="s">
        <v>1405</v>
      </c>
      <c r="W310" s="3" t="s">
        <v>1407</v>
      </c>
      <c r="X310" s="3" t="s">
        <v>1405</v>
      </c>
      <c r="Y310" s="3" t="s">
        <v>1405</v>
      </c>
      <c r="AE310" s="3" t="s">
        <v>1405</v>
      </c>
      <c r="AR310" s="3" t="s">
        <v>1405</v>
      </c>
      <c r="AS310" s="3" t="s">
        <v>1405</v>
      </c>
      <c r="AT310" s="3" t="s">
        <v>1405</v>
      </c>
      <c r="AV310" s="3" t="s">
        <v>1405</v>
      </c>
      <c r="BD310" s="3" t="s">
        <v>1405</v>
      </c>
      <c r="BK310" s="3" t="s">
        <v>1405</v>
      </c>
      <c r="BU310" s="3" t="str">
        <f t="shared" si="73"/>
        <v>89. PRODUCE THE CHEMICAL</v>
      </c>
      <c r="BV310" s="3" t="str">
        <f t="shared" si="73"/>
        <v/>
      </c>
      <c r="BW310" s="3" t="str">
        <f t="shared" si="73"/>
        <v/>
      </c>
      <c r="BX310" s="3" t="str">
        <f t="shared" si="73"/>
        <v/>
      </c>
      <c r="BY310" s="3" t="str">
        <f t="shared" si="73"/>
        <v>93. AS A BYPRODUCT</v>
      </c>
      <c r="BZ310" s="3" t="str">
        <f t="shared" si="78"/>
        <v/>
      </c>
      <c r="CA310" s="3" t="str">
        <f t="shared" si="78"/>
        <v/>
      </c>
      <c r="CB310" s="3" t="str">
        <f t="shared" si="78"/>
        <v/>
      </c>
      <c r="CC310" s="3" t="str">
        <f t="shared" si="78"/>
        <v/>
      </c>
      <c r="CD310" s="3" t="str">
        <f t="shared" si="78"/>
        <v/>
      </c>
      <c r="CE310" s="3" t="str">
        <f t="shared" si="78"/>
        <v/>
      </c>
      <c r="CF310" s="3" t="str">
        <f t="shared" si="78"/>
        <v/>
      </c>
      <c r="CG310" s="3" t="str">
        <f t="shared" si="78"/>
        <v/>
      </c>
      <c r="CH310" s="3" t="str">
        <f t="shared" si="78"/>
        <v/>
      </c>
      <c r="CI310" s="3" t="str">
        <f t="shared" si="75"/>
        <v/>
      </c>
      <c r="CJ310" s="3" t="str">
        <f t="shared" si="75"/>
        <v/>
      </c>
      <c r="CK310" s="3" t="str">
        <f t="shared" si="75"/>
        <v/>
      </c>
      <c r="CL310" s="3" t="str">
        <f t="shared" si="75"/>
        <v/>
      </c>
      <c r="CM310" s="3" t="str">
        <f t="shared" si="75"/>
        <v/>
      </c>
      <c r="CN310" s="3" t="str">
        <f t="shared" si="75"/>
        <v/>
      </c>
      <c r="CO310" s="3" t="str">
        <f t="shared" si="75"/>
        <v/>
      </c>
      <c r="CP310" s="3" t="str">
        <f t="shared" si="75"/>
        <v/>
      </c>
      <c r="CQ310" s="3" t="str">
        <f t="shared" si="75"/>
        <v/>
      </c>
      <c r="CR310" s="3" t="str">
        <f t="shared" si="75"/>
        <v/>
      </c>
      <c r="CS310" s="3" t="str">
        <f t="shared" si="75"/>
        <v/>
      </c>
      <c r="CT310" s="3" t="str">
        <f t="shared" si="77"/>
        <v/>
      </c>
      <c r="CU310" s="3" t="str">
        <f t="shared" si="77"/>
        <v/>
      </c>
      <c r="CV310" s="3" t="str">
        <f t="shared" si="77"/>
        <v/>
      </c>
      <c r="CW310" s="3" t="str">
        <f t="shared" si="77"/>
        <v/>
      </c>
      <c r="CX310" s="3" t="str">
        <f t="shared" si="77"/>
        <v/>
      </c>
      <c r="CY310" s="3" t="str">
        <f t="shared" si="76"/>
        <v/>
      </c>
      <c r="CZ310" s="3" t="str">
        <f t="shared" si="76"/>
        <v/>
      </c>
      <c r="DA310" s="3" t="str">
        <f t="shared" si="76"/>
        <v/>
      </c>
      <c r="DB310" s="3" t="str">
        <f t="shared" si="76"/>
        <v/>
      </c>
      <c r="DC310" s="3" t="str">
        <f t="shared" si="76"/>
        <v/>
      </c>
      <c r="DD310" s="3" t="str">
        <f t="shared" si="76"/>
        <v/>
      </c>
      <c r="DE310" s="3" t="str">
        <f t="shared" si="76"/>
        <v/>
      </c>
      <c r="DF310" s="3" t="str">
        <f t="shared" si="76"/>
        <v/>
      </c>
      <c r="DG310" s="3" t="str">
        <f t="shared" ref="DG310:DS338" si="80">IF(BE310="Yes", DG$1,"")</f>
        <v/>
      </c>
      <c r="DH310" s="3" t="str">
        <f t="shared" si="80"/>
        <v/>
      </c>
      <c r="DI310" s="3" t="str">
        <f t="shared" si="80"/>
        <v/>
      </c>
      <c r="DJ310" s="3" t="str">
        <f t="shared" si="80"/>
        <v/>
      </c>
      <c r="DK310" s="3" t="str">
        <f t="shared" si="80"/>
        <v/>
      </c>
      <c r="DL310" s="3" t="str">
        <f t="shared" si="71"/>
        <v/>
      </c>
      <c r="DM310" s="3" t="str">
        <f t="shared" si="71"/>
        <v/>
      </c>
      <c r="DN310" s="3" t="str">
        <f t="shared" si="71"/>
        <v/>
      </c>
      <c r="DO310" s="3" t="str">
        <f t="shared" si="71"/>
        <v/>
      </c>
      <c r="DP310" s="3" t="str">
        <f t="shared" si="71"/>
        <v/>
      </c>
      <c r="DQ310" s="3" t="str">
        <f t="shared" si="71"/>
        <v/>
      </c>
      <c r="DR310" s="3" t="str">
        <f t="shared" si="71"/>
        <v/>
      </c>
      <c r="DS310" s="3" t="str">
        <f t="shared" si="71"/>
        <v/>
      </c>
      <c r="DT310" s="3" t="str">
        <f t="shared" si="71"/>
        <v/>
      </c>
      <c r="DU310" s="3" t="str">
        <f t="shared" si="71"/>
        <v/>
      </c>
      <c r="DV310" s="3" t="str">
        <f t="shared" si="79"/>
        <v/>
      </c>
    </row>
    <row r="311" spans="1:126" ht="45">
      <c r="A311" t="s">
        <v>115</v>
      </c>
      <c r="B311">
        <v>2017</v>
      </c>
      <c r="C311" t="s">
        <v>114</v>
      </c>
      <c r="D311">
        <v>106990</v>
      </c>
      <c r="E311" s="31">
        <v>1317216134546</v>
      </c>
      <c r="F311" t="s">
        <v>737</v>
      </c>
      <c r="G311">
        <v>325199</v>
      </c>
      <c r="H311" t="s">
        <v>197</v>
      </c>
      <c r="I311" t="s">
        <v>738</v>
      </c>
      <c r="J311" t="s">
        <v>515</v>
      </c>
      <c r="K311" t="s">
        <v>148</v>
      </c>
      <c r="L311">
        <v>77571</v>
      </c>
      <c r="M311" s="3" t="str">
        <f t="shared" si="66"/>
        <v>89. PRODUCE THE CHEMICAL, 92. SALE OR DISTRIBUTION OF THE CHEMICAL, 101. ADDED AS A FORMULATION COMPONENT</v>
      </c>
      <c r="N311" s="83" t="s">
        <v>66</v>
      </c>
      <c r="O311" s="3" t="s">
        <v>1444</v>
      </c>
      <c r="P311">
        <v>1200</v>
      </c>
      <c r="Q311">
        <v>2800</v>
      </c>
      <c r="R311">
        <v>4000</v>
      </c>
      <c r="S311" s="3" t="s">
        <v>1407</v>
      </c>
      <c r="T311" s="3" t="s">
        <v>1405</v>
      </c>
      <c r="U311" s="3" t="s">
        <v>1405</v>
      </c>
      <c r="V311" s="3" t="s">
        <v>1407</v>
      </c>
      <c r="W311" s="3" t="s">
        <v>1405</v>
      </c>
      <c r="X311" s="3" t="s">
        <v>1405</v>
      </c>
      <c r="Y311" s="3" t="s">
        <v>1405</v>
      </c>
      <c r="AE311" s="3" t="s">
        <v>1407</v>
      </c>
      <c r="AR311" s="3" t="s">
        <v>1405</v>
      </c>
      <c r="AS311" s="3" t="s">
        <v>1405</v>
      </c>
      <c r="AT311" s="3" t="s">
        <v>1405</v>
      </c>
      <c r="AV311" s="3" t="s">
        <v>1405</v>
      </c>
      <c r="BD311" s="3" t="s">
        <v>1405</v>
      </c>
      <c r="BK311" s="3" t="s">
        <v>1405</v>
      </c>
      <c r="BU311" s="3" t="str">
        <f t="shared" si="73"/>
        <v>89. PRODUCE THE CHEMICAL</v>
      </c>
      <c r="BV311" s="3" t="str">
        <f t="shared" si="73"/>
        <v/>
      </c>
      <c r="BW311" s="3" t="str">
        <f t="shared" si="73"/>
        <v/>
      </c>
      <c r="BX311" s="3" t="str">
        <f t="shared" si="73"/>
        <v>92. SALE OR DISTRIBUTION OF THE CHEMICAL</v>
      </c>
      <c r="BY311" s="3" t="str">
        <f t="shared" si="73"/>
        <v/>
      </c>
      <c r="BZ311" s="3" t="str">
        <f t="shared" si="78"/>
        <v/>
      </c>
      <c r="CA311" s="3" t="str">
        <f t="shared" si="78"/>
        <v/>
      </c>
      <c r="CB311" s="3" t="str">
        <f t="shared" si="78"/>
        <v/>
      </c>
      <c r="CC311" s="3" t="str">
        <f t="shared" si="78"/>
        <v/>
      </c>
      <c r="CD311" s="3" t="str">
        <f t="shared" si="78"/>
        <v/>
      </c>
      <c r="CE311" s="3" t="str">
        <f t="shared" si="78"/>
        <v/>
      </c>
      <c r="CF311" s="3" t="str">
        <f t="shared" si="78"/>
        <v/>
      </c>
      <c r="CG311" s="3" t="str">
        <f t="shared" si="78"/>
        <v>101. ADDED AS A FORMULATION COMPONENT</v>
      </c>
      <c r="CH311" s="3" t="str">
        <f t="shared" si="78"/>
        <v/>
      </c>
      <c r="CI311" s="3" t="str">
        <f t="shared" si="75"/>
        <v/>
      </c>
      <c r="CJ311" s="3" t="str">
        <f t="shared" si="75"/>
        <v/>
      </c>
      <c r="CK311" s="3" t="str">
        <f t="shared" si="75"/>
        <v/>
      </c>
      <c r="CL311" s="3" t="str">
        <f t="shared" si="75"/>
        <v/>
      </c>
      <c r="CM311" s="3" t="str">
        <f t="shared" si="75"/>
        <v/>
      </c>
      <c r="CN311" s="3" t="str">
        <f t="shared" si="75"/>
        <v/>
      </c>
      <c r="CO311" s="3" t="str">
        <f t="shared" si="75"/>
        <v/>
      </c>
      <c r="CP311" s="3" t="str">
        <f t="shared" si="75"/>
        <v/>
      </c>
      <c r="CQ311" s="3" t="str">
        <f t="shared" si="75"/>
        <v/>
      </c>
      <c r="CR311" s="3" t="str">
        <f t="shared" si="75"/>
        <v/>
      </c>
      <c r="CS311" s="3" t="str">
        <f t="shared" si="75"/>
        <v/>
      </c>
      <c r="CT311" s="3" t="str">
        <f t="shared" si="77"/>
        <v/>
      </c>
      <c r="CU311" s="3" t="str">
        <f t="shared" si="77"/>
        <v/>
      </c>
      <c r="CV311" s="3" t="str">
        <f t="shared" si="77"/>
        <v/>
      </c>
      <c r="CW311" s="3" t="str">
        <f t="shared" si="77"/>
        <v/>
      </c>
      <c r="CX311" s="3" t="str">
        <f t="shared" si="77"/>
        <v/>
      </c>
      <c r="CY311" s="3" t="str">
        <f t="shared" si="77"/>
        <v/>
      </c>
      <c r="CZ311" s="3" t="str">
        <f t="shared" si="77"/>
        <v/>
      </c>
      <c r="DA311" s="3" t="str">
        <f t="shared" si="77"/>
        <v/>
      </c>
      <c r="DB311" s="3" t="str">
        <f t="shared" si="77"/>
        <v/>
      </c>
      <c r="DC311" s="3" t="str">
        <f t="shared" si="77"/>
        <v/>
      </c>
      <c r="DD311" s="3" t="str">
        <f t="shared" si="77"/>
        <v/>
      </c>
      <c r="DE311" s="3" t="str">
        <f t="shared" si="77"/>
        <v/>
      </c>
      <c r="DF311" s="3" t="str">
        <f t="shared" si="77"/>
        <v/>
      </c>
      <c r="DG311" s="3" t="str">
        <f t="shared" si="80"/>
        <v/>
      </c>
      <c r="DH311" s="3" t="str">
        <f t="shared" si="80"/>
        <v/>
      </c>
      <c r="DI311" s="3" t="str">
        <f t="shared" si="80"/>
        <v/>
      </c>
      <c r="DJ311" s="3" t="str">
        <f t="shared" si="80"/>
        <v/>
      </c>
      <c r="DK311" s="3" t="str">
        <f t="shared" si="80"/>
        <v/>
      </c>
      <c r="DL311" s="3" t="str">
        <f t="shared" si="71"/>
        <v/>
      </c>
      <c r="DM311" s="3" t="str">
        <f t="shared" si="71"/>
        <v/>
      </c>
      <c r="DN311" s="3" t="str">
        <f t="shared" si="71"/>
        <v/>
      </c>
      <c r="DO311" s="3" t="str">
        <f t="shared" si="71"/>
        <v/>
      </c>
      <c r="DP311" s="3" t="str">
        <f t="shared" si="71"/>
        <v/>
      </c>
      <c r="DQ311" s="3" t="str">
        <f t="shared" si="71"/>
        <v/>
      </c>
      <c r="DR311" s="3" t="str">
        <f t="shared" si="71"/>
        <v/>
      </c>
      <c r="DS311" s="3" t="str">
        <f t="shared" si="71"/>
        <v/>
      </c>
      <c r="DT311" s="3" t="str">
        <f t="shared" si="71"/>
        <v/>
      </c>
      <c r="DU311" s="3" t="str">
        <f t="shared" si="71"/>
        <v/>
      </c>
      <c r="DV311" s="3" t="str">
        <f t="shared" si="79"/>
        <v/>
      </c>
    </row>
    <row r="312" spans="1:126" ht="45">
      <c r="A312" t="s">
        <v>115</v>
      </c>
      <c r="B312">
        <v>2017</v>
      </c>
      <c r="C312" t="s">
        <v>114</v>
      </c>
      <c r="D312">
        <v>106990</v>
      </c>
      <c r="E312" s="31">
        <v>1317216321909</v>
      </c>
      <c r="F312" t="s">
        <v>195</v>
      </c>
      <c r="G312">
        <v>325110</v>
      </c>
      <c r="H312" t="s">
        <v>197</v>
      </c>
      <c r="I312" t="s">
        <v>198</v>
      </c>
      <c r="J312" t="s">
        <v>199</v>
      </c>
      <c r="K312" t="s">
        <v>148</v>
      </c>
      <c r="L312">
        <v>78410</v>
      </c>
      <c r="M312" s="3" t="str">
        <f t="shared" si="66"/>
        <v>89. PRODUCE THE CHEMICAL, 92. SALE OR DISTRIBUTION OF THE CHEMICAL, 93. AS A BYPRODUCT</v>
      </c>
      <c r="N312" s="83" t="s">
        <v>66</v>
      </c>
      <c r="O312" s="3" t="s">
        <v>1444</v>
      </c>
      <c r="P312">
        <v>6622</v>
      </c>
      <c r="Q312">
        <v>76424</v>
      </c>
      <c r="R312">
        <v>83046</v>
      </c>
      <c r="S312" s="3" t="s">
        <v>1407</v>
      </c>
      <c r="T312" s="3" t="s">
        <v>1405</v>
      </c>
      <c r="U312" s="3" t="s">
        <v>1405</v>
      </c>
      <c r="V312" s="3" t="s">
        <v>1407</v>
      </c>
      <c r="W312" s="3" t="s">
        <v>1407</v>
      </c>
      <c r="X312" s="3" t="s">
        <v>1405</v>
      </c>
      <c r="Y312" s="3" t="s">
        <v>1405</v>
      </c>
      <c r="AE312" s="3" t="s">
        <v>1405</v>
      </c>
      <c r="AR312" s="3" t="s">
        <v>1405</v>
      </c>
      <c r="AS312" s="3" t="s">
        <v>1405</v>
      </c>
      <c r="AT312" s="3" t="s">
        <v>1405</v>
      </c>
      <c r="AV312" s="3" t="s">
        <v>1405</v>
      </c>
      <c r="BD312" s="3" t="s">
        <v>1405</v>
      </c>
      <c r="BK312" s="3" t="s">
        <v>1405</v>
      </c>
      <c r="BU312" s="3" t="str">
        <f t="shared" si="73"/>
        <v>89. PRODUCE THE CHEMICAL</v>
      </c>
      <c r="BV312" s="3" t="str">
        <f t="shared" si="73"/>
        <v/>
      </c>
      <c r="BW312" s="3" t="str">
        <f t="shared" si="73"/>
        <v/>
      </c>
      <c r="BX312" s="3" t="str">
        <f t="shared" si="73"/>
        <v>92. SALE OR DISTRIBUTION OF THE CHEMICAL</v>
      </c>
      <c r="BY312" s="3" t="str">
        <f t="shared" si="73"/>
        <v>93. AS A BYPRODUCT</v>
      </c>
      <c r="BZ312" s="3" t="str">
        <f t="shared" si="78"/>
        <v/>
      </c>
      <c r="CA312" s="3" t="str">
        <f t="shared" si="78"/>
        <v/>
      </c>
      <c r="CB312" s="3" t="str">
        <f t="shared" si="78"/>
        <v/>
      </c>
      <c r="CC312" s="3" t="str">
        <f t="shared" si="78"/>
        <v/>
      </c>
      <c r="CD312" s="3" t="str">
        <f t="shared" si="78"/>
        <v/>
      </c>
      <c r="CE312" s="3" t="str">
        <f t="shared" si="78"/>
        <v/>
      </c>
      <c r="CF312" s="3" t="str">
        <f t="shared" si="78"/>
        <v/>
      </c>
      <c r="CG312" s="3" t="str">
        <f t="shared" si="78"/>
        <v/>
      </c>
      <c r="CH312" s="3" t="str">
        <f t="shared" si="78"/>
        <v/>
      </c>
      <c r="CI312" s="3" t="str">
        <f t="shared" si="75"/>
        <v/>
      </c>
      <c r="CJ312" s="3" t="str">
        <f t="shared" si="75"/>
        <v/>
      </c>
      <c r="CK312" s="3" t="str">
        <f t="shared" si="75"/>
        <v/>
      </c>
      <c r="CL312" s="3" t="str">
        <f t="shared" si="75"/>
        <v/>
      </c>
      <c r="CM312" s="3" t="str">
        <f t="shared" si="75"/>
        <v/>
      </c>
      <c r="CN312" s="3" t="str">
        <f t="shared" si="75"/>
        <v/>
      </c>
      <c r="CO312" s="3" t="str">
        <f t="shared" si="75"/>
        <v/>
      </c>
      <c r="CP312" s="3" t="str">
        <f t="shared" si="75"/>
        <v/>
      </c>
      <c r="CQ312" s="3" t="str">
        <f t="shared" si="75"/>
        <v/>
      </c>
      <c r="CR312" s="3" t="str">
        <f t="shared" si="75"/>
        <v/>
      </c>
      <c r="CS312" s="3" t="str">
        <f t="shared" si="75"/>
        <v/>
      </c>
      <c r="CT312" s="3" t="str">
        <f t="shared" si="77"/>
        <v/>
      </c>
      <c r="CU312" s="3" t="str">
        <f t="shared" si="77"/>
        <v/>
      </c>
      <c r="CV312" s="3" t="str">
        <f t="shared" si="77"/>
        <v/>
      </c>
      <c r="CW312" s="3" t="str">
        <f t="shared" si="77"/>
        <v/>
      </c>
      <c r="CX312" s="3" t="str">
        <f t="shared" si="77"/>
        <v/>
      </c>
      <c r="CY312" s="3" t="str">
        <f t="shared" si="77"/>
        <v/>
      </c>
      <c r="CZ312" s="3" t="str">
        <f t="shared" si="77"/>
        <v/>
      </c>
      <c r="DA312" s="3" t="str">
        <f t="shared" si="77"/>
        <v/>
      </c>
      <c r="DB312" s="3" t="str">
        <f t="shared" si="77"/>
        <v/>
      </c>
      <c r="DC312" s="3" t="str">
        <f t="shared" si="77"/>
        <v/>
      </c>
      <c r="DD312" s="3" t="str">
        <f t="shared" si="77"/>
        <v/>
      </c>
      <c r="DE312" s="3" t="str">
        <f t="shared" si="77"/>
        <v/>
      </c>
      <c r="DF312" s="3" t="str">
        <f t="shared" si="77"/>
        <v/>
      </c>
      <c r="DG312" s="3" t="str">
        <f t="shared" si="80"/>
        <v/>
      </c>
      <c r="DH312" s="3" t="str">
        <f t="shared" si="80"/>
        <v/>
      </c>
      <c r="DI312" s="3" t="str">
        <f t="shared" si="80"/>
        <v/>
      </c>
      <c r="DJ312" s="3" t="str">
        <f t="shared" si="80"/>
        <v/>
      </c>
      <c r="DK312" s="3" t="str">
        <f t="shared" si="80"/>
        <v/>
      </c>
      <c r="DL312" s="3" t="str">
        <f t="shared" si="71"/>
        <v/>
      </c>
      <c r="DM312" s="3" t="str">
        <f t="shared" si="71"/>
        <v/>
      </c>
      <c r="DN312" s="3" t="str">
        <f t="shared" si="71"/>
        <v/>
      </c>
      <c r="DO312" s="3" t="str">
        <f t="shared" si="71"/>
        <v/>
      </c>
      <c r="DP312" s="3" t="str">
        <f t="shared" si="71"/>
        <v/>
      </c>
      <c r="DQ312" s="3" t="str">
        <f t="shared" si="71"/>
        <v/>
      </c>
      <c r="DR312" s="3" t="str">
        <f t="shared" si="71"/>
        <v/>
      </c>
      <c r="DS312" s="3" t="str">
        <f t="shared" si="71"/>
        <v/>
      </c>
      <c r="DT312" s="3" t="str">
        <f t="shared" si="71"/>
        <v/>
      </c>
      <c r="DU312" s="3" t="str">
        <f t="shared" si="71"/>
        <v/>
      </c>
      <c r="DV312" s="3" t="str">
        <f t="shared" si="79"/>
        <v/>
      </c>
    </row>
    <row r="313" spans="1:126" ht="45">
      <c r="A313" t="s">
        <v>115</v>
      </c>
      <c r="B313">
        <v>2018</v>
      </c>
      <c r="C313" t="s">
        <v>114</v>
      </c>
      <c r="D313">
        <v>106990</v>
      </c>
      <c r="E313" s="31">
        <v>1318217192374</v>
      </c>
      <c r="F313" t="s">
        <v>195</v>
      </c>
      <c r="G313">
        <v>325110</v>
      </c>
      <c r="H313" t="s">
        <v>197</v>
      </c>
      <c r="I313" t="s">
        <v>198</v>
      </c>
      <c r="J313" t="s">
        <v>199</v>
      </c>
      <c r="K313" t="s">
        <v>148</v>
      </c>
      <c r="L313">
        <v>78410</v>
      </c>
      <c r="M313" s="3" t="str">
        <f t="shared" si="66"/>
        <v>89. PRODUCE THE CHEMICAL, 93. AS A BYPRODUCT</v>
      </c>
      <c r="N313" s="83" t="s">
        <v>66</v>
      </c>
      <c r="O313" s="3" t="s">
        <v>1444</v>
      </c>
      <c r="P313">
        <v>6015.04</v>
      </c>
      <c r="Q313">
        <v>4023</v>
      </c>
      <c r="R313">
        <v>10038.040000000001</v>
      </c>
      <c r="S313" s="3" t="s">
        <v>1407</v>
      </c>
      <c r="T313" s="3" t="s">
        <v>1405</v>
      </c>
      <c r="U313" s="3" t="s">
        <v>1405</v>
      </c>
      <c r="V313" s="3" t="s">
        <v>1405</v>
      </c>
      <c r="W313" s="3" t="s">
        <v>1407</v>
      </c>
      <c r="X313" s="3" t="s">
        <v>1405</v>
      </c>
      <c r="Y313" s="3" t="s">
        <v>1405</v>
      </c>
      <c r="Z313" s="3" t="s">
        <v>1405</v>
      </c>
      <c r="AA313" s="3" t="s">
        <v>1405</v>
      </c>
      <c r="AB313" s="3" t="s">
        <v>1405</v>
      </c>
      <c r="AC313" s="3" t="s">
        <v>1405</v>
      </c>
      <c r="AD313" s="3" t="s">
        <v>1405</v>
      </c>
      <c r="AE313" s="3" t="s">
        <v>1405</v>
      </c>
      <c r="AF313" s="3" t="s">
        <v>1405</v>
      </c>
      <c r="AG313" s="3" t="s">
        <v>1405</v>
      </c>
      <c r="AH313" s="3" t="s">
        <v>1405</v>
      </c>
      <c r="AI313" s="3" t="s">
        <v>1405</v>
      </c>
      <c r="AJ313" s="3" t="s">
        <v>1405</v>
      </c>
      <c r="AK313" s="3" t="s">
        <v>1405</v>
      </c>
      <c r="AL313" s="3" t="s">
        <v>1405</v>
      </c>
      <c r="AM313" s="3" t="s">
        <v>1405</v>
      </c>
      <c r="AN313" s="3" t="s">
        <v>1405</v>
      </c>
      <c r="AO313" s="3" t="s">
        <v>1405</v>
      </c>
      <c r="AP313" s="3" t="s">
        <v>1405</v>
      </c>
      <c r="AQ313" s="3" t="s">
        <v>1405</v>
      </c>
      <c r="AR313" s="3" t="s">
        <v>1405</v>
      </c>
      <c r="AS313" s="3" t="s">
        <v>1405</v>
      </c>
      <c r="AT313" s="3" t="s">
        <v>1405</v>
      </c>
      <c r="AU313" s="3" t="s">
        <v>1405</v>
      </c>
      <c r="AV313" s="3" t="s">
        <v>1405</v>
      </c>
      <c r="AW313" s="3" t="s">
        <v>1405</v>
      </c>
      <c r="AX313" s="3" t="s">
        <v>1405</v>
      </c>
      <c r="AY313" s="3" t="s">
        <v>1405</v>
      </c>
      <c r="AZ313" s="3" t="s">
        <v>1405</v>
      </c>
      <c r="BA313" s="3" t="s">
        <v>1405</v>
      </c>
      <c r="BB313" s="3" t="s">
        <v>1405</v>
      </c>
      <c r="BC313" s="3" t="s">
        <v>1405</v>
      </c>
      <c r="BD313" s="3" t="s">
        <v>1405</v>
      </c>
      <c r="BE313" s="3" t="s">
        <v>1405</v>
      </c>
      <c r="BF313" s="3" t="s">
        <v>1405</v>
      </c>
      <c r="BG313" s="3" t="s">
        <v>1405</v>
      </c>
      <c r="BH313" s="3" t="s">
        <v>1405</v>
      </c>
      <c r="BI313" s="3" t="s">
        <v>1405</v>
      </c>
      <c r="BJ313" s="3" t="s">
        <v>1405</v>
      </c>
      <c r="BK313" s="3" t="s">
        <v>1405</v>
      </c>
      <c r="BL313" s="3" t="s">
        <v>1405</v>
      </c>
      <c r="BM313" s="3" t="s">
        <v>1405</v>
      </c>
      <c r="BN313" s="3" t="s">
        <v>1405</v>
      </c>
      <c r="BO313" s="3" t="s">
        <v>1405</v>
      </c>
      <c r="BP313" s="3" t="s">
        <v>1405</v>
      </c>
      <c r="BQ313" s="3" t="s">
        <v>1405</v>
      </c>
      <c r="BR313" s="3" t="s">
        <v>1405</v>
      </c>
      <c r="BS313" s="3" t="s">
        <v>1405</v>
      </c>
      <c r="BT313" s="3" t="s">
        <v>1405</v>
      </c>
      <c r="BU313" s="3" t="str">
        <f t="shared" si="73"/>
        <v>89. PRODUCE THE CHEMICAL</v>
      </c>
      <c r="BV313" s="3" t="str">
        <f t="shared" si="73"/>
        <v/>
      </c>
      <c r="BW313" s="3" t="str">
        <f t="shared" si="73"/>
        <v/>
      </c>
      <c r="BX313" s="3" t="str">
        <f t="shared" si="73"/>
        <v/>
      </c>
      <c r="BY313" s="3" t="str">
        <f t="shared" si="73"/>
        <v>93. AS A BYPRODUCT</v>
      </c>
      <c r="BZ313" s="3" t="str">
        <f t="shared" si="78"/>
        <v/>
      </c>
      <c r="CA313" s="3" t="str">
        <f t="shared" si="78"/>
        <v/>
      </c>
      <c r="CB313" s="3" t="str">
        <f t="shared" si="78"/>
        <v/>
      </c>
      <c r="CC313" s="3" t="str">
        <f t="shared" si="78"/>
        <v/>
      </c>
      <c r="CD313" s="3" t="str">
        <f t="shared" si="78"/>
        <v/>
      </c>
      <c r="CE313" s="3" t="str">
        <f t="shared" si="78"/>
        <v/>
      </c>
      <c r="CF313" s="3" t="str">
        <f t="shared" si="78"/>
        <v/>
      </c>
      <c r="CG313" s="3" t="str">
        <f t="shared" si="78"/>
        <v/>
      </c>
      <c r="CH313" s="3" t="str">
        <f t="shared" si="78"/>
        <v/>
      </c>
      <c r="CI313" s="3" t="str">
        <f t="shared" si="75"/>
        <v/>
      </c>
      <c r="CJ313" s="3" t="str">
        <f t="shared" si="75"/>
        <v/>
      </c>
      <c r="CK313" s="3" t="str">
        <f t="shared" si="75"/>
        <v/>
      </c>
      <c r="CL313" s="3" t="str">
        <f t="shared" si="75"/>
        <v/>
      </c>
      <c r="CM313" s="3" t="str">
        <f t="shared" si="75"/>
        <v/>
      </c>
      <c r="CN313" s="3" t="str">
        <f t="shared" si="75"/>
        <v/>
      </c>
      <c r="CO313" s="3" t="str">
        <f t="shared" si="75"/>
        <v/>
      </c>
      <c r="CP313" s="3" t="str">
        <f t="shared" si="75"/>
        <v/>
      </c>
      <c r="CQ313" s="3" t="str">
        <f t="shared" si="75"/>
        <v/>
      </c>
      <c r="CR313" s="3" t="str">
        <f t="shared" si="75"/>
        <v/>
      </c>
      <c r="CS313" s="3" t="str">
        <f t="shared" si="75"/>
        <v/>
      </c>
      <c r="CT313" s="3" t="str">
        <f t="shared" si="77"/>
        <v/>
      </c>
      <c r="CU313" s="3" t="str">
        <f t="shared" si="77"/>
        <v/>
      </c>
      <c r="CV313" s="3" t="str">
        <f t="shared" si="77"/>
        <v/>
      </c>
      <c r="CW313" s="3" t="str">
        <f t="shared" si="77"/>
        <v/>
      </c>
      <c r="CX313" s="3" t="str">
        <f t="shared" si="77"/>
        <v/>
      </c>
      <c r="CY313" s="3" t="str">
        <f t="shared" si="77"/>
        <v/>
      </c>
      <c r="CZ313" s="3" t="str">
        <f t="shared" si="77"/>
        <v/>
      </c>
      <c r="DA313" s="3" t="str">
        <f t="shared" si="77"/>
        <v/>
      </c>
      <c r="DB313" s="3" t="str">
        <f t="shared" si="77"/>
        <v/>
      </c>
      <c r="DC313" s="3" t="str">
        <f t="shared" si="77"/>
        <v/>
      </c>
      <c r="DD313" s="3" t="str">
        <f t="shared" si="77"/>
        <v/>
      </c>
      <c r="DE313" s="3" t="str">
        <f t="shared" si="77"/>
        <v/>
      </c>
      <c r="DF313" s="3" t="str">
        <f t="shared" si="77"/>
        <v/>
      </c>
      <c r="DG313" s="3" t="str">
        <f t="shared" si="80"/>
        <v/>
      </c>
      <c r="DH313" s="3" t="str">
        <f t="shared" si="80"/>
        <v/>
      </c>
      <c r="DI313" s="3" t="str">
        <f t="shared" si="80"/>
        <v/>
      </c>
      <c r="DJ313" s="3" t="str">
        <f t="shared" si="80"/>
        <v/>
      </c>
      <c r="DK313" s="3" t="str">
        <f t="shared" si="80"/>
        <v/>
      </c>
      <c r="DL313" s="3" t="str">
        <f t="shared" si="71"/>
        <v/>
      </c>
      <c r="DM313" s="3" t="str">
        <f t="shared" si="71"/>
        <v/>
      </c>
      <c r="DN313" s="3" t="str">
        <f t="shared" si="71"/>
        <v/>
      </c>
      <c r="DO313" s="3" t="str">
        <f t="shared" si="71"/>
        <v/>
      </c>
      <c r="DP313" s="3" t="str">
        <f t="shared" si="71"/>
        <v/>
      </c>
      <c r="DQ313" s="3" t="str">
        <f t="shared" si="71"/>
        <v/>
      </c>
      <c r="DR313" s="3" t="str">
        <f t="shared" si="71"/>
        <v/>
      </c>
      <c r="DS313" s="3" t="str">
        <f t="shared" si="71"/>
        <v/>
      </c>
      <c r="DT313" s="3" t="str">
        <f t="shared" si="71"/>
        <v/>
      </c>
      <c r="DU313" s="3" t="str">
        <f t="shared" si="71"/>
        <v/>
      </c>
      <c r="DV313" s="3" t="str">
        <f t="shared" si="79"/>
        <v/>
      </c>
    </row>
    <row r="314" spans="1:126" ht="26.45" customHeight="1">
      <c r="A314" t="s">
        <v>115</v>
      </c>
      <c r="B314">
        <v>2018</v>
      </c>
      <c r="C314" t="s">
        <v>114</v>
      </c>
      <c r="D314">
        <v>106990</v>
      </c>
      <c r="E314" s="31">
        <v>1318216947022</v>
      </c>
      <c r="F314" t="s">
        <v>739</v>
      </c>
      <c r="G314">
        <v>325110</v>
      </c>
      <c r="H314" t="s">
        <v>197</v>
      </c>
      <c r="I314" t="s">
        <v>740</v>
      </c>
      <c r="J314" t="s">
        <v>741</v>
      </c>
      <c r="K314" t="s">
        <v>313</v>
      </c>
      <c r="L314">
        <v>60450</v>
      </c>
      <c r="M314" s="3" t="str">
        <f t="shared" si="66"/>
        <v>89. PRODUCE THE CHEMICAL, 92. SALE OR DISTRIBUTION OF THE CHEMICAL</v>
      </c>
      <c r="N314" s="83" t="s">
        <v>66</v>
      </c>
      <c r="O314" s="3" t="s">
        <v>1444</v>
      </c>
      <c r="P314">
        <v>309</v>
      </c>
      <c r="Q314">
        <v>906</v>
      </c>
      <c r="R314">
        <v>1215</v>
      </c>
      <c r="S314" s="3" t="s">
        <v>1407</v>
      </c>
      <c r="T314" s="3" t="s">
        <v>1405</v>
      </c>
      <c r="U314" s="3" t="s">
        <v>1405</v>
      </c>
      <c r="V314" s="3" t="s">
        <v>1407</v>
      </c>
      <c r="W314" s="3" t="s">
        <v>1405</v>
      </c>
      <c r="X314" s="3" t="s">
        <v>1405</v>
      </c>
      <c r="Y314" s="3" t="s">
        <v>1405</v>
      </c>
      <c r="Z314" s="3" t="s">
        <v>1405</v>
      </c>
      <c r="AA314" s="3" t="s">
        <v>1405</v>
      </c>
      <c r="AB314" s="3" t="s">
        <v>1405</v>
      </c>
      <c r="AC314" s="3" t="s">
        <v>1405</v>
      </c>
      <c r="AD314" s="3" t="s">
        <v>1405</v>
      </c>
      <c r="AE314" s="3" t="s">
        <v>1405</v>
      </c>
      <c r="AF314" s="3" t="s">
        <v>1405</v>
      </c>
      <c r="AG314" s="3" t="s">
        <v>1405</v>
      </c>
      <c r="AH314" s="3" t="s">
        <v>1405</v>
      </c>
      <c r="AI314" s="3" t="s">
        <v>1405</v>
      </c>
      <c r="AJ314" s="3" t="s">
        <v>1405</v>
      </c>
      <c r="AK314" s="3" t="s">
        <v>1405</v>
      </c>
      <c r="AL314" s="3" t="s">
        <v>1405</v>
      </c>
      <c r="AM314" s="3" t="s">
        <v>1405</v>
      </c>
      <c r="AN314" s="3" t="s">
        <v>1405</v>
      </c>
      <c r="AO314" s="3" t="s">
        <v>1405</v>
      </c>
      <c r="AP314" s="3" t="s">
        <v>1405</v>
      </c>
      <c r="AQ314" s="3" t="s">
        <v>1405</v>
      </c>
      <c r="AR314" s="3" t="s">
        <v>1405</v>
      </c>
      <c r="AS314" s="3" t="s">
        <v>1405</v>
      </c>
      <c r="AT314" s="3" t="s">
        <v>1405</v>
      </c>
      <c r="AU314" s="3" t="s">
        <v>1405</v>
      </c>
      <c r="AV314" s="3" t="s">
        <v>1405</v>
      </c>
      <c r="AW314" s="3" t="s">
        <v>1405</v>
      </c>
      <c r="AX314" s="3" t="s">
        <v>1405</v>
      </c>
      <c r="AY314" s="3" t="s">
        <v>1405</v>
      </c>
      <c r="AZ314" s="3" t="s">
        <v>1405</v>
      </c>
      <c r="BA314" s="3" t="s">
        <v>1405</v>
      </c>
      <c r="BB314" s="3" t="s">
        <v>1405</v>
      </c>
      <c r="BC314" s="3" t="s">
        <v>1405</v>
      </c>
      <c r="BD314" s="3" t="s">
        <v>1405</v>
      </c>
      <c r="BE314" s="3" t="s">
        <v>1405</v>
      </c>
      <c r="BF314" s="3" t="s">
        <v>1405</v>
      </c>
      <c r="BG314" s="3" t="s">
        <v>1405</v>
      </c>
      <c r="BH314" s="3" t="s">
        <v>1405</v>
      </c>
      <c r="BI314" s="3" t="s">
        <v>1405</v>
      </c>
      <c r="BJ314" s="3" t="s">
        <v>1405</v>
      </c>
      <c r="BK314" s="3" t="s">
        <v>1405</v>
      </c>
      <c r="BL314" s="3" t="s">
        <v>1405</v>
      </c>
      <c r="BM314" s="3" t="s">
        <v>1405</v>
      </c>
      <c r="BN314" s="3" t="s">
        <v>1405</v>
      </c>
      <c r="BO314" s="3" t="s">
        <v>1405</v>
      </c>
      <c r="BP314" s="3" t="s">
        <v>1405</v>
      </c>
      <c r="BQ314" s="3" t="s">
        <v>1405</v>
      </c>
      <c r="BR314" s="3" t="s">
        <v>1405</v>
      </c>
      <c r="BS314" s="3" t="s">
        <v>1405</v>
      </c>
      <c r="BT314" s="3" t="s">
        <v>1405</v>
      </c>
      <c r="BU314" s="3" t="str">
        <f t="shared" si="73"/>
        <v>89. PRODUCE THE CHEMICAL</v>
      </c>
      <c r="BV314" s="3" t="str">
        <f t="shared" si="73"/>
        <v/>
      </c>
      <c r="BW314" s="3" t="str">
        <f t="shared" si="73"/>
        <v/>
      </c>
      <c r="BX314" s="3" t="str">
        <f t="shared" si="73"/>
        <v>92. SALE OR DISTRIBUTION OF THE CHEMICAL</v>
      </c>
      <c r="BY314" s="3" t="str">
        <f t="shared" si="73"/>
        <v/>
      </c>
      <c r="BZ314" s="3" t="str">
        <f t="shared" si="78"/>
        <v/>
      </c>
      <c r="CA314" s="3" t="str">
        <f t="shared" si="78"/>
        <v/>
      </c>
      <c r="CB314" s="3" t="str">
        <f t="shared" si="78"/>
        <v/>
      </c>
      <c r="CC314" s="3" t="str">
        <f t="shared" si="78"/>
        <v/>
      </c>
      <c r="CD314" s="3" t="str">
        <f t="shared" si="78"/>
        <v/>
      </c>
      <c r="CE314" s="3" t="str">
        <f t="shared" si="78"/>
        <v/>
      </c>
      <c r="CF314" s="3" t="str">
        <f t="shared" si="78"/>
        <v/>
      </c>
      <c r="CG314" s="3" t="str">
        <f t="shared" si="78"/>
        <v/>
      </c>
      <c r="CH314" s="3" t="str">
        <f t="shared" si="78"/>
        <v/>
      </c>
      <c r="CI314" s="3" t="str">
        <f t="shared" si="75"/>
        <v/>
      </c>
      <c r="CJ314" s="3" t="str">
        <f t="shared" si="75"/>
        <v/>
      </c>
      <c r="CK314" s="3" t="str">
        <f t="shared" si="75"/>
        <v/>
      </c>
      <c r="CL314" s="3" t="str">
        <f t="shared" si="75"/>
        <v/>
      </c>
      <c r="CM314" s="3" t="str">
        <f t="shared" si="75"/>
        <v/>
      </c>
      <c r="CN314" s="3" t="str">
        <f t="shared" si="75"/>
        <v/>
      </c>
      <c r="CO314" s="3" t="str">
        <f t="shared" si="75"/>
        <v/>
      </c>
      <c r="CP314" s="3" t="str">
        <f t="shared" si="75"/>
        <v/>
      </c>
      <c r="CQ314" s="3" t="str">
        <f t="shared" si="75"/>
        <v/>
      </c>
      <c r="CR314" s="3" t="str">
        <f t="shared" si="75"/>
        <v/>
      </c>
      <c r="CS314" s="3" t="str">
        <f t="shared" si="75"/>
        <v/>
      </c>
      <c r="CT314" s="3" t="str">
        <f t="shared" si="77"/>
        <v/>
      </c>
      <c r="CU314" s="3" t="str">
        <f t="shared" si="77"/>
        <v/>
      </c>
      <c r="CV314" s="3" t="str">
        <f t="shared" si="77"/>
        <v/>
      </c>
      <c r="CW314" s="3" t="str">
        <f t="shared" si="77"/>
        <v/>
      </c>
      <c r="CX314" s="3" t="str">
        <f t="shared" si="77"/>
        <v/>
      </c>
      <c r="CY314" s="3" t="str">
        <f t="shared" si="77"/>
        <v/>
      </c>
      <c r="CZ314" s="3" t="str">
        <f t="shared" si="77"/>
        <v/>
      </c>
      <c r="DA314" s="3" t="str">
        <f t="shared" si="77"/>
        <v/>
      </c>
      <c r="DB314" s="3" t="str">
        <f t="shared" si="77"/>
        <v/>
      </c>
      <c r="DC314" s="3" t="str">
        <f t="shared" si="77"/>
        <v/>
      </c>
      <c r="DD314" s="3" t="str">
        <f t="shared" si="77"/>
        <v/>
      </c>
      <c r="DE314" s="3" t="str">
        <f t="shared" si="77"/>
        <v/>
      </c>
      <c r="DF314" s="3" t="str">
        <f t="shared" si="77"/>
        <v/>
      </c>
      <c r="DG314" s="3" t="str">
        <f t="shared" si="80"/>
        <v/>
      </c>
      <c r="DH314" s="3" t="str">
        <f t="shared" si="80"/>
        <v/>
      </c>
      <c r="DI314" s="3" t="str">
        <f t="shared" si="80"/>
        <v/>
      </c>
      <c r="DJ314" s="3" t="str">
        <f t="shared" si="80"/>
        <v/>
      </c>
      <c r="DK314" s="3" t="str">
        <f t="shared" si="80"/>
        <v/>
      </c>
      <c r="DL314" s="3" t="str">
        <f t="shared" si="71"/>
        <v/>
      </c>
      <c r="DM314" s="3" t="str">
        <f t="shared" si="71"/>
        <v/>
      </c>
      <c r="DN314" s="3" t="str">
        <f t="shared" si="71"/>
        <v/>
      </c>
      <c r="DO314" s="3" t="str">
        <f t="shared" si="71"/>
        <v/>
      </c>
      <c r="DP314" s="3" t="str">
        <f t="shared" si="71"/>
        <v/>
      </c>
      <c r="DQ314" s="3" t="str">
        <f t="shared" si="71"/>
        <v/>
      </c>
      <c r="DR314" s="3" t="str">
        <f t="shared" si="71"/>
        <v/>
      </c>
      <c r="DS314" s="3" t="str">
        <f t="shared" si="71"/>
        <v/>
      </c>
      <c r="DT314" s="3" t="str">
        <f t="shared" si="71"/>
        <v/>
      </c>
      <c r="DU314" s="3" t="str">
        <f t="shared" si="71"/>
        <v/>
      </c>
      <c r="DV314" s="3" t="str">
        <f t="shared" si="79"/>
        <v/>
      </c>
    </row>
    <row r="315" spans="1:126" ht="45">
      <c r="A315" t="s">
        <v>115</v>
      </c>
      <c r="B315">
        <v>2018</v>
      </c>
      <c r="C315" t="s">
        <v>114</v>
      </c>
      <c r="D315">
        <v>106990</v>
      </c>
      <c r="E315" s="31">
        <v>1318217244577</v>
      </c>
      <c r="F315" t="s">
        <v>737</v>
      </c>
      <c r="G315">
        <v>325199</v>
      </c>
      <c r="H315" t="s">
        <v>197</v>
      </c>
      <c r="I315" t="s">
        <v>738</v>
      </c>
      <c r="J315" t="s">
        <v>515</v>
      </c>
      <c r="K315" t="s">
        <v>148</v>
      </c>
      <c r="L315">
        <v>77571</v>
      </c>
      <c r="M315" s="3" t="str">
        <f t="shared" si="66"/>
        <v>89. PRODUCE THE CHEMICAL, 93. AS A BYPRODUCT</v>
      </c>
      <c r="N315" s="83" t="s">
        <v>66</v>
      </c>
      <c r="O315" s="3" t="s">
        <v>1444</v>
      </c>
      <c r="P315">
        <v>1100</v>
      </c>
      <c r="Q315">
        <v>3200</v>
      </c>
      <c r="R315">
        <v>4300</v>
      </c>
      <c r="S315" s="3" t="s">
        <v>1407</v>
      </c>
      <c r="T315" s="3" t="s">
        <v>1405</v>
      </c>
      <c r="U315" s="3" t="s">
        <v>1405</v>
      </c>
      <c r="V315" s="3" t="s">
        <v>1405</v>
      </c>
      <c r="W315" s="3" t="s">
        <v>1407</v>
      </c>
      <c r="X315" s="3" t="s">
        <v>1405</v>
      </c>
      <c r="Y315" s="3" t="s">
        <v>1405</v>
      </c>
      <c r="Z315" s="3" t="s">
        <v>1405</v>
      </c>
      <c r="AA315" s="3" t="s">
        <v>1405</v>
      </c>
      <c r="AB315" s="3" t="s">
        <v>1405</v>
      </c>
      <c r="AC315" s="3" t="s">
        <v>1405</v>
      </c>
      <c r="AD315" s="3" t="s">
        <v>1405</v>
      </c>
      <c r="AE315" s="3" t="s">
        <v>1405</v>
      </c>
      <c r="AF315" s="3" t="s">
        <v>1405</v>
      </c>
      <c r="AG315" s="3" t="s">
        <v>1405</v>
      </c>
      <c r="AH315" s="3" t="s">
        <v>1405</v>
      </c>
      <c r="AI315" s="3" t="s">
        <v>1405</v>
      </c>
      <c r="AJ315" s="3" t="s">
        <v>1405</v>
      </c>
      <c r="AK315" s="3" t="s">
        <v>1405</v>
      </c>
      <c r="AL315" s="3" t="s">
        <v>1405</v>
      </c>
      <c r="AM315" s="3" t="s">
        <v>1405</v>
      </c>
      <c r="AN315" s="3" t="s">
        <v>1405</v>
      </c>
      <c r="AO315" s="3" t="s">
        <v>1405</v>
      </c>
      <c r="AP315" s="3" t="s">
        <v>1405</v>
      </c>
      <c r="AQ315" s="3" t="s">
        <v>1405</v>
      </c>
      <c r="AR315" s="3" t="s">
        <v>1405</v>
      </c>
      <c r="AS315" s="3" t="s">
        <v>1405</v>
      </c>
      <c r="AT315" s="3" t="s">
        <v>1405</v>
      </c>
      <c r="AU315" s="3" t="s">
        <v>1405</v>
      </c>
      <c r="AV315" s="3" t="s">
        <v>1405</v>
      </c>
      <c r="AW315" s="3" t="s">
        <v>1405</v>
      </c>
      <c r="AX315" s="3" t="s">
        <v>1405</v>
      </c>
      <c r="AY315" s="3" t="s">
        <v>1405</v>
      </c>
      <c r="AZ315" s="3" t="s">
        <v>1405</v>
      </c>
      <c r="BA315" s="3" t="s">
        <v>1405</v>
      </c>
      <c r="BB315" s="3" t="s">
        <v>1405</v>
      </c>
      <c r="BC315" s="3" t="s">
        <v>1405</v>
      </c>
      <c r="BD315" s="3" t="s">
        <v>1405</v>
      </c>
      <c r="BE315" s="3" t="s">
        <v>1405</v>
      </c>
      <c r="BF315" s="3" t="s">
        <v>1405</v>
      </c>
      <c r="BG315" s="3" t="s">
        <v>1405</v>
      </c>
      <c r="BH315" s="3" t="s">
        <v>1405</v>
      </c>
      <c r="BI315" s="3" t="s">
        <v>1405</v>
      </c>
      <c r="BJ315" s="3" t="s">
        <v>1405</v>
      </c>
      <c r="BK315" s="3" t="s">
        <v>1405</v>
      </c>
      <c r="BL315" s="3" t="s">
        <v>1405</v>
      </c>
      <c r="BM315" s="3" t="s">
        <v>1405</v>
      </c>
      <c r="BN315" s="3" t="s">
        <v>1405</v>
      </c>
      <c r="BO315" s="3" t="s">
        <v>1405</v>
      </c>
      <c r="BP315" s="3" t="s">
        <v>1405</v>
      </c>
      <c r="BQ315" s="3" t="s">
        <v>1405</v>
      </c>
      <c r="BR315" s="3" t="s">
        <v>1405</v>
      </c>
      <c r="BS315" s="3" t="s">
        <v>1405</v>
      </c>
      <c r="BT315" s="3" t="s">
        <v>1405</v>
      </c>
      <c r="BU315" s="3" t="str">
        <f t="shared" si="73"/>
        <v>89. PRODUCE THE CHEMICAL</v>
      </c>
      <c r="BV315" s="3" t="str">
        <f t="shared" si="73"/>
        <v/>
      </c>
      <c r="BW315" s="3" t="str">
        <f t="shared" si="73"/>
        <v/>
      </c>
      <c r="BX315" s="3" t="str">
        <f t="shared" si="73"/>
        <v/>
      </c>
      <c r="BY315" s="3" t="str">
        <f t="shared" si="73"/>
        <v>93. AS A BYPRODUCT</v>
      </c>
      <c r="BZ315" s="3" t="str">
        <f t="shared" si="78"/>
        <v/>
      </c>
      <c r="CA315" s="3" t="str">
        <f t="shared" si="78"/>
        <v/>
      </c>
      <c r="CB315" s="3" t="str">
        <f t="shared" si="78"/>
        <v/>
      </c>
      <c r="CC315" s="3" t="str">
        <f t="shared" si="78"/>
        <v/>
      </c>
      <c r="CD315" s="3" t="str">
        <f t="shared" si="78"/>
        <v/>
      </c>
      <c r="CE315" s="3" t="str">
        <f t="shared" si="78"/>
        <v/>
      </c>
      <c r="CF315" s="3" t="str">
        <f t="shared" si="78"/>
        <v/>
      </c>
      <c r="CG315" s="3" t="str">
        <f t="shared" si="78"/>
        <v/>
      </c>
      <c r="CH315" s="3" t="str">
        <f t="shared" si="78"/>
        <v/>
      </c>
      <c r="CI315" s="3" t="str">
        <f t="shared" si="75"/>
        <v/>
      </c>
      <c r="CJ315" s="3" t="str">
        <f t="shared" ref="CJ315:CW335" si="81">IF(AH315="Yes", CJ$1,"")</f>
        <v/>
      </c>
      <c r="CK315" s="3" t="str">
        <f t="shared" si="81"/>
        <v/>
      </c>
      <c r="CL315" s="3" t="str">
        <f t="shared" si="81"/>
        <v/>
      </c>
      <c r="CM315" s="3" t="str">
        <f t="shared" si="81"/>
        <v/>
      </c>
      <c r="CN315" s="3" t="str">
        <f t="shared" si="81"/>
        <v/>
      </c>
      <c r="CO315" s="3" t="str">
        <f t="shared" si="81"/>
        <v/>
      </c>
      <c r="CP315" s="3" t="str">
        <f t="shared" si="81"/>
        <v/>
      </c>
      <c r="CQ315" s="3" t="str">
        <f t="shared" si="81"/>
        <v/>
      </c>
      <c r="CR315" s="3" t="str">
        <f t="shared" si="81"/>
        <v/>
      </c>
      <c r="CS315" s="3" t="str">
        <f t="shared" si="81"/>
        <v/>
      </c>
      <c r="CT315" s="3" t="str">
        <f t="shared" si="77"/>
        <v/>
      </c>
      <c r="CU315" s="3" t="str">
        <f t="shared" si="77"/>
        <v/>
      </c>
      <c r="CV315" s="3" t="str">
        <f t="shared" si="77"/>
        <v/>
      </c>
      <c r="CW315" s="3" t="str">
        <f t="shared" si="77"/>
        <v/>
      </c>
      <c r="CX315" s="3" t="str">
        <f t="shared" si="77"/>
        <v/>
      </c>
      <c r="CY315" s="3" t="str">
        <f t="shared" si="77"/>
        <v/>
      </c>
      <c r="CZ315" s="3" t="str">
        <f t="shared" si="77"/>
        <v/>
      </c>
      <c r="DA315" s="3" t="str">
        <f t="shared" si="77"/>
        <v/>
      </c>
      <c r="DB315" s="3" t="str">
        <f t="shared" si="77"/>
        <v/>
      </c>
      <c r="DC315" s="3" t="str">
        <f t="shared" si="77"/>
        <v/>
      </c>
      <c r="DD315" s="3" t="str">
        <f t="shared" si="77"/>
        <v/>
      </c>
      <c r="DE315" s="3" t="str">
        <f t="shared" si="77"/>
        <v/>
      </c>
      <c r="DF315" s="3" t="str">
        <f t="shared" si="77"/>
        <v/>
      </c>
      <c r="DG315" s="3" t="str">
        <f t="shared" si="80"/>
        <v/>
      </c>
      <c r="DH315" s="3" t="str">
        <f t="shared" si="80"/>
        <v/>
      </c>
      <c r="DI315" s="3" t="str">
        <f t="shared" si="80"/>
        <v/>
      </c>
      <c r="DJ315" s="3" t="str">
        <f t="shared" si="80"/>
        <v/>
      </c>
      <c r="DK315" s="3" t="str">
        <f t="shared" si="80"/>
        <v/>
      </c>
      <c r="DL315" s="3" t="str">
        <f t="shared" si="71"/>
        <v/>
      </c>
      <c r="DM315" s="3" t="str">
        <f t="shared" si="71"/>
        <v/>
      </c>
      <c r="DN315" s="3" t="str">
        <f t="shared" si="71"/>
        <v/>
      </c>
      <c r="DO315" s="3" t="str">
        <f t="shared" si="71"/>
        <v/>
      </c>
      <c r="DP315" s="3" t="str">
        <f t="shared" si="71"/>
        <v/>
      </c>
      <c r="DQ315" s="3" t="str">
        <f t="shared" si="71"/>
        <v/>
      </c>
      <c r="DR315" s="3" t="str">
        <f t="shared" si="71"/>
        <v/>
      </c>
      <c r="DS315" s="3" t="str">
        <f t="shared" si="71"/>
        <v/>
      </c>
      <c r="DT315" s="3" t="str">
        <f t="shared" si="71"/>
        <v/>
      </c>
      <c r="DU315" s="3" t="str">
        <f t="shared" si="71"/>
        <v/>
      </c>
      <c r="DV315" s="3" t="str">
        <f t="shared" si="79"/>
        <v/>
      </c>
    </row>
    <row r="316" spans="1:126" ht="45">
      <c r="A316" t="s">
        <v>115</v>
      </c>
      <c r="B316">
        <v>2019</v>
      </c>
      <c r="C316" t="s">
        <v>114</v>
      </c>
      <c r="D316">
        <v>106990</v>
      </c>
      <c r="E316" s="31">
        <v>1319219428024</v>
      </c>
      <c r="F316" t="s">
        <v>737</v>
      </c>
      <c r="G316">
        <v>325199</v>
      </c>
      <c r="H316" t="s">
        <v>197</v>
      </c>
      <c r="I316" t="s">
        <v>738</v>
      </c>
      <c r="J316" t="s">
        <v>515</v>
      </c>
      <c r="K316" t="s">
        <v>148</v>
      </c>
      <c r="L316">
        <v>77571</v>
      </c>
      <c r="M316" s="3" t="str">
        <f t="shared" si="66"/>
        <v>89. PRODUCE THE CHEMICAL, 93. AS A BYPRODUCT</v>
      </c>
      <c r="N316" s="83" t="s">
        <v>66</v>
      </c>
      <c r="O316" s="3" t="s">
        <v>1444</v>
      </c>
      <c r="P316">
        <v>1100</v>
      </c>
      <c r="Q316">
        <v>3000</v>
      </c>
      <c r="R316">
        <v>4100</v>
      </c>
      <c r="S316" s="3" t="s">
        <v>1407</v>
      </c>
      <c r="T316" s="3" t="s">
        <v>1405</v>
      </c>
      <c r="U316" s="3" t="s">
        <v>1405</v>
      </c>
      <c r="V316" s="3" t="s">
        <v>1405</v>
      </c>
      <c r="W316" s="3" t="s">
        <v>1407</v>
      </c>
      <c r="X316" s="3" t="s">
        <v>1405</v>
      </c>
      <c r="Y316" s="3" t="s">
        <v>1405</v>
      </c>
      <c r="Z316" s="3" t="s">
        <v>1405</v>
      </c>
      <c r="AA316" s="3" t="s">
        <v>1405</v>
      </c>
      <c r="AB316" s="3" t="s">
        <v>1405</v>
      </c>
      <c r="AC316" s="3" t="s">
        <v>1405</v>
      </c>
      <c r="AD316" s="3" t="s">
        <v>1405</v>
      </c>
      <c r="AE316" s="3" t="s">
        <v>1405</v>
      </c>
      <c r="AF316" s="3" t="s">
        <v>1405</v>
      </c>
      <c r="AG316" s="3" t="s">
        <v>1405</v>
      </c>
      <c r="AH316" s="3" t="s">
        <v>1405</v>
      </c>
      <c r="AI316" s="3" t="s">
        <v>1405</v>
      </c>
      <c r="AJ316" s="3" t="s">
        <v>1405</v>
      </c>
      <c r="AK316" s="3" t="s">
        <v>1405</v>
      </c>
      <c r="AL316" s="3" t="s">
        <v>1405</v>
      </c>
      <c r="AM316" s="3" t="s">
        <v>1405</v>
      </c>
      <c r="AN316" s="3" t="s">
        <v>1405</v>
      </c>
      <c r="AO316" s="3" t="s">
        <v>1405</v>
      </c>
      <c r="AP316" s="3" t="s">
        <v>1405</v>
      </c>
      <c r="AQ316" s="3" t="s">
        <v>1405</v>
      </c>
      <c r="AR316" s="3" t="s">
        <v>1405</v>
      </c>
      <c r="AS316" s="3" t="s">
        <v>1405</v>
      </c>
      <c r="AT316" s="3" t="s">
        <v>1405</v>
      </c>
      <c r="AU316" s="3" t="s">
        <v>1405</v>
      </c>
      <c r="AV316" s="3" t="s">
        <v>1405</v>
      </c>
      <c r="AW316" s="3" t="s">
        <v>1405</v>
      </c>
      <c r="AX316" s="3" t="s">
        <v>1405</v>
      </c>
      <c r="AY316" s="3" t="s">
        <v>1405</v>
      </c>
      <c r="AZ316" s="3" t="s">
        <v>1405</v>
      </c>
      <c r="BA316" s="3" t="s">
        <v>1405</v>
      </c>
      <c r="BB316" s="3" t="s">
        <v>1405</v>
      </c>
      <c r="BC316" s="3" t="s">
        <v>1405</v>
      </c>
      <c r="BD316" s="3" t="s">
        <v>1405</v>
      </c>
      <c r="BE316" s="3" t="s">
        <v>1405</v>
      </c>
      <c r="BF316" s="3" t="s">
        <v>1405</v>
      </c>
      <c r="BG316" s="3" t="s">
        <v>1405</v>
      </c>
      <c r="BH316" s="3" t="s">
        <v>1405</v>
      </c>
      <c r="BI316" s="3" t="s">
        <v>1405</v>
      </c>
      <c r="BJ316" s="3" t="s">
        <v>1405</v>
      </c>
      <c r="BK316" s="3" t="s">
        <v>1405</v>
      </c>
      <c r="BL316" s="3" t="s">
        <v>1405</v>
      </c>
      <c r="BM316" s="3" t="s">
        <v>1405</v>
      </c>
      <c r="BN316" s="3" t="s">
        <v>1405</v>
      </c>
      <c r="BO316" s="3" t="s">
        <v>1405</v>
      </c>
      <c r="BP316" s="3" t="s">
        <v>1405</v>
      </c>
      <c r="BQ316" s="3" t="s">
        <v>1405</v>
      </c>
      <c r="BR316" s="3" t="s">
        <v>1405</v>
      </c>
      <c r="BS316" s="3" t="s">
        <v>1405</v>
      </c>
      <c r="BT316" s="3" t="s">
        <v>1405</v>
      </c>
      <c r="BU316" s="3" t="str">
        <f t="shared" si="73"/>
        <v>89. PRODUCE THE CHEMICAL</v>
      </c>
      <c r="BV316" s="3" t="str">
        <f t="shared" si="73"/>
        <v/>
      </c>
      <c r="BW316" s="3" t="str">
        <f t="shared" si="73"/>
        <v/>
      </c>
      <c r="BX316" s="3" t="str">
        <f t="shared" si="73"/>
        <v/>
      </c>
      <c r="BY316" s="3" t="str">
        <f t="shared" si="73"/>
        <v>93. AS A BYPRODUCT</v>
      </c>
      <c r="BZ316" s="3" t="str">
        <f t="shared" si="78"/>
        <v/>
      </c>
      <c r="CA316" s="3" t="str">
        <f t="shared" si="78"/>
        <v/>
      </c>
      <c r="CB316" s="3" t="str">
        <f t="shared" si="78"/>
        <v/>
      </c>
      <c r="CC316" s="3" t="str">
        <f t="shared" si="78"/>
        <v/>
      </c>
      <c r="CD316" s="3" t="str">
        <f t="shared" si="78"/>
        <v/>
      </c>
      <c r="CE316" s="3" t="str">
        <f t="shared" si="78"/>
        <v/>
      </c>
      <c r="CF316" s="3" t="str">
        <f t="shared" si="78"/>
        <v/>
      </c>
      <c r="CG316" s="3" t="str">
        <f t="shared" si="78"/>
        <v/>
      </c>
      <c r="CH316" s="3" t="str">
        <f t="shared" si="78"/>
        <v/>
      </c>
      <c r="CI316" s="3" t="str">
        <f t="shared" si="78"/>
        <v/>
      </c>
      <c r="CJ316" s="3" t="str">
        <f t="shared" si="81"/>
        <v/>
      </c>
      <c r="CK316" s="3" t="str">
        <f t="shared" si="81"/>
        <v/>
      </c>
      <c r="CL316" s="3" t="str">
        <f t="shared" si="81"/>
        <v/>
      </c>
      <c r="CM316" s="3" t="str">
        <f t="shared" si="81"/>
        <v/>
      </c>
      <c r="CN316" s="3" t="str">
        <f t="shared" si="81"/>
        <v/>
      </c>
      <c r="CO316" s="3" t="str">
        <f t="shared" si="81"/>
        <v/>
      </c>
      <c r="CP316" s="3" t="str">
        <f t="shared" si="81"/>
        <v/>
      </c>
      <c r="CQ316" s="3" t="str">
        <f t="shared" si="81"/>
        <v/>
      </c>
      <c r="CR316" s="3" t="str">
        <f t="shared" si="81"/>
        <v/>
      </c>
      <c r="CS316" s="3" t="str">
        <f t="shared" si="81"/>
        <v/>
      </c>
      <c r="CT316" s="3" t="str">
        <f t="shared" si="77"/>
        <v/>
      </c>
      <c r="CU316" s="3" t="str">
        <f t="shared" si="77"/>
        <v/>
      </c>
      <c r="CV316" s="3" t="str">
        <f t="shared" si="77"/>
        <v/>
      </c>
      <c r="CW316" s="3" t="str">
        <f t="shared" si="77"/>
        <v/>
      </c>
      <c r="CX316" s="3" t="str">
        <f t="shared" si="77"/>
        <v/>
      </c>
      <c r="CY316" s="3" t="str">
        <f t="shared" si="77"/>
        <v/>
      </c>
      <c r="CZ316" s="3" t="str">
        <f t="shared" si="77"/>
        <v/>
      </c>
      <c r="DA316" s="3" t="str">
        <f t="shared" si="77"/>
        <v/>
      </c>
      <c r="DB316" s="3" t="str">
        <f t="shared" si="77"/>
        <v/>
      </c>
      <c r="DC316" s="3" t="str">
        <f t="shared" si="77"/>
        <v/>
      </c>
      <c r="DD316" s="3" t="str">
        <f t="shared" si="77"/>
        <v/>
      </c>
      <c r="DE316" s="3" t="str">
        <f t="shared" si="77"/>
        <v/>
      </c>
      <c r="DF316" s="3" t="str">
        <f t="shared" si="77"/>
        <v/>
      </c>
      <c r="DG316" s="3" t="str">
        <f t="shared" si="80"/>
        <v/>
      </c>
      <c r="DH316" s="3" t="str">
        <f t="shared" si="80"/>
        <v/>
      </c>
      <c r="DI316" s="3" t="str">
        <f t="shared" si="80"/>
        <v/>
      </c>
      <c r="DJ316" s="3" t="str">
        <f t="shared" si="80"/>
        <v/>
      </c>
      <c r="DK316" s="3" t="str">
        <f t="shared" si="80"/>
        <v/>
      </c>
      <c r="DL316" s="3" t="str">
        <f t="shared" si="71"/>
        <v/>
      </c>
      <c r="DM316" s="3" t="str">
        <f t="shared" si="71"/>
        <v/>
      </c>
      <c r="DN316" s="3" t="str">
        <f t="shared" si="71"/>
        <v/>
      </c>
      <c r="DO316" s="3" t="str">
        <f t="shared" si="71"/>
        <v/>
      </c>
      <c r="DP316" s="3" t="str">
        <f t="shared" si="71"/>
        <v/>
      </c>
      <c r="DQ316" s="3" t="str">
        <f t="shared" si="71"/>
        <v/>
      </c>
      <c r="DR316" s="3" t="str">
        <f t="shared" si="71"/>
        <v/>
      </c>
      <c r="DS316" s="3" t="str">
        <f t="shared" si="71"/>
        <v/>
      </c>
      <c r="DT316" s="3" t="str">
        <f t="shared" si="71"/>
        <v/>
      </c>
      <c r="DU316" s="3" t="str">
        <f t="shared" si="71"/>
        <v/>
      </c>
      <c r="DV316" s="3" t="str">
        <f t="shared" si="79"/>
        <v/>
      </c>
    </row>
    <row r="317" spans="1:126" ht="45">
      <c r="A317" t="s">
        <v>115</v>
      </c>
      <c r="B317">
        <v>2019</v>
      </c>
      <c r="C317" t="s">
        <v>114</v>
      </c>
      <c r="D317">
        <v>106990</v>
      </c>
      <c r="E317" s="31">
        <v>1319217927437</v>
      </c>
      <c r="F317" t="s">
        <v>739</v>
      </c>
      <c r="G317">
        <v>325110</v>
      </c>
      <c r="H317" t="s">
        <v>197</v>
      </c>
      <c r="I317" t="s">
        <v>740</v>
      </c>
      <c r="J317" t="s">
        <v>741</v>
      </c>
      <c r="K317" t="s">
        <v>313</v>
      </c>
      <c r="L317">
        <v>60450</v>
      </c>
      <c r="M317" s="3" t="str">
        <f t="shared" si="66"/>
        <v>89. PRODUCE THE CHEMICAL, 93. AS A BYPRODUCT</v>
      </c>
      <c r="N317" s="83" t="s">
        <v>66</v>
      </c>
      <c r="O317" s="3" t="s">
        <v>1444</v>
      </c>
      <c r="P317">
        <v>205</v>
      </c>
      <c r="Q317">
        <v>788</v>
      </c>
      <c r="R317">
        <v>993</v>
      </c>
      <c r="S317" s="3" t="s">
        <v>1407</v>
      </c>
      <c r="T317" s="3" t="s">
        <v>1405</v>
      </c>
      <c r="U317" s="3" t="s">
        <v>1405</v>
      </c>
      <c r="V317" s="3" t="s">
        <v>1405</v>
      </c>
      <c r="W317" s="3" t="s">
        <v>1407</v>
      </c>
      <c r="X317" s="3" t="s">
        <v>1405</v>
      </c>
      <c r="Y317" s="3" t="s">
        <v>1405</v>
      </c>
      <c r="Z317" s="3" t="s">
        <v>1405</v>
      </c>
      <c r="AA317" s="3" t="s">
        <v>1405</v>
      </c>
      <c r="AB317" s="3" t="s">
        <v>1405</v>
      </c>
      <c r="AC317" s="3" t="s">
        <v>1405</v>
      </c>
      <c r="AD317" s="3" t="s">
        <v>1405</v>
      </c>
      <c r="AE317" s="3" t="s">
        <v>1405</v>
      </c>
      <c r="AF317" s="3" t="s">
        <v>1405</v>
      </c>
      <c r="AG317" s="3" t="s">
        <v>1405</v>
      </c>
      <c r="AH317" s="3" t="s">
        <v>1405</v>
      </c>
      <c r="AI317" s="3" t="s">
        <v>1405</v>
      </c>
      <c r="AJ317" s="3" t="s">
        <v>1405</v>
      </c>
      <c r="AK317" s="3" t="s">
        <v>1405</v>
      </c>
      <c r="AL317" s="3" t="s">
        <v>1405</v>
      </c>
      <c r="AM317" s="3" t="s">
        <v>1405</v>
      </c>
      <c r="AN317" s="3" t="s">
        <v>1405</v>
      </c>
      <c r="AO317" s="3" t="s">
        <v>1405</v>
      </c>
      <c r="AP317" s="3" t="s">
        <v>1405</v>
      </c>
      <c r="AQ317" s="3" t="s">
        <v>1405</v>
      </c>
      <c r="AR317" s="3" t="s">
        <v>1405</v>
      </c>
      <c r="AS317" s="3" t="s">
        <v>1405</v>
      </c>
      <c r="AT317" s="3" t="s">
        <v>1405</v>
      </c>
      <c r="AU317" s="3" t="s">
        <v>1405</v>
      </c>
      <c r="AV317" s="3" t="s">
        <v>1405</v>
      </c>
      <c r="AW317" s="3" t="s">
        <v>1405</v>
      </c>
      <c r="AX317" s="3" t="s">
        <v>1405</v>
      </c>
      <c r="AY317" s="3" t="s">
        <v>1405</v>
      </c>
      <c r="AZ317" s="3" t="s">
        <v>1405</v>
      </c>
      <c r="BA317" s="3" t="s">
        <v>1405</v>
      </c>
      <c r="BB317" s="3" t="s">
        <v>1405</v>
      </c>
      <c r="BC317" s="3" t="s">
        <v>1405</v>
      </c>
      <c r="BD317" s="3" t="s">
        <v>1405</v>
      </c>
      <c r="BE317" s="3" t="s">
        <v>1405</v>
      </c>
      <c r="BF317" s="3" t="s">
        <v>1405</v>
      </c>
      <c r="BG317" s="3" t="s">
        <v>1405</v>
      </c>
      <c r="BH317" s="3" t="s">
        <v>1405</v>
      </c>
      <c r="BI317" s="3" t="s">
        <v>1405</v>
      </c>
      <c r="BJ317" s="3" t="s">
        <v>1405</v>
      </c>
      <c r="BK317" s="3" t="s">
        <v>1405</v>
      </c>
      <c r="BL317" s="3" t="s">
        <v>1405</v>
      </c>
      <c r="BM317" s="3" t="s">
        <v>1405</v>
      </c>
      <c r="BN317" s="3" t="s">
        <v>1405</v>
      </c>
      <c r="BO317" s="3" t="s">
        <v>1405</v>
      </c>
      <c r="BP317" s="3" t="s">
        <v>1405</v>
      </c>
      <c r="BQ317" s="3" t="s">
        <v>1405</v>
      </c>
      <c r="BR317" s="3" t="s">
        <v>1405</v>
      </c>
      <c r="BS317" s="3" t="s">
        <v>1405</v>
      </c>
      <c r="BT317" s="3" t="s">
        <v>1405</v>
      </c>
      <c r="BU317" s="3" t="str">
        <f t="shared" si="73"/>
        <v>89. PRODUCE THE CHEMICAL</v>
      </c>
      <c r="BV317" s="3" t="str">
        <f t="shared" si="73"/>
        <v/>
      </c>
      <c r="BW317" s="3" t="str">
        <f t="shared" si="73"/>
        <v/>
      </c>
      <c r="BX317" s="3" t="str">
        <f t="shared" si="73"/>
        <v/>
      </c>
      <c r="BY317" s="3" t="str">
        <f t="shared" si="73"/>
        <v>93. AS A BYPRODUCT</v>
      </c>
      <c r="BZ317" s="3" t="str">
        <f t="shared" si="78"/>
        <v/>
      </c>
      <c r="CA317" s="3" t="str">
        <f t="shared" si="78"/>
        <v/>
      </c>
      <c r="CB317" s="3" t="str">
        <f t="shared" si="78"/>
        <v/>
      </c>
      <c r="CC317" s="3" t="str">
        <f t="shared" si="78"/>
        <v/>
      </c>
      <c r="CD317" s="3" t="str">
        <f t="shared" si="78"/>
        <v/>
      </c>
      <c r="CE317" s="3" t="str">
        <f t="shared" si="78"/>
        <v/>
      </c>
      <c r="CF317" s="3" t="str">
        <f t="shared" si="78"/>
        <v/>
      </c>
      <c r="CG317" s="3" t="str">
        <f t="shared" si="78"/>
        <v/>
      </c>
      <c r="CH317" s="3" t="str">
        <f t="shared" si="78"/>
        <v/>
      </c>
      <c r="CI317" s="3" t="str">
        <f t="shared" si="78"/>
        <v/>
      </c>
      <c r="CJ317" s="3" t="str">
        <f t="shared" si="81"/>
        <v/>
      </c>
      <c r="CK317" s="3" t="str">
        <f t="shared" si="81"/>
        <v/>
      </c>
      <c r="CL317" s="3" t="str">
        <f t="shared" si="81"/>
        <v/>
      </c>
      <c r="CM317" s="3" t="str">
        <f t="shared" si="81"/>
        <v/>
      </c>
      <c r="CN317" s="3" t="str">
        <f t="shared" si="81"/>
        <v/>
      </c>
      <c r="CO317" s="3" t="str">
        <f t="shared" si="81"/>
        <v/>
      </c>
      <c r="CP317" s="3" t="str">
        <f t="shared" si="81"/>
        <v/>
      </c>
      <c r="CQ317" s="3" t="str">
        <f t="shared" si="81"/>
        <v/>
      </c>
      <c r="CR317" s="3" t="str">
        <f t="shared" si="81"/>
        <v/>
      </c>
      <c r="CS317" s="3" t="str">
        <f t="shared" si="81"/>
        <v/>
      </c>
      <c r="CT317" s="3" t="str">
        <f t="shared" si="77"/>
        <v/>
      </c>
      <c r="CU317" s="3" t="str">
        <f t="shared" si="77"/>
        <v/>
      </c>
      <c r="CV317" s="3" t="str">
        <f t="shared" si="77"/>
        <v/>
      </c>
      <c r="CW317" s="3" t="str">
        <f t="shared" si="77"/>
        <v/>
      </c>
      <c r="CX317" s="3" t="str">
        <f t="shared" si="77"/>
        <v/>
      </c>
      <c r="CY317" s="3" t="str">
        <f t="shared" si="77"/>
        <v/>
      </c>
      <c r="CZ317" s="3" t="str">
        <f t="shared" si="77"/>
        <v/>
      </c>
      <c r="DA317" s="3" t="str">
        <f t="shared" si="77"/>
        <v/>
      </c>
      <c r="DB317" s="3" t="str">
        <f t="shared" si="77"/>
        <v/>
      </c>
      <c r="DC317" s="3" t="str">
        <f t="shared" si="77"/>
        <v/>
      </c>
      <c r="DD317" s="3" t="str">
        <f t="shared" si="77"/>
        <v/>
      </c>
      <c r="DE317" s="3" t="str">
        <f t="shared" si="77"/>
        <v/>
      </c>
      <c r="DF317" s="3" t="str">
        <f t="shared" si="77"/>
        <v/>
      </c>
      <c r="DG317" s="3" t="str">
        <f t="shared" si="80"/>
        <v/>
      </c>
      <c r="DH317" s="3" t="str">
        <f t="shared" si="80"/>
        <v/>
      </c>
      <c r="DI317" s="3" t="str">
        <f t="shared" si="80"/>
        <v/>
      </c>
      <c r="DJ317" s="3" t="str">
        <f t="shared" si="80"/>
        <v/>
      </c>
      <c r="DK317" s="3" t="str">
        <f t="shared" si="80"/>
        <v/>
      </c>
      <c r="DL317" s="3" t="str">
        <f t="shared" si="71"/>
        <v/>
      </c>
      <c r="DM317" s="3" t="str">
        <f t="shared" si="71"/>
        <v/>
      </c>
      <c r="DN317" s="3" t="str">
        <f t="shared" si="71"/>
        <v/>
      </c>
      <c r="DO317" s="3" t="str">
        <f t="shared" si="71"/>
        <v/>
      </c>
      <c r="DP317" s="3" t="str">
        <f t="shared" si="71"/>
        <v/>
      </c>
      <c r="DQ317" s="3" t="str">
        <f t="shared" si="71"/>
        <v/>
      </c>
      <c r="DR317" s="3" t="str">
        <f t="shared" si="71"/>
        <v/>
      </c>
      <c r="DS317" s="3" t="str">
        <f t="shared" si="71"/>
        <v/>
      </c>
      <c r="DT317" s="3" t="str">
        <f t="shared" si="71"/>
        <v/>
      </c>
      <c r="DU317" s="3" t="str">
        <f t="shared" si="71"/>
        <v/>
      </c>
      <c r="DV317" s="3" t="str">
        <f t="shared" si="79"/>
        <v/>
      </c>
    </row>
    <row r="318" spans="1:126" ht="105">
      <c r="A318" t="s">
        <v>115</v>
      </c>
      <c r="B318">
        <v>2019</v>
      </c>
      <c r="C318" t="s">
        <v>114</v>
      </c>
      <c r="D318">
        <v>106990</v>
      </c>
      <c r="E318" s="31">
        <v>1319218256992</v>
      </c>
      <c r="F318" t="s">
        <v>195</v>
      </c>
      <c r="G318">
        <v>325110</v>
      </c>
      <c r="H318" t="s">
        <v>197</v>
      </c>
      <c r="I318" t="s">
        <v>198</v>
      </c>
      <c r="J318" t="s">
        <v>199</v>
      </c>
      <c r="K318" t="s">
        <v>148</v>
      </c>
      <c r="L318">
        <v>78410</v>
      </c>
      <c r="M318" s="3" t="str">
        <f t="shared" si="66"/>
        <v>89. PRODUCE THE CHEMICAL, 92. SALE OR DISTRIBUTION OF THE CHEMICAL</v>
      </c>
      <c r="N318" s="83" t="s">
        <v>66</v>
      </c>
      <c r="O318" s="3" t="s">
        <v>1444</v>
      </c>
      <c r="P318">
        <v>6047.26</v>
      </c>
      <c r="Q318">
        <v>1845.01</v>
      </c>
      <c r="R318">
        <v>7892.27</v>
      </c>
      <c r="S318" s="3" t="s">
        <v>1407</v>
      </c>
      <c r="T318" s="3" t="s">
        <v>1405</v>
      </c>
      <c r="U318" s="3" t="s">
        <v>1405</v>
      </c>
      <c r="V318" s="3" t="s">
        <v>1407</v>
      </c>
      <c r="W318" s="3" t="s">
        <v>1405</v>
      </c>
      <c r="X318" s="3" t="s">
        <v>1405</v>
      </c>
      <c r="Y318" s="3" t="s">
        <v>1405</v>
      </c>
      <c r="Z318" s="3" t="s">
        <v>1405</v>
      </c>
      <c r="AA318" s="3" t="s">
        <v>1405</v>
      </c>
      <c r="AB318" s="3" t="s">
        <v>1405</v>
      </c>
      <c r="AC318" s="3" t="s">
        <v>1405</v>
      </c>
      <c r="AD318" s="3" t="s">
        <v>1405</v>
      </c>
      <c r="AE318" s="3" t="s">
        <v>1405</v>
      </c>
      <c r="AF318" s="3" t="s">
        <v>1405</v>
      </c>
      <c r="AG318" s="3" t="s">
        <v>1405</v>
      </c>
      <c r="AH318" s="3" t="s">
        <v>1405</v>
      </c>
      <c r="AI318" s="3" t="s">
        <v>1405</v>
      </c>
      <c r="AJ318" s="3" t="s">
        <v>1405</v>
      </c>
      <c r="AK318" s="3" t="s">
        <v>1405</v>
      </c>
      <c r="AL318" s="3" t="s">
        <v>1405</v>
      </c>
      <c r="AM318" s="3" t="s">
        <v>1405</v>
      </c>
      <c r="AN318" s="3" t="s">
        <v>1405</v>
      </c>
      <c r="AO318" s="3" t="s">
        <v>1405</v>
      </c>
      <c r="AP318" s="3" t="s">
        <v>1405</v>
      </c>
      <c r="AQ318" s="3" t="s">
        <v>1405</v>
      </c>
      <c r="AR318" s="3" t="s">
        <v>1405</v>
      </c>
      <c r="AS318" s="3" t="s">
        <v>1405</v>
      </c>
      <c r="AT318" s="3" t="s">
        <v>1405</v>
      </c>
      <c r="AU318" s="3" t="s">
        <v>1405</v>
      </c>
      <c r="AV318" s="3" t="s">
        <v>1405</v>
      </c>
      <c r="AW318" s="3" t="s">
        <v>1405</v>
      </c>
      <c r="AX318" s="3" t="s">
        <v>1405</v>
      </c>
      <c r="AY318" s="3" t="s">
        <v>1405</v>
      </c>
      <c r="AZ318" s="3" t="s">
        <v>1405</v>
      </c>
      <c r="BA318" s="3" t="s">
        <v>1405</v>
      </c>
      <c r="BB318" s="3" t="s">
        <v>1405</v>
      </c>
      <c r="BC318" s="3" t="s">
        <v>1405</v>
      </c>
      <c r="BD318" s="3" t="s">
        <v>1405</v>
      </c>
      <c r="BE318" s="3" t="s">
        <v>1405</v>
      </c>
      <c r="BF318" s="3" t="s">
        <v>1405</v>
      </c>
      <c r="BG318" s="3" t="s">
        <v>1405</v>
      </c>
      <c r="BH318" s="3" t="s">
        <v>1405</v>
      </c>
      <c r="BI318" s="3" t="s">
        <v>1405</v>
      </c>
      <c r="BJ318" s="3" t="s">
        <v>1405</v>
      </c>
      <c r="BK318" s="3" t="s">
        <v>1405</v>
      </c>
      <c r="BL318" s="3" t="s">
        <v>1405</v>
      </c>
      <c r="BM318" s="3" t="s">
        <v>1405</v>
      </c>
      <c r="BN318" s="3" t="s">
        <v>1405</v>
      </c>
      <c r="BO318" s="3" t="s">
        <v>1405</v>
      </c>
      <c r="BP318" s="3" t="s">
        <v>1405</v>
      </c>
      <c r="BQ318" s="3" t="s">
        <v>1405</v>
      </c>
      <c r="BR318" s="3" t="s">
        <v>1405</v>
      </c>
      <c r="BS318" s="3" t="s">
        <v>1405</v>
      </c>
      <c r="BT318" s="3" t="s">
        <v>1405</v>
      </c>
      <c r="BU318" s="3" t="str">
        <f t="shared" si="73"/>
        <v>89. PRODUCE THE CHEMICAL</v>
      </c>
      <c r="BV318" s="3" t="str">
        <f t="shared" si="73"/>
        <v/>
      </c>
      <c r="BW318" s="3" t="str">
        <f t="shared" si="73"/>
        <v/>
      </c>
      <c r="BX318" s="3" t="str">
        <f t="shared" si="73"/>
        <v>92. SALE OR DISTRIBUTION OF THE CHEMICAL</v>
      </c>
      <c r="BY318" s="3" t="str">
        <f t="shared" si="73"/>
        <v/>
      </c>
      <c r="BZ318" s="3" t="str">
        <f t="shared" si="78"/>
        <v/>
      </c>
      <c r="CA318" s="3" t="str">
        <f t="shared" si="78"/>
        <v/>
      </c>
      <c r="CB318" s="3" t="str">
        <f t="shared" si="78"/>
        <v/>
      </c>
      <c r="CC318" s="3" t="str">
        <f t="shared" si="78"/>
        <v/>
      </c>
      <c r="CD318" s="3" t="str">
        <f t="shared" si="78"/>
        <v/>
      </c>
      <c r="CE318" s="3" t="str">
        <f t="shared" si="78"/>
        <v/>
      </c>
      <c r="CF318" s="3" t="str">
        <f t="shared" si="78"/>
        <v/>
      </c>
      <c r="CG318" s="3" t="str">
        <f t="shared" si="78"/>
        <v/>
      </c>
      <c r="CH318" s="3" t="str">
        <f t="shared" si="78"/>
        <v/>
      </c>
      <c r="CI318" s="3" t="str">
        <f t="shared" si="78"/>
        <v/>
      </c>
      <c r="CJ318" s="3" t="str">
        <f t="shared" si="81"/>
        <v/>
      </c>
      <c r="CK318" s="3" t="str">
        <f t="shared" si="81"/>
        <v/>
      </c>
      <c r="CL318" s="3" t="str">
        <f t="shared" si="81"/>
        <v/>
      </c>
      <c r="CM318" s="3" t="str">
        <f t="shared" si="81"/>
        <v/>
      </c>
      <c r="CN318" s="3" t="str">
        <f t="shared" si="81"/>
        <v/>
      </c>
      <c r="CO318" s="3" t="str">
        <f t="shared" si="81"/>
        <v/>
      </c>
      <c r="CP318" s="3" t="str">
        <f t="shared" si="81"/>
        <v/>
      </c>
      <c r="CQ318" s="3" t="str">
        <f t="shared" si="81"/>
        <v/>
      </c>
      <c r="CR318" s="3" t="str">
        <f t="shared" si="81"/>
        <v/>
      </c>
      <c r="CS318" s="3" t="str">
        <f t="shared" si="81"/>
        <v/>
      </c>
      <c r="CT318" s="3" t="str">
        <f t="shared" si="77"/>
        <v/>
      </c>
      <c r="CU318" s="3" t="str">
        <f t="shared" si="77"/>
        <v/>
      </c>
      <c r="CV318" s="3" t="str">
        <f t="shared" si="77"/>
        <v/>
      </c>
      <c r="CW318" s="3" t="str">
        <f t="shared" si="77"/>
        <v/>
      </c>
      <c r="CX318" s="3" t="str">
        <f t="shared" si="77"/>
        <v/>
      </c>
      <c r="CY318" s="3" t="str">
        <f t="shared" si="77"/>
        <v/>
      </c>
      <c r="CZ318" s="3" t="str">
        <f t="shared" si="77"/>
        <v/>
      </c>
      <c r="DA318" s="3" t="str">
        <f t="shared" si="77"/>
        <v/>
      </c>
      <c r="DB318" s="3" t="str">
        <f t="shared" si="77"/>
        <v/>
      </c>
      <c r="DC318" s="3" t="str">
        <f t="shared" si="77"/>
        <v/>
      </c>
      <c r="DD318" s="3" t="str">
        <f t="shared" si="77"/>
        <v/>
      </c>
      <c r="DE318" s="3" t="str">
        <f t="shared" si="77"/>
        <v/>
      </c>
      <c r="DF318" s="3" t="str">
        <f t="shared" si="77"/>
        <v/>
      </c>
      <c r="DG318" s="3" t="str">
        <f t="shared" si="80"/>
        <v/>
      </c>
      <c r="DH318" s="3" t="str">
        <f t="shared" si="80"/>
        <v/>
      </c>
      <c r="DI318" s="3" t="str">
        <f t="shared" si="80"/>
        <v/>
      </c>
      <c r="DJ318" s="3" t="str">
        <f t="shared" si="80"/>
        <v/>
      </c>
      <c r="DK318" s="3" t="str">
        <f t="shared" si="80"/>
        <v/>
      </c>
      <c r="DL318" s="3" t="str">
        <f t="shared" si="71"/>
        <v/>
      </c>
      <c r="DM318" s="3" t="str">
        <f t="shared" si="71"/>
        <v/>
      </c>
      <c r="DN318" s="3" t="str">
        <f t="shared" si="71"/>
        <v/>
      </c>
      <c r="DO318" s="3" t="str">
        <f t="shared" si="71"/>
        <v/>
      </c>
      <c r="DP318" s="3" t="str">
        <f t="shared" si="71"/>
        <v/>
      </c>
      <c r="DQ318" s="3" t="str">
        <f t="shared" si="71"/>
        <v/>
      </c>
      <c r="DR318" s="3" t="str">
        <f t="shared" si="71"/>
        <v/>
      </c>
      <c r="DS318" s="3" t="str">
        <f t="shared" si="71"/>
        <v/>
      </c>
      <c r="DT318" s="3" t="str">
        <f t="shared" si="71"/>
        <v/>
      </c>
      <c r="DU318" s="3" t="str">
        <f t="shared" si="71"/>
        <v/>
      </c>
      <c r="DV318" s="3" t="str">
        <f t="shared" si="79"/>
        <v/>
      </c>
    </row>
    <row r="319" spans="1:126" ht="105">
      <c r="A319" t="s">
        <v>115</v>
      </c>
      <c r="B319">
        <v>2020</v>
      </c>
      <c r="C319" t="s">
        <v>114</v>
      </c>
      <c r="D319">
        <v>106990</v>
      </c>
      <c r="E319" s="31">
        <v>1320218837108</v>
      </c>
      <c r="F319" t="s">
        <v>739</v>
      </c>
      <c r="G319">
        <v>325110</v>
      </c>
      <c r="H319" t="s">
        <v>197</v>
      </c>
      <c r="I319" t="s">
        <v>740</v>
      </c>
      <c r="J319" t="s">
        <v>741</v>
      </c>
      <c r="K319" t="s">
        <v>313</v>
      </c>
      <c r="L319">
        <v>60450</v>
      </c>
      <c r="M319" s="3" t="str">
        <f t="shared" si="66"/>
        <v>89. PRODUCE THE CHEMICAL, 92. SALE OR DISTRIBUTION OF THE CHEMICAL</v>
      </c>
      <c r="N319" s="83" t="s">
        <v>66</v>
      </c>
      <c r="O319" s="3" t="s">
        <v>1444</v>
      </c>
      <c r="P319">
        <v>188</v>
      </c>
      <c r="Q319">
        <v>750</v>
      </c>
      <c r="R319">
        <v>938</v>
      </c>
      <c r="S319" s="3" t="s">
        <v>1407</v>
      </c>
      <c r="T319" s="3" t="s">
        <v>1405</v>
      </c>
      <c r="U319" s="3" t="s">
        <v>1405</v>
      </c>
      <c r="V319" s="3" t="s">
        <v>1407</v>
      </c>
      <c r="W319" s="3" t="s">
        <v>1405</v>
      </c>
      <c r="X319" s="3" t="s">
        <v>1405</v>
      </c>
      <c r="Y319" s="3" t="s">
        <v>1405</v>
      </c>
      <c r="Z319" s="3" t="s">
        <v>1405</v>
      </c>
      <c r="AA319" s="3" t="s">
        <v>1405</v>
      </c>
      <c r="AB319" s="3" t="s">
        <v>1405</v>
      </c>
      <c r="AC319" s="3" t="s">
        <v>1405</v>
      </c>
      <c r="AD319" s="3" t="s">
        <v>1405</v>
      </c>
      <c r="AE319" s="3" t="s">
        <v>1405</v>
      </c>
      <c r="AF319" s="3" t="s">
        <v>1405</v>
      </c>
      <c r="AG319" s="3" t="s">
        <v>1405</v>
      </c>
      <c r="AH319" s="3" t="s">
        <v>1405</v>
      </c>
      <c r="AI319" s="3" t="s">
        <v>1405</v>
      </c>
      <c r="AJ319" s="3" t="s">
        <v>1405</v>
      </c>
      <c r="AK319" s="3" t="s">
        <v>1405</v>
      </c>
      <c r="AL319" s="3" t="s">
        <v>1405</v>
      </c>
      <c r="AM319" s="3" t="s">
        <v>1405</v>
      </c>
      <c r="AN319" s="3" t="s">
        <v>1405</v>
      </c>
      <c r="AO319" s="3" t="s">
        <v>1405</v>
      </c>
      <c r="AP319" s="3" t="s">
        <v>1405</v>
      </c>
      <c r="AQ319" s="3" t="s">
        <v>1405</v>
      </c>
      <c r="AR319" s="3" t="s">
        <v>1405</v>
      </c>
      <c r="AS319" s="3" t="s">
        <v>1405</v>
      </c>
      <c r="AT319" s="3" t="s">
        <v>1405</v>
      </c>
      <c r="AU319" s="3" t="s">
        <v>1405</v>
      </c>
      <c r="AV319" s="3" t="s">
        <v>1405</v>
      </c>
      <c r="AW319" s="3" t="s">
        <v>1405</v>
      </c>
      <c r="AX319" s="3" t="s">
        <v>1405</v>
      </c>
      <c r="AY319" s="3" t="s">
        <v>1405</v>
      </c>
      <c r="AZ319" s="3" t="s">
        <v>1405</v>
      </c>
      <c r="BA319" s="3" t="s">
        <v>1405</v>
      </c>
      <c r="BB319" s="3" t="s">
        <v>1405</v>
      </c>
      <c r="BC319" s="3" t="s">
        <v>1405</v>
      </c>
      <c r="BD319" s="3" t="s">
        <v>1405</v>
      </c>
      <c r="BE319" s="3" t="s">
        <v>1405</v>
      </c>
      <c r="BF319" s="3" t="s">
        <v>1405</v>
      </c>
      <c r="BG319" s="3" t="s">
        <v>1405</v>
      </c>
      <c r="BH319" s="3" t="s">
        <v>1405</v>
      </c>
      <c r="BI319" s="3" t="s">
        <v>1405</v>
      </c>
      <c r="BJ319" s="3" t="s">
        <v>1405</v>
      </c>
      <c r="BK319" s="3" t="s">
        <v>1405</v>
      </c>
      <c r="BL319" s="3" t="s">
        <v>1405</v>
      </c>
      <c r="BM319" s="3" t="s">
        <v>1405</v>
      </c>
      <c r="BN319" s="3" t="s">
        <v>1405</v>
      </c>
      <c r="BO319" s="3" t="s">
        <v>1405</v>
      </c>
      <c r="BP319" s="3" t="s">
        <v>1405</v>
      </c>
      <c r="BQ319" s="3" t="s">
        <v>1405</v>
      </c>
      <c r="BR319" s="3" t="s">
        <v>1405</v>
      </c>
      <c r="BS319" s="3" t="s">
        <v>1405</v>
      </c>
      <c r="BT319" s="3" t="s">
        <v>1405</v>
      </c>
      <c r="BU319" s="3" t="str">
        <f t="shared" si="73"/>
        <v>89. PRODUCE THE CHEMICAL</v>
      </c>
      <c r="BV319" s="3" t="str">
        <f t="shared" si="73"/>
        <v/>
      </c>
      <c r="BW319" s="3" t="str">
        <f t="shared" si="73"/>
        <v/>
      </c>
      <c r="BX319" s="3" t="str">
        <f t="shared" si="73"/>
        <v>92. SALE OR DISTRIBUTION OF THE CHEMICAL</v>
      </c>
      <c r="BY319" s="3" t="str">
        <f t="shared" si="73"/>
        <v/>
      </c>
      <c r="BZ319" s="3" t="str">
        <f t="shared" si="78"/>
        <v/>
      </c>
      <c r="CA319" s="3" t="str">
        <f t="shared" si="78"/>
        <v/>
      </c>
      <c r="CB319" s="3" t="str">
        <f t="shared" si="78"/>
        <v/>
      </c>
      <c r="CC319" s="3" t="str">
        <f t="shared" si="78"/>
        <v/>
      </c>
      <c r="CD319" s="3" t="str">
        <f t="shared" si="78"/>
        <v/>
      </c>
      <c r="CE319" s="3" t="str">
        <f t="shared" si="78"/>
        <v/>
      </c>
      <c r="CF319" s="3" t="str">
        <f t="shared" si="78"/>
        <v/>
      </c>
      <c r="CG319" s="3" t="str">
        <f t="shared" si="78"/>
        <v/>
      </c>
      <c r="CH319" s="3" t="str">
        <f t="shared" si="78"/>
        <v/>
      </c>
      <c r="CI319" s="3" t="str">
        <f t="shared" si="78"/>
        <v/>
      </c>
      <c r="CJ319" s="3" t="str">
        <f t="shared" si="81"/>
        <v/>
      </c>
      <c r="CK319" s="3" t="str">
        <f t="shared" si="81"/>
        <v/>
      </c>
      <c r="CL319" s="3" t="str">
        <f t="shared" si="81"/>
        <v/>
      </c>
      <c r="CM319" s="3" t="str">
        <f t="shared" si="81"/>
        <v/>
      </c>
      <c r="CN319" s="3" t="str">
        <f t="shared" si="81"/>
        <v/>
      </c>
      <c r="CO319" s="3" t="str">
        <f t="shared" si="81"/>
        <v/>
      </c>
      <c r="CP319" s="3" t="str">
        <f t="shared" si="81"/>
        <v/>
      </c>
      <c r="CQ319" s="3" t="str">
        <f t="shared" si="81"/>
        <v/>
      </c>
      <c r="CR319" s="3" t="str">
        <f t="shared" si="81"/>
        <v/>
      </c>
      <c r="CS319" s="3" t="str">
        <f t="shared" si="81"/>
        <v/>
      </c>
      <c r="CT319" s="3" t="str">
        <f t="shared" si="77"/>
        <v/>
      </c>
      <c r="CU319" s="3" t="str">
        <f t="shared" si="77"/>
        <v/>
      </c>
      <c r="CV319" s="3" t="str">
        <f t="shared" si="77"/>
        <v/>
      </c>
      <c r="CW319" s="3" t="str">
        <f t="shared" si="77"/>
        <v/>
      </c>
      <c r="CX319" s="3" t="str">
        <f t="shared" si="77"/>
        <v/>
      </c>
      <c r="CY319" s="3" t="str">
        <f t="shared" si="77"/>
        <v/>
      </c>
      <c r="CZ319" s="3" t="str">
        <f t="shared" si="77"/>
        <v/>
      </c>
      <c r="DA319" s="3" t="str">
        <f t="shared" si="77"/>
        <v/>
      </c>
      <c r="DB319" s="3" t="str">
        <f t="shared" si="77"/>
        <v/>
      </c>
      <c r="DC319" s="3" t="str">
        <f t="shared" si="77"/>
        <v/>
      </c>
      <c r="DD319" s="3" t="str">
        <f t="shared" si="77"/>
        <v/>
      </c>
      <c r="DE319" s="3" t="str">
        <f t="shared" si="77"/>
        <v/>
      </c>
      <c r="DF319" s="3" t="str">
        <f t="shared" si="77"/>
        <v/>
      </c>
      <c r="DG319" s="3" t="str">
        <f t="shared" si="80"/>
        <v/>
      </c>
      <c r="DH319" s="3" t="str">
        <f t="shared" si="80"/>
        <v/>
      </c>
      <c r="DI319" s="3" t="str">
        <f t="shared" si="80"/>
        <v/>
      </c>
      <c r="DJ319" s="3" t="str">
        <f t="shared" si="80"/>
        <v/>
      </c>
      <c r="DK319" s="3" t="str">
        <f t="shared" si="80"/>
        <v/>
      </c>
      <c r="DL319" s="3" t="str">
        <f t="shared" si="71"/>
        <v/>
      </c>
      <c r="DM319" s="3" t="str">
        <f t="shared" si="71"/>
        <v/>
      </c>
      <c r="DN319" s="3" t="str">
        <f t="shared" si="71"/>
        <v/>
      </c>
      <c r="DO319" s="3" t="str">
        <f t="shared" si="71"/>
        <v/>
      </c>
      <c r="DP319" s="3" t="str">
        <f t="shared" si="71"/>
        <v/>
      </c>
      <c r="DQ319" s="3" t="str">
        <f t="shared" si="71"/>
        <v/>
      </c>
      <c r="DR319" s="3" t="str">
        <f t="shared" si="71"/>
        <v/>
      </c>
      <c r="DS319" s="3" t="str">
        <f t="shared" si="71"/>
        <v/>
      </c>
      <c r="DT319" s="3" t="str">
        <f t="shared" si="71"/>
        <v/>
      </c>
      <c r="DU319" s="3" t="str">
        <f t="shared" si="71"/>
        <v/>
      </c>
      <c r="DV319" s="3" t="str">
        <f t="shared" si="79"/>
        <v/>
      </c>
    </row>
    <row r="320" spans="1:126" ht="75">
      <c r="A320" t="s">
        <v>115</v>
      </c>
      <c r="B320">
        <v>2020</v>
      </c>
      <c r="C320" t="s">
        <v>114</v>
      </c>
      <c r="D320">
        <v>106990</v>
      </c>
      <c r="E320" s="31">
        <v>1320218958080</v>
      </c>
      <c r="F320" t="s">
        <v>737</v>
      </c>
      <c r="G320">
        <v>325199</v>
      </c>
      <c r="H320" t="s">
        <v>197</v>
      </c>
      <c r="I320" t="s">
        <v>738</v>
      </c>
      <c r="J320" t="s">
        <v>515</v>
      </c>
      <c r="K320" t="s">
        <v>148</v>
      </c>
      <c r="L320">
        <v>77571</v>
      </c>
      <c r="M320" s="3" t="str">
        <f t="shared" si="66"/>
        <v>89. PRODUCE THE CHEMICAL, 94. AS A MANUFACTURED IMPURITY</v>
      </c>
      <c r="N320" s="83" t="s">
        <v>66</v>
      </c>
      <c r="O320" s="3" t="s">
        <v>1444</v>
      </c>
      <c r="P320">
        <v>910</v>
      </c>
      <c r="Q320">
        <v>2900</v>
      </c>
      <c r="R320">
        <v>3810</v>
      </c>
      <c r="S320" s="3" t="s">
        <v>1407</v>
      </c>
      <c r="T320" s="3" t="s">
        <v>1405</v>
      </c>
      <c r="U320" s="3" t="s">
        <v>1405</v>
      </c>
      <c r="V320" s="3" t="s">
        <v>1405</v>
      </c>
      <c r="W320" s="3" t="s">
        <v>1405</v>
      </c>
      <c r="X320" s="3" t="s">
        <v>1407</v>
      </c>
      <c r="Y320" s="3" t="s">
        <v>1405</v>
      </c>
      <c r="Z320" s="3" t="s">
        <v>1405</v>
      </c>
      <c r="AA320" s="3" t="s">
        <v>1405</v>
      </c>
      <c r="AB320" s="3" t="s">
        <v>1405</v>
      </c>
      <c r="AC320" s="3" t="s">
        <v>1405</v>
      </c>
      <c r="AD320" s="3" t="s">
        <v>1405</v>
      </c>
      <c r="AE320" s="3" t="s">
        <v>1405</v>
      </c>
      <c r="AF320" s="3" t="s">
        <v>1405</v>
      </c>
      <c r="AG320" s="3" t="s">
        <v>1405</v>
      </c>
      <c r="AH320" s="3" t="s">
        <v>1405</v>
      </c>
      <c r="AI320" s="3" t="s">
        <v>1405</v>
      </c>
      <c r="AJ320" s="3" t="s">
        <v>1405</v>
      </c>
      <c r="AK320" s="3" t="s">
        <v>1405</v>
      </c>
      <c r="AL320" s="3" t="s">
        <v>1405</v>
      </c>
      <c r="AM320" s="3" t="s">
        <v>1405</v>
      </c>
      <c r="AN320" s="3" t="s">
        <v>1405</v>
      </c>
      <c r="AO320" s="3" t="s">
        <v>1405</v>
      </c>
      <c r="AP320" s="3" t="s">
        <v>1405</v>
      </c>
      <c r="AQ320" s="3" t="s">
        <v>1405</v>
      </c>
      <c r="AR320" s="3" t="s">
        <v>1405</v>
      </c>
      <c r="AS320" s="3" t="s">
        <v>1405</v>
      </c>
      <c r="AT320" s="3" t="s">
        <v>1405</v>
      </c>
      <c r="AU320" s="3" t="s">
        <v>1405</v>
      </c>
      <c r="AV320" s="3" t="s">
        <v>1405</v>
      </c>
      <c r="AW320" s="3" t="s">
        <v>1405</v>
      </c>
      <c r="AX320" s="3" t="s">
        <v>1405</v>
      </c>
      <c r="AY320" s="3" t="s">
        <v>1405</v>
      </c>
      <c r="AZ320" s="3" t="s">
        <v>1405</v>
      </c>
      <c r="BA320" s="3" t="s">
        <v>1405</v>
      </c>
      <c r="BB320" s="3" t="s">
        <v>1405</v>
      </c>
      <c r="BC320" s="3" t="s">
        <v>1405</v>
      </c>
      <c r="BD320" s="3" t="s">
        <v>1405</v>
      </c>
      <c r="BE320" s="3" t="s">
        <v>1405</v>
      </c>
      <c r="BF320" s="3" t="s">
        <v>1405</v>
      </c>
      <c r="BG320" s="3" t="s">
        <v>1405</v>
      </c>
      <c r="BH320" s="3" t="s">
        <v>1405</v>
      </c>
      <c r="BI320" s="3" t="s">
        <v>1405</v>
      </c>
      <c r="BJ320" s="3" t="s">
        <v>1405</v>
      </c>
      <c r="BK320" s="3" t="s">
        <v>1405</v>
      </c>
      <c r="BL320" s="3" t="s">
        <v>1405</v>
      </c>
      <c r="BM320" s="3" t="s">
        <v>1405</v>
      </c>
      <c r="BN320" s="3" t="s">
        <v>1405</v>
      </c>
      <c r="BO320" s="3" t="s">
        <v>1405</v>
      </c>
      <c r="BP320" s="3" t="s">
        <v>1405</v>
      </c>
      <c r="BQ320" s="3" t="s">
        <v>1405</v>
      </c>
      <c r="BR320" s="3" t="s">
        <v>1405</v>
      </c>
      <c r="BS320" s="3" t="s">
        <v>1405</v>
      </c>
      <c r="BT320" s="3" t="s">
        <v>1405</v>
      </c>
      <c r="BU320" s="3" t="str">
        <f t="shared" si="73"/>
        <v>89. PRODUCE THE CHEMICAL</v>
      </c>
      <c r="BV320" s="3" t="str">
        <f t="shared" si="73"/>
        <v/>
      </c>
      <c r="BW320" s="3" t="str">
        <f t="shared" si="73"/>
        <v/>
      </c>
      <c r="BX320" s="3" t="str">
        <f t="shared" si="73"/>
        <v/>
      </c>
      <c r="BY320" s="3" t="str">
        <f t="shared" si="73"/>
        <v/>
      </c>
      <c r="BZ320" s="3" t="str">
        <f t="shared" si="78"/>
        <v>94. AS A MANUFACTURED IMPURITY</v>
      </c>
      <c r="CA320" s="3" t="str">
        <f t="shared" si="78"/>
        <v/>
      </c>
      <c r="CB320" s="3" t="str">
        <f t="shared" si="78"/>
        <v/>
      </c>
      <c r="CC320" s="3" t="str">
        <f t="shared" si="78"/>
        <v/>
      </c>
      <c r="CD320" s="3" t="str">
        <f t="shared" si="78"/>
        <v/>
      </c>
      <c r="CE320" s="3" t="str">
        <f t="shared" si="78"/>
        <v/>
      </c>
      <c r="CF320" s="3" t="str">
        <f t="shared" si="78"/>
        <v/>
      </c>
      <c r="CG320" s="3" t="str">
        <f t="shared" si="78"/>
        <v/>
      </c>
      <c r="CH320" s="3" t="str">
        <f t="shared" si="78"/>
        <v/>
      </c>
      <c r="CI320" s="3" t="str">
        <f t="shared" si="78"/>
        <v/>
      </c>
      <c r="CJ320" s="3" t="str">
        <f t="shared" si="81"/>
        <v/>
      </c>
      <c r="CK320" s="3" t="str">
        <f t="shared" si="81"/>
        <v/>
      </c>
      <c r="CL320" s="3" t="str">
        <f t="shared" si="81"/>
        <v/>
      </c>
      <c r="CM320" s="3" t="str">
        <f t="shared" si="81"/>
        <v/>
      </c>
      <c r="CN320" s="3" t="str">
        <f t="shared" si="81"/>
        <v/>
      </c>
      <c r="CO320" s="3" t="str">
        <f t="shared" si="81"/>
        <v/>
      </c>
      <c r="CP320" s="3" t="str">
        <f t="shared" si="81"/>
        <v/>
      </c>
      <c r="CQ320" s="3" t="str">
        <f t="shared" si="81"/>
        <v/>
      </c>
      <c r="CR320" s="3" t="str">
        <f t="shared" si="81"/>
        <v/>
      </c>
      <c r="CS320" s="3" t="str">
        <f t="shared" si="81"/>
        <v/>
      </c>
      <c r="CT320" s="3" t="str">
        <f t="shared" si="77"/>
        <v/>
      </c>
      <c r="CU320" s="3" t="str">
        <f t="shared" si="77"/>
        <v/>
      </c>
      <c r="CV320" s="3" t="str">
        <f t="shared" si="77"/>
        <v/>
      </c>
      <c r="CW320" s="3" t="str">
        <f t="shared" si="77"/>
        <v/>
      </c>
      <c r="CX320" s="3" t="str">
        <f t="shared" si="77"/>
        <v/>
      </c>
      <c r="CY320" s="3" t="str">
        <f t="shared" si="77"/>
        <v/>
      </c>
      <c r="CZ320" s="3" t="str">
        <f t="shared" si="77"/>
        <v/>
      </c>
      <c r="DA320" s="3" t="str">
        <f t="shared" si="77"/>
        <v/>
      </c>
      <c r="DB320" s="3" t="str">
        <f t="shared" si="77"/>
        <v/>
      </c>
      <c r="DC320" s="3" t="str">
        <f t="shared" si="77"/>
        <v/>
      </c>
      <c r="DD320" s="3" t="str">
        <f t="shared" si="77"/>
        <v/>
      </c>
      <c r="DE320" s="3" t="str">
        <f t="shared" si="77"/>
        <v/>
      </c>
      <c r="DF320" s="3" t="str">
        <f t="shared" si="77"/>
        <v/>
      </c>
      <c r="DG320" s="3" t="str">
        <f t="shared" si="80"/>
        <v/>
      </c>
      <c r="DH320" s="3" t="str">
        <f t="shared" si="80"/>
        <v/>
      </c>
      <c r="DI320" s="3" t="str">
        <f t="shared" si="80"/>
        <v/>
      </c>
      <c r="DJ320" s="3" t="str">
        <f t="shared" si="80"/>
        <v/>
      </c>
      <c r="DK320" s="3" t="str">
        <f t="shared" si="80"/>
        <v/>
      </c>
      <c r="DL320" s="3" t="str">
        <f t="shared" si="71"/>
        <v/>
      </c>
      <c r="DM320" s="3" t="str">
        <f t="shared" si="71"/>
        <v/>
      </c>
      <c r="DN320" s="3" t="str">
        <f t="shared" si="71"/>
        <v/>
      </c>
      <c r="DO320" s="3" t="str">
        <f t="shared" si="71"/>
        <v/>
      </c>
      <c r="DP320" s="3" t="str">
        <f t="shared" si="71"/>
        <v/>
      </c>
      <c r="DQ320" s="3" t="str">
        <f t="shared" si="71"/>
        <v/>
      </c>
      <c r="DR320" s="3" t="str">
        <f t="shared" si="71"/>
        <v/>
      </c>
      <c r="DS320" s="3" t="str">
        <f t="shared" si="71"/>
        <v/>
      </c>
      <c r="DT320" s="3" t="str">
        <f t="shared" si="71"/>
        <v/>
      </c>
      <c r="DU320" s="3" t="str">
        <f t="shared" si="71"/>
        <v/>
      </c>
      <c r="DV320" s="3" t="str">
        <f t="shared" si="79"/>
        <v/>
      </c>
    </row>
    <row r="321" spans="1:126" ht="45">
      <c r="A321" t="s">
        <v>115</v>
      </c>
      <c r="B321">
        <v>2020</v>
      </c>
      <c r="C321" t="s">
        <v>114</v>
      </c>
      <c r="D321">
        <v>106990</v>
      </c>
      <c r="E321" s="31">
        <v>1320219122761</v>
      </c>
      <c r="F321" t="s">
        <v>195</v>
      </c>
      <c r="G321">
        <v>325110</v>
      </c>
      <c r="H321" t="s">
        <v>197</v>
      </c>
      <c r="I321" t="s">
        <v>198</v>
      </c>
      <c r="J321" t="s">
        <v>199</v>
      </c>
      <c r="K321" t="s">
        <v>148</v>
      </c>
      <c r="L321">
        <v>78410</v>
      </c>
      <c r="M321" s="3" t="str">
        <f t="shared" si="66"/>
        <v>89. PRODUCE THE CHEMICAL, 93. AS A BYPRODUCT, 115. REPACKAGING</v>
      </c>
      <c r="N321" s="83" t="s">
        <v>66</v>
      </c>
      <c r="O321" s="3" t="s">
        <v>1444</v>
      </c>
      <c r="P321">
        <v>6063.47</v>
      </c>
      <c r="Q321">
        <v>3285.55</v>
      </c>
      <c r="R321">
        <v>9349.02</v>
      </c>
      <c r="S321" s="3" t="s">
        <v>1407</v>
      </c>
      <c r="T321" s="3" t="s">
        <v>1405</v>
      </c>
      <c r="U321" s="3" t="s">
        <v>1405</v>
      </c>
      <c r="V321" s="3" t="s">
        <v>1405</v>
      </c>
      <c r="W321" s="3" t="s">
        <v>1407</v>
      </c>
      <c r="X321" s="3" t="s">
        <v>1405</v>
      </c>
      <c r="Y321" s="3" t="s">
        <v>1405</v>
      </c>
      <c r="Z321" s="3" t="s">
        <v>1405</v>
      </c>
      <c r="AA321" s="3" t="s">
        <v>1405</v>
      </c>
      <c r="AB321" s="3" t="s">
        <v>1405</v>
      </c>
      <c r="AC321" s="3" t="s">
        <v>1405</v>
      </c>
      <c r="AD321" s="3" t="s">
        <v>1405</v>
      </c>
      <c r="AE321" s="3" t="s">
        <v>1405</v>
      </c>
      <c r="AF321" s="3" t="s">
        <v>1405</v>
      </c>
      <c r="AG321" s="3" t="s">
        <v>1405</v>
      </c>
      <c r="AH321" s="3" t="s">
        <v>1405</v>
      </c>
      <c r="AI321" s="3" t="s">
        <v>1405</v>
      </c>
      <c r="AJ321" s="3" t="s">
        <v>1405</v>
      </c>
      <c r="AK321" s="3" t="s">
        <v>1405</v>
      </c>
      <c r="AL321" s="3" t="s">
        <v>1405</v>
      </c>
      <c r="AM321" s="3" t="s">
        <v>1405</v>
      </c>
      <c r="AN321" s="3" t="s">
        <v>1405</v>
      </c>
      <c r="AO321" s="3" t="s">
        <v>1405</v>
      </c>
      <c r="AP321" s="3" t="s">
        <v>1405</v>
      </c>
      <c r="AQ321" s="3" t="s">
        <v>1405</v>
      </c>
      <c r="AR321" s="3" t="s">
        <v>1405</v>
      </c>
      <c r="AS321" s="3" t="s">
        <v>1407</v>
      </c>
      <c r="AT321" s="3" t="s">
        <v>1405</v>
      </c>
      <c r="AU321" s="3" t="s">
        <v>1405</v>
      </c>
      <c r="AV321" s="3" t="s">
        <v>1405</v>
      </c>
      <c r="AW321" s="3" t="s">
        <v>1405</v>
      </c>
      <c r="AX321" s="3" t="s">
        <v>1405</v>
      </c>
      <c r="AY321" s="3" t="s">
        <v>1405</v>
      </c>
      <c r="AZ321" s="3" t="s">
        <v>1405</v>
      </c>
      <c r="BA321" s="3" t="s">
        <v>1405</v>
      </c>
      <c r="BB321" s="3" t="s">
        <v>1405</v>
      </c>
      <c r="BC321" s="3" t="s">
        <v>1405</v>
      </c>
      <c r="BD321" s="3" t="s">
        <v>1405</v>
      </c>
      <c r="BE321" s="3" t="s">
        <v>1405</v>
      </c>
      <c r="BF321" s="3" t="s">
        <v>1405</v>
      </c>
      <c r="BG321" s="3" t="s">
        <v>1405</v>
      </c>
      <c r="BH321" s="3" t="s">
        <v>1405</v>
      </c>
      <c r="BI321" s="3" t="s">
        <v>1405</v>
      </c>
      <c r="BJ321" s="3" t="s">
        <v>1405</v>
      </c>
      <c r="BK321" s="3" t="s">
        <v>1405</v>
      </c>
      <c r="BL321" s="3" t="s">
        <v>1405</v>
      </c>
      <c r="BM321" s="3" t="s">
        <v>1405</v>
      </c>
      <c r="BN321" s="3" t="s">
        <v>1405</v>
      </c>
      <c r="BO321" s="3" t="s">
        <v>1405</v>
      </c>
      <c r="BP321" s="3" t="s">
        <v>1405</v>
      </c>
      <c r="BQ321" s="3" t="s">
        <v>1405</v>
      </c>
      <c r="BR321" s="3" t="s">
        <v>1405</v>
      </c>
      <c r="BS321" s="3" t="s">
        <v>1405</v>
      </c>
      <c r="BT321" s="3" t="s">
        <v>1405</v>
      </c>
      <c r="BU321" s="3" t="str">
        <f t="shared" si="73"/>
        <v>89. PRODUCE THE CHEMICAL</v>
      </c>
      <c r="BV321" s="3" t="str">
        <f t="shared" si="73"/>
        <v/>
      </c>
      <c r="BW321" s="3" t="str">
        <f t="shared" si="73"/>
        <v/>
      </c>
      <c r="BX321" s="3" t="str">
        <f t="shared" si="73"/>
        <v/>
      </c>
      <c r="BY321" s="3" t="str">
        <f t="shared" si="73"/>
        <v>93. AS A BYPRODUCT</v>
      </c>
      <c r="BZ321" s="3" t="str">
        <f t="shared" si="78"/>
        <v/>
      </c>
      <c r="CA321" s="3" t="str">
        <f t="shared" si="78"/>
        <v/>
      </c>
      <c r="CB321" s="3" t="str">
        <f t="shared" si="78"/>
        <v/>
      </c>
      <c r="CC321" s="3" t="str">
        <f t="shared" si="78"/>
        <v/>
      </c>
      <c r="CD321" s="3" t="str">
        <f t="shared" si="78"/>
        <v/>
      </c>
      <c r="CE321" s="3" t="str">
        <f t="shared" si="78"/>
        <v/>
      </c>
      <c r="CF321" s="3" t="str">
        <f t="shared" si="78"/>
        <v/>
      </c>
      <c r="CG321" s="3" t="str">
        <f t="shared" si="78"/>
        <v/>
      </c>
      <c r="CH321" s="3" t="str">
        <f t="shared" si="78"/>
        <v/>
      </c>
      <c r="CI321" s="3" t="str">
        <f t="shared" si="78"/>
        <v/>
      </c>
      <c r="CJ321" s="3" t="str">
        <f t="shared" si="81"/>
        <v/>
      </c>
      <c r="CK321" s="3" t="str">
        <f t="shared" si="81"/>
        <v/>
      </c>
      <c r="CL321" s="3" t="str">
        <f t="shared" si="81"/>
        <v/>
      </c>
      <c r="CM321" s="3" t="str">
        <f t="shared" si="81"/>
        <v/>
      </c>
      <c r="CN321" s="3" t="str">
        <f t="shared" si="81"/>
        <v/>
      </c>
      <c r="CO321" s="3" t="str">
        <f t="shared" si="81"/>
        <v/>
      </c>
      <c r="CP321" s="3" t="str">
        <f t="shared" si="81"/>
        <v/>
      </c>
      <c r="CQ321" s="3" t="str">
        <f t="shared" si="81"/>
        <v/>
      </c>
      <c r="CR321" s="3" t="str">
        <f t="shared" si="81"/>
        <v/>
      </c>
      <c r="CS321" s="3" t="str">
        <f t="shared" si="81"/>
        <v/>
      </c>
      <c r="CT321" s="3" t="str">
        <f t="shared" si="77"/>
        <v/>
      </c>
      <c r="CU321" s="3" t="str">
        <f t="shared" si="77"/>
        <v>115. REPACKAGING</v>
      </c>
      <c r="CV321" s="3" t="str">
        <f t="shared" si="77"/>
        <v/>
      </c>
      <c r="CW321" s="3" t="str">
        <f t="shared" si="77"/>
        <v/>
      </c>
      <c r="CX321" s="3" t="str">
        <f t="shared" si="77"/>
        <v/>
      </c>
      <c r="CY321" s="3" t="str">
        <f t="shared" si="77"/>
        <v/>
      </c>
      <c r="CZ321" s="3" t="str">
        <f t="shared" si="77"/>
        <v/>
      </c>
      <c r="DA321" s="3" t="str">
        <f t="shared" si="77"/>
        <v/>
      </c>
      <c r="DB321" s="3" t="str">
        <f t="shared" si="77"/>
        <v/>
      </c>
      <c r="DC321" s="3" t="str">
        <f t="shared" si="77"/>
        <v/>
      </c>
      <c r="DD321" s="3" t="str">
        <f t="shared" si="77"/>
        <v/>
      </c>
      <c r="DE321" s="3" t="str">
        <f t="shared" si="77"/>
        <v/>
      </c>
      <c r="DF321" s="3" t="str">
        <f t="shared" si="77"/>
        <v/>
      </c>
      <c r="DG321" s="3" t="str">
        <f t="shared" si="80"/>
        <v/>
      </c>
      <c r="DH321" s="3" t="str">
        <f t="shared" si="80"/>
        <v/>
      </c>
      <c r="DI321" s="3" t="str">
        <f t="shared" si="80"/>
        <v/>
      </c>
      <c r="DJ321" s="3" t="str">
        <f t="shared" si="80"/>
        <v/>
      </c>
      <c r="DK321" s="3" t="str">
        <f t="shared" si="80"/>
        <v/>
      </c>
      <c r="DL321" s="3" t="str">
        <f t="shared" si="71"/>
        <v/>
      </c>
      <c r="DM321" s="3" t="str">
        <f t="shared" si="71"/>
        <v/>
      </c>
      <c r="DN321" s="3" t="str">
        <f t="shared" si="71"/>
        <v/>
      </c>
      <c r="DO321" s="3" t="str">
        <f t="shared" si="71"/>
        <v/>
      </c>
      <c r="DP321" s="3" t="str">
        <f t="shared" si="71"/>
        <v/>
      </c>
      <c r="DQ321" s="3" t="str">
        <f t="shared" si="71"/>
        <v/>
      </c>
      <c r="DR321" s="3" t="str">
        <f t="shared" si="71"/>
        <v/>
      </c>
      <c r="DS321" s="3" t="str">
        <f t="shared" si="71"/>
        <v/>
      </c>
      <c r="DT321" s="3" t="str">
        <f t="shared" si="71"/>
        <v/>
      </c>
      <c r="DU321" s="3" t="str">
        <f t="shared" si="71"/>
        <v/>
      </c>
      <c r="DV321" s="3" t="str">
        <f t="shared" si="79"/>
        <v/>
      </c>
    </row>
    <row r="322" spans="1:126" ht="105">
      <c r="A322" t="s">
        <v>115</v>
      </c>
      <c r="B322">
        <v>2021</v>
      </c>
      <c r="C322" t="s">
        <v>114</v>
      </c>
      <c r="D322">
        <v>106990</v>
      </c>
      <c r="E322" s="31">
        <v>1321219822006</v>
      </c>
      <c r="F322" t="s">
        <v>739</v>
      </c>
      <c r="G322">
        <v>325110</v>
      </c>
      <c r="H322" t="s">
        <v>197</v>
      </c>
      <c r="I322" t="s">
        <v>740</v>
      </c>
      <c r="J322" t="s">
        <v>741</v>
      </c>
      <c r="K322" t="s">
        <v>313</v>
      </c>
      <c r="L322">
        <v>60450</v>
      </c>
      <c r="M322" s="3" t="str">
        <f t="shared" ref="M322:M385" si="82">_xlfn.TEXTJOIN(", ", TRUE, BU322:DV322)</f>
        <v>89. PRODUCE THE CHEMICAL, 92. SALE OR DISTRIBUTION OF THE CHEMICAL, 93. AS A BYPRODUCT</v>
      </c>
      <c r="N322" s="83" t="s">
        <v>66</v>
      </c>
      <c r="O322" s="3" t="s">
        <v>1444</v>
      </c>
      <c r="P322">
        <v>218</v>
      </c>
      <c r="Q322">
        <v>1402</v>
      </c>
      <c r="R322">
        <v>1620</v>
      </c>
      <c r="S322" s="3" t="s">
        <v>1407</v>
      </c>
      <c r="T322" s="3" t="s">
        <v>1405</v>
      </c>
      <c r="U322" s="3" t="s">
        <v>1405</v>
      </c>
      <c r="V322" s="3" t="s">
        <v>1407</v>
      </c>
      <c r="W322" s="3" t="s">
        <v>1407</v>
      </c>
      <c r="X322" s="3" t="s">
        <v>1405</v>
      </c>
      <c r="Y322" s="3" t="s">
        <v>1405</v>
      </c>
      <c r="Z322" s="3" t="s">
        <v>1405</v>
      </c>
      <c r="AA322" s="3" t="s">
        <v>1405</v>
      </c>
      <c r="AB322" s="3" t="s">
        <v>1405</v>
      </c>
      <c r="AC322" s="3" t="s">
        <v>1405</v>
      </c>
      <c r="AD322" s="3" t="s">
        <v>1405</v>
      </c>
      <c r="AE322" s="3" t="s">
        <v>1405</v>
      </c>
      <c r="AF322" s="3" t="s">
        <v>1405</v>
      </c>
      <c r="AG322" s="3" t="s">
        <v>1405</v>
      </c>
      <c r="AH322" s="3" t="s">
        <v>1405</v>
      </c>
      <c r="AI322" s="3" t="s">
        <v>1405</v>
      </c>
      <c r="AJ322" s="3" t="s">
        <v>1405</v>
      </c>
      <c r="AK322" s="3" t="s">
        <v>1405</v>
      </c>
      <c r="AL322" s="3" t="s">
        <v>1405</v>
      </c>
      <c r="AM322" s="3" t="s">
        <v>1405</v>
      </c>
      <c r="AN322" s="3" t="s">
        <v>1405</v>
      </c>
      <c r="AO322" s="3" t="s">
        <v>1405</v>
      </c>
      <c r="AP322" s="3" t="s">
        <v>1405</v>
      </c>
      <c r="AQ322" s="3" t="s">
        <v>1405</v>
      </c>
      <c r="AR322" s="3" t="s">
        <v>1405</v>
      </c>
      <c r="AS322" s="3" t="s">
        <v>1405</v>
      </c>
      <c r="AT322" s="3" t="s">
        <v>1405</v>
      </c>
      <c r="AU322" s="3" t="s">
        <v>1405</v>
      </c>
      <c r="AV322" s="3" t="s">
        <v>1405</v>
      </c>
      <c r="AW322" s="3" t="s">
        <v>1405</v>
      </c>
      <c r="AX322" s="3" t="s">
        <v>1405</v>
      </c>
      <c r="AY322" s="3" t="s">
        <v>1405</v>
      </c>
      <c r="AZ322" s="3" t="s">
        <v>1405</v>
      </c>
      <c r="BA322" s="3" t="s">
        <v>1405</v>
      </c>
      <c r="BB322" s="3" t="s">
        <v>1405</v>
      </c>
      <c r="BC322" s="3" t="s">
        <v>1405</v>
      </c>
      <c r="BD322" s="3" t="s">
        <v>1405</v>
      </c>
      <c r="BE322" s="3" t="s">
        <v>1405</v>
      </c>
      <c r="BF322" s="3" t="s">
        <v>1405</v>
      </c>
      <c r="BG322" s="3" t="s">
        <v>1405</v>
      </c>
      <c r="BH322" s="3" t="s">
        <v>1405</v>
      </c>
      <c r="BI322" s="3" t="s">
        <v>1405</v>
      </c>
      <c r="BJ322" s="3" t="s">
        <v>1405</v>
      </c>
      <c r="BK322" s="3" t="s">
        <v>1405</v>
      </c>
      <c r="BL322" s="3" t="s">
        <v>1405</v>
      </c>
      <c r="BM322" s="3" t="s">
        <v>1405</v>
      </c>
      <c r="BN322" s="3" t="s">
        <v>1405</v>
      </c>
      <c r="BO322" s="3" t="s">
        <v>1405</v>
      </c>
      <c r="BP322" s="3" t="s">
        <v>1405</v>
      </c>
      <c r="BQ322" s="3" t="s">
        <v>1405</v>
      </c>
      <c r="BR322" s="3" t="s">
        <v>1405</v>
      </c>
      <c r="BS322" s="3" t="s">
        <v>1405</v>
      </c>
      <c r="BT322" s="3" t="s">
        <v>1405</v>
      </c>
      <c r="BU322" s="3" t="str">
        <f t="shared" si="73"/>
        <v>89. PRODUCE THE CHEMICAL</v>
      </c>
      <c r="BV322" s="3" t="str">
        <f t="shared" si="73"/>
        <v/>
      </c>
      <c r="BW322" s="3" t="str">
        <f t="shared" si="73"/>
        <v/>
      </c>
      <c r="BX322" s="3" t="str">
        <f t="shared" si="73"/>
        <v>92. SALE OR DISTRIBUTION OF THE CHEMICAL</v>
      </c>
      <c r="BY322" s="3" t="str">
        <f t="shared" si="73"/>
        <v>93. AS A BYPRODUCT</v>
      </c>
      <c r="BZ322" s="3" t="str">
        <f t="shared" si="78"/>
        <v/>
      </c>
      <c r="CA322" s="3" t="str">
        <f t="shared" si="78"/>
        <v/>
      </c>
      <c r="CB322" s="3" t="str">
        <f t="shared" si="78"/>
        <v/>
      </c>
      <c r="CC322" s="3" t="str">
        <f t="shared" si="78"/>
        <v/>
      </c>
      <c r="CD322" s="3" t="str">
        <f t="shared" si="78"/>
        <v/>
      </c>
      <c r="CE322" s="3" t="str">
        <f t="shared" si="78"/>
        <v/>
      </c>
      <c r="CF322" s="3" t="str">
        <f t="shared" si="78"/>
        <v/>
      </c>
      <c r="CG322" s="3" t="str">
        <f t="shared" si="78"/>
        <v/>
      </c>
      <c r="CH322" s="3" t="str">
        <f t="shared" si="78"/>
        <v/>
      </c>
      <c r="CI322" s="3" t="str">
        <f t="shared" si="78"/>
        <v/>
      </c>
      <c r="CJ322" s="3" t="str">
        <f t="shared" si="81"/>
        <v/>
      </c>
      <c r="CK322" s="3" t="str">
        <f t="shared" si="81"/>
        <v/>
      </c>
      <c r="CL322" s="3" t="str">
        <f t="shared" si="81"/>
        <v/>
      </c>
      <c r="CM322" s="3" t="str">
        <f t="shared" si="81"/>
        <v/>
      </c>
      <c r="CN322" s="3" t="str">
        <f t="shared" si="81"/>
        <v/>
      </c>
      <c r="CO322" s="3" t="str">
        <f t="shared" si="81"/>
        <v/>
      </c>
      <c r="CP322" s="3" t="str">
        <f t="shared" si="81"/>
        <v/>
      </c>
      <c r="CQ322" s="3" t="str">
        <f t="shared" si="81"/>
        <v/>
      </c>
      <c r="CR322" s="3" t="str">
        <f t="shared" si="81"/>
        <v/>
      </c>
      <c r="CS322" s="3" t="str">
        <f t="shared" si="81"/>
        <v/>
      </c>
      <c r="CT322" s="3" t="str">
        <f t="shared" si="77"/>
        <v/>
      </c>
      <c r="CU322" s="3" t="str">
        <f t="shared" si="77"/>
        <v/>
      </c>
      <c r="CV322" s="3" t="str">
        <f t="shared" si="77"/>
        <v/>
      </c>
      <c r="CW322" s="3" t="str">
        <f t="shared" si="77"/>
        <v/>
      </c>
      <c r="CX322" s="3" t="str">
        <f t="shared" si="77"/>
        <v/>
      </c>
      <c r="CY322" s="3" t="str">
        <f t="shared" si="77"/>
        <v/>
      </c>
      <c r="CZ322" s="3" t="str">
        <f t="shared" si="77"/>
        <v/>
      </c>
      <c r="DA322" s="3" t="str">
        <f t="shared" si="77"/>
        <v/>
      </c>
      <c r="DB322" s="3" t="str">
        <f t="shared" si="77"/>
        <v/>
      </c>
      <c r="DC322" s="3" t="str">
        <f t="shared" si="77"/>
        <v/>
      </c>
      <c r="DD322" s="3" t="str">
        <f t="shared" si="77"/>
        <v/>
      </c>
      <c r="DE322" s="3" t="str">
        <f t="shared" si="77"/>
        <v/>
      </c>
      <c r="DF322" s="3" t="str">
        <f t="shared" si="77"/>
        <v/>
      </c>
      <c r="DG322" s="3" t="str">
        <f t="shared" si="80"/>
        <v/>
      </c>
      <c r="DH322" s="3" t="str">
        <f t="shared" si="80"/>
        <v/>
      </c>
      <c r="DI322" s="3" t="str">
        <f t="shared" si="80"/>
        <v/>
      </c>
      <c r="DJ322" s="3" t="str">
        <f t="shared" si="80"/>
        <v/>
      </c>
      <c r="DK322" s="3" t="str">
        <f t="shared" si="80"/>
        <v/>
      </c>
      <c r="DL322" s="3" t="str">
        <f t="shared" si="71"/>
        <v/>
      </c>
      <c r="DM322" s="3" t="str">
        <f t="shared" si="71"/>
        <v/>
      </c>
      <c r="DN322" s="3" t="str">
        <f t="shared" si="71"/>
        <v/>
      </c>
      <c r="DO322" s="3" t="str">
        <f t="shared" si="71"/>
        <v/>
      </c>
      <c r="DP322" s="3" t="str">
        <f t="shared" si="71"/>
        <v/>
      </c>
      <c r="DQ322" s="3" t="str">
        <f t="shared" si="71"/>
        <v/>
      </c>
      <c r="DR322" s="3" t="str">
        <f t="shared" si="71"/>
        <v/>
      </c>
      <c r="DS322" s="3" t="str">
        <f t="shared" si="71"/>
        <v/>
      </c>
      <c r="DT322" s="3" t="str">
        <f t="shared" si="71"/>
        <v/>
      </c>
      <c r="DU322" s="3" t="str">
        <f t="shared" si="71"/>
        <v/>
      </c>
      <c r="DV322" s="3" t="str">
        <f t="shared" si="79"/>
        <v/>
      </c>
    </row>
    <row r="323" spans="1:126" ht="105">
      <c r="A323" t="s">
        <v>115</v>
      </c>
      <c r="B323">
        <v>2021</v>
      </c>
      <c r="C323" t="s">
        <v>114</v>
      </c>
      <c r="D323">
        <v>106990</v>
      </c>
      <c r="E323" s="31">
        <v>1321219865134</v>
      </c>
      <c r="F323" t="s">
        <v>195</v>
      </c>
      <c r="G323">
        <v>325110</v>
      </c>
      <c r="H323" t="s">
        <v>197</v>
      </c>
      <c r="I323" t="s">
        <v>198</v>
      </c>
      <c r="J323" t="s">
        <v>199</v>
      </c>
      <c r="K323" t="s">
        <v>148</v>
      </c>
      <c r="L323">
        <v>78410</v>
      </c>
      <c r="M323" s="3" t="str">
        <f t="shared" si="82"/>
        <v>89. PRODUCE THE CHEMICAL, 92. SALE OR DISTRIBUTION OF THE CHEMICAL, 116. AS A PROCESS IMPURITY</v>
      </c>
      <c r="N323" s="83" t="s">
        <v>66</v>
      </c>
      <c r="O323" s="3" t="s">
        <v>1444</v>
      </c>
      <c r="P323">
        <v>6138.33</v>
      </c>
      <c r="Q323">
        <v>5413.78</v>
      </c>
      <c r="R323">
        <v>11552.11</v>
      </c>
      <c r="S323" s="3" t="s">
        <v>1407</v>
      </c>
      <c r="T323" s="3" t="s">
        <v>1405</v>
      </c>
      <c r="U323" s="3" t="s">
        <v>1405</v>
      </c>
      <c r="V323" s="3" t="s">
        <v>1407</v>
      </c>
      <c r="W323" s="3" t="s">
        <v>1405</v>
      </c>
      <c r="X323" s="3" t="s">
        <v>1405</v>
      </c>
      <c r="Y323" s="3" t="s">
        <v>1405</v>
      </c>
      <c r="Z323" s="3" t="s">
        <v>1405</v>
      </c>
      <c r="AA323" s="3" t="s">
        <v>1405</v>
      </c>
      <c r="AB323" s="3" t="s">
        <v>1405</v>
      </c>
      <c r="AC323" s="3" t="s">
        <v>1405</v>
      </c>
      <c r="AD323" s="3" t="s">
        <v>1405</v>
      </c>
      <c r="AE323" s="3" t="s">
        <v>1405</v>
      </c>
      <c r="AF323" s="3" t="s">
        <v>1405</v>
      </c>
      <c r="AG323" s="3" t="s">
        <v>1405</v>
      </c>
      <c r="AH323" s="3" t="s">
        <v>1405</v>
      </c>
      <c r="AI323" s="3" t="s">
        <v>1405</v>
      </c>
      <c r="AJ323" s="3" t="s">
        <v>1405</v>
      </c>
      <c r="AK323" s="3" t="s">
        <v>1405</v>
      </c>
      <c r="AL323" s="3" t="s">
        <v>1405</v>
      </c>
      <c r="AM323" s="3" t="s">
        <v>1405</v>
      </c>
      <c r="AN323" s="3" t="s">
        <v>1405</v>
      </c>
      <c r="AO323" s="3" t="s">
        <v>1405</v>
      </c>
      <c r="AP323" s="3" t="s">
        <v>1405</v>
      </c>
      <c r="AQ323" s="3" t="s">
        <v>1405</v>
      </c>
      <c r="AR323" s="3" t="s">
        <v>1405</v>
      </c>
      <c r="AS323" s="3" t="s">
        <v>1405</v>
      </c>
      <c r="AT323" s="3" t="s">
        <v>1407</v>
      </c>
      <c r="AU323" s="3" t="s">
        <v>1405</v>
      </c>
      <c r="AV323" s="3" t="s">
        <v>1405</v>
      </c>
      <c r="AW323" s="3" t="s">
        <v>1405</v>
      </c>
      <c r="AX323" s="3" t="s">
        <v>1405</v>
      </c>
      <c r="AY323" s="3" t="s">
        <v>1405</v>
      </c>
      <c r="AZ323" s="3" t="s">
        <v>1405</v>
      </c>
      <c r="BA323" s="3" t="s">
        <v>1405</v>
      </c>
      <c r="BB323" s="3" t="s">
        <v>1405</v>
      </c>
      <c r="BC323" s="3" t="s">
        <v>1405</v>
      </c>
      <c r="BD323" s="3" t="s">
        <v>1405</v>
      </c>
      <c r="BE323" s="3" t="s">
        <v>1405</v>
      </c>
      <c r="BF323" s="3" t="s">
        <v>1405</v>
      </c>
      <c r="BG323" s="3" t="s">
        <v>1405</v>
      </c>
      <c r="BH323" s="3" t="s">
        <v>1405</v>
      </c>
      <c r="BI323" s="3" t="s">
        <v>1405</v>
      </c>
      <c r="BJ323" s="3" t="s">
        <v>1405</v>
      </c>
      <c r="BK323" s="3" t="s">
        <v>1405</v>
      </c>
      <c r="BL323" s="3" t="s">
        <v>1405</v>
      </c>
      <c r="BM323" s="3" t="s">
        <v>1405</v>
      </c>
      <c r="BN323" s="3" t="s">
        <v>1405</v>
      </c>
      <c r="BO323" s="3" t="s">
        <v>1405</v>
      </c>
      <c r="BP323" s="3" t="s">
        <v>1405</v>
      </c>
      <c r="BQ323" s="3" t="s">
        <v>1405</v>
      </c>
      <c r="BR323" s="3" t="s">
        <v>1405</v>
      </c>
      <c r="BS323" s="3" t="s">
        <v>1405</v>
      </c>
      <c r="BT323" s="3" t="s">
        <v>1405</v>
      </c>
      <c r="BU323" s="3" t="str">
        <f t="shared" si="73"/>
        <v>89. PRODUCE THE CHEMICAL</v>
      </c>
      <c r="BV323" s="3" t="str">
        <f t="shared" si="73"/>
        <v/>
      </c>
      <c r="BW323" s="3" t="str">
        <f t="shared" si="73"/>
        <v/>
      </c>
      <c r="BX323" s="3" t="str">
        <f t="shared" si="73"/>
        <v>92. SALE OR DISTRIBUTION OF THE CHEMICAL</v>
      </c>
      <c r="BY323" s="3" t="str">
        <f t="shared" si="73"/>
        <v/>
      </c>
      <c r="BZ323" s="3" t="str">
        <f t="shared" si="78"/>
        <v/>
      </c>
      <c r="CA323" s="3" t="str">
        <f t="shared" si="78"/>
        <v/>
      </c>
      <c r="CB323" s="3" t="str">
        <f t="shared" si="78"/>
        <v/>
      </c>
      <c r="CC323" s="3" t="str">
        <f t="shared" si="78"/>
        <v/>
      </c>
      <c r="CD323" s="3" t="str">
        <f t="shared" si="78"/>
        <v/>
      </c>
      <c r="CE323" s="3" t="str">
        <f t="shared" si="78"/>
        <v/>
      </c>
      <c r="CF323" s="3" t="str">
        <f t="shared" si="78"/>
        <v/>
      </c>
      <c r="CG323" s="3" t="str">
        <f t="shared" si="78"/>
        <v/>
      </c>
      <c r="CH323" s="3" t="str">
        <f t="shared" si="78"/>
        <v/>
      </c>
      <c r="CI323" s="3" t="str">
        <f t="shared" si="78"/>
        <v/>
      </c>
      <c r="CJ323" s="3" t="str">
        <f t="shared" si="81"/>
        <v/>
      </c>
      <c r="CK323" s="3" t="str">
        <f t="shared" si="81"/>
        <v/>
      </c>
      <c r="CL323" s="3" t="str">
        <f t="shared" si="81"/>
        <v/>
      </c>
      <c r="CM323" s="3" t="str">
        <f t="shared" si="81"/>
        <v/>
      </c>
      <c r="CN323" s="3" t="str">
        <f t="shared" si="81"/>
        <v/>
      </c>
      <c r="CO323" s="3" t="str">
        <f t="shared" si="81"/>
        <v/>
      </c>
      <c r="CP323" s="3" t="str">
        <f t="shared" si="81"/>
        <v/>
      </c>
      <c r="CQ323" s="3" t="str">
        <f t="shared" si="81"/>
        <v/>
      </c>
      <c r="CR323" s="3" t="str">
        <f t="shared" si="81"/>
        <v/>
      </c>
      <c r="CS323" s="3" t="str">
        <f t="shared" si="81"/>
        <v/>
      </c>
      <c r="CT323" s="3" t="str">
        <f t="shared" si="77"/>
        <v/>
      </c>
      <c r="CU323" s="3" t="str">
        <f t="shared" si="77"/>
        <v/>
      </c>
      <c r="CV323" s="3" t="str">
        <f t="shared" si="77"/>
        <v>116. AS A PROCESS IMPURITY</v>
      </c>
      <c r="CW323" s="3" t="str">
        <f t="shared" si="77"/>
        <v/>
      </c>
      <c r="CX323" s="3" t="str">
        <f t="shared" ref="CX323:DM345" si="83">IF(AV323="Yes", CX$1,"")</f>
        <v/>
      </c>
      <c r="CY323" s="3" t="str">
        <f t="shared" si="83"/>
        <v/>
      </c>
      <c r="CZ323" s="3" t="str">
        <f t="shared" si="83"/>
        <v/>
      </c>
      <c r="DA323" s="3" t="str">
        <f t="shared" si="83"/>
        <v/>
      </c>
      <c r="DB323" s="3" t="str">
        <f t="shared" si="83"/>
        <v/>
      </c>
      <c r="DC323" s="3" t="str">
        <f t="shared" si="83"/>
        <v/>
      </c>
      <c r="DD323" s="3" t="str">
        <f t="shared" si="83"/>
        <v/>
      </c>
      <c r="DE323" s="3" t="str">
        <f t="shared" si="83"/>
        <v/>
      </c>
      <c r="DF323" s="3" t="str">
        <f t="shared" si="83"/>
        <v/>
      </c>
      <c r="DG323" s="3" t="str">
        <f t="shared" si="80"/>
        <v/>
      </c>
      <c r="DH323" s="3" t="str">
        <f t="shared" si="80"/>
        <v/>
      </c>
      <c r="DI323" s="3" t="str">
        <f t="shared" si="80"/>
        <v/>
      </c>
      <c r="DJ323" s="3" t="str">
        <f t="shared" si="80"/>
        <v/>
      </c>
      <c r="DK323" s="3" t="str">
        <f t="shared" si="80"/>
        <v/>
      </c>
      <c r="DL323" s="3" t="str">
        <f t="shared" si="71"/>
        <v/>
      </c>
      <c r="DM323" s="3" t="str">
        <f t="shared" si="71"/>
        <v/>
      </c>
      <c r="DN323" s="3" t="str">
        <f t="shared" si="71"/>
        <v/>
      </c>
      <c r="DO323" s="3" t="str">
        <f t="shared" si="71"/>
        <v/>
      </c>
      <c r="DP323" s="3" t="str">
        <f t="shared" si="71"/>
        <v/>
      </c>
      <c r="DQ323" s="3" t="str">
        <f t="shared" si="71"/>
        <v/>
      </c>
      <c r="DR323" s="3" t="str">
        <f t="shared" si="71"/>
        <v/>
      </c>
      <c r="DS323" s="3" t="str">
        <f t="shared" si="71"/>
        <v/>
      </c>
      <c r="DT323" s="3" t="str">
        <f t="shared" si="71"/>
        <v/>
      </c>
      <c r="DU323" s="3" t="str">
        <f t="shared" si="71"/>
        <v/>
      </c>
      <c r="DV323" s="3" t="str">
        <f t="shared" si="79"/>
        <v/>
      </c>
    </row>
    <row r="324" spans="1:126" ht="45">
      <c r="A324" t="s">
        <v>115</v>
      </c>
      <c r="B324">
        <v>2021</v>
      </c>
      <c r="C324" t="s">
        <v>114</v>
      </c>
      <c r="D324">
        <v>106990</v>
      </c>
      <c r="E324" s="31">
        <v>1321219894019</v>
      </c>
      <c r="F324" t="s">
        <v>737</v>
      </c>
      <c r="G324">
        <v>325199</v>
      </c>
      <c r="H324" t="s">
        <v>197</v>
      </c>
      <c r="I324" t="s">
        <v>738</v>
      </c>
      <c r="J324" t="s">
        <v>515</v>
      </c>
      <c r="K324" t="s">
        <v>148</v>
      </c>
      <c r="L324">
        <v>77571</v>
      </c>
      <c r="M324" s="3" t="str">
        <f t="shared" si="82"/>
        <v>89. PRODUCE THE CHEMICAL, 93. AS A BYPRODUCT</v>
      </c>
      <c r="N324" s="83" t="s">
        <v>66</v>
      </c>
      <c r="O324" s="3" t="s">
        <v>1444</v>
      </c>
      <c r="P324">
        <v>1400</v>
      </c>
      <c r="Q324">
        <v>3600</v>
      </c>
      <c r="R324">
        <v>5000</v>
      </c>
      <c r="S324" s="3" t="s">
        <v>1407</v>
      </c>
      <c r="T324" s="3" t="s">
        <v>1405</v>
      </c>
      <c r="U324" s="3" t="s">
        <v>1405</v>
      </c>
      <c r="V324" s="3" t="s">
        <v>1405</v>
      </c>
      <c r="W324" s="3" t="s">
        <v>1407</v>
      </c>
      <c r="X324" s="3" t="s">
        <v>1405</v>
      </c>
      <c r="Y324" s="3" t="s">
        <v>1405</v>
      </c>
      <c r="Z324" s="3" t="s">
        <v>1405</v>
      </c>
      <c r="AA324" s="3" t="s">
        <v>1405</v>
      </c>
      <c r="AB324" s="3" t="s">
        <v>1405</v>
      </c>
      <c r="AC324" s="3" t="s">
        <v>1405</v>
      </c>
      <c r="AD324" s="3" t="s">
        <v>1405</v>
      </c>
      <c r="AE324" s="3" t="s">
        <v>1405</v>
      </c>
      <c r="AF324" s="3" t="s">
        <v>1405</v>
      </c>
      <c r="AG324" s="3" t="s">
        <v>1405</v>
      </c>
      <c r="AH324" s="3" t="s">
        <v>1405</v>
      </c>
      <c r="AI324" s="3" t="s">
        <v>1405</v>
      </c>
      <c r="AJ324" s="3" t="s">
        <v>1405</v>
      </c>
      <c r="AK324" s="3" t="s">
        <v>1405</v>
      </c>
      <c r="AL324" s="3" t="s">
        <v>1405</v>
      </c>
      <c r="AM324" s="3" t="s">
        <v>1405</v>
      </c>
      <c r="AN324" s="3" t="s">
        <v>1405</v>
      </c>
      <c r="AO324" s="3" t="s">
        <v>1405</v>
      </c>
      <c r="AP324" s="3" t="s">
        <v>1405</v>
      </c>
      <c r="AQ324" s="3" t="s">
        <v>1405</v>
      </c>
      <c r="AR324" s="3" t="s">
        <v>1405</v>
      </c>
      <c r="AS324" s="3" t="s">
        <v>1405</v>
      </c>
      <c r="AT324" s="3" t="s">
        <v>1405</v>
      </c>
      <c r="AU324" s="3" t="s">
        <v>1405</v>
      </c>
      <c r="AV324" s="3" t="s">
        <v>1405</v>
      </c>
      <c r="AW324" s="3" t="s">
        <v>1405</v>
      </c>
      <c r="AX324" s="3" t="s">
        <v>1405</v>
      </c>
      <c r="AY324" s="3" t="s">
        <v>1405</v>
      </c>
      <c r="AZ324" s="3" t="s">
        <v>1405</v>
      </c>
      <c r="BA324" s="3" t="s">
        <v>1405</v>
      </c>
      <c r="BB324" s="3" t="s">
        <v>1405</v>
      </c>
      <c r="BC324" s="3" t="s">
        <v>1405</v>
      </c>
      <c r="BD324" s="3" t="s">
        <v>1405</v>
      </c>
      <c r="BE324" s="3" t="s">
        <v>1405</v>
      </c>
      <c r="BF324" s="3" t="s">
        <v>1405</v>
      </c>
      <c r="BG324" s="3" t="s">
        <v>1405</v>
      </c>
      <c r="BH324" s="3" t="s">
        <v>1405</v>
      </c>
      <c r="BI324" s="3" t="s">
        <v>1405</v>
      </c>
      <c r="BJ324" s="3" t="s">
        <v>1405</v>
      </c>
      <c r="BK324" s="3" t="s">
        <v>1405</v>
      </c>
      <c r="BL324" s="3" t="s">
        <v>1405</v>
      </c>
      <c r="BM324" s="3" t="s">
        <v>1405</v>
      </c>
      <c r="BN324" s="3" t="s">
        <v>1405</v>
      </c>
      <c r="BO324" s="3" t="s">
        <v>1405</v>
      </c>
      <c r="BP324" s="3" t="s">
        <v>1405</v>
      </c>
      <c r="BQ324" s="3" t="s">
        <v>1405</v>
      </c>
      <c r="BR324" s="3" t="s">
        <v>1405</v>
      </c>
      <c r="BS324" s="3" t="s">
        <v>1405</v>
      </c>
      <c r="BT324" s="3" t="s">
        <v>1405</v>
      </c>
      <c r="BU324" s="3" t="str">
        <f t="shared" si="73"/>
        <v>89. PRODUCE THE CHEMICAL</v>
      </c>
      <c r="BV324" s="3" t="str">
        <f t="shared" si="73"/>
        <v/>
      </c>
      <c r="BW324" s="3" t="str">
        <f t="shared" si="73"/>
        <v/>
      </c>
      <c r="BX324" s="3" t="str">
        <f t="shared" si="73"/>
        <v/>
      </c>
      <c r="BY324" s="3" t="str">
        <f t="shared" si="73"/>
        <v>93. AS A BYPRODUCT</v>
      </c>
      <c r="BZ324" s="3" t="str">
        <f t="shared" si="78"/>
        <v/>
      </c>
      <c r="CA324" s="3" t="str">
        <f t="shared" si="78"/>
        <v/>
      </c>
      <c r="CB324" s="3" t="str">
        <f t="shared" si="78"/>
        <v/>
      </c>
      <c r="CC324" s="3" t="str">
        <f t="shared" si="78"/>
        <v/>
      </c>
      <c r="CD324" s="3" t="str">
        <f t="shared" si="78"/>
        <v/>
      </c>
      <c r="CE324" s="3" t="str">
        <f t="shared" si="78"/>
        <v/>
      </c>
      <c r="CF324" s="3" t="str">
        <f t="shared" si="78"/>
        <v/>
      </c>
      <c r="CG324" s="3" t="str">
        <f t="shared" si="78"/>
        <v/>
      </c>
      <c r="CH324" s="3" t="str">
        <f t="shared" si="78"/>
        <v/>
      </c>
      <c r="CI324" s="3" t="str">
        <f t="shared" si="78"/>
        <v/>
      </c>
      <c r="CJ324" s="3" t="str">
        <f t="shared" si="81"/>
        <v/>
      </c>
      <c r="CK324" s="3" t="str">
        <f t="shared" si="81"/>
        <v/>
      </c>
      <c r="CL324" s="3" t="str">
        <f t="shared" si="81"/>
        <v/>
      </c>
      <c r="CM324" s="3" t="str">
        <f t="shared" si="81"/>
        <v/>
      </c>
      <c r="CN324" s="3" t="str">
        <f t="shared" si="81"/>
        <v/>
      </c>
      <c r="CO324" s="3" t="str">
        <f t="shared" si="81"/>
        <v/>
      </c>
      <c r="CP324" s="3" t="str">
        <f t="shared" si="81"/>
        <v/>
      </c>
      <c r="CQ324" s="3" t="str">
        <f t="shared" si="81"/>
        <v/>
      </c>
      <c r="CR324" s="3" t="str">
        <f t="shared" si="81"/>
        <v/>
      </c>
      <c r="CS324" s="3" t="str">
        <f t="shared" si="81"/>
        <v/>
      </c>
      <c r="CT324" s="3" t="str">
        <f t="shared" si="81"/>
        <v/>
      </c>
      <c r="CU324" s="3" t="str">
        <f t="shared" si="81"/>
        <v/>
      </c>
      <c r="CV324" s="3" t="str">
        <f t="shared" si="81"/>
        <v/>
      </c>
      <c r="CW324" s="3" t="str">
        <f t="shared" si="81"/>
        <v/>
      </c>
      <c r="CX324" s="3" t="str">
        <f t="shared" si="83"/>
        <v/>
      </c>
      <c r="CY324" s="3" t="str">
        <f t="shared" si="83"/>
        <v/>
      </c>
      <c r="CZ324" s="3" t="str">
        <f t="shared" si="83"/>
        <v/>
      </c>
      <c r="DA324" s="3" t="str">
        <f t="shared" si="83"/>
        <v/>
      </c>
      <c r="DB324" s="3" t="str">
        <f t="shared" si="83"/>
        <v/>
      </c>
      <c r="DC324" s="3" t="str">
        <f t="shared" si="83"/>
        <v/>
      </c>
      <c r="DD324" s="3" t="str">
        <f t="shared" si="83"/>
        <v/>
      </c>
      <c r="DE324" s="3" t="str">
        <f t="shared" si="83"/>
        <v/>
      </c>
      <c r="DF324" s="3" t="str">
        <f t="shared" si="83"/>
        <v/>
      </c>
      <c r="DG324" s="3" t="str">
        <f t="shared" si="80"/>
        <v/>
      </c>
      <c r="DH324" s="3" t="str">
        <f t="shared" si="80"/>
        <v/>
      </c>
      <c r="DI324" s="3" t="str">
        <f t="shared" si="80"/>
        <v/>
      </c>
      <c r="DJ324" s="3" t="str">
        <f t="shared" si="80"/>
        <v/>
      </c>
      <c r="DK324" s="3" t="str">
        <f t="shared" si="80"/>
        <v/>
      </c>
      <c r="DL324" s="3" t="str">
        <f t="shared" si="71"/>
        <v/>
      </c>
      <c r="DM324" s="3" t="str">
        <f t="shared" si="71"/>
        <v/>
      </c>
      <c r="DN324" s="3" t="str">
        <f t="shared" si="71"/>
        <v/>
      </c>
      <c r="DO324" s="3" t="str">
        <f t="shared" si="71"/>
        <v/>
      </c>
      <c r="DP324" s="3" t="str">
        <f t="shared" si="71"/>
        <v/>
      </c>
      <c r="DQ324" s="3" t="str">
        <f t="shared" si="71"/>
        <v/>
      </c>
      <c r="DR324" s="3" t="str">
        <f t="shared" si="71"/>
        <v/>
      </c>
      <c r="DS324" s="3" t="str">
        <f t="shared" si="71"/>
        <v/>
      </c>
      <c r="DT324" s="3" t="str">
        <f t="shared" ref="DT324:DV387" si="84">IF(BR324="Yes", DT$1,"")</f>
        <v/>
      </c>
      <c r="DU324" s="3" t="str">
        <f t="shared" si="84"/>
        <v/>
      </c>
      <c r="DV324" s="3" t="str">
        <f t="shared" si="79"/>
        <v/>
      </c>
    </row>
    <row r="325" spans="1:126" ht="105">
      <c r="A325" t="s">
        <v>115</v>
      </c>
      <c r="B325">
        <v>2019</v>
      </c>
      <c r="C325" t="s">
        <v>114</v>
      </c>
      <c r="D325">
        <v>106990</v>
      </c>
      <c r="E325" s="31">
        <v>1319218411421</v>
      </c>
      <c r="F325" t="s">
        <v>201</v>
      </c>
      <c r="G325">
        <v>324110</v>
      </c>
      <c r="H325" t="s">
        <v>203</v>
      </c>
      <c r="I325" t="s">
        <v>204</v>
      </c>
      <c r="J325" t="s">
        <v>205</v>
      </c>
      <c r="K325" t="s">
        <v>207</v>
      </c>
      <c r="L325">
        <v>26050</v>
      </c>
      <c r="M325" s="3" t="str">
        <f t="shared" si="82"/>
        <v>89. PRODUCE THE CHEMICAL, 91. ON-SITE USE OF THE CHEMICAL, 93. AS A BYPRODUCT, 101. ADDED AS A FORMULATION COMPONENT, 102. P201  ADDITIVES</v>
      </c>
      <c r="N325" s="3" t="s">
        <v>1433</v>
      </c>
      <c r="O325" s="3" t="s">
        <v>1445</v>
      </c>
      <c r="P325">
        <v>0</v>
      </c>
      <c r="Q325">
        <v>0</v>
      </c>
      <c r="R325">
        <v>0</v>
      </c>
      <c r="S325" s="3" t="s">
        <v>1407</v>
      </c>
      <c r="T325" s="3" t="s">
        <v>1405</v>
      </c>
      <c r="U325" s="3" t="s">
        <v>1407</v>
      </c>
      <c r="V325" s="3" t="s">
        <v>1405</v>
      </c>
      <c r="W325" s="3" t="s">
        <v>1407</v>
      </c>
      <c r="X325" s="3" t="s">
        <v>1405</v>
      </c>
      <c r="Y325" s="3" t="s">
        <v>1405</v>
      </c>
      <c r="Z325" s="3" t="s">
        <v>1405</v>
      </c>
      <c r="AA325" s="3" t="s">
        <v>1405</v>
      </c>
      <c r="AB325" s="3" t="s">
        <v>1405</v>
      </c>
      <c r="AC325" s="3" t="s">
        <v>1405</v>
      </c>
      <c r="AD325" s="3" t="s">
        <v>1405</v>
      </c>
      <c r="AE325" s="3" t="s">
        <v>1407</v>
      </c>
      <c r="AF325" s="3" t="s">
        <v>1407</v>
      </c>
      <c r="AG325" s="3" t="s">
        <v>1405</v>
      </c>
      <c r="AH325" s="3" t="s">
        <v>1405</v>
      </c>
      <c r="AI325" s="3" t="s">
        <v>1405</v>
      </c>
      <c r="AJ325" s="3" t="s">
        <v>1405</v>
      </c>
      <c r="AK325" s="3" t="s">
        <v>1405</v>
      </c>
      <c r="AL325" s="3" t="s">
        <v>1405</v>
      </c>
      <c r="AM325" s="3" t="s">
        <v>1405</v>
      </c>
      <c r="AN325" s="3" t="s">
        <v>1405</v>
      </c>
      <c r="AO325" s="3" t="s">
        <v>1405</v>
      </c>
      <c r="AP325" s="3" t="s">
        <v>1405</v>
      </c>
      <c r="AQ325" s="3" t="s">
        <v>1405</v>
      </c>
      <c r="AR325" s="3" t="s">
        <v>1405</v>
      </c>
      <c r="AS325" s="3" t="s">
        <v>1405</v>
      </c>
      <c r="AT325" s="3" t="s">
        <v>1405</v>
      </c>
      <c r="AU325" s="3" t="s">
        <v>1405</v>
      </c>
      <c r="AV325" s="3" t="s">
        <v>1405</v>
      </c>
      <c r="AW325" s="3" t="s">
        <v>1405</v>
      </c>
      <c r="AX325" s="3" t="s">
        <v>1405</v>
      </c>
      <c r="AY325" s="3" t="s">
        <v>1405</v>
      </c>
      <c r="AZ325" s="3" t="s">
        <v>1405</v>
      </c>
      <c r="BA325" s="3" t="s">
        <v>1405</v>
      </c>
      <c r="BB325" s="3" t="s">
        <v>1405</v>
      </c>
      <c r="BC325" s="3" t="s">
        <v>1405</v>
      </c>
      <c r="BD325" s="3" t="s">
        <v>1405</v>
      </c>
      <c r="BE325" s="3" t="s">
        <v>1405</v>
      </c>
      <c r="BF325" s="3" t="s">
        <v>1405</v>
      </c>
      <c r="BG325" s="3" t="s">
        <v>1405</v>
      </c>
      <c r="BH325" s="3" t="s">
        <v>1405</v>
      </c>
      <c r="BI325" s="3" t="s">
        <v>1405</v>
      </c>
      <c r="BJ325" s="3" t="s">
        <v>1405</v>
      </c>
      <c r="BK325" s="3" t="s">
        <v>1405</v>
      </c>
      <c r="BL325" s="3" t="s">
        <v>1405</v>
      </c>
      <c r="BM325" s="3" t="s">
        <v>1405</v>
      </c>
      <c r="BN325" s="3" t="s">
        <v>1405</v>
      </c>
      <c r="BO325" s="3" t="s">
        <v>1405</v>
      </c>
      <c r="BP325" s="3" t="s">
        <v>1405</v>
      </c>
      <c r="BQ325" s="3" t="s">
        <v>1405</v>
      </c>
      <c r="BR325" s="3" t="s">
        <v>1405</v>
      </c>
      <c r="BS325" s="3" t="s">
        <v>1405</v>
      </c>
      <c r="BT325" s="3" t="s">
        <v>1405</v>
      </c>
      <c r="BU325" s="3" t="str">
        <f t="shared" si="73"/>
        <v>89. PRODUCE THE CHEMICAL</v>
      </c>
      <c r="BV325" s="3" t="str">
        <f t="shared" si="73"/>
        <v/>
      </c>
      <c r="BW325" s="3" t="str">
        <f t="shared" si="73"/>
        <v>91. ON-SITE USE OF THE CHEMICAL</v>
      </c>
      <c r="BX325" s="3" t="str">
        <f t="shared" si="73"/>
        <v/>
      </c>
      <c r="BY325" s="3" t="str">
        <f t="shared" si="73"/>
        <v>93. AS A BYPRODUCT</v>
      </c>
      <c r="BZ325" s="3" t="str">
        <f t="shared" si="78"/>
        <v/>
      </c>
      <c r="CA325" s="3" t="str">
        <f t="shared" si="78"/>
        <v/>
      </c>
      <c r="CB325" s="3" t="str">
        <f t="shared" si="78"/>
        <v/>
      </c>
      <c r="CC325" s="3" t="str">
        <f t="shared" si="78"/>
        <v/>
      </c>
      <c r="CD325" s="3" t="str">
        <f t="shared" si="78"/>
        <v/>
      </c>
      <c r="CE325" s="3" t="str">
        <f t="shared" si="78"/>
        <v/>
      </c>
      <c r="CF325" s="3" t="str">
        <f t="shared" si="78"/>
        <v/>
      </c>
      <c r="CG325" s="3" t="str">
        <f t="shared" si="78"/>
        <v>101. ADDED AS A FORMULATION COMPONENT</v>
      </c>
      <c r="CH325" s="3" t="str">
        <f t="shared" si="78"/>
        <v>102. P201  ADDITIVES</v>
      </c>
      <c r="CI325" s="3" t="str">
        <f t="shared" si="78"/>
        <v/>
      </c>
      <c r="CJ325" s="3" t="str">
        <f t="shared" si="81"/>
        <v/>
      </c>
      <c r="CK325" s="3" t="str">
        <f t="shared" si="81"/>
        <v/>
      </c>
      <c r="CL325" s="3" t="str">
        <f t="shared" si="81"/>
        <v/>
      </c>
      <c r="CM325" s="3" t="str">
        <f t="shared" si="81"/>
        <v/>
      </c>
      <c r="CN325" s="3" t="str">
        <f t="shared" si="81"/>
        <v/>
      </c>
      <c r="CO325" s="3" t="str">
        <f t="shared" si="81"/>
        <v/>
      </c>
      <c r="CP325" s="3" t="str">
        <f t="shared" si="81"/>
        <v/>
      </c>
      <c r="CQ325" s="3" t="str">
        <f t="shared" si="81"/>
        <v/>
      </c>
      <c r="CR325" s="3" t="str">
        <f t="shared" si="81"/>
        <v/>
      </c>
      <c r="CS325" s="3" t="str">
        <f t="shared" si="81"/>
        <v/>
      </c>
      <c r="CT325" s="3" t="str">
        <f t="shared" si="81"/>
        <v/>
      </c>
      <c r="CU325" s="3" t="str">
        <f t="shared" si="81"/>
        <v/>
      </c>
      <c r="CV325" s="3" t="str">
        <f t="shared" si="81"/>
        <v/>
      </c>
      <c r="CW325" s="3" t="str">
        <f t="shared" si="81"/>
        <v/>
      </c>
      <c r="CX325" s="3" t="str">
        <f t="shared" si="83"/>
        <v/>
      </c>
      <c r="CY325" s="3" t="str">
        <f t="shared" si="83"/>
        <v/>
      </c>
      <c r="CZ325" s="3" t="str">
        <f t="shared" si="83"/>
        <v/>
      </c>
      <c r="DA325" s="3" t="str">
        <f t="shared" si="83"/>
        <v/>
      </c>
      <c r="DB325" s="3" t="str">
        <f t="shared" si="83"/>
        <v/>
      </c>
      <c r="DC325" s="3" t="str">
        <f t="shared" si="83"/>
        <v/>
      </c>
      <c r="DD325" s="3" t="str">
        <f t="shared" si="83"/>
        <v/>
      </c>
      <c r="DE325" s="3" t="str">
        <f t="shared" si="83"/>
        <v/>
      </c>
      <c r="DF325" s="3" t="str">
        <f t="shared" si="83"/>
        <v/>
      </c>
      <c r="DG325" s="3" t="str">
        <f t="shared" si="80"/>
        <v/>
      </c>
      <c r="DH325" s="3" t="str">
        <f t="shared" si="80"/>
        <v/>
      </c>
      <c r="DI325" s="3" t="str">
        <f t="shared" si="80"/>
        <v/>
      </c>
      <c r="DJ325" s="3" t="str">
        <f t="shared" si="80"/>
        <v/>
      </c>
      <c r="DK325" s="3" t="str">
        <f t="shared" si="80"/>
        <v/>
      </c>
      <c r="DL325" s="3" t="str">
        <f t="shared" si="80"/>
        <v/>
      </c>
      <c r="DM325" s="3" t="str">
        <f t="shared" si="80"/>
        <v/>
      </c>
      <c r="DN325" s="3" t="str">
        <f t="shared" si="80"/>
        <v/>
      </c>
      <c r="DO325" s="3" t="str">
        <f t="shared" si="80"/>
        <v/>
      </c>
      <c r="DP325" s="3" t="str">
        <f t="shared" si="80"/>
        <v/>
      </c>
      <c r="DQ325" s="3" t="str">
        <f t="shared" si="80"/>
        <v/>
      </c>
      <c r="DR325" s="3" t="str">
        <f t="shared" si="80"/>
        <v/>
      </c>
      <c r="DS325" s="3" t="str">
        <f t="shared" si="80"/>
        <v/>
      </c>
      <c r="DT325" s="3" t="str">
        <f t="shared" si="84"/>
        <v/>
      </c>
      <c r="DU325" s="3" t="str">
        <f t="shared" si="84"/>
        <v/>
      </c>
      <c r="DV325" s="3" t="str">
        <f t="shared" si="79"/>
        <v/>
      </c>
    </row>
    <row r="326" spans="1:126" ht="105">
      <c r="A326" t="s">
        <v>115</v>
      </c>
      <c r="B326">
        <v>2020</v>
      </c>
      <c r="C326" t="s">
        <v>114</v>
      </c>
      <c r="D326">
        <v>106990</v>
      </c>
      <c r="E326" s="31">
        <v>1320219245659</v>
      </c>
      <c r="F326" t="s">
        <v>201</v>
      </c>
      <c r="G326">
        <v>324110</v>
      </c>
      <c r="H326" t="s">
        <v>203</v>
      </c>
      <c r="I326" t="s">
        <v>204</v>
      </c>
      <c r="J326" t="s">
        <v>205</v>
      </c>
      <c r="K326" t="s">
        <v>207</v>
      </c>
      <c r="L326">
        <v>26050</v>
      </c>
      <c r="M326" s="3" t="str">
        <f t="shared" si="82"/>
        <v>89. PRODUCE THE CHEMICAL, 91. ON-SITE USE OF THE CHEMICAL, 92. SALE OR DISTRIBUTION OF THE CHEMICAL, 93. AS A BYPRODUCT, 94. AS A MANUFACTURED IMPURITY, 95. USED AS A REACTANT, 100. P199  OTHER, 116. AS A PROCESS IMPURITY</v>
      </c>
      <c r="N326" s="3" t="s">
        <v>1433</v>
      </c>
      <c r="O326" s="3" t="s">
        <v>1445</v>
      </c>
      <c r="P326">
        <v>0</v>
      </c>
      <c r="Q326">
        <v>0</v>
      </c>
      <c r="R326">
        <v>0</v>
      </c>
      <c r="S326" s="3" t="s">
        <v>1407</v>
      </c>
      <c r="T326" s="3" t="s">
        <v>1405</v>
      </c>
      <c r="U326" s="3" t="s">
        <v>1407</v>
      </c>
      <c r="V326" s="3" t="s">
        <v>1407</v>
      </c>
      <c r="W326" s="3" t="s">
        <v>1407</v>
      </c>
      <c r="X326" s="3" t="s">
        <v>1407</v>
      </c>
      <c r="Y326" s="3" t="s">
        <v>1407</v>
      </c>
      <c r="Z326" s="3" t="s">
        <v>1405</v>
      </c>
      <c r="AA326" s="3" t="s">
        <v>1405</v>
      </c>
      <c r="AB326" s="3" t="s">
        <v>1405</v>
      </c>
      <c r="AC326" s="3" t="s">
        <v>1405</v>
      </c>
      <c r="AD326" s="3" t="s">
        <v>1407</v>
      </c>
      <c r="AE326" s="3" t="s">
        <v>1405</v>
      </c>
      <c r="AF326" s="3" t="s">
        <v>1405</v>
      </c>
      <c r="AG326" s="3" t="s">
        <v>1405</v>
      </c>
      <c r="AH326" s="3" t="s">
        <v>1405</v>
      </c>
      <c r="AI326" s="3" t="s">
        <v>1405</v>
      </c>
      <c r="AJ326" s="3" t="s">
        <v>1405</v>
      </c>
      <c r="AK326" s="3" t="s">
        <v>1405</v>
      </c>
      <c r="AL326" s="3" t="s">
        <v>1405</v>
      </c>
      <c r="AM326" s="3" t="s">
        <v>1405</v>
      </c>
      <c r="AN326" s="3" t="s">
        <v>1405</v>
      </c>
      <c r="AO326" s="3" t="s">
        <v>1405</v>
      </c>
      <c r="AP326" s="3" t="s">
        <v>1405</v>
      </c>
      <c r="AQ326" s="3" t="s">
        <v>1405</v>
      </c>
      <c r="AR326" s="3" t="s">
        <v>1405</v>
      </c>
      <c r="AS326" s="3" t="s">
        <v>1405</v>
      </c>
      <c r="AT326" s="3" t="s">
        <v>1407</v>
      </c>
      <c r="AU326" s="3" t="s">
        <v>1405</v>
      </c>
      <c r="AV326" s="3" t="s">
        <v>1405</v>
      </c>
      <c r="AW326" s="3" t="s">
        <v>1405</v>
      </c>
      <c r="AX326" s="3" t="s">
        <v>1405</v>
      </c>
      <c r="AY326" s="3" t="s">
        <v>1405</v>
      </c>
      <c r="AZ326" s="3" t="s">
        <v>1405</v>
      </c>
      <c r="BA326" s="3" t="s">
        <v>1405</v>
      </c>
      <c r="BB326" s="3" t="s">
        <v>1405</v>
      </c>
      <c r="BC326" s="3" t="s">
        <v>1405</v>
      </c>
      <c r="BD326" s="3" t="s">
        <v>1405</v>
      </c>
      <c r="BE326" s="3" t="s">
        <v>1405</v>
      </c>
      <c r="BF326" s="3" t="s">
        <v>1405</v>
      </c>
      <c r="BG326" s="3" t="s">
        <v>1405</v>
      </c>
      <c r="BH326" s="3" t="s">
        <v>1405</v>
      </c>
      <c r="BI326" s="3" t="s">
        <v>1405</v>
      </c>
      <c r="BJ326" s="3" t="s">
        <v>1405</v>
      </c>
      <c r="BK326" s="3" t="s">
        <v>1405</v>
      </c>
      <c r="BL326" s="3" t="s">
        <v>1405</v>
      </c>
      <c r="BM326" s="3" t="s">
        <v>1405</v>
      </c>
      <c r="BN326" s="3" t="s">
        <v>1405</v>
      </c>
      <c r="BO326" s="3" t="s">
        <v>1405</v>
      </c>
      <c r="BP326" s="3" t="s">
        <v>1405</v>
      </c>
      <c r="BQ326" s="3" t="s">
        <v>1405</v>
      </c>
      <c r="BR326" s="3" t="s">
        <v>1405</v>
      </c>
      <c r="BS326" s="3" t="s">
        <v>1405</v>
      </c>
      <c r="BT326" s="3" t="s">
        <v>1405</v>
      </c>
      <c r="BU326" s="3" t="str">
        <f t="shared" si="73"/>
        <v>89. PRODUCE THE CHEMICAL</v>
      </c>
      <c r="BV326" s="3" t="str">
        <f t="shared" si="73"/>
        <v/>
      </c>
      <c r="BW326" s="3" t="str">
        <f t="shared" si="73"/>
        <v>91. ON-SITE USE OF THE CHEMICAL</v>
      </c>
      <c r="BX326" s="3" t="str">
        <f t="shared" si="73"/>
        <v>92. SALE OR DISTRIBUTION OF THE CHEMICAL</v>
      </c>
      <c r="BY326" s="3" t="str">
        <f t="shared" si="73"/>
        <v>93. AS A BYPRODUCT</v>
      </c>
      <c r="BZ326" s="3" t="str">
        <f t="shared" si="78"/>
        <v>94. AS A MANUFACTURED IMPURITY</v>
      </c>
      <c r="CA326" s="3" t="str">
        <f t="shared" si="78"/>
        <v>95. USED AS A REACTANT</v>
      </c>
      <c r="CB326" s="3" t="str">
        <f t="shared" si="78"/>
        <v/>
      </c>
      <c r="CC326" s="3" t="str">
        <f t="shared" si="78"/>
        <v/>
      </c>
      <c r="CD326" s="3" t="str">
        <f t="shared" si="78"/>
        <v/>
      </c>
      <c r="CE326" s="3" t="str">
        <f t="shared" si="78"/>
        <v/>
      </c>
      <c r="CF326" s="3" t="str">
        <f t="shared" si="78"/>
        <v>100. P199  OTHER</v>
      </c>
      <c r="CG326" s="3" t="str">
        <f t="shared" si="78"/>
        <v/>
      </c>
      <c r="CH326" s="3" t="str">
        <f t="shared" si="78"/>
        <v/>
      </c>
      <c r="CI326" s="3" t="str">
        <f t="shared" si="78"/>
        <v/>
      </c>
      <c r="CJ326" s="3" t="str">
        <f t="shared" si="81"/>
        <v/>
      </c>
      <c r="CK326" s="3" t="str">
        <f t="shared" si="81"/>
        <v/>
      </c>
      <c r="CL326" s="3" t="str">
        <f t="shared" si="81"/>
        <v/>
      </c>
      <c r="CM326" s="3" t="str">
        <f t="shared" si="81"/>
        <v/>
      </c>
      <c r="CN326" s="3" t="str">
        <f t="shared" si="81"/>
        <v/>
      </c>
      <c r="CO326" s="3" t="str">
        <f t="shared" si="81"/>
        <v/>
      </c>
      <c r="CP326" s="3" t="str">
        <f t="shared" si="81"/>
        <v/>
      </c>
      <c r="CQ326" s="3" t="str">
        <f t="shared" si="81"/>
        <v/>
      </c>
      <c r="CR326" s="3" t="str">
        <f t="shared" si="81"/>
        <v/>
      </c>
      <c r="CS326" s="3" t="str">
        <f t="shared" si="81"/>
        <v/>
      </c>
      <c r="CT326" s="3" t="str">
        <f t="shared" si="81"/>
        <v/>
      </c>
      <c r="CU326" s="3" t="str">
        <f t="shared" si="81"/>
        <v/>
      </c>
      <c r="CV326" s="3" t="str">
        <f t="shared" si="81"/>
        <v>116. AS A PROCESS IMPURITY</v>
      </c>
      <c r="CW326" s="3" t="str">
        <f t="shared" si="81"/>
        <v/>
      </c>
      <c r="CX326" s="3" t="str">
        <f t="shared" si="83"/>
        <v/>
      </c>
      <c r="CY326" s="3" t="str">
        <f t="shared" si="83"/>
        <v/>
      </c>
      <c r="CZ326" s="3" t="str">
        <f t="shared" si="83"/>
        <v/>
      </c>
      <c r="DA326" s="3" t="str">
        <f t="shared" si="83"/>
        <v/>
      </c>
      <c r="DB326" s="3" t="str">
        <f t="shared" si="83"/>
        <v/>
      </c>
      <c r="DC326" s="3" t="str">
        <f t="shared" si="83"/>
        <v/>
      </c>
      <c r="DD326" s="3" t="str">
        <f t="shared" si="83"/>
        <v/>
      </c>
      <c r="DE326" s="3" t="str">
        <f t="shared" si="83"/>
        <v/>
      </c>
      <c r="DF326" s="3" t="str">
        <f t="shared" si="83"/>
        <v/>
      </c>
      <c r="DG326" s="3" t="str">
        <f t="shared" si="80"/>
        <v/>
      </c>
      <c r="DH326" s="3" t="str">
        <f t="shared" si="80"/>
        <v/>
      </c>
      <c r="DI326" s="3" t="str">
        <f t="shared" si="80"/>
        <v/>
      </c>
      <c r="DJ326" s="3" t="str">
        <f t="shared" si="80"/>
        <v/>
      </c>
      <c r="DK326" s="3" t="str">
        <f t="shared" si="80"/>
        <v/>
      </c>
      <c r="DL326" s="3" t="str">
        <f t="shared" si="80"/>
        <v/>
      </c>
      <c r="DM326" s="3" t="str">
        <f t="shared" si="80"/>
        <v/>
      </c>
      <c r="DN326" s="3" t="str">
        <f t="shared" si="80"/>
        <v/>
      </c>
      <c r="DO326" s="3" t="str">
        <f t="shared" si="80"/>
        <v/>
      </c>
      <c r="DP326" s="3" t="str">
        <f t="shared" si="80"/>
        <v/>
      </c>
      <c r="DQ326" s="3" t="str">
        <f t="shared" si="80"/>
        <v/>
      </c>
      <c r="DR326" s="3" t="str">
        <f t="shared" si="80"/>
        <v/>
      </c>
      <c r="DS326" s="3" t="str">
        <f t="shared" si="80"/>
        <v/>
      </c>
      <c r="DT326" s="3" t="str">
        <f t="shared" si="84"/>
        <v/>
      </c>
      <c r="DU326" s="3" t="str">
        <f t="shared" si="84"/>
        <v/>
      </c>
      <c r="DV326" s="3" t="str">
        <f t="shared" si="79"/>
        <v/>
      </c>
    </row>
    <row r="327" spans="1:126" ht="75">
      <c r="A327" t="s">
        <v>115</v>
      </c>
      <c r="B327">
        <v>2021</v>
      </c>
      <c r="C327" t="s">
        <v>114</v>
      </c>
      <c r="D327">
        <v>106990</v>
      </c>
      <c r="E327" s="31">
        <v>1321220347583</v>
      </c>
      <c r="F327" t="s">
        <v>201</v>
      </c>
      <c r="G327">
        <v>324110</v>
      </c>
      <c r="H327" t="s">
        <v>203</v>
      </c>
      <c r="I327" t="s">
        <v>204</v>
      </c>
      <c r="J327" t="s">
        <v>205</v>
      </c>
      <c r="K327" t="s">
        <v>207</v>
      </c>
      <c r="L327">
        <v>26050</v>
      </c>
      <c r="M327" s="3" t="str">
        <f t="shared" si="82"/>
        <v>89. PRODUCE THE CHEMICAL, 94. AS A MANUFACTURED IMPURITY</v>
      </c>
      <c r="N327" s="3" t="s">
        <v>1433</v>
      </c>
      <c r="O327" s="3" t="s">
        <v>1445</v>
      </c>
      <c r="P327">
        <v>0</v>
      </c>
      <c r="Q327">
        <v>0</v>
      </c>
      <c r="R327">
        <v>0</v>
      </c>
      <c r="S327" s="3" t="s">
        <v>1407</v>
      </c>
      <c r="T327" s="3" t="s">
        <v>1405</v>
      </c>
      <c r="U327" s="3" t="s">
        <v>1405</v>
      </c>
      <c r="V327" s="3" t="s">
        <v>1405</v>
      </c>
      <c r="W327" s="3" t="s">
        <v>1405</v>
      </c>
      <c r="X327" s="3" t="s">
        <v>1407</v>
      </c>
      <c r="Y327" s="3" t="s">
        <v>1405</v>
      </c>
      <c r="Z327" s="3" t="s">
        <v>1405</v>
      </c>
      <c r="AA327" s="3" t="s">
        <v>1405</v>
      </c>
      <c r="AB327" s="3" t="s">
        <v>1405</v>
      </c>
      <c r="AC327" s="3" t="s">
        <v>1405</v>
      </c>
      <c r="AD327" s="3" t="s">
        <v>1405</v>
      </c>
      <c r="AE327" s="3" t="s">
        <v>1405</v>
      </c>
      <c r="AF327" s="3" t="s">
        <v>1405</v>
      </c>
      <c r="AG327" s="3" t="s">
        <v>1405</v>
      </c>
      <c r="AH327" s="3" t="s">
        <v>1405</v>
      </c>
      <c r="AI327" s="3" t="s">
        <v>1405</v>
      </c>
      <c r="AJ327" s="3" t="s">
        <v>1405</v>
      </c>
      <c r="AK327" s="3" t="s">
        <v>1405</v>
      </c>
      <c r="AL327" s="3" t="s">
        <v>1405</v>
      </c>
      <c r="AM327" s="3" t="s">
        <v>1405</v>
      </c>
      <c r="AN327" s="3" t="s">
        <v>1405</v>
      </c>
      <c r="AO327" s="3" t="s">
        <v>1405</v>
      </c>
      <c r="AP327" s="3" t="s">
        <v>1405</v>
      </c>
      <c r="AQ327" s="3" t="s">
        <v>1405</v>
      </c>
      <c r="AR327" s="3" t="s">
        <v>1405</v>
      </c>
      <c r="AS327" s="3" t="s">
        <v>1405</v>
      </c>
      <c r="AT327" s="3" t="s">
        <v>1405</v>
      </c>
      <c r="AU327" s="3" t="s">
        <v>1405</v>
      </c>
      <c r="AV327" s="3" t="s">
        <v>1405</v>
      </c>
      <c r="AW327" s="3" t="s">
        <v>1405</v>
      </c>
      <c r="AX327" s="3" t="s">
        <v>1405</v>
      </c>
      <c r="AY327" s="3" t="s">
        <v>1405</v>
      </c>
      <c r="AZ327" s="3" t="s">
        <v>1405</v>
      </c>
      <c r="BA327" s="3" t="s">
        <v>1405</v>
      </c>
      <c r="BB327" s="3" t="s">
        <v>1405</v>
      </c>
      <c r="BC327" s="3" t="s">
        <v>1405</v>
      </c>
      <c r="BD327" s="3" t="s">
        <v>1405</v>
      </c>
      <c r="BE327" s="3" t="s">
        <v>1405</v>
      </c>
      <c r="BF327" s="3" t="s">
        <v>1405</v>
      </c>
      <c r="BG327" s="3" t="s">
        <v>1405</v>
      </c>
      <c r="BH327" s="3" t="s">
        <v>1405</v>
      </c>
      <c r="BI327" s="3" t="s">
        <v>1405</v>
      </c>
      <c r="BJ327" s="3" t="s">
        <v>1405</v>
      </c>
      <c r="BK327" s="3" t="s">
        <v>1405</v>
      </c>
      <c r="BL327" s="3" t="s">
        <v>1405</v>
      </c>
      <c r="BM327" s="3" t="s">
        <v>1405</v>
      </c>
      <c r="BN327" s="3" t="s">
        <v>1405</v>
      </c>
      <c r="BO327" s="3" t="s">
        <v>1405</v>
      </c>
      <c r="BP327" s="3" t="s">
        <v>1405</v>
      </c>
      <c r="BQ327" s="3" t="s">
        <v>1405</v>
      </c>
      <c r="BR327" s="3" t="s">
        <v>1405</v>
      </c>
      <c r="BS327" s="3" t="s">
        <v>1405</v>
      </c>
      <c r="BT327" s="3" t="s">
        <v>1405</v>
      </c>
      <c r="BU327" s="3" t="str">
        <f t="shared" si="73"/>
        <v>89. PRODUCE THE CHEMICAL</v>
      </c>
      <c r="BV327" s="3" t="str">
        <f t="shared" si="73"/>
        <v/>
      </c>
      <c r="BW327" s="3" t="str">
        <f t="shared" si="73"/>
        <v/>
      </c>
      <c r="BX327" s="3" t="str">
        <f t="shared" si="73"/>
        <v/>
      </c>
      <c r="BY327" s="3" t="str">
        <f t="shared" si="73"/>
        <v/>
      </c>
      <c r="BZ327" s="3" t="str">
        <f t="shared" si="78"/>
        <v>94. AS A MANUFACTURED IMPURITY</v>
      </c>
      <c r="CA327" s="3" t="str">
        <f t="shared" si="78"/>
        <v/>
      </c>
      <c r="CB327" s="3" t="str">
        <f t="shared" si="78"/>
        <v/>
      </c>
      <c r="CC327" s="3" t="str">
        <f t="shared" si="78"/>
        <v/>
      </c>
      <c r="CD327" s="3" t="str">
        <f t="shared" si="78"/>
        <v/>
      </c>
      <c r="CE327" s="3" t="str">
        <f t="shared" si="78"/>
        <v/>
      </c>
      <c r="CF327" s="3" t="str">
        <f t="shared" si="78"/>
        <v/>
      </c>
      <c r="CG327" s="3" t="str">
        <f t="shared" si="78"/>
        <v/>
      </c>
      <c r="CH327" s="3" t="str">
        <f t="shared" si="78"/>
        <v/>
      </c>
      <c r="CI327" s="3" t="str">
        <f t="shared" si="78"/>
        <v/>
      </c>
      <c r="CJ327" s="3" t="str">
        <f t="shared" si="81"/>
        <v/>
      </c>
      <c r="CK327" s="3" t="str">
        <f t="shared" si="81"/>
        <v/>
      </c>
      <c r="CL327" s="3" t="str">
        <f t="shared" si="81"/>
        <v/>
      </c>
      <c r="CM327" s="3" t="str">
        <f t="shared" si="81"/>
        <v/>
      </c>
      <c r="CN327" s="3" t="str">
        <f t="shared" si="81"/>
        <v/>
      </c>
      <c r="CO327" s="3" t="str">
        <f t="shared" si="81"/>
        <v/>
      </c>
      <c r="CP327" s="3" t="str">
        <f t="shared" si="81"/>
        <v/>
      </c>
      <c r="CQ327" s="3" t="str">
        <f t="shared" si="81"/>
        <v/>
      </c>
      <c r="CR327" s="3" t="str">
        <f t="shared" si="81"/>
        <v/>
      </c>
      <c r="CS327" s="3" t="str">
        <f t="shared" si="81"/>
        <v/>
      </c>
      <c r="CT327" s="3" t="str">
        <f t="shared" si="81"/>
        <v/>
      </c>
      <c r="CU327" s="3" t="str">
        <f t="shared" si="81"/>
        <v/>
      </c>
      <c r="CV327" s="3" t="str">
        <f t="shared" si="81"/>
        <v/>
      </c>
      <c r="CW327" s="3" t="str">
        <f t="shared" si="81"/>
        <v/>
      </c>
      <c r="CX327" s="3" t="str">
        <f t="shared" si="83"/>
        <v/>
      </c>
      <c r="CY327" s="3" t="str">
        <f t="shared" si="83"/>
        <v/>
      </c>
      <c r="CZ327" s="3" t="str">
        <f t="shared" si="83"/>
        <v/>
      </c>
      <c r="DA327" s="3" t="str">
        <f t="shared" si="83"/>
        <v/>
      </c>
      <c r="DB327" s="3" t="str">
        <f t="shared" si="83"/>
        <v/>
      </c>
      <c r="DC327" s="3" t="str">
        <f t="shared" si="83"/>
        <v/>
      </c>
      <c r="DD327" s="3" t="str">
        <f t="shared" si="83"/>
        <v/>
      </c>
      <c r="DE327" s="3" t="str">
        <f t="shared" si="83"/>
        <v/>
      </c>
      <c r="DF327" s="3" t="str">
        <f t="shared" si="83"/>
        <v/>
      </c>
      <c r="DG327" s="3" t="str">
        <f t="shared" si="80"/>
        <v/>
      </c>
      <c r="DH327" s="3" t="str">
        <f t="shared" si="80"/>
        <v/>
      </c>
      <c r="DI327" s="3" t="str">
        <f t="shared" si="80"/>
        <v/>
      </c>
      <c r="DJ327" s="3" t="str">
        <f t="shared" si="80"/>
        <v/>
      </c>
      <c r="DK327" s="3" t="str">
        <f t="shared" si="80"/>
        <v/>
      </c>
      <c r="DL327" s="3" t="str">
        <f t="shared" si="80"/>
        <v/>
      </c>
      <c r="DM327" s="3" t="str">
        <f t="shared" si="80"/>
        <v/>
      </c>
      <c r="DN327" s="3" t="str">
        <f t="shared" si="80"/>
        <v/>
      </c>
      <c r="DO327" s="3" t="str">
        <f t="shared" si="80"/>
        <v/>
      </c>
      <c r="DP327" s="3" t="str">
        <f t="shared" si="80"/>
        <v/>
      </c>
      <c r="DQ327" s="3" t="str">
        <f t="shared" si="80"/>
        <v/>
      </c>
      <c r="DR327" s="3" t="str">
        <f t="shared" si="80"/>
        <v/>
      </c>
      <c r="DS327" s="3" t="str">
        <f t="shared" si="80"/>
        <v/>
      </c>
      <c r="DT327" s="3" t="str">
        <f t="shared" si="84"/>
        <v/>
      </c>
      <c r="DU327" s="3" t="str">
        <f t="shared" si="84"/>
        <v/>
      </c>
      <c r="DV327" s="3" t="str">
        <f t="shared" si="79"/>
        <v/>
      </c>
    </row>
    <row r="328" spans="1:126" ht="30">
      <c r="A328" t="s">
        <v>115</v>
      </c>
      <c r="B328">
        <v>2016</v>
      </c>
      <c r="C328" t="s">
        <v>114</v>
      </c>
      <c r="D328">
        <v>106990</v>
      </c>
      <c r="E328" s="31">
        <v>1316215691852</v>
      </c>
      <c r="F328" t="s">
        <v>210</v>
      </c>
      <c r="G328">
        <v>424690</v>
      </c>
      <c r="H328" t="s">
        <v>212</v>
      </c>
      <c r="I328" t="s">
        <v>213</v>
      </c>
      <c r="J328" t="s">
        <v>214</v>
      </c>
      <c r="K328" t="s">
        <v>216</v>
      </c>
      <c r="L328">
        <v>70767</v>
      </c>
      <c r="M328" s="3" t="str">
        <f t="shared" si="82"/>
        <v>89. PRODUCE THE CHEMICAL, 93. AS A BYPRODUCT</v>
      </c>
      <c r="N328" s="3" t="s">
        <v>58</v>
      </c>
      <c r="O328" s="3" t="s">
        <v>1417</v>
      </c>
      <c r="P328">
        <v>250</v>
      </c>
      <c r="Q328">
        <v>1281</v>
      </c>
      <c r="R328">
        <v>1531</v>
      </c>
      <c r="S328" s="3" t="s">
        <v>1407</v>
      </c>
      <c r="T328" s="3" t="s">
        <v>1405</v>
      </c>
      <c r="U328" s="3" t="s">
        <v>1405</v>
      </c>
      <c r="V328" s="3" t="s">
        <v>1405</v>
      </c>
      <c r="W328" s="3" t="s">
        <v>1407</v>
      </c>
      <c r="X328" s="3" t="s">
        <v>1405</v>
      </c>
      <c r="Y328" s="3" t="s">
        <v>1405</v>
      </c>
      <c r="AE328" s="3" t="s">
        <v>1405</v>
      </c>
      <c r="AR328" s="3" t="s">
        <v>1405</v>
      </c>
      <c r="AS328" s="3" t="s">
        <v>1405</v>
      </c>
      <c r="AT328" s="3" t="s">
        <v>1405</v>
      </c>
      <c r="AV328" s="3" t="s">
        <v>1405</v>
      </c>
      <c r="BD328" s="3" t="s">
        <v>1405</v>
      </c>
      <c r="BK328" s="3" t="s">
        <v>1405</v>
      </c>
      <c r="BU328" s="3" t="str">
        <f t="shared" si="73"/>
        <v>89. PRODUCE THE CHEMICAL</v>
      </c>
      <c r="BV328" s="3" t="str">
        <f t="shared" si="73"/>
        <v/>
      </c>
      <c r="BW328" s="3" t="str">
        <f t="shared" si="73"/>
        <v/>
      </c>
      <c r="BX328" s="3" t="str">
        <f t="shared" si="73"/>
        <v/>
      </c>
      <c r="BY328" s="3" t="str">
        <f t="shared" si="73"/>
        <v>93. AS A BYPRODUCT</v>
      </c>
      <c r="BZ328" s="3" t="str">
        <f t="shared" si="78"/>
        <v/>
      </c>
      <c r="CA328" s="3" t="str">
        <f t="shared" si="78"/>
        <v/>
      </c>
      <c r="CB328" s="3" t="str">
        <f t="shared" si="78"/>
        <v/>
      </c>
      <c r="CC328" s="3" t="str">
        <f t="shared" si="78"/>
        <v/>
      </c>
      <c r="CD328" s="3" t="str">
        <f t="shared" si="78"/>
        <v/>
      </c>
      <c r="CE328" s="3" t="str">
        <f t="shared" si="78"/>
        <v/>
      </c>
      <c r="CF328" s="3" t="str">
        <f t="shared" si="78"/>
        <v/>
      </c>
      <c r="CG328" s="3" t="str">
        <f t="shared" si="78"/>
        <v/>
      </c>
      <c r="CH328" s="3" t="str">
        <f t="shared" si="78"/>
        <v/>
      </c>
      <c r="CI328" s="3" t="str">
        <f t="shared" si="78"/>
        <v/>
      </c>
      <c r="CJ328" s="3" t="str">
        <f t="shared" si="81"/>
        <v/>
      </c>
      <c r="CK328" s="3" t="str">
        <f t="shared" si="81"/>
        <v/>
      </c>
      <c r="CL328" s="3" t="str">
        <f t="shared" si="81"/>
        <v/>
      </c>
      <c r="CM328" s="3" t="str">
        <f t="shared" si="81"/>
        <v/>
      </c>
      <c r="CN328" s="3" t="str">
        <f t="shared" si="81"/>
        <v/>
      </c>
      <c r="CO328" s="3" t="str">
        <f t="shared" si="81"/>
        <v/>
      </c>
      <c r="CP328" s="3" t="str">
        <f t="shared" si="81"/>
        <v/>
      </c>
      <c r="CQ328" s="3" t="str">
        <f t="shared" si="81"/>
        <v/>
      </c>
      <c r="CR328" s="3" t="str">
        <f t="shared" si="81"/>
        <v/>
      </c>
      <c r="CS328" s="3" t="str">
        <f t="shared" si="81"/>
        <v/>
      </c>
      <c r="CT328" s="3" t="str">
        <f t="shared" si="81"/>
        <v/>
      </c>
      <c r="CU328" s="3" t="str">
        <f t="shared" si="81"/>
        <v/>
      </c>
      <c r="CV328" s="3" t="str">
        <f t="shared" si="81"/>
        <v/>
      </c>
      <c r="CW328" s="3" t="str">
        <f t="shared" si="81"/>
        <v/>
      </c>
      <c r="CX328" s="3" t="str">
        <f t="shared" si="83"/>
        <v/>
      </c>
      <c r="CY328" s="3" t="str">
        <f t="shared" si="83"/>
        <v/>
      </c>
      <c r="CZ328" s="3" t="str">
        <f t="shared" si="83"/>
        <v/>
      </c>
      <c r="DA328" s="3" t="str">
        <f t="shared" si="83"/>
        <v/>
      </c>
      <c r="DB328" s="3" t="str">
        <f t="shared" si="83"/>
        <v/>
      </c>
      <c r="DC328" s="3" t="str">
        <f t="shared" si="83"/>
        <v/>
      </c>
      <c r="DD328" s="3" t="str">
        <f t="shared" si="83"/>
        <v/>
      </c>
      <c r="DE328" s="3" t="str">
        <f t="shared" si="83"/>
        <v/>
      </c>
      <c r="DF328" s="3" t="str">
        <f t="shared" si="83"/>
        <v/>
      </c>
      <c r="DG328" s="3" t="str">
        <f t="shared" si="80"/>
        <v/>
      </c>
      <c r="DH328" s="3" t="str">
        <f t="shared" si="80"/>
        <v/>
      </c>
      <c r="DI328" s="3" t="str">
        <f t="shared" si="80"/>
        <v/>
      </c>
      <c r="DJ328" s="3" t="str">
        <f t="shared" si="80"/>
        <v/>
      </c>
      <c r="DK328" s="3" t="str">
        <f t="shared" si="80"/>
        <v/>
      </c>
      <c r="DL328" s="3" t="str">
        <f t="shared" si="80"/>
        <v/>
      </c>
      <c r="DM328" s="3" t="str">
        <f t="shared" si="80"/>
        <v/>
      </c>
      <c r="DN328" s="3" t="str">
        <f t="shared" si="80"/>
        <v/>
      </c>
      <c r="DO328" s="3" t="str">
        <f t="shared" si="80"/>
        <v/>
      </c>
      <c r="DP328" s="3" t="str">
        <f t="shared" si="80"/>
        <v/>
      </c>
      <c r="DQ328" s="3" t="str">
        <f t="shared" si="80"/>
        <v/>
      </c>
      <c r="DR328" s="3" t="str">
        <f t="shared" si="80"/>
        <v/>
      </c>
      <c r="DS328" s="3" t="str">
        <f t="shared" si="80"/>
        <v/>
      </c>
      <c r="DT328" s="3" t="str">
        <f t="shared" si="84"/>
        <v/>
      </c>
      <c r="DU328" s="3" t="str">
        <f t="shared" si="84"/>
        <v/>
      </c>
      <c r="DV328" s="3" t="str">
        <f t="shared" si="79"/>
        <v/>
      </c>
    </row>
    <row r="329" spans="1:126" ht="30">
      <c r="A329" t="s">
        <v>115</v>
      </c>
      <c r="B329">
        <v>2016</v>
      </c>
      <c r="C329" t="s">
        <v>114</v>
      </c>
      <c r="D329">
        <v>106990</v>
      </c>
      <c r="E329" s="31">
        <v>1316215673258</v>
      </c>
      <c r="F329" t="s">
        <v>210</v>
      </c>
      <c r="G329">
        <v>324191</v>
      </c>
      <c r="H329" t="s">
        <v>212</v>
      </c>
      <c r="I329" t="s">
        <v>213</v>
      </c>
      <c r="J329" t="s">
        <v>214</v>
      </c>
      <c r="K329" t="s">
        <v>216</v>
      </c>
      <c r="L329">
        <v>70767</v>
      </c>
      <c r="M329" s="3" t="str">
        <f t="shared" si="82"/>
        <v>89. PRODUCE THE CHEMICAL, 93. AS A BYPRODUCT, 115. REPACKAGING</v>
      </c>
      <c r="N329" s="3" t="s">
        <v>58</v>
      </c>
      <c r="O329" s="3" t="s">
        <v>1417</v>
      </c>
      <c r="P329">
        <v>6.78</v>
      </c>
      <c r="Q329">
        <v>0</v>
      </c>
      <c r="R329">
        <v>6.78</v>
      </c>
      <c r="S329" s="3" t="s">
        <v>1407</v>
      </c>
      <c r="T329" s="3" t="s">
        <v>1405</v>
      </c>
      <c r="U329" s="3" t="s">
        <v>1405</v>
      </c>
      <c r="V329" s="3" t="s">
        <v>1405</v>
      </c>
      <c r="W329" s="3" t="s">
        <v>1407</v>
      </c>
      <c r="X329" s="3" t="s">
        <v>1405</v>
      </c>
      <c r="Y329" s="3" t="s">
        <v>1405</v>
      </c>
      <c r="AE329" s="3" t="s">
        <v>1405</v>
      </c>
      <c r="AR329" s="3" t="s">
        <v>1405</v>
      </c>
      <c r="AS329" s="3" t="s">
        <v>1407</v>
      </c>
      <c r="AT329" s="3" t="s">
        <v>1405</v>
      </c>
      <c r="AV329" s="3" t="s">
        <v>1405</v>
      </c>
      <c r="BD329" s="3" t="s">
        <v>1405</v>
      </c>
      <c r="BK329" s="3" t="s">
        <v>1405</v>
      </c>
      <c r="BU329" s="3" t="str">
        <f t="shared" si="73"/>
        <v>89. PRODUCE THE CHEMICAL</v>
      </c>
      <c r="BV329" s="3" t="str">
        <f t="shared" si="73"/>
        <v/>
      </c>
      <c r="BW329" s="3" t="str">
        <f t="shared" si="73"/>
        <v/>
      </c>
      <c r="BX329" s="3" t="str">
        <f t="shared" si="73"/>
        <v/>
      </c>
      <c r="BY329" s="3" t="str">
        <f t="shared" si="73"/>
        <v>93. AS A BYPRODUCT</v>
      </c>
      <c r="BZ329" s="3" t="str">
        <f t="shared" si="78"/>
        <v/>
      </c>
      <c r="CA329" s="3" t="str">
        <f t="shared" si="78"/>
        <v/>
      </c>
      <c r="CB329" s="3" t="str">
        <f t="shared" si="78"/>
        <v/>
      </c>
      <c r="CC329" s="3" t="str">
        <f t="shared" si="78"/>
        <v/>
      </c>
      <c r="CD329" s="3" t="str">
        <f t="shared" si="78"/>
        <v/>
      </c>
      <c r="CE329" s="3" t="str">
        <f t="shared" si="78"/>
        <v/>
      </c>
      <c r="CF329" s="3" t="str">
        <f t="shared" si="78"/>
        <v/>
      </c>
      <c r="CG329" s="3" t="str">
        <f t="shared" si="78"/>
        <v/>
      </c>
      <c r="CH329" s="3" t="str">
        <f t="shared" si="78"/>
        <v/>
      </c>
      <c r="CI329" s="3" t="str">
        <f t="shared" si="78"/>
        <v/>
      </c>
      <c r="CJ329" s="3" t="str">
        <f t="shared" si="81"/>
        <v/>
      </c>
      <c r="CK329" s="3" t="str">
        <f t="shared" si="81"/>
        <v/>
      </c>
      <c r="CL329" s="3" t="str">
        <f t="shared" si="81"/>
        <v/>
      </c>
      <c r="CM329" s="3" t="str">
        <f t="shared" si="81"/>
        <v/>
      </c>
      <c r="CN329" s="3" t="str">
        <f t="shared" si="81"/>
        <v/>
      </c>
      <c r="CO329" s="3" t="str">
        <f t="shared" si="81"/>
        <v/>
      </c>
      <c r="CP329" s="3" t="str">
        <f t="shared" si="81"/>
        <v/>
      </c>
      <c r="CQ329" s="3" t="str">
        <f t="shared" si="81"/>
        <v/>
      </c>
      <c r="CR329" s="3" t="str">
        <f t="shared" si="81"/>
        <v/>
      </c>
      <c r="CS329" s="3" t="str">
        <f t="shared" si="81"/>
        <v/>
      </c>
      <c r="CT329" s="3" t="str">
        <f t="shared" si="81"/>
        <v/>
      </c>
      <c r="CU329" s="3" t="str">
        <f t="shared" si="81"/>
        <v>115. REPACKAGING</v>
      </c>
      <c r="CV329" s="3" t="str">
        <f t="shared" si="81"/>
        <v/>
      </c>
      <c r="CW329" s="3" t="str">
        <f t="shared" si="81"/>
        <v/>
      </c>
      <c r="CX329" s="3" t="str">
        <f t="shared" si="83"/>
        <v/>
      </c>
      <c r="CY329" s="3" t="str">
        <f t="shared" si="83"/>
        <v/>
      </c>
      <c r="CZ329" s="3" t="str">
        <f t="shared" si="83"/>
        <v/>
      </c>
      <c r="DA329" s="3" t="str">
        <f t="shared" si="83"/>
        <v/>
      </c>
      <c r="DB329" s="3" t="str">
        <f t="shared" si="83"/>
        <v/>
      </c>
      <c r="DC329" s="3" t="str">
        <f t="shared" si="83"/>
        <v/>
      </c>
      <c r="DD329" s="3" t="str">
        <f t="shared" si="83"/>
        <v/>
      </c>
      <c r="DE329" s="3" t="str">
        <f t="shared" si="83"/>
        <v/>
      </c>
      <c r="DF329" s="3" t="str">
        <f t="shared" si="83"/>
        <v/>
      </c>
      <c r="DG329" s="3" t="str">
        <f t="shared" si="80"/>
        <v/>
      </c>
      <c r="DH329" s="3" t="str">
        <f t="shared" si="80"/>
        <v/>
      </c>
      <c r="DI329" s="3" t="str">
        <f t="shared" si="80"/>
        <v/>
      </c>
      <c r="DJ329" s="3" t="str">
        <f t="shared" si="80"/>
        <v/>
      </c>
      <c r="DK329" s="3" t="str">
        <f t="shared" si="80"/>
        <v/>
      </c>
      <c r="DL329" s="3" t="str">
        <f t="shared" si="80"/>
        <v/>
      </c>
      <c r="DM329" s="3" t="str">
        <f t="shared" si="80"/>
        <v/>
      </c>
      <c r="DN329" s="3" t="str">
        <f t="shared" si="80"/>
        <v/>
      </c>
      <c r="DO329" s="3" t="str">
        <f t="shared" si="80"/>
        <v/>
      </c>
      <c r="DP329" s="3" t="str">
        <f t="shared" si="80"/>
        <v/>
      </c>
      <c r="DQ329" s="3" t="str">
        <f t="shared" si="80"/>
        <v/>
      </c>
      <c r="DR329" s="3" t="str">
        <f t="shared" si="80"/>
        <v/>
      </c>
      <c r="DS329" s="3" t="str">
        <f t="shared" si="80"/>
        <v/>
      </c>
      <c r="DT329" s="3" t="str">
        <f t="shared" si="84"/>
        <v/>
      </c>
      <c r="DU329" s="3" t="str">
        <f t="shared" si="84"/>
        <v/>
      </c>
      <c r="DV329" s="3" t="str">
        <f t="shared" si="79"/>
        <v/>
      </c>
    </row>
    <row r="330" spans="1:126" ht="30">
      <c r="A330" t="s">
        <v>115</v>
      </c>
      <c r="B330">
        <v>2016</v>
      </c>
      <c r="C330" t="s">
        <v>114</v>
      </c>
      <c r="D330">
        <v>106990</v>
      </c>
      <c r="E330" s="31">
        <v>1316215729688</v>
      </c>
      <c r="F330" t="s">
        <v>210</v>
      </c>
      <c r="G330">
        <v>424710</v>
      </c>
      <c r="H330" t="s">
        <v>212</v>
      </c>
      <c r="I330" t="s">
        <v>213</v>
      </c>
      <c r="J330" t="s">
        <v>214</v>
      </c>
      <c r="K330" t="s">
        <v>216</v>
      </c>
      <c r="L330">
        <v>70767</v>
      </c>
      <c r="M330" s="3" t="str">
        <f t="shared" si="82"/>
        <v>89. PRODUCE THE CHEMICAL, 93. AS A BYPRODUCT</v>
      </c>
      <c r="N330" s="3" t="s">
        <v>58</v>
      </c>
      <c r="O330" s="3" t="s">
        <v>1417</v>
      </c>
      <c r="P330">
        <v>2</v>
      </c>
      <c r="Q330">
        <v>0</v>
      </c>
      <c r="R330">
        <v>2</v>
      </c>
      <c r="S330" s="3" t="s">
        <v>1407</v>
      </c>
      <c r="T330" s="3" t="s">
        <v>1405</v>
      </c>
      <c r="U330" s="3" t="s">
        <v>1405</v>
      </c>
      <c r="V330" s="3" t="s">
        <v>1405</v>
      </c>
      <c r="W330" s="3" t="s">
        <v>1407</v>
      </c>
      <c r="X330" s="3" t="s">
        <v>1405</v>
      </c>
      <c r="Y330" s="3" t="s">
        <v>1405</v>
      </c>
      <c r="AE330" s="3" t="s">
        <v>1405</v>
      </c>
      <c r="AR330" s="3" t="s">
        <v>1405</v>
      </c>
      <c r="AS330" s="3" t="s">
        <v>1405</v>
      </c>
      <c r="AT330" s="3" t="s">
        <v>1405</v>
      </c>
      <c r="AV330" s="3" t="s">
        <v>1405</v>
      </c>
      <c r="BD330" s="3" t="s">
        <v>1405</v>
      </c>
      <c r="BK330" s="3" t="s">
        <v>1405</v>
      </c>
      <c r="BU330" s="3" t="str">
        <f t="shared" si="73"/>
        <v>89. PRODUCE THE CHEMICAL</v>
      </c>
      <c r="BV330" s="3" t="str">
        <f t="shared" si="73"/>
        <v/>
      </c>
      <c r="BW330" s="3" t="str">
        <f t="shared" si="73"/>
        <v/>
      </c>
      <c r="BX330" s="3" t="str">
        <f t="shared" si="73"/>
        <v/>
      </c>
      <c r="BY330" s="3" t="str">
        <f t="shared" si="73"/>
        <v>93. AS A BYPRODUCT</v>
      </c>
      <c r="BZ330" s="3" t="str">
        <f t="shared" si="78"/>
        <v/>
      </c>
      <c r="CA330" s="3" t="str">
        <f t="shared" si="78"/>
        <v/>
      </c>
      <c r="CB330" s="3" t="str">
        <f t="shared" si="78"/>
        <v/>
      </c>
      <c r="CC330" s="3" t="str">
        <f t="shared" si="78"/>
        <v/>
      </c>
      <c r="CD330" s="3" t="str">
        <f t="shared" si="78"/>
        <v/>
      </c>
      <c r="CE330" s="3" t="str">
        <f t="shared" si="78"/>
        <v/>
      </c>
      <c r="CF330" s="3" t="str">
        <f t="shared" si="78"/>
        <v/>
      </c>
      <c r="CG330" s="3" t="str">
        <f t="shared" ref="CG330:CT352" si="85">IF(AE330="Yes", CG$1,"")</f>
        <v/>
      </c>
      <c r="CH330" s="3" t="str">
        <f t="shared" si="85"/>
        <v/>
      </c>
      <c r="CI330" s="3" t="str">
        <f t="shared" si="85"/>
        <v/>
      </c>
      <c r="CJ330" s="3" t="str">
        <f t="shared" si="81"/>
        <v/>
      </c>
      <c r="CK330" s="3" t="str">
        <f t="shared" si="81"/>
        <v/>
      </c>
      <c r="CL330" s="3" t="str">
        <f t="shared" si="81"/>
        <v/>
      </c>
      <c r="CM330" s="3" t="str">
        <f t="shared" si="81"/>
        <v/>
      </c>
      <c r="CN330" s="3" t="str">
        <f t="shared" si="81"/>
        <v/>
      </c>
      <c r="CO330" s="3" t="str">
        <f t="shared" si="81"/>
        <v/>
      </c>
      <c r="CP330" s="3" t="str">
        <f t="shared" si="81"/>
        <v/>
      </c>
      <c r="CQ330" s="3" t="str">
        <f t="shared" si="81"/>
        <v/>
      </c>
      <c r="CR330" s="3" t="str">
        <f t="shared" si="81"/>
        <v/>
      </c>
      <c r="CS330" s="3" t="str">
        <f t="shared" si="81"/>
        <v/>
      </c>
      <c r="CT330" s="3" t="str">
        <f t="shared" si="81"/>
        <v/>
      </c>
      <c r="CU330" s="3" t="str">
        <f t="shared" si="81"/>
        <v/>
      </c>
      <c r="CV330" s="3" t="str">
        <f t="shared" si="81"/>
        <v/>
      </c>
      <c r="CW330" s="3" t="str">
        <f t="shared" si="81"/>
        <v/>
      </c>
      <c r="CX330" s="3" t="str">
        <f t="shared" si="83"/>
        <v/>
      </c>
      <c r="CY330" s="3" t="str">
        <f t="shared" si="83"/>
        <v/>
      </c>
      <c r="CZ330" s="3" t="str">
        <f t="shared" si="83"/>
        <v/>
      </c>
      <c r="DA330" s="3" t="str">
        <f t="shared" si="83"/>
        <v/>
      </c>
      <c r="DB330" s="3" t="str">
        <f t="shared" si="83"/>
        <v/>
      </c>
      <c r="DC330" s="3" t="str">
        <f t="shared" si="83"/>
        <v/>
      </c>
      <c r="DD330" s="3" t="str">
        <f t="shared" si="83"/>
        <v/>
      </c>
      <c r="DE330" s="3" t="str">
        <f t="shared" si="83"/>
        <v/>
      </c>
      <c r="DF330" s="3" t="str">
        <f t="shared" si="83"/>
        <v/>
      </c>
      <c r="DG330" s="3" t="str">
        <f t="shared" si="80"/>
        <v/>
      </c>
      <c r="DH330" s="3" t="str">
        <f t="shared" si="80"/>
        <v/>
      </c>
      <c r="DI330" s="3" t="str">
        <f t="shared" si="80"/>
        <v/>
      </c>
      <c r="DJ330" s="3" t="str">
        <f t="shared" si="80"/>
        <v/>
      </c>
      <c r="DK330" s="3" t="str">
        <f t="shared" si="80"/>
        <v/>
      </c>
      <c r="DL330" s="3" t="str">
        <f t="shared" si="80"/>
        <v/>
      </c>
      <c r="DM330" s="3" t="str">
        <f t="shared" si="80"/>
        <v/>
      </c>
      <c r="DN330" s="3" t="str">
        <f t="shared" si="80"/>
        <v/>
      </c>
      <c r="DO330" s="3" t="str">
        <f t="shared" si="80"/>
        <v/>
      </c>
      <c r="DP330" s="3" t="str">
        <f t="shared" si="80"/>
        <v/>
      </c>
      <c r="DQ330" s="3" t="str">
        <f t="shared" si="80"/>
        <v/>
      </c>
      <c r="DR330" s="3" t="str">
        <f t="shared" si="80"/>
        <v/>
      </c>
      <c r="DS330" s="3" t="str">
        <f t="shared" si="80"/>
        <v/>
      </c>
      <c r="DT330" s="3" t="str">
        <f t="shared" si="84"/>
        <v/>
      </c>
      <c r="DU330" s="3" t="str">
        <f t="shared" si="84"/>
        <v/>
      </c>
      <c r="DV330" s="3" t="str">
        <f t="shared" si="79"/>
        <v/>
      </c>
    </row>
    <row r="331" spans="1:126" ht="30">
      <c r="A331" t="s">
        <v>115</v>
      </c>
      <c r="B331">
        <v>2017</v>
      </c>
      <c r="C331" t="s">
        <v>114</v>
      </c>
      <c r="D331">
        <v>106990</v>
      </c>
      <c r="E331" s="31">
        <v>1317216285597</v>
      </c>
      <c r="F331" t="s">
        <v>210</v>
      </c>
      <c r="G331">
        <v>324191</v>
      </c>
      <c r="H331" t="s">
        <v>212</v>
      </c>
      <c r="I331" t="s">
        <v>213</v>
      </c>
      <c r="J331" t="s">
        <v>214</v>
      </c>
      <c r="K331" t="s">
        <v>216</v>
      </c>
      <c r="L331">
        <v>70767</v>
      </c>
      <c r="M331" s="3" t="str">
        <f t="shared" si="82"/>
        <v>133. ANCILLARY OR OTHER USE</v>
      </c>
      <c r="N331" s="3" t="s">
        <v>58</v>
      </c>
      <c r="O331" s="3" t="s">
        <v>1417</v>
      </c>
      <c r="P331">
        <v>4.26</v>
      </c>
      <c r="Q331">
        <v>0</v>
      </c>
      <c r="R331">
        <v>4.26</v>
      </c>
      <c r="S331" s="3" t="s">
        <v>1405</v>
      </c>
      <c r="T331" s="3" t="s">
        <v>1405</v>
      </c>
      <c r="U331" s="3" t="s">
        <v>1405</v>
      </c>
      <c r="V331" s="3" t="s">
        <v>1405</v>
      </c>
      <c r="W331" s="3" t="s">
        <v>1405</v>
      </c>
      <c r="X331" s="3" t="s">
        <v>1405</v>
      </c>
      <c r="Y331" s="3" t="s">
        <v>1405</v>
      </c>
      <c r="AE331" s="3" t="s">
        <v>1405</v>
      </c>
      <c r="AR331" s="3" t="s">
        <v>1405</v>
      </c>
      <c r="AS331" s="3" t="s">
        <v>1405</v>
      </c>
      <c r="AT331" s="3" t="s">
        <v>1405</v>
      </c>
      <c r="AV331" s="3" t="s">
        <v>1405</v>
      </c>
      <c r="BD331" s="3" t="s">
        <v>1405</v>
      </c>
      <c r="BK331" s="3" t="s">
        <v>1407</v>
      </c>
      <c r="BU331" s="3" t="str">
        <f t="shared" si="73"/>
        <v/>
      </c>
      <c r="BV331" s="3" t="str">
        <f t="shared" si="73"/>
        <v/>
      </c>
      <c r="BW331" s="3" t="str">
        <f t="shared" si="73"/>
        <v/>
      </c>
      <c r="BX331" s="3" t="str">
        <f t="shared" si="73"/>
        <v/>
      </c>
      <c r="BY331" s="3" t="str">
        <f t="shared" si="73"/>
        <v/>
      </c>
      <c r="BZ331" s="3" t="str">
        <f t="shared" si="73"/>
        <v/>
      </c>
      <c r="CA331" s="3" t="str">
        <f t="shared" si="73"/>
        <v/>
      </c>
      <c r="CB331" s="3" t="str">
        <f t="shared" si="73"/>
        <v/>
      </c>
      <c r="CC331" s="3" t="str">
        <f t="shared" si="73"/>
        <v/>
      </c>
      <c r="CD331" s="3" t="str">
        <f t="shared" si="73"/>
        <v/>
      </c>
      <c r="CE331" s="3" t="str">
        <f t="shared" si="73"/>
        <v/>
      </c>
      <c r="CF331" s="3" t="str">
        <f t="shared" si="73"/>
        <v/>
      </c>
      <c r="CG331" s="3" t="str">
        <f t="shared" si="85"/>
        <v/>
      </c>
      <c r="CH331" s="3" t="str">
        <f t="shared" si="85"/>
        <v/>
      </c>
      <c r="CI331" s="3" t="str">
        <f t="shared" si="85"/>
        <v/>
      </c>
      <c r="CJ331" s="3" t="str">
        <f t="shared" si="81"/>
        <v/>
      </c>
      <c r="CK331" s="3" t="str">
        <f t="shared" si="81"/>
        <v/>
      </c>
      <c r="CL331" s="3" t="str">
        <f t="shared" si="81"/>
        <v/>
      </c>
      <c r="CM331" s="3" t="str">
        <f t="shared" si="81"/>
        <v/>
      </c>
      <c r="CN331" s="3" t="str">
        <f t="shared" si="81"/>
        <v/>
      </c>
      <c r="CO331" s="3" t="str">
        <f t="shared" si="81"/>
        <v/>
      </c>
      <c r="CP331" s="3" t="str">
        <f t="shared" si="81"/>
        <v/>
      </c>
      <c r="CQ331" s="3" t="str">
        <f t="shared" si="81"/>
        <v/>
      </c>
      <c r="CR331" s="3" t="str">
        <f t="shared" si="81"/>
        <v/>
      </c>
      <c r="CS331" s="3" t="str">
        <f t="shared" si="81"/>
        <v/>
      </c>
      <c r="CT331" s="3" t="str">
        <f t="shared" si="81"/>
        <v/>
      </c>
      <c r="CU331" s="3" t="str">
        <f t="shared" si="81"/>
        <v/>
      </c>
      <c r="CV331" s="3" t="str">
        <f t="shared" si="81"/>
        <v/>
      </c>
      <c r="CW331" s="3" t="str">
        <f t="shared" si="81"/>
        <v/>
      </c>
      <c r="CX331" s="3" t="str">
        <f t="shared" si="83"/>
        <v/>
      </c>
      <c r="CY331" s="3" t="str">
        <f t="shared" si="83"/>
        <v/>
      </c>
      <c r="CZ331" s="3" t="str">
        <f t="shared" si="83"/>
        <v/>
      </c>
      <c r="DA331" s="3" t="str">
        <f t="shared" si="83"/>
        <v/>
      </c>
      <c r="DB331" s="3" t="str">
        <f t="shared" si="83"/>
        <v/>
      </c>
      <c r="DC331" s="3" t="str">
        <f t="shared" si="83"/>
        <v/>
      </c>
      <c r="DD331" s="3" t="str">
        <f t="shared" si="83"/>
        <v/>
      </c>
      <c r="DE331" s="3" t="str">
        <f t="shared" si="83"/>
        <v/>
      </c>
      <c r="DF331" s="3" t="str">
        <f t="shared" si="83"/>
        <v/>
      </c>
      <c r="DG331" s="3" t="str">
        <f t="shared" si="80"/>
        <v/>
      </c>
      <c r="DH331" s="3" t="str">
        <f t="shared" si="80"/>
        <v/>
      </c>
      <c r="DI331" s="3" t="str">
        <f t="shared" si="80"/>
        <v/>
      </c>
      <c r="DJ331" s="3" t="str">
        <f t="shared" si="80"/>
        <v/>
      </c>
      <c r="DK331" s="3" t="str">
        <f t="shared" si="80"/>
        <v/>
      </c>
      <c r="DL331" s="3" t="str">
        <f t="shared" si="80"/>
        <v/>
      </c>
      <c r="DM331" s="3" t="str">
        <f t="shared" si="80"/>
        <v>133. ANCILLARY OR OTHER USE</v>
      </c>
      <c r="DN331" s="3" t="str">
        <f t="shared" si="80"/>
        <v/>
      </c>
      <c r="DO331" s="3" t="str">
        <f t="shared" si="80"/>
        <v/>
      </c>
      <c r="DP331" s="3" t="str">
        <f t="shared" si="80"/>
        <v/>
      </c>
      <c r="DQ331" s="3" t="str">
        <f t="shared" si="80"/>
        <v/>
      </c>
      <c r="DR331" s="3" t="str">
        <f t="shared" si="80"/>
        <v/>
      </c>
      <c r="DS331" s="3" t="str">
        <f t="shared" si="80"/>
        <v/>
      </c>
      <c r="DT331" s="3" t="str">
        <f t="shared" si="84"/>
        <v/>
      </c>
      <c r="DU331" s="3" t="str">
        <f t="shared" si="84"/>
        <v/>
      </c>
      <c r="DV331" s="3" t="str">
        <f t="shared" si="79"/>
        <v/>
      </c>
    </row>
    <row r="332" spans="1:126" ht="30">
      <c r="A332" t="s">
        <v>115</v>
      </c>
      <c r="B332">
        <v>2017</v>
      </c>
      <c r="C332" t="s">
        <v>114</v>
      </c>
      <c r="D332">
        <v>106990</v>
      </c>
      <c r="E332" s="31">
        <v>1317216531501</v>
      </c>
      <c r="F332" t="s">
        <v>210</v>
      </c>
      <c r="G332">
        <v>424710</v>
      </c>
      <c r="H332" t="s">
        <v>212</v>
      </c>
      <c r="I332" t="s">
        <v>213</v>
      </c>
      <c r="J332" t="s">
        <v>214</v>
      </c>
      <c r="K332" t="s">
        <v>216</v>
      </c>
      <c r="L332">
        <v>70767</v>
      </c>
      <c r="M332" s="3" t="str">
        <f t="shared" si="82"/>
        <v>89. PRODUCE THE CHEMICAL, 93. AS A BYPRODUCT</v>
      </c>
      <c r="N332" s="3" t="s">
        <v>58</v>
      </c>
      <c r="O332" s="3" t="s">
        <v>1417</v>
      </c>
      <c r="P332">
        <v>2</v>
      </c>
      <c r="Q332">
        <v>0</v>
      </c>
      <c r="R332">
        <v>2</v>
      </c>
      <c r="S332" s="3" t="s">
        <v>1407</v>
      </c>
      <c r="T332" s="3" t="s">
        <v>1405</v>
      </c>
      <c r="U332" s="3" t="s">
        <v>1405</v>
      </c>
      <c r="V332" s="3" t="s">
        <v>1405</v>
      </c>
      <c r="W332" s="3" t="s">
        <v>1407</v>
      </c>
      <c r="X332" s="3" t="s">
        <v>1405</v>
      </c>
      <c r="Y332" s="3" t="s">
        <v>1405</v>
      </c>
      <c r="AE332" s="3" t="s">
        <v>1405</v>
      </c>
      <c r="AR332" s="3" t="s">
        <v>1405</v>
      </c>
      <c r="AS332" s="3" t="s">
        <v>1405</v>
      </c>
      <c r="AT332" s="3" t="s">
        <v>1405</v>
      </c>
      <c r="AV332" s="3" t="s">
        <v>1405</v>
      </c>
      <c r="BD332" s="3" t="s">
        <v>1405</v>
      </c>
      <c r="BK332" s="3" t="s">
        <v>1405</v>
      </c>
      <c r="BU332" s="3" t="str">
        <f t="shared" si="73"/>
        <v>89. PRODUCE THE CHEMICAL</v>
      </c>
      <c r="BV332" s="3" t="str">
        <f t="shared" si="73"/>
        <v/>
      </c>
      <c r="BW332" s="3" t="str">
        <f t="shared" si="73"/>
        <v/>
      </c>
      <c r="BX332" s="3" t="str">
        <f t="shared" si="73"/>
        <v/>
      </c>
      <c r="BY332" s="3" t="str">
        <f t="shared" si="73"/>
        <v>93. AS A BYPRODUCT</v>
      </c>
      <c r="BZ332" s="3" t="str">
        <f t="shared" si="73"/>
        <v/>
      </c>
      <c r="CA332" s="3" t="str">
        <f t="shared" si="73"/>
        <v/>
      </c>
      <c r="CB332" s="3" t="str">
        <f t="shared" si="73"/>
        <v/>
      </c>
      <c r="CC332" s="3" t="str">
        <f t="shared" si="73"/>
        <v/>
      </c>
      <c r="CD332" s="3" t="str">
        <f t="shared" si="73"/>
        <v/>
      </c>
      <c r="CE332" s="3" t="str">
        <f t="shared" si="73"/>
        <v/>
      </c>
      <c r="CF332" s="3" t="str">
        <f t="shared" si="73"/>
        <v/>
      </c>
      <c r="CG332" s="3" t="str">
        <f t="shared" si="85"/>
        <v/>
      </c>
      <c r="CH332" s="3" t="str">
        <f t="shared" si="85"/>
        <v/>
      </c>
      <c r="CI332" s="3" t="str">
        <f t="shared" si="85"/>
        <v/>
      </c>
      <c r="CJ332" s="3" t="str">
        <f t="shared" si="81"/>
        <v/>
      </c>
      <c r="CK332" s="3" t="str">
        <f t="shared" si="81"/>
        <v/>
      </c>
      <c r="CL332" s="3" t="str">
        <f t="shared" si="81"/>
        <v/>
      </c>
      <c r="CM332" s="3" t="str">
        <f t="shared" si="81"/>
        <v/>
      </c>
      <c r="CN332" s="3" t="str">
        <f t="shared" si="81"/>
        <v/>
      </c>
      <c r="CO332" s="3" t="str">
        <f t="shared" si="81"/>
        <v/>
      </c>
      <c r="CP332" s="3" t="str">
        <f t="shared" si="81"/>
        <v/>
      </c>
      <c r="CQ332" s="3" t="str">
        <f t="shared" si="81"/>
        <v/>
      </c>
      <c r="CR332" s="3" t="str">
        <f t="shared" si="81"/>
        <v/>
      </c>
      <c r="CS332" s="3" t="str">
        <f t="shared" si="81"/>
        <v/>
      </c>
      <c r="CT332" s="3" t="str">
        <f t="shared" si="81"/>
        <v/>
      </c>
      <c r="CU332" s="3" t="str">
        <f t="shared" si="81"/>
        <v/>
      </c>
      <c r="CV332" s="3" t="str">
        <f t="shared" si="81"/>
        <v/>
      </c>
      <c r="CW332" s="3" t="str">
        <f t="shared" si="81"/>
        <v/>
      </c>
      <c r="CX332" s="3" t="str">
        <f t="shared" si="83"/>
        <v/>
      </c>
      <c r="CY332" s="3" t="str">
        <f t="shared" si="83"/>
        <v/>
      </c>
      <c r="CZ332" s="3" t="str">
        <f t="shared" si="83"/>
        <v/>
      </c>
      <c r="DA332" s="3" t="str">
        <f t="shared" si="83"/>
        <v/>
      </c>
      <c r="DB332" s="3" t="str">
        <f t="shared" si="83"/>
        <v/>
      </c>
      <c r="DC332" s="3" t="str">
        <f t="shared" si="83"/>
        <v/>
      </c>
      <c r="DD332" s="3" t="str">
        <f t="shared" si="83"/>
        <v/>
      </c>
      <c r="DE332" s="3" t="str">
        <f t="shared" si="83"/>
        <v/>
      </c>
      <c r="DF332" s="3" t="str">
        <f t="shared" si="83"/>
        <v/>
      </c>
      <c r="DG332" s="3" t="str">
        <f t="shared" si="80"/>
        <v/>
      </c>
      <c r="DH332" s="3" t="str">
        <f t="shared" si="80"/>
        <v/>
      </c>
      <c r="DI332" s="3" t="str">
        <f t="shared" si="80"/>
        <v/>
      </c>
      <c r="DJ332" s="3" t="str">
        <f t="shared" si="80"/>
        <v/>
      </c>
      <c r="DK332" s="3" t="str">
        <f t="shared" si="80"/>
        <v/>
      </c>
      <c r="DL332" s="3" t="str">
        <f t="shared" si="80"/>
        <v/>
      </c>
      <c r="DM332" s="3" t="str">
        <f t="shared" si="80"/>
        <v/>
      </c>
      <c r="DN332" s="3" t="str">
        <f t="shared" si="80"/>
        <v/>
      </c>
      <c r="DO332" s="3" t="str">
        <f t="shared" si="80"/>
        <v/>
      </c>
      <c r="DP332" s="3" t="str">
        <f t="shared" si="80"/>
        <v/>
      </c>
      <c r="DQ332" s="3" t="str">
        <f t="shared" si="80"/>
        <v/>
      </c>
      <c r="DR332" s="3" t="str">
        <f t="shared" si="80"/>
        <v/>
      </c>
      <c r="DS332" s="3" t="str">
        <f t="shared" si="80"/>
        <v/>
      </c>
      <c r="DT332" s="3" t="str">
        <f t="shared" si="84"/>
        <v/>
      </c>
      <c r="DU332" s="3" t="str">
        <f t="shared" si="84"/>
        <v/>
      </c>
      <c r="DV332" s="3" t="str">
        <f t="shared" si="79"/>
        <v/>
      </c>
    </row>
    <row r="333" spans="1:126" ht="30">
      <c r="A333" t="s">
        <v>115</v>
      </c>
      <c r="B333">
        <v>2017</v>
      </c>
      <c r="C333" t="s">
        <v>114</v>
      </c>
      <c r="D333">
        <v>106990</v>
      </c>
      <c r="E333" s="31">
        <v>1317216559803</v>
      </c>
      <c r="F333" t="s">
        <v>210</v>
      </c>
      <c r="G333">
        <v>424690</v>
      </c>
      <c r="H333" t="s">
        <v>212</v>
      </c>
      <c r="I333" t="s">
        <v>213</v>
      </c>
      <c r="J333" t="s">
        <v>214</v>
      </c>
      <c r="K333" t="s">
        <v>216</v>
      </c>
      <c r="L333">
        <v>70767</v>
      </c>
      <c r="M333" s="3" t="str">
        <f t="shared" si="82"/>
        <v>89. PRODUCE THE CHEMICAL, 93. AS A BYPRODUCT, 115. REPACKAGING</v>
      </c>
      <c r="N333" s="3" t="s">
        <v>58</v>
      </c>
      <c r="O333" s="3" t="s">
        <v>1417</v>
      </c>
      <c r="P333">
        <v>171</v>
      </c>
      <c r="Q333">
        <v>1820</v>
      </c>
      <c r="R333">
        <v>1991</v>
      </c>
      <c r="S333" s="3" t="s">
        <v>1407</v>
      </c>
      <c r="T333" s="3" t="s">
        <v>1405</v>
      </c>
      <c r="U333" s="3" t="s">
        <v>1405</v>
      </c>
      <c r="V333" s="3" t="s">
        <v>1405</v>
      </c>
      <c r="W333" s="3" t="s">
        <v>1407</v>
      </c>
      <c r="X333" s="3" t="s">
        <v>1405</v>
      </c>
      <c r="Y333" s="3" t="s">
        <v>1405</v>
      </c>
      <c r="AE333" s="3" t="s">
        <v>1405</v>
      </c>
      <c r="AR333" s="3" t="s">
        <v>1405</v>
      </c>
      <c r="AS333" s="3" t="s">
        <v>1407</v>
      </c>
      <c r="AT333" s="3" t="s">
        <v>1405</v>
      </c>
      <c r="AV333" s="3" t="s">
        <v>1405</v>
      </c>
      <c r="BD333" s="3" t="s">
        <v>1405</v>
      </c>
      <c r="BK333" s="3" t="s">
        <v>1405</v>
      </c>
      <c r="BU333" s="3" t="str">
        <f t="shared" si="73"/>
        <v>89. PRODUCE THE CHEMICAL</v>
      </c>
      <c r="BV333" s="3" t="str">
        <f t="shared" si="73"/>
        <v/>
      </c>
      <c r="BW333" s="3" t="str">
        <f t="shared" si="73"/>
        <v/>
      </c>
      <c r="BX333" s="3" t="str">
        <f t="shared" si="73"/>
        <v/>
      </c>
      <c r="BY333" s="3" t="str">
        <f t="shared" si="73"/>
        <v>93. AS A BYPRODUCT</v>
      </c>
      <c r="BZ333" s="3" t="str">
        <f t="shared" si="73"/>
        <v/>
      </c>
      <c r="CA333" s="3" t="str">
        <f t="shared" si="73"/>
        <v/>
      </c>
      <c r="CB333" s="3" t="str">
        <f t="shared" si="73"/>
        <v/>
      </c>
      <c r="CC333" s="3" t="str">
        <f t="shared" si="73"/>
        <v/>
      </c>
      <c r="CD333" s="3" t="str">
        <f t="shared" si="73"/>
        <v/>
      </c>
      <c r="CE333" s="3" t="str">
        <f t="shared" si="73"/>
        <v/>
      </c>
      <c r="CF333" s="3" t="str">
        <f t="shared" si="73"/>
        <v/>
      </c>
      <c r="CG333" s="3" t="str">
        <f t="shared" si="85"/>
        <v/>
      </c>
      <c r="CH333" s="3" t="str">
        <f t="shared" si="85"/>
        <v/>
      </c>
      <c r="CI333" s="3" t="str">
        <f t="shared" si="85"/>
        <v/>
      </c>
      <c r="CJ333" s="3" t="str">
        <f t="shared" si="81"/>
        <v/>
      </c>
      <c r="CK333" s="3" t="str">
        <f t="shared" si="81"/>
        <v/>
      </c>
      <c r="CL333" s="3" t="str">
        <f t="shared" si="81"/>
        <v/>
      </c>
      <c r="CM333" s="3" t="str">
        <f t="shared" si="81"/>
        <v/>
      </c>
      <c r="CN333" s="3" t="str">
        <f t="shared" si="81"/>
        <v/>
      </c>
      <c r="CO333" s="3" t="str">
        <f t="shared" si="81"/>
        <v/>
      </c>
      <c r="CP333" s="3" t="str">
        <f t="shared" si="81"/>
        <v/>
      </c>
      <c r="CQ333" s="3" t="str">
        <f t="shared" si="81"/>
        <v/>
      </c>
      <c r="CR333" s="3" t="str">
        <f t="shared" si="81"/>
        <v/>
      </c>
      <c r="CS333" s="3" t="str">
        <f t="shared" si="81"/>
        <v/>
      </c>
      <c r="CT333" s="3" t="str">
        <f t="shared" si="81"/>
        <v/>
      </c>
      <c r="CU333" s="3" t="str">
        <f t="shared" si="81"/>
        <v>115. REPACKAGING</v>
      </c>
      <c r="CV333" s="3" t="str">
        <f t="shared" si="81"/>
        <v/>
      </c>
      <c r="CW333" s="3" t="str">
        <f t="shared" si="81"/>
        <v/>
      </c>
      <c r="CX333" s="3" t="str">
        <f t="shared" si="83"/>
        <v/>
      </c>
      <c r="CY333" s="3" t="str">
        <f t="shared" si="83"/>
        <v/>
      </c>
      <c r="CZ333" s="3" t="str">
        <f t="shared" si="83"/>
        <v/>
      </c>
      <c r="DA333" s="3" t="str">
        <f t="shared" si="83"/>
        <v/>
      </c>
      <c r="DB333" s="3" t="str">
        <f t="shared" si="83"/>
        <v/>
      </c>
      <c r="DC333" s="3" t="str">
        <f t="shared" si="83"/>
        <v/>
      </c>
      <c r="DD333" s="3" t="str">
        <f t="shared" si="83"/>
        <v/>
      </c>
      <c r="DE333" s="3" t="str">
        <f t="shared" si="83"/>
        <v/>
      </c>
      <c r="DF333" s="3" t="str">
        <f t="shared" si="83"/>
        <v/>
      </c>
      <c r="DG333" s="3" t="str">
        <f t="shared" si="80"/>
        <v/>
      </c>
      <c r="DH333" s="3" t="str">
        <f t="shared" si="80"/>
        <v/>
      </c>
      <c r="DI333" s="3" t="str">
        <f t="shared" si="80"/>
        <v/>
      </c>
      <c r="DJ333" s="3" t="str">
        <f t="shared" si="80"/>
        <v/>
      </c>
      <c r="DK333" s="3" t="str">
        <f t="shared" si="80"/>
        <v/>
      </c>
      <c r="DL333" s="3" t="str">
        <f t="shared" si="80"/>
        <v/>
      </c>
      <c r="DM333" s="3" t="str">
        <f t="shared" si="80"/>
        <v/>
      </c>
      <c r="DN333" s="3" t="str">
        <f t="shared" si="80"/>
        <v/>
      </c>
      <c r="DO333" s="3" t="str">
        <f t="shared" si="80"/>
        <v/>
      </c>
      <c r="DP333" s="3" t="str">
        <f t="shared" si="80"/>
        <v/>
      </c>
      <c r="DQ333" s="3" t="str">
        <f t="shared" si="80"/>
        <v/>
      </c>
      <c r="DR333" s="3" t="str">
        <f t="shared" si="80"/>
        <v/>
      </c>
      <c r="DS333" s="3" t="str">
        <f t="shared" si="80"/>
        <v/>
      </c>
      <c r="DT333" s="3" t="str">
        <f t="shared" si="84"/>
        <v/>
      </c>
      <c r="DU333" s="3" t="str">
        <f t="shared" si="84"/>
        <v/>
      </c>
      <c r="DV333" s="3" t="str">
        <f t="shared" si="79"/>
        <v/>
      </c>
    </row>
    <row r="334" spans="1:126" ht="45">
      <c r="A334" t="s">
        <v>115</v>
      </c>
      <c r="B334">
        <v>2018</v>
      </c>
      <c r="C334" t="s">
        <v>114</v>
      </c>
      <c r="D334">
        <v>106990</v>
      </c>
      <c r="E334" s="31">
        <v>1318216986568</v>
      </c>
      <c r="F334" t="s">
        <v>210</v>
      </c>
      <c r="G334">
        <v>324191</v>
      </c>
      <c r="H334" t="s">
        <v>212</v>
      </c>
      <c r="I334" t="s">
        <v>213</v>
      </c>
      <c r="J334" t="s">
        <v>214</v>
      </c>
      <c r="K334" t="s">
        <v>216</v>
      </c>
      <c r="L334">
        <v>70767</v>
      </c>
      <c r="M334" s="3" t="str">
        <f t="shared" si="82"/>
        <v>89. PRODUCE THE CHEMICAL, 93. AS A BYPRODUCT</v>
      </c>
      <c r="N334" s="3" t="s">
        <v>58</v>
      </c>
      <c r="O334" s="3" t="s">
        <v>1417</v>
      </c>
      <c r="P334">
        <v>4.59</v>
      </c>
      <c r="Q334">
        <v>0</v>
      </c>
      <c r="R334">
        <v>4.59</v>
      </c>
      <c r="S334" s="3" t="s">
        <v>1407</v>
      </c>
      <c r="T334" s="3" t="s">
        <v>1405</v>
      </c>
      <c r="U334" s="3" t="s">
        <v>1405</v>
      </c>
      <c r="V334" s="3" t="s">
        <v>1405</v>
      </c>
      <c r="W334" s="3" t="s">
        <v>1407</v>
      </c>
      <c r="X334" s="3" t="s">
        <v>1405</v>
      </c>
      <c r="Y334" s="3" t="s">
        <v>1405</v>
      </c>
      <c r="Z334" s="3" t="s">
        <v>1405</v>
      </c>
      <c r="AA334" s="3" t="s">
        <v>1405</v>
      </c>
      <c r="AB334" s="3" t="s">
        <v>1405</v>
      </c>
      <c r="AC334" s="3" t="s">
        <v>1405</v>
      </c>
      <c r="AD334" s="3" t="s">
        <v>1405</v>
      </c>
      <c r="AE334" s="3" t="s">
        <v>1405</v>
      </c>
      <c r="AF334" s="3" t="s">
        <v>1405</v>
      </c>
      <c r="AG334" s="3" t="s">
        <v>1405</v>
      </c>
      <c r="AH334" s="3" t="s">
        <v>1405</v>
      </c>
      <c r="AI334" s="3" t="s">
        <v>1405</v>
      </c>
      <c r="AJ334" s="3" t="s">
        <v>1405</v>
      </c>
      <c r="AK334" s="3" t="s">
        <v>1405</v>
      </c>
      <c r="AL334" s="3" t="s">
        <v>1405</v>
      </c>
      <c r="AM334" s="3" t="s">
        <v>1405</v>
      </c>
      <c r="AN334" s="3" t="s">
        <v>1405</v>
      </c>
      <c r="AO334" s="3" t="s">
        <v>1405</v>
      </c>
      <c r="AP334" s="3" t="s">
        <v>1405</v>
      </c>
      <c r="AQ334" s="3" t="s">
        <v>1405</v>
      </c>
      <c r="AR334" s="3" t="s">
        <v>1405</v>
      </c>
      <c r="AS334" s="3" t="s">
        <v>1405</v>
      </c>
      <c r="AT334" s="3" t="s">
        <v>1405</v>
      </c>
      <c r="AU334" s="3" t="s">
        <v>1405</v>
      </c>
      <c r="AV334" s="3" t="s">
        <v>1405</v>
      </c>
      <c r="AW334" s="3" t="s">
        <v>1405</v>
      </c>
      <c r="AX334" s="3" t="s">
        <v>1405</v>
      </c>
      <c r="AY334" s="3" t="s">
        <v>1405</v>
      </c>
      <c r="AZ334" s="3" t="s">
        <v>1405</v>
      </c>
      <c r="BA334" s="3" t="s">
        <v>1405</v>
      </c>
      <c r="BB334" s="3" t="s">
        <v>1405</v>
      </c>
      <c r="BC334" s="3" t="s">
        <v>1405</v>
      </c>
      <c r="BD334" s="3" t="s">
        <v>1405</v>
      </c>
      <c r="BE334" s="3" t="s">
        <v>1405</v>
      </c>
      <c r="BF334" s="3" t="s">
        <v>1405</v>
      </c>
      <c r="BG334" s="3" t="s">
        <v>1405</v>
      </c>
      <c r="BH334" s="3" t="s">
        <v>1405</v>
      </c>
      <c r="BI334" s="3" t="s">
        <v>1405</v>
      </c>
      <c r="BJ334" s="3" t="s">
        <v>1405</v>
      </c>
      <c r="BK334" s="3" t="s">
        <v>1405</v>
      </c>
      <c r="BL334" s="3" t="s">
        <v>1405</v>
      </c>
      <c r="BM334" s="3" t="s">
        <v>1405</v>
      </c>
      <c r="BN334" s="3" t="s">
        <v>1405</v>
      </c>
      <c r="BO334" s="3" t="s">
        <v>1405</v>
      </c>
      <c r="BP334" s="3" t="s">
        <v>1405</v>
      </c>
      <c r="BQ334" s="3" t="s">
        <v>1405</v>
      </c>
      <c r="BR334" s="3" t="s">
        <v>1405</v>
      </c>
      <c r="BS334" s="3" t="s">
        <v>1405</v>
      </c>
      <c r="BT334" s="3" t="s">
        <v>1405</v>
      </c>
      <c r="BU334" s="3" t="str">
        <f t="shared" si="73"/>
        <v>89. PRODUCE THE CHEMICAL</v>
      </c>
      <c r="BV334" s="3" t="str">
        <f t="shared" si="73"/>
        <v/>
      </c>
      <c r="BW334" s="3" t="str">
        <f t="shared" si="73"/>
        <v/>
      </c>
      <c r="BX334" s="3" t="str">
        <f t="shared" si="73"/>
        <v/>
      </c>
      <c r="BY334" s="3" t="str">
        <f t="shared" si="73"/>
        <v>93. AS A BYPRODUCT</v>
      </c>
      <c r="BZ334" s="3" t="str">
        <f t="shared" si="73"/>
        <v/>
      </c>
      <c r="CA334" s="3" t="str">
        <f t="shared" si="73"/>
        <v/>
      </c>
      <c r="CB334" s="3" t="str">
        <f t="shared" si="73"/>
        <v/>
      </c>
      <c r="CC334" s="3" t="str">
        <f t="shared" si="73"/>
        <v/>
      </c>
      <c r="CD334" s="3" t="str">
        <f t="shared" si="73"/>
        <v/>
      </c>
      <c r="CE334" s="3" t="str">
        <f t="shared" si="73"/>
        <v/>
      </c>
      <c r="CF334" s="3" t="str">
        <f t="shared" si="73"/>
        <v/>
      </c>
      <c r="CG334" s="3" t="str">
        <f t="shared" si="85"/>
        <v/>
      </c>
      <c r="CH334" s="3" t="str">
        <f t="shared" si="85"/>
        <v/>
      </c>
      <c r="CI334" s="3" t="str">
        <f t="shared" si="85"/>
        <v/>
      </c>
      <c r="CJ334" s="3" t="str">
        <f t="shared" si="81"/>
        <v/>
      </c>
      <c r="CK334" s="3" t="str">
        <f t="shared" si="81"/>
        <v/>
      </c>
      <c r="CL334" s="3" t="str">
        <f t="shared" si="81"/>
        <v/>
      </c>
      <c r="CM334" s="3" t="str">
        <f t="shared" si="81"/>
        <v/>
      </c>
      <c r="CN334" s="3" t="str">
        <f t="shared" si="81"/>
        <v/>
      </c>
      <c r="CO334" s="3" t="str">
        <f t="shared" si="81"/>
        <v/>
      </c>
      <c r="CP334" s="3" t="str">
        <f t="shared" si="81"/>
        <v/>
      </c>
      <c r="CQ334" s="3" t="str">
        <f t="shared" si="81"/>
        <v/>
      </c>
      <c r="CR334" s="3" t="str">
        <f t="shared" si="81"/>
        <v/>
      </c>
      <c r="CS334" s="3" t="str">
        <f t="shared" si="81"/>
        <v/>
      </c>
      <c r="CT334" s="3" t="str">
        <f t="shared" si="81"/>
        <v/>
      </c>
      <c r="CU334" s="3" t="str">
        <f t="shared" si="81"/>
        <v/>
      </c>
      <c r="CV334" s="3" t="str">
        <f t="shared" si="81"/>
        <v/>
      </c>
      <c r="CW334" s="3" t="str">
        <f t="shared" si="81"/>
        <v/>
      </c>
      <c r="CX334" s="3" t="str">
        <f t="shared" si="83"/>
        <v/>
      </c>
      <c r="CY334" s="3" t="str">
        <f t="shared" si="83"/>
        <v/>
      </c>
      <c r="CZ334" s="3" t="str">
        <f t="shared" si="83"/>
        <v/>
      </c>
      <c r="DA334" s="3" t="str">
        <f t="shared" si="83"/>
        <v/>
      </c>
      <c r="DB334" s="3" t="str">
        <f t="shared" si="83"/>
        <v/>
      </c>
      <c r="DC334" s="3" t="str">
        <f t="shared" si="83"/>
        <v/>
      </c>
      <c r="DD334" s="3" t="str">
        <f t="shared" si="83"/>
        <v/>
      </c>
      <c r="DE334" s="3" t="str">
        <f t="shared" si="83"/>
        <v/>
      </c>
      <c r="DF334" s="3" t="str">
        <f t="shared" si="83"/>
        <v/>
      </c>
      <c r="DG334" s="3" t="str">
        <f t="shared" si="80"/>
        <v/>
      </c>
      <c r="DH334" s="3" t="str">
        <f t="shared" si="80"/>
        <v/>
      </c>
      <c r="DI334" s="3" t="str">
        <f t="shared" si="80"/>
        <v/>
      </c>
      <c r="DJ334" s="3" t="str">
        <f t="shared" si="80"/>
        <v/>
      </c>
      <c r="DK334" s="3" t="str">
        <f t="shared" si="80"/>
        <v/>
      </c>
      <c r="DL334" s="3" t="str">
        <f t="shared" si="80"/>
        <v/>
      </c>
      <c r="DM334" s="3" t="str">
        <f t="shared" si="80"/>
        <v/>
      </c>
      <c r="DN334" s="3" t="str">
        <f t="shared" si="80"/>
        <v/>
      </c>
      <c r="DO334" s="3" t="str">
        <f t="shared" si="80"/>
        <v/>
      </c>
      <c r="DP334" s="3" t="str">
        <f t="shared" si="80"/>
        <v/>
      </c>
      <c r="DQ334" s="3" t="str">
        <f t="shared" si="80"/>
        <v/>
      </c>
      <c r="DR334" s="3" t="str">
        <f t="shared" si="80"/>
        <v/>
      </c>
      <c r="DS334" s="3" t="str">
        <f t="shared" si="80"/>
        <v/>
      </c>
      <c r="DT334" s="3" t="str">
        <f t="shared" si="84"/>
        <v/>
      </c>
      <c r="DU334" s="3" t="str">
        <f t="shared" si="84"/>
        <v/>
      </c>
      <c r="DV334" s="3" t="str">
        <f t="shared" si="79"/>
        <v/>
      </c>
    </row>
    <row r="335" spans="1:126" ht="75">
      <c r="A335" t="s">
        <v>115</v>
      </c>
      <c r="B335">
        <v>2018</v>
      </c>
      <c r="C335" t="s">
        <v>114</v>
      </c>
      <c r="D335">
        <v>106990</v>
      </c>
      <c r="E335" s="31">
        <v>1318217287162</v>
      </c>
      <c r="F335" t="s">
        <v>210</v>
      </c>
      <c r="G335">
        <v>424690</v>
      </c>
      <c r="H335" t="s">
        <v>212</v>
      </c>
      <c r="I335" t="s">
        <v>213</v>
      </c>
      <c r="J335" t="s">
        <v>214</v>
      </c>
      <c r="K335" t="s">
        <v>216</v>
      </c>
      <c r="L335">
        <v>70767</v>
      </c>
      <c r="M335" s="3" t="str">
        <f t="shared" si="82"/>
        <v>89. PRODUCE THE CHEMICAL, 93. AS A BYPRODUCT, 133. ANCILLARY OR OTHER USE, 137. Z304  FUEL</v>
      </c>
      <c r="N335" s="3" t="s">
        <v>58</v>
      </c>
      <c r="O335" s="3" t="s">
        <v>1417</v>
      </c>
      <c r="P335">
        <v>57</v>
      </c>
      <c r="Q335">
        <v>1062</v>
      </c>
      <c r="R335">
        <v>1119</v>
      </c>
      <c r="S335" s="3" t="s">
        <v>1407</v>
      </c>
      <c r="T335" s="3" t="s">
        <v>1405</v>
      </c>
      <c r="U335" s="3" t="s">
        <v>1405</v>
      </c>
      <c r="V335" s="3" t="s">
        <v>1405</v>
      </c>
      <c r="W335" s="3" t="s">
        <v>1407</v>
      </c>
      <c r="X335" s="3" t="s">
        <v>1405</v>
      </c>
      <c r="Y335" s="3" t="s">
        <v>1405</v>
      </c>
      <c r="Z335" s="3" t="s">
        <v>1405</v>
      </c>
      <c r="AA335" s="3" t="s">
        <v>1405</v>
      </c>
      <c r="AB335" s="3" t="s">
        <v>1405</v>
      </c>
      <c r="AC335" s="3" t="s">
        <v>1405</v>
      </c>
      <c r="AD335" s="3" t="s">
        <v>1405</v>
      </c>
      <c r="AE335" s="3" t="s">
        <v>1405</v>
      </c>
      <c r="AF335" s="3" t="s">
        <v>1405</v>
      </c>
      <c r="AG335" s="3" t="s">
        <v>1405</v>
      </c>
      <c r="AH335" s="3" t="s">
        <v>1405</v>
      </c>
      <c r="AI335" s="3" t="s">
        <v>1405</v>
      </c>
      <c r="AJ335" s="3" t="s">
        <v>1405</v>
      </c>
      <c r="AK335" s="3" t="s">
        <v>1405</v>
      </c>
      <c r="AL335" s="3" t="s">
        <v>1405</v>
      </c>
      <c r="AM335" s="3" t="s">
        <v>1405</v>
      </c>
      <c r="AN335" s="3" t="s">
        <v>1405</v>
      </c>
      <c r="AO335" s="3" t="s">
        <v>1405</v>
      </c>
      <c r="AP335" s="3" t="s">
        <v>1405</v>
      </c>
      <c r="AQ335" s="3" t="s">
        <v>1405</v>
      </c>
      <c r="AR335" s="3" t="s">
        <v>1405</v>
      </c>
      <c r="AS335" s="3" t="s">
        <v>1405</v>
      </c>
      <c r="AT335" s="3" t="s">
        <v>1405</v>
      </c>
      <c r="AU335" s="3" t="s">
        <v>1405</v>
      </c>
      <c r="AV335" s="3" t="s">
        <v>1405</v>
      </c>
      <c r="AW335" s="3" t="s">
        <v>1405</v>
      </c>
      <c r="AX335" s="3" t="s">
        <v>1405</v>
      </c>
      <c r="AY335" s="3" t="s">
        <v>1405</v>
      </c>
      <c r="AZ335" s="3" t="s">
        <v>1405</v>
      </c>
      <c r="BA335" s="3" t="s">
        <v>1405</v>
      </c>
      <c r="BB335" s="3" t="s">
        <v>1405</v>
      </c>
      <c r="BC335" s="3" t="s">
        <v>1405</v>
      </c>
      <c r="BD335" s="3" t="s">
        <v>1405</v>
      </c>
      <c r="BE335" s="3" t="s">
        <v>1405</v>
      </c>
      <c r="BF335" s="3" t="s">
        <v>1405</v>
      </c>
      <c r="BG335" s="3" t="s">
        <v>1405</v>
      </c>
      <c r="BH335" s="3" t="s">
        <v>1405</v>
      </c>
      <c r="BI335" s="3" t="s">
        <v>1405</v>
      </c>
      <c r="BJ335" s="3" t="s">
        <v>1405</v>
      </c>
      <c r="BK335" s="3" t="s">
        <v>1407</v>
      </c>
      <c r="BL335" s="3" t="s">
        <v>1405</v>
      </c>
      <c r="BM335" s="3" t="s">
        <v>1405</v>
      </c>
      <c r="BN335" s="3" t="s">
        <v>1405</v>
      </c>
      <c r="BO335" s="3" t="s">
        <v>1407</v>
      </c>
      <c r="BP335" s="3" t="s">
        <v>1405</v>
      </c>
      <c r="BQ335" s="3" t="s">
        <v>1405</v>
      </c>
      <c r="BR335" s="3" t="s">
        <v>1405</v>
      </c>
      <c r="BS335" s="3" t="s">
        <v>1405</v>
      </c>
      <c r="BT335" s="3" t="s">
        <v>1405</v>
      </c>
      <c r="BU335" s="3" t="str">
        <f t="shared" si="73"/>
        <v>89. PRODUCE THE CHEMICAL</v>
      </c>
      <c r="BV335" s="3" t="str">
        <f t="shared" si="73"/>
        <v/>
      </c>
      <c r="BW335" s="3" t="str">
        <f t="shared" si="73"/>
        <v/>
      </c>
      <c r="BX335" s="3" t="str">
        <f t="shared" si="73"/>
        <v/>
      </c>
      <c r="BY335" s="3" t="str">
        <f t="shared" si="73"/>
        <v>93. AS A BYPRODUCT</v>
      </c>
      <c r="BZ335" s="3" t="str">
        <f t="shared" si="73"/>
        <v/>
      </c>
      <c r="CA335" s="3" t="str">
        <f t="shared" si="73"/>
        <v/>
      </c>
      <c r="CB335" s="3" t="str">
        <f t="shared" si="73"/>
        <v/>
      </c>
      <c r="CC335" s="3" t="str">
        <f t="shared" si="73"/>
        <v/>
      </c>
      <c r="CD335" s="3" t="str">
        <f t="shared" si="73"/>
        <v/>
      </c>
      <c r="CE335" s="3" t="str">
        <f t="shared" si="73"/>
        <v/>
      </c>
      <c r="CF335" s="3" t="str">
        <f t="shared" si="73"/>
        <v/>
      </c>
      <c r="CG335" s="3" t="str">
        <f t="shared" si="85"/>
        <v/>
      </c>
      <c r="CH335" s="3" t="str">
        <f t="shared" si="85"/>
        <v/>
      </c>
      <c r="CI335" s="3" t="str">
        <f t="shared" si="85"/>
        <v/>
      </c>
      <c r="CJ335" s="3" t="str">
        <f t="shared" si="81"/>
        <v/>
      </c>
      <c r="CK335" s="3" t="str">
        <f t="shared" si="81"/>
        <v/>
      </c>
      <c r="CL335" s="3" t="str">
        <f t="shared" si="81"/>
        <v/>
      </c>
      <c r="CM335" s="3" t="str">
        <f t="shared" si="81"/>
        <v/>
      </c>
      <c r="CN335" s="3" t="str">
        <f t="shared" si="81"/>
        <v/>
      </c>
      <c r="CO335" s="3" t="str">
        <f t="shared" si="81"/>
        <v/>
      </c>
      <c r="CP335" s="3" t="str">
        <f t="shared" si="81"/>
        <v/>
      </c>
      <c r="CQ335" s="3" t="str">
        <f t="shared" si="81"/>
        <v/>
      </c>
      <c r="CR335" s="3" t="str">
        <f t="shared" si="81"/>
        <v/>
      </c>
      <c r="CS335" s="3" t="str">
        <f t="shared" si="81"/>
        <v/>
      </c>
      <c r="CT335" s="3" t="str">
        <f t="shared" si="81"/>
        <v/>
      </c>
      <c r="CU335" s="3" t="str">
        <f t="shared" ref="CU335:DJ359" si="86">IF(AS335="Yes", CU$1,"")</f>
        <v/>
      </c>
      <c r="CV335" s="3" t="str">
        <f t="shared" si="86"/>
        <v/>
      </c>
      <c r="CW335" s="3" t="str">
        <f t="shared" si="86"/>
        <v/>
      </c>
      <c r="CX335" s="3" t="str">
        <f t="shared" si="83"/>
        <v/>
      </c>
      <c r="CY335" s="3" t="str">
        <f t="shared" si="83"/>
        <v/>
      </c>
      <c r="CZ335" s="3" t="str">
        <f t="shared" si="83"/>
        <v/>
      </c>
      <c r="DA335" s="3" t="str">
        <f t="shared" si="83"/>
        <v/>
      </c>
      <c r="DB335" s="3" t="str">
        <f t="shared" si="83"/>
        <v/>
      </c>
      <c r="DC335" s="3" t="str">
        <f t="shared" si="83"/>
        <v/>
      </c>
      <c r="DD335" s="3" t="str">
        <f t="shared" si="83"/>
        <v/>
      </c>
      <c r="DE335" s="3" t="str">
        <f t="shared" si="83"/>
        <v/>
      </c>
      <c r="DF335" s="3" t="str">
        <f t="shared" si="83"/>
        <v/>
      </c>
      <c r="DG335" s="3" t="str">
        <f t="shared" si="80"/>
        <v/>
      </c>
      <c r="DH335" s="3" t="str">
        <f t="shared" si="80"/>
        <v/>
      </c>
      <c r="DI335" s="3" t="str">
        <f t="shared" si="80"/>
        <v/>
      </c>
      <c r="DJ335" s="3" t="str">
        <f t="shared" si="80"/>
        <v/>
      </c>
      <c r="DK335" s="3" t="str">
        <f t="shared" si="80"/>
        <v/>
      </c>
      <c r="DL335" s="3" t="str">
        <f t="shared" si="80"/>
        <v/>
      </c>
      <c r="DM335" s="3" t="str">
        <f t="shared" si="80"/>
        <v>133. ANCILLARY OR OTHER USE</v>
      </c>
      <c r="DN335" s="3" t="str">
        <f t="shared" si="80"/>
        <v/>
      </c>
      <c r="DO335" s="3" t="str">
        <f t="shared" si="80"/>
        <v/>
      </c>
      <c r="DP335" s="3" t="str">
        <f t="shared" si="80"/>
        <v/>
      </c>
      <c r="DQ335" s="3" t="str">
        <f t="shared" si="80"/>
        <v>137. Z304  FUEL</v>
      </c>
      <c r="DR335" s="3" t="str">
        <f t="shared" si="80"/>
        <v/>
      </c>
      <c r="DS335" s="3" t="str">
        <f t="shared" si="80"/>
        <v/>
      </c>
      <c r="DT335" s="3" t="str">
        <f t="shared" si="84"/>
        <v/>
      </c>
      <c r="DU335" s="3" t="str">
        <f t="shared" si="84"/>
        <v/>
      </c>
      <c r="DV335" s="3" t="str">
        <f t="shared" si="79"/>
        <v/>
      </c>
    </row>
    <row r="336" spans="1:126" ht="45">
      <c r="A336" t="s">
        <v>115</v>
      </c>
      <c r="B336">
        <v>2018</v>
      </c>
      <c r="C336" t="s">
        <v>114</v>
      </c>
      <c r="D336">
        <v>106990</v>
      </c>
      <c r="E336" s="31">
        <v>1318217425216</v>
      </c>
      <c r="F336" t="s">
        <v>210</v>
      </c>
      <c r="G336">
        <v>424710</v>
      </c>
      <c r="H336" t="s">
        <v>212</v>
      </c>
      <c r="I336" t="s">
        <v>213</v>
      </c>
      <c r="J336" t="s">
        <v>214</v>
      </c>
      <c r="K336" t="s">
        <v>216</v>
      </c>
      <c r="L336">
        <v>70767</v>
      </c>
      <c r="M336" s="3" t="str">
        <f t="shared" si="82"/>
        <v>89. PRODUCE THE CHEMICAL, 93. AS A BYPRODUCT, 115. REPACKAGING</v>
      </c>
      <c r="N336" s="3" t="s">
        <v>58</v>
      </c>
      <c r="O336" s="3" t="s">
        <v>1417</v>
      </c>
      <c r="P336">
        <v>2</v>
      </c>
      <c r="Q336">
        <v>0</v>
      </c>
      <c r="R336">
        <v>2</v>
      </c>
      <c r="S336" s="3" t="s">
        <v>1407</v>
      </c>
      <c r="T336" s="3" t="s">
        <v>1405</v>
      </c>
      <c r="U336" s="3" t="s">
        <v>1405</v>
      </c>
      <c r="V336" s="3" t="s">
        <v>1405</v>
      </c>
      <c r="W336" s="3" t="s">
        <v>1407</v>
      </c>
      <c r="X336" s="3" t="s">
        <v>1405</v>
      </c>
      <c r="Y336" s="3" t="s">
        <v>1405</v>
      </c>
      <c r="Z336" s="3" t="s">
        <v>1405</v>
      </c>
      <c r="AA336" s="3" t="s">
        <v>1405</v>
      </c>
      <c r="AB336" s="3" t="s">
        <v>1405</v>
      </c>
      <c r="AC336" s="3" t="s">
        <v>1405</v>
      </c>
      <c r="AD336" s="3" t="s">
        <v>1405</v>
      </c>
      <c r="AE336" s="3" t="s">
        <v>1405</v>
      </c>
      <c r="AF336" s="3" t="s">
        <v>1405</v>
      </c>
      <c r="AG336" s="3" t="s">
        <v>1405</v>
      </c>
      <c r="AH336" s="3" t="s">
        <v>1405</v>
      </c>
      <c r="AI336" s="3" t="s">
        <v>1405</v>
      </c>
      <c r="AJ336" s="3" t="s">
        <v>1405</v>
      </c>
      <c r="AK336" s="3" t="s">
        <v>1405</v>
      </c>
      <c r="AL336" s="3" t="s">
        <v>1405</v>
      </c>
      <c r="AM336" s="3" t="s">
        <v>1405</v>
      </c>
      <c r="AN336" s="3" t="s">
        <v>1405</v>
      </c>
      <c r="AO336" s="3" t="s">
        <v>1405</v>
      </c>
      <c r="AP336" s="3" t="s">
        <v>1405</v>
      </c>
      <c r="AQ336" s="3" t="s">
        <v>1405</v>
      </c>
      <c r="AR336" s="3" t="s">
        <v>1405</v>
      </c>
      <c r="AS336" s="3" t="s">
        <v>1407</v>
      </c>
      <c r="AT336" s="3" t="s">
        <v>1405</v>
      </c>
      <c r="AU336" s="3" t="s">
        <v>1405</v>
      </c>
      <c r="AV336" s="3" t="s">
        <v>1405</v>
      </c>
      <c r="AW336" s="3" t="s">
        <v>1405</v>
      </c>
      <c r="AX336" s="3" t="s">
        <v>1405</v>
      </c>
      <c r="AY336" s="3" t="s">
        <v>1405</v>
      </c>
      <c r="AZ336" s="3" t="s">
        <v>1405</v>
      </c>
      <c r="BA336" s="3" t="s">
        <v>1405</v>
      </c>
      <c r="BB336" s="3" t="s">
        <v>1405</v>
      </c>
      <c r="BC336" s="3" t="s">
        <v>1405</v>
      </c>
      <c r="BD336" s="3" t="s">
        <v>1405</v>
      </c>
      <c r="BE336" s="3" t="s">
        <v>1405</v>
      </c>
      <c r="BF336" s="3" t="s">
        <v>1405</v>
      </c>
      <c r="BG336" s="3" t="s">
        <v>1405</v>
      </c>
      <c r="BH336" s="3" t="s">
        <v>1405</v>
      </c>
      <c r="BI336" s="3" t="s">
        <v>1405</v>
      </c>
      <c r="BJ336" s="3" t="s">
        <v>1405</v>
      </c>
      <c r="BK336" s="3" t="s">
        <v>1405</v>
      </c>
      <c r="BL336" s="3" t="s">
        <v>1405</v>
      </c>
      <c r="BM336" s="3" t="s">
        <v>1405</v>
      </c>
      <c r="BN336" s="3" t="s">
        <v>1405</v>
      </c>
      <c r="BO336" s="3" t="s">
        <v>1405</v>
      </c>
      <c r="BP336" s="3" t="s">
        <v>1405</v>
      </c>
      <c r="BQ336" s="3" t="s">
        <v>1405</v>
      </c>
      <c r="BR336" s="3" t="s">
        <v>1405</v>
      </c>
      <c r="BS336" s="3" t="s">
        <v>1405</v>
      </c>
      <c r="BT336" s="3" t="s">
        <v>1405</v>
      </c>
      <c r="BU336" s="3" t="str">
        <f t="shared" si="73"/>
        <v>89. PRODUCE THE CHEMICAL</v>
      </c>
      <c r="BV336" s="3" t="str">
        <f t="shared" si="73"/>
        <v/>
      </c>
      <c r="BW336" s="3" t="str">
        <f t="shared" si="73"/>
        <v/>
      </c>
      <c r="BX336" s="3" t="str">
        <f t="shared" si="73"/>
        <v/>
      </c>
      <c r="BY336" s="3" t="str">
        <f t="shared" si="73"/>
        <v>93. AS A BYPRODUCT</v>
      </c>
      <c r="BZ336" s="3" t="str">
        <f t="shared" si="73"/>
        <v/>
      </c>
      <c r="CA336" s="3" t="str">
        <f t="shared" si="73"/>
        <v/>
      </c>
      <c r="CB336" s="3" t="str">
        <f t="shared" si="73"/>
        <v/>
      </c>
      <c r="CC336" s="3" t="str">
        <f t="shared" si="73"/>
        <v/>
      </c>
      <c r="CD336" s="3" t="str">
        <f t="shared" si="73"/>
        <v/>
      </c>
      <c r="CE336" s="3" t="str">
        <f t="shared" si="73"/>
        <v/>
      </c>
      <c r="CF336" s="3" t="str">
        <f t="shared" si="73"/>
        <v/>
      </c>
      <c r="CG336" s="3" t="str">
        <f t="shared" si="85"/>
        <v/>
      </c>
      <c r="CH336" s="3" t="str">
        <f t="shared" si="85"/>
        <v/>
      </c>
      <c r="CI336" s="3" t="str">
        <f t="shared" si="85"/>
        <v/>
      </c>
      <c r="CJ336" s="3" t="str">
        <f t="shared" si="85"/>
        <v/>
      </c>
      <c r="CK336" s="3" t="str">
        <f t="shared" si="85"/>
        <v/>
      </c>
      <c r="CL336" s="3" t="str">
        <f t="shared" si="85"/>
        <v/>
      </c>
      <c r="CM336" s="3" t="str">
        <f t="shared" si="85"/>
        <v/>
      </c>
      <c r="CN336" s="3" t="str">
        <f t="shared" si="85"/>
        <v/>
      </c>
      <c r="CO336" s="3" t="str">
        <f t="shared" si="85"/>
        <v/>
      </c>
      <c r="CP336" s="3" t="str">
        <f t="shared" si="85"/>
        <v/>
      </c>
      <c r="CQ336" s="3" t="str">
        <f t="shared" si="85"/>
        <v/>
      </c>
      <c r="CR336" s="3" t="str">
        <f t="shared" si="85"/>
        <v/>
      </c>
      <c r="CS336" s="3" t="str">
        <f t="shared" si="85"/>
        <v/>
      </c>
      <c r="CT336" s="3" t="str">
        <f t="shared" si="85"/>
        <v/>
      </c>
      <c r="CU336" s="3" t="str">
        <f t="shared" si="86"/>
        <v>115. REPACKAGING</v>
      </c>
      <c r="CV336" s="3" t="str">
        <f t="shared" si="86"/>
        <v/>
      </c>
      <c r="CW336" s="3" t="str">
        <f t="shared" si="86"/>
        <v/>
      </c>
      <c r="CX336" s="3" t="str">
        <f t="shared" si="83"/>
        <v/>
      </c>
      <c r="CY336" s="3" t="str">
        <f t="shared" si="83"/>
        <v/>
      </c>
      <c r="CZ336" s="3" t="str">
        <f t="shared" si="83"/>
        <v/>
      </c>
      <c r="DA336" s="3" t="str">
        <f t="shared" si="83"/>
        <v/>
      </c>
      <c r="DB336" s="3" t="str">
        <f t="shared" si="83"/>
        <v/>
      </c>
      <c r="DC336" s="3" t="str">
        <f t="shared" si="83"/>
        <v/>
      </c>
      <c r="DD336" s="3" t="str">
        <f t="shared" si="83"/>
        <v/>
      </c>
      <c r="DE336" s="3" t="str">
        <f t="shared" si="83"/>
        <v/>
      </c>
      <c r="DF336" s="3" t="str">
        <f t="shared" si="83"/>
        <v/>
      </c>
      <c r="DG336" s="3" t="str">
        <f t="shared" si="80"/>
        <v/>
      </c>
      <c r="DH336" s="3" t="str">
        <f t="shared" si="80"/>
        <v/>
      </c>
      <c r="DI336" s="3" t="str">
        <f t="shared" si="80"/>
        <v/>
      </c>
      <c r="DJ336" s="3" t="str">
        <f t="shared" si="80"/>
        <v/>
      </c>
      <c r="DK336" s="3" t="str">
        <f t="shared" si="80"/>
        <v/>
      </c>
      <c r="DL336" s="3" t="str">
        <f t="shared" si="80"/>
        <v/>
      </c>
      <c r="DM336" s="3" t="str">
        <f t="shared" si="80"/>
        <v/>
      </c>
      <c r="DN336" s="3" t="str">
        <f t="shared" si="80"/>
        <v/>
      </c>
      <c r="DO336" s="3" t="str">
        <f t="shared" si="80"/>
        <v/>
      </c>
      <c r="DP336" s="3" t="str">
        <f t="shared" si="80"/>
        <v/>
      </c>
      <c r="DQ336" s="3" t="str">
        <f t="shared" si="80"/>
        <v/>
      </c>
      <c r="DR336" s="3" t="str">
        <f t="shared" si="80"/>
        <v/>
      </c>
      <c r="DS336" s="3" t="str">
        <f t="shared" si="80"/>
        <v/>
      </c>
      <c r="DT336" s="3" t="str">
        <f t="shared" si="84"/>
        <v/>
      </c>
      <c r="DU336" s="3" t="str">
        <f t="shared" si="84"/>
        <v/>
      </c>
      <c r="DV336" s="3" t="str">
        <f t="shared" si="79"/>
        <v/>
      </c>
    </row>
    <row r="337" spans="1:126" ht="45">
      <c r="A337" t="s">
        <v>115</v>
      </c>
      <c r="B337">
        <v>2019</v>
      </c>
      <c r="C337" t="s">
        <v>114</v>
      </c>
      <c r="D337">
        <v>106990</v>
      </c>
      <c r="E337" s="31">
        <v>1319217993587</v>
      </c>
      <c r="F337" t="s">
        <v>210</v>
      </c>
      <c r="G337">
        <v>424690</v>
      </c>
      <c r="H337" t="s">
        <v>212</v>
      </c>
      <c r="I337" t="s">
        <v>213</v>
      </c>
      <c r="J337" t="s">
        <v>214</v>
      </c>
      <c r="K337" t="s">
        <v>216</v>
      </c>
      <c r="L337">
        <v>70767</v>
      </c>
      <c r="M337" s="3" t="str">
        <f t="shared" si="82"/>
        <v>89. PRODUCE THE CHEMICAL, 93. AS A BYPRODUCT, 115. REPACKAGING</v>
      </c>
      <c r="N337" s="3" t="s">
        <v>58</v>
      </c>
      <c r="O337" s="3" t="s">
        <v>1417</v>
      </c>
      <c r="P337">
        <v>68</v>
      </c>
      <c r="Q337">
        <v>572</v>
      </c>
      <c r="R337">
        <v>640</v>
      </c>
      <c r="S337" s="3" t="s">
        <v>1407</v>
      </c>
      <c r="T337" s="3" t="s">
        <v>1405</v>
      </c>
      <c r="U337" s="3" t="s">
        <v>1405</v>
      </c>
      <c r="V337" s="3" t="s">
        <v>1405</v>
      </c>
      <c r="W337" s="3" t="s">
        <v>1407</v>
      </c>
      <c r="X337" s="3" t="s">
        <v>1405</v>
      </c>
      <c r="Y337" s="3" t="s">
        <v>1405</v>
      </c>
      <c r="Z337" s="3" t="s">
        <v>1405</v>
      </c>
      <c r="AA337" s="3" t="s">
        <v>1405</v>
      </c>
      <c r="AB337" s="3" t="s">
        <v>1405</v>
      </c>
      <c r="AC337" s="3" t="s">
        <v>1405</v>
      </c>
      <c r="AD337" s="3" t="s">
        <v>1405</v>
      </c>
      <c r="AE337" s="3" t="s">
        <v>1405</v>
      </c>
      <c r="AF337" s="3" t="s">
        <v>1405</v>
      </c>
      <c r="AG337" s="3" t="s">
        <v>1405</v>
      </c>
      <c r="AH337" s="3" t="s">
        <v>1405</v>
      </c>
      <c r="AI337" s="3" t="s">
        <v>1405</v>
      </c>
      <c r="AJ337" s="3" t="s">
        <v>1405</v>
      </c>
      <c r="AK337" s="3" t="s">
        <v>1405</v>
      </c>
      <c r="AL337" s="3" t="s">
        <v>1405</v>
      </c>
      <c r="AM337" s="3" t="s">
        <v>1405</v>
      </c>
      <c r="AN337" s="3" t="s">
        <v>1405</v>
      </c>
      <c r="AO337" s="3" t="s">
        <v>1405</v>
      </c>
      <c r="AP337" s="3" t="s">
        <v>1405</v>
      </c>
      <c r="AQ337" s="3" t="s">
        <v>1405</v>
      </c>
      <c r="AR337" s="3" t="s">
        <v>1405</v>
      </c>
      <c r="AS337" s="3" t="s">
        <v>1407</v>
      </c>
      <c r="AT337" s="3" t="s">
        <v>1405</v>
      </c>
      <c r="AU337" s="3" t="s">
        <v>1405</v>
      </c>
      <c r="AV337" s="3" t="s">
        <v>1405</v>
      </c>
      <c r="AW337" s="3" t="s">
        <v>1405</v>
      </c>
      <c r="AX337" s="3" t="s">
        <v>1405</v>
      </c>
      <c r="AY337" s="3" t="s">
        <v>1405</v>
      </c>
      <c r="AZ337" s="3" t="s">
        <v>1405</v>
      </c>
      <c r="BA337" s="3" t="s">
        <v>1405</v>
      </c>
      <c r="BB337" s="3" t="s">
        <v>1405</v>
      </c>
      <c r="BC337" s="3" t="s">
        <v>1405</v>
      </c>
      <c r="BD337" s="3" t="s">
        <v>1405</v>
      </c>
      <c r="BE337" s="3" t="s">
        <v>1405</v>
      </c>
      <c r="BF337" s="3" t="s">
        <v>1405</v>
      </c>
      <c r="BG337" s="3" t="s">
        <v>1405</v>
      </c>
      <c r="BH337" s="3" t="s">
        <v>1405</v>
      </c>
      <c r="BI337" s="3" t="s">
        <v>1405</v>
      </c>
      <c r="BJ337" s="3" t="s">
        <v>1405</v>
      </c>
      <c r="BK337" s="3" t="s">
        <v>1405</v>
      </c>
      <c r="BL337" s="3" t="s">
        <v>1405</v>
      </c>
      <c r="BM337" s="3" t="s">
        <v>1405</v>
      </c>
      <c r="BN337" s="3" t="s">
        <v>1405</v>
      </c>
      <c r="BO337" s="3" t="s">
        <v>1405</v>
      </c>
      <c r="BP337" s="3" t="s">
        <v>1405</v>
      </c>
      <c r="BQ337" s="3" t="s">
        <v>1405</v>
      </c>
      <c r="BR337" s="3" t="s">
        <v>1405</v>
      </c>
      <c r="BS337" s="3" t="s">
        <v>1405</v>
      </c>
      <c r="BT337" s="3" t="s">
        <v>1405</v>
      </c>
      <c r="BU337" s="3" t="str">
        <f t="shared" si="73"/>
        <v>89. PRODUCE THE CHEMICAL</v>
      </c>
      <c r="BV337" s="3" t="str">
        <f t="shared" si="73"/>
        <v/>
      </c>
      <c r="BW337" s="3" t="str">
        <f t="shared" si="73"/>
        <v/>
      </c>
      <c r="BX337" s="3" t="str">
        <f t="shared" si="73"/>
        <v/>
      </c>
      <c r="BY337" s="3" t="str">
        <f t="shared" si="73"/>
        <v>93. AS A BYPRODUCT</v>
      </c>
      <c r="BZ337" s="3" t="str">
        <f t="shared" ref="BZ337:CO361" si="87">IF(X337="Yes", BZ$1,"")</f>
        <v/>
      </c>
      <c r="CA337" s="3" t="str">
        <f t="shared" si="87"/>
        <v/>
      </c>
      <c r="CB337" s="3" t="str">
        <f t="shared" si="87"/>
        <v/>
      </c>
      <c r="CC337" s="3" t="str">
        <f t="shared" si="87"/>
        <v/>
      </c>
      <c r="CD337" s="3" t="str">
        <f t="shared" si="87"/>
        <v/>
      </c>
      <c r="CE337" s="3" t="str">
        <f t="shared" si="87"/>
        <v/>
      </c>
      <c r="CF337" s="3" t="str">
        <f t="shared" si="87"/>
        <v/>
      </c>
      <c r="CG337" s="3" t="str">
        <f t="shared" si="85"/>
        <v/>
      </c>
      <c r="CH337" s="3" t="str">
        <f t="shared" si="85"/>
        <v/>
      </c>
      <c r="CI337" s="3" t="str">
        <f t="shared" si="85"/>
        <v/>
      </c>
      <c r="CJ337" s="3" t="str">
        <f t="shared" si="85"/>
        <v/>
      </c>
      <c r="CK337" s="3" t="str">
        <f t="shared" si="85"/>
        <v/>
      </c>
      <c r="CL337" s="3" t="str">
        <f t="shared" si="85"/>
        <v/>
      </c>
      <c r="CM337" s="3" t="str">
        <f t="shared" si="85"/>
        <v/>
      </c>
      <c r="CN337" s="3" t="str">
        <f t="shared" si="85"/>
        <v/>
      </c>
      <c r="CO337" s="3" t="str">
        <f t="shared" si="85"/>
        <v/>
      </c>
      <c r="CP337" s="3" t="str">
        <f t="shared" si="85"/>
        <v/>
      </c>
      <c r="CQ337" s="3" t="str">
        <f t="shared" si="85"/>
        <v/>
      </c>
      <c r="CR337" s="3" t="str">
        <f t="shared" si="85"/>
        <v/>
      </c>
      <c r="CS337" s="3" t="str">
        <f t="shared" si="85"/>
        <v/>
      </c>
      <c r="CT337" s="3" t="str">
        <f t="shared" si="85"/>
        <v/>
      </c>
      <c r="CU337" s="3" t="str">
        <f t="shared" si="86"/>
        <v>115. REPACKAGING</v>
      </c>
      <c r="CV337" s="3" t="str">
        <f t="shared" si="86"/>
        <v/>
      </c>
      <c r="CW337" s="3" t="str">
        <f t="shared" si="86"/>
        <v/>
      </c>
      <c r="CX337" s="3" t="str">
        <f t="shared" si="83"/>
        <v/>
      </c>
      <c r="CY337" s="3" t="str">
        <f t="shared" si="83"/>
        <v/>
      </c>
      <c r="CZ337" s="3" t="str">
        <f t="shared" si="83"/>
        <v/>
      </c>
      <c r="DA337" s="3" t="str">
        <f t="shared" si="83"/>
        <v/>
      </c>
      <c r="DB337" s="3" t="str">
        <f t="shared" si="83"/>
        <v/>
      </c>
      <c r="DC337" s="3" t="str">
        <f t="shared" si="83"/>
        <v/>
      </c>
      <c r="DD337" s="3" t="str">
        <f t="shared" si="83"/>
        <v/>
      </c>
      <c r="DE337" s="3" t="str">
        <f t="shared" si="83"/>
        <v/>
      </c>
      <c r="DF337" s="3" t="str">
        <f t="shared" si="83"/>
        <v/>
      </c>
      <c r="DG337" s="3" t="str">
        <f t="shared" si="80"/>
        <v/>
      </c>
      <c r="DH337" s="3" t="str">
        <f t="shared" si="80"/>
        <v/>
      </c>
      <c r="DI337" s="3" t="str">
        <f t="shared" si="80"/>
        <v/>
      </c>
      <c r="DJ337" s="3" t="str">
        <f t="shared" si="80"/>
        <v/>
      </c>
      <c r="DK337" s="3" t="str">
        <f t="shared" si="80"/>
        <v/>
      </c>
      <c r="DL337" s="3" t="str">
        <f t="shared" si="80"/>
        <v/>
      </c>
      <c r="DM337" s="3" t="str">
        <f t="shared" si="80"/>
        <v/>
      </c>
      <c r="DN337" s="3" t="str">
        <f t="shared" si="80"/>
        <v/>
      </c>
      <c r="DO337" s="3" t="str">
        <f t="shared" si="80"/>
        <v/>
      </c>
      <c r="DP337" s="3" t="str">
        <f t="shared" si="80"/>
        <v/>
      </c>
      <c r="DQ337" s="3" t="str">
        <f t="shared" si="80"/>
        <v/>
      </c>
      <c r="DR337" s="3" t="str">
        <f t="shared" si="80"/>
        <v/>
      </c>
      <c r="DS337" s="3" t="str">
        <f t="shared" si="80"/>
        <v/>
      </c>
      <c r="DT337" s="3" t="str">
        <f t="shared" si="84"/>
        <v/>
      </c>
      <c r="DU337" s="3" t="str">
        <f t="shared" si="84"/>
        <v/>
      </c>
      <c r="DV337" s="3" t="str">
        <f t="shared" si="79"/>
        <v/>
      </c>
    </row>
    <row r="338" spans="1:126" ht="75">
      <c r="A338" t="s">
        <v>115</v>
      </c>
      <c r="B338">
        <v>2019</v>
      </c>
      <c r="C338" t="s">
        <v>114</v>
      </c>
      <c r="D338">
        <v>106990</v>
      </c>
      <c r="E338" s="31">
        <v>1319218243374</v>
      </c>
      <c r="F338" t="s">
        <v>210</v>
      </c>
      <c r="G338">
        <v>424710</v>
      </c>
      <c r="H338" t="s">
        <v>212</v>
      </c>
      <c r="I338" t="s">
        <v>213</v>
      </c>
      <c r="J338" t="s">
        <v>214</v>
      </c>
      <c r="K338" t="s">
        <v>216</v>
      </c>
      <c r="L338">
        <v>70767</v>
      </c>
      <c r="M338" s="3" t="str">
        <f t="shared" si="82"/>
        <v>89. PRODUCE THE CHEMICAL, 93. AS A BYPRODUCT, 133. ANCILLARY OR OTHER USE, 137. Z304  FUEL</v>
      </c>
      <c r="N338" s="3" t="s">
        <v>58</v>
      </c>
      <c r="O338" s="3" t="s">
        <v>1417</v>
      </c>
      <c r="P338">
        <v>2</v>
      </c>
      <c r="Q338">
        <v>0</v>
      </c>
      <c r="R338">
        <v>2</v>
      </c>
      <c r="S338" s="3" t="s">
        <v>1407</v>
      </c>
      <c r="T338" s="3" t="s">
        <v>1405</v>
      </c>
      <c r="U338" s="3" t="s">
        <v>1405</v>
      </c>
      <c r="V338" s="3" t="s">
        <v>1405</v>
      </c>
      <c r="W338" s="3" t="s">
        <v>1407</v>
      </c>
      <c r="X338" s="3" t="s">
        <v>1405</v>
      </c>
      <c r="Y338" s="3" t="s">
        <v>1405</v>
      </c>
      <c r="Z338" s="3" t="s">
        <v>1405</v>
      </c>
      <c r="AA338" s="3" t="s">
        <v>1405</v>
      </c>
      <c r="AB338" s="3" t="s">
        <v>1405</v>
      </c>
      <c r="AC338" s="3" t="s">
        <v>1405</v>
      </c>
      <c r="AD338" s="3" t="s">
        <v>1405</v>
      </c>
      <c r="AE338" s="3" t="s">
        <v>1405</v>
      </c>
      <c r="AF338" s="3" t="s">
        <v>1405</v>
      </c>
      <c r="AG338" s="3" t="s">
        <v>1405</v>
      </c>
      <c r="AH338" s="3" t="s">
        <v>1405</v>
      </c>
      <c r="AI338" s="3" t="s">
        <v>1405</v>
      </c>
      <c r="AJ338" s="3" t="s">
        <v>1405</v>
      </c>
      <c r="AK338" s="3" t="s">
        <v>1405</v>
      </c>
      <c r="AL338" s="3" t="s">
        <v>1405</v>
      </c>
      <c r="AM338" s="3" t="s">
        <v>1405</v>
      </c>
      <c r="AN338" s="3" t="s">
        <v>1405</v>
      </c>
      <c r="AO338" s="3" t="s">
        <v>1405</v>
      </c>
      <c r="AP338" s="3" t="s">
        <v>1405</v>
      </c>
      <c r="AQ338" s="3" t="s">
        <v>1405</v>
      </c>
      <c r="AR338" s="3" t="s">
        <v>1405</v>
      </c>
      <c r="AS338" s="3" t="s">
        <v>1405</v>
      </c>
      <c r="AT338" s="3" t="s">
        <v>1405</v>
      </c>
      <c r="AU338" s="3" t="s">
        <v>1405</v>
      </c>
      <c r="AV338" s="3" t="s">
        <v>1405</v>
      </c>
      <c r="AW338" s="3" t="s">
        <v>1405</v>
      </c>
      <c r="AX338" s="3" t="s">
        <v>1405</v>
      </c>
      <c r="AY338" s="3" t="s">
        <v>1405</v>
      </c>
      <c r="AZ338" s="3" t="s">
        <v>1405</v>
      </c>
      <c r="BA338" s="3" t="s">
        <v>1405</v>
      </c>
      <c r="BB338" s="3" t="s">
        <v>1405</v>
      </c>
      <c r="BC338" s="3" t="s">
        <v>1405</v>
      </c>
      <c r="BD338" s="3" t="s">
        <v>1405</v>
      </c>
      <c r="BE338" s="3" t="s">
        <v>1405</v>
      </c>
      <c r="BF338" s="3" t="s">
        <v>1405</v>
      </c>
      <c r="BG338" s="3" t="s">
        <v>1405</v>
      </c>
      <c r="BH338" s="3" t="s">
        <v>1405</v>
      </c>
      <c r="BI338" s="3" t="s">
        <v>1405</v>
      </c>
      <c r="BJ338" s="3" t="s">
        <v>1405</v>
      </c>
      <c r="BK338" s="3" t="s">
        <v>1407</v>
      </c>
      <c r="BL338" s="3" t="s">
        <v>1405</v>
      </c>
      <c r="BM338" s="3" t="s">
        <v>1405</v>
      </c>
      <c r="BN338" s="3" t="s">
        <v>1405</v>
      </c>
      <c r="BO338" s="3" t="s">
        <v>1407</v>
      </c>
      <c r="BP338" s="3" t="s">
        <v>1405</v>
      </c>
      <c r="BQ338" s="3" t="s">
        <v>1405</v>
      </c>
      <c r="BR338" s="3" t="s">
        <v>1405</v>
      </c>
      <c r="BS338" s="3" t="s">
        <v>1405</v>
      </c>
      <c r="BT338" s="3" t="s">
        <v>1405</v>
      </c>
      <c r="BU338" s="3" t="str">
        <f t="shared" ref="BU338:CJ370" si="88">IF(S338="Yes", BU$1,"")</f>
        <v>89. PRODUCE THE CHEMICAL</v>
      </c>
      <c r="BV338" s="3" t="str">
        <f t="shared" si="88"/>
        <v/>
      </c>
      <c r="BW338" s="3" t="str">
        <f t="shared" si="88"/>
        <v/>
      </c>
      <c r="BX338" s="3" t="str">
        <f t="shared" si="88"/>
        <v/>
      </c>
      <c r="BY338" s="3" t="str">
        <f t="shared" si="88"/>
        <v>93. AS A BYPRODUCT</v>
      </c>
      <c r="BZ338" s="3" t="str">
        <f t="shared" si="87"/>
        <v/>
      </c>
      <c r="CA338" s="3" t="str">
        <f t="shared" si="87"/>
        <v/>
      </c>
      <c r="CB338" s="3" t="str">
        <f t="shared" si="87"/>
        <v/>
      </c>
      <c r="CC338" s="3" t="str">
        <f t="shared" si="87"/>
        <v/>
      </c>
      <c r="CD338" s="3" t="str">
        <f t="shared" si="87"/>
        <v/>
      </c>
      <c r="CE338" s="3" t="str">
        <f t="shared" si="87"/>
        <v/>
      </c>
      <c r="CF338" s="3" t="str">
        <f t="shared" si="87"/>
        <v/>
      </c>
      <c r="CG338" s="3" t="str">
        <f t="shared" si="85"/>
        <v/>
      </c>
      <c r="CH338" s="3" t="str">
        <f t="shared" si="85"/>
        <v/>
      </c>
      <c r="CI338" s="3" t="str">
        <f t="shared" si="85"/>
        <v/>
      </c>
      <c r="CJ338" s="3" t="str">
        <f t="shared" si="85"/>
        <v/>
      </c>
      <c r="CK338" s="3" t="str">
        <f t="shared" si="85"/>
        <v/>
      </c>
      <c r="CL338" s="3" t="str">
        <f t="shared" si="85"/>
        <v/>
      </c>
      <c r="CM338" s="3" t="str">
        <f t="shared" si="85"/>
        <v/>
      </c>
      <c r="CN338" s="3" t="str">
        <f t="shared" si="85"/>
        <v/>
      </c>
      <c r="CO338" s="3" t="str">
        <f t="shared" si="85"/>
        <v/>
      </c>
      <c r="CP338" s="3" t="str">
        <f t="shared" si="85"/>
        <v/>
      </c>
      <c r="CQ338" s="3" t="str">
        <f t="shared" si="85"/>
        <v/>
      </c>
      <c r="CR338" s="3" t="str">
        <f t="shared" si="85"/>
        <v/>
      </c>
      <c r="CS338" s="3" t="str">
        <f t="shared" si="85"/>
        <v/>
      </c>
      <c r="CT338" s="3" t="str">
        <f t="shared" si="85"/>
        <v/>
      </c>
      <c r="CU338" s="3" t="str">
        <f t="shared" si="86"/>
        <v/>
      </c>
      <c r="CV338" s="3" t="str">
        <f t="shared" si="86"/>
        <v/>
      </c>
      <c r="CW338" s="3" t="str">
        <f t="shared" si="86"/>
        <v/>
      </c>
      <c r="CX338" s="3" t="str">
        <f t="shared" si="83"/>
        <v/>
      </c>
      <c r="CY338" s="3" t="str">
        <f t="shared" si="83"/>
        <v/>
      </c>
      <c r="CZ338" s="3" t="str">
        <f t="shared" si="83"/>
        <v/>
      </c>
      <c r="DA338" s="3" t="str">
        <f t="shared" si="83"/>
        <v/>
      </c>
      <c r="DB338" s="3" t="str">
        <f t="shared" si="83"/>
        <v/>
      </c>
      <c r="DC338" s="3" t="str">
        <f t="shared" si="83"/>
        <v/>
      </c>
      <c r="DD338" s="3" t="str">
        <f t="shared" si="83"/>
        <v/>
      </c>
      <c r="DE338" s="3" t="str">
        <f t="shared" si="83"/>
        <v/>
      </c>
      <c r="DF338" s="3" t="str">
        <f t="shared" si="83"/>
        <v/>
      </c>
      <c r="DG338" s="3" t="str">
        <f t="shared" si="80"/>
        <v/>
      </c>
      <c r="DH338" s="3" t="str">
        <f t="shared" si="80"/>
        <v/>
      </c>
      <c r="DI338" s="3" t="str">
        <f t="shared" si="80"/>
        <v/>
      </c>
      <c r="DJ338" s="3" t="str">
        <f t="shared" si="80"/>
        <v/>
      </c>
      <c r="DK338" s="3" t="str">
        <f t="shared" si="80"/>
        <v/>
      </c>
      <c r="DL338" s="3" t="str">
        <f t="shared" si="80"/>
        <v/>
      </c>
      <c r="DM338" s="3" t="str">
        <f t="shared" si="80"/>
        <v>133. ANCILLARY OR OTHER USE</v>
      </c>
      <c r="DN338" s="3" t="str">
        <f t="shared" si="80"/>
        <v/>
      </c>
      <c r="DO338" s="3" t="str">
        <f t="shared" si="80"/>
        <v/>
      </c>
      <c r="DP338" s="3" t="str">
        <f t="shared" si="80"/>
        <v/>
      </c>
      <c r="DQ338" s="3" t="str">
        <f t="shared" si="80"/>
        <v>137. Z304  FUEL</v>
      </c>
      <c r="DR338" s="3" t="str">
        <f t="shared" ref="DR338:DV401" si="89">IF(BP338="Yes", DR$1,"")</f>
        <v/>
      </c>
      <c r="DS338" s="3" t="str">
        <f t="shared" si="89"/>
        <v/>
      </c>
      <c r="DT338" s="3" t="str">
        <f t="shared" si="84"/>
        <v/>
      </c>
      <c r="DU338" s="3" t="str">
        <f t="shared" si="84"/>
        <v/>
      </c>
      <c r="DV338" s="3" t="str">
        <f t="shared" si="79"/>
        <v/>
      </c>
    </row>
    <row r="339" spans="1:126" ht="45">
      <c r="A339" t="s">
        <v>115</v>
      </c>
      <c r="B339">
        <v>2019</v>
      </c>
      <c r="C339" t="s">
        <v>114</v>
      </c>
      <c r="D339">
        <v>106990</v>
      </c>
      <c r="E339" s="31">
        <v>1319217997598</v>
      </c>
      <c r="F339" t="s">
        <v>210</v>
      </c>
      <c r="G339">
        <v>324191</v>
      </c>
      <c r="H339" t="s">
        <v>212</v>
      </c>
      <c r="I339" t="s">
        <v>213</v>
      </c>
      <c r="J339" t="s">
        <v>214</v>
      </c>
      <c r="K339" t="s">
        <v>216</v>
      </c>
      <c r="L339">
        <v>70767</v>
      </c>
      <c r="M339" s="3" t="str">
        <f t="shared" si="82"/>
        <v>89. PRODUCE THE CHEMICAL, 93. AS A BYPRODUCT</v>
      </c>
      <c r="N339" s="3" t="s">
        <v>58</v>
      </c>
      <c r="O339" s="3" t="s">
        <v>1417</v>
      </c>
      <c r="P339">
        <v>3.62</v>
      </c>
      <c r="Q339">
        <v>0</v>
      </c>
      <c r="R339">
        <v>3.62</v>
      </c>
      <c r="S339" s="3" t="s">
        <v>1407</v>
      </c>
      <c r="T339" s="3" t="s">
        <v>1405</v>
      </c>
      <c r="U339" s="3" t="s">
        <v>1405</v>
      </c>
      <c r="V339" s="3" t="s">
        <v>1405</v>
      </c>
      <c r="W339" s="3" t="s">
        <v>1407</v>
      </c>
      <c r="X339" s="3" t="s">
        <v>1405</v>
      </c>
      <c r="Y339" s="3" t="s">
        <v>1405</v>
      </c>
      <c r="Z339" s="3" t="s">
        <v>1405</v>
      </c>
      <c r="AA339" s="3" t="s">
        <v>1405</v>
      </c>
      <c r="AB339" s="3" t="s">
        <v>1405</v>
      </c>
      <c r="AC339" s="3" t="s">
        <v>1405</v>
      </c>
      <c r="AD339" s="3" t="s">
        <v>1405</v>
      </c>
      <c r="AE339" s="3" t="s">
        <v>1405</v>
      </c>
      <c r="AF339" s="3" t="s">
        <v>1405</v>
      </c>
      <c r="AG339" s="3" t="s">
        <v>1405</v>
      </c>
      <c r="AH339" s="3" t="s">
        <v>1405</v>
      </c>
      <c r="AI339" s="3" t="s">
        <v>1405</v>
      </c>
      <c r="AJ339" s="3" t="s">
        <v>1405</v>
      </c>
      <c r="AK339" s="3" t="s">
        <v>1405</v>
      </c>
      <c r="AL339" s="3" t="s">
        <v>1405</v>
      </c>
      <c r="AM339" s="3" t="s">
        <v>1405</v>
      </c>
      <c r="AN339" s="3" t="s">
        <v>1405</v>
      </c>
      <c r="AO339" s="3" t="s">
        <v>1405</v>
      </c>
      <c r="AP339" s="3" t="s">
        <v>1405</v>
      </c>
      <c r="AQ339" s="3" t="s">
        <v>1405</v>
      </c>
      <c r="AR339" s="3" t="s">
        <v>1405</v>
      </c>
      <c r="AS339" s="3" t="s">
        <v>1405</v>
      </c>
      <c r="AT339" s="3" t="s">
        <v>1405</v>
      </c>
      <c r="AU339" s="3" t="s">
        <v>1405</v>
      </c>
      <c r="AV339" s="3" t="s">
        <v>1405</v>
      </c>
      <c r="AW339" s="3" t="s">
        <v>1405</v>
      </c>
      <c r="AX339" s="3" t="s">
        <v>1405</v>
      </c>
      <c r="AY339" s="3" t="s">
        <v>1405</v>
      </c>
      <c r="AZ339" s="3" t="s">
        <v>1405</v>
      </c>
      <c r="BA339" s="3" t="s">
        <v>1405</v>
      </c>
      <c r="BB339" s="3" t="s">
        <v>1405</v>
      </c>
      <c r="BC339" s="3" t="s">
        <v>1405</v>
      </c>
      <c r="BD339" s="3" t="s">
        <v>1405</v>
      </c>
      <c r="BE339" s="3" t="s">
        <v>1405</v>
      </c>
      <c r="BF339" s="3" t="s">
        <v>1405</v>
      </c>
      <c r="BG339" s="3" t="s">
        <v>1405</v>
      </c>
      <c r="BH339" s="3" t="s">
        <v>1405</v>
      </c>
      <c r="BI339" s="3" t="s">
        <v>1405</v>
      </c>
      <c r="BJ339" s="3" t="s">
        <v>1405</v>
      </c>
      <c r="BK339" s="3" t="s">
        <v>1405</v>
      </c>
      <c r="BL339" s="3" t="s">
        <v>1405</v>
      </c>
      <c r="BM339" s="3" t="s">
        <v>1405</v>
      </c>
      <c r="BN339" s="3" t="s">
        <v>1405</v>
      </c>
      <c r="BO339" s="3" t="s">
        <v>1405</v>
      </c>
      <c r="BP339" s="3" t="s">
        <v>1405</v>
      </c>
      <c r="BQ339" s="3" t="s">
        <v>1405</v>
      </c>
      <c r="BR339" s="3" t="s">
        <v>1405</v>
      </c>
      <c r="BS339" s="3" t="s">
        <v>1405</v>
      </c>
      <c r="BT339" s="3" t="s">
        <v>1405</v>
      </c>
      <c r="BU339" s="3" t="str">
        <f t="shared" si="88"/>
        <v>89. PRODUCE THE CHEMICAL</v>
      </c>
      <c r="BV339" s="3" t="str">
        <f t="shared" si="88"/>
        <v/>
      </c>
      <c r="BW339" s="3" t="str">
        <f t="shared" si="88"/>
        <v/>
      </c>
      <c r="BX339" s="3" t="str">
        <f t="shared" si="88"/>
        <v/>
      </c>
      <c r="BY339" s="3" t="str">
        <f t="shared" si="88"/>
        <v>93. AS A BYPRODUCT</v>
      </c>
      <c r="BZ339" s="3" t="str">
        <f t="shared" si="87"/>
        <v/>
      </c>
      <c r="CA339" s="3" t="str">
        <f t="shared" si="87"/>
        <v/>
      </c>
      <c r="CB339" s="3" t="str">
        <f t="shared" si="87"/>
        <v/>
      </c>
      <c r="CC339" s="3" t="str">
        <f t="shared" si="87"/>
        <v/>
      </c>
      <c r="CD339" s="3" t="str">
        <f t="shared" si="87"/>
        <v/>
      </c>
      <c r="CE339" s="3" t="str">
        <f t="shared" si="87"/>
        <v/>
      </c>
      <c r="CF339" s="3" t="str">
        <f t="shared" si="87"/>
        <v/>
      </c>
      <c r="CG339" s="3" t="str">
        <f t="shared" si="85"/>
        <v/>
      </c>
      <c r="CH339" s="3" t="str">
        <f t="shared" si="85"/>
        <v/>
      </c>
      <c r="CI339" s="3" t="str">
        <f t="shared" si="85"/>
        <v/>
      </c>
      <c r="CJ339" s="3" t="str">
        <f t="shared" si="85"/>
        <v/>
      </c>
      <c r="CK339" s="3" t="str">
        <f t="shared" si="85"/>
        <v/>
      </c>
      <c r="CL339" s="3" t="str">
        <f t="shared" si="85"/>
        <v/>
      </c>
      <c r="CM339" s="3" t="str">
        <f t="shared" si="85"/>
        <v/>
      </c>
      <c r="CN339" s="3" t="str">
        <f t="shared" si="85"/>
        <v/>
      </c>
      <c r="CO339" s="3" t="str">
        <f t="shared" si="85"/>
        <v/>
      </c>
      <c r="CP339" s="3" t="str">
        <f t="shared" si="85"/>
        <v/>
      </c>
      <c r="CQ339" s="3" t="str">
        <f t="shared" si="85"/>
        <v/>
      </c>
      <c r="CR339" s="3" t="str">
        <f t="shared" si="85"/>
        <v/>
      </c>
      <c r="CS339" s="3" t="str">
        <f t="shared" si="85"/>
        <v/>
      </c>
      <c r="CT339" s="3" t="str">
        <f t="shared" si="85"/>
        <v/>
      </c>
      <c r="CU339" s="3" t="str">
        <f t="shared" si="86"/>
        <v/>
      </c>
      <c r="CV339" s="3" t="str">
        <f t="shared" si="86"/>
        <v/>
      </c>
      <c r="CW339" s="3" t="str">
        <f t="shared" si="86"/>
        <v/>
      </c>
      <c r="CX339" s="3" t="str">
        <f t="shared" si="83"/>
        <v/>
      </c>
      <c r="CY339" s="3" t="str">
        <f t="shared" si="83"/>
        <v/>
      </c>
      <c r="CZ339" s="3" t="str">
        <f t="shared" si="83"/>
        <v/>
      </c>
      <c r="DA339" s="3" t="str">
        <f t="shared" si="83"/>
        <v/>
      </c>
      <c r="DB339" s="3" t="str">
        <f t="shared" si="83"/>
        <v/>
      </c>
      <c r="DC339" s="3" t="str">
        <f t="shared" si="83"/>
        <v/>
      </c>
      <c r="DD339" s="3" t="str">
        <f t="shared" si="83"/>
        <v/>
      </c>
      <c r="DE339" s="3" t="str">
        <f t="shared" si="83"/>
        <v/>
      </c>
      <c r="DF339" s="3" t="str">
        <f t="shared" si="83"/>
        <v/>
      </c>
      <c r="DG339" s="3" t="str">
        <f t="shared" si="83"/>
        <v/>
      </c>
      <c r="DH339" s="3" t="str">
        <f t="shared" si="83"/>
        <v/>
      </c>
      <c r="DI339" s="3" t="str">
        <f t="shared" si="83"/>
        <v/>
      </c>
      <c r="DJ339" s="3" t="str">
        <f t="shared" si="83"/>
        <v/>
      </c>
      <c r="DK339" s="3" t="str">
        <f t="shared" si="83"/>
        <v/>
      </c>
      <c r="DL339" s="3" t="str">
        <f t="shared" si="83"/>
        <v/>
      </c>
      <c r="DM339" s="3" t="str">
        <f t="shared" si="83"/>
        <v/>
      </c>
      <c r="DN339" s="3" t="str">
        <f t="shared" ref="DN339:DQ402" si="90">IF(BL339="Yes", DN$1,"")</f>
        <v/>
      </c>
      <c r="DO339" s="3" t="str">
        <f t="shared" si="90"/>
        <v/>
      </c>
      <c r="DP339" s="3" t="str">
        <f t="shared" si="90"/>
        <v/>
      </c>
      <c r="DQ339" s="3" t="str">
        <f t="shared" si="90"/>
        <v/>
      </c>
      <c r="DR339" s="3" t="str">
        <f t="shared" si="89"/>
        <v/>
      </c>
      <c r="DS339" s="3" t="str">
        <f t="shared" si="89"/>
        <v/>
      </c>
      <c r="DT339" s="3" t="str">
        <f t="shared" si="84"/>
        <v/>
      </c>
      <c r="DU339" s="3" t="str">
        <f t="shared" si="84"/>
        <v/>
      </c>
      <c r="DV339" s="3" t="str">
        <f t="shared" si="79"/>
        <v/>
      </c>
    </row>
    <row r="340" spans="1:126" ht="45">
      <c r="A340" t="s">
        <v>115</v>
      </c>
      <c r="B340">
        <v>2020</v>
      </c>
      <c r="C340" t="s">
        <v>114</v>
      </c>
      <c r="D340">
        <v>106990</v>
      </c>
      <c r="E340" s="31">
        <v>1320218724286</v>
      </c>
      <c r="F340" t="s">
        <v>210</v>
      </c>
      <c r="G340">
        <v>424690</v>
      </c>
      <c r="H340" t="s">
        <v>212</v>
      </c>
      <c r="I340" t="s">
        <v>213</v>
      </c>
      <c r="J340" t="s">
        <v>214</v>
      </c>
      <c r="K340" t="s">
        <v>216</v>
      </c>
      <c r="L340">
        <v>70767</v>
      </c>
      <c r="M340" s="3" t="str">
        <f t="shared" si="82"/>
        <v>89. PRODUCE THE CHEMICAL, 93. AS A BYPRODUCT</v>
      </c>
      <c r="N340" s="3" t="s">
        <v>58</v>
      </c>
      <c r="O340" s="3" t="s">
        <v>1417</v>
      </c>
      <c r="P340">
        <v>52</v>
      </c>
      <c r="Q340">
        <v>250</v>
      </c>
      <c r="R340">
        <v>302</v>
      </c>
      <c r="S340" s="3" t="s">
        <v>1407</v>
      </c>
      <c r="T340" s="3" t="s">
        <v>1405</v>
      </c>
      <c r="U340" s="3" t="s">
        <v>1405</v>
      </c>
      <c r="V340" s="3" t="s">
        <v>1405</v>
      </c>
      <c r="W340" s="3" t="s">
        <v>1407</v>
      </c>
      <c r="X340" s="3" t="s">
        <v>1405</v>
      </c>
      <c r="Y340" s="3" t="s">
        <v>1405</v>
      </c>
      <c r="Z340" s="3" t="s">
        <v>1405</v>
      </c>
      <c r="AA340" s="3" t="s">
        <v>1405</v>
      </c>
      <c r="AB340" s="3" t="s">
        <v>1405</v>
      </c>
      <c r="AC340" s="3" t="s">
        <v>1405</v>
      </c>
      <c r="AD340" s="3" t="s">
        <v>1405</v>
      </c>
      <c r="AE340" s="3" t="s">
        <v>1405</v>
      </c>
      <c r="AF340" s="3" t="s">
        <v>1405</v>
      </c>
      <c r="AG340" s="3" t="s">
        <v>1405</v>
      </c>
      <c r="AH340" s="3" t="s">
        <v>1405</v>
      </c>
      <c r="AI340" s="3" t="s">
        <v>1405</v>
      </c>
      <c r="AJ340" s="3" t="s">
        <v>1405</v>
      </c>
      <c r="AK340" s="3" t="s">
        <v>1405</v>
      </c>
      <c r="AL340" s="3" t="s">
        <v>1405</v>
      </c>
      <c r="AM340" s="3" t="s">
        <v>1405</v>
      </c>
      <c r="AN340" s="3" t="s">
        <v>1405</v>
      </c>
      <c r="AO340" s="3" t="s">
        <v>1405</v>
      </c>
      <c r="AP340" s="3" t="s">
        <v>1405</v>
      </c>
      <c r="AQ340" s="3" t="s">
        <v>1405</v>
      </c>
      <c r="AR340" s="3" t="s">
        <v>1405</v>
      </c>
      <c r="AS340" s="3" t="s">
        <v>1405</v>
      </c>
      <c r="AT340" s="3" t="s">
        <v>1405</v>
      </c>
      <c r="AU340" s="3" t="s">
        <v>1405</v>
      </c>
      <c r="AV340" s="3" t="s">
        <v>1405</v>
      </c>
      <c r="AW340" s="3" t="s">
        <v>1405</v>
      </c>
      <c r="AX340" s="3" t="s">
        <v>1405</v>
      </c>
      <c r="AY340" s="3" t="s">
        <v>1405</v>
      </c>
      <c r="AZ340" s="3" t="s">
        <v>1405</v>
      </c>
      <c r="BA340" s="3" t="s">
        <v>1405</v>
      </c>
      <c r="BB340" s="3" t="s">
        <v>1405</v>
      </c>
      <c r="BC340" s="3" t="s">
        <v>1405</v>
      </c>
      <c r="BD340" s="3" t="s">
        <v>1405</v>
      </c>
      <c r="BE340" s="3" t="s">
        <v>1405</v>
      </c>
      <c r="BF340" s="3" t="s">
        <v>1405</v>
      </c>
      <c r="BG340" s="3" t="s">
        <v>1405</v>
      </c>
      <c r="BH340" s="3" t="s">
        <v>1405</v>
      </c>
      <c r="BI340" s="3" t="s">
        <v>1405</v>
      </c>
      <c r="BJ340" s="3" t="s">
        <v>1405</v>
      </c>
      <c r="BK340" s="3" t="s">
        <v>1405</v>
      </c>
      <c r="BL340" s="3" t="s">
        <v>1405</v>
      </c>
      <c r="BM340" s="3" t="s">
        <v>1405</v>
      </c>
      <c r="BN340" s="3" t="s">
        <v>1405</v>
      </c>
      <c r="BO340" s="3" t="s">
        <v>1405</v>
      </c>
      <c r="BP340" s="3" t="s">
        <v>1405</v>
      </c>
      <c r="BQ340" s="3" t="s">
        <v>1405</v>
      </c>
      <c r="BR340" s="3" t="s">
        <v>1405</v>
      </c>
      <c r="BS340" s="3" t="s">
        <v>1405</v>
      </c>
      <c r="BT340" s="3" t="s">
        <v>1405</v>
      </c>
      <c r="BU340" s="3" t="str">
        <f t="shared" si="88"/>
        <v>89. PRODUCE THE CHEMICAL</v>
      </c>
      <c r="BV340" s="3" t="str">
        <f t="shared" si="88"/>
        <v/>
      </c>
      <c r="BW340" s="3" t="str">
        <f t="shared" si="88"/>
        <v/>
      </c>
      <c r="BX340" s="3" t="str">
        <f t="shared" si="88"/>
        <v/>
      </c>
      <c r="BY340" s="3" t="str">
        <f t="shared" si="88"/>
        <v>93. AS A BYPRODUCT</v>
      </c>
      <c r="BZ340" s="3" t="str">
        <f t="shared" si="87"/>
        <v/>
      </c>
      <c r="CA340" s="3" t="str">
        <f t="shared" si="87"/>
        <v/>
      </c>
      <c r="CB340" s="3" t="str">
        <f t="shared" si="87"/>
        <v/>
      </c>
      <c r="CC340" s="3" t="str">
        <f t="shared" si="87"/>
        <v/>
      </c>
      <c r="CD340" s="3" t="str">
        <f t="shared" si="87"/>
        <v/>
      </c>
      <c r="CE340" s="3" t="str">
        <f t="shared" si="87"/>
        <v/>
      </c>
      <c r="CF340" s="3" t="str">
        <f t="shared" si="87"/>
        <v/>
      </c>
      <c r="CG340" s="3" t="str">
        <f t="shared" si="85"/>
        <v/>
      </c>
      <c r="CH340" s="3" t="str">
        <f t="shared" si="85"/>
        <v/>
      </c>
      <c r="CI340" s="3" t="str">
        <f t="shared" si="85"/>
        <v/>
      </c>
      <c r="CJ340" s="3" t="str">
        <f t="shared" si="85"/>
        <v/>
      </c>
      <c r="CK340" s="3" t="str">
        <f t="shared" si="85"/>
        <v/>
      </c>
      <c r="CL340" s="3" t="str">
        <f t="shared" si="85"/>
        <v/>
      </c>
      <c r="CM340" s="3" t="str">
        <f t="shared" si="85"/>
        <v/>
      </c>
      <c r="CN340" s="3" t="str">
        <f t="shared" si="85"/>
        <v/>
      </c>
      <c r="CO340" s="3" t="str">
        <f t="shared" si="85"/>
        <v/>
      </c>
      <c r="CP340" s="3" t="str">
        <f t="shared" si="85"/>
        <v/>
      </c>
      <c r="CQ340" s="3" t="str">
        <f t="shared" si="85"/>
        <v/>
      </c>
      <c r="CR340" s="3" t="str">
        <f t="shared" si="85"/>
        <v/>
      </c>
      <c r="CS340" s="3" t="str">
        <f t="shared" si="85"/>
        <v/>
      </c>
      <c r="CT340" s="3" t="str">
        <f t="shared" si="85"/>
        <v/>
      </c>
      <c r="CU340" s="3" t="str">
        <f t="shared" si="86"/>
        <v/>
      </c>
      <c r="CV340" s="3" t="str">
        <f t="shared" si="86"/>
        <v/>
      </c>
      <c r="CW340" s="3" t="str">
        <f t="shared" si="86"/>
        <v/>
      </c>
      <c r="CX340" s="3" t="str">
        <f t="shared" si="83"/>
        <v/>
      </c>
      <c r="CY340" s="3" t="str">
        <f t="shared" si="83"/>
        <v/>
      </c>
      <c r="CZ340" s="3" t="str">
        <f t="shared" si="83"/>
        <v/>
      </c>
      <c r="DA340" s="3" t="str">
        <f t="shared" si="83"/>
        <v/>
      </c>
      <c r="DB340" s="3" t="str">
        <f t="shared" si="83"/>
        <v/>
      </c>
      <c r="DC340" s="3" t="str">
        <f t="shared" si="83"/>
        <v/>
      </c>
      <c r="DD340" s="3" t="str">
        <f t="shared" si="83"/>
        <v/>
      </c>
      <c r="DE340" s="3" t="str">
        <f t="shared" si="83"/>
        <v/>
      </c>
      <c r="DF340" s="3" t="str">
        <f t="shared" si="83"/>
        <v/>
      </c>
      <c r="DG340" s="3" t="str">
        <f t="shared" si="83"/>
        <v/>
      </c>
      <c r="DH340" s="3" t="str">
        <f t="shared" si="83"/>
        <v/>
      </c>
      <c r="DI340" s="3" t="str">
        <f t="shared" si="83"/>
        <v/>
      </c>
      <c r="DJ340" s="3" t="str">
        <f t="shared" si="83"/>
        <v/>
      </c>
      <c r="DK340" s="3" t="str">
        <f t="shared" si="83"/>
        <v/>
      </c>
      <c r="DL340" s="3" t="str">
        <f t="shared" si="83"/>
        <v/>
      </c>
      <c r="DM340" s="3" t="str">
        <f t="shared" si="83"/>
        <v/>
      </c>
      <c r="DN340" s="3" t="str">
        <f t="shared" si="90"/>
        <v/>
      </c>
      <c r="DO340" s="3" t="str">
        <f t="shared" si="90"/>
        <v/>
      </c>
      <c r="DP340" s="3" t="str">
        <f t="shared" si="90"/>
        <v/>
      </c>
      <c r="DQ340" s="3" t="str">
        <f t="shared" si="90"/>
        <v/>
      </c>
      <c r="DR340" s="3" t="str">
        <f t="shared" si="89"/>
        <v/>
      </c>
      <c r="DS340" s="3" t="str">
        <f t="shared" si="89"/>
        <v/>
      </c>
      <c r="DT340" s="3" t="str">
        <f t="shared" si="84"/>
        <v/>
      </c>
      <c r="DU340" s="3" t="str">
        <f t="shared" si="84"/>
        <v/>
      </c>
      <c r="DV340" s="3" t="str">
        <f t="shared" si="79"/>
        <v/>
      </c>
    </row>
    <row r="341" spans="1:126" ht="45">
      <c r="A341" t="s">
        <v>115</v>
      </c>
      <c r="B341">
        <v>2020</v>
      </c>
      <c r="C341" t="s">
        <v>114</v>
      </c>
      <c r="D341">
        <v>106990</v>
      </c>
      <c r="E341" s="31">
        <v>1320218878054</v>
      </c>
      <c r="F341" t="s">
        <v>210</v>
      </c>
      <c r="G341">
        <v>324191</v>
      </c>
      <c r="H341" t="s">
        <v>212</v>
      </c>
      <c r="I341" t="s">
        <v>213</v>
      </c>
      <c r="J341" t="s">
        <v>214</v>
      </c>
      <c r="K341" t="s">
        <v>216</v>
      </c>
      <c r="L341">
        <v>70767</v>
      </c>
      <c r="M341" s="3" t="str">
        <f t="shared" si="82"/>
        <v>89. PRODUCE THE CHEMICAL, 93. AS A BYPRODUCT</v>
      </c>
      <c r="N341" s="3" t="s">
        <v>58</v>
      </c>
      <c r="O341" s="3" t="s">
        <v>1417</v>
      </c>
      <c r="P341">
        <v>5.38</v>
      </c>
      <c r="Q341">
        <v>0</v>
      </c>
      <c r="R341">
        <v>5.38</v>
      </c>
      <c r="S341" s="3" t="s">
        <v>1407</v>
      </c>
      <c r="T341" s="3" t="s">
        <v>1405</v>
      </c>
      <c r="U341" s="3" t="s">
        <v>1405</v>
      </c>
      <c r="V341" s="3" t="s">
        <v>1405</v>
      </c>
      <c r="W341" s="3" t="s">
        <v>1407</v>
      </c>
      <c r="X341" s="3" t="s">
        <v>1405</v>
      </c>
      <c r="Y341" s="3" t="s">
        <v>1405</v>
      </c>
      <c r="Z341" s="3" t="s">
        <v>1405</v>
      </c>
      <c r="AA341" s="3" t="s">
        <v>1405</v>
      </c>
      <c r="AB341" s="3" t="s">
        <v>1405</v>
      </c>
      <c r="AC341" s="3" t="s">
        <v>1405</v>
      </c>
      <c r="AD341" s="3" t="s">
        <v>1405</v>
      </c>
      <c r="AE341" s="3" t="s">
        <v>1405</v>
      </c>
      <c r="AF341" s="3" t="s">
        <v>1405</v>
      </c>
      <c r="AG341" s="3" t="s">
        <v>1405</v>
      </c>
      <c r="AH341" s="3" t="s">
        <v>1405</v>
      </c>
      <c r="AI341" s="3" t="s">
        <v>1405</v>
      </c>
      <c r="AJ341" s="3" t="s">
        <v>1405</v>
      </c>
      <c r="AK341" s="3" t="s">
        <v>1405</v>
      </c>
      <c r="AL341" s="3" t="s">
        <v>1405</v>
      </c>
      <c r="AM341" s="3" t="s">
        <v>1405</v>
      </c>
      <c r="AN341" s="3" t="s">
        <v>1405</v>
      </c>
      <c r="AO341" s="3" t="s">
        <v>1405</v>
      </c>
      <c r="AP341" s="3" t="s">
        <v>1405</v>
      </c>
      <c r="AQ341" s="3" t="s">
        <v>1405</v>
      </c>
      <c r="AR341" s="3" t="s">
        <v>1405</v>
      </c>
      <c r="AS341" s="3" t="s">
        <v>1405</v>
      </c>
      <c r="AT341" s="3" t="s">
        <v>1405</v>
      </c>
      <c r="AU341" s="3" t="s">
        <v>1405</v>
      </c>
      <c r="AV341" s="3" t="s">
        <v>1405</v>
      </c>
      <c r="AW341" s="3" t="s">
        <v>1405</v>
      </c>
      <c r="AX341" s="3" t="s">
        <v>1405</v>
      </c>
      <c r="AY341" s="3" t="s">
        <v>1405</v>
      </c>
      <c r="AZ341" s="3" t="s">
        <v>1405</v>
      </c>
      <c r="BA341" s="3" t="s">
        <v>1405</v>
      </c>
      <c r="BB341" s="3" t="s">
        <v>1405</v>
      </c>
      <c r="BC341" s="3" t="s">
        <v>1405</v>
      </c>
      <c r="BD341" s="3" t="s">
        <v>1405</v>
      </c>
      <c r="BE341" s="3" t="s">
        <v>1405</v>
      </c>
      <c r="BF341" s="3" t="s">
        <v>1405</v>
      </c>
      <c r="BG341" s="3" t="s">
        <v>1405</v>
      </c>
      <c r="BH341" s="3" t="s">
        <v>1405</v>
      </c>
      <c r="BI341" s="3" t="s">
        <v>1405</v>
      </c>
      <c r="BJ341" s="3" t="s">
        <v>1405</v>
      </c>
      <c r="BK341" s="3" t="s">
        <v>1405</v>
      </c>
      <c r="BL341" s="3" t="s">
        <v>1405</v>
      </c>
      <c r="BM341" s="3" t="s">
        <v>1405</v>
      </c>
      <c r="BN341" s="3" t="s">
        <v>1405</v>
      </c>
      <c r="BO341" s="3" t="s">
        <v>1405</v>
      </c>
      <c r="BP341" s="3" t="s">
        <v>1405</v>
      </c>
      <c r="BQ341" s="3" t="s">
        <v>1405</v>
      </c>
      <c r="BR341" s="3" t="s">
        <v>1405</v>
      </c>
      <c r="BS341" s="3" t="s">
        <v>1405</v>
      </c>
      <c r="BT341" s="3" t="s">
        <v>1405</v>
      </c>
      <c r="BU341" s="3" t="str">
        <f t="shared" si="88"/>
        <v>89. PRODUCE THE CHEMICAL</v>
      </c>
      <c r="BV341" s="3" t="str">
        <f t="shared" si="88"/>
        <v/>
      </c>
      <c r="BW341" s="3" t="str">
        <f t="shared" si="88"/>
        <v/>
      </c>
      <c r="BX341" s="3" t="str">
        <f t="shared" si="88"/>
        <v/>
      </c>
      <c r="BY341" s="3" t="str">
        <f t="shared" si="88"/>
        <v>93. AS A BYPRODUCT</v>
      </c>
      <c r="BZ341" s="3" t="str">
        <f t="shared" si="87"/>
        <v/>
      </c>
      <c r="CA341" s="3" t="str">
        <f t="shared" si="87"/>
        <v/>
      </c>
      <c r="CB341" s="3" t="str">
        <f t="shared" si="87"/>
        <v/>
      </c>
      <c r="CC341" s="3" t="str">
        <f t="shared" si="87"/>
        <v/>
      </c>
      <c r="CD341" s="3" t="str">
        <f t="shared" si="87"/>
        <v/>
      </c>
      <c r="CE341" s="3" t="str">
        <f t="shared" si="87"/>
        <v/>
      </c>
      <c r="CF341" s="3" t="str">
        <f t="shared" si="87"/>
        <v/>
      </c>
      <c r="CG341" s="3" t="str">
        <f t="shared" si="85"/>
        <v/>
      </c>
      <c r="CH341" s="3" t="str">
        <f t="shared" si="85"/>
        <v/>
      </c>
      <c r="CI341" s="3" t="str">
        <f t="shared" si="85"/>
        <v/>
      </c>
      <c r="CJ341" s="3" t="str">
        <f t="shared" si="85"/>
        <v/>
      </c>
      <c r="CK341" s="3" t="str">
        <f t="shared" si="85"/>
        <v/>
      </c>
      <c r="CL341" s="3" t="str">
        <f t="shared" si="85"/>
        <v/>
      </c>
      <c r="CM341" s="3" t="str">
        <f t="shared" si="85"/>
        <v/>
      </c>
      <c r="CN341" s="3" t="str">
        <f t="shared" si="85"/>
        <v/>
      </c>
      <c r="CO341" s="3" t="str">
        <f t="shared" si="85"/>
        <v/>
      </c>
      <c r="CP341" s="3" t="str">
        <f t="shared" si="85"/>
        <v/>
      </c>
      <c r="CQ341" s="3" t="str">
        <f t="shared" si="85"/>
        <v/>
      </c>
      <c r="CR341" s="3" t="str">
        <f t="shared" si="85"/>
        <v/>
      </c>
      <c r="CS341" s="3" t="str">
        <f t="shared" si="85"/>
        <v/>
      </c>
      <c r="CT341" s="3" t="str">
        <f t="shared" si="85"/>
        <v/>
      </c>
      <c r="CU341" s="3" t="str">
        <f t="shared" si="86"/>
        <v/>
      </c>
      <c r="CV341" s="3" t="str">
        <f t="shared" si="86"/>
        <v/>
      </c>
      <c r="CW341" s="3" t="str">
        <f t="shared" si="86"/>
        <v/>
      </c>
      <c r="CX341" s="3" t="str">
        <f t="shared" si="83"/>
        <v/>
      </c>
      <c r="CY341" s="3" t="str">
        <f t="shared" si="83"/>
        <v/>
      </c>
      <c r="CZ341" s="3" t="str">
        <f t="shared" si="83"/>
        <v/>
      </c>
      <c r="DA341" s="3" t="str">
        <f t="shared" si="83"/>
        <v/>
      </c>
      <c r="DB341" s="3" t="str">
        <f t="shared" si="83"/>
        <v/>
      </c>
      <c r="DC341" s="3" t="str">
        <f t="shared" si="83"/>
        <v/>
      </c>
      <c r="DD341" s="3" t="str">
        <f t="shared" si="83"/>
        <v/>
      </c>
      <c r="DE341" s="3" t="str">
        <f t="shared" si="83"/>
        <v/>
      </c>
      <c r="DF341" s="3" t="str">
        <f t="shared" si="83"/>
        <v/>
      </c>
      <c r="DG341" s="3" t="str">
        <f t="shared" si="83"/>
        <v/>
      </c>
      <c r="DH341" s="3" t="str">
        <f t="shared" si="83"/>
        <v/>
      </c>
      <c r="DI341" s="3" t="str">
        <f t="shared" si="83"/>
        <v/>
      </c>
      <c r="DJ341" s="3" t="str">
        <f t="shared" si="83"/>
        <v/>
      </c>
      <c r="DK341" s="3" t="str">
        <f t="shared" si="83"/>
        <v/>
      </c>
      <c r="DL341" s="3" t="str">
        <f t="shared" si="83"/>
        <v/>
      </c>
      <c r="DM341" s="3" t="str">
        <f t="shared" si="83"/>
        <v/>
      </c>
      <c r="DN341" s="3" t="str">
        <f t="shared" si="90"/>
        <v/>
      </c>
      <c r="DO341" s="3" t="str">
        <f t="shared" si="90"/>
        <v/>
      </c>
      <c r="DP341" s="3" t="str">
        <f t="shared" si="90"/>
        <v/>
      </c>
      <c r="DQ341" s="3" t="str">
        <f t="shared" si="90"/>
        <v/>
      </c>
      <c r="DR341" s="3" t="str">
        <f t="shared" si="89"/>
        <v/>
      </c>
      <c r="DS341" s="3" t="str">
        <f t="shared" si="89"/>
        <v/>
      </c>
      <c r="DT341" s="3" t="str">
        <f t="shared" si="84"/>
        <v/>
      </c>
      <c r="DU341" s="3" t="str">
        <f t="shared" si="84"/>
        <v/>
      </c>
      <c r="DV341" s="3" t="str">
        <f t="shared" si="79"/>
        <v/>
      </c>
    </row>
    <row r="342" spans="1:126" ht="120">
      <c r="A342" t="s">
        <v>115</v>
      </c>
      <c r="B342">
        <v>2020</v>
      </c>
      <c r="C342" t="s">
        <v>114</v>
      </c>
      <c r="D342">
        <v>106990</v>
      </c>
      <c r="E342" s="31">
        <v>1320219299688</v>
      </c>
      <c r="F342" t="s">
        <v>210</v>
      </c>
      <c r="G342">
        <v>424710</v>
      </c>
      <c r="H342" t="s">
        <v>212</v>
      </c>
      <c r="I342" t="s">
        <v>213</v>
      </c>
      <c r="J342" t="s">
        <v>214</v>
      </c>
      <c r="K342" t="s">
        <v>216</v>
      </c>
      <c r="L342">
        <v>70767</v>
      </c>
      <c r="M342" s="3" t="str">
        <f t="shared" si="82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2" s="3" t="s">
        <v>58</v>
      </c>
      <c r="O342" s="3" t="s">
        <v>1417</v>
      </c>
      <c r="P342">
        <v>2</v>
      </c>
      <c r="Q342">
        <v>0</v>
      </c>
      <c r="R342">
        <v>2</v>
      </c>
      <c r="S342" s="3" t="s">
        <v>1407</v>
      </c>
      <c r="T342" s="3" t="s">
        <v>1407</v>
      </c>
      <c r="U342" s="3" t="s">
        <v>1407</v>
      </c>
      <c r="V342" s="3" t="s">
        <v>1407</v>
      </c>
      <c r="W342" s="3" t="s">
        <v>1407</v>
      </c>
      <c r="X342" s="3" t="s">
        <v>1407</v>
      </c>
      <c r="Y342" s="3" t="s">
        <v>1407</v>
      </c>
      <c r="Z342" s="3" t="s">
        <v>1407</v>
      </c>
      <c r="AA342" s="3" t="s">
        <v>1405</v>
      </c>
      <c r="AB342" s="3" t="s">
        <v>1407</v>
      </c>
      <c r="AC342" s="3" t="s">
        <v>1405</v>
      </c>
      <c r="AD342" s="3" t="s">
        <v>1405</v>
      </c>
      <c r="AE342" s="3" t="s">
        <v>1405</v>
      </c>
      <c r="AF342" s="3" t="s">
        <v>1405</v>
      </c>
      <c r="AG342" s="3" t="s">
        <v>1405</v>
      </c>
      <c r="AH342" s="3" t="s">
        <v>1405</v>
      </c>
      <c r="AI342" s="3" t="s">
        <v>1405</v>
      </c>
      <c r="AJ342" s="3" t="s">
        <v>1405</v>
      </c>
      <c r="AK342" s="3" t="s">
        <v>1405</v>
      </c>
      <c r="AL342" s="3" t="s">
        <v>1405</v>
      </c>
      <c r="AM342" s="3" t="s">
        <v>1405</v>
      </c>
      <c r="AN342" s="3" t="s">
        <v>1405</v>
      </c>
      <c r="AO342" s="3" t="s">
        <v>1405</v>
      </c>
      <c r="AP342" s="3" t="s">
        <v>1405</v>
      </c>
      <c r="AQ342" s="3" t="s">
        <v>1405</v>
      </c>
      <c r="AR342" s="3" t="s">
        <v>1405</v>
      </c>
      <c r="AS342" s="3" t="s">
        <v>1407</v>
      </c>
      <c r="AT342" s="3" t="s">
        <v>1405</v>
      </c>
      <c r="AU342" s="3" t="s">
        <v>1405</v>
      </c>
      <c r="AV342" s="3" t="s">
        <v>1405</v>
      </c>
      <c r="AW342" s="3" t="s">
        <v>1405</v>
      </c>
      <c r="AX342" s="3" t="s">
        <v>1405</v>
      </c>
      <c r="AY342" s="3" t="s">
        <v>1405</v>
      </c>
      <c r="AZ342" s="3" t="s">
        <v>1405</v>
      </c>
      <c r="BA342" s="3" t="s">
        <v>1405</v>
      </c>
      <c r="BB342" s="3" t="s">
        <v>1405</v>
      </c>
      <c r="BC342" s="3" t="s">
        <v>1405</v>
      </c>
      <c r="BD342" s="3" t="s">
        <v>1405</v>
      </c>
      <c r="BE342" s="3" t="s">
        <v>1405</v>
      </c>
      <c r="BF342" s="3" t="s">
        <v>1405</v>
      </c>
      <c r="BG342" s="3" t="s">
        <v>1405</v>
      </c>
      <c r="BH342" s="3" t="s">
        <v>1405</v>
      </c>
      <c r="BI342" s="3" t="s">
        <v>1405</v>
      </c>
      <c r="BJ342" s="3" t="s">
        <v>1405</v>
      </c>
      <c r="BK342" s="3" t="s">
        <v>1407</v>
      </c>
      <c r="BL342" s="3" t="s">
        <v>1405</v>
      </c>
      <c r="BM342" s="3" t="s">
        <v>1405</v>
      </c>
      <c r="BN342" s="3" t="s">
        <v>1405</v>
      </c>
      <c r="BO342" s="3" t="s">
        <v>1407</v>
      </c>
      <c r="BP342" s="3" t="s">
        <v>1405</v>
      </c>
      <c r="BQ342" s="3" t="s">
        <v>1405</v>
      </c>
      <c r="BR342" s="3" t="s">
        <v>1405</v>
      </c>
      <c r="BS342" s="3" t="s">
        <v>1405</v>
      </c>
      <c r="BT342" s="3" t="s">
        <v>1405</v>
      </c>
      <c r="BU342" s="3" t="str">
        <f t="shared" si="88"/>
        <v>89. PRODUCE THE CHEMICAL</v>
      </c>
      <c r="BV342" s="3" t="str">
        <f t="shared" si="88"/>
        <v>90. IMPORT THE CHEMICAL</v>
      </c>
      <c r="BW342" s="3" t="str">
        <f t="shared" si="88"/>
        <v>91. ON-SITE USE OF THE CHEMICAL</v>
      </c>
      <c r="BX342" s="3" t="str">
        <f t="shared" si="88"/>
        <v>92. SALE OR DISTRIBUTION OF THE CHEMICAL</v>
      </c>
      <c r="BY342" s="3" t="str">
        <f t="shared" si="88"/>
        <v>93. AS A BYPRODUCT</v>
      </c>
      <c r="BZ342" s="3" t="str">
        <f t="shared" si="87"/>
        <v>94. AS A MANUFACTURED IMPURITY</v>
      </c>
      <c r="CA342" s="3" t="str">
        <f t="shared" si="87"/>
        <v>95. USED AS A REACTANT</v>
      </c>
      <c r="CB342" s="3" t="str">
        <f t="shared" si="87"/>
        <v>96. P101  FEEDSTOCKS</v>
      </c>
      <c r="CC342" s="3" t="str">
        <f t="shared" si="87"/>
        <v/>
      </c>
      <c r="CD342" s="3" t="str">
        <f t="shared" si="87"/>
        <v>98. P103  INTERMEDIATES</v>
      </c>
      <c r="CE342" s="3" t="str">
        <f t="shared" si="87"/>
        <v/>
      </c>
      <c r="CF342" s="3" t="str">
        <f t="shared" si="87"/>
        <v/>
      </c>
      <c r="CG342" s="3" t="str">
        <f t="shared" si="85"/>
        <v/>
      </c>
      <c r="CH342" s="3" t="str">
        <f t="shared" si="85"/>
        <v/>
      </c>
      <c r="CI342" s="3" t="str">
        <f t="shared" si="85"/>
        <v/>
      </c>
      <c r="CJ342" s="3" t="str">
        <f t="shared" si="85"/>
        <v/>
      </c>
      <c r="CK342" s="3" t="str">
        <f t="shared" si="85"/>
        <v/>
      </c>
      <c r="CL342" s="3" t="str">
        <f t="shared" si="85"/>
        <v/>
      </c>
      <c r="CM342" s="3" t="str">
        <f t="shared" si="85"/>
        <v/>
      </c>
      <c r="CN342" s="3" t="str">
        <f t="shared" si="85"/>
        <v/>
      </c>
      <c r="CO342" s="3" t="str">
        <f t="shared" si="85"/>
        <v/>
      </c>
      <c r="CP342" s="3" t="str">
        <f t="shared" si="85"/>
        <v/>
      </c>
      <c r="CQ342" s="3" t="str">
        <f t="shared" si="85"/>
        <v/>
      </c>
      <c r="CR342" s="3" t="str">
        <f t="shared" si="85"/>
        <v/>
      </c>
      <c r="CS342" s="3" t="str">
        <f t="shared" si="85"/>
        <v/>
      </c>
      <c r="CT342" s="3" t="str">
        <f t="shared" si="85"/>
        <v/>
      </c>
      <c r="CU342" s="3" t="str">
        <f t="shared" si="86"/>
        <v>115. REPACKAGING</v>
      </c>
      <c r="CV342" s="3" t="str">
        <f t="shared" si="86"/>
        <v/>
      </c>
      <c r="CW342" s="3" t="str">
        <f t="shared" si="86"/>
        <v/>
      </c>
      <c r="CX342" s="3" t="str">
        <f t="shared" si="83"/>
        <v/>
      </c>
      <c r="CY342" s="3" t="str">
        <f t="shared" si="83"/>
        <v/>
      </c>
      <c r="CZ342" s="3" t="str">
        <f t="shared" si="83"/>
        <v/>
      </c>
      <c r="DA342" s="3" t="str">
        <f t="shared" si="83"/>
        <v/>
      </c>
      <c r="DB342" s="3" t="str">
        <f t="shared" si="83"/>
        <v/>
      </c>
      <c r="DC342" s="3" t="str">
        <f t="shared" si="83"/>
        <v/>
      </c>
      <c r="DD342" s="3" t="str">
        <f t="shared" si="83"/>
        <v/>
      </c>
      <c r="DE342" s="3" t="str">
        <f t="shared" si="83"/>
        <v/>
      </c>
      <c r="DF342" s="3" t="str">
        <f t="shared" si="83"/>
        <v/>
      </c>
      <c r="DG342" s="3" t="str">
        <f t="shared" si="83"/>
        <v/>
      </c>
      <c r="DH342" s="3" t="str">
        <f t="shared" si="83"/>
        <v/>
      </c>
      <c r="DI342" s="3" t="str">
        <f t="shared" si="83"/>
        <v/>
      </c>
      <c r="DJ342" s="3" t="str">
        <f t="shared" si="83"/>
        <v/>
      </c>
      <c r="DK342" s="3" t="str">
        <f t="shared" si="83"/>
        <v/>
      </c>
      <c r="DL342" s="3" t="str">
        <f t="shared" si="83"/>
        <v/>
      </c>
      <c r="DM342" s="3" t="str">
        <f t="shared" si="83"/>
        <v>133. ANCILLARY OR OTHER USE</v>
      </c>
      <c r="DN342" s="3" t="str">
        <f t="shared" si="90"/>
        <v/>
      </c>
      <c r="DO342" s="3" t="str">
        <f t="shared" si="90"/>
        <v/>
      </c>
      <c r="DP342" s="3" t="str">
        <f t="shared" si="90"/>
        <v/>
      </c>
      <c r="DQ342" s="3" t="str">
        <f t="shared" si="90"/>
        <v>137. Z304  FUEL</v>
      </c>
      <c r="DR342" s="3" t="str">
        <f t="shared" si="89"/>
        <v/>
      </c>
      <c r="DS342" s="3" t="str">
        <f t="shared" si="89"/>
        <v/>
      </c>
      <c r="DT342" s="3" t="str">
        <f t="shared" si="84"/>
        <v/>
      </c>
      <c r="DU342" s="3" t="str">
        <f t="shared" si="84"/>
        <v/>
      </c>
      <c r="DV342" s="3" t="str">
        <f t="shared" si="79"/>
        <v/>
      </c>
    </row>
    <row r="343" spans="1:126" ht="45">
      <c r="A343" t="s">
        <v>115</v>
      </c>
      <c r="B343">
        <v>2021</v>
      </c>
      <c r="C343" t="s">
        <v>114</v>
      </c>
      <c r="D343">
        <v>106990</v>
      </c>
      <c r="E343" s="31">
        <v>1321220231714</v>
      </c>
      <c r="F343" t="s">
        <v>210</v>
      </c>
      <c r="G343">
        <v>424690</v>
      </c>
      <c r="H343" t="s">
        <v>212</v>
      </c>
      <c r="I343" t="s">
        <v>213</v>
      </c>
      <c r="J343" t="s">
        <v>214</v>
      </c>
      <c r="K343" t="s">
        <v>216</v>
      </c>
      <c r="L343">
        <v>70767</v>
      </c>
      <c r="M343" s="3" t="str">
        <f t="shared" si="82"/>
        <v>89. PRODUCE THE CHEMICAL, 93. AS A BYPRODUCT</v>
      </c>
      <c r="N343" s="3" t="s">
        <v>58</v>
      </c>
      <c r="O343" s="3" t="s">
        <v>1417</v>
      </c>
      <c r="P343">
        <v>250</v>
      </c>
      <c r="Q343">
        <v>750</v>
      </c>
      <c r="R343">
        <v>1000</v>
      </c>
      <c r="S343" s="3" t="s">
        <v>1407</v>
      </c>
      <c r="T343" s="3" t="s">
        <v>1405</v>
      </c>
      <c r="U343" s="3" t="s">
        <v>1405</v>
      </c>
      <c r="V343" s="3" t="s">
        <v>1405</v>
      </c>
      <c r="W343" s="3" t="s">
        <v>1407</v>
      </c>
      <c r="X343" s="3" t="s">
        <v>1405</v>
      </c>
      <c r="Y343" s="3" t="s">
        <v>1405</v>
      </c>
      <c r="Z343" s="3" t="s">
        <v>1405</v>
      </c>
      <c r="AA343" s="3" t="s">
        <v>1405</v>
      </c>
      <c r="AB343" s="3" t="s">
        <v>1405</v>
      </c>
      <c r="AC343" s="3" t="s">
        <v>1405</v>
      </c>
      <c r="AD343" s="3" t="s">
        <v>1405</v>
      </c>
      <c r="AE343" s="3" t="s">
        <v>1405</v>
      </c>
      <c r="AF343" s="3" t="s">
        <v>1405</v>
      </c>
      <c r="AG343" s="3" t="s">
        <v>1405</v>
      </c>
      <c r="AH343" s="3" t="s">
        <v>1405</v>
      </c>
      <c r="AI343" s="3" t="s">
        <v>1405</v>
      </c>
      <c r="AJ343" s="3" t="s">
        <v>1405</v>
      </c>
      <c r="AK343" s="3" t="s">
        <v>1405</v>
      </c>
      <c r="AL343" s="3" t="s">
        <v>1405</v>
      </c>
      <c r="AM343" s="3" t="s">
        <v>1405</v>
      </c>
      <c r="AN343" s="3" t="s">
        <v>1405</v>
      </c>
      <c r="AO343" s="3" t="s">
        <v>1405</v>
      </c>
      <c r="AP343" s="3" t="s">
        <v>1405</v>
      </c>
      <c r="AQ343" s="3" t="s">
        <v>1405</v>
      </c>
      <c r="AR343" s="3" t="s">
        <v>1405</v>
      </c>
      <c r="AS343" s="3" t="s">
        <v>1405</v>
      </c>
      <c r="AT343" s="3" t="s">
        <v>1405</v>
      </c>
      <c r="AU343" s="3" t="s">
        <v>1405</v>
      </c>
      <c r="AV343" s="3" t="s">
        <v>1405</v>
      </c>
      <c r="AW343" s="3" t="s">
        <v>1405</v>
      </c>
      <c r="AX343" s="3" t="s">
        <v>1405</v>
      </c>
      <c r="AY343" s="3" t="s">
        <v>1405</v>
      </c>
      <c r="AZ343" s="3" t="s">
        <v>1405</v>
      </c>
      <c r="BA343" s="3" t="s">
        <v>1405</v>
      </c>
      <c r="BB343" s="3" t="s">
        <v>1405</v>
      </c>
      <c r="BC343" s="3" t="s">
        <v>1405</v>
      </c>
      <c r="BD343" s="3" t="s">
        <v>1405</v>
      </c>
      <c r="BE343" s="3" t="s">
        <v>1405</v>
      </c>
      <c r="BF343" s="3" t="s">
        <v>1405</v>
      </c>
      <c r="BG343" s="3" t="s">
        <v>1405</v>
      </c>
      <c r="BH343" s="3" t="s">
        <v>1405</v>
      </c>
      <c r="BI343" s="3" t="s">
        <v>1405</v>
      </c>
      <c r="BJ343" s="3" t="s">
        <v>1405</v>
      </c>
      <c r="BK343" s="3" t="s">
        <v>1405</v>
      </c>
      <c r="BL343" s="3" t="s">
        <v>1405</v>
      </c>
      <c r="BM343" s="3" t="s">
        <v>1405</v>
      </c>
      <c r="BN343" s="3" t="s">
        <v>1405</v>
      </c>
      <c r="BO343" s="3" t="s">
        <v>1405</v>
      </c>
      <c r="BP343" s="3" t="s">
        <v>1405</v>
      </c>
      <c r="BQ343" s="3" t="s">
        <v>1405</v>
      </c>
      <c r="BR343" s="3" t="s">
        <v>1405</v>
      </c>
      <c r="BS343" s="3" t="s">
        <v>1405</v>
      </c>
      <c r="BT343" s="3" t="s">
        <v>1405</v>
      </c>
      <c r="BU343" s="3" t="str">
        <f t="shared" si="88"/>
        <v>89. PRODUCE THE CHEMICAL</v>
      </c>
      <c r="BV343" s="3" t="str">
        <f t="shared" si="88"/>
        <v/>
      </c>
      <c r="BW343" s="3" t="str">
        <f t="shared" si="88"/>
        <v/>
      </c>
      <c r="BX343" s="3" t="str">
        <f t="shared" si="88"/>
        <v/>
      </c>
      <c r="BY343" s="3" t="str">
        <f t="shared" si="88"/>
        <v>93. AS A BYPRODUCT</v>
      </c>
      <c r="BZ343" s="3" t="str">
        <f t="shared" si="87"/>
        <v/>
      </c>
      <c r="CA343" s="3" t="str">
        <f t="shared" si="87"/>
        <v/>
      </c>
      <c r="CB343" s="3" t="str">
        <f t="shared" si="87"/>
        <v/>
      </c>
      <c r="CC343" s="3" t="str">
        <f t="shared" si="87"/>
        <v/>
      </c>
      <c r="CD343" s="3" t="str">
        <f t="shared" si="87"/>
        <v/>
      </c>
      <c r="CE343" s="3" t="str">
        <f t="shared" si="87"/>
        <v/>
      </c>
      <c r="CF343" s="3" t="str">
        <f t="shared" si="87"/>
        <v/>
      </c>
      <c r="CG343" s="3" t="str">
        <f t="shared" si="85"/>
        <v/>
      </c>
      <c r="CH343" s="3" t="str">
        <f t="shared" si="85"/>
        <v/>
      </c>
      <c r="CI343" s="3" t="str">
        <f t="shared" si="85"/>
        <v/>
      </c>
      <c r="CJ343" s="3" t="str">
        <f t="shared" si="85"/>
        <v/>
      </c>
      <c r="CK343" s="3" t="str">
        <f t="shared" si="85"/>
        <v/>
      </c>
      <c r="CL343" s="3" t="str">
        <f t="shared" si="85"/>
        <v/>
      </c>
      <c r="CM343" s="3" t="str">
        <f t="shared" si="85"/>
        <v/>
      </c>
      <c r="CN343" s="3" t="str">
        <f t="shared" si="85"/>
        <v/>
      </c>
      <c r="CO343" s="3" t="str">
        <f t="shared" si="85"/>
        <v/>
      </c>
      <c r="CP343" s="3" t="str">
        <f t="shared" si="85"/>
        <v/>
      </c>
      <c r="CQ343" s="3" t="str">
        <f t="shared" si="85"/>
        <v/>
      </c>
      <c r="CR343" s="3" t="str">
        <f t="shared" si="85"/>
        <v/>
      </c>
      <c r="CS343" s="3" t="str">
        <f t="shared" si="85"/>
        <v/>
      </c>
      <c r="CT343" s="3" t="str">
        <f t="shared" si="85"/>
        <v/>
      </c>
      <c r="CU343" s="3" t="str">
        <f t="shared" si="86"/>
        <v/>
      </c>
      <c r="CV343" s="3" t="str">
        <f t="shared" si="86"/>
        <v/>
      </c>
      <c r="CW343" s="3" t="str">
        <f t="shared" si="86"/>
        <v/>
      </c>
      <c r="CX343" s="3" t="str">
        <f t="shared" si="83"/>
        <v/>
      </c>
      <c r="CY343" s="3" t="str">
        <f t="shared" si="83"/>
        <v/>
      </c>
      <c r="CZ343" s="3" t="str">
        <f t="shared" si="83"/>
        <v/>
      </c>
      <c r="DA343" s="3" t="str">
        <f t="shared" si="83"/>
        <v/>
      </c>
      <c r="DB343" s="3" t="str">
        <f t="shared" si="83"/>
        <v/>
      </c>
      <c r="DC343" s="3" t="str">
        <f t="shared" si="83"/>
        <v/>
      </c>
      <c r="DD343" s="3" t="str">
        <f t="shared" si="83"/>
        <v/>
      </c>
      <c r="DE343" s="3" t="str">
        <f t="shared" si="83"/>
        <v/>
      </c>
      <c r="DF343" s="3" t="str">
        <f t="shared" si="83"/>
        <v/>
      </c>
      <c r="DG343" s="3" t="str">
        <f t="shared" si="83"/>
        <v/>
      </c>
      <c r="DH343" s="3" t="str">
        <f t="shared" si="83"/>
        <v/>
      </c>
      <c r="DI343" s="3" t="str">
        <f t="shared" si="83"/>
        <v/>
      </c>
      <c r="DJ343" s="3" t="str">
        <f t="shared" si="83"/>
        <v/>
      </c>
      <c r="DK343" s="3" t="str">
        <f t="shared" si="83"/>
        <v/>
      </c>
      <c r="DL343" s="3" t="str">
        <f t="shared" si="83"/>
        <v/>
      </c>
      <c r="DM343" s="3" t="str">
        <f t="shared" si="83"/>
        <v/>
      </c>
      <c r="DN343" s="3" t="str">
        <f t="shared" si="90"/>
        <v/>
      </c>
      <c r="DO343" s="3" t="str">
        <f t="shared" si="90"/>
        <v/>
      </c>
      <c r="DP343" s="3" t="str">
        <f t="shared" si="90"/>
        <v/>
      </c>
      <c r="DQ343" s="3" t="str">
        <f t="shared" si="90"/>
        <v/>
      </c>
      <c r="DR343" s="3" t="str">
        <f t="shared" si="89"/>
        <v/>
      </c>
      <c r="DS343" s="3" t="str">
        <f t="shared" si="89"/>
        <v/>
      </c>
      <c r="DT343" s="3" t="str">
        <f t="shared" si="84"/>
        <v/>
      </c>
      <c r="DU343" s="3" t="str">
        <f t="shared" si="84"/>
        <v/>
      </c>
      <c r="DV343" s="3" t="str">
        <f t="shared" si="79"/>
        <v/>
      </c>
    </row>
    <row r="344" spans="1:126" ht="45">
      <c r="A344" t="s">
        <v>115</v>
      </c>
      <c r="B344">
        <v>2021</v>
      </c>
      <c r="C344" t="s">
        <v>114</v>
      </c>
      <c r="D344">
        <v>106990</v>
      </c>
      <c r="E344" s="31">
        <v>1321220038665</v>
      </c>
      <c r="F344" t="s">
        <v>210</v>
      </c>
      <c r="G344">
        <v>324191</v>
      </c>
      <c r="H344" t="s">
        <v>212</v>
      </c>
      <c r="I344" t="s">
        <v>213</v>
      </c>
      <c r="J344" t="s">
        <v>214</v>
      </c>
      <c r="K344" t="s">
        <v>216</v>
      </c>
      <c r="L344">
        <v>70767</v>
      </c>
      <c r="M344" s="3" t="str">
        <f t="shared" si="82"/>
        <v>89. PRODUCE THE CHEMICAL, 93. AS A BYPRODUCT, 115. REPACKAGING</v>
      </c>
      <c r="N344" s="3" t="s">
        <v>58</v>
      </c>
      <c r="O344" s="3" t="s">
        <v>1417</v>
      </c>
      <c r="P344">
        <v>4.76</v>
      </c>
      <c r="Q344">
        <v>0</v>
      </c>
      <c r="R344">
        <v>4.76</v>
      </c>
      <c r="S344" s="3" t="s">
        <v>1407</v>
      </c>
      <c r="T344" s="3" t="s">
        <v>1405</v>
      </c>
      <c r="U344" s="3" t="s">
        <v>1405</v>
      </c>
      <c r="V344" s="3" t="s">
        <v>1405</v>
      </c>
      <c r="W344" s="3" t="s">
        <v>1407</v>
      </c>
      <c r="X344" s="3" t="s">
        <v>1405</v>
      </c>
      <c r="Y344" s="3" t="s">
        <v>1405</v>
      </c>
      <c r="Z344" s="3" t="s">
        <v>1405</v>
      </c>
      <c r="AA344" s="3" t="s">
        <v>1405</v>
      </c>
      <c r="AB344" s="3" t="s">
        <v>1405</v>
      </c>
      <c r="AC344" s="3" t="s">
        <v>1405</v>
      </c>
      <c r="AD344" s="3" t="s">
        <v>1405</v>
      </c>
      <c r="AE344" s="3" t="s">
        <v>1405</v>
      </c>
      <c r="AF344" s="3" t="s">
        <v>1405</v>
      </c>
      <c r="AG344" s="3" t="s">
        <v>1405</v>
      </c>
      <c r="AH344" s="3" t="s">
        <v>1405</v>
      </c>
      <c r="AI344" s="3" t="s">
        <v>1405</v>
      </c>
      <c r="AJ344" s="3" t="s">
        <v>1405</v>
      </c>
      <c r="AK344" s="3" t="s">
        <v>1405</v>
      </c>
      <c r="AL344" s="3" t="s">
        <v>1405</v>
      </c>
      <c r="AM344" s="3" t="s">
        <v>1405</v>
      </c>
      <c r="AN344" s="3" t="s">
        <v>1405</v>
      </c>
      <c r="AO344" s="3" t="s">
        <v>1405</v>
      </c>
      <c r="AP344" s="3" t="s">
        <v>1405</v>
      </c>
      <c r="AQ344" s="3" t="s">
        <v>1405</v>
      </c>
      <c r="AR344" s="3" t="s">
        <v>1405</v>
      </c>
      <c r="AS344" s="3" t="s">
        <v>1407</v>
      </c>
      <c r="AT344" s="3" t="s">
        <v>1405</v>
      </c>
      <c r="AU344" s="3" t="s">
        <v>1405</v>
      </c>
      <c r="AV344" s="3" t="s">
        <v>1405</v>
      </c>
      <c r="AW344" s="3" t="s">
        <v>1405</v>
      </c>
      <c r="AX344" s="3" t="s">
        <v>1405</v>
      </c>
      <c r="AY344" s="3" t="s">
        <v>1405</v>
      </c>
      <c r="AZ344" s="3" t="s">
        <v>1405</v>
      </c>
      <c r="BA344" s="3" t="s">
        <v>1405</v>
      </c>
      <c r="BB344" s="3" t="s">
        <v>1405</v>
      </c>
      <c r="BC344" s="3" t="s">
        <v>1405</v>
      </c>
      <c r="BD344" s="3" t="s">
        <v>1405</v>
      </c>
      <c r="BE344" s="3" t="s">
        <v>1405</v>
      </c>
      <c r="BF344" s="3" t="s">
        <v>1405</v>
      </c>
      <c r="BG344" s="3" t="s">
        <v>1405</v>
      </c>
      <c r="BH344" s="3" t="s">
        <v>1405</v>
      </c>
      <c r="BI344" s="3" t="s">
        <v>1405</v>
      </c>
      <c r="BJ344" s="3" t="s">
        <v>1405</v>
      </c>
      <c r="BK344" s="3" t="s">
        <v>1405</v>
      </c>
      <c r="BL344" s="3" t="s">
        <v>1405</v>
      </c>
      <c r="BM344" s="3" t="s">
        <v>1405</v>
      </c>
      <c r="BN344" s="3" t="s">
        <v>1405</v>
      </c>
      <c r="BO344" s="3" t="s">
        <v>1405</v>
      </c>
      <c r="BP344" s="3" t="s">
        <v>1405</v>
      </c>
      <c r="BQ344" s="3" t="s">
        <v>1405</v>
      </c>
      <c r="BR344" s="3" t="s">
        <v>1405</v>
      </c>
      <c r="BS344" s="3" t="s">
        <v>1405</v>
      </c>
      <c r="BT344" s="3" t="s">
        <v>1405</v>
      </c>
      <c r="BU344" s="3" t="str">
        <f t="shared" si="88"/>
        <v>89. PRODUCE THE CHEMICAL</v>
      </c>
      <c r="BV344" s="3" t="str">
        <f t="shared" si="88"/>
        <v/>
      </c>
      <c r="BW344" s="3" t="str">
        <f t="shared" si="88"/>
        <v/>
      </c>
      <c r="BX344" s="3" t="str">
        <f t="shared" si="88"/>
        <v/>
      </c>
      <c r="BY344" s="3" t="str">
        <f t="shared" si="88"/>
        <v>93. AS A BYPRODUCT</v>
      </c>
      <c r="BZ344" s="3" t="str">
        <f t="shared" si="87"/>
        <v/>
      </c>
      <c r="CA344" s="3" t="str">
        <f t="shared" si="87"/>
        <v/>
      </c>
      <c r="CB344" s="3" t="str">
        <f t="shared" si="87"/>
        <v/>
      </c>
      <c r="CC344" s="3" t="str">
        <f t="shared" si="87"/>
        <v/>
      </c>
      <c r="CD344" s="3" t="str">
        <f t="shared" si="87"/>
        <v/>
      </c>
      <c r="CE344" s="3" t="str">
        <f t="shared" si="87"/>
        <v/>
      </c>
      <c r="CF344" s="3" t="str">
        <f t="shared" si="87"/>
        <v/>
      </c>
      <c r="CG344" s="3" t="str">
        <f t="shared" si="85"/>
        <v/>
      </c>
      <c r="CH344" s="3" t="str">
        <f t="shared" si="85"/>
        <v/>
      </c>
      <c r="CI344" s="3" t="str">
        <f t="shared" si="85"/>
        <v/>
      </c>
      <c r="CJ344" s="3" t="str">
        <f t="shared" si="85"/>
        <v/>
      </c>
      <c r="CK344" s="3" t="str">
        <f t="shared" si="85"/>
        <v/>
      </c>
      <c r="CL344" s="3" t="str">
        <f t="shared" si="85"/>
        <v/>
      </c>
      <c r="CM344" s="3" t="str">
        <f t="shared" si="85"/>
        <v/>
      </c>
      <c r="CN344" s="3" t="str">
        <f t="shared" si="85"/>
        <v/>
      </c>
      <c r="CO344" s="3" t="str">
        <f t="shared" si="85"/>
        <v/>
      </c>
      <c r="CP344" s="3" t="str">
        <f t="shared" si="85"/>
        <v/>
      </c>
      <c r="CQ344" s="3" t="str">
        <f t="shared" si="85"/>
        <v/>
      </c>
      <c r="CR344" s="3" t="str">
        <f t="shared" si="85"/>
        <v/>
      </c>
      <c r="CS344" s="3" t="str">
        <f t="shared" si="85"/>
        <v/>
      </c>
      <c r="CT344" s="3" t="str">
        <f t="shared" si="85"/>
        <v/>
      </c>
      <c r="CU344" s="3" t="str">
        <f t="shared" si="86"/>
        <v>115. REPACKAGING</v>
      </c>
      <c r="CV344" s="3" t="str">
        <f t="shared" si="86"/>
        <v/>
      </c>
      <c r="CW344" s="3" t="str">
        <f t="shared" si="86"/>
        <v/>
      </c>
      <c r="CX344" s="3" t="str">
        <f t="shared" si="83"/>
        <v/>
      </c>
      <c r="CY344" s="3" t="str">
        <f t="shared" si="83"/>
        <v/>
      </c>
      <c r="CZ344" s="3" t="str">
        <f t="shared" si="83"/>
        <v/>
      </c>
      <c r="DA344" s="3" t="str">
        <f t="shared" si="83"/>
        <v/>
      </c>
      <c r="DB344" s="3" t="str">
        <f t="shared" si="83"/>
        <v/>
      </c>
      <c r="DC344" s="3" t="str">
        <f t="shared" si="83"/>
        <v/>
      </c>
      <c r="DD344" s="3" t="str">
        <f t="shared" si="83"/>
        <v/>
      </c>
      <c r="DE344" s="3" t="str">
        <f t="shared" si="83"/>
        <v/>
      </c>
      <c r="DF344" s="3" t="str">
        <f t="shared" si="83"/>
        <v/>
      </c>
      <c r="DG344" s="3" t="str">
        <f t="shared" si="83"/>
        <v/>
      </c>
      <c r="DH344" s="3" t="str">
        <f t="shared" si="83"/>
        <v/>
      </c>
      <c r="DI344" s="3" t="str">
        <f t="shared" si="83"/>
        <v/>
      </c>
      <c r="DJ344" s="3" t="str">
        <f t="shared" si="83"/>
        <v/>
      </c>
      <c r="DK344" s="3" t="str">
        <f t="shared" si="83"/>
        <v/>
      </c>
      <c r="DL344" s="3" t="str">
        <f t="shared" si="83"/>
        <v/>
      </c>
      <c r="DM344" s="3" t="str">
        <f t="shared" si="83"/>
        <v/>
      </c>
      <c r="DN344" s="3" t="str">
        <f t="shared" si="90"/>
        <v/>
      </c>
      <c r="DO344" s="3" t="str">
        <f t="shared" si="90"/>
        <v/>
      </c>
      <c r="DP344" s="3" t="str">
        <f t="shared" si="90"/>
        <v/>
      </c>
      <c r="DQ344" s="3" t="str">
        <f t="shared" si="90"/>
        <v/>
      </c>
      <c r="DR344" s="3" t="str">
        <f t="shared" si="89"/>
        <v/>
      </c>
      <c r="DS344" s="3" t="str">
        <f t="shared" si="89"/>
        <v/>
      </c>
      <c r="DT344" s="3" t="str">
        <f t="shared" si="84"/>
        <v/>
      </c>
      <c r="DU344" s="3" t="str">
        <f t="shared" si="84"/>
        <v/>
      </c>
      <c r="DV344" s="3" t="str">
        <f t="shared" si="79"/>
        <v/>
      </c>
    </row>
    <row r="345" spans="1:126" ht="45">
      <c r="A345" t="s">
        <v>115</v>
      </c>
      <c r="B345">
        <v>2021</v>
      </c>
      <c r="C345" t="s">
        <v>114</v>
      </c>
      <c r="D345">
        <v>106990</v>
      </c>
      <c r="E345" s="31">
        <v>1321220367686</v>
      </c>
      <c r="F345" t="s">
        <v>210</v>
      </c>
      <c r="G345">
        <v>424710</v>
      </c>
      <c r="H345" t="s">
        <v>212</v>
      </c>
      <c r="I345" t="s">
        <v>213</v>
      </c>
      <c r="J345" t="s">
        <v>214</v>
      </c>
      <c r="K345" t="s">
        <v>216</v>
      </c>
      <c r="L345">
        <v>70767</v>
      </c>
      <c r="M345" s="3" t="str">
        <f t="shared" si="82"/>
        <v>89. PRODUCE THE CHEMICAL, 93. AS A BYPRODUCT</v>
      </c>
      <c r="N345" s="3" t="s">
        <v>58</v>
      </c>
      <c r="O345" s="3" t="s">
        <v>1417</v>
      </c>
      <c r="P345">
        <v>2</v>
      </c>
      <c r="Q345">
        <v>0</v>
      </c>
      <c r="R345">
        <v>2</v>
      </c>
      <c r="S345" s="3" t="s">
        <v>1407</v>
      </c>
      <c r="T345" s="3" t="s">
        <v>1405</v>
      </c>
      <c r="U345" s="3" t="s">
        <v>1405</v>
      </c>
      <c r="V345" s="3" t="s">
        <v>1405</v>
      </c>
      <c r="W345" s="3" t="s">
        <v>1407</v>
      </c>
      <c r="X345" s="3" t="s">
        <v>1405</v>
      </c>
      <c r="Y345" s="3" t="s">
        <v>1405</v>
      </c>
      <c r="Z345" s="3" t="s">
        <v>1405</v>
      </c>
      <c r="AA345" s="3" t="s">
        <v>1405</v>
      </c>
      <c r="AB345" s="3" t="s">
        <v>1405</v>
      </c>
      <c r="AC345" s="3" t="s">
        <v>1405</v>
      </c>
      <c r="AD345" s="3" t="s">
        <v>1405</v>
      </c>
      <c r="AE345" s="3" t="s">
        <v>1405</v>
      </c>
      <c r="AF345" s="3" t="s">
        <v>1405</v>
      </c>
      <c r="AG345" s="3" t="s">
        <v>1405</v>
      </c>
      <c r="AH345" s="3" t="s">
        <v>1405</v>
      </c>
      <c r="AI345" s="3" t="s">
        <v>1405</v>
      </c>
      <c r="AJ345" s="3" t="s">
        <v>1405</v>
      </c>
      <c r="AK345" s="3" t="s">
        <v>1405</v>
      </c>
      <c r="AL345" s="3" t="s">
        <v>1405</v>
      </c>
      <c r="AM345" s="3" t="s">
        <v>1405</v>
      </c>
      <c r="AN345" s="3" t="s">
        <v>1405</v>
      </c>
      <c r="AO345" s="3" t="s">
        <v>1405</v>
      </c>
      <c r="AP345" s="3" t="s">
        <v>1405</v>
      </c>
      <c r="AQ345" s="3" t="s">
        <v>1405</v>
      </c>
      <c r="AR345" s="3" t="s">
        <v>1405</v>
      </c>
      <c r="AS345" s="3" t="s">
        <v>1405</v>
      </c>
      <c r="AT345" s="3" t="s">
        <v>1405</v>
      </c>
      <c r="AU345" s="3" t="s">
        <v>1405</v>
      </c>
      <c r="AV345" s="3" t="s">
        <v>1405</v>
      </c>
      <c r="AW345" s="3" t="s">
        <v>1405</v>
      </c>
      <c r="AX345" s="3" t="s">
        <v>1405</v>
      </c>
      <c r="AY345" s="3" t="s">
        <v>1405</v>
      </c>
      <c r="AZ345" s="3" t="s">
        <v>1405</v>
      </c>
      <c r="BA345" s="3" t="s">
        <v>1405</v>
      </c>
      <c r="BB345" s="3" t="s">
        <v>1405</v>
      </c>
      <c r="BC345" s="3" t="s">
        <v>1405</v>
      </c>
      <c r="BD345" s="3" t="s">
        <v>1405</v>
      </c>
      <c r="BE345" s="3" t="s">
        <v>1405</v>
      </c>
      <c r="BF345" s="3" t="s">
        <v>1405</v>
      </c>
      <c r="BG345" s="3" t="s">
        <v>1405</v>
      </c>
      <c r="BH345" s="3" t="s">
        <v>1405</v>
      </c>
      <c r="BI345" s="3" t="s">
        <v>1405</v>
      </c>
      <c r="BJ345" s="3" t="s">
        <v>1405</v>
      </c>
      <c r="BK345" s="3" t="s">
        <v>1405</v>
      </c>
      <c r="BL345" s="3" t="s">
        <v>1405</v>
      </c>
      <c r="BM345" s="3" t="s">
        <v>1405</v>
      </c>
      <c r="BN345" s="3" t="s">
        <v>1405</v>
      </c>
      <c r="BO345" s="3" t="s">
        <v>1405</v>
      </c>
      <c r="BP345" s="3" t="s">
        <v>1405</v>
      </c>
      <c r="BQ345" s="3" t="s">
        <v>1405</v>
      </c>
      <c r="BR345" s="3" t="s">
        <v>1405</v>
      </c>
      <c r="BS345" s="3" t="s">
        <v>1405</v>
      </c>
      <c r="BT345" s="3" t="s">
        <v>1405</v>
      </c>
      <c r="BU345" s="3" t="str">
        <f t="shared" si="88"/>
        <v>89. PRODUCE THE CHEMICAL</v>
      </c>
      <c r="BV345" s="3" t="str">
        <f t="shared" si="88"/>
        <v/>
      </c>
      <c r="BW345" s="3" t="str">
        <f t="shared" si="88"/>
        <v/>
      </c>
      <c r="BX345" s="3" t="str">
        <f t="shared" si="88"/>
        <v/>
      </c>
      <c r="BY345" s="3" t="str">
        <f t="shared" si="88"/>
        <v>93. AS A BYPRODUCT</v>
      </c>
      <c r="BZ345" s="3" t="str">
        <f t="shared" si="87"/>
        <v/>
      </c>
      <c r="CA345" s="3" t="str">
        <f t="shared" si="87"/>
        <v/>
      </c>
      <c r="CB345" s="3" t="str">
        <f t="shared" si="87"/>
        <v/>
      </c>
      <c r="CC345" s="3" t="str">
        <f t="shared" si="87"/>
        <v/>
      </c>
      <c r="CD345" s="3" t="str">
        <f t="shared" si="87"/>
        <v/>
      </c>
      <c r="CE345" s="3" t="str">
        <f t="shared" si="87"/>
        <v/>
      </c>
      <c r="CF345" s="3" t="str">
        <f t="shared" si="87"/>
        <v/>
      </c>
      <c r="CG345" s="3" t="str">
        <f t="shared" si="85"/>
        <v/>
      </c>
      <c r="CH345" s="3" t="str">
        <f t="shared" si="85"/>
        <v/>
      </c>
      <c r="CI345" s="3" t="str">
        <f t="shared" si="85"/>
        <v/>
      </c>
      <c r="CJ345" s="3" t="str">
        <f t="shared" si="85"/>
        <v/>
      </c>
      <c r="CK345" s="3" t="str">
        <f t="shared" si="85"/>
        <v/>
      </c>
      <c r="CL345" s="3" t="str">
        <f t="shared" si="85"/>
        <v/>
      </c>
      <c r="CM345" s="3" t="str">
        <f t="shared" si="85"/>
        <v/>
      </c>
      <c r="CN345" s="3" t="str">
        <f t="shared" si="85"/>
        <v/>
      </c>
      <c r="CO345" s="3" t="str">
        <f t="shared" si="85"/>
        <v/>
      </c>
      <c r="CP345" s="3" t="str">
        <f t="shared" si="85"/>
        <v/>
      </c>
      <c r="CQ345" s="3" t="str">
        <f t="shared" si="85"/>
        <v/>
      </c>
      <c r="CR345" s="3" t="str">
        <f t="shared" si="85"/>
        <v/>
      </c>
      <c r="CS345" s="3" t="str">
        <f t="shared" si="85"/>
        <v/>
      </c>
      <c r="CT345" s="3" t="str">
        <f t="shared" si="85"/>
        <v/>
      </c>
      <c r="CU345" s="3" t="str">
        <f t="shared" si="86"/>
        <v/>
      </c>
      <c r="CV345" s="3" t="str">
        <f t="shared" si="86"/>
        <v/>
      </c>
      <c r="CW345" s="3" t="str">
        <f t="shared" si="86"/>
        <v/>
      </c>
      <c r="CX345" s="3" t="str">
        <f t="shared" si="83"/>
        <v/>
      </c>
      <c r="CY345" s="3" t="str">
        <f t="shared" si="83"/>
        <v/>
      </c>
      <c r="CZ345" s="3" t="str">
        <f t="shared" si="83"/>
        <v/>
      </c>
      <c r="DA345" s="3" t="str">
        <f t="shared" si="83"/>
        <v/>
      </c>
      <c r="DB345" s="3" t="str">
        <f t="shared" si="83"/>
        <v/>
      </c>
      <c r="DC345" s="3" t="str">
        <f t="shared" si="83"/>
        <v/>
      </c>
      <c r="DD345" s="3" t="str">
        <f t="shared" si="83"/>
        <v/>
      </c>
      <c r="DE345" s="3" t="str">
        <f t="shared" si="83"/>
        <v/>
      </c>
      <c r="DF345" s="3" t="str">
        <f t="shared" si="83"/>
        <v/>
      </c>
      <c r="DG345" s="3" t="str">
        <f t="shared" si="83"/>
        <v/>
      </c>
      <c r="DH345" s="3" t="str">
        <f t="shared" si="83"/>
        <v/>
      </c>
      <c r="DI345" s="3" t="str">
        <f t="shared" si="83"/>
        <v/>
      </c>
      <c r="DJ345" s="3" t="str">
        <f t="shared" si="83"/>
        <v/>
      </c>
      <c r="DK345" s="3" t="str">
        <f t="shared" si="83"/>
        <v/>
      </c>
      <c r="DL345" s="3" t="str">
        <f t="shared" si="83"/>
        <v/>
      </c>
      <c r="DM345" s="3" t="str">
        <f t="shared" ref="DM345:DP408" si="91">IF(BK345="Yes", DM$1,"")</f>
        <v/>
      </c>
      <c r="DN345" s="3" t="str">
        <f t="shared" si="90"/>
        <v/>
      </c>
      <c r="DO345" s="3" t="str">
        <f t="shared" si="90"/>
        <v/>
      </c>
      <c r="DP345" s="3" t="str">
        <f t="shared" si="90"/>
        <v/>
      </c>
      <c r="DQ345" s="3" t="str">
        <f t="shared" si="90"/>
        <v/>
      </c>
      <c r="DR345" s="3" t="str">
        <f t="shared" si="89"/>
        <v/>
      </c>
      <c r="DS345" s="3" t="str">
        <f t="shared" si="89"/>
        <v/>
      </c>
      <c r="DT345" s="3" t="str">
        <f t="shared" si="84"/>
        <v/>
      </c>
      <c r="DU345" s="3" t="str">
        <f t="shared" si="84"/>
        <v/>
      </c>
      <c r="DV345" s="3" t="str">
        <f t="shared" si="79"/>
        <v/>
      </c>
    </row>
    <row r="346" spans="1:126" ht="105">
      <c r="A346" t="s">
        <v>115</v>
      </c>
      <c r="B346">
        <v>2016</v>
      </c>
      <c r="C346" t="s">
        <v>114</v>
      </c>
      <c r="D346">
        <v>106990</v>
      </c>
      <c r="E346" s="31">
        <v>1316215760760</v>
      </c>
      <c r="F346" t="s">
        <v>219</v>
      </c>
      <c r="G346">
        <v>325110</v>
      </c>
      <c r="H346" t="s">
        <v>221</v>
      </c>
      <c r="I346" t="s">
        <v>222</v>
      </c>
      <c r="J346" t="s">
        <v>223</v>
      </c>
      <c r="K346" t="s">
        <v>216</v>
      </c>
      <c r="L346">
        <v>70805</v>
      </c>
      <c r="M346" s="3" t="str">
        <f t="shared" si="82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6" s="3" t="s">
        <v>53</v>
      </c>
      <c r="O346" s="3" t="s">
        <v>1410</v>
      </c>
      <c r="P346">
        <v>4500</v>
      </c>
      <c r="Q346">
        <v>2900</v>
      </c>
      <c r="R346">
        <v>7400</v>
      </c>
      <c r="S346" s="3" t="s">
        <v>1407</v>
      </c>
      <c r="T346" s="3" t="s">
        <v>1405</v>
      </c>
      <c r="U346" s="3" t="s">
        <v>1407</v>
      </c>
      <c r="V346" s="3" t="s">
        <v>1407</v>
      </c>
      <c r="W346" s="3" t="s">
        <v>1407</v>
      </c>
      <c r="X346" s="3" t="s">
        <v>1407</v>
      </c>
      <c r="Y346" s="3" t="s">
        <v>1407</v>
      </c>
      <c r="AE346" s="3" t="s">
        <v>1405</v>
      </c>
      <c r="AR346" s="3" t="s">
        <v>1405</v>
      </c>
      <c r="AS346" s="3" t="s">
        <v>1407</v>
      </c>
      <c r="AT346" s="3" t="s">
        <v>1407</v>
      </c>
      <c r="AV346" s="3" t="s">
        <v>1405</v>
      </c>
      <c r="BD346" s="3" t="s">
        <v>1405</v>
      </c>
      <c r="BK346" s="3" t="s">
        <v>1407</v>
      </c>
      <c r="BU346" s="3" t="str">
        <f t="shared" si="88"/>
        <v>89. PRODUCE THE CHEMICAL</v>
      </c>
      <c r="BV346" s="3" t="str">
        <f t="shared" si="88"/>
        <v/>
      </c>
      <c r="BW346" s="3" t="str">
        <f t="shared" si="88"/>
        <v>91. ON-SITE USE OF THE CHEMICAL</v>
      </c>
      <c r="BX346" s="3" t="str">
        <f t="shared" si="88"/>
        <v>92. SALE OR DISTRIBUTION OF THE CHEMICAL</v>
      </c>
      <c r="BY346" s="3" t="str">
        <f t="shared" si="88"/>
        <v>93. AS A BYPRODUCT</v>
      </c>
      <c r="BZ346" s="3" t="str">
        <f t="shared" si="87"/>
        <v>94. AS A MANUFACTURED IMPURITY</v>
      </c>
      <c r="CA346" s="3" t="str">
        <f t="shared" si="87"/>
        <v>95. USED AS A REACTANT</v>
      </c>
      <c r="CB346" s="3" t="str">
        <f t="shared" si="87"/>
        <v/>
      </c>
      <c r="CC346" s="3" t="str">
        <f t="shared" si="87"/>
        <v/>
      </c>
      <c r="CD346" s="3" t="str">
        <f t="shared" si="87"/>
        <v/>
      </c>
      <c r="CE346" s="3" t="str">
        <f t="shared" si="87"/>
        <v/>
      </c>
      <c r="CF346" s="3" t="str">
        <f t="shared" si="87"/>
        <v/>
      </c>
      <c r="CG346" s="3" t="str">
        <f t="shared" si="85"/>
        <v/>
      </c>
      <c r="CH346" s="3" t="str">
        <f t="shared" si="85"/>
        <v/>
      </c>
      <c r="CI346" s="3" t="str">
        <f t="shared" si="85"/>
        <v/>
      </c>
      <c r="CJ346" s="3" t="str">
        <f t="shared" si="85"/>
        <v/>
      </c>
      <c r="CK346" s="3" t="str">
        <f t="shared" si="85"/>
        <v/>
      </c>
      <c r="CL346" s="3" t="str">
        <f t="shared" si="85"/>
        <v/>
      </c>
      <c r="CM346" s="3" t="str">
        <f t="shared" si="85"/>
        <v/>
      </c>
      <c r="CN346" s="3" t="str">
        <f t="shared" si="85"/>
        <v/>
      </c>
      <c r="CO346" s="3" t="str">
        <f t="shared" si="85"/>
        <v/>
      </c>
      <c r="CP346" s="3" t="str">
        <f t="shared" si="85"/>
        <v/>
      </c>
      <c r="CQ346" s="3" t="str">
        <f t="shared" si="85"/>
        <v/>
      </c>
      <c r="CR346" s="3" t="str">
        <f t="shared" si="85"/>
        <v/>
      </c>
      <c r="CS346" s="3" t="str">
        <f t="shared" si="85"/>
        <v/>
      </c>
      <c r="CT346" s="3" t="str">
        <f t="shared" si="85"/>
        <v/>
      </c>
      <c r="CU346" s="3" t="str">
        <f t="shared" si="86"/>
        <v>115. REPACKAGING</v>
      </c>
      <c r="CV346" s="3" t="str">
        <f t="shared" si="86"/>
        <v>116. AS A PROCESS IMPURITY</v>
      </c>
      <c r="CW346" s="3" t="str">
        <f t="shared" si="86"/>
        <v/>
      </c>
      <c r="CX346" s="3" t="str">
        <f t="shared" si="86"/>
        <v/>
      </c>
      <c r="CY346" s="3" t="str">
        <f t="shared" si="86"/>
        <v/>
      </c>
      <c r="CZ346" s="3" t="str">
        <f t="shared" si="86"/>
        <v/>
      </c>
      <c r="DA346" s="3" t="str">
        <f t="shared" si="86"/>
        <v/>
      </c>
      <c r="DB346" s="3" t="str">
        <f t="shared" si="86"/>
        <v/>
      </c>
      <c r="DC346" s="3" t="str">
        <f t="shared" si="86"/>
        <v/>
      </c>
      <c r="DD346" s="3" t="str">
        <f t="shared" si="86"/>
        <v/>
      </c>
      <c r="DE346" s="3" t="str">
        <f t="shared" si="86"/>
        <v/>
      </c>
      <c r="DF346" s="3" t="str">
        <f t="shared" si="86"/>
        <v/>
      </c>
      <c r="DG346" s="3" t="str">
        <f t="shared" si="86"/>
        <v/>
      </c>
      <c r="DH346" s="3" t="str">
        <f t="shared" si="86"/>
        <v/>
      </c>
      <c r="DI346" s="3" t="str">
        <f t="shared" si="86"/>
        <v/>
      </c>
      <c r="DJ346" s="3" t="str">
        <f t="shared" si="86"/>
        <v/>
      </c>
      <c r="DK346" s="3" t="str">
        <f t="shared" ref="DK346:DP409" si="92">IF(BI346="Yes", DK$1,"")</f>
        <v/>
      </c>
      <c r="DL346" s="3" t="str">
        <f t="shared" si="92"/>
        <v/>
      </c>
      <c r="DM346" s="3" t="str">
        <f t="shared" si="91"/>
        <v>133. ANCILLARY OR OTHER USE</v>
      </c>
      <c r="DN346" s="3" t="str">
        <f t="shared" si="90"/>
        <v/>
      </c>
      <c r="DO346" s="3" t="str">
        <f t="shared" si="90"/>
        <v/>
      </c>
      <c r="DP346" s="3" t="str">
        <f t="shared" si="90"/>
        <v/>
      </c>
      <c r="DQ346" s="3" t="str">
        <f t="shared" si="90"/>
        <v/>
      </c>
      <c r="DR346" s="3" t="str">
        <f t="shared" si="89"/>
        <v/>
      </c>
      <c r="DS346" s="3" t="str">
        <f t="shared" si="89"/>
        <v/>
      </c>
      <c r="DT346" s="3" t="str">
        <f t="shared" si="84"/>
        <v/>
      </c>
      <c r="DU346" s="3" t="str">
        <f t="shared" si="84"/>
        <v/>
      </c>
      <c r="DV346" s="3" t="str">
        <f t="shared" si="79"/>
        <v/>
      </c>
    </row>
    <row r="347" spans="1:126" ht="105">
      <c r="A347" t="s">
        <v>115</v>
      </c>
      <c r="B347">
        <v>2017</v>
      </c>
      <c r="C347" t="s">
        <v>114</v>
      </c>
      <c r="D347">
        <v>106990</v>
      </c>
      <c r="E347" s="31">
        <v>1317216543557</v>
      </c>
      <c r="F347" t="s">
        <v>219</v>
      </c>
      <c r="G347">
        <v>325110</v>
      </c>
      <c r="H347" t="s">
        <v>221</v>
      </c>
      <c r="I347" t="s">
        <v>222</v>
      </c>
      <c r="J347" t="s">
        <v>223</v>
      </c>
      <c r="K347" t="s">
        <v>216</v>
      </c>
      <c r="L347">
        <v>70805</v>
      </c>
      <c r="M347" s="3" t="str">
        <f t="shared" si="82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7" s="3" t="s">
        <v>53</v>
      </c>
      <c r="O347" s="3" t="s">
        <v>1410</v>
      </c>
      <c r="P347">
        <v>4400</v>
      </c>
      <c r="Q347">
        <v>3500</v>
      </c>
      <c r="R347">
        <v>7900</v>
      </c>
      <c r="S347" s="3" t="s">
        <v>1407</v>
      </c>
      <c r="T347" s="3" t="s">
        <v>1405</v>
      </c>
      <c r="U347" s="3" t="s">
        <v>1407</v>
      </c>
      <c r="V347" s="3" t="s">
        <v>1407</v>
      </c>
      <c r="W347" s="3" t="s">
        <v>1407</v>
      </c>
      <c r="X347" s="3" t="s">
        <v>1407</v>
      </c>
      <c r="Y347" s="3" t="s">
        <v>1407</v>
      </c>
      <c r="AE347" s="3" t="s">
        <v>1405</v>
      </c>
      <c r="AR347" s="3" t="s">
        <v>1405</v>
      </c>
      <c r="AS347" s="3" t="s">
        <v>1407</v>
      </c>
      <c r="AT347" s="3" t="s">
        <v>1407</v>
      </c>
      <c r="AV347" s="3" t="s">
        <v>1405</v>
      </c>
      <c r="BD347" s="3" t="s">
        <v>1405</v>
      </c>
      <c r="BK347" s="3" t="s">
        <v>1407</v>
      </c>
      <c r="BU347" s="3" t="str">
        <f t="shared" si="88"/>
        <v>89. PRODUCE THE CHEMICAL</v>
      </c>
      <c r="BV347" s="3" t="str">
        <f t="shared" si="88"/>
        <v/>
      </c>
      <c r="BW347" s="3" t="str">
        <f t="shared" si="88"/>
        <v>91. ON-SITE USE OF THE CHEMICAL</v>
      </c>
      <c r="BX347" s="3" t="str">
        <f t="shared" si="88"/>
        <v>92. SALE OR DISTRIBUTION OF THE CHEMICAL</v>
      </c>
      <c r="BY347" s="3" t="str">
        <f t="shared" si="88"/>
        <v>93. AS A BYPRODUCT</v>
      </c>
      <c r="BZ347" s="3" t="str">
        <f t="shared" si="87"/>
        <v>94. AS A MANUFACTURED IMPURITY</v>
      </c>
      <c r="CA347" s="3" t="str">
        <f t="shared" si="87"/>
        <v>95. USED AS A REACTANT</v>
      </c>
      <c r="CB347" s="3" t="str">
        <f t="shared" si="87"/>
        <v/>
      </c>
      <c r="CC347" s="3" t="str">
        <f t="shared" si="87"/>
        <v/>
      </c>
      <c r="CD347" s="3" t="str">
        <f t="shared" si="87"/>
        <v/>
      </c>
      <c r="CE347" s="3" t="str">
        <f t="shared" si="87"/>
        <v/>
      </c>
      <c r="CF347" s="3" t="str">
        <f t="shared" si="87"/>
        <v/>
      </c>
      <c r="CG347" s="3" t="str">
        <f t="shared" si="85"/>
        <v/>
      </c>
      <c r="CH347" s="3" t="str">
        <f t="shared" si="85"/>
        <v/>
      </c>
      <c r="CI347" s="3" t="str">
        <f t="shared" si="85"/>
        <v/>
      </c>
      <c r="CJ347" s="3" t="str">
        <f t="shared" si="85"/>
        <v/>
      </c>
      <c r="CK347" s="3" t="str">
        <f t="shared" si="85"/>
        <v/>
      </c>
      <c r="CL347" s="3" t="str">
        <f t="shared" si="85"/>
        <v/>
      </c>
      <c r="CM347" s="3" t="str">
        <f t="shared" si="85"/>
        <v/>
      </c>
      <c r="CN347" s="3" t="str">
        <f t="shared" si="85"/>
        <v/>
      </c>
      <c r="CO347" s="3" t="str">
        <f t="shared" si="85"/>
        <v/>
      </c>
      <c r="CP347" s="3" t="str">
        <f t="shared" si="85"/>
        <v/>
      </c>
      <c r="CQ347" s="3" t="str">
        <f t="shared" si="85"/>
        <v/>
      </c>
      <c r="CR347" s="3" t="str">
        <f t="shared" si="85"/>
        <v/>
      </c>
      <c r="CS347" s="3" t="str">
        <f t="shared" si="85"/>
        <v/>
      </c>
      <c r="CT347" s="3" t="str">
        <f t="shared" si="85"/>
        <v/>
      </c>
      <c r="CU347" s="3" t="str">
        <f t="shared" si="86"/>
        <v>115. REPACKAGING</v>
      </c>
      <c r="CV347" s="3" t="str">
        <f t="shared" si="86"/>
        <v>116. AS A PROCESS IMPURITY</v>
      </c>
      <c r="CW347" s="3" t="str">
        <f t="shared" si="86"/>
        <v/>
      </c>
      <c r="CX347" s="3" t="str">
        <f t="shared" si="86"/>
        <v/>
      </c>
      <c r="CY347" s="3" t="str">
        <f t="shared" si="86"/>
        <v/>
      </c>
      <c r="CZ347" s="3" t="str">
        <f t="shared" si="86"/>
        <v/>
      </c>
      <c r="DA347" s="3" t="str">
        <f t="shared" si="86"/>
        <v/>
      </c>
      <c r="DB347" s="3" t="str">
        <f t="shared" si="86"/>
        <v/>
      </c>
      <c r="DC347" s="3" t="str">
        <f t="shared" si="86"/>
        <v/>
      </c>
      <c r="DD347" s="3" t="str">
        <f t="shared" si="86"/>
        <v/>
      </c>
      <c r="DE347" s="3" t="str">
        <f t="shared" si="86"/>
        <v/>
      </c>
      <c r="DF347" s="3" t="str">
        <f t="shared" si="86"/>
        <v/>
      </c>
      <c r="DG347" s="3" t="str">
        <f t="shared" si="86"/>
        <v/>
      </c>
      <c r="DH347" s="3" t="str">
        <f t="shared" si="86"/>
        <v/>
      </c>
      <c r="DI347" s="3" t="str">
        <f t="shared" si="86"/>
        <v/>
      </c>
      <c r="DJ347" s="3" t="str">
        <f t="shared" si="86"/>
        <v/>
      </c>
      <c r="DK347" s="3" t="str">
        <f t="shared" si="92"/>
        <v/>
      </c>
      <c r="DL347" s="3" t="str">
        <f t="shared" si="92"/>
        <v/>
      </c>
      <c r="DM347" s="3" t="str">
        <f t="shared" si="91"/>
        <v>133. ANCILLARY OR OTHER USE</v>
      </c>
      <c r="DN347" s="3" t="str">
        <f t="shared" si="90"/>
        <v/>
      </c>
      <c r="DO347" s="3" t="str">
        <f t="shared" si="90"/>
        <v/>
      </c>
      <c r="DP347" s="3" t="str">
        <f t="shared" si="90"/>
        <v/>
      </c>
      <c r="DQ347" s="3" t="str">
        <f t="shared" si="90"/>
        <v/>
      </c>
      <c r="DR347" s="3" t="str">
        <f t="shared" si="89"/>
        <v/>
      </c>
      <c r="DS347" s="3" t="str">
        <f t="shared" si="89"/>
        <v/>
      </c>
      <c r="DT347" s="3" t="str">
        <f t="shared" si="84"/>
        <v/>
      </c>
      <c r="DU347" s="3" t="str">
        <f t="shared" si="84"/>
        <v/>
      </c>
      <c r="DV347" s="3" t="str">
        <f t="shared" si="79"/>
        <v/>
      </c>
    </row>
    <row r="348" spans="1:126" ht="120">
      <c r="A348" t="s">
        <v>115</v>
      </c>
      <c r="B348">
        <v>2018</v>
      </c>
      <c r="C348" t="s">
        <v>114</v>
      </c>
      <c r="D348">
        <v>106990</v>
      </c>
      <c r="E348" s="31">
        <v>1318217439571</v>
      </c>
      <c r="F348" t="s">
        <v>219</v>
      </c>
      <c r="G348">
        <v>325110</v>
      </c>
      <c r="H348" t="s">
        <v>221</v>
      </c>
      <c r="I348" t="s">
        <v>222</v>
      </c>
      <c r="J348" t="s">
        <v>223</v>
      </c>
      <c r="K348" t="s">
        <v>216</v>
      </c>
      <c r="L348">
        <v>70805</v>
      </c>
      <c r="M348" s="3" t="str">
        <f t="shared" si="82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8" s="3" t="s">
        <v>53</v>
      </c>
      <c r="O348" s="3" t="s">
        <v>1410</v>
      </c>
      <c r="P348">
        <v>3300</v>
      </c>
      <c r="Q348">
        <v>2300</v>
      </c>
      <c r="R348">
        <v>5600</v>
      </c>
      <c r="S348" s="3" t="s">
        <v>1407</v>
      </c>
      <c r="T348" s="3" t="s">
        <v>1407</v>
      </c>
      <c r="U348" s="3" t="s">
        <v>1407</v>
      </c>
      <c r="V348" s="3" t="s">
        <v>1407</v>
      </c>
      <c r="W348" s="3" t="s">
        <v>1407</v>
      </c>
      <c r="X348" s="3" t="s">
        <v>1407</v>
      </c>
      <c r="Y348" s="3" t="s">
        <v>1407</v>
      </c>
      <c r="Z348" s="3" t="s">
        <v>1407</v>
      </c>
      <c r="AA348" s="3" t="s">
        <v>1405</v>
      </c>
      <c r="AB348" s="3" t="s">
        <v>1407</v>
      </c>
      <c r="AC348" s="3" t="s">
        <v>1405</v>
      </c>
      <c r="AD348" s="3" t="s">
        <v>1405</v>
      </c>
      <c r="AE348" s="3" t="s">
        <v>1405</v>
      </c>
      <c r="AF348" s="3" t="s">
        <v>1405</v>
      </c>
      <c r="AG348" s="3" t="s">
        <v>1405</v>
      </c>
      <c r="AH348" s="3" t="s">
        <v>1405</v>
      </c>
      <c r="AI348" s="3" t="s">
        <v>1405</v>
      </c>
      <c r="AJ348" s="3" t="s">
        <v>1405</v>
      </c>
      <c r="AK348" s="3" t="s">
        <v>1405</v>
      </c>
      <c r="AL348" s="3" t="s">
        <v>1405</v>
      </c>
      <c r="AM348" s="3" t="s">
        <v>1405</v>
      </c>
      <c r="AN348" s="3" t="s">
        <v>1405</v>
      </c>
      <c r="AO348" s="3" t="s">
        <v>1405</v>
      </c>
      <c r="AP348" s="3" t="s">
        <v>1405</v>
      </c>
      <c r="AQ348" s="3" t="s">
        <v>1405</v>
      </c>
      <c r="AR348" s="3" t="s">
        <v>1405</v>
      </c>
      <c r="AS348" s="3" t="s">
        <v>1407</v>
      </c>
      <c r="AT348" s="3" t="s">
        <v>1405</v>
      </c>
      <c r="AU348" s="3" t="s">
        <v>1405</v>
      </c>
      <c r="AV348" s="3" t="s">
        <v>1405</v>
      </c>
      <c r="AW348" s="3" t="s">
        <v>1405</v>
      </c>
      <c r="AX348" s="3" t="s">
        <v>1405</v>
      </c>
      <c r="AY348" s="3" t="s">
        <v>1405</v>
      </c>
      <c r="AZ348" s="3" t="s">
        <v>1405</v>
      </c>
      <c r="BA348" s="3" t="s">
        <v>1405</v>
      </c>
      <c r="BB348" s="3" t="s">
        <v>1405</v>
      </c>
      <c r="BC348" s="3" t="s">
        <v>1405</v>
      </c>
      <c r="BD348" s="3" t="s">
        <v>1405</v>
      </c>
      <c r="BE348" s="3" t="s">
        <v>1405</v>
      </c>
      <c r="BF348" s="3" t="s">
        <v>1405</v>
      </c>
      <c r="BG348" s="3" t="s">
        <v>1405</v>
      </c>
      <c r="BH348" s="3" t="s">
        <v>1405</v>
      </c>
      <c r="BI348" s="3" t="s">
        <v>1405</v>
      </c>
      <c r="BJ348" s="3" t="s">
        <v>1405</v>
      </c>
      <c r="BK348" s="3" t="s">
        <v>1407</v>
      </c>
      <c r="BL348" s="3" t="s">
        <v>1405</v>
      </c>
      <c r="BM348" s="3" t="s">
        <v>1405</v>
      </c>
      <c r="BN348" s="3" t="s">
        <v>1405</v>
      </c>
      <c r="BO348" s="3" t="s">
        <v>1407</v>
      </c>
      <c r="BP348" s="3" t="s">
        <v>1405</v>
      </c>
      <c r="BQ348" s="3" t="s">
        <v>1405</v>
      </c>
      <c r="BR348" s="3" t="s">
        <v>1405</v>
      </c>
      <c r="BS348" s="3" t="s">
        <v>1405</v>
      </c>
      <c r="BT348" s="3" t="s">
        <v>1405</v>
      </c>
      <c r="BU348" s="3" t="str">
        <f t="shared" si="88"/>
        <v>89. PRODUCE THE CHEMICAL</v>
      </c>
      <c r="BV348" s="3" t="str">
        <f t="shared" si="88"/>
        <v>90. IMPORT THE CHEMICAL</v>
      </c>
      <c r="BW348" s="3" t="str">
        <f t="shared" si="88"/>
        <v>91. ON-SITE USE OF THE CHEMICAL</v>
      </c>
      <c r="BX348" s="3" t="str">
        <f t="shared" si="88"/>
        <v>92. SALE OR DISTRIBUTION OF THE CHEMICAL</v>
      </c>
      <c r="BY348" s="3" t="str">
        <f t="shared" si="88"/>
        <v>93. AS A BYPRODUCT</v>
      </c>
      <c r="BZ348" s="3" t="str">
        <f t="shared" si="87"/>
        <v>94. AS A MANUFACTURED IMPURITY</v>
      </c>
      <c r="CA348" s="3" t="str">
        <f t="shared" si="87"/>
        <v>95. USED AS A REACTANT</v>
      </c>
      <c r="CB348" s="3" t="str">
        <f t="shared" si="87"/>
        <v>96. P101  FEEDSTOCKS</v>
      </c>
      <c r="CC348" s="3" t="str">
        <f t="shared" si="87"/>
        <v/>
      </c>
      <c r="CD348" s="3" t="str">
        <f t="shared" si="87"/>
        <v>98. P103  INTERMEDIATES</v>
      </c>
      <c r="CE348" s="3" t="str">
        <f t="shared" si="87"/>
        <v/>
      </c>
      <c r="CF348" s="3" t="str">
        <f t="shared" si="87"/>
        <v/>
      </c>
      <c r="CG348" s="3" t="str">
        <f t="shared" si="85"/>
        <v/>
      </c>
      <c r="CH348" s="3" t="str">
        <f t="shared" si="85"/>
        <v/>
      </c>
      <c r="CI348" s="3" t="str">
        <f t="shared" si="85"/>
        <v/>
      </c>
      <c r="CJ348" s="3" t="str">
        <f t="shared" si="85"/>
        <v/>
      </c>
      <c r="CK348" s="3" t="str">
        <f t="shared" si="85"/>
        <v/>
      </c>
      <c r="CL348" s="3" t="str">
        <f t="shared" si="85"/>
        <v/>
      </c>
      <c r="CM348" s="3" t="str">
        <f t="shared" si="85"/>
        <v/>
      </c>
      <c r="CN348" s="3" t="str">
        <f t="shared" si="85"/>
        <v/>
      </c>
      <c r="CO348" s="3" t="str">
        <f t="shared" si="85"/>
        <v/>
      </c>
      <c r="CP348" s="3" t="str">
        <f t="shared" si="85"/>
        <v/>
      </c>
      <c r="CQ348" s="3" t="str">
        <f t="shared" si="85"/>
        <v/>
      </c>
      <c r="CR348" s="3" t="str">
        <f t="shared" si="85"/>
        <v/>
      </c>
      <c r="CS348" s="3" t="str">
        <f t="shared" si="85"/>
        <v/>
      </c>
      <c r="CT348" s="3" t="str">
        <f t="shared" si="85"/>
        <v/>
      </c>
      <c r="CU348" s="3" t="str">
        <f t="shared" si="86"/>
        <v>115. REPACKAGING</v>
      </c>
      <c r="CV348" s="3" t="str">
        <f t="shared" si="86"/>
        <v/>
      </c>
      <c r="CW348" s="3" t="str">
        <f t="shared" si="86"/>
        <v/>
      </c>
      <c r="CX348" s="3" t="str">
        <f t="shared" si="86"/>
        <v/>
      </c>
      <c r="CY348" s="3" t="str">
        <f t="shared" si="86"/>
        <v/>
      </c>
      <c r="CZ348" s="3" t="str">
        <f t="shared" si="86"/>
        <v/>
      </c>
      <c r="DA348" s="3" t="str">
        <f t="shared" si="86"/>
        <v/>
      </c>
      <c r="DB348" s="3" t="str">
        <f t="shared" si="86"/>
        <v/>
      </c>
      <c r="DC348" s="3" t="str">
        <f t="shared" si="86"/>
        <v/>
      </c>
      <c r="DD348" s="3" t="str">
        <f t="shared" si="86"/>
        <v/>
      </c>
      <c r="DE348" s="3" t="str">
        <f t="shared" si="86"/>
        <v/>
      </c>
      <c r="DF348" s="3" t="str">
        <f t="shared" si="86"/>
        <v/>
      </c>
      <c r="DG348" s="3" t="str">
        <f t="shared" si="86"/>
        <v/>
      </c>
      <c r="DH348" s="3" t="str">
        <f t="shared" si="86"/>
        <v/>
      </c>
      <c r="DI348" s="3" t="str">
        <f t="shared" si="86"/>
        <v/>
      </c>
      <c r="DJ348" s="3" t="str">
        <f t="shared" si="86"/>
        <v/>
      </c>
      <c r="DK348" s="3" t="str">
        <f t="shared" si="92"/>
        <v/>
      </c>
      <c r="DL348" s="3" t="str">
        <f t="shared" si="92"/>
        <v/>
      </c>
      <c r="DM348" s="3" t="str">
        <f t="shared" si="91"/>
        <v>133. ANCILLARY OR OTHER USE</v>
      </c>
      <c r="DN348" s="3" t="str">
        <f t="shared" si="90"/>
        <v/>
      </c>
      <c r="DO348" s="3" t="str">
        <f t="shared" si="90"/>
        <v/>
      </c>
      <c r="DP348" s="3" t="str">
        <f t="shared" si="90"/>
        <v/>
      </c>
      <c r="DQ348" s="3" t="str">
        <f t="shared" si="90"/>
        <v>137. Z304  FUEL</v>
      </c>
      <c r="DR348" s="3" t="str">
        <f t="shared" si="89"/>
        <v/>
      </c>
      <c r="DS348" s="3" t="str">
        <f t="shared" si="89"/>
        <v/>
      </c>
      <c r="DT348" s="3" t="str">
        <f t="shared" si="84"/>
        <v/>
      </c>
      <c r="DU348" s="3" t="str">
        <f t="shared" si="84"/>
        <v/>
      </c>
      <c r="DV348" s="3" t="str">
        <f t="shared" si="79"/>
        <v/>
      </c>
    </row>
    <row r="349" spans="1:126" ht="120">
      <c r="A349" t="s">
        <v>115</v>
      </c>
      <c r="B349">
        <v>2019</v>
      </c>
      <c r="C349" t="s">
        <v>114</v>
      </c>
      <c r="D349">
        <v>106990</v>
      </c>
      <c r="E349" s="31">
        <v>1319218444077</v>
      </c>
      <c r="F349" t="s">
        <v>219</v>
      </c>
      <c r="G349">
        <v>325110</v>
      </c>
      <c r="H349" t="s">
        <v>221</v>
      </c>
      <c r="I349" t="s">
        <v>222</v>
      </c>
      <c r="J349" t="s">
        <v>223</v>
      </c>
      <c r="K349" t="s">
        <v>216</v>
      </c>
      <c r="L349">
        <v>70805</v>
      </c>
      <c r="M349" s="3" t="str">
        <f t="shared" si="82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9" s="3" t="s">
        <v>53</v>
      </c>
      <c r="O349" s="3" t="s">
        <v>1410</v>
      </c>
      <c r="P349">
        <v>3100</v>
      </c>
      <c r="Q349">
        <v>1500</v>
      </c>
      <c r="R349">
        <v>4600</v>
      </c>
      <c r="S349" s="3" t="s">
        <v>1407</v>
      </c>
      <c r="T349" s="3" t="s">
        <v>1407</v>
      </c>
      <c r="U349" s="3" t="s">
        <v>1407</v>
      </c>
      <c r="V349" s="3" t="s">
        <v>1407</v>
      </c>
      <c r="W349" s="3" t="s">
        <v>1407</v>
      </c>
      <c r="X349" s="3" t="s">
        <v>1407</v>
      </c>
      <c r="Y349" s="3" t="s">
        <v>1407</v>
      </c>
      <c r="Z349" s="3" t="s">
        <v>1407</v>
      </c>
      <c r="AA349" s="3" t="s">
        <v>1405</v>
      </c>
      <c r="AB349" s="3" t="s">
        <v>1407</v>
      </c>
      <c r="AC349" s="3" t="s">
        <v>1405</v>
      </c>
      <c r="AD349" s="3" t="s">
        <v>1405</v>
      </c>
      <c r="AE349" s="3" t="s">
        <v>1405</v>
      </c>
      <c r="AF349" s="3" t="s">
        <v>1405</v>
      </c>
      <c r="AG349" s="3" t="s">
        <v>1405</v>
      </c>
      <c r="AH349" s="3" t="s">
        <v>1405</v>
      </c>
      <c r="AI349" s="3" t="s">
        <v>1405</v>
      </c>
      <c r="AJ349" s="3" t="s">
        <v>1405</v>
      </c>
      <c r="AK349" s="3" t="s">
        <v>1405</v>
      </c>
      <c r="AL349" s="3" t="s">
        <v>1405</v>
      </c>
      <c r="AM349" s="3" t="s">
        <v>1405</v>
      </c>
      <c r="AN349" s="3" t="s">
        <v>1405</v>
      </c>
      <c r="AO349" s="3" t="s">
        <v>1405</v>
      </c>
      <c r="AP349" s="3" t="s">
        <v>1405</v>
      </c>
      <c r="AQ349" s="3" t="s">
        <v>1405</v>
      </c>
      <c r="AR349" s="3" t="s">
        <v>1405</v>
      </c>
      <c r="AS349" s="3" t="s">
        <v>1407</v>
      </c>
      <c r="AT349" s="3" t="s">
        <v>1405</v>
      </c>
      <c r="AU349" s="3" t="s">
        <v>1405</v>
      </c>
      <c r="AV349" s="3" t="s">
        <v>1405</v>
      </c>
      <c r="AW349" s="3" t="s">
        <v>1405</v>
      </c>
      <c r="AX349" s="3" t="s">
        <v>1405</v>
      </c>
      <c r="AY349" s="3" t="s">
        <v>1405</v>
      </c>
      <c r="AZ349" s="3" t="s">
        <v>1405</v>
      </c>
      <c r="BA349" s="3" t="s">
        <v>1405</v>
      </c>
      <c r="BB349" s="3" t="s">
        <v>1405</v>
      </c>
      <c r="BC349" s="3" t="s">
        <v>1405</v>
      </c>
      <c r="BD349" s="3" t="s">
        <v>1405</v>
      </c>
      <c r="BE349" s="3" t="s">
        <v>1405</v>
      </c>
      <c r="BF349" s="3" t="s">
        <v>1405</v>
      </c>
      <c r="BG349" s="3" t="s">
        <v>1405</v>
      </c>
      <c r="BH349" s="3" t="s">
        <v>1405</v>
      </c>
      <c r="BI349" s="3" t="s">
        <v>1405</v>
      </c>
      <c r="BJ349" s="3" t="s">
        <v>1405</v>
      </c>
      <c r="BK349" s="3" t="s">
        <v>1407</v>
      </c>
      <c r="BL349" s="3" t="s">
        <v>1405</v>
      </c>
      <c r="BM349" s="3" t="s">
        <v>1405</v>
      </c>
      <c r="BN349" s="3" t="s">
        <v>1405</v>
      </c>
      <c r="BO349" s="3" t="s">
        <v>1407</v>
      </c>
      <c r="BP349" s="3" t="s">
        <v>1405</v>
      </c>
      <c r="BQ349" s="3" t="s">
        <v>1405</v>
      </c>
      <c r="BR349" s="3" t="s">
        <v>1405</v>
      </c>
      <c r="BS349" s="3" t="s">
        <v>1405</v>
      </c>
      <c r="BT349" s="3" t="s">
        <v>1405</v>
      </c>
      <c r="BU349" s="3" t="str">
        <f t="shared" si="88"/>
        <v>89. PRODUCE THE CHEMICAL</v>
      </c>
      <c r="BV349" s="3" t="str">
        <f t="shared" si="88"/>
        <v>90. IMPORT THE CHEMICAL</v>
      </c>
      <c r="BW349" s="3" t="str">
        <f t="shared" si="88"/>
        <v>91. ON-SITE USE OF THE CHEMICAL</v>
      </c>
      <c r="BX349" s="3" t="str">
        <f t="shared" si="88"/>
        <v>92. SALE OR DISTRIBUTION OF THE CHEMICAL</v>
      </c>
      <c r="BY349" s="3" t="str">
        <f t="shared" si="88"/>
        <v>93. AS A BYPRODUCT</v>
      </c>
      <c r="BZ349" s="3" t="str">
        <f t="shared" si="87"/>
        <v>94. AS A MANUFACTURED IMPURITY</v>
      </c>
      <c r="CA349" s="3" t="str">
        <f t="shared" si="87"/>
        <v>95. USED AS A REACTANT</v>
      </c>
      <c r="CB349" s="3" t="str">
        <f t="shared" si="87"/>
        <v>96. P101  FEEDSTOCKS</v>
      </c>
      <c r="CC349" s="3" t="str">
        <f t="shared" si="87"/>
        <v/>
      </c>
      <c r="CD349" s="3" t="str">
        <f t="shared" si="87"/>
        <v>98. P103  INTERMEDIATES</v>
      </c>
      <c r="CE349" s="3" t="str">
        <f t="shared" si="87"/>
        <v/>
      </c>
      <c r="CF349" s="3" t="str">
        <f t="shared" si="87"/>
        <v/>
      </c>
      <c r="CG349" s="3" t="str">
        <f t="shared" si="85"/>
        <v/>
      </c>
      <c r="CH349" s="3" t="str">
        <f t="shared" si="85"/>
        <v/>
      </c>
      <c r="CI349" s="3" t="str">
        <f t="shared" si="85"/>
        <v/>
      </c>
      <c r="CJ349" s="3" t="str">
        <f t="shared" si="85"/>
        <v/>
      </c>
      <c r="CK349" s="3" t="str">
        <f t="shared" si="85"/>
        <v/>
      </c>
      <c r="CL349" s="3" t="str">
        <f t="shared" si="85"/>
        <v/>
      </c>
      <c r="CM349" s="3" t="str">
        <f t="shared" si="85"/>
        <v/>
      </c>
      <c r="CN349" s="3" t="str">
        <f t="shared" si="85"/>
        <v/>
      </c>
      <c r="CO349" s="3" t="str">
        <f t="shared" si="85"/>
        <v/>
      </c>
      <c r="CP349" s="3" t="str">
        <f t="shared" si="85"/>
        <v/>
      </c>
      <c r="CQ349" s="3" t="str">
        <f t="shared" si="85"/>
        <v/>
      </c>
      <c r="CR349" s="3" t="str">
        <f t="shared" si="85"/>
        <v/>
      </c>
      <c r="CS349" s="3" t="str">
        <f t="shared" si="85"/>
        <v/>
      </c>
      <c r="CT349" s="3" t="str">
        <f t="shared" si="85"/>
        <v/>
      </c>
      <c r="CU349" s="3" t="str">
        <f t="shared" si="86"/>
        <v>115. REPACKAGING</v>
      </c>
      <c r="CV349" s="3" t="str">
        <f t="shared" si="86"/>
        <v/>
      </c>
      <c r="CW349" s="3" t="str">
        <f t="shared" si="86"/>
        <v/>
      </c>
      <c r="CX349" s="3" t="str">
        <f t="shared" si="86"/>
        <v/>
      </c>
      <c r="CY349" s="3" t="str">
        <f t="shared" si="86"/>
        <v/>
      </c>
      <c r="CZ349" s="3" t="str">
        <f t="shared" si="86"/>
        <v/>
      </c>
      <c r="DA349" s="3" t="str">
        <f t="shared" si="86"/>
        <v/>
      </c>
      <c r="DB349" s="3" t="str">
        <f t="shared" si="86"/>
        <v/>
      </c>
      <c r="DC349" s="3" t="str">
        <f t="shared" si="86"/>
        <v/>
      </c>
      <c r="DD349" s="3" t="str">
        <f t="shared" si="86"/>
        <v/>
      </c>
      <c r="DE349" s="3" t="str">
        <f t="shared" si="86"/>
        <v/>
      </c>
      <c r="DF349" s="3" t="str">
        <f t="shared" si="86"/>
        <v/>
      </c>
      <c r="DG349" s="3" t="str">
        <f t="shared" si="86"/>
        <v/>
      </c>
      <c r="DH349" s="3" t="str">
        <f t="shared" si="86"/>
        <v/>
      </c>
      <c r="DI349" s="3" t="str">
        <f t="shared" si="86"/>
        <v/>
      </c>
      <c r="DJ349" s="3" t="str">
        <f t="shared" si="86"/>
        <v/>
      </c>
      <c r="DK349" s="3" t="str">
        <f t="shared" si="92"/>
        <v/>
      </c>
      <c r="DL349" s="3" t="str">
        <f t="shared" si="92"/>
        <v/>
      </c>
      <c r="DM349" s="3" t="str">
        <f t="shared" si="91"/>
        <v>133. ANCILLARY OR OTHER USE</v>
      </c>
      <c r="DN349" s="3" t="str">
        <f t="shared" si="90"/>
        <v/>
      </c>
      <c r="DO349" s="3" t="str">
        <f t="shared" si="90"/>
        <v/>
      </c>
      <c r="DP349" s="3" t="str">
        <f t="shared" si="90"/>
        <v/>
      </c>
      <c r="DQ349" s="3" t="str">
        <f t="shared" si="90"/>
        <v>137. Z304  FUEL</v>
      </c>
      <c r="DR349" s="3" t="str">
        <f t="shared" si="89"/>
        <v/>
      </c>
      <c r="DS349" s="3" t="str">
        <f t="shared" si="89"/>
        <v/>
      </c>
      <c r="DT349" s="3" t="str">
        <f t="shared" si="84"/>
        <v/>
      </c>
      <c r="DU349" s="3" t="str">
        <f t="shared" si="84"/>
        <v/>
      </c>
      <c r="DV349" s="3" t="str">
        <f t="shared" si="79"/>
        <v/>
      </c>
    </row>
    <row r="350" spans="1:126" ht="75">
      <c r="A350" t="s">
        <v>115</v>
      </c>
      <c r="B350">
        <v>2020</v>
      </c>
      <c r="C350" t="s">
        <v>114</v>
      </c>
      <c r="D350">
        <v>106990</v>
      </c>
      <c r="E350" s="31">
        <v>1320219301013</v>
      </c>
      <c r="F350" t="s">
        <v>219</v>
      </c>
      <c r="G350">
        <v>325110</v>
      </c>
      <c r="H350" t="s">
        <v>221</v>
      </c>
      <c r="I350" t="s">
        <v>222</v>
      </c>
      <c r="J350" t="s">
        <v>223</v>
      </c>
      <c r="K350" t="s">
        <v>216</v>
      </c>
      <c r="L350">
        <v>70805</v>
      </c>
      <c r="M350" s="3" t="str">
        <f t="shared" si="82"/>
        <v>89. PRODUCE THE CHEMICAL, 93. AS A BYPRODUCT, 133. ANCILLARY OR OTHER USE, 142. Z399  OTHER</v>
      </c>
      <c r="N350" s="3" t="s">
        <v>53</v>
      </c>
      <c r="O350" s="3" t="s">
        <v>1410</v>
      </c>
      <c r="P350">
        <v>9900</v>
      </c>
      <c r="Q350">
        <v>3900</v>
      </c>
      <c r="R350">
        <v>13800</v>
      </c>
      <c r="S350" s="3" t="s">
        <v>1407</v>
      </c>
      <c r="T350" s="3" t="s">
        <v>1405</v>
      </c>
      <c r="U350" s="3" t="s">
        <v>1405</v>
      </c>
      <c r="V350" s="3" t="s">
        <v>1405</v>
      </c>
      <c r="W350" s="3" t="s">
        <v>1407</v>
      </c>
      <c r="X350" s="3" t="s">
        <v>1405</v>
      </c>
      <c r="Y350" s="3" t="s">
        <v>1405</v>
      </c>
      <c r="Z350" s="3" t="s">
        <v>1405</v>
      </c>
      <c r="AA350" s="3" t="s">
        <v>1405</v>
      </c>
      <c r="AB350" s="3" t="s">
        <v>1405</v>
      </c>
      <c r="AC350" s="3" t="s">
        <v>1405</v>
      </c>
      <c r="AD350" s="3" t="s">
        <v>1405</v>
      </c>
      <c r="AE350" s="3" t="s">
        <v>1405</v>
      </c>
      <c r="AF350" s="3" t="s">
        <v>1405</v>
      </c>
      <c r="AG350" s="3" t="s">
        <v>1405</v>
      </c>
      <c r="AH350" s="3" t="s">
        <v>1405</v>
      </c>
      <c r="AI350" s="3" t="s">
        <v>1405</v>
      </c>
      <c r="AJ350" s="3" t="s">
        <v>1405</v>
      </c>
      <c r="AK350" s="3" t="s">
        <v>1405</v>
      </c>
      <c r="AL350" s="3" t="s">
        <v>1405</v>
      </c>
      <c r="AM350" s="3" t="s">
        <v>1405</v>
      </c>
      <c r="AN350" s="3" t="s">
        <v>1405</v>
      </c>
      <c r="AO350" s="3" t="s">
        <v>1405</v>
      </c>
      <c r="AP350" s="3" t="s">
        <v>1405</v>
      </c>
      <c r="AQ350" s="3" t="s">
        <v>1405</v>
      </c>
      <c r="AR350" s="3" t="s">
        <v>1405</v>
      </c>
      <c r="AS350" s="3" t="s">
        <v>1405</v>
      </c>
      <c r="AT350" s="3" t="s">
        <v>1405</v>
      </c>
      <c r="AU350" s="3" t="s">
        <v>1405</v>
      </c>
      <c r="AV350" s="3" t="s">
        <v>1405</v>
      </c>
      <c r="AW350" s="3" t="s">
        <v>1405</v>
      </c>
      <c r="AX350" s="3" t="s">
        <v>1405</v>
      </c>
      <c r="AY350" s="3" t="s">
        <v>1405</v>
      </c>
      <c r="AZ350" s="3" t="s">
        <v>1405</v>
      </c>
      <c r="BA350" s="3" t="s">
        <v>1405</v>
      </c>
      <c r="BB350" s="3" t="s">
        <v>1405</v>
      </c>
      <c r="BC350" s="3" t="s">
        <v>1405</v>
      </c>
      <c r="BD350" s="3" t="s">
        <v>1405</v>
      </c>
      <c r="BE350" s="3" t="s">
        <v>1405</v>
      </c>
      <c r="BF350" s="3" t="s">
        <v>1405</v>
      </c>
      <c r="BG350" s="3" t="s">
        <v>1405</v>
      </c>
      <c r="BH350" s="3" t="s">
        <v>1405</v>
      </c>
      <c r="BI350" s="3" t="s">
        <v>1405</v>
      </c>
      <c r="BJ350" s="3" t="s">
        <v>1405</v>
      </c>
      <c r="BK350" s="3" t="s">
        <v>1407</v>
      </c>
      <c r="BL350" s="3" t="s">
        <v>1405</v>
      </c>
      <c r="BM350" s="3" t="s">
        <v>1405</v>
      </c>
      <c r="BN350" s="3" t="s">
        <v>1405</v>
      </c>
      <c r="BO350" s="3" t="s">
        <v>1405</v>
      </c>
      <c r="BP350" s="3" t="s">
        <v>1405</v>
      </c>
      <c r="BQ350" s="3" t="s">
        <v>1405</v>
      </c>
      <c r="BR350" s="3" t="s">
        <v>1405</v>
      </c>
      <c r="BS350" s="3" t="s">
        <v>1405</v>
      </c>
      <c r="BT350" s="3" t="s">
        <v>1407</v>
      </c>
      <c r="BU350" s="3" t="str">
        <f t="shared" si="88"/>
        <v>89. PRODUCE THE CHEMICAL</v>
      </c>
      <c r="BV350" s="3" t="str">
        <f t="shared" si="88"/>
        <v/>
      </c>
      <c r="BW350" s="3" t="str">
        <f t="shared" si="88"/>
        <v/>
      </c>
      <c r="BX350" s="3" t="str">
        <f t="shared" si="88"/>
        <v/>
      </c>
      <c r="BY350" s="3" t="str">
        <f t="shared" si="88"/>
        <v>93. AS A BYPRODUCT</v>
      </c>
      <c r="BZ350" s="3" t="str">
        <f t="shared" si="87"/>
        <v/>
      </c>
      <c r="CA350" s="3" t="str">
        <f t="shared" si="87"/>
        <v/>
      </c>
      <c r="CB350" s="3" t="str">
        <f t="shared" si="87"/>
        <v/>
      </c>
      <c r="CC350" s="3" t="str">
        <f t="shared" si="87"/>
        <v/>
      </c>
      <c r="CD350" s="3" t="str">
        <f t="shared" si="87"/>
        <v/>
      </c>
      <c r="CE350" s="3" t="str">
        <f t="shared" si="87"/>
        <v/>
      </c>
      <c r="CF350" s="3" t="str">
        <f t="shared" si="87"/>
        <v/>
      </c>
      <c r="CG350" s="3" t="str">
        <f t="shared" si="85"/>
        <v/>
      </c>
      <c r="CH350" s="3" t="str">
        <f t="shared" si="85"/>
        <v/>
      </c>
      <c r="CI350" s="3" t="str">
        <f t="shared" si="85"/>
        <v/>
      </c>
      <c r="CJ350" s="3" t="str">
        <f t="shared" si="85"/>
        <v/>
      </c>
      <c r="CK350" s="3" t="str">
        <f t="shared" si="85"/>
        <v/>
      </c>
      <c r="CL350" s="3" t="str">
        <f t="shared" si="85"/>
        <v/>
      </c>
      <c r="CM350" s="3" t="str">
        <f t="shared" si="85"/>
        <v/>
      </c>
      <c r="CN350" s="3" t="str">
        <f t="shared" si="85"/>
        <v/>
      </c>
      <c r="CO350" s="3" t="str">
        <f t="shared" si="85"/>
        <v/>
      </c>
      <c r="CP350" s="3" t="str">
        <f t="shared" si="85"/>
        <v/>
      </c>
      <c r="CQ350" s="3" t="str">
        <f t="shared" si="85"/>
        <v/>
      </c>
      <c r="CR350" s="3" t="str">
        <f t="shared" si="85"/>
        <v/>
      </c>
      <c r="CS350" s="3" t="str">
        <f t="shared" si="85"/>
        <v/>
      </c>
      <c r="CT350" s="3" t="str">
        <f t="shared" si="85"/>
        <v/>
      </c>
      <c r="CU350" s="3" t="str">
        <f t="shared" si="86"/>
        <v/>
      </c>
      <c r="CV350" s="3" t="str">
        <f t="shared" si="86"/>
        <v/>
      </c>
      <c r="CW350" s="3" t="str">
        <f t="shared" si="86"/>
        <v/>
      </c>
      <c r="CX350" s="3" t="str">
        <f t="shared" si="86"/>
        <v/>
      </c>
      <c r="CY350" s="3" t="str">
        <f t="shared" si="86"/>
        <v/>
      </c>
      <c r="CZ350" s="3" t="str">
        <f t="shared" si="86"/>
        <v/>
      </c>
      <c r="DA350" s="3" t="str">
        <f t="shared" si="86"/>
        <v/>
      </c>
      <c r="DB350" s="3" t="str">
        <f t="shared" si="86"/>
        <v/>
      </c>
      <c r="DC350" s="3" t="str">
        <f t="shared" si="86"/>
        <v/>
      </c>
      <c r="DD350" s="3" t="str">
        <f t="shared" si="86"/>
        <v/>
      </c>
      <c r="DE350" s="3" t="str">
        <f t="shared" si="86"/>
        <v/>
      </c>
      <c r="DF350" s="3" t="str">
        <f t="shared" si="86"/>
        <v/>
      </c>
      <c r="DG350" s="3" t="str">
        <f t="shared" si="86"/>
        <v/>
      </c>
      <c r="DH350" s="3" t="str">
        <f t="shared" si="86"/>
        <v/>
      </c>
      <c r="DI350" s="3" t="str">
        <f t="shared" si="86"/>
        <v/>
      </c>
      <c r="DJ350" s="3" t="str">
        <f t="shared" si="86"/>
        <v/>
      </c>
      <c r="DK350" s="3" t="str">
        <f t="shared" si="92"/>
        <v/>
      </c>
      <c r="DL350" s="3" t="str">
        <f t="shared" si="92"/>
        <v/>
      </c>
      <c r="DM350" s="3" t="str">
        <f t="shared" si="91"/>
        <v>133. ANCILLARY OR OTHER USE</v>
      </c>
      <c r="DN350" s="3" t="str">
        <f t="shared" si="90"/>
        <v/>
      </c>
      <c r="DO350" s="3" t="str">
        <f t="shared" si="90"/>
        <v/>
      </c>
      <c r="DP350" s="3" t="str">
        <f t="shared" si="90"/>
        <v/>
      </c>
      <c r="DQ350" s="3" t="str">
        <f t="shared" si="90"/>
        <v/>
      </c>
      <c r="DR350" s="3" t="str">
        <f t="shared" si="89"/>
        <v/>
      </c>
      <c r="DS350" s="3" t="str">
        <f t="shared" si="89"/>
        <v/>
      </c>
      <c r="DT350" s="3" t="str">
        <f t="shared" si="84"/>
        <v/>
      </c>
      <c r="DU350" s="3" t="str">
        <f t="shared" si="84"/>
        <v/>
      </c>
      <c r="DV350" s="3" t="str">
        <f t="shared" si="79"/>
        <v>142. Z399  OTHER</v>
      </c>
    </row>
    <row r="351" spans="1:126" ht="120">
      <c r="A351" t="s">
        <v>115</v>
      </c>
      <c r="B351">
        <v>2021</v>
      </c>
      <c r="C351" t="s">
        <v>114</v>
      </c>
      <c r="D351">
        <v>106990</v>
      </c>
      <c r="E351" s="31">
        <v>1321220409332</v>
      </c>
      <c r="F351" t="s">
        <v>219</v>
      </c>
      <c r="G351">
        <v>325211</v>
      </c>
      <c r="H351" t="s">
        <v>221</v>
      </c>
      <c r="I351" t="s">
        <v>222</v>
      </c>
      <c r="J351" t="s">
        <v>223</v>
      </c>
      <c r="K351" t="s">
        <v>216</v>
      </c>
      <c r="L351">
        <v>70805</v>
      </c>
      <c r="M351" s="3" t="str">
        <f t="shared" si="82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51" s="3" t="s">
        <v>53</v>
      </c>
      <c r="O351" s="3" t="s">
        <v>1410</v>
      </c>
      <c r="P351">
        <v>4200</v>
      </c>
      <c r="Q351">
        <v>6400</v>
      </c>
      <c r="R351">
        <v>10600</v>
      </c>
      <c r="S351" s="3" t="s">
        <v>1407</v>
      </c>
      <c r="T351" s="3" t="s">
        <v>1407</v>
      </c>
      <c r="U351" s="3" t="s">
        <v>1407</v>
      </c>
      <c r="V351" s="3" t="s">
        <v>1407</v>
      </c>
      <c r="W351" s="3" t="s">
        <v>1407</v>
      </c>
      <c r="X351" s="3" t="s">
        <v>1407</v>
      </c>
      <c r="Y351" s="3" t="s">
        <v>1407</v>
      </c>
      <c r="Z351" s="3" t="s">
        <v>1407</v>
      </c>
      <c r="AA351" s="3" t="s">
        <v>1405</v>
      </c>
      <c r="AB351" s="3" t="s">
        <v>1407</v>
      </c>
      <c r="AC351" s="3" t="s">
        <v>1405</v>
      </c>
      <c r="AD351" s="3" t="s">
        <v>1405</v>
      </c>
      <c r="AE351" s="3" t="s">
        <v>1405</v>
      </c>
      <c r="AF351" s="3" t="s">
        <v>1405</v>
      </c>
      <c r="AG351" s="3" t="s">
        <v>1405</v>
      </c>
      <c r="AH351" s="3" t="s">
        <v>1405</v>
      </c>
      <c r="AI351" s="3" t="s">
        <v>1405</v>
      </c>
      <c r="AJ351" s="3" t="s">
        <v>1405</v>
      </c>
      <c r="AK351" s="3" t="s">
        <v>1405</v>
      </c>
      <c r="AL351" s="3" t="s">
        <v>1405</v>
      </c>
      <c r="AM351" s="3" t="s">
        <v>1405</v>
      </c>
      <c r="AN351" s="3" t="s">
        <v>1405</v>
      </c>
      <c r="AO351" s="3" t="s">
        <v>1405</v>
      </c>
      <c r="AP351" s="3" t="s">
        <v>1405</v>
      </c>
      <c r="AQ351" s="3" t="s">
        <v>1405</v>
      </c>
      <c r="AR351" s="3" t="s">
        <v>1405</v>
      </c>
      <c r="AS351" s="3" t="s">
        <v>1407</v>
      </c>
      <c r="AT351" s="3" t="s">
        <v>1405</v>
      </c>
      <c r="AU351" s="3" t="s">
        <v>1405</v>
      </c>
      <c r="AV351" s="3" t="s">
        <v>1405</v>
      </c>
      <c r="AW351" s="3" t="s">
        <v>1405</v>
      </c>
      <c r="AX351" s="3" t="s">
        <v>1405</v>
      </c>
      <c r="AY351" s="3" t="s">
        <v>1405</v>
      </c>
      <c r="AZ351" s="3" t="s">
        <v>1405</v>
      </c>
      <c r="BA351" s="3" t="s">
        <v>1405</v>
      </c>
      <c r="BB351" s="3" t="s">
        <v>1405</v>
      </c>
      <c r="BC351" s="3" t="s">
        <v>1405</v>
      </c>
      <c r="BD351" s="3" t="s">
        <v>1405</v>
      </c>
      <c r="BE351" s="3" t="s">
        <v>1405</v>
      </c>
      <c r="BF351" s="3" t="s">
        <v>1405</v>
      </c>
      <c r="BG351" s="3" t="s">
        <v>1405</v>
      </c>
      <c r="BH351" s="3" t="s">
        <v>1405</v>
      </c>
      <c r="BI351" s="3" t="s">
        <v>1405</v>
      </c>
      <c r="BJ351" s="3" t="s">
        <v>1405</v>
      </c>
      <c r="BK351" s="3" t="s">
        <v>1407</v>
      </c>
      <c r="BL351" s="3" t="s">
        <v>1405</v>
      </c>
      <c r="BM351" s="3" t="s">
        <v>1405</v>
      </c>
      <c r="BN351" s="3" t="s">
        <v>1405</v>
      </c>
      <c r="BO351" s="3" t="s">
        <v>1407</v>
      </c>
      <c r="BP351" s="3" t="s">
        <v>1405</v>
      </c>
      <c r="BQ351" s="3" t="s">
        <v>1405</v>
      </c>
      <c r="BR351" s="3" t="s">
        <v>1405</v>
      </c>
      <c r="BS351" s="3" t="s">
        <v>1405</v>
      </c>
      <c r="BT351" s="3" t="s">
        <v>1405</v>
      </c>
      <c r="BU351" s="3" t="str">
        <f t="shared" si="88"/>
        <v>89. PRODUCE THE CHEMICAL</v>
      </c>
      <c r="BV351" s="3" t="str">
        <f t="shared" si="88"/>
        <v>90. IMPORT THE CHEMICAL</v>
      </c>
      <c r="BW351" s="3" t="str">
        <f t="shared" si="88"/>
        <v>91. ON-SITE USE OF THE CHEMICAL</v>
      </c>
      <c r="BX351" s="3" t="str">
        <f t="shared" si="88"/>
        <v>92. SALE OR DISTRIBUTION OF THE CHEMICAL</v>
      </c>
      <c r="BY351" s="3" t="str">
        <f t="shared" si="88"/>
        <v>93. AS A BYPRODUCT</v>
      </c>
      <c r="BZ351" s="3" t="str">
        <f t="shared" si="87"/>
        <v>94. AS A MANUFACTURED IMPURITY</v>
      </c>
      <c r="CA351" s="3" t="str">
        <f t="shared" si="87"/>
        <v>95. USED AS A REACTANT</v>
      </c>
      <c r="CB351" s="3" t="str">
        <f t="shared" si="87"/>
        <v>96. P101  FEEDSTOCKS</v>
      </c>
      <c r="CC351" s="3" t="str">
        <f t="shared" si="87"/>
        <v/>
      </c>
      <c r="CD351" s="3" t="str">
        <f t="shared" si="87"/>
        <v>98. P103  INTERMEDIATES</v>
      </c>
      <c r="CE351" s="3" t="str">
        <f t="shared" si="87"/>
        <v/>
      </c>
      <c r="CF351" s="3" t="str">
        <f t="shared" si="87"/>
        <v/>
      </c>
      <c r="CG351" s="3" t="str">
        <f t="shared" si="85"/>
        <v/>
      </c>
      <c r="CH351" s="3" t="str">
        <f t="shared" si="85"/>
        <v/>
      </c>
      <c r="CI351" s="3" t="str">
        <f t="shared" si="85"/>
        <v/>
      </c>
      <c r="CJ351" s="3" t="str">
        <f t="shared" si="85"/>
        <v/>
      </c>
      <c r="CK351" s="3" t="str">
        <f t="shared" si="85"/>
        <v/>
      </c>
      <c r="CL351" s="3" t="str">
        <f t="shared" si="85"/>
        <v/>
      </c>
      <c r="CM351" s="3" t="str">
        <f t="shared" si="85"/>
        <v/>
      </c>
      <c r="CN351" s="3" t="str">
        <f t="shared" si="85"/>
        <v/>
      </c>
      <c r="CO351" s="3" t="str">
        <f t="shared" si="85"/>
        <v/>
      </c>
      <c r="CP351" s="3" t="str">
        <f t="shared" si="85"/>
        <v/>
      </c>
      <c r="CQ351" s="3" t="str">
        <f t="shared" si="85"/>
        <v/>
      </c>
      <c r="CR351" s="3" t="str">
        <f t="shared" si="85"/>
        <v/>
      </c>
      <c r="CS351" s="3" t="str">
        <f t="shared" si="85"/>
        <v/>
      </c>
      <c r="CT351" s="3" t="str">
        <f t="shared" si="85"/>
        <v/>
      </c>
      <c r="CU351" s="3" t="str">
        <f t="shared" si="86"/>
        <v>115. REPACKAGING</v>
      </c>
      <c r="CV351" s="3" t="str">
        <f t="shared" si="86"/>
        <v/>
      </c>
      <c r="CW351" s="3" t="str">
        <f t="shared" si="86"/>
        <v/>
      </c>
      <c r="CX351" s="3" t="str">
        <f t="shared" si="86"/>
        <v/>
      </c>
      <c r="CY351" s="3" t="str">
        <f t="shared" si="86"/>
        <v/>
      </c>
      <c r="CZ351" s="3" t="str">
        <f t="shared" si="86"/>
        <v/>
      </c>
      <c r="DA351" s="3" t="str">
        <f t="shared" si="86"/>
        <v/>
      </c>
      <c r="DB351" s="3" t="str">
        <f t="shared" si="86"/>
        <v/>
      </c>
      <c r="DC351" s="3" t="str">
        <f t="shared" si="86"/>
        <v/>
      </c>
      <c r="DD351" s="3" t="str">
        <f t="shared" si="86"/>
        <v/>
      </c>
      <c r="DE351" s="3" t="str">
        <f t="shared" si="86"/>
        <v/>
      </c>
      <c r="DF351" s="3" t="str">
        <f t="shared" si="86"/>
        <v/>
      </c>
      <c r="DG351" s="3" t="str">
        <f t="shared" si="86"/>
        <v/>
      </c>
      <c r="DH351" s="3" t="str">
        <f t="shared" si="86"/>
        <v/>
      </c>
      <c r="DI351" s="3" t="str">
        <f t="shared" si="86"/>
        <v/>
      </c>
      <c r="DJ351" s="3" t="str">
        <f t="shared" si="86"/>
        <v/>
      </c>
      <c r="DK351" s="3" t="str">
        <f t="shared" si="92"/>
        <v/>
      </c>
      <c r="DL351" s="3" t="str">
        <f t="shared" si="92"/>
        <v/>
      </c>
      <c r="DM351" s="3" t="str">
        <f t="shared" si="91"/>
        <v>133. ANCILLARY OR OTHER USE</v>
      </c>
      <c r="DN351" s="3" t="str">
        <f t="shared" si="90"/>
        <v/>
      </c>
      <c r="DO351" s="3" t="str">
        <f t="shared" si="90"/>
        <v/>
      </c>
      <c r="DP351" s="3" t="str">
        <f t="shared" si="90"/>
        <v/>
      </c>
      <c r="DQ351" s="3" t="str">
        <f t="shared" si="90"/>
        <v>137. Z304  FUEL</v>
      </c>
      <c r="DR351" s="3" t="str">
        <f t="shared" si="89"/>
        <v/>
      </c>
      <c r="DS351" s="3" t="str">
        <f t="shared" si="89"/>
        <v/>
      </c>
      <c r="DT351" s="3" t="str">
        <f t="shared" si="84"/>
        <v/>
      </c>
      <c r="DU351" s="3" t="str">
        <f t="shared" si="84"/>
        <v/>
      </c>
      <c r="DV351" s="3" t="str">
        <f t="shared" si="79"/>
        <v/>
      </c>
    </row>
    <row r="352" spans="1:126" ht="162.6" customHeight="1">
      <c r="A352" t="s">
        <v>115</v>
      </c>
      <c r="B352">
        <v>2016</v>
      </c>
      <c r="C352" t="s">
        <v>114</v>
      </c>
      <c r="D352">
        <v>106990</v>
      </c>
      <c r="E352" s="31">
        <v>1316215753144</v>
      </c>
      <c r="F352" t="s">
        <v>755</v>
      </c>
      <c r="G352">
        <v>325212</v>
      </c>
      <c r="H352" t="s">
        <v>756</v>
      </c>
      <c r="I352" t="s">
        <v>757</v>
      </c>
      <c r="J352" t="s">
        <v>223</v>
      </c>
      <c r="K352" t="s">
        <v>216</v>
      </c>
      <c r="L352">
        <v>70805</v>
      </c>
      <c r="M352" s="3" t="str">
        <f t="shared" si="82"/>
        <v>95. USED AS A REACTANT</v>
      </c>
      <c r="N352" s="3" t="s">
        <v>1419</v>
      </c>
      <c r="O352" s="3" t="s">
        <v>1410</v>
      </c>
      <c r="P352">
        <v>889</v>
      </c>
      <c r="Q352">
        <v>2783</v>
      </c>
      <c r="R352">
        <v>3672</v>
      </c>
      <c r="S352" s="3" t="s">
        <v>1405</v>
      </c>
      <c r="T352" s="3" t="s">
        <v>1405</v>
      </c>
      <c r="U352" s="3" t="s">
        <v>1405</v>
      </c>
      <c r="V352" s="3" t="s">
        <v>1405</v>
      </c>
      <c r="W352" s="3" t="s">
        <v>1405</v>
      </c>
      <c r="X352" s="3" t="s">
        <v>1405</v>
      </c>
      <c r="Y352" s="3" t="s">
        <v>1407</v>
      </c>
      <c r="AE352" s="3" t="s">
        <v>1405</v>
      </c>
      <c r="AR352" s="3" t="s">
        <v>1405</v>
      </c>
      <c r="AS352" s="3" t="s">
        <v>1405</v>
      </c>
      <c r="AT352" s="3" t="s">
        <v>1405</v>
      </c>
      <c r="AV352" s="3" t="s">
        <v>1405</v>
      </c>
      <c r="BD352" s="3" t="s">
        <v>1405</v>
      </c>
      <c r="BK352" s="3" t="s">
        <v>1405</v>
      </c>
      <c r="BU352" s="3" t="str">
        <f t="shared" si="88"/>
        <v/>
      </c>
      <c r="BV352" s="3" t="str">
        <f t="shared" si="88"/>
        <v/>
      </c>
      <c r="BW352" s="3" t="str">
        <f t="shared" si="88"/>
        <v/>
      </c>
      <c r="BX352" s="3" t="str">
        <f t="shared" si="88"/>
        <v/>
      </c>
      <c r="BY352" s="3" t="str">
        <f t="shared" si="88"/>
        <v/>
      </c>
      <c r="BZ352" s="3" t="str">
        <f t="shared" si="87"/>
        <v/>
      </c>
      <c r="CA352" s="3" t="str">
        <f t="shared" si="87"/>
        <v>95. USED AS A REACTANT</v>
      </c>
      <c r="CB352" s="3" t="str">
        <f t="shared" si="87"/>
        <v/>
      </c>
      <c r="CC352" s="3" t="str">
        <f t="shared" si="87"/>
        <v/>
      </c>
      <c r="CD352" s="3" t="str">
        <f t="shared" si="87"/>
        <v/>
      </c>
      <c r="CE352" s="3" t="str">
        <f t="shared" si="87"/>
        <v/>
      </c>
      <c r="CF352" s="3" t="str">
        <f t="shared" si="87"/>
        <v/>
      </c>
      <c r="CG352" s="3" t="str">
        <f t="shared" si="85"/>
        <v/>
      </c>
      <c r="CH352" s="3" t="str">
        <f t="shared" si="85"/>
        <v/>
      </c>
      <c r="CI352" s="3" t="str">
        <f t="shared" si="85"/>
        <v/>
      </c>
      <c r="CJ352" s="3" t="str">
        <f t="shared" si="85"/>
        <v/>
      </c>
      <c r="CK352" s="3" t="str">
        <f t="shared" si="85"/>
        <v/>
      </c>
      <c r="CL352" s="3" t="str">
        <f t="shared" si="85"/>
        <v/>
      </c>
      <c r="CM352" s="3" t="str">
        <f t="shared" si="85"/>
        <v/>
      </c>
      <c r="CN352" s="3" t="str">
        <f t="shared" si="85"/>
        <v/>
      </c>
      <c r="CO352" s="3" t="str">
        <f t="shared" si="85"/>
        <v/>
      </c>
      <c r="CP352" s="3" t="str">
        <f t="shared" si="85"/>
        <v/>
      </c>
      <c r="CQ352" s="3" t="str">
        <f t="shared" si="85"/>
        <v/>
      </c>
      <c r="CR352" s="3" t="str">
        <f t="shared" si="85"/>
        <v/>
      </c>
      <c r="CS352" s="3" t="str">
        <f t="shared" si="85"/>
        <v/>
      </c>
      <c r="CT352" s="3" t="str">
        <f t="shared" ref="CT352:DH376" si="93">IF(AR352="Yes", CT$1,"")</f>
        <v/>
      </c>
      <c r="CU352" s="3" t="str">
        <f t="shared" si="86"/>
        <v/>
      </c>
      <c r="CV352" s="3" t="str">
        <f t="shared" si="86"/>
        <v/>
      </c>
      <c r="CW352" s="3" t="str">
        <f t="shared" si="86"/>
        <v/>
      </c>
      <c r="CX352" s="3" t="str">
        <f t="shared" si="86"/>
        <v/>
      </c>
      <c r="CY352" s="3" t="str">
        <f t="shared" si="86"/>
        <v/>
      </c>
      <c r="CZ352" s="3" t="str">
        <f t="shared" si="86"/>
        <v/>
      </c>
      <c r="DA352" s="3" t="str">
        <f t="shared" si="86"/>
        <v/>
      </c>
      <c r="DB352" s="3" t="str">
        <f t="shared" si="86"/>
        <v/>
      </c>
      <c r="DC352" s="3" t="str">
        <f t="shared" si="86"/>
        <v/>
      </c>
      <c r="DD352" s="3" t="str">
        <f t="shared" si="86"/>
        <v/>
      </c>
      <c r="DE352" s="3" t="str">
        <f t="shared" si="86"/>
        <v/>
      </c>
      <c r="DF352" s="3" t="str">
        <f t="shared" si="86"/>
        <v/>
      </c>
      <c r="DG352" s="3" t="str">
        <f t="shared" si="86"/>
        <v/>
      </c>
      <c r="DH352" s="3" t="str">
        <f t="shared" si="86"/>
        <v/>
      </c>
      <c r="DI352" s="3" t="str">
        <f t="shared" si="86"/>
        <v/>
      </c>
      <c r="DJ352" s="3" t="str">
        <f t="shared" si="86"/>
        <v/>
      </c>
      <c r="DK352" s="3" t="str">
        <f t="shared" si="92"/>
        <v/>
      </c>
      <c r="DL352" s="3" t="str">
        <f t="shared" si="92"/>
        <v/>
      </c>
      <c r="DM352" s="3" t="str">
        <f t="shared" si="91"/>
        <v/>
      </c>
      <c r="DN352" s="3" t="str">
        <f t="shared" si="90"/>
        <v/>
      </c>
      <c r="DO352" s="3" t="str">
        <f t="shared" si="90"/>
        <v/>
      </c>
      <c r="DP352" s="3" t="str">
        <f t="shared" si="90"/>
        <v/>
      </c>
      <c r="DQ352" s="3" t="str">
        <f t="shared" si="90"/>
        <v/>
      </c>
      <c r="DR352" s="3" t="str">
        <f t="shared" si="89"/>
        <v/>
      </c>
      <c r="DS352" s="3" t="str">
        <f t="shared" si="89"/>
        <v/>
      </c>
      <c r="DT352" s="3" t="str">
        <f t="shared" si="84"/>
        <v/>
      </c>
      <c r="DU352" s="3" t="str">
        <f t="shared" si="84"/>
        <v/>
      </c>
      <c r="DV352" s="3" t="str">
        <f t="shared" si="79"/>
        <v/>
      </c>
    </row>
    <row r="353" spans="1:126" ht="43.5" customHeight="1">
      <c r="A353" t="s">
        <v>115</v>
      </c>
      <c r="B353">
        <v>2017</v>
      </c>
      <c r="C353" t="s">
        <v>114</v>
      </c>
      <c r="D353">
        <v>106990</v>
      </c>
      <c r="E353" s="31">
        <v>1317216544205</v>
      </c>
      <c r="F353" t="s">
        <v>755</v>
      </c>
      <c r="G353">
        <v>325212</v>
      </c>
      <c r="H353" t="s">
        <v>756</v>
      </c>
      <c r="I353" t="s">
        <v>757</v>
      </c>
      <c r="J353" t="s">
        <v>223</v>
      </c>
      <c r="K353" t="s">
        <v>216</v>
      </c>
      <c r="L353">
        <v>70805</v>
      </c>
      <c r="M353" s="3" t="str">
        <f t="shared" si="82"/>
        <v>89. PRODUCE THE CHEMICAL, 93. AS A BYPRODUCT, 95. USED AS A REACTANT</v>
      </c>
      <c r="N353" s="3" t="s">
        <v>1419</v>
      </c>
      <c r="O353" s="3" t="s">
        <v>1410</v>
      </c>
      <c r="P353">
        <v>0</v>
      </c>
      <c r="Q353">
        <v>0</v>
      </c>
      <c r="R353">
        <v>0</v>
      </c>
      <c r="S353" s="3" t="s">
        <v>1407</v>
      </c>
      <c r="T353" s="3" t="s">
        <v>1405</v>
      </c>
      <c r="U353" s="3" t="s">
        <v>1405</v>
      </c>
      <c r="V353" s="3" t="s">
        <v>1405</v>
      </c>
      <c r="W353" s="3" t="s">
        <v>1407</v>
      </c>
      <c r="X353" s="3" t="s">
        <v>1405</v>
      </c>
      <c r="Y353" s="3" t="s">
        <v>1407</v>
      </c>
      <c r="AE353" s="3" t="s">
        <v>1405</v>
      </c>
      <c r="AR353" s="3" t="s">
        <v>1405</v>
      </c>
      <c r="AS353" s="3" t="s">
        <v>1405</v>
      </c>
      <c r="AT353" s="3" t="s">
        <v>1405</v>
      </c>
      <c r="AV353" s="3" t="s">
        <v>1405</v>
      </c>
      <c r="BD353" s="3" t="s">
        <v>1405</v>
      </c>
      <c r="BK353" s="3" t="s">
        <v>1405</v>
      </c>
      <c r="BU353" s="3" t="str">
        <f t="shared" si="88"/>
        <v>89. PRODUCE THE CHEMICAL</v>
      </c>
      <c r="BV353" s="3" t="str">
        <f t="shared" si="88"/>
        <v/>
      </c>
      <c r="BW353" s="3" t="str">
        <f t="shared" si="88"/>
        <v/>
      </c>
      <c r="BX353" s="3" t="str">
        <f t="shared" si="88"/>
        <v/>
      </c>
      <c r="BY353" s="3" t="str">
        <f t="shared" si="88"/>
        <v>93. AS A BYPRODUCT</v>
      </c>
      <c r="BZ353" s="3" t="str">
        <f t="shared" si="87"/>
        <v/>
      </c>
      <c r="CA353" s="3" t="str">
        <f t="shared" si="87"/>
        <v>95. USED AS A REACTANT</v>
      </c>
      <c r="CB353" s="3" t="str">
        <f t="shared" si="87"/>
        <v/>
      </c>
      <c r="CC353" s="3" t="str">
        <f t="shared" si="87"/>
        <v/>
      </c>
      <c r="CD353" s="3" t="str">
        <f t="shared" si="87"/>
        <v/>
      </c>
      <c r="CE353" s="3" t="str">
        <f t="shared" si="87"/>
        <v/>
      </c>
      <c r="CF353" s="3" t="str">
        <f t="shared" si="87"/>
        <v/>
      </c>
      <c r="CG353" s="3" t="str">
        <f t="shared" si="87"/>
        <v/>
      </c>
      <c r="CH353" s="3" t="str">
        <f t="shared" si="87"/>
        <v/>
      </c>
      <c r="CI353" s="3" t="str">
        <f t="shared" si="87"/>
        <v/>
      </c>
      <c r="CJ353" s="3" t="str">
        <f t="shared" si="87"/>
        <v/>
      </c>
      <c r="CK353" s="3" t="str">
        <f t="shared" si="87"/>
        <v/>
      </c>
      <c r="CL353" s="3" t="str">
        <f t="shared" si="87"/>
        <v/>
      </c>
      <c r="CM353" s="3" t="str">
        <f t="shared" si="87"/>
        <v/>
      </c>
      <c r="CN353" s="3" t="str">
        <f t="shared" si="87"/>
        <v/>
      </c>
      <c r="CO353" s="3" t="str">
        <f t="shared" si="87"/>
        <v/>
      </c>
      <c r="CP353" s="3" t="str">
        <f t="shared" ref="CP353:CZ391" si="94">IF(AN353="Yes", CP$1,"")</f>
        <v/>
      </c>
      <c r="CQ353" s="3" t="str">
        <f t="shared" si="94"/>
        <v/>
      </c>
      <c r="CR353" s="3" t="str">
        <f t="shared" si="94"/>
        <v/>
      </c>
      <c r="CS353" s="3" t="str">
        <f t="shared" si="94"/>
        <v/>
      </c>
      <c r="CT353" s="3" t="str">
        <f t="shared" si="93"/>
        <v/>
      </c>
      <c r="CU353" s="3" t="str">
        <f t="shared" si="86"/>
        <v/>
      </c>
      <c r="CV353" s="3" t="str">
        <f t="shared" si="86"/>
        <v/>
      </c>
      <c r="CW353" s="3" t="str">
        <f t="shared" si="86"/>
        <v/>
      </c>
      <c r="CX353" s="3" t="str">
        <f t="shared" si="86"/>
        <v/>
      </c>
      <c r="CY353" s="3" t="str">
        <f t="shared" si="86"/>
        <v/>
      </c>
      <c r="CZ353" s="3" t="str">
        <f t="shared" si="86"/>
        <v/>
      </c>
      <c r="DA353" s="3" t="str">
        <f t="shared" si="86"/>
        <v/>
      </c>
      <c r="DB353" s="3" t="str">
        <f t="shared" si="86"/>
        <v/>
      </c>
      <c r="DC353" s="3" t="str">
        <f t="shared" si="86"/>
        <v/>
      </c>
      <c r="DD353" s="3" t="str">
        <f t="shared" si="86"/>
        <v/>
      </c>
      <c r="DE353" s="3" t="str">
        <f t="shared" si="86"/>
        <v/>
      </c>
      <c r="DF353" s="3" t="str">
        <f t="shared" si="86"/>
        <v/>
      </c>
      <c r="DG353" s="3" t="str">
        <f t="shared" si="86"/>
        <v/>
      </c>
      <c r="DH353" s="3" t="str">
        <f t="shared" si="86"/>
        <v/>
      </c>
      <c r="DI353" s="3" t="str">
        <f t="shared" si="86"/>
        <v/>
      </c>
      <c r="DJ353" s="3" t="str">
        <f t="shared" si="86"/>
        <v/>
      </c>
      <c r="DK353" s="3" t="str">
        <f t="shared" si="92"/>
        <v/>
      </c>
      <c r="DL353" s="3" t="str">
        <f t="shared" si="92"/>
        <v/>
      </c>
      <c r="DM353" s="3" t="str">
        <f t="shared" si="91"/>
        <v/>
      </c>
      <c r="DN353" s="3" t="str">
        <f t="shared" si="90"/>
        <v/>
      </c>
      <c r="DO353" s="3" t="str">
        <f t="shared" si="90"/>
        <v/>
      </c>
      <c r="DP353" s="3" t="str">
        <f t="shared" si="90"/>
        <v/>
      </c>
      <c r="DQ353" s="3" t="str">
        <f t="shared" si="90"/>
        <v/>
      </c>
      <c r="DR353" s="3" t="str">
        <f t="shared" si="89"/>
        <v/>
      </c>
      <c r="DS353" s="3" t="str">
        <f t="shared" si="89"/>
        <v/>
      </c>
      <c r="DT353" s="3" t="str">
        <f t="shared" si="84"/>
        <v/>
      </c>
      <c r="DU353" s="3" t="str">
        <f t="shared" si="84"/>
        <v/>
      </c>
      <c r="DV353" s="3" t="str">
        <f t="shared" si="79"/>
        <v/>
      </c>
    </row>
    <row r="354" spans="1:126" ht="43.5" customHeight="1">
      <c r="A354" t="s">
        <v>115</v>
      </c>
      <c r="B354">
        <v>2017</v>
      </c>
      <c r="C354" t="s">
        <v>114</v>
      </c>
      <c r="D354">
        <v>106990</v>
      </c>
      <c r="E354" s="31">
        <v>1317216529673</v>
      </c>
      <c r="F354" t="s">
        <v>755</v>
      </c>
      <c r="G354">
        <v>325212</v>
      </c>
      <c r="H354" t="s">
        <v>756</v>
      </c>
      <c r="I354" t="s">
        <v>757</v>
      </c>
      <c r="J354" t="s">
        <v>223</v>
      </c>
      <c r="K354" t="s">
        <v>216</v>
      </c>
      <c r="L354">
        <v>70805</v>
      </c>
      <c r="M354" s="3" t="str">
        <f t="shared" si="82"/>
        <v>89. PRODUCE THE CHEMICAL, 93. AS A BYPRODUCT</v>
      </c>
      <c r="N354" s="3" t="s">
        <v>1419</v>
      </c>
      <c r="O354" s="3" t="s">
        <v>1410</v>
      </c>
      <c r="P354">
        <v>370</v>
      </c>
      <c r="Q354">
        <v>696</v>
      </c>
      <c r="R354">
        <v>1066</v>
      </c>
      <c r="S354" s="3" t="s">
        <v>1407</v>
      </c>
      <c r="T354" s="3" t="s">
        <v>1405</v>
      </c>
      <c r="U354" s="3" t="s">
        <v>1405</v>
      </c>
      <c r="V354" s="3" t="s">
        <v>1405</v>
      </c>
      <c r="W354" s="3" t="s">
        <v>1407</v>
      </c>
      <c r="X354" s="3" t="s">
        <v>1405</v>
      </c>
      <c r="Y354" s="3" t="s">
        <v>1405</v>
      </c>
      <c r="AE354" s="3" t="s">
        <v>1405</v>
      </c>
      <c r="AR354" s="3" t="s">
        <v>1405</v>
      </c>
      <c r="AS354" s="3" t="s">
        <v>1405</v>
      </c>
      <c r="AT354" s="3" t="s">
        <v>1405</v>
      </c>
      <c r="AV354" s="3" t="s">
        <v>1405</v>
      </c>
      <c r="BD354" s="3" t="s">
        <v>1405</v>
      </c>
      <c r="BK354" s="3" t="s">
        <v>1405</v>
      </c>
      <c r="BU354" s="3" t="str">
        <f t="shared" si="88"/>
        <v>89. PRODUCE THE CHEMICAL</v>
      </c>
      <c r="BV354" s="3" t="str">
        <f t="shared" si="88"/>
        <v/>
      </c>
      <c r="BW354" s="3" t="str">
        <f t="shared" si="88"/>
        <v/>
      </c>
      <c r="BX354" s="3" t="str">
        <f t="shared" si="88"/>
        <v/>
      </c>
      <c r="BY354" s="3" t="str">
        <f t="shared" si="88"/>
        <v>93. AS A BYPRODUCT</v>
      </c>
      <c r="BZ354" s="3" t="str">
        <f t="shared" si="87"/>
        <v/>
      </c>
      <c r="CA354" s="3" t="str">
        <f t="shared" si="87"/>
        <v/>
      </c>
      <c r="CB354" s="3" t="str">
        <f t="shared" si="87"/>
        <v/>
      </c>
      <c r="CC354" s="3" t="str">
        <f t="shared" si="87"/>
        <v/>
      </c>
      <c r="CD354" s="3" t="str">
        <f t="shared" si="87"/>
        <v/>
      </c>
      <c r="CE354" s="3" t="str">
        <f t="shared" si="87"/>
        <v/>
      </c>
      <c r="CF354" s="3" t="str">
        <f t="shared" si="87"/>
        <v/>
      </c>
      <c r="CG354" s="3" t="str">
        <f t="shared" si="87"/>
        <v/>
      </c>
      <c r="CH354" s="3" t="str">
        <f t="shared" si="87"/>
        <v/>
      </c>
      <c r="CI354" s="3" t="str">
        <f t="shared" si="87"/>
        <v/>
      </c>
      <c r="CJ354" s="3" t="str">
        <f t="shared" si="87"/>
        <v/>
      </c>
      <c r="CK354" s="3" t="str">
        <f t="shared" si="87"/>
        <v/>
      </c>
      <c r="CL354" s="3" t="str">
        <f t="shared" si="87"/>
        <v/>
      </c>
      <c r="CM354" s="3" t="str">
        <f t="shared" si="87"/>
        <v/>
      </c>
      <c r="CN354" s="3" t="str">
        <f t="shared" si="87"/>
        <v/>
      </c>
      <c r="CO354" s="3" t="str">
        <f t="shared" si="87"/>
        <v/>
      </c>
      <c r="CP354" s="3" t="str">
        <f t="shared" si="94"/>
        <v/>
      </c>
      <c r="CQ354" s="3" t="str">
        <f t="shared" si="94"/>
        <v/>
      </c>
      <c r="CR354" s="3" t="str">
        <f t="shared" si="94"/>
        <v/>
      </c>
      <c r="CS354" s="3" t="str">
        <f t="shared" si="94"/>
        <v/>
      </c>
      <c r="CT354" s="3" t="str">
        <f t="shared" si="93"/>
        <v/>
      </c>
      <c r="CU354" s="3" t="str">
        <f t="shared" si="86"/>
        <v/>
      </c>
      <c r="CV354" s="3" t="str">
        <f t="shared" si="86"/>
        <v/>
      </c>
      <c r="CW354" s="3" t="str">
        <f t="shared" si="86"/>
        <v/>
      </c>
      <c r="CX354" s="3" t="str">
        <f t="shared" si="86"/>
        <v/>
      </c>
      <c r="CY354" s="3" t="str">
        <f t="shared" si="86"/>
        <v/>
      </c>
      <c r="CZ354" s="3" t="str">
        <f t="shared" si="86"/>
        <v/>
      </c>
      <c r="DA354" s="3" t="str">
        <f t="shared" si="86"/>
        <v/>
      </c>
      <c r="DB354" s="3" t="str">
        <f t="shared" si="86"/>
        <v/>
      </c>
      <c r="DC354" s="3" t="str">
        <f t="shared" si="86"/>
        <v/>
      </c>
      <c r="DD354" s="3" t="str">
        <f t="shared" si="86"/>
        <v/>
      </c>
      <c r="DE354" s="3" t="str">
        <f t="shared" si="86"/>
        <v/>
      </c>
      <c r="DF354" s="3" t="str">
        <f t="shared" si="86"/>
        <v/>
      </c>
      <c r="DG354" s="3" t="str">
        <f t="shared" si="86"/>
        <v/>
      </c>
      <c r="DH354" s="3" t="str">
        <f t="shared" si="86"/>
        <v/>
      </c>
      <c r="DI354" s="3" t="str">
        <f t="shared" si="86"/>
        <v/>
      </c>
      <c r="DJ354" s="3" t="str">
        <f t="shared" si="86"/>
        <v/>
      </c>
      <c r="DK354" s="3" t="str">
        <f t="shared" si="92"/>
        <v/>
      </c>
      <c r="DL354" s="3" t="str">
        <f t="shared" si="92"/>
        <v/>
      </c>
      <c r="DM354" s="3" t="str">
        <f t="shared" si="91"/>
        <v/>
      </c>
      <c r="DN354" s="3" t="str">
        <f t="shared" si="90"/>
        <v/>
      </c>
      <c r="DO354" s="3" t="str">
        <f t="shared" si="90"/>
        <v/>
      </c>
      <c r="DP354" s="3" t="str">
        <f t="shared" si="90"/>
        <v/>
      </c>
      <c r="DQ354" s="3" t="str">
        <f t="shared" si="90"/>
        <v/>
      </c>
      <c r="DR354" s="3" t="str">
        <f t="shared" si="89"/>
        <v/>
      </c>
      <c r="DS354" s="3" t="str">
        <f t="shared" si="89"/>
        <v/>
      </c>
      <c r="DT354" s="3" t="str">
        <f t="shared" si="84"/>
        <v/>
      </c>
      <c r="DU354" s="3" t="str">
        <f t="shared" si="84"/>
        <v/>
      </c>
      <c r="DV354" s="3" t="str">
        <f t="shared" si="79"/>
        <v/>
      </c>
    </row>
    <row r="355" spans="1:126" ht="43.5" customHeight="1">
      <c r="A355" t="s">
        <v>115</v>
      </c>
      <c r="B355">
        <v>2018</v>
      </c>
      <c r="C355" t="s">
        <v>114</v>
      </c>
      <c r="D355">
        <v>106990</v>
      </c>
      <c r="E355" s="31">
        <v>1318217432715</v>
      </c>
      <c r="F355" t="s">
        <v>755</v>
      </c>
      <c r="G355">
        <v>325212</v>
      </c>
      <c r="H355" t="s">
        <v>756</v>
      </c>
      <c r="I355" t="s">
        <v>757</v>
      </c>
      <c r="J355" t="s">
        <v>223</v>
      </c>
      <c r="K355" t="s">
        <v>216</v>
      </c>
      <c r="L355">
        <v>70805</v>
      </c>
      <c r="M355" s="3" t="str">
        <f t="shared" si="82"/>
        <v>89. PRODUCE THE CHEMICAL, 93. AS A BYPRODUCT, 133. ANCILLARY OR OTHER USE, 142. Z399  OTHER</v>
      </c>
      <c r="N355" s="3" t="s">
        <v>1419</v>
      </c>
      <c r="O355" s="3" t="s">
        <v>1410</v>
      </c>
      <c r="P355">
        <v>0</v>
      </c>
      <c r="Q355">
        <v>0</v>
      </c>
      <c r="R355">
        <v>0</v>
      </c>
      <c r="S355" s="3" t="s">
        <v>1407</v>
      </c>
      <c r="T355" s="3" t="s">
        <v>1405</v>
      </c>
      <c r="U355" s="3" t="s">
        <v>1405</v>
      </c>
      <c r="V355" s="3" t="s">
        <v>1405</v>
      </c>
      <c r="W355" s="3" t="s">
        <v>1407</v>
      </c>
      <c r="X355" s="3" t="s">
        <v>1405</v>
      </c>
      <c r="Y355" s="3" t="s">
        <v>1405</v>
      </c>
      <c r="Z355" s="3" t="s">
        <v>1405</v>
      </c>
      <c r="AA355" s="3" t="s">
        <v>1405</v>
      </c>
      <c r="AB355" s="3" t="s">
        <v>1405</v>
      </c>
      <c r="AC355" s="3" t="s">
        <v>1405</v>
      </c>
      <c r="AD355" s="3" t="s">
        <v>1405</v>
      </c>
      <c r="AE355" s="3" t="s">
        <v>1405</v>
      </c>
      <c r="AF355" s="3" t="s">
        <v>1405</v>
      </c>
      <c r="AG355" s="3" t="s">
        <v>1405</v>
      </c>
      <c r="AH355" s="3" t="s">
        <v>1405</v>
      </c>
      <c r="AI355" s="3" t="s">
        <v>1405</v>
      </c>
      <c r="AJ355" s="3" t="s">
        <v>1405</v>
      </c>
      <c r="AK355" s="3" t="s">
        <v>1405</v>
      </c>
      <c r="AL355" s="3" t="s">
        <v>1405</v>
      </c>
      <c r="AM355" s="3" t="s">
        <v>1405</v>
      </c>
      <c r="AN355" s="3" t="s">
        <v>1405</v>
      </c>
      <c r="AO355" s="3" t="s">
        <v>1405</v>
      </c>
      <c r="AP355" s="3" t="s">
        <v>1405</v>
      </c>
      <c r="AQ355" s="3" t="s">
        <v>1405</v>
      </c>
      <c r="AR355" s="3" t="s">
        <v>1405</v>
      </c>
      <c r="AS355" s="3" t="s">
        <v>1405</v>
      </c>
      <c r="AT355" s="3" t="s">
        <v>1405</v>
      </c>
      <c r="AU355" s="3" t="s">
        <v>1405</v>
      </c>
      <c r="AV355" s="3" t="s">
        <v>1405</v>
      </c>
      <c r="AW355" s="3" t="s">
        <v>1405</v>
      </c>
      <c r="AX355" s="3" t="s">
        <v>1405</v>
      </c>
      <c r="AY355" s="3" t="s">
        <v>1405</v>
      </c>
      <c r="AZ355" s="3" t="s">
        <v>1405</v>
      </c>
      <c r="BA355" s="3" t="s">
        <v>1405</v>
      </c>
      <c r="BB355" s="3" t="s">
        <v>1405</v>
      </c>
      <c r="BC355" s="3" t="s">
        <v>1405</v>
      </c>
      <c r="BD355" s="3" t="s">
        <v>1405</v>
      </c>
      <c r="BE355" s="3" t="s">
        <v>1405</v>
      </c>
      <c r="BF355" s="3" t="s">
        <v>1405</v>
      </c>
      <c r="BG355" s="3" t="s">
        <v>1405</v>
      </c>
      <c r="BH355" s="3" t="s">
        <v>1405</v>
      </c>
      <c r="BI355" s="3" t="s">
        <v>1405</v>
      </c>
      <c r="BJ355" s="3" t="s">
        <v>1405</v>
      </c>
      <c r="BK355" s="3" t="s">
        <v>1407</v>
      </c>
      <c r="BL355" s="3" t="s">
        <v>1405</v>
      </c>
      <c r="BM355" s="3" t="s">
        <v>1405</v>
      </c>
      <c r="BN355" s="3" t="s">
        <v>1405</v>
      </c>
      <c r="BO355" s="3" t="s">
        <v>1405</v>
      </c>
      <c r="BP355" s="3" t="s">
        <v>1405</v>
      </c>
      <c r="BQ355" s="3" t="s">
        <v>1405</v>
      </c>
      <c r="BR355" s="3" t="s">
        <v>1405</v>
      </c>
      <c r="BS355" s="3" t="s">
        <v>1405</v>
      </c>
      <c r="BT355" s="3" t="s">
        <v>1407</v>
      </c>
      <c r="BU355" s="3" t="str">
        <f t="shared" si="88"/>
        <v>89. PRODUCE THE CHEMICAL</v>
      </c>
      <c r="BV355" s="3" t="str">
        <f t="shared" si="88"/>
        <v/>
      </c>
      <c r="BW355" s="3" t="str">
        <f t="shared" si="88"/>
        <v/>
      </c>
      <c r="BX355" s="3" t="str">
        <f t="shared" si="88"/>
        <v/>
      </c>
      <c r="BY355" s="3" t="str">
        <f t="shared" si="88"/>
        <v>93. AS A BYPRODUCT</v>
      </c>
      <c r="BZ355" s="3" t="str">
        <f t="shared" si="87"/>
        <v/>
      </c>
      <c r="CA355" s="3" t="str">
        <f t="shared" si="87"/>
        <v/>
      </c>
      <c r="CB355" s="3" t="str">
        <f t="shared" si="87"/>
        <v/>
      </c>
      <c r="CC355" s="3" t="str">
        <f t="shared" si="87"/>
        <v/>
      </c>
      <c r="CD355" s="3" t="str">
        <f t="shared" si="87"/>
        <v/>
      </c>
      <c r="CE355" s="3" t="str">
        <f t="shared" si="87"/>
        <v/>
      </c>
      <c r="CF355" s="3" t="str">
        <f t="shared" si="87"/>
        <v/>
      </c>
      <c r="CG355" s="3" t="str">
        <f t="shared" si="87"/>
        <v/>
      </c>
      <c r="CH355" s="3" t="str">
        <f t="shared" si="87"/>
        <v/>
      </c>
      <c r="CI355" s="3" t="str">
        <f t="shared" si="87"/>
        <v/>
      </c>
      <c r="CJ355" s="3" t="str">
        <f t="shared" si="87"/>
        <v/>
      </c>
      <c r="CK355" s="3" t="str">
        <f t="shared" si="87"/>
        <v/>
      </c>
      <c r="CL355" s="3" t="str">
        <f t="shared" si="87"/>
        <v/>
      </c>
      <c r="CM355" s="3" t="str">
        <f t="shared" si="87"/>
        <v/>
      </c>
      <c r="CN355" s="3" t="str">
        <f t="shared" si="87"/>
        <v/>
      </c>
      <c r="CO355" s="3" t="str">
        <f t="shared" si="87"/>
        <v/>
      </c>
      <c r="CP355" s="3" t="str">
        <f t="shared" si="94"/>
        <v/>
      </c>
      <c r="CQ355" s="3" t="str">
        <f t="shared" si="94"/>
        <v/>
      </c>
      <c r="CR355" s="3" t="str">
        <f t="shared" si="94"/>
        <v/>
      </c>
      <c r="CS355" s="3" t="str">
        <f t="shared" si="94"/>
        <v/>
      </c>
      <c r="CT355" s="3" t="str">
        <f t="shared" si="93"/>
        <v/>
      </c>
      <c r="CU355" s="3" t="str">
        <f t="shared" si="86"/>
        <v/>
      </c>
      <c r="CV355" s="3" t="str">
        <f t="shared" si="86"/>
        <v/>
      </c>
      <c r="CW355" s="3" t="str">
        <f t="shared" si="86"/>
        <v/>
      </c>
      <c r="CX355" s="3" t="str">
        <f t="shared" si="86"/>
        <v/>
      </c>
      <c r="CY355" s="3" t="str">
        <f t="shared" si="86"/>
        <v/>
      </c>
      <c r="CZ355" s="3" t="str">
        <f t="shared" si="86"/>
        <v/>
      </c>
      <c r="DA355" s="3" t="str">
        <f t="shared" si="86"/>
        <v/>
      </c>
      <c r="DB355" s="3" t="str">
        <f t="shared" si="86"/>
        <v/>
      </c>
      <c r="DC355" s="3" t="str">
        <f t="shared" si="86"/>
        <v/>
      </c>
      <c r="DD355" s="3" t="str">
        <f t="shared" si="86"/>
        <v/>
      </c>
      <c r="DE355" s="3" t="str">
        <f t="shared" si="86"/>
        <v/>
      </c>
      <c r="DF355" s="3" t="str">
        <f t="shared" si="86"/>
        <v/>
      </c>
      <c r="DG355" s="3" t="str">
        <f t="shared" si="86"/>
        <v/>
      </c>
      <c r="DH355" s="3" t="str">
        <f t="shared" si="86"/>
        <v/>
      </c>
      <c r="DI355" s="3" t="str">
        <f t="shared" si="86"/>
        <v/>
      </c>
      <c r="DJ355" s="3" t="str">
        <f t="shared" si="86"/>
        <v/>
      </c>
      <c r="DK355" s="3" t="str">
        <f t="shared" si="92"/>
        <v/>
      </c>
      <c r="DL355" s="3" t="str">
        <f t="shared" si="92"/>
        <v/>
      </c>
      <c r="DM355" s="3" t="str">
        <f t="shared" si="91"/>
        <v>133. ANCILLARY OR OTHER USE</v>
      </c>
      <c r="DN355" s="3" t="str">
        <f t="shared" si="90"/>
        <v/>
      </c>
      <c r="DO355" s="3" t="str">
        <f t="shared" si="90"/>
        <v/>
      </c>
      <c r="DP355" s="3" t="str">
        <f t="shared" si="90"/>
        <v/>
      </c>
      <c r="DQ355" s="3" t="str">
        <f t="shared" si="90"/>
        <v/>
      </c>
      <c r="DR355" s="3" t="str">
        <f t="shared" si="89"/>
        <v/>
      </c>
      <c r="DS355" s="3" t="str">
        <f t="shared" si="89"/>
        <v/>
      </c>
      <c r="DT355" s="3" t="str">
        <f t="shared" si="84"/>
        <v/>
      </c>
      <c r="DU355" s="3" t="str">
        <f t="shared" si="84"/>
        <v/>
      </c>
      <c r="DV355" s="3" t="str">
        <f t="shared" si="79"/>
        <v>142. Z399  OTHER</v>
      </c>
    </row>
    <row r="356" spans="1:126" ht="43.5" customHeight="1">
      <c r="A356" t="s">
        <v>115</v>
      </c>
      <c r="B356">
        <v>2019</v>
      </c>
      <c r="C356" t="s">
        <v>114</v>
      </c>
      <c r="D356">
        <v>106990</v>
      </c>
      <c r="E356" s="31">
        <v>1319218294078</v>
      </c>
      <c r="F356" t="s">
        <v>755</v>
      </c>
      <c r="G356">
        <v>325212</v>
      </c>
      <c r="H356" t="s">
        <v>756</v>
      </c>
      <c r="I356" t="s">
        <v>757</v>
      </c>
      <c r="J356" t="s">
        <v>223</v>
      </c>
      <c r="K356" t="s">
        <v>216</v>
      </c>
      <c r="L356">
        <v>70805</v>
      </c>
      <c r="M356" s="3" t="str">
        <f t="shared" si="82"/>
        <v>89. PRODUCE THE CHEMICAL, 93. AS A BYPRODUCT</v>
      </c>
      <c r="N356" s="3" t="s">
        <v>1419</v>
      </c>
      <c r="O356" s="3" t="s">
        <v>1410</v>
      </c>
      <c r="P356">
        <v>0.3</v>
      </c>
      <c r="Q356">
        <v>0</v>
      </c>
      <c r="R356">
        <v>0.3</v>
      </c>
      <c r="S356" s="3" t="s">
        <v>1407</v>
      </c>
      <c r="T356" s="3" t="s">
        <v>1405</v>
      </c>
      <c r="U356" s="3" t="s">
        <v>1405</v>
      </c>
      <c r="V356" s="3" t="s">
        <v>1405</v>
      </c>
      <c r="W356" s="3" t="s">
        <v>1407</v>
      </c>
      <c r="X356" s="3" t="s">
        <v>1405</v>
      </c>
      <c r="Y356" s="3" t="s">
        <v>1405</v>
      </c>
      <c r="Z356" s="3" t="s">
        <v>1405</v>
      </c>
      <c r="AA356" s="3" t="s">
        <v>1405</v>
      </c>
      <c r="AB356" s="3" t="s">
        <v>1405</v>
      </c>
      <c r="AC356" s="3" t="s">
        <v>1405</v>
      </c>
      <c r="AD356" s="3" t="s">
        <v>1405</v>
      </c>
      <c r="AE356" s="3" t="s">
        <v>1405</v>
      </c>
      <c r="AF356" s="3" t="s">
        <v>1405</v>
      </c>
      <c r="AG356" s="3" t="s">
        <v>1405</v>
      </c>
      <c r="AH356" s="3" t="s">
        <v>1405</v>
      </c>
      <c r="AI356" s="3" t="s">
        <v>1405</v>
      </c>
      <c r="AJ356" s="3" t="s">
        <v>1405</v>
      </c>
      <c r="AK356" s="3" t="s">
        <v>1405</v>
      </c>
      <c r="AL356" s="3" t="s">
        <v>1405</v>
      </c>
      <c r="AM356" s="3" t="s">
        <v>1405</v>
      </c>
      <c r="AN356" s="3" t="s">
        <v>1405</v>
      </c>
      <c r="AO356" s="3" t="s">
        <v>1405</v>
      </c>
      <c r="AP356" s="3" t="s">
        <v>1405</v>
      </c>
      <c r="AQ356" s="3" t="s">
        <v>1405</v>
      </c>
      <c r="AR356" s="3" t="s">
        <v>1405</v>
      </c>
      <c r="AS356" s="3" t="s">
        <v>1405</v>
      </c>
      <c r="AT356" s="3" t="s">
        <v>1405</v>
      </c>
      <c r="AU356" s="3" t="s">
        <v>1405</v>
      </c>
      <c r="AV356" s="3" t="s">
        <v>1405</v>
      </c>
      <c r="AW356" s="3" t="s">
        <v>1405</v>
      </c>
      <c r="AX356" s="3" t="s">
        <v>1405</v>
      </c>
      <c r="AY356" s="3" t="s">
        <v>1405</v>
      </c>
      <c r="AZ356" s="3" t="s">
        <v>1405</v>
      </c>
      <c r="BA356" s="3" t="s">
        <v>1405</v>
      </c>
      <c r="BB356" s="3" t="s">
        <v>1405</v>
      </c>
      <c r="BC356" s="3" t="s">
        <v>1405</v>
      </c>
      <c r="BD356" s="3" t="s">
        <v>1405</v>
      </c>
      <c r="BE356" s="3" t="s">
        <v>1405</v>
      </c>
      <c r="BF356" s="3" t="s">
        <v>1405</v>
      </c>
      <c r="BG356" s="3" t="s">
        <v>1405</v>
      </c>
      <c r="BH356" s="3" t="s">
        <v>1405</v>
      </c>
      <c r="BI356" s="3" t="s">
        <v>1405</v>
      </c>
      <c r="BJ356" s="3" t="s">
        <v>1405</v>
      </c>
      <c r="BK356" s="3" t="s">
        <v>1405</v>
      </c>
      <c r="BL356" s="3" t="s">
        <v>1405</v>
      </c>
      <c r="BM356" s="3" t="s">
        <v>1405</v>
      </c>
      <c r="BN356" s="3" t="s">
        <v>1405</v>
      </c>
      <c r="BO356" s="3" t="s">
        <v>1405</v>
      </c>
      <c r="BP356" s="3" t="s">
        <v>1405</v>
      </c>
      <c r="BQ356" s="3" t="s">
        <v>1405</v>
      </c>
      <c r="BR356" s="3" t="s">
        <v>1405</v>
      </c>
      <c r="BS356" s="3" t="s">
        <v>1405</v>
      </c>
      <c r="BT356" s="3" t="s">
        <v>1405</v>
      </c>
      <c r="BU356" s="3" t="str">
        <f t="shared" si="88"/>
        <v>89. PRODUCE THE CHEMICAL</v>
      </c>
      <c r="BV356" s="3" t="str">
        <f t="shared" si="88"/>
        <v/>
      </c>
      <c r="BW356" s="3" t="str">
        <f t="shared" si="88"/>
        <v/>
      </c>
      <c r="BX356" s="3" t="str">
        <f t="shared" si="88"/>
        <v/>
      </c>
      <c r="BY356" s="3" t="str">
        <f t="shared" si="88"/>
        <v>93. AS A BYPRODUCT</v>
      </c>
      <c r="BZ356" s="3" t="str">
        <f t="shared" si="87"/>
        <v/>
      </c>
      <c r="CA356" s="3" t="str">
        <f t="shared" si="87"/>
        <v/>
      </c>
      <c r="CB356" s="3" t="str">
        <f t="shared" si="87"/>
        <v/>
      </c>
      <c r="CC356" s="3" t="str">
        <f t="shared" si="87"/>
        <v/>
      </c>
      <c r="CD356" s="3" t="str">
        <f t="shared" si="87"/>
        <v/>
      </c>
      <c r="CE356" s="3" t="str">
        <f t="shared" si="87"/>
        <v/>
      </c>
      <c r="CF356" s="3" t="str">
        <f t="shared" si="87"/>
        <v/>
      </c>
      <c r="CG356" s="3" t="str">
        <f t="shared" si="87"/>
        <v/>
      </c>
      <c r="CH356" s="3" t="str">
        <f t="shared" si="87"/>
        <v/>
      </c>
      <c r="CI356" s="3" t="str">
        <f t="shared" si="87"/>
        <v/>
      </c>
      <c r="CJ356" s="3" t="str">
        <f t="shared" si="87"/>
        <v/>
      </c>
      <c r="CK356" s="3" t="str">
        <f t="shared" si="87"/>
        <v/>
      </c>
      <c r="CL356" s="3" t="str">
        <f t="shared" si="87"/>
        <v/>
      </c>
      <c r="CM356" s="3" t="str">
        <f t="shared" si="87"/>
        <v/>
      </c>
      <c r="CN356" s="3" t="str">
        <f t="shared" si="87"/>
        <v/>
      </c>
      <c r="CO356" s="3" t="str">
        <f t="shared" si="87"/>
        <v/>
      </c>
      <c r="CP356" s="3" t="str">
        <f t="shared" si="94"/>
        <v/>
      </c>
      <c r="CQ356" s="3" t="str">
        <f t="shared" si="94"/>
        <v/>
      </c>
      <c r="CR356" s="3" t="str">
        <f t="shared" si="94"/>
        <v/>
      </c>
      <c r="CS356" s="3" t="str">
        <f t="shared" si="94"/>
        <v/>
      </c>
      <c r="CT356" s="3" t="str">
        <f t="shared" si="93"/>
        <v/>
      </c>
      <c r="CU356" s="3" t="str">
        <f t="shared" si="86"/>
        <v/>
      </c>
      <c r="CV356" s="3" t="str">
        <f t="shared" si="86"/>
        <v/>
      </c>
      <c r="CW356" s="3" t="str">
        <f t="shared" si="86"/>
        <v/>
      </c>
      <c r="CX356" s="3" t="str">
        <f t="shared" si="86"/>
        <v/>
      </c>
      <c r="CY356" s="3" t="str">
        <f t="shared" si="86"/>
        <v/>
      </c>
      <c r="CZ356" s="3" t="str">
        <f t="shared" si="86"/>
        <v/>
      </c>
      <c r="DA356" s="3" t="str">
        <f t="shared" si="86"/>
        <v/>
      </c>
      <c r="DB356" s="3" t="str">
        <f t="shared" si="86"/>
        <v/>
      </c>
      <c r="DC356" s="3" t="str">
        <f t="shared" si="86"/>
        <v/>
      </c>
      <c r="DD356" s="3" t="str">
        <f t="shared" si="86"/>
        <v/>
      </c>
      <c r="DE356" s="3" t="str">
        <f t="shared" si="86"/>
        <v/>
      </c>
      <c r="DF356" s="3" t="str">
        <f t="shared" si="86"/>
        <v/>
      </c>
      <c r="DG356" s="3" t="str">
        <f t="shared" si="86"/>
        <v/>
      </c>
      <c r="DH356" s="3" t="str">
        <f t="shared" si="86"/>
        <v/>
      </c>
      <c r="DI356" s="3" t="str">
        <f t="shared" si="86"/>
        <v/>
      </c>
      <c r="DJ356" s="3" t="str">
        <f t="shared" si="86"/>
        <v/>
      </c>
      <c r="DK356" s="3" t="str">
        <f t="shared" si="92"/>
        <v/>
      </c>
      <c r="DL356" s="3" t="str">
        <f t="shared" si="92"/>
        <v/>
      </c>
      <c r="DM356" s="3" t="str">
        <f t="shared" si="91"/>
        <v/>
      </c>
      <c r="DN356" s="3" t="str">
        <f t="shared" si="90"/>
        <v/>
      </c>
      <c r="DO356" s="3" t="str">
        <f t="shared" si="90"/>
        <v/>
      </c>
      <c r="DP356" s="3" t="str">
        <f t="shared" si="90"/>
        <v/>
      </c>
      <c r="DQ356" s="3" t="str">
        <f t="shared" si="90"/>
        <v/>
      </c>
      <c r="DR356" s="3" t="str">
        <f t="shared" si="89"/>
        <v/>
      </c>
      <c r="DS356" s="3" t="str">
        <f t="shared" si="89"/>
        <v/>
      </c>
      <c r="DT356" s="3" t="str">
        <f t="shared" si="84"/>
        <v/>
      </c>
      <c r="DU356" s="3" t="str">
        <f t="shared" si="84"/>
        <v/>
      </c>
      <c r="DV356" s="3" t="str">
        <f t="shared" si="79"/>
        <v/>
      </c>
    </row>
    <row r="357" spans="1:126" ht="43.5" customHeight="1">
      <c r="A357" t="s">
        <v>115</v>
      </c>
      <c r="B357">
        <v>2020</v>
      </c>
      <c r="C357" t="s">
        <v>114</v>
      </c>
      <c r="D357">
        <v>106990</v>
      </c>
      <c r="E357" s="31">
        <v>1320219320013</v>
      </c>
      <c r="F357" t="s">
        <v>755</v>
      </c>
      <c r="G357">
        <v>325212</v>
      </c>
      <c r="H357" t="s">
        <v>756</v>
      </c>
      <c r="I357" t="s">
        <v>757</v>
      </c>
      <c r="J357" t="s">
        <v>223</v>
      </c>
      <c r="K357" t="s">
        <v>216</v>
      </c>
      <c r="L357">
        <v>70805</v>
      </c>
      <c r="M357" s="3" t="str">
        <f t="shared" si="82"/>
        <v>89. PRODUCE THE CHEMICAL, 92. SALE OR DISTRIBUTION OF THE CHEMICAL, 93. AS A BYPRODUCT, 94. AS A MANUFACTURED IMPURITY, 116. AS A PROCESS IMPURITY</v>
      </c>
      <c r="N357" s="3" t="s">
        <v>1419</v>
      </c>
      <c r="O357" s="3" t="s">
        <v>1410</v>
      </c>
      <c r="P357">
        <v>2</v>
      </c>
      <c r="Q357">
        <v>0</v>
      </c>
      <c r="R357">
        <v>2</v>
      </c>
      <c r="S357" s="3" t="s">
        <v>1407</v>
      </c>
      <c r="T357" s="3" t="s">
        <v>1405</v>
      </c>
      <c r="U357" s="3" t="s">
        <v>1405</v>
      </c>
      <c r="V357" s="3" t="s">
        <v>1407</v>
      </c>
      <c r="W357" s="3" t="s">
        <v>1407</v>
      </c>
      <c r="X357" s="3" t="s">
        <v>1407</v>
      </c>
      <c r="Y357" s="3" t="s">
        <v>1405</v>
      </c>
      <c r="Z357" s="3" t="s">
        <v>1405</v>
      </c>
      <c r="AA357" s="3" t="s">
        <v>1405</v>
      </c>
      <c r="AB357" s="3" t="s">
        <v>1405</v>
      </c>
      <c r="AC357" s="3" t="s">
        <v>1405</v>
      </c>
      <c r="AD357" s="3" t="s">
        <v>1405</v>
      </c>
      <c r="AE357" s="3" t="s">
        <v>1405</v>
      </c>
      <c r="AF357" s="3" t="s">
        <v>1405</v>
      </c>
      <c r="AG357" s="3" t="s">
        <v>1405</v>
      </c>
      <c r="AH357" s="3" t="s">
        <v>1405</v>
      </c>
      <c r="AI357" s="3" t="s">
        <v>1405</v>
      </c>
      <c r="AJ357" s="3" t="s">
        <v>1405</v>
      </c>
      <c r="AK357" s="3" t="s">
        <v>1405</v>
      </c>
      <c r="AL357" s="3" t="s">
        <v>1405</v>
      </c>
      <c r="AM357" s="3" t="s">
        <v>1405</v>
      </c>
      <c r="AN357" s="3" t="s">
        <v>1405</v>
      </c>
      <c r="AO357" s="3" t="s">
        <v>1405</v>
      </c>
      <c r="AP357" s="3" t="s">
        <v>1405</v>
      </c>
      <c r="AQ357" s="3" t="s">
        <v>1405</v>
      </c>
      <c r="AR357" s="3" t="s">
        <v>1405</v>
      </c>
      <c r="AS357" s="3" t="s">
        <v>1405</v>
      </c>
      <c r="AT357" s="3" t="s">
        <v>1407</v>
      </c>
      <c r="AU357" s="3" t="s">
        <v>1405</v>
      </c>
      <c r="AV357" s="3" t="s">
        <v>1405</v>
      </c>
      <c r="AW357" s="3" t="s">
        <v>1405</v>
      </c>
      <c r="AX357" s="3" t="s">
        <v>1405</v>
      </c>
      <c r="AY357" s="3" t="s">
        <v>1405</v>
      </c>
      <c r="AZ357" s="3" t="s">
        <v>1405</v>
      </c>
      <c r="BA357" s="3" t="s">
        <v>1405</v>
      </c>
      <c r="BB357" s="3" t="s">
        <v>1405</v>
      </c>
      <c r="BC357" s="3" t="s">
        <v>1405</v>
      </c>
      <c r="BD357" s="3" t="s">
        <v>1405</v>
      </c>
      <c r="BE357" s="3" t="s">
        <v>1405</v>
      </c>
      <c r="BF357" s="3" t="s">
        <v>1405</v>
      </c>
      <c r="BG357" s="3" t="s">
        <v>1405</v>
      </c>
      <c r="BH357" s="3" t="s">
        <v>1405</v>
      </c>
      <c r="BI357" s="3" t="s">
        <v>1405</v>
      </c>
      <c r="BJ357" s="3" t="s">
        <v>1405</v>
      </c>
      <c r="BK357" s="3" t="s">
        <v>1405</v>
      </c>
      <c r="BL357" s="3" t="s">
        <v>1405</v>
      </c>
      <c r="BM357" s="3" t="s">
        <v>1405</v>
      </c>
      <c r="BN357" s="3" t="s">
        <v>1405</v>
      </c>
      <c r="BO357" s="3" t="s">
        <v>1405</v>
      </c>
      <c r="BP357" s="3" t="s">
        <v>1405</v>
      </c>
      <c r="BQ357" s="3" t="s">
        <v>1405</v>
      </c>
      <c r="BR357" s="3" t="s">
        <v>1405</v>
      </c>
      <c r="BS357" s="3" t="s">
        <v>1405</v>
      </c>
      <c r="BT357" s="3" t="s">
        <v>1405</v>
      </c>
      <c r="BU357" s="3" t="str">
        <f t="shared" si="88"/>
        <v>89. PRODUCE THE CHEMICAL</v>
      </c>
      <c r="BV357" s="3" t="str">
        <f t="shared" si="88"/>
        <v/>
      </c>
      <c r="BW357" s="3" t="str">
        <f t="shared" si="88"/>
        <v/>
      </c>
      <c r="BX357" s="3" t="str">
        <f t="shared" si="88"/>
        <v>92. SALE OR DISTRIBUTION OF THE CHEMICAL</v>
      </c>
      <c r="BY357" s="3" t="str">
        <f t="shared" si="88"/>
        <v>93. AS A BYPRODUCT</v>
      </c>
      <c r="BZ357" s="3" t="str">
        <f t="shared" si="87"/>
        <v>94. AS A MANUFACTURED IMPURITY</v>
      </c>
      <c r="CA357" s="3" t="str">
        <f t="shared" si="87"/>
        <v/>
      </c>
      <c r="CB357" s="3" t="str">
        <f t="shared" si="87"/>
        <v/>
      </c>
      <c r="CC357" s="3" t="str">
        <f t="shared" si="87"/>
        <v/>
      </c>
      <c r="CD357" s="3" t="str">
        <f t="shared" si="87"/>
        <v/>
      </c>
      <c r="CE357" s="3" t="str">
        <f t="shared" si="87"/>
        <v/>
      </c>
      <c r="CF357" s="3" t="str">
        <f t="shared" si="87"/>
        <v/>
      </c>
      <c r="CG357" s="3" t="str">
        <f t="shared" si="87"/>
        <v/>
      </c>
      <c r="CH357" s="3" t="str">
        <f t="shared" si="87"/>
        <v/>
      </c>
      <c r="CI357" s="3" t="str">
        <f t="shared" si="87"/>
        <v/>
      </c>
      <c r="CJ357" s="3" t="str">
        <f t="shared" si="87"/>
        <v/>
      </c>
      <c r="CK357" s="3" t="str">
        <f t="shared" si="87"/>
        <v/>
      </c>
      <c r="CL357" s="3" t="str">
        <f t="shared" si="87"/>
        <v/>
      </c>
      <c r="CM357" s="3" t="str">
        <f t="shared" si="87"/>
        <v/>
      </c>
      <c r="CN357" s="3" t="str">
        <f t="shared" si="87"/>
        <v/>
      </c>
      <c r="CO357" s="3" t="str">
        <f t="shared" si="87"/>
        <v/>
      </c>
      <c r="CP357" s="3" t="str">
        <f t="shared" si="94"/>
        <v/>
      </c>
      <c r="CQ357" s="3" t="str">
        <f t="shared" si="94"/>
        <v/>
      </c>
      <c r="CR357" s="3" t="str">
        <f t="shared" si="94"/>
        <v/>
      </c>
      <c r="CS357" s="3" t="str">
        <f t="shared" si="94"/>
        <v/>
      </c>
      <c r="CT357" s="3" t="str">
        <f t="shared" si="93"/>
        <v/>
      </c>
      <c r="CU357" s="3" t="str">
        <f t="shared" si="86"/>
        <v/>
      </c>
      <c r="CV357" s="3" t="str">
        <f t="shared" si="86"/>
        <v>116. AS A PROCESS IMPURITY</v>
      </c>
      <c r="CW357" s="3" t="str">
        <f t="shared" si="86"/>
        <v/>
      </c>
      <c r="CX357" s="3" t="str">
        <f t="shared" si="86"/>
        <v/>
      </c>
      <c r="CY357" s="3" t="str">
        <f t="shared" si="86"/>
        <v/>
      </c>
      <c r="CZ357" s="3" t="str">
        <f t="shared" si="86"/>
        <v/>
      </c>
      <c r="DA357" s="3" t="str">
        <f t="shared" si="86"/>
        <v/>
      </c>
      <c r="DB357" s="3" t="str">
        <f t="shared" si="86"/>
        <v/>
      </c>
      <c r="DC357" s="3" t="str">
        <f t="shared" si="86"/>
        <v/>
      </c>
      <c r="DD357" s="3" t="str">
        <f t="shared" si="86"/>
        <v/>
      </c>
      <c r="DE357" s="3" t="str">
        <f t="shared" si="86"/>
        <v/>
      </c>
      <c r="DF357" s="3" t="str">
        <f t="shared" si="86"/>
        <v/>
      </c>
      <c r="DG357" s="3" t="str">
        <f t="shared" si="86"/>
        <v/>
      </c>
      <c r="DH357" s="3" t="str">
        <f t="shared" si="86"/>
        <v/>
      </c>
      <c r="DI357" s="3" t="str">
        <f t="shared" si="86"/>
        <v/>
      </c>
      <c r="DJ357" s="3" t="str">
        <f t="shared" si="86"/>
        <v/>
      </c>
      <c r="DK357" s="3" t="str">
        <f t="shared" si="92"/>
        <v/>
      </c>
      <c r="DL357" s="3" t="str">
        <f t="shared" si="92"/>
        <v/>
      </c>
      <c r="DM357" s="3" t="str">
        <f t="shared" si="91"/>
        <v/>
      </c>
      <c r="DN357" s="3" t="str">
        <f t="shared" si="90"/>
        <v/>
      </c>
      <c r="DO357" s="3" t="str">
        <f t="shared" si="90"/>
        <v/>
      </c>
      <c r="DP357" s="3" t="str">
        <f t="shared" si="90"/>
        <v/>
      </c>
      <c r="DQ357" s="3" t="str">
        <f t="shared" si="90"/>
        <v/>
      </c>
      <c r="DR357" s="3" t="str">
        <f t="shared" si="89"/>
        <v/>
      </c>
      <c r="DS357" s="3" t="str">
        <f t="shared" si="89"/>
        <v/>
      </c>
      <c r="DT357" s="3" t="str">
        <f t="shared" si="84"/>
        <v/>
      </c>
      <c r="DU357" s="3" t="str">
        <f t="shared" si="84"/>
        <v/>
      </c>
      <c r="DV357" s="3" t="str">
        <f t="shared" si="79"/>
        <v/>
      </c>
    </row>
    <row r="358" spans="1:126" ht="43.5" customHeight="1">
      <c r="A358" t="s">
        <v>115</v>
      </c>
      <c r="B358">
        <v>2021</v>
      </c>
      <c r="C358" t="s">
        <v>114</v>
      </c>
      <c r="D358">
        <v>106990</v>
      </c>
      <c r="E358" s="31">
        <v>1321220415537</v>
      </c>
      <c r="F358" t="s">
        <v>755</v>
      </c>
      <c r="G358">
        <v>325212</v>
      </c>
      <c r="H358" t="s">
        <v>756</v>
      </c>
      <c r="I358" t="s">
        <v>757</v>
      </c>
      <c r="J358" t="s">
        <v>223</v>
      </c>
      <c r="K358" t="s">
        <v>216</v>
      </c>
      <c r="L358">
        <v>70805</v>
      </c>
      <c r="M358" s="3" t="str">
        <f t="shared" si="82"/>
        <v>89. PRODUCE THE CHEMICAL, 93. AS A BYPRODUCT, 133. ANCILLARY OR OTHER USE, 142. Z399  OTHER</v>
      </c>
      <c r="N358" s="3" t="s">
        <v>1419</v>
      </c>
      <c r="O358" s="3" t="s">
        <v>1410</v>
      </c>
      <c r="P358">
        <v>2</v>
      </c>
      <c r="Q358">
        <v>0</v>
      </c>
      <c r="R358">
        <v>2</v>
      </c>
      <c r="S358" s="3" t="s">
        <v>1407</v>
      </c>
      <c r="T358" s="3" t="s">
        <v>1405</v>
      </c>
      <c r="U358" s="3" t="s">
        <v>1405</v>
      </c>
      <c r="V358" s="3" t="s">
        <v>1405</v>
      </c>
      <c r="W358" s="3" t="s">
        <v>1407</v>
      </c>
      <c r="X358" s="3" t="s">
        <v>1405</v>
      </c>
      <c r="Y358" s="3" t="s">
        <v>1405</v>
      </c>
      <c r="Z358" s="3" t="s">
        <v>1405</v>
      </c>
      <c r="AA358" s="3" t="s">
        <v>1405</v>
      </c>
      <c r="AB358" s="3" t="s">
        <v>1405</v>
      </c>
      <c r="AC358" s="3" t="s">
        <v>1405</v>
      </c>
      <c r="AD358" s="3" t="s">
        <v>1405</v>
      </c>
      <c r="AE358" s="3" t="s">
        <v>1405</v>
      </c>
      <c r="AF358" s="3" t="s">
        <v>1405</v>
      </c>
      <c r="AG358" s="3" t="s">
        <v>1405</v>
      </c>
      <c r="AH358" s="3" t="s">
        <v>1405</v>
      </c>
      <c r="AI358" s="3" t="s">
        <v>1405</v>
      </c>
      <c r="AJ358" s="3" t="s">
        <v>1405</v>
      </c>
      <c r="AK358" s="3" t="s">
        <v>1405</v>
      </c>
      <c r="AL358" s="3" t="s">
        <v>1405</v>
      </c>
      <c r="AM358" s="3" t="s">
        <v>1405</v>
      </c>
      <c r="AN358" s="3" t="s">
        <v>1405</v>
      </c>
      <c r="AO358" s="3" t="s">
        <v>1405</v>
      </c>
      <c r="AP358" s="3" t="s">
        <v>1405</v>
      </c>
      <c r="AQ358" s="3" t="s">
        <v>1405</v>
      </c>
      <c r="AR358" s="3" t="s">
        <v>1405</v>
      </c>
      <c r="AS358" s="3" t="s">
        <v>1405</v>
      </c>
      <c r="AT358" s="3" t="s">
        <v>1405</v>
      </c>
      <c r="AU358" s="3" t="s">
        <v>1405</v>
      </c>
      <c r="AV358" s="3" t="s">
        <v>1405</v>
      </c>
      <c r="AW358" s="3" t="s">
        <v>1405</v>
      </c>
      <c r="AX358" s="3" t="s">
        <v>1405</v>
      </c>
      <c r="AY358" s="3" t="s">
        <v>1405</v>
      </c>
      <c r="AZ358" s="3" t="s">
        <v>1405</v>
      </c>
      <c r="BA358" s="3" t="s">
        <v>1405</v>
      </c>
      <c r="BB358" s="3" t="s">
        <v>1405</v>
      </c>
      <c r="BC358" s="3" t="s">
        <v>1405</v>
      </c>
      <c r="BD358" s="3" t="s">
        <v>1405</v>
      </c>
      <c r="BE358" s="3" t="s">
        <v>1405</v>
      </c>
      <c r="BF358" s="3" t="s">
        <v>1405</v>
      </c>
      <c r="BG358" s="3" t="s">
        <v>1405</v>
      </c>
      <c r="BH358" s="3" t="s">
        <v>1405</v>
      </c>
      <c r="BI358" s="3" t="s">
        <v>1405</v>
      </c>
      <c r="BJ358" s="3" t="s">
        <v>1405</v>
      </c>
      <c r="BK358" s="3" t="s">
        <v>1407</v>
      </c>
      <c r="BL358" s="3" t="s">
        <v>1405</v>
      </c>
      <c r="BM358" s="3" t="s">
        <v>1405</v>
      </c>
      <c r="BN358" s="3" t="s">
        <v>1405</v>
      </c>
      <c r="BO358" s="3" t="s">
        <v>1405</v>
      </c>
      <c r="BP358" s="3" t="s">
        <v>1405</v>
      </c>
      <c r="BQ358" s="3" t="s">
        <v>1405</v>
      </c>
      <c r="BR358" s="3" t="s">
        <v>1405</v>
      </c>
      <c r="BS358" s="3" t="s">
        <v>1405</v>
      </c>
      <c r="BT358" s="3" t="s">
        <v>1407</v>
      </c>
      <c r="BU358" s="3" t="str">
        <f t="shared" si="88"/>
        <v>89. PRODUCE THE CHEMICAL</v>
      </c>
      <c r="BV358" s="3" t="str">
        <f t="shared" si="88"/>
        <v/>
      </c>
      <c r="BW358" s="3" t="str">
        <f t="shared" si="88"/>
        <v/>
      </c>
      <c r="BX358" s="3" t="str">
        <f t="shared" si="88"/>
        <v/>
      </c>
      <c r="BY358" s="3" t="str">
        <f t="shared" si="88"/>
        <v>93. AS A BYPRODUCT</v>
      </c>
      <c r="BZ358" s="3" t="str">
        <f t="shared" si="87"/>
        <v/>
      </c>
      <c r="CA358" s="3" t="str">
        <f t="shared" si="87"/>
        <v/>
      </c>
      <c r="CB358" s="3" t="str">
        <f t="shared" si="87"/>
        <v/>
      </c>
      <c r="CC358" s="3" t="str">
        <f t="shared" si="87"/>
        <v/>
      </c>
      <c r="CD358" s="3" t="str">
        <f t="shared" si="87"/>
        <v/>
      </c>
      <c r="CE358" s="3" t="str">
        <f t="shared" si="87"/>
        <v/>
      </c>
      <c r="CF358" s="3" t="str">
        <f t="shared" si="87"/>
        <v/>
      </c>
      <c r="CG358" s="3" t="str">
        <f t="shared" si="87"/>
        <v/>
      </c>
      <c r="CH358" s="3" t="str">
        <f t="shared" si="87"/>
        <v/>
      </c>
      <c r="CI358" s="3" t="str">
        <f t="shared" si="87"/>
        <v/>
      </c>
      <c r="CJ358" s="3" t="str">
        <f t="shared" si="87"/>
        <v/>
      </c>
      <c r="CK358" s="3" t="str">
        <f t="shared" si="87"/>
        <v/>
      </c>
      <c r="CL358" s="3" t="str">
        <f t="shared" si="87"/>
        <v/>
      </c>
      <c r="CM358" s="3" t="str">
        <f t="shared" si="87"/>
        <v/>
      </c>
      <c r="CN358" s="3" t="str">
        <f t="shared" si="87"/>
        <v/>
      </c>
      <c r="CO358" s="3" t="str">
        <f t="shared" si="87"/>
        <v/>
      </c>
      <c r="CP358" s="3" t="str">
        <f t="shared" si="94"/>
        <v/>
      </c>
      <c r="CQ358" s="3" t="str">
        <f t="shared" si="94"/>
        <v/>
      </c>
      <c r="CR358" s="3" t="str">
        <f t="shared" si="94"/>
        <v/>
      </c>
      <c r="CS358" s="3" t="str">
        <f t="shared" si="94"/>
        <v/>
      </c>
      <c r="CT358" s="3" t="str">
        <f t="shared" si="93"/>
        <v/>
      </c>
      <c r="CU358" s="3" t="str">
        <f t="shared" si="86"/>
        <v/>
      </c>
      <c r="CV358" s="3" t="str">
        <f t="shared" si="86"/>
        <v/>
      </c>
      <c r="CW358" s="3" t="str">
        <f t="shared" si="86"/>
        <v/>
      </c>
      <c r="CX358" s="3" t="str">
        <f t="shared" si="86"/>
        <v/>
      </c>
      <c r="CY358" s="3" t="str">
        <f t="shared" si="86"/>
        <v/>
      </c>
      <c r="CZ358" s="3" t="str">
        <f t="shared" si="86"/>
        <v/>
      </c>
      <c r="DA358" s="3" t="str">
        <f t="shared" si="86"/>
        <v/>
      </c>
      <c r="DB358" s="3" t="str">
        <f t="shared" si="86"/>
        <v/>
      </c>
      <c r="DC358" s="3" t="str">
        <f t="shared" si="86"/>
        <v/>
      </c>
      <c r="DD358" s="3" t="str">
        <f t="shared" si="86"/>
        <v/>
      </c>
      <c r="DE358" s="3" t="str">
        <f t="shared" si="86"/>
        <v/>
      </c>
      <c r="DF358" s="3" t="str">
        <f t="shared" si="86"/>
        <v/>
      </c>
      <c r="DG358" s="3" t="str">
        <f t="shared" si="86"/>
        <v/>
      </c>
      <c r="DH358" s="3" t="str">
        <f t="shared" si="86"/>
        <v/>
      </c>
      <c r="DI358" s="3" t="str">
        <f t="shared" si="86"/>
        <v/>
      </c>
      <c r="DJ358" s="3" t="str">
        <f t="shared" si="86"/>
        <v/>
      </c>
      <c r="DK358" s="3" t="str">
        <f t="shared" si="92"/>
        <v/>
      </c>
      <c r="DL358" s="3" t="str">
        <f t="shared" si="92"/>
        <v/>
      </c>
      <c r="DM358" s="3" t="str">
        <f t="shared" si="91"/>
        <v>133. ANCILLARY OR OTHER USE</v>
      </c>
      <c r="DN358" s="3" t="str">
        <f t="shared" si="90"/>
        <v/>
      </c>
      <c r="DO358" s="3" t="str">
        <f t="shared" si="90"/>
        <v/>
      </c>
      <c r="DP358" s="3" t="str">
        <f t="shared" si="90"/>
        <v/>
      </c>
      <c r="DQ358" s="3" t="str">
        <f t="shared" si="90"/>
        <v/>
      </c>
      <c r="DR358" s="3" t="str">
        <f t="shared" si="89"/>
        <v/>
      </c>
      <c r="DS358" s="3" t="str">
        <f t="shared" si="89"/>
        <v/>
      </c>
      <c r="DT358" s="3" t="str">
        <f t="shared" si="84"/>
        <v/>
      </c>
      <c r="DU358" s="3" t="str">
        <f t="shared" si="84"/>
        <v/>
      </c>
      <c r="DV358" s="3" t="str">
        <f t="shared" si="79"/>
        <v>142. Z399  OTHER</v>
      </c>
    </row>
    <row r="359" spans="1:126" ht="60">
      <c r="A359" t="s">
        <v>115</v>
      </c>
      <c r="B359">
        <v>2016</v>
      </c>
      <c r="C359" t="s">
        <v>114</v>
      </c>
      <c r="D359">
        <v>106990</v>
      </c>
      <c r="E359" s="31">
        <v>1316215733193</v>
      </c>
      <c r="F359" t="s">
        <v>758</v>
      </c>
      <c r="G359">
        <v>324110</v>
      </c>
      <c r="H359" t="s">
        <v>759</v>
      </c>
      <c r="I359" t="s">
        <v>760</v>
      </c>
      <c r="J359" t="s">
        <v>223</v>
      </c>
      <c r="K359" t="s">
        <v>216</v>
      </c>
      <c r="L359">
        <v>70805</v>
      </c>
      <c r="M359" s="3" t="str">
        <f t="shared" si="82"/>
        <v>89. PRODUCE THE CHEMICAL, 92. SALE OR DISTRIBUTION OF THE CHEMICAL, 93. AS A BYPRODUCT, 94. AS A MANUFACTURED IMPURITY, 116. AS A PROCESS IMPURITY</v>
      </c>
      <c r="N359" s="3" t="s">
        <v>53</v>
      </c>
      <c r="O359" s="3" t="s">
        <v>1410</v>
      </c>
      <c r="P359">
        <v>370</v>
      </c>
      <c r="Q359">
        <v>68</v>
      </c>
      <c r="R359">
        <v>438</v>
      </c>
      <c r="S359" s="3" t="s">
        <v>1407</v>
      </c>
      <c r="T359" s="3" t="s">
        <v>1405</v>
      </c>
      <c r="U359" s="3" t="s">
        <v>1405</v>
      </c>
      <c r="V359" s="3" t="s">
        <v>1407</v>
      </c>
      <c r="W359" s="3" t="s">
        <v>1407</v>
      </c>
      <c r="X359" s="3" t="s">
        <v>1407</v>
      </c>
      <c r="Y359" s="3" t="s">
        <v>1405</v>
      </c>
      <c r="AE359" s="3" t="s">
        <v>1405</v>
      </c>
      <c r="AR359" s="3" t="s">
        <v>1405</v>
      </c>
      <c r="AS359" s="3" t="s">
        <v>1405</v>
      </c>
      <c r="AT359" s="3" t="s">
        <v>1407</v>
      </c>
      <c r="AV359" s="3" t="s">
        <v>1405</v>
      </c>
      <c r="BD359" s="3" t="s">
        <v>1405</v>
      </c>
      <c r="BK359" s="3" t="s">
        <v>1405</v>
      </c>
      <c r="BU359" s="3" t="str">
        <f t="shared" si="88"/>
        <v>89. PRODUCE THE CHEMICAL</v>
      </c>
      <c r="BV359" s="3" t="str">
        <f t="shared" si="88"/>
        <v/>
      </c>
      <c r="BW359" s="3" t="str">
        <f t="shared" si="88"/>
        <v/>
      </c>
      <c r="BX359" s="3" t="str">
        <f t="shared" si="88"/>
        <v>92. SALE OR DISTRIBUTION OF THE CHEMICAL</v>
      </c>
      <c r="BY359" s="3" t="str">
        <f t="shared" si="88"/>
        <v>93. AS A BYPRODUCT</v>
      </c>
      <c r="BZ359" s="3" t="str">
        <f t="shared" si="87"/>
        <v>94. AS A MANUFACTURED IMPURITY</v>
      </c>
      <c r="CA359" s="3" t="str">
        <f t="shared" si="87"/>
        <v/>
      </c>
      <c r="CB359" s="3" t="str">
        <f t="shared" si="87"/>
        <v/>
      </c>
      <c r="CC359" s="3" t="str">
        <f t="shared" si="87"/>
        <v/>
      </c>
      <c r="CD359" s="3" t="str">
        <f t="shared" si="87"/>
        <v/>
      </c>
      <c r="CE359" s="3" t="str">
        <f t="shared" si="87"/>
        <v/>
      </c>
      <c r="CF359" s="3" t="str">
        <f t="shared" si="87"/>
        <v/>
      </c>
      <c r="CG359" s="3" t="str">
        <f t="shared" si="87"/>
        <v/>
      </c>
      <c r="CH359" s="3" t="str">
        <f t="shared" si="87"/>
        <v/>
      </c>
      <c r="CI359" s="3" t="str">
        <f t="shared" si="87"/>
        <v/>
      </c>
      <c r="CJ359" s="3" t="str">
        <f t="shared" si="87"/>
        <v/>
      </c>
      <c r="CK359" s="3" t="str">
        <f t="shared" si="87"/>
        <v/>
      </c>
      <c r="CL359" s="3" t="str">
        <f t="shared" si="87"/>
        <v/>
      </c>
      <c r="CM359" s="3" t="str">
        <f t="shared" si="87"/>
        <v/>
      </c>
      <c r="CN359" s="3" t="str">
        <f t="shared" si="87"/>
        <v/>
      </c>
      <c r="CO359" s="3" t="str">
        <f t="shared" si="87"/>
        <v/>
      </c>
      <c r="CP359" s="3" t="str">
        <f t="shared" si="94"/>
        <v/>
      </c>
      <c r="CQ359" s="3" t="str">
        <f t="shared" si="94"/>
        <v/>
      </c>
      <c r="CR359" s="3" t="str">
        <f t="shared" si="94"/>
        <v/>
      </c>
      <c r="CS359" s="3" t="str">
        <f t="shared" si="94"/>
        <v/>
      </c>
      <c r="CT359" s="3" t="str">
        <f t="shared" si="93"/>
        <v/>
      </c>
      <c r="CU359" s="3" t="str">
        <f t="shared" si="86"/>
        <v/>
      </c>
      <c r="CV359" s="3" t="str">
        <f t="shared" si="86"/>
        <v>116. AS A PROCESS IMPURITY</v>
      </c>
      <c r="CW359" s="3" t="str">
        <f t="shared" si="86"/>
        <v/>
      </c>
      <c r="CX359" s="3" t="str">
        <f t="shared" si="86"/>
        <v/>
      </c>
      <c r="CY359" s="3" t="str">
        <f t="shared" si="86"/>
        <v/>
      </c>
      <c r="CZ359" s="3" t="str">
        <f t="shared" si="86"/>
        <v/>
      </c>
      <c r="DA359" s="3" t="str">
        <f t="shared" si="86"/>
        <v/>
      </c>
      <c r="DB359" s="3" t="str">
        <f t="shared" si="86"/>
        <v/>
      </c>
      <c r="DC359" s="3" t="str">
        <f t="shared" si="86"/>
        <v/>
      </c>
      <c r="DD359" s="3" t="str">
        <f t="shared" si="86"/>
        <v/>
      </c>
      <c r="DE359" s="3" t="str">
        <f t="shared" si="86"/>
        <v/>
      </c>
      <c r="DF359" s="3" t="str">
        <f t="shared" si="86"/>
        <v/>
      </c>
      <c r="DG359" s="3" t="str">
        <f t="shared" si="86"/>
        <v/>
      </c>
      <c r="DH359" s="3" t="str">
        <f t="shared" si="86"/>
        <v/>
      </c>
      <c r="DI359" s="3" t="str">
        <f t="shared" ref="DI359:DP422" si="95">IF(BG359="Yes", DI$1,"")</f>
        <v/>
      </c>
      <c r="DJ359" s="3" t="str">
        <f t="shared" si="95"/>
        <v/>
      </c>
      <c r="DK359" s="3" t="str">
        <f t="shared" si="92"/>
        <v/>
      </c>
      <c r="DL359" s="3" t="str">
        <f t="shared" si="92"/>
        <v/>
      </c>
      <c r="DM359" s="3" t="str">
        <f t="shared" si="91"/>
        <v/>
      </c>
      <c r="DN359" s="3" t="str">
        <f t="shared" si="90"/>
        <v/>
      </c>
      <c r="DO359" s="3" t="str">
        <f t="shared" si="90"/>
        <v/>
      </c>
      <c r="DP359" s="3" t="str">
        <f t="shared" si="90"/>
        <v/>
      </c>
      <c r="DQ359" s="3" t="str">
        <f t="shared" si="90"/>
        <v/>
      </c>
      <c r="DR359" s="3" t="str">
        <f t="shared" si="89"/>
        <v/>
      </c>
      <c r="DS359" s="3" t="str">
        <f t="shared" si="89"/>
        <v/>
      </c>
      <c r="DT359" s="3" t="str">
        <f t="shared" si="84"/>
        <v/>
      </c>
      <c r="DU359" s="3" t="str">
        <f t="shared" si="84"/>
        <v/>
      </c>
      <c r="DV359" s="3" t="str">
        <f t="shared" si="79"/>
        <v/>
      </c>
    </row>
    <row r="360" spans="1:126" ht="60">
      <c r="A360" t="s">
        <v>115</v>
      </c>
      <c r="B360">
        <v>2017</v>
      </c>
      <c r="C360" t="s">
        <v>114</v>
      </c>
      <c r="D360">
        <v>106990</v>
      </c>
      <c r="E360" s="31">
        <v>1317216531119</v>
      </c>
      <c r="F360" t="s">
        <v>758</v>
      </c>
      <c r="G360">
        <v>324110</v>
      </c>
      <c r="H360" t="s">
        <v>759</v>
      </c>
      <c r="I360" t="s">
        <v>760</v>
      </c>
      <c r="J360" t="s">
        <v>223</v>
      </c>
      <c r="K360" t="s">
        <v>216</v>
      </c>
      <c r="L360">
        <v>70805</v>
      </c>
      <c r="M360" s="3" t="str">
        <f t="shared" si="82"/>
        <v>89. PRODUCE THE CHEMICAL, 92. SALE OR DISTRIBUTION OF THE CHEMICAL, 93. AS A BYPRODUCT, 94. AS A MANUFACTURED IMPURITY, 116. AS A PROCESS IMPURITY</v>
      </c>
      <c r="N360" s="3" t="s">
        <v>53</v>
      </c>
      <c r="O360" s="3" t="s">
        <v>1410</v>
      </c>
      <c r="P360">
        <v>380</v>
      </c>
      <c r="Q360">
        <v>84</v>
      </c>
      <c r="R360">
        <v>464</v>
      </c>
      <c r="S360" s="3" t="s">
        <v>1407</v>
      </c>
      <c r="T360" s="3" t="s">
        <v>1405</v>
      </c>
      <c r="U360" s="3" t="s">
        <v>1405</v>
      </c>
      <c r="V360" s="3" t="s">
        <v>1407</v>
      </c>
      <c r="W360" s="3" t="s">
        <v>1407</v>
      </c>
      <c r="X360" s="3" t="s">
        <v>1407</v>
      </c>
      <c r="Y360" s="3" t="s">
        <v>1405</v>
      </c>
      <c r="AE360" s="3" t="s">
        <v>1405</v>
      </c>
      <c r="AR360" s="3" t="s">
        <v>1405</v>
      </c>
      <c r="AS360" s="3" t="s">
        <v>1405</v>
      </c>
      <c r="AT360" s="3" t="s">
        <v>1407</v>
      </c>
      <c r="AV360" s="3" t="s">
        <v>1405</v>
      </c>
      <c r="BD360" s="3" t="s">
        <v>1405</v>
      </c>
      <c r="BK360" s="3" t="s">
        <v>1405</v>
      </c>
      <c r="BU360" s="3" t="str">
        <f t="shared" si="88"/>
        <v>89. PRODUCE THE CHEMICAL</v>
      </c>
      <c r="BV360" s="3" t="str">
        <f t="shared" si="88"/>
        <v/>
      </c>
      <c r="BW360" s="3" t="str">
        <f t="shared" si="88"/>
        <v/>
      </c>
      <c r="BX360" s="3" t="str">
        <f t="shared" si="88"/>
        <v>92. SALE OR DISTRIBUTION OF THE CHEMICAL</v>
      </c>
      <c r="BY360" s="3" t="str">
        <f t="shared" si="88"/>
        <v>93. AS A BYPRODUCT</v>
      </c>
      <c r="BZ360" s="3" t="str">
        <f t="shared" si="87"/>
        <v>94. AS A MANUFACTURED IMPURITY</v>
      </c>
      <c r="CA360" s="3" t="str">
        <f t="shared" si="87"/>
        <v/>
      </c>
      <c r="CB360" s="3" t="str">
        <f t="shared" si="87"/>
        <v/>
      </c>
      <c r="CC360" s="3" t="str">
        <f t="shared" si="87"/>
        <v/>
      </c>
      <c r="CD360" s="3" t="str">
        <f t="shared" si="87"/>
        <v/>
      </c>
      <c r="CE360" s="3" t="str">
        <f t="shared" si="87"/>
        <v/>
      </c>
      <c r="CF360" s="3" t="str">
        <f t="shared" si="87"/>
        <v/>
      </c>
      <c r="CG360" s="3" t="str">
        <f t="shared" si="87"/>
        <v/>
      </c>
      <c r="CH360" s="3" t="str">
        <f t="shared" si="87"/>
        <v/>
      </c>
      <c r="CI360" s="3" t="str">
        <f t="shared" si="87"/>
        <v/>
      </c>
      <c r="CJ360" s="3" t="str">
        <f t="shared" si="87"/>
        <v/>
      </c>
      <c r="CK360" s="3" t="str">
        <f t="shared" si="87"/>
        <v/>
      </c>
      <c r="CL360" s="3" t="str">
        <f t="shared" si="87"/>
        <v/>
      </c>
      <c r="CM360" s="3" t="str">
        <f t="shared" si="87"/>
        <v/>
      </c>
      <c r="CN360" s="3" t="str">
        <f t="shared" si="87"/>
        <v/>
      </c>
      <c r="CO360" s="3" t="str">
        <f t="shared" si="87"/>
        <v/>
      </c>
      <c r="CP360" s="3" t="str">
        <f t="shared" si="94"/>
        <v/>
      </c>
      <c r="CQ360" s="3" t="str">
        <f t="shared" si="94"/>
        <v/>
      </c>
      <c r="CR360" s="3" t="str">
        <f t="shared" si="94"/>
        <v/>
      </c>
      <c r="CS360" s="3" t="str">
        <f t="shared" si="94"/>
        <v/>
      </c>
      <c r="CT360" s="3" t="str">
        <f t="shared" si="93"/>
        <v/>
      </c>
      <c r="CU360" s="3" t="str">
        <f t="shared" si="93"/>
        <v/>
      </c>
      <c r="CV360" s="3" t="str">
        <f t="shared" si="93"/>
        <v>116. AS A PROCESS IMPURITY</v>
      </c>
      <c r="CW360" s="3" t="str">
        <f t="shared" si="93"/>
        <v/>
      </c>
      <c r="CX360" s="3" t="str">
        <f t="shared" si="93"/>
        <v/>
      </c>
      <c r="CY360" s="3" t="str">
        <f t="shared" si="93"/>
        <v/>
      </c>
      <c r="CZ360" s="3" t="str">
        <f t="shared" si="93"/>
        <v/>
      </c>
      <c r="DA360" s="3" t="str">
        <f t="shared" si="93"/>
        <v/>
      </c>
      <c r="DB360" s="3" t="str">
        <f t="shared" si="93"/>
        <v/>
      </c>
      <c r="DC360" s="3" t="str">
        <f t="shared" si="93"/>
        <v/>
      </c>
      <c r="DD360" s="3" t="str">
        <f t="shared" si="93"/>
        <v/>
      </c>
      <c r="DE360" s="3" t="str">
        <f t="shared" si="93"/>
        <v/>
      </c>
      <c r="DF360" s="3" t="str">
        <f t="shared" si="93"/>
        <v/>
      </c>
      <c r="DG360" s="3" t="str">
        <f t="shared" si="93"/>
        <v/>
      </c>
      <c r="DH360" s="3" t="str">
        <f t="shared" si="93"/>
        <v/>
      </c>
      <c r="DI360" s="3" t="str">
        <f t="shared" si="95"/>
        <v/>
      </c>
      <c r="DJ360" s="3" t="str">
        <f t="shared" si="95"/>
        <v/>
      </c>
      <c r="DK360" s="3" t="str">
        <f t="shared" si="92"/>
        <v/>
      </c>
      <c r="DL360" s="3" t="str">
        <f t="shared" si="92"/>
        <v/>
      </c>
      <c r="DM360" s="3" t="str">
        <f t="shared" si="91"/>
        <v/>
      </c>
      <c r="DN360" s="3" t="str">
        <f t="shared" si="90"/>
        <v/>
      </c>
      <c r="DO360" s="3" t="str">
        <f t="shared" si="90"/>
        <v/>
      </c>
      <c r="DP360" s="3" t="str">
        <f t="shared" si="90"/>
        <v/>
      </c>
      <c r="DQ360" s="3" t="str">
        <f t="shared" si="90"/>
        <v/>
      </c>
      <c r="DR360" s="3" t="str">
        <f t="shared" si="89"/>
        <v/>
      </c>
      <c r="DS360" s="3" t="str">
        <f t="shared" si="89"/>
        <v/>
      </c>
      <c r="DT360" s="3" t="str">
        <f t="shared" si="84"/>
        <v/>
      </c>
      <c r="DU360" s="3" t="str">
        <f t="shared" si="84"/>
        <v/>
      </c>
      <c r="DV360" s="3" t="str">
        <f t="shared" si="79"/>
        <v/>
      </c>
    </row>
    <row r="361" spans="1:126" ht="105">
      <c r="A361" t="s">
        <v>115</v>
      </c>
      <c r="B361">
        <v>2018</v>
      </c>
      <c r="C361" t="s">
        <v>114</v>
      </c>
      <c r="D361">
        <v>106990</v>
      </c>
      <c r="E361" s="31">
        <v>1318217433919</v>
      </c>
      <c r="F361" t="s">
        <v>758</v>
      </c>
      <c r="G361">
        <v>324110</v>
      </c>
      <c r="H361" t="s">
        <v>759</v>
      </c>
      <c r="I361" t="s">
        <v>760</v>
      </c>
      <c r="J361" t="s">
        <v>223</v>
      </c>
      <c r="K361" t="s">
        <v>216</v>
      </c>
      <c r="L361">
        <v>70805</v>
      </c>
      <c r="M361" s="3" t="str">
        <f t="shared" si="82"/>
        <v>89. PRODUCE THE CHEMICAL, 92. SALE OR DISTRIBUTION OF THE CHEMICAL, 93. AS A BYPRODUCT, 94. AS A MANUFACTURED IMPURITY, 116. AS A PROCESS IMPURITY</v>
      </c>
      <c r="N361" s="3" t="s">
        <v>53</v>
      </c>
      <c r="O361" s="3" t="s">
        <v>1410</v>
      </c>
      <c r="P361">
        <v>130</v>
      </c>
      <c r="Q361">
        <v>88</v>
      </c>
      <c r="R361">
        <v>218</v>
      </c>
      <c r="S361" s="3" t="s">
        <v>1407</v>
      </c>
      <c r="T361" s="3" t="s">
        <v>1405</v>
      </c>
      <c r="U361" s="3" t="s">
        <v>1405</v>
      </c>
      <c r="V361" s="3" t="s">
        <v>1407</v>
      </c>
      <c r="W361" s="3" t="s">
        <v>1407</v>
      </c>
      <c r="X361" s="3" t="s">
        <v>1407</v>
      </c>
      <c r="Y361" s="3" t="s">
        <v>1405</v>
      </c>
      <c r="Z361" s="3" t="s">
        <v>1405</v>
      </c>
      <c r="AA361" s="3" t="s">
        <v>1405</v>
      </c>
      <c r="AB361" s="3" t="s">
        <v>1405</v>
      </c>
      <c r="AC361" s="3" t="s">
        <v>1405</v>
      </c>
      <c r="AD361" s="3" t="s">
        <v>1405</v>
      </c>
      <c r="AE361" s="3" t="s">
        <v>1405</v>
      </c>
      <c r="AF361" s="3" t="s">
        <v>1405</v>
      </c>
      <c r="AG361" s="3" t="s">
        <v>1405</v>
      </c>
      <c r="AH361" s="3" t="s">
        <v>1405</v>
      </c>
      <c r="AI361" s="3" t="s">
        <v>1405</v>
      </c>
      <c r="AJ361" s="3" t="s">
        <v>1405</v>
      </c>
      <c r="AK361" s="3" t="s">
        <v>1405</v>
      </c>
      <c r="AL361" s="3" t="s">
        <v>1405</v>
      </c>
      <c r="AM361" s="3" t="s">
        <v>1405</v>
      </c>
      <c r="AN361" s="3" t="s">
        <v>1405</v>
      </c>
      <c r="AO361" s="3" t="s">
        <v>1405</v>
      </c>
      <c r="AP361" s="3" t="s">
        <v>1405</v>
      </c>
      <c r="AQ361" s="3" t="s">
        <v>1405</v>
      </c>
      <c r="AR361" s="3" t="s">
        <v>1405</v>
      </c>
      <c r="AS361" s="3" t="s">
        <v>1405</v>
      </c>
      <c r="AT361" s="3" t="s">
        <v>1407</v>
      </c>
      <c r="AU361" s="3" t="s">
        <v>1405</v>
      </c>
      <c r="AV361" s="3" t="s">
        <v>1405</v>
      </c>
      <c r="AW361" s="3" t="s">
        <v>1405</v>
      </c>
      <c r="AX361" s="3" t="s">
        <v>1405</v>
      </c>
      <c r="AY361" s="3" t="s">
        <v>1405</v>
      </c>
      <c r="AZ361" s="3" t="s">
        <v>1405</v>
      </c>
      <c r="BA361" s="3" t="s">
        <v>1405</v>
      </c>
      <c r="BB361" s="3" t="s">
        <v>1405</v>
      </c>
      <c r="BC361" s="3" t="s">
        <v>1405</v>
      </c>
      <c r="BD361" s="3" t="s">
        <v>1405</v>
      </c>
      <c r="BE361" s="3" t="s">
        <v>1405</v>
      </c>
      <c r="BF361" s="3" t="s">
        <v>1405</v>
      </c>
      <c r="BG361" s="3" t="s">
        <v>1405</v>
      </c>
      <c r="BH361" s="3" t="s">
        <v>1405</v>
      </c>
      <c r="BI361" s="3" t="s">
        <v>1405</v>
      </c>
      <c r="BJ361" s="3" t="s">
        <v>1405</v>
      </c>
      <c r="BK361" s="3" t="s">
        <v>1405</v>
      </c>
      <c r="BL361" s="3" t="s">
        <v>1405</v>
      </c>
      <c r="BM361" s="3" t="s">
        <v>1405</v>
      </c>
      <c r="BN361" s="3" t="s">
        <v>1405</v>
      </c>
      <c r="BO361" s="3" t="s">
        <v>1405</v>
      </c>
      <c r="BP361" s="3" t="s">
        <v>1405</v>
      </c>
      <c r="BQ361" s="3" t="s">
        <v>1405</v>
      </c>
      <c r="BR361" s="3" t="s">
        <v>1405</v>
      </c>
      <c r="BS361" s="3" t="s">
        <v>1405</v>
      </c>
      <c r="BT361" s="3" t="s">
        <v>1405</v>
      </c>
      <c r="BU361" s="3" t="str">
        <f t="shared" si="88"/>
        <v>89. PRODUCE THE CHEMICAL</v>
      </c>
      <c r="BV361" s="3" t="str">
        <f t="shared" si="88"/>
        <v/>
      </c>
      <c r="BW361" s="3" t="str">
        <f t="shared" si="88"/>
        <v/>
      </c>
      <c r="BX361" s="3" t="str">
        <f t="shared" si="88"/>
        <v>92. SALE OR DISTRIBUTION OF THE CHEMICAL</v>
      </c>
      <c r="BY361" s="3" t="str">
        <f t="shared" si="88"/>
        <v>93. AS A BYPRODUCT</v>
      </c>
      <c r="BZ361" s="3" t="str">
        <f t="shared" si="87"/>
        <v>94. AS A MANUFACTURED IMPURITY</v>
      </c>
      <c r="CA361" s="3" t="str">
        <f t="shared" si="87"/>
        <v/>
      </c>
      <c r="CB361" s="3" t="str">
        <f t="shared" si="87"/>
        <v/>
      </c>
      <c r="CC361" s="3" t="str">
        <f t="shared" si="87"/>
        <v/>
      </c>
      <c r="CD361" s="3" t="str">
        <f t="shared" si="87"/>
        <v/>
      </c>
      <c r="CE361" s="3" t="str">
        <f t="shared" si="87"/>
        <v/>
      </c>
      <c r="CF361" s="3" t="str">
        <f t="shared" si="87"/>
        <v/>
      </c>
      <c r="CG361" s="3" t="str">
        <f t="shared" si="87"/>
        <v/>
      </c>
      <c r="CH361" s="3" t="str">
        <f t="shared" si="87"/>
        <v/>
      </c>
      <c r="CI361" s="3" t="str">
        <f t="shared" si="87"/>
        <v/>
      </c>
      <c r="CJ361" s="3" t="str">
        <f t="shared" si="87"/>
        <v/>
      </c>
      <c r="CK361" s="3" t="str">
        <f t="shared" si="87"/>
        <v/>
      </c>
      <c r="CL361" s="3" t="str">
        <f t="shared" si="87"/>
        <v/>
      </c>
      <c r="CM361" s="3" t="str">
        <f t="shared" si="87"/>
        <v/>
      </c>
      <c r="CN361" s="3" t="str">
        <f t="shared" si="87"/>
        <v/>
      </c>
      <c r="CO361" s="3" t="str">
        <f t="shared" ref="CO361:DD423" si="96">IF(AM361="Yes", CO$1,"")</f>
        <v/>
      </c>
      <c r="CP361" s="3" t="str">
        <f t="shared" si="94"/>
        <v/>
      </c>
      <c r="CQ361" s="3" t="str">
        <f t="shared" si="94"/>
        <v/>
      </c>
      <c r="CR361" s="3" t="str">
        <f t="shared" si="94"/>
        <v/>
      </c>
      <c r="CS361" s="3" t="str">
        <f t="shared" si="94"/>
        <v/>
      </c>
      <c r="CT361" s="3" t="str">
        <f t="shared" si="93"/>
        <v/>
      </c>
      <c r="CU361" s="3" t="str">
        <f t="shared" si="93"/>
        <v/>
      </c>
      <c r="CV361" s="3" t="str">
        <f t="shared" si="93"/>
        <v>116. AS A PROCESS IMPURITY</v>
      </c>
      <c r="CW361" s="3" t="str">
        <f t="shared" si="93"/>
        <v/>
      </c>
      <c r="CX361" s="3" t="str">
        <f t="shared" si="93"/>
        <v/>
      </c>
      <c r="CY361" s="3" t="str">
        <f t="shared" si="93"/>
        <v/>
      </c>
      <c r="CZ361" s="3" t="str">
        <f t="shared" si="93"/>
        <v/>
      </c>
      <c r="DA361" s="3" t="str">
        <f t="shared" si="93"/>
        <v/>
      </c>
      <c r="DB361" s="3" t="str">
        <f t="shared" si="93"/>
        <v/>
      </c>
      <c r="DC361" s="3" t="str">
        <f t="shared" si="93"/>
        <v/>
      </c>
      <c r="DD361" s="3" t="str">
        <f t="shared" si="93"/>
        <v/>
      </c>
      <c r="DE361" s="3" t="str">
        <f t="shared" si="93"/>
        <v/>
      </c>
      <c r="DF361" s="3" t="str">
        <f t="shared" si="93"/>
        <v/>
      </c>
      <c r="DG361" s="3" t="str">
        <f t="shared" si="93"/>
        <v/>
      </c>
      <c r="DH361" s="3" t="str">
        <f t="shared" si="93"/>
        <v/>
      </c>
      <c r="DI361" s="3" t="str">
        <f t="shared" si="95"/>
        <v/>
      </c>
      <c r="DJ361" s="3" t="str">
        <f t="shared" si="95"/>
        <v/>
      </c>
      <c r="DK361" s="3" t="str">
        <f t="shared" si="92"/>
        <v/>
      </c>
      <c r="DL361" s="3" t="str">
        <f t="shared" si="92"/>
        <v/>
      </c>
      <c r="DM361" s="3" t="str">
        <f t="shared" si="91"/>
        <v/>
      </c>
      <c r="DN361" s="3" t="str">
        <f t="shared" si="90"/>
        <v/>
      </c>
      <c r="DO361" s="3" t="str">
        <f t="shared" si="90"/>
        <v/>
      </c>
      <c r="DP361" s="3" t="str">
        <f t="shared" si="90"/>
        <v/>
      </c>
      <c r="DQ361" s="3" t="str">
        <f t="shared" si="90"/>
        <v/>
      </c>
      <c r="DR361" s="3" t="str">
        <f t="shared" si="89"/>
        <v/>
      </c>
      <c r="DS361" s="3" t="str">
        <f t="shared" si="89"/>
        <v/>
      </c>
      <c r="DT361" s="3" t="str">
        <f t="shared" si="84"/>
        <v/>
      </c>
      <c r="DU361" s="3" t="str">
        <f t="shared" si="84"/>
        <v/>
      </c>
      <c r="DV361" s="3" t="str">
        <f t="shared" si="79"/>
        <v/>
      </c>
    </row>
    <row r="362" spans="1:126" ht="105">
      <c r="A362" t="s">
        <v>115</v>
      </c>
      <c r="B362">
        <v>2019</v>
      </c>
      <c r="C362" t="s">
        <v>114</v>
      </c>
      <c r="D362">
        <v>106990</v>
      </c>
      <c r="E362" s="31">
        <v>1319218243552</v>
      </c>
      <c r="F362" t="s">
        <v>758</v>
      </c>
      <c r="G362">
        <v>324110</v>
      </c>
      <c r="H362" t="s">
        <v>759</v>
      </c>
      <c r="I362" t="s">
        <v>760</v>
      </c>
      <c r="J362" t="s">
        <v>223</v>
      </c>
      <c r="K362" t="s">
        <v>216</v>
      </c>
      <c r="L362">
        <v>70805</v>
      </c>
      <c r="M362" s="3" t="str">
        <f t="shared" si="82"/>
        <v>89. PRODUCE THE CHEMICAL, 92. SALE OR DISTRIBUTION OF THE CHEMICAL, 93. AS A BYPRODUCT, 94. AS A MANUFACTURED IMPURITY, 116. AS A PROCESS IMPURITY</v>
      </c>
      <c r="N362" s="3" t="s">
        <v>53</v>
      </c>
      <c r="O362" s="3" t="s">
        <v>1410</v>
      </c>
      <c r="P362">
        <v>160</v>
      </c>
      <c r="Q362">
        <v>69</v>
      </c>
      <c r="R362">
        <v>229</v>
      </c>
      <c r="S362" s="3" t="s">
        <v>1407</v>
      </c>
      <c r="T362" s="3" t="s">
        <v>1405</v>
      </c>
      <c r="U362" s="3" t="s">
        <v>1405</v>
      </c>
      <c r="V362" s="3" t="s">
        <v>1407</v>
      </c>
      <c r="W362" s="3" t="s">
        <v>1407</v>
      </c>
      <c r="X362" s="3" t="s">
        <v>1407</v>
      </c>
      <c r="Y362" s="3" t="s">
        <v>1405</v>
      </c>
      <c r="Z362" s="3" t="s">
        <v>1405</v>
      </c>
      <c r="AA362" s="3" t="s">
        <v>1405</v>
      </c>
      <c r="AB362" s="3" t="s">
        <v>1405</v>
      </c>
      <c r="AC362" s="3" t="s">
        <v>1405</v>
      </c>
      <c r="AD362" s="3" t="s">
        <v>1405</v>
      </c>
      <c r="AE362" s="3" t="s">
        <v>1405</v>
      </c>
      <c r="AF362" s="3" t="s">
        <v>1405</v>
      </c>
      <c r="AG362" s="3" t="s">
        <v>1405</v>
      </c>
      <c r="AH362" s="3" t="s">
        <v>1405</v>
      </c>
      <c r="AI362" s="3" t="s">
        <v>1405</v>
      </c>
      <c r="AJ362" s="3" t="s">
        <v>1405</v>
      </c>
      <c r="AK362" s="3" t="s">
        <v>1405</v>
      </c>
      <c r="AL362" s="3" t="s">
        <v>1405</v>
      </c>
      <c r="AM362" s="3" t="s">
        <v>1405</v>
      </c>
      <c r="AN362" s="3" t="s">
        <v>1405</v>
      </c>
      <c r="AO362" s="3" t="s">
        <v>1405</v>
      </c>
      <c r="AP362" s="3" t="s">
        <v>1405</v>
      </c>
      <c r="AQ362" s="3" t="s">
        <v>1405</v>
      </c>
      <c r="AR362" s="3" t="s">
        <v>1405</v>
      </c>
      <c r="AS362" s="3" t="s">
        <v>1405</v>
      </c>
      <c r="AT362" s="3" t="s">
        <v>1407</v>
      </c>
      <c r="AU362" s="3" t="s">
        <v>1405</v>
      </c>
      <c r="AV362" s="3" t="s">
        <v>1405</v>
      </c>
      <c r="AW362" s="3" t="s">
        <v>1405</v>
      </c>
      <c r="AX362" s="3" t="s">
        <v>1405</v>
      </c>
      <c r="AY362" s="3" t="s">
        <v>1405</v>
      </c>
      <c r="AZ362" s="3" t="s">
        <v>1405</v>
      </c>
      <c r="BA362" s="3" t="s">
        <v>1405</v>
      </c>
      <c r="BB362" s="3" t="s">
        <v>1405</v>
      </c>
      <c r="BC362" s="3" t="s">
        <v>1405</v>
      </c>
      <c r="BD362" s="3" t="s">
        <v>1405</v>
      </c>
      <c r="BE362" s="3" t="s">
        <v>1405</v>
      </c>
      <c r="BF362" s="3" t="s">
        <v>1405</v>
      </c>
      <c r="BG362" s="3" t="s">
        <v>1405</v>
      </c>
      <c r="BH362" s="3" t="s">
        <v>1405</v>
      </c>
      <c r="BI362" s="3" t="s">
        <v>1405</v>
      </c>
      <c r="BJ362" s="3" t="s">
        <v>1405</v>
      </c>
      <c r="BK362" s="3" t="s">
        <v>1405</v>
      </c>
      <c r="BL362" s="3" t="s">
        <v>1405</v>
      </c>
      <c r="BM362" s="3" t="s">
        <v>1405</v>
      </c>
      <c r="BN362" s="3" t="s">
        <v>1405</v>
      </c>
      <c r="BO362" s="3" t="s">
        <v>1405</v>
      </c>
      <c r="BP362" s="3" t="s">
        <v>1405</v>
      </c>
      <c r="BQ362" s="3" t="s">
        <v>1405</v>
      </c>
      <c r="BR362" s="3" t="s">
        <v>1405</v>
      </c>
      <c r="BS362" s="3" t="s">
        <v>1405</v>
      </c>
      <c r="BT362" s="3" t="s">
        <v>1405</v>
      </c>
      <c r="BU362" s="3" t="str">
        <f t="shared" si="88"/>
        <v>89. PRODUCE THE CHEMICAL</v>
      </c>
      <c r="BV362" s="3" t="str">
        <f t="shared" si="88"/>
        <v/>
      </c>
      <c r="BW362" s="3" t="str">
        <f t="shared" si="88"/>
        <v/>
      </c>
      <c r="BX362" s="3" t="str">
        <f t="shared" si="88"/>
        <v>92. SALE OR DISTRIBUTION OF THE CHEMICAL</v>
      </c>
      <c r="BY362" s="3" t="str">
        <f t="shared" si="88"/>
        <v>93. AS A BYPRODUCT</v>
      </c>
      <c r="BZ362" s="3" t="str">
        <f t="shared" si="88"/>
        <v>94. AS A MANUFACTURED IMPURITY</v>
      </c>
      <c r="CA362" s="3" t="str">
        <f t="shared" si="88"/>
        <v/>
      </c>
      <c r="CB362" s="3" t="str">
        <f t="shared" si="88"/>
        <v/>
      </c>
      <c r="CC362" s="3" t="str">
        <f t="shared" si="88"/>
        <v/>
      </c>
      <c r="CD362" s="3" t="str">
        <f t="shared" si="88"/>
        <v/>
      </c>
      <c r="CE362" s="3" t="str">
        <f t="shared" si="88"/>
        <v/>
      </c>
      <c r="CF362" s="3" t="str">
        <f t="shared" si="88"/>
        <v/>
      </c>
      <c r="CG362" s="3" t="str">
        <f t="shared" si="88"/>
        <v/>
      </c>
      <c r="CH362" s="3" t="str">
        <f t="shared" si="88"/>
        <v/>
      </c>
      <c r="CI362" s="3" t="str">
        <f t="shared" si="88"/>
        <v/>
      </c>
      <c r="CJ362" s="3" t="str">
        <f t="shared" si="88"/>
        <v/>
      </c>
      <c r="CK362" s="3" t="str">
        <f t="shared" ref="CK362:CQ424" si="97">IF(AI362="Yes", CK$1,"")</f>
        <v/>
      </c>
      <c r="CL362" s="3" t="str">
        <f t="shared" si="97"/>
        <v/>
      </c>
      <c r="CM362" s="3" t="str">
        <f t="shared" si="97"/>
        <v/>
      </c>
      <c r="CN362" s="3" t="str">
        <f t="shared" si="97"/>
        <v/>
      </c>
      <c r="CO362" s="3" t="str">
        <f t="shared" si="96"/>
        <v/>
      </c>
      <c r="CP362" s="3" t="str">
        <f t="shared" si="94"/>
        <v/>
      </c>
      <c r="CQ362" s="3" t="str">
        <f t="shared" si="94"/>
        <v/>
      </c>
      <c r="CR362" s="3" t="str">
        <f t="shared" si="94"/>
        <v/>
      </c>
      <c r="CS362" s="3" t="str">
        <f t="shared" si="94"/>
        <v/>
      </c>
      <c r="CT362" s="3" t="str">
        <f t="shared" si="93"/>
        <v/>
      </c>
      <c r="CU362" s="3" t="str">
        <f t="shared" si="93"/>
        <v/>
      </c>
      <c r="CV362" s="3" t="str">
        <f t="shared" si="93"/>
        <v>116. AS A PROCESS IMPURITY</v>
      </c>
      <c r="CW362" s="3" t="str">
        <f t="shared" si="93"/>
        <v/>
      </c>
      <c r="CX362" s="3" t="str">
        <f t="shared" si="93"/>
        <v/>
      </c>
      <c r="CY362" s="3" t="str">
        <f t="shared" si="93"/>
        <v/>
      </c>
      <c r="CZ362" s="3" t="str">
        <f t="shared" si="93"/>
        <v/>
      </c>
      <c r="DA362" s="3" t="str">
        <f t="shared" si="93"/>
        <v/>
      </c>
      <c r="DB362" s="3" t="str">
        <f t="shared" si="93"/>
        <v/>
      </c>
      <c r="DC362" s="3" t="str">
        <f t="shared" si="93"/>
        <v/>
      </c>
      <c r="DD362" s="3" t="str">
        <f t="shared" si="93"/>
        <v/>
      </c>
      <c r="DE362" s="3" t="str">
        <f t="shared" si="93"/>
        <v/>
      </c>
      <c r="DF362" s="3" t="str">
        <f t="shared" si="93"/>
        <v/>
      </c>
      <c r="DG362" s="3" t="str">
        <f t="shared" si="93"/>
        <v/>
      </c>
      <c r="DH362" s="3" t="str">
        <f t="shared" si="93"/>
        <v/>
      </c>
      <c r="DI362" s="3" t="str">
        <f t="shared" si="95"/>
        <v/>
      </c>
      <c r="DJ362" s="3" t="str">
        <f t="shared" si="95"/>
        <v/>
      </c>
      <c r="DK362" s="3" t="str">
        <f t="shared" si="92"/>
        <v/>
      </c>
      <c r="DL362" s="3" t="str">
        <f t="shared" si="92"/>
        <v/>
      </c>
      <c r="DM362" s="3" t="str">
        <f t="shared" si="91"/>
        <v/>
      </c>
      <c r="DN362" s="3" t="str">
        <f t="shared" si="90"/>
        <v/>
      </c>
      <c r="DO362" s="3" t="str">
        <f t="shared" si="90"/>
        <v/>
      </c>
      <c r="DP362" s="3" t="str">
        <f t="shared" si="90"/>
        <v/>
      </c>
      <c r="DQ362" s="3" t="str">
        <f t="shared" si="90"/>
        <v/>
      </c>
      <c r="DR362" s="3" t="str">
        <f t="shared" si="89"/>
        <v/>
      </c>
      <c r="DS362" s="3" t="str">
        <f t="shared" si="89"/>
        <v/>
      </c>
      <c r="DT362" s="3" t="str">
        <f t="shared" si="84"/>
        <v/>
      </c>
      <c r="DU362" s="3" t="str">
        <f t="shared" si="84"/>
        <v/>
      </c>
      <c r="DV362" s="3" t="str">
        <f t="shared" si="79"/>
        <v/>
      </c>
    </row>
    <row r="363" spans="1:126" ht="135">
      <c r="A363" t="s">
        <v>115</v>
      </c>
      <c r="B363">
        <v>2020</v>
      </c>
      <c r="C363" t="s">
        <v>114</v>
      </c>
      <c r="D363">
        <v>106990</v>
      </c>
      <c r="E363" s="31">
        <v>1320219298852</v>
      </c>
      <c r="F363" t="s">
        <v>758</v>
      </c>
      <c r="G363">
        <v>324110</v>
      </c>
      <c r="H363" t="s">
        <v>759</v>
      </c>
      <c r="I363" t="s">
        <v>760</v>
      </c>
      <c r="J363" t="s">
        <v>223</v>
      </c>
      <c r="K363" t="s">
        <v>216</v>
      </c>
      <c r="L363">
        <v>70805</v>
      </c>
      <c r="M363" s="3" t="str">
        <f t="shared" si="82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3" s="3" t="s">
        <v>53</v>
      </c>
      <c r="O363" s="3" t="s">
        <v>1410</v>
      </c>
      <c r="P363">
        <v>120</v>
      </c>
      <c r="Q363">
        <v>75</v>
      </c>
      <c r="R363">
        <v>195</v>
      </c>
      <c r="S363" s="3" t="s">
        <v>1407</v>
      </c>
      <c r="T363" s="3" t="s">
        <v>1405</v>
      </c>
      <c r="U363" s="3" t="s">
        <v>1405</v>
      </c>
      <c r="V363" s="3" t="s">
        <v>1405</v>
      </c>
      <c r="W363" s="3" t="s">
        <v>1407</v>
      </c>
      <c r="X363" s="3" t="s">
        <v>1405</v>
      </c>
      <c r="Y363" s="3" t="s">
        <v>1405</v>
      </c>
      <c r="Z363" s="3" t="s">
        <v>1405</v>
      </c>
      <c r="AA363" s="3" t="s">
        <v>1405</v>
      </c>
      <c r="AB363" s="3" t="s">
        <v>1405</v>
      </c>
      <c r="AC363" s="3" t="s">
        <v>1405</v>
      </c>
      <c r="AD363" s="3" t="s">
        <v>1405</v>
      </c>
      <c r="AE363" s="3" t="s">
        <v>1405</v>
      </c>
      <c r="AF363" s="3" t="s">
        <v>1405</v>
      </c>
      <c r="AG363" s="3" t="s">
        <v>1405</v>
      </c>
      <c r="AH363" s="3" t="s">
        <v>1405</v>
      </c>
      <c r="AI363" s="3" t="s">
        <v>1405</v>
      </c>
      <c r="AJ363" s="3" t="s">
        <v>1405</v>
      </c>
      <c r="AK363" s="3" t="s">
        <v>1405</v>
      </c>
      <c r="AL363" s="3" t="s">
        <v>1405</v>
      </c>
      <c r="AM363" s="3" t="s">
        <v>1405</v>
      </c>
      <c r="AN363" s="3" t="s">
        <v>1405</v>
      </c>
      <c r="AO363" s="3" t="s">
        <v>1405</v>
      </c>
      <c r="AP363" s="3" t="s">
        <v>1405</v>
      </c>
      <c r="AQ363" s="3" t="s">
        <v>1405</v>
      </c>
      <c r="AR363" s="3" t="s">
        <v>1405</v>
      </c>
      <c r="AS363" s="3" t="s">
        <v>1405</v>
      </c>
      <c r="AT363" s="3" t="s">
        <v>1407</v>
      </c>
      <c r="AU363" s="3" t="s">
        <v>1405</v>
      </c>
      <c r="AV363" s="3" t="s">
        <v>1407</v>
      </c>
      <c r="AW363" s="3" t="s">
        <v>1405</v>
      </c>
      <c r="AX363" s="3" t="s">
        <v>1405</v>
      </c>
      <c r="AY363" s="3" t="s">
        <v>1405</v>
      </c>
      <c r="AZ363" s="3" t="s">
        <v>1405</v>
      </c>
      <c r="BA363" s="3" t="s">
        <v>1405</v>
      </c>
      <c r="BB363" s="3" t="s">
        <v>1405</v>
      </c>
      <c r="BC363" s="3" t="s">
        <v>1407</v>
      </c>
      <c r="BD363" s="3" t="s">
        <v>1407</v>
      </c>
      <c r="BE363" s="3" t="s">
        <v>1405</v>
      </c>
      <c r="BF363" s="3" t="s">
        <v>1405</v>
      </c>
      <c r="BG363" s="3" t="s">
        <v>1405</v>
      </c>
      <c r="BH363" s="3" t="s">
        <v>1405</v>
      </c>
      <c r="BI363" s="3" t="s">
        <v>1405</v>
      </c>
      <c r="BJ363" s="3" t="s">
        <v>1407</v>
      </c>
      <c r="BK363" s="3" t="s">
        <v>1407</v>
      </c>
      <c r="BL363" s="3" t="s">
        <v>1407</v>
      </c>
      <c r="BM363" s="3" t="s">
        <v>1407</v>
      </c>
      <c r="BN363" s="3" t="s">
        <v>1407</v>
      </c>
      <c r="BO363" s="3" t="s">
        <v>1405</v>
      </c>
      <c r="BP363" s="3" t="s">
        <v>1405</v>
      </c>
      <c r="BQ363" s="3" t="s">
        <v>1405</v>
      </c>
      <c r="BR363" s="3" t="s">
        <v>1405</v>
      </c>
      <c r="BS363" s="3" t="s">
        <v>1407</v>
      </c>
      <c r="BT363" s="3" t="s">
        <v>1407</v>
      </c>
      <c r="BU363" s="3" t="str">
        <f t="shared" si="88"/>
        <v>89. PRODUCE THE CHEMICAL</v>
      </c>
      <c r="BV363" s="3" t="str">
        <f t="shared" si="88"/>
        <v/>
      </c>
      <c r="BW363" s="3" t="str">
        <f t="shared" si="88"/>
        <v/>
      </c>
      <c r="BX363" s="3" t="str">
        <f t="shared" si="88"/>
        <v/>
      </c>
      <c r="BY363" s="3" t="str">
        <f t="shared" si="88"/>
        <v>93. AS A BYPRODUCT</v>
      </c>
      <c r="BZ363" s="3" t="str">
        <f t="shared" si="88"/>
        <v/>
      </c>
      <c r="CA363" s="3" t="str">
        <f t="shared" si="88"/>
        <v/>
      </c>
      <c r="CB363" s="3" t="str">
        <f t="shared" si="88"/>
        <v/>
      </c>
      <c r="CC363" s="3" t="str">
        <f t="shared" si="88"/>
        <v/>
      </c>
      <c r="CD363" s="3" t="str">
        <f t="shared" si="88"/>
        <v/>
      </c>
      <c r="CE363" s="3" t="str">
        <f t="shared" si="88"/>
        <v/>
      </c>
      <c r="CF363" s="3" t="str">
        <f t="shared" si="88"/>
        <v/>
      </c>
      <c r="CG363" s="3" t="str">
        <f t="shared" si="88"/>
        <v/>
      </c>
      <c r="CH363" s="3" t="str">
        <f t="shared" si="88"/>
        <v/>
      </c>
      <c r="CI363" s="3" t="str">
        <f t="shared" si="88"/>
        <v/>
      </c>
      <c r="CJ363" s="3" t="str">
        <f t="shared" si="88"/>
        <v/>
      </c>
      <c r="CK363" s="3" t="str">
        <f t="shared" si="97"/>
        <v/>
      </c>
      <c r="CL363" s="3" t="str">
        <f t="shared" si="97"/>
        <v/>
      </c>
      <c r="CM363" s="3" t="str">
        <f t="shared" si="97"/>
        <v/>
      </c>
      <c r="CN363" s="3" t="str">
        <f t="shared" si="97"/>
        <v/>
      </c>
      <c r="CO363" s="3" t="str">
        <f t="shared" si="96"/>
        <v/>
      </c>
      <c r="CP363" s="3" t="str">
        <f t="shared" si="94"/>
        <v/>
      </c>
      <c r="CQ363" s="3" t="str">
        <f t="shared" si="94"/>
        <v/>
      </c>
      <c r="CR363" s="3" t="str">
        <f t="shared" si="94"/>
        <v/>
      </c>
      <c r="CS363" s="3" t="str">
        <f t="shared" si="94"/>
        <v/>
      </c>
      <c r="CT363" s="3" t="str">
        <f t="shared" si="93"/>
        <v/>
      </c>
      <c r="CU363" s="3" t="str">
        <f t="shared" si="93"/>
        <v/>
      </c>
      <c r="CV363" s="3" t="str">
        <f t="shared" si="93"/>
        <v>116. AS A PROCESS IMPURITY</v>
      </c>
      <c r="CW363" s="3" t="str">
        <f t="shared" si="93"/>
        <v/>
      </c>
      <c r="CX363" s="3" t="str">
        <f t="shared" si="93"/>
        <v>118. USED AS A CHEMICAL PROCESSING AID</v>
      </c>
      <c r="CY363" s="3" t="str">
        <f t="shared" si="93"/>
        <v/>
      </c>
      <c r="CZ363" s="3" t="str">
        <f t="shared" si="93"/>
        <v/>
      </c>
      <c r="DA363" s="3" t="str">
        <f t="shared" si="93"/>
        <v/>
      </c>
      <c r="DB363" s="3" t="str">
        <f t="shared" si="93"/>
        <v/>
      </c>
      <c r="DC363" s="3" t="str">
        <f t="shared" si="93"/>
        <v/>
      </c>
      <c r="DD363" s="3" t="str">
        <f t="shared" si="93"/>
        <v/>
      </c>
      <c r="DE363" s="3" t="str">
        <f t="shared" si="93"/>
        <v>125. Z199  OTHER</v>
      </c>
      <c r="DF363" s="3" t="str">
        <f t="shared" si="93"/>
        <v>126. USED AS A MANUFACTURING AID</v>
      </c>
      <c r="DG363" s="3" t="str">
        <f t="shared" si="93"/>
        <v/>
      </c>
      <c r="DH363" s="3" t="str">
        <f t="shared" si="93"/>
        <v/>
      </c>
      <c r="DI363" s="3" t="str">
        <f t="shared" si="95"/>
        <v/>
      </c>
      <c r="DJ363" s="3" t="str">
        <f t="shared" si="95"/>
        <v/>
      </c>
      <c r="DK363" s="3" t="str">
        <f t="shared" si="92"/>
        <v/>
      </c>
      <c r="DL363" s="3" t="str">
        <f t="shared" si="92"/>
        <v>132. Z299  OTHER</v>
      </c>
      <c r="DM363" s="3" t="str">
        <f t="shared" si="91"/>
        <v>133. ANCILLARY OR OTHER USE</v>
      </c>
      <c r="DN363" s="3" t="str">
        <f t="shared" si="90"/>
        <v>134. Z301  CLEANER</v>
      </c>
      <c r="DO363" s="3" t="str">
        <f t="shared" si="90"/>
        <v>135. Z302  DEGREASER</v>
      </c>
      <c r="DP363" s="3" t="str">
        <f t="shared" si="90"/>
        <v>136. Z303  LUBRICANT</v>
      </c>
      <c r="DQ363" s="3" t="str">
        <f t="shared" si="90"/>
        <v/>
      </c>
      <c r="DR363" s="3" t="str">
        <f t="shared" si="89"/>
        <v/>
      </c>
      <c r="DS363" s="3" t="str">
        <f t="shared" si="89"/>
        <v/>
      </c>
      <c r="DT363" s="3" t="str">
        <f t="shared" si="84"/>
        <v/>
      </c>
      <c r="DU363" s="3" t="str">
        <f t="shared" si="84"/>
        <v>141. Z308  CONSTRUCTION MATERIALS</v>
      </c>
      <c r="DV363" s="3" t="str">
        <f t="shared" si="79"/>
        <v>142. Z399  OTHER</v>
      </c>
    </row>
    <row r="364" spans="1:126" ht="105">
      <c r="A364" t="s">
        <v>115</v>
      </c>
      <c r="B364">
        <v>2021</v>
      </c>
      <c r="C364" t="s">
        <v>114</v>
      </c>
      <c r="D364">
        <v>106990</v>
      </c>
      <c r="E364" s="31">
        <v>1321220424170</v>
      </c>
      <c r="F364" t="s">
        <v>758</v>
      </c>
      <c r="G364">
        <v>324110</v>
      </c>
      <c r="H364" t="s">
        <v>759</v>
      </c>
      <c r="I364" t="s">
        <v>760</v>
      </c>
      <c r="J364" t="s">
        <v>223</v>
      </c>
      <c r="K364" t="s">
        <v>216</v>
      </c>
      <c r="L364">
        <v>70805</v>
      </c>
      <c r="M364" s="3" t="str">
        <f t="shared" si="82"/>
        <v>89. PRODUCE THE CHEMICAL, 92. SALE OR DISTRIBUTION OF THE CHEMICAL, 93. AS A BYPRODUCT, 94. AS A MANUFACTURED IMPURITY, 116. AS A PROCESS IMPURITY</v>
      </c>
      <c r="N364" s="3" t="s">
        <v>53</v>
      </c>
      <c r="O364" s="3" t="s">
        <v>1410</v>
      </c>
      <c r="P364">
        <v>380</v>
      </c>
      <c r="Q364">
        <v>200</v>
      </c>
      <c r="R364">
        <v>580</v>
      </c>
      <c r="S364" s="3" t="s">
        <v>1407</v>
      </c>
      <c r="T364" s="3" t="s">
        <v>1405</v>
      </c>
      <c r="U364" s="3" t="s">
        <v>1405</v>
      </c>
      <c r="V364" s="3" t="s">
        <v>1407</v>
      </c>
      <c r="W364" s="3" t="s">
        <v>1407</v>
      </c>
      <c r="X364" s="3" t="s">
        <v>1407</v>
      </c>
      <c r="Y364" s="3" t="s">
        <v>1405</v>
      </c>
      <c r="Z364" s="3" t="s">
        <v>1405</v>
      </c>
      <c r="AA364" s="3" t="s">
        <v>1405</v>
      </c>
      <c r="AB364" s="3" t="s">
        <v>1405</v>
      </c>
      <c r="AC364" s="3" t="s">
        <v>1405</v>
      </c>
      <c r="AD364" s="3" t="s">
        <v>1405</v>
      </c>
      <c r="AE364" s="3" t="s">
        <v>1405</v>
      </c>
      <c r="AF364" s="3" t="s">
        <v>1405</v>
      </c>
      <c r="AG364" s="3" t="s">
        <v>1405</v>
      </c>
      <c r="AH364" s="3" t="s">
        <v>1405</v>
      </c>
      <c r="AI364" s="3" t="s">
        <v>1405</v>
      </c>
      <c r="AJ364" s="3" t="s">
        <v>1405</v>
      </c>
      <c r="AK364" s="3" t="s">
        <v>1405</v>
      </c>
      <c r="AL364" s="3" t="s">
        <v>1405</v>
      </c>
      <c r="AM364" s="3" t="s">
        <v>1405</v>
      </c>
      <c r="AN364" s="3" t="s">
        <v>1405</v>
      </c>
      <c r="AO364" s="3" t="s">
        <v>1405</v>
      </c>
      <c r="AP364" s="3" t="s">
        <v>1405</v>
      </c>
      <c r="AQ364" s="3" t="s">
        <v>1405</v>
      </c>
      <c r="AR364" s="3" t="s">
        <v>1405</v>
      </c>
      <c r="AS364" s="3" t="s">
        <v>1405</v>
      </c>
      <c r="AT364" s="3" t="s">
        <v>1407</v>
      </c>
      <c r="AU364" s="3" t="s">
        <v>1405</v>
      </c>
      <c r="AV364" s="3" t="s">
        <v>1405</v>
      </c>
      <c r="AW364" s="3" t="s">
        <v>1405</v>
      </c>
      <c r="AX364" s="3" t="s">
        <v>1405</v>
      </c>
      <c r="AY364" s="3" t="s">
        <v>1405</v>
      </c>
      <c r="AZ364" s="3" t="s">
        <v>1405</v>
      </c>
      <c r="BA364" s="3" t="s">
        <v>1405</v>
      </c>
      <c r="BB364" s="3" t="s">
        <v>1405</v>
      </c>
      <c r="BC364" s="3" t="s">
        <v>1405</v>
      </c>
      <c r="BD364" s="3" t="s">
        <v>1405</v>
      </c>
      <c r="BE364" s="3" t="s">
        <v>1405</v>
      </c>
      <c r="BF364" s="3" t="s">
        <v>1405</v>
      </c>
      <c r="BG364" s="3" t="s">
        <v>1405</v>
      </c>
      <c r="BH364" s="3" t="s">
        <v>1405</v>
      </c>
      <c r="BI364" s="3" t="s">
        <v>1405</v>
      </c>
      <c r="BJ364" s="3" t="s">
        <v>1405</v>
      </c>
      <c r="BK364" s="3" t="s">
        <v>1405</v>
      </c>
      <c r="BL364" s="3" t="s">
        <v>1405</v>
      </c>
      <c r="BM364" s="3" t="s">
        <v>1405</v>
      </c>
      <c r="BN364" s="3" t="s">
        <v>1405</v>
      </c>
      <c r="BO364" s="3" t="s">
        <v>1405</v>
      </c>
      <c r="BP364" s="3" t="s">
        <v>1405</v>
      </c>
      <c r="BQ364" s="3" t="s">
        <v>1405</v>
      </c>
      <c r="BR364" s="3" t="s">
        <v>1405</v>
      </c>
      <c r="BS364" s="3" t="s">
        <v>1405</v>
      </c>
      <c r="BT364" s="3" t="s">
        <v>1405</v>
      </c>
      <c r="BU364" s="3" t="str">
        <f t="shared" si="88"/>
        <v>89. PRODUCE THE CHEMICAL</v>
      </c>
      <c r="BV364" s="3" t="str">
        <f t="shared" si="88"/>
        <v/>
      </c>
      <c r="BW364" s="3" t="str">
        <f t="shared" si="88"/>
        <v/>
      </c>
      <c r="BX364" s="3" t="str">
        <f t="shared" si="88"/>
        <v>92. SALE OR DISTRIBUTION OF THE CHEMICAL</v>
      </c>
      <c r="BY364" s="3" t="str">
        <f t="shared" si="88"/>
        <v>93. AS A BYPRODUCT</v>
      </c>
      <c r="BZ364" s="3" t="str">
        <f t="shared" si="88"/>
        <v>94. AS A MANUFACTURED IMPURITY</v>
      </c>
      <c r="CA364" s="3" t="str">
        <f t="shared" si="88"/>
        <v/>
      </c>
      <c r="CB364" s="3" t="str">
        <f t="shared" si="88"/>
        <v/>
      </c>
      <c r="CC364" s="3" t="str">
        <f t="shared" si="88"/>
        <v/>
      </c>
      <c r="CD364" s="3" t="str">
        <f t="shared" si="88"/>
        <v/>
      </c>
      <c r="CE364" s="3" t="str">
        <f t="shared" si="88"/>
        <v/>
      </c>
      <c r="CF364" s="3" t="str">
        <f t="shared" si="88"/>
        <v/>
      </c>
      <c r="CG364" s="3" t="str">
        <f t="shared" si="88"/>
        <v/>
      </c>
      <c r="CH364" s="3" t="str">
        <f t="shared" si="88"/>
        <v/>
      </c>
      <c r="CI364" s="3" t="str">
        <f t="shared" si="88"/>
        <v/>
      </c>
      <c r="CJ364" s="3" t="str">
        <f t="shared" si="88"/>
        <v/>
      </c>
      <c r="CK364" s="3" t="str">
        <f t="shared" si="97"/>
        <v/>
      </c>
      <c r="CL364" s="3" t="str">
        <f t="shared" si="97"/>
        <v/>
      </c>
      <c r="CM364" s="3" t="str">
        <f t="shared" si="97"/>
        <v/>
      </c>
      <c r="CN364" s="3" t="str">
        <f t="shared" si="97"/>
        <v/>
      </c>
      <c r="CO364" s="3" t="str">
        <f t="shared" si="96"/>
        <v/>
      </c>
      <c r="CP364" s="3" t="str">
        <f t="shared" si="94"/>
        <v/>
      </c>
      <c r="CQ364" s="3" t="str">
        <f t="shared" si="94"/>
        <v/>
      </c>
      <c r="CR364" s="3" t="str">
        <f t="shared" si="94"/>
        <v/>
      </c>
      <c r="CS364" s="3" t="str">
        <f t="shared" si="94"/>
        <v/>
      </c>
      <c r="CT364" s="3" t="str">
        <f t="shared" si="93"/>
        <v/>
      </c>
      <c r="CU364" s="3" t="str">
        <f t="shared" si="93"/>
        <v/>
      </c>
      <c r="CV364" s="3" t="str">
        <f t="shared" si="93"/>
        <v>116. AS A PROCESS IMPURITY</v>
      </c>
      <c r="CW364" s="3" t="str">
        <f t="shared" si="93"/>
        <v/>
      </c>
      <c r="CX364" s="3" t="str">
        <f t="shared" si="93"/>
        <v/>
      </c>
      <c r="CY364" s="3" t="str">
        <f t="shared" si="93"/>
        <v/>
      </c>
      <c r="CZ364" s="3" t="str">
        <f t="shared" si="93"/>
        <v/>
      </c>
      <c r="DA364" s="3" t="str">
        <f t="shared" si="93"/>
        <v/>
      </c>
      <c r="DB364" s="3" t="str">
        <f t="shared" si="93"/>
        <v/>
      </c>
      <c r="DC364" s="3" t="str">
        <f t="shared" si="93"/>
        <v/>
      </c>
      <c r="DD364" s="3" t="str">
        <f t="shared" si="93"/>
        <v/>
      </c>
      <c r="DE364" s="3" t="str">
        <f t="shared" si="93"/>
        <v/>
      </c>
      <c r="DF364" s="3" t="str">
        <f t="shared" si="93"/>
        <v/>
      </c>
      <c r="DG364" s="3" t="str">
        <f t="shared" si="93"/>
        <v/>
      </c>
      <c r="DH364" s="3" t="str">
        <f t="shared" si="93"/>
        <v/>
      </c>
      <c r="DI364" s="3" t="str">
        <f t="shared" si="95"/>
        <v/>
      </c>
      <c r="DJ364" s="3" t="str">
        <f t="shared" si="95"/>
        <v/>
      </c>
      <c r="DK364" s="3" t="str">
        <f t="shared" si="92"/>
        <v/>
      </c>
      <c r="DL364" s="3" t="str">
        <f t="shared" si="92"/>
        <v/>
      </c>
      <c r="DM364" s="3" t="str">
        <f t="shared" si="91"/>
        <v/>
      </c>
      <c r="DN364" s="3" t="str">
        <f t="shared" si="90"/>
        <v/>
      </c>
      <c r="DO364" s="3" t="str">
        <f t="shared" si="90"/>
        <v/>
      </c>
      <c r="DP364" s="3" t="str">
        <f t="shared" si="90"/>
        <v/>
      </c>
      <c r="DQ364" s="3" t="str">
        <f t="shared" si="90"/>
        <v/>
      </c>
      <c r="DR364" s="3" t="str">
        <f t="shared" si="89"/>
        <v/>
      </c>
      <c r="DS364" s="3" t="str">
        <f t="shared" si="89"/>
        <v/>
      </c>
      <c r="DT364" s="3" t="str">
        <f t="shared" si="84"/>
        <v/>
      </c>
      <c r="DU364" s="3" t="str">
        <f t="shared" si="84"/>
        <v/>
      </c>
      <c r="DV364" s="3" t="str">
        <f t="shared" si="79"/>
        <v/>
      </c>
    </row>
    <row r="365" spans="1:126" ht="60">
      <c r="A365" t="s">
        <v>115</v>
      </c>
      <c r="B365">
        <v>2016</v>
      </c>
      <c r="C365" t="s">
        <v>114</v>
      </c>
      <c r="D365">
        <v>106990</v>
      </c>
      <c r="E365" s="31">
        <v>1316215488750</v>
      </c>
      <c r="F365" t="s">
        <v>761</v>
      </c>
      <c r="G365">
        <v>325110</v>
      </c>
      <c r="H365" t="s">
        <v>762</v>
      </c>
      <c r="I365" t="s">
        <v>763</v>
      </c>
      <c r="J365" t="s">
        <v>573</v>
      </c>
      <c r="K365" t="s">
        <v>148</v>
      </c>
      <c r="L365">
        <v>77520</v>
      </c>
      <c r="M365" s="3" t="str">
        <f t="shared" si="82"/>
        <v>89. PRODUCE THE CHEMICAL, 93. AS A BYPRODUCT, 95. USED AS A REACTANT, 116. AS A PROCESS IMPURITY, 133. ANCILLARY OR OTHER USE</v>
      </c>
      <c r="N365" s="3" t="s">
        <v>1419</v>
      </c>
      <c r="O365" s="84" t="s">
        <v>1446</v>
      </c>
      <c r="P365">
        <v>910</v>
      </c>
      <c r="Q365">
        <v>950</v>
      </c>
      <c r="R365">
        <v>1860</v>
      </c>
      <c r="S365" s="3" t="s">
        <v>1407</v>
      </c>
      <c r="T365" s="3" t="s">
        <v>1405</v>
      </c>
      <c r="U365" s="3" t="s">
        <v>1405</v>
      </c>
      <c r="V365" s="3" t="s">
        <v>1405</v>
      </c>
      <c r="W365" s="3" t="s">
        <v>1407</v>
      </c>
      <c r="X365" s="3" t="s">
        <v>1405</v>
      </c>
      <c r="Y365" s="3" t="s">
        <v>1407</v>
      </c>
      <c r="AE365" s="3" t="s">
        <v>1405</v>
      </c>
      <c r="AR365" s="3" t="s">
        <v>1405</v>
      </c>
      <c r="AS365" s="3" t="s">
        <v>1405</v>
      </c>
      <c r="AT365" s="3" t="s">
        <v>1407</v>
      </c>
      <c r="AV365" s="3" t="s">
        <v>1405</v>
      </c>
      <c r="BD365" s="3" t="s">
        <v>1405</v>
      </c>
      <c r="BK365" s="3" t="s">
        <v>1407</v>
      </c>
      <c r="BU365" s="3" t="str">
        <f t="shared" si="88"/>
        <v>89. PRODUCE THE CHEMICAL</v>
      </c>
      <c r="BV365" s="3" t="str">
        <f t="shared" si="88"/>
        <v/>
      </c>
      <c r="BW365" s="3" t="str">
        <f t="shared" si="88"/>
        <v/>
      </c>
      <c r="BX365" s="3" t="str">
        <f t="shared" si="88"/>
        <v/>
      </c>
      <c r="BY365" s="3" t="str">
        <f t="shared" si="88"/>
        <v>93. AS A BYPRODUCT</v>
      </c>
      <c r="BZ365" s="3" t="str">
        <f t="shared" si="88"/>
        <v/>
      </c>
      <c r="CA365" s="3" t="str">
        <f t="shared" si="88"/>
        <v>95. USED AS A REACTANT</v>
      </c>
      <c r="CB365" s="3" t="str">
        <f t="shared" si="88"/>
        <v/>
      </c>
      <c r="CC365" s="3" t="str">
        <f t="shared" si="88"/>
        <v/>
      </c>
      <c r="CD365" s="3" t="str">
        <f t="shared" si="88"/>
        <v/>
      </c>
      <c r="CE365" s="3" t="str">
        <f t="shared" si="88"/>
        <v/>
      </c>
      <c r="CF365" s="3" t="str">
        <f t="shared" si="88"/>
        <v/>
      </c>
      <c r="CG365" s="3" t="str">
        <f t="shared" si="88"/>
        <v/>
      </c>
      <c r="CH365" s="3" t="str">
        <f t="shared" si="88"/>
        <v/>
      </c>
      <c r="CI365" s="3" t="str">
        <f t="shared" si="88"/>
        <v/>
      </c>
      <c r="CJ365" s="3" t="str">
        <f t="shared" si="88"/>
        <v/>
      </c>
      <c r="CK365" s="3" t="str">
        <f t="shared" si="97"/>
        <v/>
      </c>
      <c r="CL365" s="3" t="str">
        <f t="shared" si="97"/>
        <v/>
      </c>
      <c r="CM365" s="3" t="str">
        <f t="shared" si="97"/>
        <v/>
      </c>
      <c r="CN365" s="3" t="str">
        <f t="shared" si="97"/>
        <v/>
      </c>
      <c r="CO365" s="3" t="str">
        <f t="shared" si="96"/>
        <v/>
      </c>
      <c r="CP365" s="3" t="str">
        <f t="shared" si="94"/>
        <v/>
      </c>
      <c r="CQ365" s="3" t="str">
        <f t="shared" si="94"/>
        <v/>
      </c>
      <c r="CR365" s="3" t="str">
        <f t="shared" si="94"/>
        <v/>
      </c>
      <c r="CS365" s="3" t="str">
        <f t="shared" si="94"/>
        <v/>
      </c>
      <c r="CT365" s="3" t="str">
        <f t="shared" si="93"/>
        <v/>
      </c>
      <c r="CU365" s="3" t="str">
        <f t="shared" si="93"/>
        <v/>
      </c>
      <c r="CV365" s="3" t="str">
        <f t="shared" si="93"/>
        <v>116. AS A PROCESS IMPURITY</v>
      </c>
      <c r="CW365" s="3" t="str">
        <f t="shared" si="93"/>
        <v/>
      </c>
      <c r="CX365" s="3" t="str">
        <f t="shared" si="93"/>
        <v/>
      </c>
      <c r="CY365" s="3" t="str">
        <f t="shared" si="93"/>
        <v/>
      </c>
      <c r="CZ365" s="3" t="str">
        <f t="shared" si="93"/>
        <v/>
      </c>
      <c r="DA365" s="3" t="str">
        <f t="shared" si="93"/>
        <v/>
      </c>
      <c r="DB365" s="3" t="str">
        <f t="shared" si="93"/>
        <v/>
      </c>
      <c r="DC365" s="3" t="str">
        <f t="shared" si="93"/>
        <v/>
      </c>
      <c r="DD365" s="3" t="str">
        <f t="shared" si="93"/>
        <v/>
      </c>
      <c r="DE365" s="3" t="str">
        <f t="shared" si="93"/>
        <v/>
      </c>
      <c r="DF365" s="3" t="str">
        <f t="shared" si="93"/>
        <v/>
      </c>
      <c r="DG365" s="3" t="str">
        <f t="shared" si="93"/>
        <v/>
      </c>
      <c r="DH365" s="3" t="str">
        <f t="shared" si="93"/>
        <v/>
      </c>
      <c r="DI365" s="3" t="str">
        <f t="shared" si="95"/>
        <v/>
      </c>
      <c r="DJ365" s="3" t="str">
        <f t="shared" si="95"/>
        <v/>
      </c>
      <c r="DK365" s="3" t="str">
        <f t="shared" si="92"/>
        <v/>
      </c>
      <c r="DL365" s="3" t="str">
        <f t="shared" si="92"/>
        <v/>
      </c>
      <c r="DM365" s="3" t="str">
        <f t="shared" si="91"/>
        <v>133. ANCILLARY OR OTHER USE</v>
      </c>
      <c r="DN365" s="3" t="str">
        <f t="shared" si="90"/>
        <v/>
      </c>
      <c r="DO365" s="3" t="str">
        <f t="shared" si="90"/>
        <v/>
      </c>
      <c r="DP365" s="3" t="str">
        <f t="shared" si="90"/>
        <v/>
      </c>
      <c r="DQ365" s="3" t="str">
        <f t="shared" si="90"/>
        <v/>
      </c>
      <c r="DR365" s="3" t="str">
        <f t="shared" si="89"/>
        <v/>
      </c>
      <c r="DS365" s="3" t="str">
        <f t="shared" si="89"/>
        <v/>
      </c>
      <c r="DT365" s="3" t="str">
        <f t="shared" si="84"/>
        <v/>
      </c>
      <c r="DU365" s="3" t="str">
        <f t="shared" si="84"/>
        <v/>
      </c>
      <c r="DV365" s="3" t="str">
        <f t="shared" si="79"/>
        <v/>
      </c>
    </row>
    <row r="366" spans="1:126" ht="45">
      <c r="A366" t="s">
        <v>115</v>
      </c>
      <c r="B366">
        <v>2017</v>
      </c>
      <c r="C366" t="s">
        <v>114</v>
      </c>
      <c r="D366">
        <v>106990</v>
      </c>
      <c r="E366" s="31">
        <v>1317216351534</v>
      </c>
      <c r="F366" t="s">
        <v>761</v>
      </c>
      <c r="G366">
        <v>325110</v>
      </c>
      <c r="H366" t="s">
        <v>762</v>
      </c>
      <c r="I366" t="s">
        <v>763</v>
      </c>
      <c r="J366" t="s">
        <v>573</v>
      </c>
      <c r="K366" t="s">
        <v>148</v>
      </c>
      <c r="L366">
        <v>77520</v>
      </c>
      <c r="M366" s="3" t="str">
        <f t="shared" si="82"/>
        <v>89. PRODUCE THE CHEMICAL, 93. AS A BYPRODUCT, 95. USED AS A REACTANT, 116. AS A PROCESS IMPURITY</v>
      </c>
      <c r="N366" s="3" t="s">
        <v>1419</v>
      </c>
      <c r="O366" s="84" t="s">
        <v>1446</v>
      </c>
      <c r="P366">
        <v>930</v>
      </c>
      <c r="Q366">
        <v>650</v>
      </c>
      <c r="R366">
        <v>1580</v>
      </c>
      <c r="S366" s="3" t="s">
        <v>1407</v>
      </c>
      <c r="T366" s="3" t="s">
        <v>1405</v>
      </c>
      <c r="U366" s="3" t="s">
        <v>1405</v>
      </c>
      <c r="V366" s="3" t="s">
        <v>1405</v>
      </c>
      <c r="W366" s="3" t="s">
        <v>1407</v>
      </c>
      <c r="X366" s="3" t="s">
        <v>1405</v>
      </c>
      <c r="Y366" s="3" t="s">
        <v>1407</v>
      </c>
      <c r="AE366" s="3" t="s">
        <v>1405</v>
      </c>
      <c r="AR366" s="3" t="s">
        <v>1405</v>
      </c>
      <c r="AS366" s="3" t="s">
        <v>1405</v>
      </c>
      <c r="AT366" s="3" t="s">
        <v>1407</v>
      </c>
      <c r="AV366" s="3" t="s">
        <v>1405</v>
      </c>
      <c r="BD366" s="3" t="s">
        <v>1405</v>
      </c>
      <c r="BK366" s="3" t="s">
        <v>1405</v>
      </c>
      <c r="BU366" s="3" t="str">
        <f t="shared" si="88"/>
        <v>89. PRODUCE THE CHEMICAL</v>
      </c>
      <c r="BV366" s="3" t="str">
        <f t="shared" si="88"/>
        <v/>
      </c>
      <c r="BW366" s="3" t="str">
        <f t="shared" si="88"/>
        <v/>
      </c>
      <c r="BX366" s="3" t="str">
        <f t="shared" si="88"/>
        <v/>
      </c>
      <c r="BY366" s="3" t="str">
        <f t="shared" si="88"/>
        <v>93. AS A BYPRODUCT</v>
      </c>
      <c r="BZ366" s="3" t="str">
        <f t="shared" si="88"/>
        <v/>
      </c>
      <c r="CA366" s="3" t="str">
        <f t="shared" si="88"/>
        <v>95. USED AS A REACTANT</v>
      </c>
      <c r="CB366" s="3" t="str">
        <f t="shared" si="88"/>
        <v/>
      </c>
      <c r="CC366" s="3" t="str">
        <f t="shared" si="88"/>
        <v/>
      </c>
      <c r="CD366" s="3" t="str">
        <f t="shared" si="88"/>
        <v/>
      </c>
      <c r="CE366" s="3" t="str">
        <f t="shared" si="88"/>
        <v/>
      </c>
      <c r="CF366" s="3" t="str">
        <f t="shared" si="88"/>
        <v/>
      </c>
      <c r="CG366" s="3" t="str">
        <f t="shared" si="88"/>
        <v/>
      </c>
      <c r="CH366" s="3" t="str">
        <f t="shared" si="88"/>
        <v/>
      </c>
      <c r="CI366" s="3" t="str">
        <f t="shared" si="88"/>
        <v/>
      </c>
      <c r="CJ366" s="3" t="str">
        <f t="shared" si="88"/>
        <v/>
      </c>
      <c r="CK366" s="3" t="str">
        <f t="shared" si="97"/>
        <v/>
      </c>
      <c r="CL366" s="3" t="str">
        <f t="shared" si="97"/>
        <v/>
      </c>
      <c r="CM366" s="3" t="str">
        <f t="shared" si="97"/>
        <v/>
      </c>
      <c r="CN366" s="3" t="str">
        <f t="shared" si="97"/>
        <v/>
      </c>
      <c r="CO366" s="3" t="str">
        <f t="shared" si="96"/>
        <v/>
      </c>
      <c r="CP366" s="3" t="str">
        <f t="shared" si="94"/>
        <v/>
      </c>
      <c r="CQ366" s="3" t="str">
        <f t="shared" si="94"/>
        <v/>
      </c>
      <c r="CR366" s="3" t="str">
        <f t="shared" si="94"/>
        <v/>
      </c>
      <c r="CS366" s="3" t="str">
        <f t="shared" si="94"/>
        <v/>
      </c>
      <c r="CT366" s="3" t="str">
        <f t="shared" si="93"/>
        <v/>
      </c>
      <c r="CU366" s="3" t="str">
        <f t="shared" si="93"/>
        <v/>
      </c>
      <c r="CV366" s="3" t="str">
        <f t="shared" si="93"/>
        <v>116. AS A PROCESS IMPURITY</v>
      </c>
      <c r="CW366" s="3" t="str">
        <f t="shared" si="93"/>
        <v/>
      </c>
      <c r="CX366" s="3" t="str">
        <f t="shared" si="93"/>
        <v/>
      </c>
      <c r="CY366" s="3" t="str">
        <f t="shared" si="93"/>
        <v/>
      </c>
      <c r="CZ366" s="3" t="str">
        <f t="shared" si="93"/>
        <v/>
      </c>
      <c r="DA366" s="3" t="str">
        <f t="shared" si="93"/>
        <v/>
      </c>
      <c r="DB366" s="3" t="str">
        <f t="shared" si="93"/>
        <v/>
      </c>
      <c r="DC366" s="3" t="str">
        <f t="shared" si="93"/>
        <v/>
      </c>
      <c r="DD366" s="3" t="str">
        <f t="shared" si="93"/>
        <v/>
      </c>
      <c r="DE366" s="3" t="str">
        <f t="shared" si="93"/>
        <v/>
      </c>
      <c r="DF366" s="3" t="str">
        <f t="shared" si="93"/>
        <v/>
      </c>
      <c r="DG366" s="3" t="str">
        <f t="shared" si="93"/>
        <v/>
      </c>
      <c r="DH366" s="3" t="str">
        <f t="shared" si="93"/>
        <v/>
      </c>
      <c r="DI366" s="3" t="str">
        <f t="shared" si="95"/>
        <v/>
      </c>
      <c r="DJ366" s="3" t="str">
        <f t="shared" si="95"/>
        <v/>
      </c>
      <c r="DK366" s="3" t="str">
        <f t="shared" si="92"/>
        <v/>
      </c>
      <c r="DL366" s="3" t="str">
        <f t="shared" si="92"/>
        <v/>
      </c>
      <c r="DM366" s="3" t="str">
        <f t="shared" si="91"/>
        <v/>
      </c>
      <c r="DN366" s="3" t="str">
        <f t="shared" si="90"/>
        <v/>
      </c>
      <c r="DO366" s="3" t="str">
        <f t="shared" si="90"/>
        <v/>
      </c>
      <c r="DP366" s="3" t="str">
        <f t="shared" si="90"/>
        <v/>
      </c>
      <c r="DQ366" s="3" t="str">
        <f t="shared" si="90"/>
        <v/>
      </c>
      <c r="DR366" s="3" t="str">
        <f t="shared" si="89"/>
        <v/>
      </c>
      <c r="DS366" s="3" t="str">
        <f t="shared" si="89"/>
        <v/>
      </c>
      <c r="DT366" s="3" t="str">
        <f t="shared" si="84"/>
        <v/>
      </c>
      <c r="DU366" s="3" t="str">
        <f t="shared" si="84"/>
        <v/>
      </c>
      <c r="DV366" s="3" t="str">
        <f t="shared" si="79"/>
        <v/>
      </c>
    </row>
    <row r="367" spans="1:126" ht="135">
      <c r="A367" t="s">
        <v>115</v>
      </c>
      <c r="B367">
        <v>2018</v>
      </c>
      <c r="C367" t="s">
        <v>114</v>
      </c>
      <c r="D367">
        <v>106990</v>
      </c>
      <c r="E367" s="31">
        <v>1318217388952</v>
      </c>
      <c r="F367" t="s">
        <v>761</v>
      </c>
      <c r="G367">
        <v>325110</v>
      </c>
      <c r="H367" t="s">
        <v>762</v>
      </c>
      <c r="I367" t="s">
        <v>763</v>
      </c>
      <c r="J367" t="s">
        <v>573</v>
      </c>
      <c r="K367" t="s">
        <v>148</v>
      </c>
      <c r="L367">
        <v>77520</v>
      </c>
      <c r="M367" s="3" t="str">
        <f t="shared" si="82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7" s="3" t="s">
        <v>1419</v>
      </c>
      <c r="O367" s="84" t="s">
        <v>1446</v>
      </c>
      <c r="P367">
        <v>860</v>
      </c>
      <c r="Q367">
        <v>660</v>
      </c>
      <c r="R367">
        <v>1520</v>
      </c>
      <c r="S367" s="3" t="s">
        <v>1407</v>
      </c>
      <c r="T367" s="3" t="s">
        <v>1405</v>
      </c>
      <c r="U367" s="3" t="s">
        <v>1405</v>
      </c>
      <c r="V367" s="3" t="s">
        <v>1405</v>
      </c>
      <c r="W367" s="3" t="s">
        <v>1407</v>
      </c>
      <c r="X367" s="3" t="s">
        <v>1405</v>
      </c>
      <c r="Y367" s="3" t="s">
        <v>1405</v>
      </c>
      <c r="Z367" s="3" t="s">
        <v>1405</v>
      </c>
      <c r="AA367" s="3" t="s">
        <v>1405</v>
      </c>
      <c r="AB367" s="3" t="s">
        <v>1405</v>
      </c>
      <c r="AC367" s="3" t="s">
        <v>1405</v>
      </c>
      <c r="AD367" s="3" t="s">
        <v>1405</v>
      </c>
      <c r="AE367" s="3" t="s">
        <v>1405</v>
      </c>
      <c r="AF367" s="3" t="s">
        <v>1405</v>
      </c>
      <c r="AG367" s="3" t="s">
        <v>1405</v>
      </c>
      <c r="AH367" s="3" t="s">
        <v>1405</v>
      </c>
      <c r="AI367" s="3" t="s">
        <v>1405</v>
      </c>
      <c r="AJ367" s="3" t="s">
        <v>1405</v>
      </c>
      <c r="AK367" s="3" t="s">
        <v>1405</v>
      </c>
      <c r="AL367" s="3" t="s">
        <v>1405</v>
      </c>
      <c r="AM367" s="3" t="s">
        <v>1405</v>
      </c>
      <c r="AN367" s="3" t="s">
        <v>1405</v>
      </c>
      <c r="AO367" s="3" t="s">
        <v>1405</v>
      </c>
      <c r="AP367" s="3" t="s">
        <v>1405</v>
      </c>
      <c r="AQ367" s="3" t="s">
        <v>1405</v>
      </c>
      <c r="AR367" s="3" t="s">
        <v>1405</v>
      </c>
      <c r="AS367" s="3" t="s">
        <v>1405</v>
      </c>
      <c r="AT367" s="3" t="s">
        <v>1407</v>
      </c>
      <c r="AU367" s="3" t="s">
        <v>1405</v>
      </c>
      <c r="AV367" s="3" t="s">
        <v>1407</v>
      </c>
      <c r="AW367" s="3" t="s">
        <v>1405</v>
      </c>
      <c r="AX367" s="3" t="s">
        <v>1405</v>
      </c>
      <c r="AY367" s="3" t="s">
        <v>1405</v>
      </c>
      <c r="AZ367" s="3" t="s">
        <v>1405</v>
      </c>
      <c r="BA367" s="3" t="s">
        <v>1405</v>
      </c>
      <c r="BB367" s="3" t="s">
        <v>1405</v>
      </c>
      <c r="BC367" s="3" t="s">
        <v>1407</v>
      </c>
      <c r="BD367" s="3" t="s">
        <v>1407</v>
      </c>
      <c r="BE367" s="3" t="s">
        <v>1405</v>
      </c>
      <c r="BF367" s="3" t="s">
        <v>1405</v>
      </c>
      <c r="BG367" s="3" t="s">
        <v>1405</v>
      </c>
      <c r="BH367" s="3" t="s">
        <v>1405</v>
      </c>
      <c r="BI367" s="3" t="s">
        <v>1405</v>
      </c>
      <c r="BJ367" s="3" t="s">
        <v>1407</v>
      </c>
      <c r="BK367" s="3" t="s">
        <v>1407</v>
      </c>
      <c r="BL367" s="3" t="s">
        <v>1407</v>
      </c>
      <c r="BM367" s="3" t="s">
        <v>1407</v>
      </c>
      <c r="BN367" s="3" t="s">
        <v>1407</v>
      </c>
      <c r="BO367" s="3" t="s">
        <v>1405</v>
      </c>
      <c r="BP367" s="3" t="s">
        <v>1405</v>
      </c>
      <c r="BQ367" s="3" t="s">
        <v>1405</v>
      </c>
      <c r="BR367" s="3" t="s">
        <v>1405</v>
      </c>
      <c r="BS367" s="3" t="s">
        <v>1407</v>
      </c>
      <c r="BT367" s="3" t="s">
        <v>1407</v>
      </c>
      <c r="BU367" s="3" t="str">
        <f t="shared" si="88"/>
        <v>89. PRODUCE THE CHEMICAL</v>
      </c>
      <c r="BV367" s="3" t="str">
        <f t="shared" si="88"/>
        <v/>
      </c>
      <c r="BW367" s="3" t="str">
        <f t="shared" si="88"/>
        <v/>
      </c>
      <c r="BX367" s="3" t="str">
        <f t="shared" si="88"/>
        <v/>
      </c>
      <c r="BY367" s="3" t="str">
        <f t="shared" si="88"/>
        <v>93. AS A BYPRODUCT</v>
      </c>
      <c r="BZ367" s="3" t="str">
        <f t="shared" si="88"/>
        <v/>
      </c>
      <c r="CA367" s="3" t="str">
        <f t="shared" si="88"/>
        <v/>
      </c>
      <c r="CB367" s="3" t="str">
        <f t="shared" si="88"/>
        <v/>
      </c>
      <c r="CC367" s="3" t="str">
        <f t="shared" si="88"/>
        <v/>
      </c>
      <c r="CD367" s="3" t="str">
        <f t="shared" si="88"/>
        <v/>
      </c>
      <c r="CE367" s="3" t="str">
        <f t="shared" si="88"/>
        <v/>
      </c>
      <c r="CF367" s="3" t="str">
        <f t="shared" si="88"/>
        <v/>
      </c>
      <c r="CG367" s="3" t="str">
        <f t="shared" si="88"/>
        <v/>
      </c>
      <c r="CH367" s="3" t="str">
        <f t="shared" si="88"/>
        <v/>
      </c>
      <c r="CI367" s="3" t="str">
        <f t="shared" si="88"/>
        <v/>
      </c>
      <c r="CJ367" s="3" t="str">
        <f t="shared" si="88"/>
        <v/>
      </c>
      <c r="CK367" s="3" t="str">
        <f t="shared" si="97"/>
        <v/>
      </c>
      <c r="CL367" s="3" t="str">
        <f t="shared" si="97"/>
        <v/>
      </c>
      <c r="CM367" s="3" t="str">
        <f t="shared" si="97"/>
        <v/>
      </c>
      <c r="CN367" s="3" t="str">
        <f t="shared" si="97"/>
        <v/>
      </c>
      <c r="CO367" s="3" t="str">
        <f t="shared" si="96"/>
        <v/>
      </c>
      <c r="CP367" s="3" t="str">
        <f t="shared" si="94"/>
        <v/>
      </c>
      <c r="CQ367" s="3" t="str">
        <f t="shared" si="94"/>
        <v/>
      </c>
      <c r="CR367" s="3" t="str">
        <f t="shared" si="94"/>
        <v/>
      </c>
      <c r="CS367" s="3" t="str">
        <f t="shared" si="94"/>
        <v/>
      </c>
      <c r="CT367" s="3" t="str">
        <f t="shared" si="93"/>
        <v/>
      </c>
      <c r="CU367" s="3" t="str">
        <f t="shared" si="93"/>
        <v/>
      </c>
      <c r="CV367" s="3" t="str">
        <f t="shared" si="93"/>
        <v>116. AS A PROCESS IMPURITY</v>
      </c>
      <c r="CW367" s="3" t="str">
        <f t="shared" si="93"/>
        <v/>
      </c>
      <c r="CX367" s="3" t="str">
        <f t="shared" si="93"/>
        <v>118. USED AS A CHEMICAL PROCESSING AID</v>
      </c>
      <c r="CY367" s="3" t="str">
        <f t="shared" si="93"/>
        <v/>
      </c>
      <c r="CZ367" s="3" t="str">
        <f t="shared" si="93"/>
        <v/>
      </c>
      <c r="DA367" s="3" t="str">
        <f t="shared" si="93"/>
        <v/>
      </c>
      <c r="DB367" s="3" t="str">
        <f t="shared" si="93"/>
        <v/>
      </c>
      <c r="DC367" s="3" t="str">
        <f t="shared" si="93"/>
        <v/>
      </c>
      <c r="DD367" s="3" t="str">
        <f t="shared" si="93"/>
        <v/>
      </c>
      <c r="DE367" s="3" t="str">
        <f t="shared" si="93"/>
        <v>125. Z199  OTHER</v>
      </c>
      <c r="DF367" s="3" t="str">
        <f t="shared" si="93"/>
        <v>126. USED AS A MANUFACTURING AID</v>
      </c>
      <c r="DG367" s="3" t="str">
        <f t="shared" si="93"/>
        <v/>
      </c>
      <c r="DH367" s="3" t="str">
        <f t="shared" si="93"/>
        <v/>
      </c>
      <c r="DI367" s="3" t="str">
        <f t="shared" si="95"/>
        <v/>
      </c>
      <c r="DJ367" s="3" t="str">
        <f t="shared" si="95"/>
        <v/>
      </c>
      <c r="DK367" s="3" t="str">
        <f t="shared" si="92"/>
        <v/>
      </c>
      <c r="DL367" s="3" t="str">
        <f t="shared" si="92"/>
        <v>132. Z299  OTHER</v>
      </c>
      <c r="DM367" s="3" t="str">
        <f t="shared" si="91"/>
        <v>133. ANCILLARY OR OTHER USE</v>
      </c>
      <c r="DN367" s="3" t="str">
        <f t="shared" si="90"/>
        <v>134. Z301  CLEANER</v>
      </c>
      <c r="DO367" s="3" t="str">
        <f t="shared" si="90"/>
        <v>135. Z302  DEGREASER</v>
      </c>
      <c r="DP367" s="3" t="str">
        <f t="shared" si="90"/>
        <v>136. Z303  LUBRICANT</v>
      </c>
      <c r="DQ367" s="3" t="str">
        <f t="shared" si="90"/>
        <v/>
      </c>
      <c r="DR367" s="3" t="str">
        <f t="shared" si="89"/>
        <v/>
      </c>
      <c r="DS367" s="3" t="str">
        <f t="shared" si="89"/>
        <v/>
      </c>
      <c r="DT367" s="3" t="str">
        <f t="shared" si="84"/>
        <v/>
      </c>
      <c r="DU367" s="3" t="str">
        <f t="shared" si="84"/>
        <v>141. Z308  CONSTRUCTION MATERIALS</v>
      </c>
      <c r="DV367" s="3" t="str">
        <f t="shared" si="79"/>
        <v>142. Z399  OTHER</v>
      </c>
    </row>
    <row r="368" spans="1:126" ht="135">
      <c r="A368" t="s">
        <v>115</v>
      </c>
      <c r="B368">
        <v>2019</v>
      </c>
      <c r="C368" t="s">
        <v>114</v>
      </c>
      <c r="D368">
        <v>106990</v>
      </c>
      <c r="E368" s="31">
        <v>1319218079628</v>
      </c>
      <c r="F368" t="s">
        <v>761</v>
      </c>
      <c r="G368">
        <v>325110</v>
      </c>
      <c r="H368" t="s">
        <v>762</v>
      </c>
      <c r="I368" t="s">
        <v>763</v>
      </c>
      <c r="J368" t="s">
        <v>573</v>
      </c>
      <c r="K368" t="s">
        <v>148</v>
      </c>
      <c r="L368">
        <v>77520</v>
      </c>
      <c r="M368" s="3" t="str">
        <f t="shared" si="82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8" s="3" t="s">
        <v>1419</v>
      </c>
      <c r="O368" s="84" t="s">
        <v>1446</v>
      </c>
      <c r="P368">
        <v>900</v>
      </c>
      <c r="Q368">
        <v>1100</v>
      </c>
      <c r="R368">
        <v>2000</v>
      </c>
      <c r="S368" s="3" t="s">
        <v>1407</v>
      </c>
      <c r="T368" s="3" t="s">
        <v>1405</v>
      </c>
      <c r="U368" s="3" t="s">
        <v>1405</v>
      </c>
      <c r="V368" s="3" t="s">
        <v>1405</v>
      </c>
      <c r="W368" s="3" t="s">
        <v>1407</v>
      </c>
      <c r="X368" s="3" t="s">
        <v>1405</v>
      </c>
      <c r="Y368" s="3" t="s">
        <v>1405</v>
      </c>
      <c r="Z368" s="3" t="s">
        <v>1405</v>
      </c>
      <c r="AA368" s="3" t="s">
        <v>1405</v>
      </c>
      <c r="AB368" s="3" t="s">
        <v>1405</v>
      </c>
      <c r="AC368" s="3" t="s">
        <v>1405</v>
      </c>
      <c r="AD368" s="3" t="s">
        <v>1405</v>
      </c>
      <c r="AE368" s="3" t="s">
        <v>1405</v>
      </c>
      <c r="AF368" s="3" t="s">
        <v>1405</v>
      </c>
      <c r="AG368" s="3" t="s">
        <v>1405</v>
      </c>
      <c r="AH368" s="3" t="s">
        <v>1405</v>
      </c>
      <c r="AI368" s="3" t="s">
        <v>1405</v>
      </c>
      <c r="AJ368" s="3" t="s">
        <v>1405</v>
      </c>
      <c r="AK368" s="3" t="s">
        <v>1405</v>
      </c>
      <c r="AL368" s="3" t="s">
        <v>1405</v>
      </c>
      <c r="AM368" s="3" t="s">
        <v>1405</v>
      </c>
      <c r="AN368" s="3" t="s">
        <v>1405</v>
      </c>
      <c r="AO368" s="3" t="s">
        <v>1405</v>
      </c>
      <c r="AP368" s="3" t="s">
        <v>1405</v>
      </c>
      <c r="AQ368" s="3" t="s">
        <v>1405</v>
      </c>
      <c r="AR368" s="3" t="s">
        <v>1405</v>
      </c>
      <c r="AS368" s="3" t="s">
        <v>1405</v>
      </c>
      <c r="AT368" s="3" t="s">
        <v>1407</v>
      </c>
      <c r="AU368" s="3" t="s">
        <v>1405</v>
      </c>
      <c r="AV368" s="3" t="s">
        <v>1407</v>
      </c>
      <c r="AW368" s="3" t="s">
        <v>1405</v>
      </c>
      <c r="AX368" s="3" t="s">
        <v>1405</v>
      </c>
      <c r="AY368" s="3" t="s">
        <v>1405</v>
      </c>
      <c r="AZ368" s="3" t="s">
        <v>1405</v>
      </c>
      <c r="BA368" s="3" t="s">
        <v>1405</v>
      </c>
      <c r="BB368" s="3" t="s">
        <v>1405</v>
      </c>
      <c r="BC368" s="3" t="s">
        <v>1407</v>
      </c>
      <c r="BD368" s="3" t="s">
        <v>1407</v>
      </c>
      <c r="BE368" s="3" t="s">
        <v>1405</v>
      </c>
      <c r="BF368" s="3" t="s">
        <v>1405</v>
      </c>
      <c r="BG368" s="3" t="s">
        <v>1405</v>
      </c>
      <c r="BH368" s="3" t="s">
        <v>1405</v>
      </c>
      <c r="BI368" s="3" t="s">
        <v>1405</v>
      </c>
      <c r="BJ368" s="3" t="s">
        <v>1407</v>
      </c>
      <c r="BK368" s="3" t="s">
        <v>1407</v>
      </c>
      <c r="BL368" s="3" t="s">
        <v>1407</v>
      </c>
      <c r="BM368" s="3" t="s">
        <v>1407</v>
      </c>
      <c r="BN368" s="3" t="s">
        <v>1407</v>
      </c>
      <c r="BO368" s="3" t="s">
        <v>1405</v>
      </c>
      <c r="BP368" s="3" t="s">
        <v>1405</v>
      </c>
      <c r="BQ368" s="3" t="s">
        <v>1405</v>
      </c>
      <c r="BR368" s="3" t="s">
        <v>1405</v>
      </c>
      <c r="BS368" s="3" t="s">
        <v>1407</v>
      </c>
      <c r="BT368" s="3" t="s">
        <v>1407</v>
      </c>
      <c r="BU368" s="3" t="str">
        <f t="shared" si="88"/>
        <v>89. PRODUCE THE CHEMICAL</v>
      </c>
      <c r="BV368" s="3" t="str">
        <f t="shared" si="88"/>
        <v/>
      </c>
      <c r="BW368" s="3" t="str">
        <f t="shared" si="88"/>
        <v/>
      </c>
      <c r="BX368" s="3" t="str">
        <f t="shared" si="88"/>
        <v/>
      </c>
      <c r="BY368" s="3" t="str">
        <f t="shared" si="88"/>
        <v>93. AS A BYPRODUCT</v>
      </c>
      <c r="BZ368" s="3" t="str">
        <f t="shared" si="88"/>
        <v/>
      </c>
      <c r="CA368" s="3" t="str">
        <f t="shared" si="88"/>
        <v/>
      </c>
      <c r="CB368" s="3" t="str">
        <f t="shared" si="88"/>
        <v/>
      </c>
      <c r="CC368" s="3" t="str">
        <f t="shared" si="88"/>
        <v/>
      </c>
      <c r="CD368" s="3" t="str">
        <f t="shared" si="88"/>
        <v/>
      </c>
      <c r="CE368" s="3" t="str">
        <f t="shared" si="88"/>
        <v/>
      </c>
      <c r="CF368" s="3" t="str">
        <f t="shared" si="88"/>
        <v/>
      </c>
      <c r="CG368" s="3" t="str">
        <f t="shared" si="88"/>
        <v/>
      </c>
      <c r="CH368" s="3" t="str">
        <f t="shared" si="88"/>
        <v/>
      </c>
      <c r="CI368" s="3" t="str">
        <f t="shared" si="88"/>
        <v/>
      </c>
      <c r="CJ368" s="3" t="str">
        <f t="shared" si="88"/>
        <v/>
      </c>
      <c r="CK368" s="3" t="str">
        <f t="shared" si="97"/>
        <v/>
      </c>
      <c r="CL368" s="3" t="str">
        <f t="shared" si="97"/>
        <v/>
      </c>
      <c r="CM368" s="3" t="str">
        <f t="shared" si="97"/>
        <v/>
      </c>
      <c r="CN368" s="3" t="str">
        <f t="shared" si="97"/>
        <v/>
      </c>
      <c r="CO368" s="3" t="str">
        <f t="shared" si="96"/>
        <v/>
      </c>
      <c r="CP368" s="3" t="str">
        <f t="shared" si="94"/>
        <v/>
      </c>
      <c r="CQ368" s="3" t="str">
        <f t="shared" si="94"/>
        <v/>
      </c>
      <c r="CR368" s="3" t="str">
        <f t="shared" si="94"/>
        <v/>
      </c>
      <c r="CS368" s="3" t="str">
        <f t="shared" si="94"/>
        <v/>
      </c>
      <c r="CT368" s="3" t="str">
        <f t="shared" si="93"/>
        <v/>
      </c>
      <c r="CU368" s="3" t="str">
        <f t="shared" si="93"/>
        <v/>
      </c>
      <c r="CV368" s="3" t="str">
        <f t="shared" si="93"/>
        <v>116. AS A PROCESS IMPURITY</v>
      </c>
      <c r="CW368" s="3" t="str">
        <f t="shared" si="93"/>
        <v/>
      </c>
      <c r="CX368" s="3" t="str">
        <f t="shared" si="93"/>
        <v>118. USED AS A CHEMICAL PROCESSING AID</v>
      </c>
      <c r="CY368" s="3" t="str">
        <f t="shared" si="93"/>
        <v/>
      </c>
      <c r="CZ368" s="3" t="str">
        <f t="shared" si="93"/>
        <v/>
      </c>
      <c r="DA368" s="3" t="str">
        <f t="shared" si="93"/>
        <v/>
      </c>
      <c r="DB368" s="3" t="str">
        <f t="shared" si="93"/>
        <v/>
      </c>
      <c r="DC368" s="3" t="str">
        <f t="shared" si="93"/>
        <v/>
      </c>
      <c r="DD368" s="3" t="str">
        <f t="shared" si="93"/>
        <v/>
      </c>
      <c r="DE368" s="3" t="str">
        <f t="shared" si="93"/>
        <v>125. Z199  OTHER</v>
      </c>
      <c r="DF368" s="3" t="str">
        <f t="shared" si="93"/>
        <v>126. USED AS A MANUFACTURING AID</v>
      </c>
      <c r="DG368" s="3" t="str">
        <f t="shared" si="93"/>
        <v/>
      </c>
      <c r="DH368" s="3" t="str">
        <f t="shared" si="93"/>
        <v/>
      </c>
      <c r="DI368" s="3" t="str">
        <f t="shared" si="95"/>
        <v/>
      </c>
      <c r="DJ368" s="3" t="str">
        <f t="shared" si="95"/>
        <v/>
      </c>
      <c r="DK368" s="3" t="str">
        <f t="shared" si="92"/>
        <v/>
      </c>
      <c r="DL368" s="3" t="str">
        <f t="shared" si="92"/>
        <v>132. Z299  OTHER</v>
      </c>
      <c r="DM368" s="3" t="str">
        <f t="shared" si="91"/>
        <v>133. ANCILLARY OR OTHER USE</v>
      </c>
      <c r="DN368" s="3" t="str">
        <f t="shared" si="90"/>
        <v>134. Z301  CLEANER</v>
      </c>
      <c r="DO368" s="3" t="str">
        <f t="shared" si="90"/>
        <v>135. Z302  DEGREASER</v>
      </c>
      <c r="DP368" s="3" t="str">
        <f t="shared" si="90"/>
        <v>136. Z303  LUBRICANT</v>
      </c>
      <c r="DQ368" s="3" t="str">
        <f t="shared" si="90"/>
        <v/>
      </c>
      <c r="DR368" s="3" t="str">
        <f t="shared" si="89"/>
        <v/>
      </c>
      <c r="DS368" s="3" t="str">
        <f t="shared" si="89"/>
        <v/>
      </c>
      <c r="DT368" s="3" t="str">
        <f t="shared" si="84"/>
        <v/>
      </c>
      <c r="DU368" s="3" t="str">
        <f t="shared" si="84"/>
        <v>141. Z308  CONSTRUCTION MATERIALS</v>
      </c>
      <c r="DV368" s="3" t="str">
        <f t="shared" si="79"/>
        <v>142. Z399  OTHER</v>
      </c>
    </row>
    <row r="369" spans="1:126" ht="105">
      <c r="A369" t="s">
        <v>115</v>
      </c>
      <c r="B369">
        <v>2020</v>
      </c>
      <c r="C369" t="s">
        <v>114</v>
      </c>
      <c r="D369">
        <v>106990</v>
      </c>
      <c r="E369" s="31">
        <v>1320219029358</v>
      </c>
      <c r="F369" t="s">
        <v>761</v>
      </c>
      <c r="G369">
        <v>325110</v>
      </c>
      <c r="H369" t="s">
        <v>762</v>
      </c>
      <c r="I369" t="s">
        <v>763</v>
      </c>
      <c r="J369" t="s">
        <v>573</v>
      </c>
      <c r="K369" t="s">
        <v>148</v>
      </c>
      <c r="L369">
        <v>77520</v>
      </c>
      <c r="M369" s="3" t="str">
        <f t="shared" si="82"/>
        <v>89. PRODUCE THE CHEMICAL, 91. ON-SITE USE OF THE CHEMICAL, 93. AS A BYPRODUCT, 94. AS A MANUFACTURED IMPURITY, 95. USED AS A REACTANT, 98. P103  INTERMEDIATES, 116. AS A PROCESS IMPURITY, 133. ANCILLARY OR OTHER USE, 137. Z304  FUEL</v>
      </c>
      <c r="N369" s="3" t="s">
        <v>1419</v>
      </c>
      <c r="O369" s="84" t="s">
        <v>1446</v>
      </c>
      <c r="P369">
        <v>710</v>
      </c>
      <c r="Q369">
        <v>1000</v>
      </c>
      <c r="R369">
        <v>1710</v>
      </c>
      <c r="S369" s="3" t="s">
        <v>1407</v>
      </c>
      <c r="T369" s="3" t="s">
        <v>1405</v>
      </c>
      <c r="U369" s="3" t="s">
        <v>1407</v>
      </c>
      <c r="V369" s="3" t="s">
        <v>1405</v>
      </c>
      <c r="W369" s="3" t="s">
        <v>1407</v>
      </c>
      <c r="X369" s="3" t="s">
        <v>1407</v>
      </c>
      <c r="Y369" s="3" t="s">
        <v>1407</v>
      </c>
      <c r="Z369" s="3" t="s">
        <v>1405</v>
      </c>
      <c r="AA369" s="3" t="s">
        <v>1405</v>
      </c>
      <c r="AB369" s="3" t="s">
        <v>1407</v>
      </c>
      <c r="AC369" s="3" t="s">
        <v>1405</v>
      </c>
      <c r="AD369" s="3" t="s">
        <v>1405</v>
      </c>
      <c r="AE369" s="3" t="s">
        <v>1405</v>
      </c>
      <c r="AF369" s="3" t="s">
        <v>1405</v>
      </c>
      <c r="AG369" s="3" t="s">
        <v>1405</v>
      </c>
      <c r="AH369" s="3" t="s">
        <v>1405</v>
      </c>
      <c r="AI369" s="3" t="s">
        <v>1405</v>
      </c>
      <c r="AJ369" s="3" t="s">
        <v>1405</v>
      </c>
      <c r="AK369" s="3" t="s">
        <v>1405</v>
      </c>
      <c r="AL369" s="3" t="s">
        <v>1405</v>
      </c>
      <c r="AM369" s="3" t="s">
        <v>1405</v>
      </c>
      <c r="AN369" s="3" t="s">
        <v>1405</v>
      </c>
      <c r="AO369" s="3" t="s">
        <v>1405</v>
      </c>
      <c r="AP369" s="3" t="s">
        <v>1405</v>
      </c>
      <c r="AQ369" s="3" t="s">
        <v>1405</v>
      </c>
      <c r="AR369" s="3" t="s">
        <v>1405</v>
      </c>
      <c r="AS369" s="3" t="s">
        <v>1405</v>
      </c>
      <c r="AT369" s="3" t="s">
        <v>1407</v>
      </c>
      <c r="AU369" s="3" t="s">
        <v>1405</v>
      </c>
      <c r="AV369" s="3" t="s">
        <v>1405</v>
      </c>
      <c r="AW369" s="3" t="s">
        <v>1405</v>
      </c>
      <c r="AX369" s="3" t="s">
        <v>1405</v>
      </c>
      <c r="AY369" s="3" t="s">
        <v>1405</v>
      </c>
      <c r="AZ369" s="3" t="s">
        <v>1405</v>
      </c>
      <c r="BA369" s="3" t="s">
        <v>1405</v>
      </c>
      <c r="BB369" s="3" t="s">
        <v>1405</v>
      </c>
      <c r="BC369" s="3" t="s">
        <v>1405</v>
      </c>
      <c r="BD369" s="3" t="s">
        <v>1405</v>
      </c>
      <c r="BE369" s="3" t="s">
        <v>1405</v>
      </c>
      <c r="BF369" s="3" t="s">
        <v>1405</v>
      </c>
      <c r="BG369" s="3" t="s">
        <v>1405</v>
      </c>
      <c r="BH369" s="3" t="s">
        <v>1405</v>
      </c>
      <c r="BI369" s="3" t="s">
        <v>1405</v>
      </c>
      <c r="BJ369" s="3" t="s">
        <v>1405</v>
      </c>
      <c r="BK369" s="3" t="s">
        <v>1407</v>
      </c>
      <c r="BL369" s="3" t="s">
        <v>1405</v>
      </c>
      <c r="BM369" s="3" t="s">
        <v>1405</v>
      </c>
      <c r="BN369" s="3" t="s">
        <v>1405</v>
      </c>
      <c r="BO369" s="3" t="s">
        <v>1407</v>
      </c>
      <c r="BP369" s="3" t="s">
        <v>1405</v>
      </c>
      <c r="BQ369" s="3" t="s">
        <v>1405</v>
      </c>
      <c r="BR369" s="3" t="s">
        <v>1405</v>
      </c>
      <c r="BS369" s="3" t="s">
        <v>1405</v>
      </c>
      <c r="BT369" s="3" t="s">
        <v>1405</v>
      </c>
      <c r="BU369" s="3" t="str">
        <f t="shared" si="88"/>
        <v>89. PRODUCE THE CHEMICAL</v>
      </c>
      <c r="BV369" s="3" t="str">
        <f t="shared" si="88"/>
        <v/>
      </c>
      <c r="BW369" s="3" t="str">
        <f t="shared" si="88"/>
        <v>91. ON-SITE USE OF THE CHEMICAL</v>
      </c>
      <c r="BX369" s="3" t="str">
        <f t="shared" si="88"/>
        <v/>
      </c>
      <c r="BY369" s="3" t="str">
        <f t="shared" si="88"/>
        <v>93. AS A BYPRODUCT</v>
      </c>
      <c r="BZ369" s="3" t="str">
        <f t="shared" si="88"/>
        <v>94. AS A MANUFACTURED IMPURITY</v>
      </c>
      <c r="CA369" s="3" t="str">
        <f t="shared" si="88"/>
        <v>95. USED AS A REACTANT</v>
      </c>
      <c r="CB369" s="3" t="str">
        <f t="shared" si="88"/>
        <v/>
      </c>
      <c r="CC369" s="3" t="str">
        <f t="shared" si="88"/>
        <v/>
      </c>
      <c r="CD369" s="3" t="str">
        <f t="shared" si="88"/>
        <v>98. P103  INTERMEDIATES</v>
      </c>
      <c r="CE369" s="3" t="str">
        <f t="shared" si="88"/>
        <v/>
      </c>
      <c r="CF369" s="3" t="str">
        <f t="shared" si="88"/>
        <v/>
      </c>
      <c r="CG369" s="3" t="str">
        <f t="shared" si="88"/>
        <v/>
      </c>
      <c r="CH369" s="3" t="str">
        <f t="shared" si="88"/>
        <v/>
      </c>
      <c r="CI369" s="3" t="str">
        <f t="shared" si="88"/>
        <v/>
      </c>
      <c r="CJ369" s="3" t="str">
        <f t="shared" si="88"/>
        <v/>
      </c>
      <c r="CK369" s="3" t="str">
        <f t="shared" si="97"/>
        <v/>
      </c>
      <c r="CL369" s="3" t="str">
        <f t="shared" si="97"/>
        <v/>
      </c>
      <c r="CM369" s="3" t="str">
        <f t="shared" si="97"/>
        <v/>
      </c>
      <c r="CN369" s="3" t="str">
        <f t="shared" si="97"/>
        <v/>
      </c>
      <c r="CO369" s="3" t="str">
        <f t="shared" si="96"/>
        <v/>
      </c>
      <c r="CP369" s="3" t="str">
        <f t="shared" si="94"/>
        <v/>
      </c>
      <c r="CQ369" s="3" t="str">
        <f t="shared" si="94"/>
        <v/>
      </c>
      <c r="CR369" s="3" t="str">
        <f t="shared" si="94"/>
        <v/>
      </c>
      <c r="CS369" s="3" t="str">
        <f t="shared" si="94"/>
        <v/>
      </c>
      <c r="CT369" s="3" t="str">
        <f t="shared" si="93"/>
        <v/>
      </c>
      <c r="CU369" s="3" t="str">
        <f t="shared" si="93"/>
        <v/>
      </c>
      <c r="CV369" s="3" t="str">
        <f t="shared" si="93"/>
        <v>116. AS A PROCESS IMPURITY</v>
      </c>
      <c r="CW369" s="3" t="str">
        <f t="shared" si="93"/>
        <v/>
      </c>
      <c r="CX369" s="3" t="str">
        <f t="shared" si="93"/>
        <v/>
      </c>
      <c r="CY369" s="3" t="str">
        <f t="shared" si="93"/>
        <v/>
      </c>
      <c r="CZ369" s="3" t="str">
        <f t="shared" si="93"/>
        <v/>
      </c>
      <c r="DA369" s="3" t="str">
        <f t="shared" si="93"/>
        <v/>
      </c>
      <c r="DB369" s="3" t="str">
        <f t="shared" si="93"/>
        <v/>
      </c>
      <c r="DC369" s="3" t="str">
        <f t="shared" si="93"/>
        <v/>
      </c>
      <c r="DD369" s="3" t="str">
        <f t="shared" si="93"/>
        <v/>
      </c>
      <c r="DE369" s="3" t="str">
        <f t="shared" si="93"/>
        <v/>
      </c>
      <c r="DF369" s="3" t="str">
        <f t="shared" si="93"/>
        <v/>
      </c>
      <c r="DG369" s="3" t="str">
        <f t="shared" si="93"/>
        <v/>
      </c>
      <c r="DH369" s="3" t="str">
        <f t="shared" si="93"/>
        <v/>
      </c>
      <c r="DI369" s="3" t="str">
        <f t="shared" si="95"/>
        <v/>
      </c>
      <c r="DJ369" s="3" t="str">
        <f t="shared" si="95"/>
        <v/>
      </c>
      <c r="DK369" s="3" t="str">
        <f t="shared" si="92"/>
        <v/>
      </c>
      <c r="DL369" s="3" t="str">
        <f t="shared" si="92"/>
        <v/>
      </c>
      <c r="DM369" s="3" t="str">
        <f t="shared" si="91"/>
        <v>133. ANCILLARY OR OTHER USE</v>
      </c>
      <c r="DN369" s="3" t="str">
        <f t="shared" si="90"/>
        <v/>
      </c>
      <c r="DO369" s="3" t="str">
        <f t="shared" si="90"/>
        <v/>
      </c>
      <c r="DP369" s="3" t="str">
        <f t="shared" si="90"/>
        <v/>
      </c>
      <c r="DQ369" s="3" t="str">
        <f t="shared" si="90"/>
        <v>137. Z304  FUEL</v>
      </c>
      <c r="DR369" s="3" t="str">
        <f t="shared" si="89"/>
        <v/>
      </c>
      <c r="DS369" s="3" t="str">
        <f t="shared" si="89"/>
        <v/>
      </c>
      <c r="DT369" s="3" t="str">
        <f t="shared" si="84"/>
        <v/>
      </c>
      <c r="DU369" s="3" t="str">
        <f t="shared" si="84"/>
        <v/>
      </c>
      <c r="DV369" s="3" t="str">
        <f t="shared" si="79"/>
        <v/>
      </c>
    </row>
    <row r="370" spans="1:126" ht="135">
      <c r="A370" t="s">
        <v>115</v>
      </c>
      <c r="B370">
        <v>2021</v>
      </c>
      <c r="C370" t="s">
        <v>114</v>
      </c>
      <c r="D370">
        <v>106990</v>
      </c>
      <c r="E370" s="31">
        <v>1321220092086</v>
      </c>
      <c r="F370" t="s">
        <v>761</v>
      </c>
      <c r="G370">
        <v>325110</v>
      </c>
      <c r="H370" t="s">
        <v>762</v>
      </c>
      <c r="I370" t="s">
        <v>763</v>
      </c>
      <c r="J370" t="s">
        <v>573</v>
      </c>
      <c r="K370" t="s">
        <v>148</v>
      </c>
      <c r="L370">
        <v>77520</v>
      </c>
      <c r="M370" s="3" t="str">
        <f t="shared" si="82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70" s="3" t="s">
        <v>1419</v>
      </c>
      <c r="O370" s="84" t="s">
        <v>1446</v>
      </c>
      <c r="P370">
        <v>710</v>
      </c>
      <c r="Q370">
        <v>990</v>
      </c>
      <c r="R370">
        <v>1700</v>
      </c>
      <c r="S370" s="3" t="s">
        <v>1407</v>
      </c>
      <c r="T370" s="3" t="s">
        <v>1405</v>
      </c>
      <c r="U370" s="3" t="s">
        <v>1405</v>
      </c>
      <c r="V370" s="3" t="s">
        <v>1405</v>
      </c>
      <c r="W370" s="3" t="s">
        <v>1407</v>
      </c>
      <c r="X370" s="3" t="s">
        <v>1405</v>
      </c>
      <c r="Y370" s="3" t="s">
        <v>1405</v>
      </c>
      <c r="Z370" s="3" t="s">
        <v>1405</v>
      </c>
      <c r="AA370" s="3" t="s">
        <v>1405</v>
      </c>
      <c r="AB370" s="3" t="s">
        <v>1405</v>
      </c>
      <c r="AC370" s="3" t="s">
        <v>1405</v>
      </c>
      <c r="AD370" s="3" t="s">
        <v>1405</v>
      </c>
      <c r="AE370" s="3" t="s">
        <v>1405</v>
      </c>
      <c r="AF370" s="3" t="s">
        <v>1405</v>
      </c>
      <c r="AG370" s="3" t="s">
        <v>1405</v>
      </c>
      <c r="AH370" s="3" t="s">
        <v>1405</v>
      </c>
      <c r="AI370" s="3" t="s">
        <v>1405</v>
      </c>
      <c r="AJ370" s="3" t="s">
        <v>1405</v>
      </c>
      <c r="AK370" s="3" t="s">
        <v>1405</v>
      </c>
      <c r="AL370" s="3" t="s">
        <v>1405</v>
      </c>
      <c r="AM370" s="3" t="s">
        <v>1405</v>
      </c>
      <c r="AN370" s="3" t="s">
        <v>1405</v>
      </c>
      <c r="AO370" s="3" t="s">
        <v>1405</v>
      </c>
      <c r="AP370" s="3" t="s">
        <v>1405</v>
      </c>
      <c r="AQ370" s="3" t="s">
        <v>1405</v>
      </c>
      <c r="AR370" s="3" t="s">
        <v>1405</v>
      </c>
      <c r="AS370" s="3" t="s">
        <v>1405</v>
      </c>
      <c r="AT370" s="3" t="s">
        <v>1407</v>
      </c>
      <c r="AU370" s="3" t="s">
        <v>1405</v>
      </c>
      <c r="AV370" s="3" t="s">
        <v>1407</v>
      </c>
      <c r="AW370" s="3" t="s">
        <v>1405</v>
      </c>
      <c r="AX370" s="3" t="s">
        <v>1405</v>
      </c>
      <c r="AY370" s="3" t="s">
        <v>1405</v>
      </c>
      <c r="AZ370" s="3" t="s">
        <v>1405</v>
      </c>
      <c r="BA370" s="3" t="s">
        <v>1405</v>
      </c>
      <c r="BB370" s="3" t="s">
        <v>1405</v>
      </c>
      <c r="BC370" s="3" t="s">
        <v>1407</v>
      </c>
      <c r="BD370" s="3" t="s">
        <v>1407</v>
      </c>
      <c r="BE370" s="3" t="s">
        <v>1405</v>
      </c>
      <c r="BF370" s="3" t="s">
        <v>1405</v>
      </c>
      <c r="BG370" s="3" t="s">
        <v>1405</v>
      </c>
      <c r="BH370" s="3" t="s">
        <v>1405</v>
      </c>
      <c r="BI370" s="3" t="s">
        <v>1405</v>
      </c>
      <c r="BJ370" s="3" t="s">
        <v>1407</v>
      </c>
      <c r="BK370" s="3" t="s">
        <v>1407</v>
      </c>
      <c r="BL370" s="3" t="s">
        <v>1407</v>
      </c>
      <c r="BM370" s="3" t="s">
        <v>1407</v>
      </c>
      <c r="BN370" s="3" t="s">
        <v>1407</v>
      </c>
      <c r="BO370" s="3" t="s">
        <v>1405</v>
      </c>
      <c r="BP370" s="3" t="s">
        <v>1405</v>
      </c>
      <c r="BQ370" s="3" t="s">
        <v>1405</v>
      </c>
      <c r="BR370" s="3" t="s">
        <v>1405</v>
      </c>
      <c r="BS370" s="3" t="s">
        <v>1407</v>
      </c>
      <c r="BT370" s="3" t="s">
        <v>1407</v>
      </c>
      <c r="BU370" s="3" t="str">
        <f t="shared" si="88"/>
        <v>89. PRODUCE THE CHEMICAL</v>
      </c>
      <c r="BV370" s="3" t="str">
        <f t="shared" si="88"/>
        <v/>
      </c>
      <c r="BW370" s="3" t="str">
        <f t="shared" si="88"/>
        <v/>
      </c>
      <c r="BX370" s="3" t="str">
        <f t="shared" si="88"/>
        <v/>
      </c>
      <c r="BY370" s="3" t="str">
        <f t="shared" si="88"/>
        <v>93. AS A BYPRODUCT</v>
      </c>
      <c r="BZ370" s="3" t="str">
        <f t="shared" si="88"/>
        <v/>
      </c>
      <c r="CA370" s="3" t="str">
        <f t="shared" si="88"/>
        <v/>
      </c>
      <c r="CB370" s="3" t="str">
        <f t="shared" ref="CB370:CJ398" si="98">IF(Z370="Yes", CB$1,"")</f>
        <v/>
      </c>
      <c r="CC370" s="3" t="str">
        <f t="shared" si="98"/>
        <v/>
      </c>
      <c r="CD370" s="3" t="str">
        <f t="shared" si="98"/>
        <v/>
      </c>
      <c r="CE370" s="3" t="str">
        <f t="shared" si="98"/>
        <v/>
      </c>
      <c r="CF370" s="3" t="str">
        <f t="shared" si="98"/>
        <v/>
      </c>
      <c r="CG370" s="3" t="str">
        <f t="shared" si="98"/>
        <v/>
      </c>
      <c r="CH370" s="3" t="str">
        <f t="shared" si="98"/>
        <v/>
      </c>
      <c r="CI370" s="3" t="str">
        <f t="shared" si="98"/>
        <v/>
      </c>
      <c r="CJ370" s="3" t="str">
        <f t="shared" si="98"/>
        <v/>
      </c>
      <c r="CK370" s="3" t="str">
        <f t="shared" si="97"/>
        <v/>
      </c>
      <c r="CL370" s="3" t="str">
        <f t="shared" si="97"/>
        <v/>
      </c>
      <c r="CM370" s="3" t="str">
        <f t="shared" si="97"/>
        <v/>
      </c>
      <c r="CN370" s="3" t="str">
        <f t="shared" si="97"/>
        <v/>
      </c>
      <c r="CO370" s="3" t="str">
        <f t="shared" si="96"/>
        <v/>
      </c>
      <c r="CP370" s="3" t="str">
        <f t="shared" si="94"/>
        <v/>
      </c>
      <c r="CQ370" s="3" t="str">
        <f t="shared" si="94"/>
        <v/>
      </c>
      <c r="CR370" s="3" t="str">
        <f t="shared" si="94"/>
        <v/>
      </c>
      <c r="CS370" s="3" t="str">
        <f t="shared" si="94"/>
        <v/>
      </c>
      <c r="CT370" s="3" t="str">
        <f t="shared" si="93"/>
        <v/>
      </c>
      <c r="CU370" s="3" t="str">
        <f t="shared" si="93"/>
        <v/>
      </c>
      <c r="CV370" s="3" t="str">
        <f t="shared" si="93"/>
        <v>116. AS A PROCESS IMPURITY</v>
      </c>
      <c r="CW370" s="3" t="str">
        <f t="shared" si="93"/>
        <v/>
      </c>
      <c r="CX370" s="3" t="str">
        <f t="shared" si="93"/>
        <v>118. USED AS A CHEMICAL PROCESSING AID</v>
      </c>
      <c r="CY370" s="3" t="str">
        <f t="shared" si="93"/>
        <v/>
      </c>
      <c r="CZ370" s="3" t="str">
        <f t="shared" si="93"/>
        <v/>
      </c>
      <c r="DA370" s="3" t="str">
        <f t="shared" si="93"/>
        <v/>
      </c>
      <c r="DB370" s="3" t="str">
        <f t="shared" si="93"/>
        <v/>
      </c>
      <c r="DC370" s="3" t="str">
        <f t="shared" si="93"/>
        <v/>
      </c>
      <c r="DD370" s="3" t="str">
        <f t="shared" si="93"/>
        <v/>
      </c>
      <c r="DE370" s="3" t="str">
        <f t="shared" si="93"/>
        <v>125. Z199  OTHER</v>
      </c>
      <c r="DF370" s="3" t="str">
        <f t="shared" si="93"/>
        <v>126. USED AS A MANUFACTURING AID</v>
      </c>
      <c r="DG370" s="3" t="str">
        <f t="shared" si="93"/>
        <v/>
      </c>
      <c r="DH370" s="3" t="str">
        <f t="shared" si="93"/>
        <v/>
      </c>
      <c r="DI370" s="3" t="str">
        <f t="shared" si="95"/>
        <v/>
      </c>
      <c r="DJ370" s="3" t="str">
        <f t="shared" si="95"/>
        <v/>
      </c>
      <c r="DK370" s="3" t="str">
        <f t="shared" si="92"/>
        <v/>
      </c>
      <c r="DL370" s="3" t="str">
        <f t="shared" si="92"/>
        <v>132. Z299  OTHER</v>
      </c>
      <c r="DM370" s="3" t="str">
        <f t="shared" si="91"/>
        <v>133. ANCILLARY OR OTHER USE</v>
      </c>
      <c r="DN370" s="3" t="str">
        <f t="shared" si="90"/>
        <v>134. Z301  CLEANER</v>
      </c>
      <c r="DO370" s="3" t="str">
        <f t="shared" si="90"/>
        <v>135. Z302  DEGREASER</v>
      </c>
      <c r="DP370" s="3" t="str">
        <f t="shared" si="90"/>
        <v>136. Z303  LUBRICANT</v>
      </c>
      <c r="DQ370" s="3" t="str">
        <f t="shared" si="90"/>
        <v/>
      </c>
      <c r="DR370" s="3" t="str">
        <f t="shared" si="89"/>
        <v/>
      </c>
      <c r="DS370" s="3" t="str">
        <f t="shared" si="89"/>
        <v/>
      </c>
      <c r="DT370" s="3" t="str">
        <f t="shared" si="84"/>
        <v/>
      </c>
      <c r="DU370" s="3" t="str">
        <f t="shared" si="84"/>
        <v>141. Z308  CONSTRUCTION MATERIALS</v>
      </c>
      <c r="DV370" s="3" t="str">
        <f t="shared" si="79"/>
        <v>142. Z399  OTHER</v>
      </c>
    </row>
    <row r="371" spans="1:126" ht="75">
      <c r="A371" t="s">
        <v>115</v>
      </c>
      <c r="B371">
        <v>2016</v>
      </c>
      <c r="C371" t="s">
        <v>114</v>
      </c>
      <c r="D371">
        <v>106990</v>
      </c>
      <c r="E371" s="31">
        <v>1316215460092</v>
      </c>
      <c r="F371" t="s">
        <v>768</v>
      </c>
      <c r="G371">
        <v>324110</v>
      </c>
      <c r="H371" t="s">
        <v>769</v>
      </c>
      <c r="I371" t="s">
        <v>770</v>
      </c>
      <c r="J371" t="s">
        <v>303</v>
      </c>
      <c r="K371" t="s">
        <v>305</v>
      </c>
      <c r="L371">
        <v>59101</v>
      </c>
      <c r="M371" s="3" t="str">
        <f t="shared" si="82"/>
        <v>89. PRODUCE THE CHEMICAL, 91. ON-SITE USE OF THE CHEMICAL, 93. AS A BYPRODUCT, 94. AS A MANUFACTURED IMPURITY, 95. USED AS A REACTANT, 116. AS A PROCESS IMPURITY, 133. ANCILLARY OR OTHER USE</v>
      </c>
      <c r="N371" s="3" t="s">
        <v>1419</v>
      </c>
      <c r="O371" s="3" t="s">
        <v>3</v>
      </c>
      <c r="P371">
        <v>770</v>
      </c>
      <c r="Q371">
        <v>200</v>
      </c>
      <c r="R371">
        <v>970</v>
      </c>
      <c r="S371" s="3" t="s">
        <v>1407</v>
      </c>
      <c r="T371" s="3" t="s">
        <v>1405</v>
      </c>
      <c r="U371" s="3" t="s">
        <v>1407</v>
      </c>
      <c r="V371" s="3" t="s">
        <v>1405</v>
      </c>
      <c r="W371" s="3" t="s">
        <v>1407</v>
      </c>
      <c r="X371" s="3" t="s">
        <v>1407</v>
      </c>
      <c r="Y371" s="3" t="s">
        <v>1407</v>
      </c>
      <c r="AE371" s="3" t="s">
        <v>1405</v>
      </c>
      <c r="AR371" s="3" t="s">
        <v>1405</v>
      </c>
      <c r="AS371" s="3" t="s">
        <v>1405</v>
      </c>
      <c r="AT371" s="3" t="s">
        <v>1407</v>
      </c>
      <c r="AV371" s="3" t="s">
        <v>1405</v>
      </c>
      <c r="BD371" s="3" t="s">
        <v>1405</v>
      </c>
      <c r="BK371" s="3" t="s">
        <v>1407</v>
      </c>
      <c r="BU371" s="3" t="str">
        <f t="shared" ref="BU371:CD404" si="99">IF(S371="Yes", BU$1,"")</f>
        <v>89. PRODUCE THE CHEMICAL</v>
      </c>
      <c r="BV371" s="3" t="str">
        <f t="shared" si="99"/>
        <v/>
      </c>
      <c r="BW371" s="3" t="str">
        <f t="shared" si="99"/>
        <v>91. ON-SITE USE OF THE CHEMICAL</v>
      </c>
      <c r="BX371" s="3" t="str">
        <f t="shared" si="99"/>
        <v/>
      </c>
      <c r="BY371" s="3" t="str">
        <f t="shared" si="99"/>
        <v>93. AS A BYPRODUCT</v>
      </c>
      <c r="BZ371" s="3" t="str">
        <f t="shared" si="99"/>
        <v>94. AS A MANUFACTURED IMPURITY</v>
      </c>
      <c r="CA371" s="3" t="str">
        <f t="shared" si="99"/>
        <v>95. USED AS A REACTANT</v>
      </c>
      <c r="CB371" s="3" t="str">
        <f t="shared" si="98"/>
        <v/>
      </c>
      <c r="CC371" s="3" t="str">
        <f t="shared" si="98"/>
        <v/>
      </c>
      <c r="CD371" s="3" t="str">
        <f t="shared" si="98"/>
        <v/>
      </c>
      <c r="CE371" s="3" t="str">
        <f t="shared" si="98"/>
        <v/>
      </c>
      <c r="CF371" s="3" t="str">
        <f t="shared" si="98"/>
        <v/>
      </c>
      <c r="CG371" s="3" t="str">
        <f t="shared" si="98"/>
        <v/>
      </c>
      <c r="CH371" s="3" t="str">
        <f t="shared" si="98"/>
        <v/>
      </c>
      <c r="CI371" s="3" t="str">
        <f t="shared" si="98"/>
        <v/>
      </c>
      <c r="CJ371" s="3" t="str">
        <f t="shared" si="98"/>
        <v/>
      </c>
      <c r="CK371" s="3" t="str">
        <f t="shared" si="97"/>
        <v/>
      </c>
      <c r="CL371" s="3" t="str">
        <f t="shared" si="97"/>
        <v/>
      </c>
      <c r="CM371" s="3" t="str">
        <f t="shared" si="97"/>
        <v/>
      </c>
      <c r="CN371" s="3" t="str">
        <f t="shared" si="97"/>
        <v/>
      </c>
      <c r="CO371" s="3" t="str">
        <f t="shared" si="96"/>
        <v/>
      </c>
      <c r="CP371" s="3" t="str">
        <f t="shared" si="94"/>
        <v/>
      </c>
      <c r="CQ371" s="3" t="str">
        <f t="shared" si="94"/>
        <v/>
      </c>
      <c r="CR371" s="3" t="str">
        <f t="shared" si="94"/>
        <v/>
      </c>
      <c r="CS371" s="3" t="str">
        <f t="shared" si="94"/>
        <v/>
      </c>
      <c r="CT371" s="3" t="str">
        <f t="shared" si="93"/>
        <v/>
      </c>
      <c r="CU371" s="3" t="str">
        <f t="shared" si="93"/>
        <v/>
      </c>
      <c r="CV371" s="3" t="str">
        <f t="shared" si="93"/>
        <v>116. AS A PROCESS IMPURITY</v>
      </c>
      <c r="CW371" s="3" t="str">
        <f t="shared" si="93"/>
        <v/>
      </c>
      <c r="CX371" s="3" t="str">
        <f t="shared" si="93"/>
        <v/>
      </c>
      <c r="CY371" s="3" t="str">
        <f t="shared" si="93"/>
        <v/>
      </c>
      <c r="CZ371" s="3" t="str">
        <f t="shared" si="93"/>
        <v/>
      </c>
      <c r="DA371" s="3" t="str">
        <f t="shared" si="93"/>
        <v/>
      </c>
      <c r="DB371" s="3" t="str">
        <f t="shared" si="93"/>
        <v/>
      </c>
      <c r="DC371" s="3" t="str">
        <f t="shared" si="93"/>
        <v/>
      </c>
      <c r="DD371" s="3" t="str">
        <f t="shared" si="93"/>
        <v/>
      </c>
      <c r="DE371" s="3" t="str">
        <f t="shared" si="93"/>
        <v/>
      </c>
      <c r="DF371" s="3" t="str">
        <f t="shared" si="93"/>
        <v/>
      </c>
      <c r="DG371" s="3" t="str">
        <f t="shared" si="93"/>
        <v/>
      </c>
      <c r="DH371" s="3" t="str">
        <f t="shared" si="93"/>
        <v/>
      </c>
      <c r="DI371" s="3" t="str">
        <f t="shared" si="95"/>
        <v/>
      </c>
      <c r="DJ371" s="3" t="str">
        <f t="shared" si="95"/>
        <v/>
      </c>
      <c r="DK371" s="3" t="str">
        <f t="shared" si="92"/>
        <v/>
      </c>
      <c r="DL371" s="3" t="str">
        <f t="shared" si="92"/>
        <v/>
      </c>
      <c r="DM371" s="3" t="str">
        <f t="shared" si="91"/>
        <v>133. ANCILLARY OR OTHER USE</v>
      </c>
      <c r="DN371" s="3" t="str">
        <f t="shared" si="90"/>
        <v/>
      </c>
      <c r="DO371" s="3" t="str">
        <f t="shared" si="90"/>
        <v/>
      </c>
      <c r="DP371" s="3" t="str">
        <f t="shared" si="90"/>
        <v/>
      </c>
      <c r="DQ371" s="3" t="str">
        <f t="shared" si="90"/>
        <v/>
      </c>
      <c r="DR371" s="3" t="str">
        <f t="shared" si="89"/>
        <v/>
      </c>
      <c r="DS371" s="3" t="str">
        <f t="shared" si="89"/>
        <v/>
      </c>
      <c r="DT371" s="3" t="str">
        <f t="shared" si="84"/>
        <v/>
      </c>
      <c r="DU371" s="3" t="str">
        <f t="shared" si="84"/>
        <v/>
      </c>
      <c r="DV371" s="3" t="str">
        <f t="shared" si="84"/>
        <v/>
      </c>
    </row>
    <row r="372" spans="1:126" ht="75">
      <c r="A372" t="s">
        <v>115</v>
      </c>
      <c r="B372">
        <v>2017</v>
      </c>
      <c r="C372" t="s">
        <v>114</v>
      </c>
      <c r="D372">
        <v>106990</v>
      </c>
      <c r="E372" s="31">
        <v>1317216263246</v>
      </c>
      <c r="F372" t="s">
        <v>768</v>
      </c>
      <c r="G372">
        <v>324110</v>
      </c>
      <c r="H372" t="s">
        <v>769</v>
      </c>
      <c r="I372" t="s">
        <v>770</v>
      </c>
      <c r="J372" t="s">
        <v>303</v>
      </c>
      <c r="K372" t="s">
        <v>305</v>
      </c>
      <c r="L372">
        <v>59101</v>
      </c>
      <c r="M372" s="3" t="str">
        <f t="shared" si="82"/>
        <v>89. PRODUCE THE CHEMICAL, 91. ON-SITE USE OF THE CHEMICAL, 93. AS A BYPRODUCT, 94. AS A MANUFACTURED IMPURITY, 95. USED AS A REACTANT, 116. AS A PROCESS IMPURITY, 133. ANCILLARY OR OTHER USE</v>
      </c>
      <c r="N372" s="3" t="s">
        <v>1419</v>
      </c>
      <c r="O372" s="3" t="s">
        <v>3</v>
      </c>
      <c r="P372">
        <v>500</v>
      </c>
      <c r="Q372">
        <v>470</v>
      </c>
      <c r="R372">
        <v>970</v>
      </c>
      <c r="S372" s="3" t="s">
        <v>1407</v>
      </c>
      <c r="T372" s="3" t="s">
        <v>1405</v>
      </c>
      <c r="U372" s="3" t="s">
        <v>1407</v>
      </c>
      <c r="V372" s="3" t="s">
        <v>1405</v>
      </c>
      <c r="W372" s="3" t="s">
        <v>1407</v>
      </c>
      <c r="X372" s="3" t="s">
        <v>1407</v>
      </c>
      <c r="Y372" s="3" t="s">
        <v>1407</v>
      </c>
      <c r="AE372" s="3" t="s">
        <v>1405</v>
      </c>
      <c r="AR372" s="3" t="s">
        <v>1405</v>
      </c>
      <c r="AS372" s="3" t="s">
        <v>1405</v>
      </c>
      <c r="AT372" s="3" t="s">
        <v>1407</v>
      </c>
      <c r="AV372" s="3" t="s">
        <v>1405</v>
      </c>
      <c r="BD372" s="3" t="s">
        <v>1405</v>
      </c>
      <c r="BK372" s="3" t="s">
        <v>1407</v>
      </c>
      <c r="BU372" s="3" t="str">
        <f t="shared" si="99"/>
        <v>89. PRODUCE THE CHEMICAL</v>
      </c>
      <c r="BV372" s="3" t="str">
        <f t="shared" si="99"/>
        <v/>
      </c>
      <c r="BW372" s="3" t="str">
        <f t="shared" si="99"/>
        <v>91. ON-SITE USE OF THE CHEMICAL</v>
      </c>
      <c r="BX372" s="3" t="str">
        <f t="shared" si="99"/>
        <v/>
      </c>
      <c r="BY372" s="3" t="str">
        <f t="shared" si="99"/>
        <v>93. AS A BYPRODUCT</v>
      </c>
      <c r="BZ372" s="3" t="str">
        <f t="shared" si="99"/>
        <v>94. AS A MANUFACTURED IMPURITY</v>
      </c>
      <c r="CA372" s="3" t="str">
        <f t="shared" si="99"/>
        <v>95. USED AS A REACTANT</v>
      </c>
      <c r="CB372" s="3" t="str">
        <f t="shared" si="98"/>
        <v/>
      </c>
      <c r="CC372" s="3" t="str">
        <f t="shared" si="98"/>
        <v/>
      </c>
      <c r="CD372" s="3" t="str">
        <f t="shared" si="98"/>
        <v/>
      </c>
      <c r="CE372" s="3" t="str">
        <f t="shared" si="98"/>
        <v/>
      </c>
      <c r="CF372" s="3" t="str">
        <f t="shared" si="98"/>
        <v/>
      </c>
      <c r="CG372" s="3" t="str">
        <f t="shared" si="98"/>
        <v/>
      </c>
      <c r="CH372" s="3" t="str">
        <f t="shared" si="98"/>
        <v/>
      </c>
      <c r="CI372" s="3" t="str">
        <f t="shared" si="98"/>
        <v/>
      </c>
      <c r="CJ372" s="3" t="str">
        <f t="shared" si="98"/>
        <v/>
      </c>
      <c r="CK372" s="3" t="str">
        <f t="shared" si="97"/>
        <v/>
      </c>
      <c r="CL372" s="3" t="str">
        <f t="shared" si="97"/>
        <v/>
      </c>
      <c r="CM372" s="3" t="str">
        <f t="shared" si="97"/>
        <v/>
      </c>
      <c r="CN372" s="3" t="str">
        <f t="shared" si="97"/>
        <v/>
      </c>
      <c r="CO372" s="3" t="str">
        <f t="shared" si="96"/>
        <v/>
      </c>
      <c r="CP372" s="3" t="str">
        <f t="shared" si="94"/>
        <v/>
      </c>
      <c r="CQ372" s="3" t="str">
        <f t="shared" si="94"/>
        <v/>
      </c>
      <c r="CR372" s="3" t="str">
        <f t="shared" si="94"/>
        <v/>
      </c>
      <c r="CS372" s="3" t="str">
        <f t="shared" si="94"/>
        <v/>
      </c>
      <c r="CT372" s="3" t="str">
        <f t="shared" si="93"/>
        <v/>
      </c>
      <c r="CU372" s="3" t="str">
        <f t="shared" si="93"/>
        <v/>
      </c>
      <c r="CV372" s="3" t="str">
        <f t="shared" si="93"/>
        <v>116. AS A PROCESS IMPURITY</v>
      </c>
      <c r="CW372" s="3" t="str">
        <f t="shared" si="93"/>
        <v/>
      </c>
      <c r="CX372" s="3" t="str">
        <f t="shared" si="93"/>
        <v/>
      </c>
      <c r="CY372" s="3" t="str">
        <f t="shared" si="93"/>
        <v/>
      </c>
      <c r="CZ372" s="3" t="str">
        <f t="shared" si="93"/>
        <v/>
      </c>
      <c r="DA372" s="3" t="str">
        <f t="shared" si="93"/>
        <v/>
      </c>
      <c r="DB372" s="3" t="str">
        <f t="shared" si="93"/>
        <v/>
      </c>
      <c r="DC372" s="3" t="str">
        <f t="shared" si="93"/>
        <v/>
      </c>
      <c r="DD372" s="3" t="str">
        <f t="shared" si="93"/>
        <v/>
      </c>
      <c r="DE372" s="3" t="str">
        <f t="shared" si="93"/>
        <v/>
      </c>
      <c r="DF372" s="3" t="str">
        <f t="shared" si="93"/>
        <v/>
      </c>
      <c r="DG372" s="3" t="str">
        <f t="shared" si="93"/>
        <v/>
      </c>
      <c r="DH372" s="3" t="str">
        <f t="shared" si="93"/>
        <v/>
      </c>
      <c r="DI372" s="3" t="str">
        <f t="shared" si="95"/>
        <v/>
      </c>
      <c r="DJ372" s="3" t="str">
        <f t="shared" si="95"/>
        <v/>
      </c>
      <c r="DK372" s="3" t="str">
        <f t="shared" si="92"/>
        <v/>
      </c>
      <c r="DL372" s="3" t="str">
        <f t="shared" si="92"/>
        <v/>
      </c>
      <c r="DM372" s="3" t="str">
        <f t="shared" si="91"/>
        <v>133. ANCILLARY OR OTHER USE</v>
      </c>
      <c r="DN372" s="3" t="str">
        <f t="shared" si="90"/>
        <v/>
      </c>
      <c r="DO372" s="3" t="str">
        <f t="shared" si="90"/>
        <v/>
      </c>
      <c r="DP372" s="3" t="str">
        <f t="shared" si="90"/>
        <v/>
      </c>
      <c r="DQ372" s="3" t="str">
        <f t="shared" si="90"/>
        <v/>
      </c>
      <c r="DR372" s="3" t="str">
        <f t="shared" si="89"/>
        <v/>
      </c>
      <c r="DS372" s="3" t="str">
        <f t="shared" si="89"/>
        <v/>
      </c>
      <c r="DT372" s="3" t="str">
        <f t="shared" si="84"/>
        <v/>
      </c>
      <c r="DU372" s="3" t="str">
        <f t="shared" si="84"/>
        <v/>
      </c>
      <c r="DV372" s="3" t="str">
        <f t="shared" si="84"/>
        <v/>
      </c>
    </row>
    <row r="373" spans="1:126" ht="105">
      <c r="A373" t="s">
        <v>115</v>
      </c>
      <c r="B373">
        <v>2018</v>
      </c>
      <c r="C373" t="s">
        <v>114</v>
      </c>
      <c r="D373">
        <v>106990</v>
      </c>
      <c r="E373" s="31">
        <v>1318217202338</v>
      </c>
      <c r="F373" t="s">
        <v>768</v>
      </c>
      <c r="G373">
        <v>324110</v>
      </c>
      <c r="H373" t="s">
        <v>769</v>
      </c>
      <c r="I373" t="s">
        <v>770</v>
      </c>
      <c r="J373" t="s">
        <v>303</v>
      </c>
      <c r="K373" t="s">
        <v>305</v>
      </c>
      <c r="L373">
        <v>59101</v>
      </c>
      <c r="M373" s="3" t="str">
        <f t="shared" si="82"/>
        <v>89. PRODUCE THE CHEMICAL, 91. ON-SITE USE OF THE CHEMICAL, 93. AS A BYPRODUCT, 94. AS A MANUFACTURED IMPURITY, 95. USED AS A REACTANT, 98. P103  INTERMEDIATES, 116. AS A PROCESS IMPURITY, 133. ANCILLARY OR OTHER USE, 137. Z304  FUEL</v>
      </c>
      <c r="N373" s="3" t="s">
        <v>1419</v>
      </c>
      <c r="O373" s="3" t="s">
        <v>3</v>
      </c>
      <c r="P373">
        <v>650</v>
      </c>
      <c r="Q373">
        <v>280</v>
      </c>
      <c r="R373">
        <v>930</v>
      </c>
      <c r="S373" s="3" t="s">
        <v>1407</v>
      </c>
      <c r="T373" s="3" t="s">
        <v>1405</v>
      </c>
      <c r="U373" s="3" t="s">
        <v>1407</v>
      </c>
      <c r="V373" s="3" t="s">
        <v>1405</v>
      </c>
      <c r="W373" s="3" t="s">
        <v>1407</v>
      </c>
      <c r="X373" s="3" t="s">
        <v>1407</v>
      </c>
      <c r="Y373" s="3" t="s">
        <v>1407</v>
      </c>
      <c r="Z373" s="3" t="s">
        <v>1405</v>
      </c>
      <c r="AA373" s="3" t="s">
        <v>1405</v>
      </c>
      <c r="AB373" s="3" t="s">
        <v>1407</v>
      </c>
      <c r="AC373" s="3" t="s">
        <v>1405</v>
      </c>
      <c r="AD373" s="3" t="s">
        <v>1405</v>
      </c>
      <c r="AE373" s="3" t="s">
        <v>1405</v>
      </c>
      <c r="AF373" s="3" t="s">
        <v>1405</v>
      </c>
      <c r="AG373" s="3" t="s">
        <v>1405</v>
      </c>
      <c r="AH373" s="3" t="s">
        <v>1405</v>
      </c>
      <c r="AI373" s="3" t="s">
        <v>1405</v>
      </c>
      <c r="AJ373" s="3" t="s">
        <v>1405</v>
      </c>
      <c r="AK373" s="3" t="s">
        <v>1405</v>
      </c>
      <c r="AL373" s="3" t="s">
        <v>1405</v>
      </c>
      <c r="AM373" s="3" t="s">
        <v>1405</v>
      </c>
      <c r="AN373" s="3" t="s">
        <v>1405</v>
      </c>
      <c r="AO373" s="3" t="s">
        <v>1405</v>
      </c>
      <c r="AP373" s="3" t="s">
        <v>1405</v>
      </c>
      <c r="AQ373" s="3" t="s">
        <v>1405</v>
      </c>
      <c r="AR373" s="3" t="s">
        <v>1405</v>
      </c>
      <c r="AS373" s="3" t="s">
        <v>1405</v>
      </c>
      <c r="AT373" s="3" t="s">
        <v>1407</v>
      </c>
      <c r="AU373" s="3" t="s">
        <v>1405</v>
      </c>
      <c r="AV373" s="3" t="s">
        <v>1405</v>
      </c>
      <c r="AW373" s="3" t="s">
        <v>1405</v>
      </c>
      <c r="AX373" s="3" t="s">
        <v>1405</v>
      </c>
      <c r="AY373" s="3" t="s">
        <v>1405</v>
      </c>
      <c r="AZ373" s="3" t="s">
        <v>1405</v>
      </c>
      <c r="BA373" s="3" t="s">
        <v>1405</v>
      </c>
      <c r="BB373" s="3" t="s">
        <v>1405</v>
      </c>
      <c r="BC373" s="3" t="s">
        <v>1405</v>
      </c>
      <c r="BD373" s="3" t="s">
        <v>1405</v>
      </c>
      <c r="BE373" s="3" t="s">
        <v>1405</v>
      </c>
      <c r="BF373" s="3" t="s">
        <v>1405</v>
      </c>
      <c r="BG373" s="3" t="s">
        <v>1405</v>
      </c>
      <c r="BH373" s="3" t="s">
        <v>1405</v>
      </c>
      <c r="BI373" s="3" t="s">
        <v>1405</v>
      </c>
      <c r="BJ373" s="3" t="s">
        <v>1405</v>
      </c>
      <c r="BK373" s="3" t="s">
        <v>1407</v>
      </c>
      <c r="BL373" s="3" t="s">
        <v>1405</v>
      </c>
      <c r="BM373" s="3" t="s">
        <v>1405</v>
      </c>
      <c r="BN373" s="3" t="s">
        <v>1405</v>
      </c>
      <c r="BO373" s="3" t="s">
        <v>1407</v>
      </c>
      <c r="BP373" s="3" t="s">
        <v>1405</v>
      </c>
      <c r="BQ373" s="3" t="s">
        <v>1405</v>
      </c>
      <c r="BR373" s="3" t="s">
        <v>1405</v>
      </c>
      <c r="BS373" s="3" t="s">
        <v>1405</v>
      </c>
      <c r="BT373" s="3" t="s">
        <v>1405</v>
      </c>
      <c r="BU373" s="3" t="str">
        <f t="shared" si="99"/>
        <v>89. PRODUCE THE CHEMICAL</v>
      </c>
      <c r="BV373" s="3" t="str">
        <f t="shared" si="99"/>
        <v/>
      </c>
      <c r="BW373" s="3" t="str">
        <f t="shared" si="99"/>
        <v>91. ON-SITE USE OF THE CHEMICAL</v>
      </c>
      <c r="BX373" s="3" t="str">
        <f t="shared" si="99"/>
        <v/>
      </c>
      <c r="BY373" s="3" t="str">
        <f t="shared" si="99"/>
        <v>93. AS A BYPRODUCT</v>
      </c>
      <c r="BZ373" s="3" t="str">
        <f t="shared" si="99"/>
        <v>94. AS A MANUFACTURED IMPURITY</v>
      </c>
      <c r="CA373" s="3" t="str">
        <f t="shared" si="99"/>
        <v>95. USED AS A REACTANT</v>
      </c>
      <c r="CB373" s="3" t="str">
        <f t="shared" si="98"/>
        <v/>
      </c>
      <c r="CC373" s="3" t="str">
        <f t="shared" si="98"/>
        <v/>
      </c>
      <c r="CD373" s="3" t="str">
        <f t="shared" si="98"/>
        <v>98. P103  INTERMEDIATES</v>
      </c>
      <c r="CE373" s="3" t="str">
        <f t="shared" si="98"/>
        <v/>
      </c>
      <c r="CF373" s="3" t="str">
        <f t="shared" si="98"/>
        <v/>
      </c>
      <c r="CG373" s="3" t="str">
        <f t="shared" si="98"/>
        <v/>
      </c>
      <c r="CH373" s="3" t="str">
        <f t="shared" si="98"/>
        <v/>
      </c>
      <c r="CI373" s="3" t="str">
        <f t="shared" si="98"/>
        <v/>
      </c>
      <c r="CJ373" s="3" t="str">
        <f t="shared" si="98"/>
        <v/>
      </c>
      <c r="CK373" s="3" t="str">
        <f t="shared" si="97"/>
        <v/>
      </c>
      <c r="CL373" s="3" t="str">
        <f t="shared" si="97"/>
        <v/>
      </c>
      <c r="CM373" s="3" t="str">
        <f t="shared" si="97"/>
        <v/>
      </c>
      <c r="CN373" s="3" t="str">
        <f t="shared" si="97"/>
        <v/>
      </c>
      <c r="CO373" s="3" t="str">
        <f t="shared" si="96"/>
        <v/>
      </c>
      <c r="CP373" s="3" t="str">
        <f t="shared" si="94"/>
        <v/>
      </c>
      <c r="CQ373" s="3" t="str">
        <f t="shared" si="94"/>
        <v/>
      </c>
      <c r="CR373" s="3" t="str">
        <f t="shared" si="94"/>
        <v/>
      </c>
      <c r="CS373" s="3" t="str">
        <f t="shared" si="94"/>
        <v/>
      </c>
      <c r="CT373" s="3" t="str">
        <f t="shared" si="93"/>
        <v/>
      </c>
      <c r="CU373" s="3" t="str">
        <f t="shared" si="93"/>
        <v/>
      </c>
      <c r="CV373" s="3" t="str">
        <f t="shared" si="93"/>
        <v>116. AS A PROCESS IMPURITY</v>
      </c>
      <c r="CW373" s="3" t="str">
        <f t="shared" si="93"/>
        <v/>
      </c>
      <c r="CX373" s="3" t="str">
        <f t="shared" si="93"/>
        <v/>
      </c>
      <c r="CY373" s="3" t="str">
        <f t="shared" si="93"/>
        <v/>
      </c>
      <c r="CZ373" s="3" t="str">
        <f t="shared" si="93"/>
        <v/>
      </c>
      <c r="DA373" s="3" t="str">
        <f t="shared" si="93"/>
        <v/>
      </c>
      <c r="DB373" s="3" t="str">
        <f t="shared" si="93"/>
        <v/>
      </c>
      <c r="DC373" s="3" t="str">
        <f t="shared" si="93"/>
        <v/>
      </c>
      <c r="DD373" s="3" t="str">
        <f t="shared" si="93"/>
        <v/>
      </c>
      <c r="DE373" s="3" t="str">
        <f t="shared" si="93"/>
        <v/>
      </c>
      <c r="DF373" s="3" t="str">
        <f t="shared" si="93"/>
        <v/>
      </c>
      <c r="DG373" s="3" t="str">
        <f t="shared" si="93"/>
        <v/>
      </c>
      <c r="DH373" s="3" t="str">
        <f t="shared" si="93"/>
        <v/>
      </c>
      <c r="DI373" s="3" t="str">
        <f t="shared" si="95"/>
        <v/>
      </c>
      <c r="DJ373" s="3" t="str">
        <f t="shared" si="95"/>
        <v/>
      </c>
      <c r="DK373" s="3" t="str">
        <f t="shared" si="92"/>
        <v/>
      </c>
      <c r="DL373" s="3" t="str">
        <f t="shared" si="92"/>
        <v/>
      </c>
      <c r="DM373" s="3" t="str">
        <f t="shared" si="91"/>
        <v>133. ANCILLARY OR OTHER USE</v>
      </c>
      <c r="DN373" s="3" t="str">
        <f t="shared" si="90"/>
        <v/>
      </c>
      <c r="DO373" s="3" t="str">
        <f t="shared" si="90"/>
        <v/>
      </c>
      <c r="DP373" s="3" t="str">
        <f t="shared" si="90"/>
        <v/>
      </c>
      <c r="DQ373" s="3" t="str">
        <f t="shared" si="90"/>
        <v>137. Z304  FUEL</v>
      </c>
      <c r="DR373" s="3" t="str">
        <f t="shared" si="89"/>
        <v/>
      </c>
      <c r="DS373" s="3" t="str">
        <f t="shared" si="89"/>
        <v/>
      </c>
      <c r="DT373" s="3" t="str">
        <f t="shared" si="84"/>
        <v/>
      </c>
      <c r="DU373" s="3" t="str">
        <f t="shared" si="84"/>
        <v/>
      </c>
      <c r="DV373" s="3" t="str">
        <f t="shared" si="84"/>
        <v/>
      </c>
    </row>
    <row r="374" spans="1:126" ht="105">
      <c r="A374" t="s">
        <v>115</v>
      </c>
      <c r="B374">
        <v>2019</v>
      </c>
      <c r="C374" t="s">
        <v>114</v>
      </c>
      <c r="D374">
        <v>106990</v>
      </c>
      <c r="E374" s="31">
        <v>1319218099810</v>
      </c>
      <c r="F374" t="s">
        <v>768</v>
      </c>
      <c r="G374">
        <v>324110</v>
      </c>
      <c r="H374" t="s">
        <v>769</v>
      </c>
      <c r="I374" t="s">
        <v>770</v>
      </c>
      <c r="J374" t="s">
        <v>303</v>
      </c>
      <c r="K374" t="s">
        <v>305</v>
      </c>
      <c r="L374">
        <v>59101</v>
      </c>
      <c r="M374" s="3" t="str">
        <f t="shared" si="82"/>
        <v>89. PRODUCE THE CHEMICAL, 91. ON-SITE USE OF THE CHEMICAL, 93. AS A BYPRODUCT, 94. AS A MANUFACTURED IMPURITY, 95. USED AS A REACTANT, 98. P103  INTERMEDIATES, 116. AS A PROCESS IMPURITY, 133. ANCILLARY OR OTHER USE, 137. Z304  FUEL</v>
      </c>
      <c r="N374" s="3" t="s">
        <v>1419</v>
      </c>
      <c r="O374" s="3" t="s">
        <v>3</v>
      </c>
      <c r="P374">
        <v>450</v>
      </c>
      <c r="Q374">
        <v>360</v>
      </c>
      <c r="R374">
        <v>810</v>
      </c>
      <c r="S374" s="3" t="s">
        <v>1407</v>
      </c>
      <c r="T374" s="3" t="s">
        <v>1405</v>
      </c>
      <c r="U374" s="3" t="s">
        <v>1407</v>
      </c>
      <c r="V374" s="3" t="s">
        <v>1405</v>
      </c>
      <c r="W374" s="3" t="s">
        <v>1407</v>
      </c>
      <c r="X374" s="3" t="s">
        <v>1407</v>
      </c>
      <c r="Y374" s="3" t="s">
        <v>1407</v>
      </c>
      <c r="Z374" s="3" t="s">
        <v>1405</v>
      </c>
      <c r="AA374" s="3" t="s">
        <v>1405</v>
      </c>
      <c r="AB374" s="3" t="s">
        <v>1407</v>
      </c>
      <c r="AC374" s="3" t="s">
        <v>1405</v>
      </c>
      <c r="AD374" s="3" t="s">
        <v>1405</v>
      </c>
      <c r="AE374" s="3" t="s">
        <v>1405</v>
      </c>
      <c r="AF374" s="3" t="s">
        <v>1405</v>
      </c>
      <c r="AG374" s="3" t="s">
        <v>1405</v>
      </c>
      <c r="AH374" s="3" t="s">
        <v>1405</v>
      </c>
      <c r="AI374" s="3" t="s">
        <v>1405</v>
      </c>
      <c r="AJ374" s="3" t="s">
        <v>1405</v>
      </c>
      <c r="AK374" s="3" t="s">
        <v>1405</v>
      </c>
      <c r="AL374" s="3" t="s">
        <v>1405</v>
      </c>
      <c r="AM374" s="3" t="s">
        <v>1405</v>
      </c>
      <c r="AN374" s="3" t="s">
        <v>1405</v>
      </c>
      <c r="AO374" s="3" t="s">
        <v>1405</v>
      </c>
      <c r="AP374" s="3" t="s">
        <v>1405</v>
      </c>
      <c r="AQ374" s="3" t="s">
        <v>1405</v>
      </c>
      <c r="AR374" s="3" t="s">
        <v>1405</v>
      </c>
      <c r="AS374" s="3" t="s">
        <v>1405</v>
      </c>
      <c r="AT374" s="3" t="s">
        <v>1407</v>
      </c>
      <c r="AU374" s="3" t="s">
        <v>1405</v>
      </c>
      <c r="AV374" s="3" t="s">
        <v>1405</v>
      </c>
      <c r="AW374" s="3" t="s">
        <v>1405</v>
      </c>
      <c r="AX374" s="3" t="s">
        <v>1405</v>
      </c>
      <c r="AY374" s="3" t="s">
        <v>1405</v>
      </c>
      <c r="AZ374" s="3" t="s">
        <v>1405</v>
      </c>
      <c r="BA374" s="3" t="s">
        <v>1405</v>
      </c>
      <c r="BB374" s="3" t="s">
        <v>1405</v>
      </c>
      <c r="BC374" s="3" t="s">
        <v>1405</v>
      </c>
      <c r="BD374" s="3" t="s">
        <v>1405</v>
      </c>
      <c r="BE374" s="3" t="s">
        <v>1405</v>
      </c>
      <c r="BF374" s="3" t="s">
        <v>1405</v>
      </c>
      <c r="BG374" s="3" t="s">
        <v>1405</v>
      </c>
      <c r="BH374" s="3" t="s">
        <v>1405</v>
      </c>
      <c r="BI374" s="3" t="s">
        <v>1405</v>
      </c>
      <c r="BJ374" s="3" t="s">
        <v>1405</v>
      </c>
      <c r="BK374" s="3" t="s">
        <v>1407</v>
      </c>
      <c r="BL374" s="3" t="s">
        <v>1405</v>
      </c>
      <c r="BM374" s="3" t="s">
        <v>1405</v>
      </c>
      <c r="BN374" s="3" t="s">
        <v>1405</v>
      </c>
      <c r="BO374" s="3" t="s">
        <v>1407</v>
      </c>
      <c r="BP374" s="3" t="s">
        <v>1405</v>
      </c>
      <c r="BQ374" s="3" t="s">
        <v>1405</v>
      </c>
      <c r="BR374" s="3" t="s">
        <v>1405</v>
      </c>
      <c r="BS374" s="3" t="s">
        <v>1405</v>
      </c>
      <c r="BT374" s="3" t="s">
        <v>1405</v>
      </c>
      <c r="BU374" s="3" t="str">
        <f t="shared" si="99"/>
        <v>89. PRODUCE THE CHEMICAL</v>
      </c>
      <c r="BV374" s="3" t="str">
        <f t="shared" si="99"/>
        <v/>
      </c>
      <c r="BW374" s="3" t="str">
        <f t="shared" si="99"/>
        <v>91. ON-SITE USE OF THE CHEMICAL</v>
      </c>
      <c r="BX374" s="3" t="str">
        <f t="shared" si="99"/>
        <v/>
      </c>
      <c r="BY374" s="3" t="str">
        <f t="shared" si="99"/>
        <v>93. AS A BYPRODUCT</v>
      </c>
      <c r="BZ374" s="3" t="str">
        <f t="shared" si="99"/>
        <v>94. AS A MANUFACTURED IMPURITY</v>
      </c>
      <c r="CA374" s="3" t="str">
        <f t="shared" si="99"/>
        <v>95. USED AS A REACTANT</v>
      </c>
      <c r="CB374" s="3" t="str">
        <f t="shared" si="98"/>
        <v/>
      </c>
      <c r="CC374" s="3" t="str">
        <f t="shared" si="98"/>
        <v/>
      </c>
      <c r="CD374" s="3" t="str">
        <f t="shared" si="98"/>
        <v>98. P103  INTERMEDIATES</v>
      </c>
      <c r="CE374" s="3" t="str">
        <f t="shared" si="98"/>
        <v/>
      </c>
      <c r="CF374" s="3" t="str">
        <f t="shared" si="98"/>
        <v/>
      </c>
      <c r="CG374" s="3" t="str">
        <f t="shared" si="98"/>
        <v/>
      </c>
      <c r="CH374" s="3" t="str">
        <f t="shared" si="98"/>
        <v/>
      </c>
      <c r="CI374" s="3" t="str">
        <f t="shared" si="98"/>
        <v/>
      </c>
      <c r="CJ374" s="3" t="str">
        <f t="shared" si="98"/>
        <v/>
      </c>
      <c r="CK374" s="3" t="str">
        <f t="shared" si="97"/>
        <v/>
      </c>
      <c r="CL374" s="3" t="str">
        <f t="shared" si="97"/>
        <v/>
      </c>
      <c r="CM374" s="3" t="str">
        <f t="shared" si="97"/>
        <v/>
      </c>
      <c r="CN374" s="3" t="str">
        <f t="shared" si="97"/>
        <v/>
      </c>
      <c r="CO374" s="3" t="str">
        <f t="shared" si="96"/>
        <v/>
      </c>
      <c r="CP374" s="3" t="str">
        <f t="shared" si="94"/>
        <v/>
      </c>
      <c r="CQ374" s="3" t="str">
        <f t="shared" si="94"/>
        <v/>
      </c>
      <c r="CR374" s="3" t="str">
        <f t="shared" si="94"/>
        <v/>
      </c>
      <c r="CS374" s="3" t="str">
        <f t="shared" si="94"/>
        <v/>
      </c>
      <c r="CT374" s="3" t="str">
        <f t="shared" si="93"/>
        <v/>
      </c>
      <c r="CU374" s="3" t="str">
        <f t="shared" si="93"/>
        <v/>
      </c>
      <c r="CV374" s="3" t="str">
        <f t="shared" si="93"/>
        <v>116. AS A PROCESS IMPURITY</v>
      </c>
      <c r="CW374" s="3" t="str">
        <f t="shared" si="93"/>
        <v/>
      </c>
      <c r="CX374" s="3" t="str">
        <f t="shared" si="93"/>
        <v/>
      </c>
      <c r="CY374" s="3" t="str">
        <f t="shared" si="93"/>
        <v/>
      </c>
      <c r="CZ374" s="3" t="str">
        <f t="shared" si="93"/>
        <v/>
      </c>
      <c r="DA374" s="3" t="str">
        <f t="shared" si="93"/>
        <v/>
      </c>
      <c r="DB374" s="3" t="str">
        <f t="shared" si="93"/>
        <v/>
      </c>
      <c r="DC374" s="3" t="str">
        <f t="shared" si="93"/>
        <v/>
      </c>
      <c r="DD374" s="3" t="str">
        <f t="shared" si="93"/>
        <v/>
      </c>
      <c r="DE374" s="3" t="str">
        <f t="shared" si="93"/>
        <v/>
      </c>
      <c r="DF374" s="3" t="str">
        <f t="shared" si="93"/>
        <v/>
      </c>
      <c r="DG374" s="3" t="str">
        <f t="shared" si="93"/>
        <v/>
      </c>
      <c r="DH374" s="3" t="str">
        <f t="shared" si="93"/>
        <v/>
      </c>
      <c r="DI374" s="3" t="str">
        <f t="shared" si="95"/>
        <v/>
      </c>
      <c r="DJ374" s="3" t="str">
        <f t="shared" si="95"/>
        <v/>
      </c>
      <c r="DK374" s="3" t="str">
        <f t="shared" si="92"/>
        <v/>
      </c>
      <c r="DL374" s="3" t="str">
        <f t="shared" si="92"/>
        <v/>
      </c>
      <c r="DM374" s="3" t="str">
        <f t="shared" si="91"/>
        <v>133. ANCILLARY OR OTHER USE</v>
      </c>
      <c r="DN374" s="3" t="str">
        <f t="shared" si="90"/>
        <v/>
      </c>
      <c r="DO374" s="3" t="str">
        <f t="shared" si="90"/>
        <v/>
      </c>
      <c r="DP374" s="3" t="str">
        <f t="shared" si="90"/>
        <v/>
      </c>
      <c r="DQ374" s="3" t="str">
        <f t="shared" si="90"/>
        <v>137. Z304  FUEL</v>
      </c>
      <c r="DR374" s="3" t="str">
        <f t="shared" si="89"/>
        <v/>
      </c>
      <c r="DS374" s="3" t="str">
        <f t="shared" si="89"/>
        <v/>
      </c>
      <c r="DT374" s="3" t="str">
        <f t="shared" si="84"/>
        <v/>
      </c>
      <c r="DU374" s="3" t="str">
        <f t="shared" si="84"/>
        <v/>
      </c>
      <c r="DV374" s="3" t="str">
        <f t="shared" si="84"/>
        <v/>
      </c>
    </row>
    <row r="375" spans="1:126" ht="135">
      <c r="A375" t="s">
        <v>115</v>
      </c>
      <c r="B375">
        <v>2020</v>
      </c>
      <c r="C375" t="s">
        <v>114</v>
      </c>
      <c r="D375">
        <v>106990</v>
      </c>
      <c r="E375" s="31">
        <v>1320219047836</v>
      </c>
      <c r="F375" t="s">
        <v>768</v>
      </c>
      <c r="G375">
        <v>324110</v>
      </c>
      <c r="H375" t="s">
        <v>769</v>
      </c>
      <c r="I375" t="s">
        <v>770</v>
      </c>
      <c r="J375" t="s">
        <v>303</v>
      </c>
      <c r="K375" t="s">
        <v>305</v>
      </c>
      <c r="L375">
        <v>59101</v>
      </c>
      <c r="M375" s="3" t="str">
        <f t="shared" si="82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75" s="3" t="s">
        <v>1419</v>
      </c>
      <c r="O375" s="3" t="s">
        <v>1447</v>
      </c>
      <c r="P375">
        <v>290</v>
      </c>
      <c r="Q375">
        <v>200</v>
      </c>
      <c r="R375">
        <v>490</v>
      </c>
      <c r="S375" s="3" t="s">
        <v>1407</v>
      </c>
      <c r="T375" s="3" t="s">
        <v>1405</v>
      </c>
      <c r="U375" s="3" t="s">
        <v>1405</v>
      </c>
      <c r="V375" s="3" t="s">
        <v>1407</v>
      </c>
      <c r="W375" s="3" t="s">
        <v>1407</v>
      </c>
      <c r="X375" s="3" t="s">
        <v>1405</v>
      </c>
      <c r="Y375" s="3" t="s">
        <v>1407</v>
      </c>
      <c r="Z375" s="3" t="s">
        <v>1407</v>
      </c>
      <c r="AA375" s="3" t="s">
        <v>1405</v>
      </c>
      <c r="AB375" s="3" t="s">
        <v>1407</v>
      </c>
      <c r="AC375" s="3" t="s">
        <v>1405</v>
      </c>
      <c r="AD375" s="3" t="s">
        <v>1405</v>
      </c>
      <c r="AE375" s="3" t="s">
        <v>1405</v>
      </c>
      <c r="AF375" s="3" t="s">
        <v>1405</v>
      </c>
      <c r="AG375" s="3" t="s">
        <v>1405</v>
      </c>
      <c r="AH375" s="3" t="s">
        <v>1405</v>
      </c>
      <c r="AI375" s="3" t="s">
        <v>1405</v>
      </c>
      <c r="AJ375" s="3" t="s">
        <v>1405</v>
      </c>
      <c r="AK375" s="3" t="s">
        <v>1405</v>
      </c>
      <c r="AL375" s="3" t="s">
        <v>1405</v>
      </c>
      <c r="AM375" s="3" t="s">
        <v>1405</v>
      </c>
      <c r="AN375" s="3" t="s">
        <v>1405</v>
      </c>
      <c r="AO375" s="3" t="s">
        <v>1405</v>
      </c>
      <c r="AP375" s="3" t="s">
        <v>1405</v>
      </c>
      <c r="AQ375" s="3" t="s">
        <v>1405</v>
      </c>
      <c r="AR375" s="3" t="s">
        <v>1405</v>
      </c>
      <c r="AS375" s="3" t="s">
        <v>1405</v>
      </c>
      <c r="AT375" s="3" t="s">
        <v>1405</v>
      </c>
      <c r="AU375" s="3" t="s">
        <v>1405</v>
      </c>
      <c r="AV375" s="3" t="s">
        <v>1405</v>
      </c>
      <c r="AW375" s="3" t="s">
        <v>1405</v>
      </c>
      <c r="AX375" s="3" t="s">
        <v>1405</v>
      </c>
      <c r="AY375" s="3" t="s">
        <v>1405</v>
      </c>
      <c r="AZ375" s="3" t="s">
        <v>1405</v>
      </c>
      <c r="BA375" s="3" t="s">
        <v>1405</v>
      </c>
      <c r="BB375" s="3" t="s">
        <v>1405</v>
      </c>
      <c r="BC375" s="3" t="s">
        <v>1405</v>
      </c>
      <c r="BD375" s="3" t="s">
        <v>1405</v>
      </c>
      <c r="BE375" s="3" t="s">
        <v>1405</v>
      </c>
      <c r="BF375" s="3" t="s">
        <v>1405</v>
      </c>
      <c r="BG375" s="3" t="s">
        <v>1405</v>
      </c>
      <c r="BH375" s="3" t="s">
        <v>1405</v>
      </c>
      <c r="BI375" s="3" t="s">
        <v>1405</v>
      </c>
      <c r="BJ375" s="3" t="s">
        <v>1405</v>
      </c>
      <c r="BK375" s="3" t="s">
        <v>1407</v>
      </c>
      <c r="BL375" s="3" t="s">
        <v>1407</v>
      </c>
      <c r="BM375" s="3" t="s">
        <v>1407</v>
      </c>
      <c r="BN375" s="3" t="s">
        <v>1407</v>
      </c>
      <c r="BO375" s="3" t="s">
        <v>1405</v>
      </c>
      <c r="BP375" s="3" t="s">
        <v>1405</v>
      </c>
      <c r="BQ375" s="3" t="s">
        <v>1405</v>
      </c>
      <c r="BR375" s="3" t="s">
        <v>1405</v>
      </c>
      <c r="BS375" s="3" t="s">
        <v>1407</v>
      </c>
      <c r="BT375" s="3" t="s">
        <v>1407</v>
      </c>
      <c r="BU375" s="3" t="str">
        <f t="shared" si="99"/>
        <v>89. PRODUCE THE CHEMICAL</v>
      </c>
      <c r="BV375" s="3" t="str">
        <f t="shared" si="99"/>
        <v/>
      </c>
      <c r="BW375" s="3" t="str">
        <f t="shared" si="99"/>
        <v/>
      </c>
      <c r="BX375" s="3" t="str">
        <f t="shared" si="99"/>
        <v>92. SALE OR DISTRIBUTION OF THE CHEMICAL</v>
      </c>
      <c r="BY375" s="3" t="str">
        <f t="shared" si="99"/>
        <v>93. AS A BYPRODUCT</v>
      </c>
      <c r="BZ375" s="3" t="str">
        <f t="shared" si="99"/>
        <v/>
      </c>
      <c r="CA375" s="3" t="str">
        <f t="shared" si="99"/>
        <v>95. USED AS A REACTANT</v>
      </c>
      <c r="CB375" s="3" t="str">
        <f t="shared" si="98"/>
        <v>96. P101  FEEDSTOCKS</v>
      </c>
      <c r="CC375" s="3" t="str">
        <f t="shared" si="98"/>
        <v/>
      </c>
      <c r="CD375" s="3" t="str">
        <f t="shared" si="98"/>
        <v>98. P103  INTERMEDIATES</v>
      </c>
      <c r="CE375" s="3" t="str">
        <f t="shared" si="98"/>
        <v/>
      </c>
      <c r="CF375" s="3" t="str">
        <f t="shared" si="98"/>
        <v/>
      </c>
      <c r="CG375" s="3" t="str">
        <f t="shared" si="98"/>
        <v/>
      </c>
      <c r="CH375" s="3" t="str">
        <f t="shared" si="98"/>
        <v/>
      </c>
      <c r="CI375" s="3" t="str">
        <f t="shared" si="98"/>
        <v/>
      </c>
      <c r="CJ375" s="3" t="str">
        <f t="shared" si="98"/>
        <v/>
      </c>
      <c r="CK375" s="3" t="str">
        <f t="shared" si="97"/>
        <v/>
      </c>
      <c r="CL375" s="3" t="str">
        <f t="shared" si="97"/>
        <v/>
      </c>
      <c r="CM375" s="3" t="str">
        <f t="shared" si="97"/>
        <v/>
      </c>
      <c r="CN375" s="3" t="str">
        <f t="shared" si="97"/>
        <v/>
      </c>
      <c r="CO375" s="3" t="str">
        <f t="shared" si="96"/>
        <v/>
      </c>
      <c r="CP375" s="3" t="str">
        <f t="shared" si="94"/>
        <v/>
      </c>
      <c r="CQ375" s="3" t="str">
        <f t="shared" si="94"/>
        <v/>
      </c>
      <c r="CR375" s="3" t="str">
        <f t="shared" si="94"/>
        <v/>
      </c>
      <c r="CS375" s="3" t="str">
        <f t="shared" si="94"/>
        <v/>
      </c>
      <c r="CT375" s="3" t="str">
        <f t="shared" si="93"/>
        <v/>
      </c>
      <c r="CU375" s="3" t="str">
        <f t="shared" si="93"/>
        <v/>
      </c>
      <c r="CV375" s="3" t="str">
        <f t="shared" si="93"/>
        <v/>
      </c>
      <c r="CW375" s="3" t="str">
        <f t="shared" si="93"/>
        <v/>
      </c>
      <c r="CX375" s="3" t="str">
        <f t="shared" si="93"/>
        <v/>
      </c>
      <c r="CY375" s="3" t="str">
        <f t="shared" si="93"/>
        <v/>
      </c>
      <c r="CZ375" s="3" t="str">
        <f t="shared" si="93"/>
        <v/>
      </c>
      <c r="DA375" s="3" t="str">
        <f t="shared" si="93"/>
        <v/>
      </c>
      <c r="DB375" s="3" t="str">
        <f t="shared" si="93"/>
        <v/>
      </c>
      <c r="DC375" s="3" t="str">
        <f t="shared" si="93"/>
        <v/>
      </c>
      <c r="DD375" s="3" t="str">
        <f t="shared" si="93"/>
        <v/>
      </c>
      <c r="DE375" s="3" t="str">
        <f t="shared" si="93"/>
        <v/>
      </c>
      <c r="DF375" s="3" t="str">
        <f t="shared" si="93"/>
        <v/>
      </c>
      <c r="DG375" s="3" t="str">
        <f t="shared" si="93"/>
        <v/>
      </c>
      <c r="DH375" s="3" t="str">
        <f t="shared" si="93"/>
        <v/>
      </c>
      <c r="DI375" s="3" t="str">
        <f t="shared" si="95"/>
        <v/>
      </c>
      <c r="DJ375" s="3" t="str">
        <f t="shared" si="95"/>
        <v/>
      </c>
      <c r="DK375" s="3" t="str">
        <f t="shared" si="92"/>
        <v/>
      </c>
      <c r="DL375" s="3" t="str">
        <f t="shared" si="92"/>
        <v/>
      </c>
      <c r="DM375" s="3" t="str">
        <f t="shared" si="91"/>
        <v>133. ANCILLARY OR OTHER USE</v>
      </c>
      <c r="DN375" s="3" t="str">
        <f t="shared" si="90"/>
        <v>134. Z301  CLEANER</v>
      </c>
      <c r="DO375" s="3" t="str">
        <f t="shared" si="90"/>
        <v>135. Z302  DEGREASER</v>
      </c>
      <c r="DP375" s="3" t="str">
        <f t="shared" si="90"/>
        <v>136. Z303  LUBRICANT</v>
      </c>
      <c r="DQ375" s="3" t="str">
        <f t="shared" si="90"/>
        <v/>
      </c>
      <c r="DR375" s="3" t="str">
        <f t="shared" si="89"/>
        <v/>
      </c>
      <c r="DS375" s="3" t="str">
        <f t="shared" si="89"/>
        <v/>
      </c>
      <c r="DT375" s="3" t="str">
        <f t="shared" si="84"/>
        <v/>
      </c>
      <c r="DU375" s="3" t="str">
        <f t="shared" si="84"/>
        <v>141. Z308  CONSTRUCTION MATERIALS</v>
      </c>
      <c r="DV375" s="3" t="str">
        <f t="shared" si="84"/>
        <v>142. Z399  OTHER</v>
      </c>
    </row>
    <row r="376" spans="1:126" ht="105">
      <c r="A376" t="s">
        <v>115</v>
      </c>
      <c r="B376">
        <v>2021</v>
      </c>
      <c r="C376" t="s">
        <v>114</v>
      </c>
      <c r="D376">
        <v>106990</v>
      </c>
      <c r="E376" s="31">
        <v>1321220081400</v>
      </c>
      <c r="F376" t="s">
        <v>768</v>
      </c>
      <c r="G376">
        <v>324110</v>
      </c>
      <c r="H376" t="s">
        <v>769</v>
      </c>
      <c r="I376" t="s">
        <v>770</v>
      </c>
      <c r="J376" t="s">
        <v>303</v>
      </c>
      <c r="K376" t="s">
        <v>305</v>
      </c>
      <c r="L376">
        <v>59101</v>
      </c>
      <c r="M376" s="3" t="str">
        <f t="shared" si="82"/>
        <v>89. PRODUCE THE CHEMICAL, 91. ON-SITE USE OF THE CHEMICAL, 93. AS A BYPRODUCT, 94. AS A MANUFACTURED IMPURITY, 95. USED AS A REACTANT, 98. P103  INTERMEDIATES, 116. AS A PROCESS IMPURITY, 133. ANCILLARY OR OTHER USE, 137. Z304  FUEL</v>
      </c>
      <c r="N376" s="3" t="s">
        <v>1419</v>
      </c>
      <c r="O376" s="3" t="s">
        <v>1448</v>
      </c>
      <c r="P376">
        <v>370</v>
      </c>
      <c r="Q376">
        <v>210</v>
      </c>
      <c r="R376">
        <v>580</v>
      </c>
      <c r="S376" s="3" t="s">
        <v>1407</v>
      </c>
      <c r="T376" s="3" t="s">
        <v>1405</v>
      </c>
      <c r="U376" s="3" t="s">
        <v>1407</v>
      </c>
      <c r="V376" s="3" t="s">
        <v>1405</v>
      </c>
      <c r="W376" s="3" t="s">
        <v>1407</v>
      </c>
      <c r="X376" s="3" t="s">
        <v>1407</v>
      </c>
      <c r="Y376" s="3" t="s">
        <v>1407</v>
      </c>
      <c r="Z376" s="3" t="s">
        <v>1405</v>
      </c>
      <c r="AA376" s="3" t="s">
        <v>1405</v>
      </c>
      <c r="AB376" s="3" t="s">
        <v>1407</v>
      </c>
      <c r="AC376" s="3" t="s">
        <v>1405</v>
      </c>
      <c r="AD376" s="3" t="s">
        <v>1405</v>
      </c>
      <c r="AE376" s="3" t="s">
        <v>1405</v>
      </c>
      <c r="AF376" s="3" t="s">
        <v>1405</v>
      </c>
      <c r="AG376" s="3" t="s">
        <v>1405</v>
      </c>
      <c r="AH376" s="3" t="s">
        <v>1405</v>
      </c>
      <c r="AI376" s="3" t="s">
        <v>1405</v>
      </c>
      <c r="AJ376" s="3" t="s">
        <v>1405</v>
      </c>
      <c r="AK376" s="3" t="s">
        <v>1405</v>
      </c>
      <c r="AL376" s="3" t="s">
        <v>1405</v>
      </c>
      <c r="AM376" s="3" t="s">
        <v>1405</v>
      </c>
      <c r="AN376" s="3" t="s">
        <v>1405</v>
      </c>
      <c r="AO376" s="3" t="s">
        <v>1405</v>
      </c>
      <c r="AP376" s="3" t="s">
        <v>1405</v>
      </c>
      <c r="AQ376" s="3" t="s">
        <v>1405</v>
      </c>
      <c r="AR376" s="3" t="s">
        <v>1405</v>
      </c>
      <c r="AS376" s="3" t="s">
        <v>1405</v>
      </c>
      <c r="AT376" s="3" t="s">
        <v>1407</v>
      </c>
      <c r="AU376" s="3" t="s">
        <v>1405</v>
      </c>
      <c r="AV376" s="3" t="s">
        <v>1405</v>
      </c>
      <c r="AW376" s="3" t="s">
        <v>1405</v>
      </c>
      <c r="AX376" s="3" t="s">
        <v>1405</v>
      </c>
      <c r="AY376" s="3" t="s">
        <v>1405</v>
      </c>
      <c r="AZ376" s="3" t="s">
        <v>1405</v>
      </c>
      <c r="BA376" s="3" t="s">
        <v>1405</v>
      </c>
      <c r="BB376" s="3" t="s">
        <v>1405</v>
      </c>
      <c r="BC376" s="3" t="s">
        <v>1405</v>
      </c>
      <c r="BD376" s="3" t="s">
        <v>1405</v>
      </c>
      <c r="BE376" s="3" t="s">
        <v>1405</v>
      </c>
      <c r="BF376" s="3" t="s">
        <v>1405</v>
      </c>
      <c r="BG376" s="3" t="s">
        <v>1405</v>
      </c>
      <c r="BH376" s="3" t="s">
        <v>1405</v>
      </c>
      <c r="BI376" s="3" t="s">
        <v>1405</v>
      </c>
      <c r="BJ376" s="3" t="s">
        <v>1405</v>
      </c>
      <c r="BK376" s="3" t="s">
        <v>1407</v>
      </c>
      <c r="BL376" s="3" t="s">
        <v>1405</v>
      </c>
      <c r="BM376" s="3" t="s">
        <v>1405</v>
      </c>
      <c r="BN376" s="3" t="s">
        <v>1405</v>
      </c>
      <c r="BO376" s="3" t="s">
        <v>1407</v>
      </c>
      <c r="BP376" s="3" t="s">
        <v>1405</v>
      </c>
      <c r="BQ376" s="3" t="s">
        <v>1405</v>
      </c>
      <c r="BR376" s="3" t="s">
        <v>1405</v>
      </c>
      <c r="BS376" s="3" t="s">
        <v>1405</v>
      </c>
      <c r="BT376" s="3" t="s">
        <v>1405</v>
      </c>
      <c r="BU376" s="3" t="str">
        <f t="shared" si="99"/>
        <v>89. PRODUCE THE CHEMICAL</v>
      </c>
      <c r="BV376" s="3" t="str">
        <f t="shared" si="99"/>
        <v/>
      </c>
      <c r="BW376" s="3" t="str">
        <f t="shared" si="99"/>
        <v>91. ON-SITE USE OF THE CHEMICAL</v>
      </c>
      <c r="BX376" s="3" t="str">
        <f t="shared" si="99"/>
        <v/>
      </c>
      <c r="BY376" s="3" t="str">
        <f t="shared" si="99"/>
        <v>93. AS A BYPRODUCT</v>
      </c>
      <c r="BZ376" s="3" t="str">
        <f t="shared" si="99"/>
        <v>94. AS A MANUFACTURED IMPURITY</v>
      </c>
      <c r="CA376" s="3" t="str">
        <f t="shared" si="99"/>
        <v>95. USED AS A REACTANT</v>
      </c>
      <c r="CB376" s="3" t="str">
        <f t="shared" si="98"/>
        <v/>
      </c>
      <c r="CC376" s="3" t="str">
        <f t="shared" si="98"/>
        <v/>
      </c>
      <c r="CD376" s="3" t="str">
        <f t="shared" si="98"/>
        <v>98. P103  INTERMEDIATES</v>
      </c>
      <c r="CE376" s="3" t="str">
        <f t="shared" si="98"/>
        <v/>
      </c>
      <c r="CF376" s="3" t="str">
        <f t="shared" si="98"/>
        <v/>
      </c>
      <c r="CG376" s="3" t="str">
        <f t="shared" si="98"/>
        <v/>
      </c>
      <c r="CH376" s="3" t="str">
        <f t="shared" si="98"/>
        <v/>
      </c>
      <c r="CI376" s="3" t="str">
        <f t="shared" si="98"/>
        <v/>
      </c>
      <c r="CJ376" s="3" t="str">
        <f t="shared" si="98"/>
        <v/>
      </c>
      <c r="CK376" s="3" t="str">
        <f t="shared" si="97"/>
        <v/>
      </c>
      <c r="CL376" s="3" t="str">
        <f t="shared" si="97"/>
        <v/>
      </c>
      <c r="CM376" s="3" t="str">
        <f t="shared" si="97"/>
        <v/>
      </c>
      <c r="CN376" s="3" t="str">
        <f t="shared" si="97"/>
        <v/>
      </c>
      <c r="CO376" s="3" t="str">
        <f t="shared" si="96"/>
        <v/>
      </c>
      <c r="CP376" s="3" t="str">
        <f t="shared" si="94"/>
        <v/>
      </c>
      <c r="CQ376" s="3" t="str">
        <f t="shared" si="94"/>
        <v/>
      </c>
      <c r="CR376" s="3" t="str">
        <f t="shared" si="94"/>
        <v/>
      </c>
      <c r="CS376" s="3" t="str">
        <f t="shared" si="94"/>
        <v/>
      </c>
      <c r="CT376" s="3" t="str">
        <f t="shared" si="93"/>
        <v/>
      </c>
      <c r="CU376" s="3" t="str">
        <f t="shared" si="93"/>
        <v/>
      </c>
      <c r="CV376" s="3" t="str">
        <f t="shared" si="93"/>
        <v>116. AS A PROCESS IMPURITY</v>
      </c>
      <c r="CW376" s="3" t="str">
        <f t="shared" si="93"/>
        <v/>
      </c>
      <c r="CX376" s="3" t="str">
        <f t="shared" si="93"/>
        <v/>
      </c>
      <c r="CY376" s="3" t="str">
        <f t="shared" si="93"/>
        <v/>
      </c>
      <c r="CZ376" s="3" t="str">
        <f t="shared" si="93"/>
        <v/>
      </c>
      <c r="DA376" s="3" t="str">
        <f t="shared" ref="DA376:DH407" si="100">IF(AY376="Yes", DA$1,"")</f>
        <v/>
      </c>
      <c r="DB376" s="3" t="str">
        <f t="shared" si="100"/>
        <v/>
      </c>
      <c r="DC376" s="3" t="str">
        <f t="shared" si="100"/>
        <v/>
      </c>
      <c r="DD376" s="3" t="str">
        <f t="shared" si="100"/>
        <v/>
      </c>
      <c r="DE376" s="3" t="str">
        <f t="shared" si="100"/>
        <v/>
      </c>
      <c r="DF376" s="3" t="str">
        <f t="shared" si="100"/>
        <v/>
      </c>
      <c r="DG376" s="3" t="str">
        <f t="shared" si="100"/>
        <v/>
      </c>
      <c r="DH376" s="3" t="str">
        <f t="shared" si="100"/>
        <v/>
      </c>
      <c r="DI376" s="3" t="str">
        <f t="shared" si="95"/>
        <v/>
      </c>
      <c r="DJ376" s="3" t="str">
        <f t="shared" si="95"/>
        <v/>
      </c>
      <c r="DK376" s="3" t="str">
        <f t="shared" si="92"/>
        <v/>
      </c>
      <c r="DL376" s="3" t="str">
        <f t="shared" si="92"/>
        <v/>
      </c>
      <c r="DM376" s="3" t="str">
        <f t="shared" si="91"/>
        <v>133. ANCILLARY OR OTHER USE</v>
      </c>
      <c r="DN376" s="3" t="str">
        <f t="shared" si="90"/>
        <v/>
      </c>
      <c r="DO376" s="3" t="str">
        <f t="shared" si="90"/>
        <v/>
      </c>
      <c r="DP376" s="3" t="str">
        <f t="shared" si="90"/>
        <v/>
      </c>
      <c r="DQ376" s="3" t="str">
        <f t="shared" si="90"/>
        <v>137. Z304  FUEL</v>
      </c>
      <c r="DR376" s="3" t="str">
        <f t="shared" si="89"/>
        <v/>
      </c>
      <c r="DS376" s="3" t="str">
        <f t="shared" si="89"/>
        <v/>
      </c>
      <c r="DT376" s="3" t="str">
        <f t="shared" si="84"/>
        <v/>
      </c>
      <c r="DU376" s="3" t="str">
        <f t="shared" si="84"/>
        <v/>
      </c>
      <c r="DV376" s="3" t="str">
        <f t="shared" si="84"/>
        <v/>
      </c>
    </row>
    <row r="377" spans="1:126" ht="45">
      <c r="A377" t="s">
        <v>115</v>
      </c>
      <c r="B377">
        <v>2016</v>
      </c>
      <c r="C377" t="s">
        <v>114</v>
      </c>
      <c r="D377">
        <v>106990</v>
      </c>
      <c r="E377" s="31">
        <v>1316215487861</v>
      </c>
      <c r="F377" t="s">
        <v>774</v>
      </c>
      <c r="G377">
        <v>325110</v>
      </c>
      <c r="H377" t="s">
        <v>775</v>
      </c>
      <c r="I377" t="s">
        <v>776</v>
      </c>
      <c r="J377" t="s">
        <v>573</v>
      </c>
      <c r="K377" t="s">
        <v>148</v>
      </c>
      <c r="L377">
        <v>77520</v>
      </c>
      <c r="M377" s="3" t="str">
        <f t="shared" si="82"/>
        <v>89. PRODUCE THE CHEMICAL, 92. SALE OR DISTRIBUTION OF THE CHEMICAL, 93. AS A BYPRODUCT, 95. USED AS A REACTANT</v>
      </c>
      <c r="N377" s="3" t="s">
        <v>53</v>
      </c>
      <c r="O377" s="3" t="s">
        <v>1449</v>
      </c>
      <c r="P377">
        <v>11000</v>
      </c>
      <c r="Q377">
        <v>28000</v>
      </c>
      <c r="R377">
        <v>39000</v>
      </c>
      <c r="S377" s="3" t="s">
        <v>1407</v>
      </c>
      <c r="T377" s="3" t="s">
        <v>1405</v>
      </c>
      <c r="U377" s="3" t="s">
        <v>1405</v>
      </c>
      <c r="V377" s="3" t="s">
        <v>1407</v>
      </c>
      <c r="W377" s="3" t="s">
        <v>1407</v>
      </c>
      <c r="X377" s="3" t="s">
        <v>1405</v>
      </c>
      <c r="Y377" s="3" t="s">
        <v>1407</v>
      </c>
      <c r="AE377" s="3" t="s">
        <v>1405</v>
      </c>
      <c r="AR377" s="3" t="s">
        <v>1405</v>
      </c>
      <c r="AS377" s="3" t="s">
        <v>1405</v>
      </c>
      <c r="AT377" s="3" t="s">
        <v>1405</v>
      </c>
      <c r="AV377" s="3" t="s">
        <v>1405</v>
      </c>
      <c r="BD377" s="3" t="s">
        <v>1405</v>
      </c>
      <c r="BK377" s="3" t="s">
        <v>1405</v>
      </c>
      <c r="BU377" s="3" t="str">
        <f t="shared" si="99"/>
        <v>89. PRODUCE THE CHEMICAL</v>
      </c>
      <c r="BV377" s="3" t="str">
        <f t="shared" si="99"/>
        <v/>
      </c>
      <c r="BW377" s="3" t="str">
        <f t="shared" si="99"/>
        <v/>
      </c>
      <c r="BX377" s="3" t="str">
        <f t="shared" si="99"/>
        <v>92. SALE OR DISTRIBUTION OF THE CHEMICAL</v>
      </c>
      <c r="BY377" s="3" t="str">
        <f t="shared" si="99"/>
        <v>93. AS A BYPRODUCT</v>
      </c>
      <c r="BZ377" s="3" t="str">
        <f t="shared" si="99"/>
        <v/>
      </c>
      <c r="CA377" s="3" t="str">
        <f t="shared" si="99"/>
        <v>95. USED AS A REACTANT</v>
      </c>
      <c r="CB377" s="3" t="str">
        <f t="shared" si="98"/>
        <v/>
      </c>
      <c r="CC377" s="3" t="str">
        <f t="shared" si="98"/>
        <v/>
      </c>
      <c r="CD377" s="3" t="str">
        <f t="shared" si="98"/>
        <v/>
      </c>
      <c r="CE377" s="3" t="str">
        <f t="shared" si="98"/>
        <v/>
      </c>
      <c r="CF377" s="3" t="str">
        <f t="shared" si="98"/>
        <v/>
      </c>
      <c r="CG377" s="3" t="str">
        <f t="shared" si="98"/>
        <v/>
      </c>
      <c r="CH377" s="3" t="str">
        <f t="shared" si="98"/>
        <v/>
      </c>
      <c r="CI377" s="3" t="str">
        <f t="shared" si="98"/>
        <v/>
      </c>
      <c r="CJ377" s="3" t="str">
        <f t="shared" si="98"/>
        <v/>
      </c>
      <c r="CK377" s="3" t="str">
        <f t="shared" si="97"/>
        <v/>
      </c>
      <c r="CL377" s="3" t="str">
        <f t="shared" si="97"/>
        <v/>
      </c>
      <c r="CM377" s="3" t="str">
        <f t="shared" si="97"/>
        <v/>
      </c>
      <c r="CN377" s="3" t="str">
        <f t="shared" si="97"/>
        <v/>
      </c>
      <c r="CO377" s="3" t="str">
        <f t="shared" si="96"/>
        <v/>
      </c>
      <c r="CP377" s="3" t="str">
        <f t="shared" si="94"/>
        <v/>
      </c>
      <c r="CQ377" s="3" t="str">
        <f t="shared" si="94"/>
        <v/>
      </c>
      <c r="CR377" s="3" t="str">
        <f t="shared" si="94"/>
        <v/>
      </c>
      <c r="CS377" s="3" t="str">
        <f t="shared" si="94"/>
        <v/>
      </c>
      <c r="CT377" s="3" t="str">
        <f t="shared" si="94"/>
        <v/>
      </c>
      <c r="CU377" s="3" t="str">
        <f t="shared" si="94"/>
        <v/>
      </c>
      <c r="CV377" s="3" t="str">
        <f t="shared" si="94"/>
        <v/>
      </c>
      <c r="CW377" s="3" t="str">
        <f t="shared" si="94"/>
        <v/>
      </c>
      <c r="CX377" s="3" t="str">
        <f t="shared" si="94"/>
        <v/>
      </c>
      <c r="CY377" s="3" t="str">
        <f t="shared" si="94"/>
        <v/>
      </c>
      <c r="CZ377" s="3" t="str">
        <f t="shared" si="94"/>
        <v/>
      </c>
      <c r="DA377" s="3" t="str">
        <f t="shared" si="100"/>
        <v/>
      </c>
      <c r="DB377" s="3" t="str">
        <f t="shared" si="100"/>
        <v/>
      </c>
      <c r="DC377" s="3" t="str">
        <f t="shared" si="100"/>
        <v/>
      </c>
      <c r="DD377" s="3" t="str">
        <f t="shared" si="100"/>
        <v/>
      </c>
      <c r="DE377" s="3" t="str">
        <f t="shared" si="100"/>
        <v/>
      </c>
      <c r="DF377" s="3" t="str">
        <f t="shared" si="100"/>
        <v/>
      </c>
      <c r="DG377" s="3" t="str">
        <f t="shared" si="100"/>
        <v/>
      </c>
      <c r="DH377" s="3" t="str">
        <f t="shared" si="100"/>
        <v/>
      </c>
      <c r="DI377" s="3" t="str">
        <f t="shared" si="95"/>
        <v/>
      </c>
      <c r="DJ377" s="3" t="str">
        <f t="shared" si="95"/>
        <v/>
      </c>
      <c r="DK377" s="3" t="str">
        <f t="shared" si="92"/>
        <v/>
      </c>
      <c r="DL377" s="3" t="str">
        <f t="shared" si="92"/>
        <v/>
      </c>
      <c r="DM377" s="3" t="str">
        <f t="shared" si="91"/>
        <v/>
      </c>
      <c r="DN377" s="3" t="str">
        <f t="shared" si="90"/>
        <v/>
      </c>
      <c r="DO377" s="3" t="str">
        <f t="shared" si="90"/>
        <v/>
      </c>
      <c r="DP377" s="3" t="str">
        <f t="shared" si="90"/>
        <v/>
      </c>
      <c r="DQ377" s="3" t="str">
        <f t="shared" si="90"/>
        <v/>
      </c>
      <c r="DR377" s="3" t="str">
        <f t="shared" si="89"/>
        <v/>
      </c>
      <c r="DS377" s="3" t="str">
        <f t="shared" si="89"/>
        <v/>
      </c>
      <c r="DT377" s="3" t="str">
        <f t="shared" si="84"/>
        <v/>
      </c>
      <c r="DU377" s="3" t="str">
        <f t="shared" si="84"/>
        <v/>
      </c>
      <c r="DV377" s="3" t="str">
        <f t="shared" si="84"/>
        <v/>
      </c>
    </row>
    <row r="378" spans="1:126" ht="45">
      <c r="A378" t="s">
        <v>115</v>
      </c>
      <c r="B378">
        <v>2017</v>
      </c>
      <c r="C378" t="s">
        <v>114</v>
      </c>
      <c r="D378">
        <v>106990</v>
      </c>
      <c r="E378" s="31">
        <v>1317216350583</v>
      </c>
      <c r="F378" t="s">
        <v>774</v>
      </c>
      <c r="G378">
        <v>325110</v>
      </c>
      <c r="H378" t="s">
        <v>775</v>
      </c>
      <c r="I378" t="s">
        <v>776</v>
      </c>
      <c r="J378" t="s">
        <v>573</v>
      </c>
      <c r="K378" t="s">
        <v>148</v>
      </c>
      <c r="L378">
        <v>77520</v>
      </c>
      <c r="M378" s="3" t="str">
        <f t="shared" si="82"/>
        <v>89. PRODUCE THE CHEMICAL, 92. SALE OR DISTRIBUTION OF THE CHEMICAL, 93. AS A BYPRODUCT, 95. USED AS A REACTANT</v>
      </c>
      <c r="N378" s="3" t="s">
        <v>53</v>
      </c>
      <c r="O378" s="3" t="s">
        <v>1449</v>
      </c>
      <c r="P378">
        <v>15000</v>
      </c>
      <c r="Q378">
        <v>40000</v>
      </c>
      <c r="R378">
        <v>55000</v>
      </c>
      <c r="S378" s="3" t="s">
        <v>1407</v>
      </c>
      <c r="T378" s="3" t="s">
        <v>1405</v>
      </c>
      <c r="U378" s="3" t="s">
        <v>1405</v>
      </c>
      <c r="V378" s="3" t="s">
        <v>1407</v>
      </c>
      <c r="W378" s="3" t="s">
        <v>1407</v>
      </c>
      <c r="X378" s="3" t="s">
        <v>1405</v>
      </c>
      <c r="Y378" s="3" t="s">
        <v>1407</v>
      </c>
      <c r="AE378" s="3" t="s">
        <v>1405</v>
      </c>
      <c r="AR378" s="3" t="s">
        <v>1405</v>
      </c>
      <c r="AS378" s="3" t="s">
        <v>1405</v>
      </c>
      <c r="AT378" s="3" t="s">
        <v>1405</v>
      </c>
      <c r="AV378" s="3" t="s">
        <v>1405</v>
      </c>
      <c r="BD378" s="3" t="s">
        <v>1405</v>
      </c>
      <c r="BK378" s="3" t="s">
        <v>1405</v>
      </c>
      <c r="BU378" s="3" t="str">
        <f t="shared" si="99"/>
        <v>89. PRODUCE THE CHEMICAL</v>
      </c>
      <c r="BV378" s="3" t="str">
        <f t="shared" si="99"/>
        <v/>
      </c>
      <c r="BW378" s="3" t="str">
        <f t="shared" si="99"/>
        <v/>
      </c>
      <c r="BX378" s="3" t="str">
        <f t="shared" si="99"/>
        <v>92. SALE OR DISTRIBUTION OF THE CHEMICAL</v>
      </c>
      <c r="BY378" s="3" t="str">
        <f t="shared" si="99"/>
        <v>93. AS A BYPRODUCT</v>
      </c>
      <c r="BZ378" s="3" t="str">
        <f t="shared" si="99"/>
        <v/>
      </c>
      <c r="CA378" s="3" t="str">
        <f t="shared" si="99"/>
        <v>95. USED AS A REACTANT</v>
      </c>
      <c r="CB378" s="3" t="str">
        <f t="shared" si="98"/>
        <v/>
      </c>
      <c r="CC378" s="3" t="str">
        <f t="shared" si="98"/>
        <v/>
      </c>
      <c r="CD378" s="3" t="str">
        <f t="shared" si="98"/>
        <v/>
      </c>
      <c r="CE378" s="3" t="str">
        <f t="shared" si="98"/>
        <v/>
      </c>
      <c r="CF378" s="3" t="str">
        <f t="shared" si="98"/>
        <v/>
      </c>
      <c r="CG378" s="3" t="str">
        <f t="shared" si="98"/>
        <v/>
      </c>
      <c r="CH378" s="3" t="str">
        <f t="shared" si="98"/>
        <v/>
      </c>
      <c r="CI378" s="3" t="str">
        <f t="shared" si="98"/>
        <v/>
      </c>
      <c r="CJ378" s="3" t="str">
        <f t="shared" si="98"/>
        <v/>
      </c>
      <c r="CK378" s="3" t="str">
        <f t="shared" si="97"/>
        <v/>
      </c>
      <c r="CL378" s="3" t="str">
        <f t="shared" si="97"/>
        <v/>
      </c>
      <c r="CM378" s="3" t="str">
        <f t="shared" si="97"/>
        <v/>
      </c>
      <c r="CN378" s="3" t="str">
        <f t="shared" si="97"/>
        <v/>
      </c>
      <c r="CO378" s="3" t="str">
        <f t="shared" si="96"/>
        <v/>
      </c>
      <c r="CP378" s="3" t="str">
        <f t="shared" si="94"/>
        <v/>
      </c>
      <c r="CQ378" s="3" t="str">
        <f t="shared" si="94"/>
        <v/>
      </c>
      <c r="CR378" s="3" t="str">
        <f t="shared" si="94"/>
        <v/>
      </c>
      <c r="CS378" s="3" t="str">
        <f t="shared" si="94"/>
        <v/>
      </c>
      <c r="CT378" s="3" t="str">
        <f t="shared" si="94"/>
        <v/>
      </c>
      <c r="CU378" s="3" t="str">
        <f t="shared" si="94"/>
        <v/>
      </c>
      <c r="CV378" s="3" t="str">
        <f t="shared" si="94"/>
        <v/>
      </c>
      <c r="CW378" s="3" t="str">
        <f t="shared" si="94"/>
        <v/>
      </c>
      <c r="CX378" s="3" t="str">
        <f t="shared" si="94"/>
        <v/>
      </c>
      <c r="CY378" s="3" t="str">
        <f t="shared" si="94"/>
        <v/>
      </c>
      <c r="CZ378" s="3" t="str">
        <f t="shared" si="94"/>
        <v/>
      </c>
      <c r="DA378" s="3" t="str">
        <f t="shared" si="100"/>
        <v/>
      </c>
      <c r="DB378" s="3" t="str">
        <f t="shared" si="100"/>
        <v/>
      </c>
      <c r="DC378" s="3" t="str">
        <f t="shared" si="100"/>
        <v/>
      </c>
      <c r="DD378" s="3" t="str">
        <f t="shared" si="100"/>
        <v/>
      </c>
      <c r="DE378" s="3" t="str">
        <f t="shared" si="100"/>
        <v/>
      </c>
      <c r="DF378" s="3" t="str">
        <f t="shared" si="100"/>
        <v/>
      </c>
      <c r="DG378" s="3" t="str">
        <f t="shared" si="100"/>
        <v/>
      </c>
      <c r="DH378" s="3" t="str">
        <f t="shared" si="100"/>
        <v/>
      </c>
      <c r="DI378" s="3" t="str">
        <f t="shared" si="95"/>
        <v/>
      </c>
      <c r="DJ378" s="3" t="str">
        <f t="shared" si="95"/>
        <v/>
      </c>
      <c r="DK378" s="3" t="str">
        <f t="shared" si="92"/>
        <v/>
      </c>
      <c r="DL378" s="3" t="str">
        <f t="shared" si="92"/>
        <v/>
      </c>
      <c r="DM378" s="3" t="str">
        <f t="shared" si="91"/>
        <v/>
      </c>
      <c r="DN378" s="3" t="str">
        <f t="shared" si="90"/>
        <v/>
      </c>
      <c r="DO378" s="3" t="str">
        <f t="shared" si="90"/>
        <v/>
      </c>
      <c r="DP378" s="3" t="str">
        <f t="shared" si="90"/>
        <v/>
      </c>
      <c r="DQ378" s="3" t="str">
        <f t="shared" si="90"/>
        <v/>
      </c>
      <c r="DR378" s="3" t="str">
        <f t="shared" si="89"/>
        <v/>
      </c>
      <c r="DS378" s="3" t="str">
        <f t="shared" si="89"/>
        <v/>
      </c>
      <c r="DT378" s="3" t="str">
        <f t="shared" si="84"/>
        <v/>
      </c>
      <c r="DU378" s="3" t="str">
        <f t="shared" si="84"/>
        <v/>
      </c>
      <c r="DV378" s="3" t="str">
        <f t="shared" si="84"/>
        <v/>
      </c>
    </row>
    <row r="379" spans="1:126" ht="105">
      <c r="A379" t="s">
        <v>115</v>
      </c>
      <c r="B379">
        <v>2018</v>
      </c>
      <c r="C379" t="s">
        <v>114</v>
      </c>
      <c r="D379">
        <v>106990</v>
      </c>
      <c r="E379" s="31">
        <v>1318217558838</v>
      </c>
      <c r="F379" t="s">
        <v>774</v>
      </c>
      <c r="G379">
        <v>325110</v>
      </c>
      <c r="H379" t="s">
        <v>775</v>
      </c>
      <c r="I379" t="s">
        <v>776</v>
      </c>
      <c r="J379" t="s">
        <v>573</v>
      </c>
      <c r="K379" t="s">
        <v>148</v>
      </c>
      <c r="L379">
        <v>77520</v>
      </c>
      <c r="M379" s="3" t="str">
        <f t="shared" si="82"/>
        <v>89. PRODUCE THE CHEMICAL, 92. SALE OR DISTRIBUTION OF THE CHEMICAL, 93. AS A BYPRODUCT, 95. USED AS A REACTANT, 96. P101  FEEDSTOCKS, 98. P103  INTERMEDIATES, 133. ANCILLARY OR OTHER USE, 142. Z399  OTHER</v>
      </c>
      <c r="N379" s="3" t="s">
        <v>53</v>
      </c>
      <c r="O379" s="3" t="s">
        <v>1449</v>
      </c>
      <c r="P379">
        <v>14000</v>
      </c>
      <c r="Q379">
        <v>22000</v>
      </c>
      <c r="R379">
        <v>36000</v>
      </c>
      <c r="S379" s="3" t="s">
        <v>1407</v>
      </c>
      <c r="T379" s="3" t="s">
        <v>1405</v>
      </c>
      <c r="U379" s="3" t="s">
        <v>1405</v>
      </c>
      <c r="V379" s="3" t="s">
        <v>1407</v>
      </c>
      <c r="W379" s="3" t="s">
        <v>1407</v>
      </c>
      <c r="X379" s="3" t="s">
        <v>1405</v>
      </c>
      <c r="Y379" s="3" t="s">
        <v>1407</v>
      </c>
      <c r="Z379" s="3" t="s">
        <v>1407</v>
      </c>
      <c r="AA379" s="3" t="s">
        <v>1405</v>
      </c>
      <c r="AB379" s="3" t="s">
        <v>1407</v>
      </c>
      <c r="AC379" s="3" t="s">
        <v>1405</v>
      </c>
      <c r="AD379" s="3" t="s">
        <v>1405</v>
      </c>
      <c r="AE379" s="3" t="s">
        <v>1405</v>
      </c>
      <c r="AF379" s="3" t="s">
        <v>1405</v>
      </c>
      <c r="AG379" s="3" t="s">
        <v>1405</v>
      </c>
      <c r="AH379" s="3" t="s">
        <v>1405</v>
      </c>
      <c r="AI379" s="3" t="s">
        <v>1405</v>
      </c>
      <c r="AJ379" s="3" t="s">
        <v>1405</v>
      </c>
      <c r="AK379" s="3" t="s">
        <v>1405</v>
      </c>
      <c r="AL379" s="3" t="s">
        <v>1405</v>
      </c>
      <c r="AM379" s="3" t="s">
        <v>1405</v>
      </c>
      <c r="AN379" s="3" t="s">
        <v>1405</v>
      </c>
      <c r="AO379" s="3" t="s">
        <v>1405</v>
      </c>
      <c r="AP379" s="3" t="s">
        <v>1405</v>
      </c>
      <c r="AQ379" s="3" t="s">
        <v>1405</v>
      </c>
      <c r="AR379" s="3" t="s">
        <v>1405</v>
      </c>
      <c r="AS379" s="3" t="s">
        <v>1405</v>
      </c>
      <c r="AT379" s="3" t="s">
        <v>1405</v>
      </c>
      <c r="AU379" s="3" t="s">
        <v>1405</v>
      </c>
      <c r="AV379" s="3" t="s">
        <v>1405</v>
      </c>
      <c r="AW379" s="3" t="s">
        <v>1405</v>
      </c>
      <c r="AX379" s="3" t="s">
        <v>1405</v>
      </c>
      <c r="AY379" s="3" t="s">
        <v>1405</v>
      </c>
      <c r="AZ379" s="3" t="s">
        <v>1405</v>
      </c>
      <c r="BA379" s="3" t="s">
        <v>1405</v>
      </c>
      <c r="BB379" s="3" t="s">
        <v>1405</v>
      </c>
      <c r="BC379" s="3" t="s">
        <v>1405</v>
      </c>
      <c r="BD379" s="3" t="s">
        <v>1405</v>
      </c>
      <c r="BE379" s="3" t="s">
        <v>1405</v>
      </c>
      <c r="BF379" s="3" t="s">
        <v>1405</v>
      </c>
      <c r="BG379" s="3" t="s">
        <v>1405</v>
      </c>
      <c r="BH379" s="3" t="s">
        <v>1405</v>
      </c>
      <c r="BI379" s="3" t="s">
        <v>1405</v>
      </c>
      <c r="BJ379" s="3" t="s">
        <v>1405</v>
      </c>
      <c r="BK379" s="3" t="s">
        <v>1407</v>
      </c>
      <c r="BL379" s="3" t="s">
        <v>1405</v>
      </c>
      <c r="BM379" s="3" t="s">
        <v>1405</v>
      </c>
      <c r="BN379" s="3" t="s">
        <v>1405</v>
      </c>
      <c r="BO379" s="3" t="s">
        <v>1405</v>
      </c>
      <c r="BP379" s="3" t="s">
        <v>1405</v>
      </c>
      <c r="BQ379" s="3" t="s">
        <v>1405</v>
      </c>
      <c r="BR379" s="3" t="s">
        <v>1405</v>
      </c>
      <c r="BS379" s="3" t="s">
        <v>1405</v>
      </c>
      <c r="BT379" s="3" t="s">
        <v>1407</v>
      </c>
      <c r="BU379" s="3" t="str">
        <f t="shared" si="99"/>
        <v>89. PRODUCE THE CHEMICAL</v>
      </c>
      <c r="BV379" s="3" t="str">
        <f t="shared" si="99"/>
        <v/>
      </c>
      <c r="BW379" s="3" t="str">
        <f t="shared" si="99"/>
        <v/>
      </c>
      <c r="BX379" s="3" t="str">
        <f t="shared" si="99"/>
        <v>92. SALE OR DISTRIBUTION OF THE CHEMICAL</v>
      </c>
      <c r="BY379" s="3" t="str">
        <f t="shared" si="99"/>
        <v>93. AS A BYPRODUCT</v>
      </c>
      <c r="BZ379" s="3" t="str">
        <f t="shared" si="99"/>
        <v/>
      </c>
      <c r="CA379" s="3" t="str">
        <f t="shared" si="99"/>
        <v>95. USED AS A REACTANT</v>
      </c>
      <c r="CB379" s="3" t="str">
        <f t="shared" si="98"/>
        <v>96. P101  FEEDSTOCKS</v>
      </c>
      <c r="CC379" s="3" t="str">
        <f t="shared" si="98"/>
        <v/>
      </c>
      <c r="CD379" s="3" t="str">
        <f t="shared" si="98"/>
        <v>98. P103  INTERMEDIATES</v>
      </c>
      <c r="CE379" s="3" t="str">
        <f t="shared" si="98"/>
        <v/>
      </c>
      <c r="CF379" s="3" t="str">
        <f t="shared" si="98"/>
        <v/>
      </c>
      <c r="CG379" s="3" t="str">
        <f t="shared" si="98"/>
        <v/>
      </c>
      <c r="CH379" s="3" t="str">
        <f t="shared" si="98"/>
        <v/>
      </c>
      <c r="CI379" s="3" t="str">
        <f t="shared" si="98"/>
        <v/>
      </c>
      <c r="CJ379" s="3" t="str">
        <f t="shared" si="98"/>
        <v/>
      </c>
      <c r="CK379" s="3" t="str">
        <f t="shared" si="97"/>
        <v/>
      </c>
      <c r="CL379" s="3" t="str">
        <f t="shared" si="97"/>
        <v/>
      </c>
      <c r="CM379" s="3" t="str">
        <f t="shared" si="97"/>
        <v/>
      </c>
      <c r="CN379" s="3" t="str">
        <f t="shared" si="97"/>
        <v/>
      </c>
      <c r="CO379" s="3" t="str">
        <f t="shared" si="96"/>
        <v/>
      </c>
      <c r="CP379" s="3" t="str">
        <f t="shared" si="94"/>
        <v/>
      </c>
      <c r="CQ379" s="3" t="str">
        <f t="shared" si="94"/>
        <v/>
      </c>
      <c r="CR379" s="3" t="str">
        <f t="shared" si="94"/>
        <v/>
      </c>
      <c r="CS379" s="3" t="str">
        <f t="shared" si="94"/>
        <v/>
      </c>
      <c r="CT379" s="3" t="str">
        <f t="shared" si="94"/>
        <v/>
      </c>
      <c r="CU379" s="3" t="str">
        <f t="shared" si="94"/>
        <v/>
      </c>
      <c r="CV379" s="3" t="str">
        <f t="shared" si="94"/>
        <v/>
      </c>
      <c r="CW379" s="3" t="str">
        <f t="shared" si="94"/>
        <v/>
      </c>
      <c r="CX379" s="3" t="str">
        <f t="shared" si="94"/>
        <v/>
      </c>
      <c r="CY379" s="3" t="str">
        <f t="shared" si="94"/>
        <v/>
      </c>
      <c r="CZ379" s="3" t="str">
        <f t="shared" si="94"/>
        <v/>
      </c>
      <c r="DA379" s="3" t="str">
        <f t="shared" si="100"/>
        <v/>
      </c>
      <c r="DB379" s="3" t="str">
        <f t="shared" si="100"/>
        <v/>
      </c>
      <c r="DC379" s="3" t="str">
        <f t="shared" si="100"/>
        <v/>
      </c>
      <c r="DD379" s="3" t="str">
        <f t="shared" si="100"/>
        <v/>
      </c>
      <c r="DE379" s="3" t="str">
        <f t="shared" si="100"/>
        <v/>
      </c>
      <c r="DF379" s="3" t="str">
        <f t="shared" si="100"/>
        <v/>
      </c>
      <c r="DG379" s="3" t="str">
        <f t="shared" si="100"/>
        <v/>
      </c>
      <c r="DH379" s="3" t="str">
        <f t="shared" si="100"/>
        <v/>
      </c>
      <c r="DI379" s="3" t="str">
        <f t="shared" si="95"/>
        <v/>
      </c>
      <c r="DJ379" s="3" t="str">
        <f t="shared" si="95"/>
        <v/>
      </c>
      <c r="DK379" s="3" t="str">
        <f t="shared" si="92"/>
        <v/>
      </c>
      <c r="DL379" s="3" t="str">
        <f t="shared" si="92"/>
        <v/>
      </c>
      <c r="DM379" s="3" t="str">
        <f t="shared" si="91"/>
        <v>133. ANCILLARY OR OTHER USE</v>
      </c>
      <c r="DN379" s="3" t="str">
        <f t="shared" si="90"/>
        <v/>
      </c>
      <c r="DO379" s="3" t="str">
        <f t="shared" si="90"/>
        <v/>
      </c>
      <c r="DP379" s="3" t="str">
        <f t="shared" si="90"/>
        <v/>
      </c>
      <c r="DQ379" s="3" t="str">
        <f t="shared" si="90"/>
        <v/>
      </c>
      <c r="DR379" s="3" t="str">
        <f t="shared" si="89"/>
        <v/>
      </c>
      <c r="DS379" s="3" t="str">
        <f t="shared" si="89"/>
        <v/>
      </c>
      <c r="DT379" s="3" t="str">
        <f t="shared" si="84"/>
        <v/>
      </c>
      <c r="DU379" s="3" t="str">
        <f t="shared" si="84"/>
        <v/>
      </c>
      <c r="DV379" s="3" t="str">
        <f t="shared" si="84"/>
        <v>142. Z399  OTHER</v>
      </c>
    </row>
    <row r="380" spans="1:126" ht="135">
      <c r="A380" t="s">
        <v>115</v>
      </c>
      <c r="B380">
        <v>2019</v>
      </c>
      <c r="C380" t="s">
        <v>114</v>
      </c>
      <c r="D380">
        <v>106990</v>
      </c>
      <c r="E380" s="31">
        <v>1319218079604</v>
      </c>
      <c r="F380" t="s">
        <v>774</v>
      </c>
      <c r="G380">
        <v>325110</v>
      </c>
      <c r="H380" t="s">
        <v>775</v>
      </c>
      <c r="I380" t="s">
        <v>776</v>
      </c>
      <c r="J380" t="s">
        <v>573</v>
      </c>
      <c r="K380" t="s">
        <v>148</v>
      </c>
      <c r="L380">
        <v>77520</v>
      </c>
      <c r="M380" s="3" t="str">
        <f t="shared" si="82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0" s="3" t="s">
        <v>53</v>
      </c>
      <c r="O380" s="3" t="s">
        <v>1449</v>
      </c>
      <c r="P380">
        <v>19000</v>
      </c>
      <c r="Q380">
        <v>42000</v>
      </c>
      <c r="R380">
        <v>61000</v>
      </c>
      <c r="S380" s="3" t="s">
        <v>1407</v>
      </c>
      <c r="T380" s="3" t="s">
        <v>1405</v>
      </c>
      <c r="U380" s="3" t="s">
        <v>1405</v>
      </c>
      <c r="V380" s="3" t="s">
        <v>1407</v>
      </c>
      <c r="W380" s="3" t="s">
        <v>1407</v>
      </c>
      <c r="X380" s="3" t="s">
        <v>1405</v>
      </c>
      <c r="Y380" s="3" t="s">
        <v>1407</v>
      </c>
      <c r="Z380" s="3" t="s">
        <v>1407</v>
      </c>
      <c r="AA380" s="3" t="s">
        <v>1405</v>
      </c>
      <c r="AB380" s="3" t="s">
        <v>1407</v>
      </c>
      <c r="AC380" s="3" t="s">
        <v>1405</v>
      </c>
      <c r="AD380" s="3" t="s">
        <v>1405</v>
      </c>
      <c r="AE380" s="3" t="s">
        <v>1405</v>
      </c>
      <c r="AF380" s="3" t="s">
        <v>1405</v>
      </c>
      <c r="AG380" s="3" t="s">
        <v>1405</v>
      </c>
      <c r="AH380" s="3" t="s">
        <v>1405</v>
      </c>
      <c r="AI380" s="3" t="s">
        <v>1405</v>
      </c>
      <c r="AJ380" s="3" t="s">
        <v>1405</v>
      </c>
      <c r="AK380" s="3" t="s">
        <v>1405</v>
      </c>
      <c r="AL380" s="3" t="s">
        <v>1405</v>
      </c>
      <c r="AM380" s="3" t="s">
        <v>1405</v>
      </c>
      <c r="AN380" s="3" t="s">
        <v>1405</v>
      </c>
      <c r="AO380" s="3" t="s">
        <v>1405</v>
      </c>
      <c r="AP380" s="3" t="s">
        <v>1405</v>
      </c>
      <c r="AQ380" s="3" t="s">
        <v>1405</v>
      </c>
      <c r="AR380" s="3" t="s">
        <v>1405</v>
      </c>
      <c r="AS380" s="3" t="s">
        <v>1405</v>
      </c>
      <c r="AT380" s="3" t="s">
        <v>1405</v>
      </c>
      <c r="AU380" s="3" t="s">
        <v>1405</v>
      </c>
      <c r="AV380" s="3" t="s">
        <v>1405</v>
      </c>
      <c r="AW380" s="3" t="s">
        <v>1405</v>
      </c>
      <c r="AX380" s="3" t="s">
        <v>1405</v>
      </c>
      <c r="AY380" s="3" t="s">
        <v>1405</v>
      </c>
      <c r="AZ380" s="3" t="s">
        <v>1405</v>
      </c>
      <c r="BA380" s="3" t="s">
        <v>1405</v>
      </c>
      <c r="BB380" s="3" t="s">
        <v>1405</v>
      </c>
      <c r="BC380" s="3" t="s">
        <v>1405</v>
      </c>
      <c r="BD380" s="3" t="s">
        <v>1405</v>
      </c>
      <c r="BE380" s="3" t="s">
        <v>1405</v>
      </c>
      <c r="BF380" s="3" t="s">
        <v>1405</v>
      </c>
      <c r="BG380" s="3" t="s">
        <v>1405</v>
      </c>
      <c r="BH380" s="3" t="s">
        <v>1405</v>
      </c>
      <c r="BI380" s="3" t="s">
        <v>1405</v>
      </c>
      <c r="BJ380" s="3" t="s">
        <v>1405</v>
      </c>
      <c r="BK380" s="3" t="s">
        <v>1407</v>
      </c>
      <c r="BL380" s="3" t="s">
        <v>1407</v>
      </c>
      <c r="BM380" s="3" t="s">
        <v>1407</v>
      </c>
      <c r="BN380" s="3" t="s">
        <v>1407</v>
      </c>
      <c r="BO380" s="3" t="s">
        <v>1405</v>
      </c>
      <c r="BP380" s="3" t="s">
        <v>1405</v>
      </c>
      <c r="BQ380" s="3" t="s">
        <v>1405</v>
      </c>
      <c r="BR380" s="3" t="s">
        <v>1405</v>
      </c>
      <c r="BS380" s="3" t="s">
        <v>1407</v>
      </c>
      <c r="BT380" s="3" t="s">
        <v>1407</v>
      </c>
      <c r="BU380" s="3" t="str">
        <f t="shared" si="99"/>
        <v>89. PRODUCE THE CHEMICAL</v>
      </c>
      <c r="BV380" s="3" t="str">
        <f t="shared" si="99"/>
        <v/>
      </c>
      <c r="BW380" s="3" t="str">
        <f t="shared" si="99"/>
        <v/>
      </c>
      <c r="BX380" s="3" t="str">
        <f t="shared" si="99"/>
        <v>92. SALE OR DISTRIBUTION OF THE CHEMICAL</v>
      </c>
      <c r="BY380" s="3" t="str">
        <f t="shared" si="99"/>
        <v>93. AS A BYPRODUCT</v>
      </c>
      <c r="BZ380" s="3" t="str">
        <f t="shared" si="99"/>
        <v/>
      </c>
      <c r="CA380" s="3" t="str">
        <f t="shared" si="99"/>
        <v>95. USED AS A REACTANT</v>
      </c>
      <c r="CB380" s="3" t="str">
        <f t="shared" si="98"/>
        <v>96. P101  FEEDSTOCKS</v>
      </c>
      <c r="CC380" s="3" t="str">
        <f t="shared" si="98"/>
        <v/>
      </c>
      <c r="CD380" s="3" t="str">
        <f t="shared" si="98"/>
        <v>98. P103  INTERMEDIATES</v>
      </c>
      <c r="CE380" s="3" t="str">
        <f t="shared" si="98"/>
        <v/>
      </c>
      <c r="CF380" s="3" t="str">
        <f t="shared" si="98"/>
        <v/>
      </c>
      <c r="CG380" s="3" t="str">
        <f t="shared" si="98"/>
        <v/>
      </c>
      <c r="CH380" s="3" t="str">
        <f t="shared" si="98"/>
        <v/>
      </c>
      <c r="CI380" s="3" t="str">
        <f t="shared" si="98"/>
        <v/>
      </c>
      <c r="CJ380" s="3" t="str">
        <f t="shared" si="98"/>
        <v/>
      </c>
      <c r="CK380" s="3" t="str">
        <f t="shared" si="97"/>
        <v/>
      </c>
      <c r="CL380" s="3" t="str">
        <f t="shared" si="97"/>
        <v/>
      </c>
      <c r="CM380" s="3" t="str">
        <f t="shared" si="97"/>
        <v/>
      </c>
      <c r="CN380" s="3" t="str">
        <f t="shared" si="97"/>
        <v/>
      </c>
      <c r="CO380" s="3" t="str">
        <f t="shared" si="96"/>
        <v/>
      </c>
      <c r="CP380" s="3" t="str">
        <f t="shared" si="94"/>
        <v/>
      </c>
      <c r="CQ380" s="3" t="str">
        <f t="shared" si="94"/>
        <v/>
      </c>
      <c r="CR380" s="3" t="str">
        <f t="shared" si="94"/>
        <v/>
      </c>
      <c r="CS380" s="3" t="str">
        <f t="shared" si="94"/>
        <v/>
      </c>
      <c r="CT380" s="3" t="str">
        <f t="shared" si="94"/>
        <v/>
      </c>
      <c r="CU380" s="3" t="str">
        <f t="shared" si="94"/>
        <v/>
      </c>
      <c r="CV380" s="3" t="str">
        <f t="shared" si="94"/>
        <v/>
      </c>
      <c r="CW380" s="3" t="str">
        <f t="shared" si="94"/>
        <v/>
      </c>
      <c r="CX380" s="3" t="str">
        <f t="shared" si="94"/>
        <v/>
      </c>
      <c r="CY380" s="3" t="str">
        <f t="shared" si="94"/>
        <v/>
      </c>
      <c r="CZ380" s="3" t="str">
        <f t="shared" si="94"/>
        <v/>
      </c>
      <c r="DA380" s="3" t="str">
        <f t="shared" si="100"/>
        <v/>
      </c>
      <c r="DB380" s="3" t="str">
        <f t="shared" si="100"/>
        <v/>
      </c>
      <c r="DC380" s="3" t="str">
        <f t="shared" si="100"/>
        <v/>
      </c>
      <c r="DD380" s="3" t="str">
        <f t="shared" si="100"/>
        <v/>
      </c>
      <c r="DE380" s="3" t="str">
        <f t="shared" si="100"/>
        <v/>
      </c>
      <c r="DF380" s="3" t="str">
        <f t="shared" si="100"/>
        <v/>
      </c>
      <c r="DG380" s="3" t="str">
        <f t="shared" si="100"/>
        <v/>
      </c>
      <c r="DH380" s="3" t="str">
        <f t="shared" si="100"/>
        <v/>
      </c>
      <c r="DI380" s="3" t="str">
        <f t="shared" si="95"/>
        <v/>
      </c>
      <c r="DJ380" s="3" t="str">
        <f t="shared" si="95"/>
        <v/>
      </c>
      <c r="DK380" s="3" t="str">
        <f t="shared" si="92"/>
        <v/>
      </c>
      <c r="DL380" s="3" t="str">
        <f t="shared" si="92"/>
        <v/>
      </c>
      <c r="DM380" s="3" t="str">
        <f t="shared" si="91"/>
        <v>133. ANCILLARY OR OTHER USE</v>
      </c>
      <c r="DN380" s="3" t="str">
        <f t="shared" si="90"/>
        <v>134. Z301  CLEANER</v>
      </c>
      <c r="DO380" s="3" t="str">
        <f t="shared" si="90"/>
        <v>135. Z302  DEGREASER</v>
      </c>
      <c r="DP380" s="3" t="str">
        <f t="shared" si="90"/>
        <v>136. Z303  LUBRICANT</v>
      </c>
      <c r="DQ380" s="3" t="str">
        <f t="shared" si="90"/>
        <v/>
      </c>
      <c r="DR380" s="3" t="str">
        <f t="shared" si="89"/>
        <v/>
      </c>
      <c r="DS380" s="3" t="str">
        <f t="shared" si="89"/>
        <v/>
      </c>
      <c r="DT380" s="3" t="str">
        <f t="shared" si="84"/>
        <v/>
      </c>
      <c r="DU380" s="3" t="str">
        <f t="shared" si="84"/>
        <v>141. Z308  CONSTRUCTION MATERIALS</v>
      </c>
      <c r="DV380" s="3" t="str">
        <f t="shared" si="84"/>
        <v>142. Z399  OTHER</v>
      </c>
    </row>
    <row r="381" spans="1:126" ht="180">
      <c r="A381" t="s">
        <v>115</v>
      </c>
      <c r="B381">
        <v>2020</v>
      </c>
      <c r="C381" t="s">
        <v>114</v>
      </c>
      <c r="D381">
        <v>106990</v>
      </c>
      <c r="E381" s="31">
        <v>1320220593887</v>
      </c>
      <c r="F381" t="s">
        <v>774</v>
      </c>
      <c r="G381">
        <v>325110</v>
      </c>
      <c r="H381" t="s">
        <v>775</v>
      </c>
      <c r="I381" t="s">
        <v>776</v>
      </c>
      <c r="J381" t="s">
        <v>573</v>
      </c>
      <c r="K381" t="s">
        <v>148</v>
      </c>
      <c r="L381">
        <v>77520</v>
      </c>
      <c r="M381" s="3" t="str">
        <f t="shared" si="82"/>
        <v>89. PRODUCE THE CHEMICAL, 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1" s="3" t="s">
        <v>53</v>
      </c>
      <c r="O381" s="3" t="s">
        <v>1449</v>
      </c>
      <c r="P381">
        <v>13000</v>
      </c>
      <c r="Q381">
        <v>33000</v>
      </c>
      <c r="R381">
        <v>46000</v>
      </c>
      <c r="S381" s="3" t="s">
        <v>1407</v>
      </c>
      <c r="T381" s="3" t="s">
        <v>1407</v>
      </c>
      <c r="U381" s="3" t="s">
        <v>1407</v>
      </c>
      <c r="V381" s="3" t="s">
        <v>1407</v>
      </c>
      <c r="W381" s="3" t="s">
        <v>1407</v>
      </c>
      <c r="X381" s="3" t="s">
        <v>1405</v>
      </c>
      <c r="Y381" s="3" t="s">
        <v>1407</v>
      </c>
      <c r="Z381" s="3" t="s">
        <v>1407</v>
      </c>
      <c r="AA381" s="3" t="s">
        <v>1407</v>
      </c>
      <c r="AB381" s="3" t="s">
        <v>1407</v>
      </c>
      <c r="AC381" s="3" t="s">
        <v>1405</v>
      </c>
      <c r="AD381" s="3" t="s">
        <v>1405</v>
      </c>
      <c r="AE381" s="3" t="s">
        <v>1405</v>
      </c>
      <c r="AF381" s="3" t="s">
        <v>1405</v>
      </c>
      <c r="AG381" s="3" t="s">
        <v>1405</v>
      </c>
      <c r="AH381" s="3" t="s">
        <v>1405</v>
      </c>
      <c r="AI381" s="3" t="s">
        <v>1405</v>
      </c>
      <c r="AJ381" s="3" t="s">
        <v>1405</v>
      </c>
      <c r="AK381" s="3" t="s">
        <v>1405</v>
      </c>
      <c r="AL381" s="3" t="s">
        <v>1405</v>
      </c>
      <c r="AM381" s="3" t="s">
        <v>1405</v>
      </c>
      <c r="AN381" s="3" t="s">
        <v>1405</v>
      </c>
      <c r="AO381" s="3" t="s">
        <v>1405</v>
      </c>
      <c r="AP381" s="3" t="s">
        <v>1405</v>
      </c>
      <c r="AQ381" s="3" t="s">
        <v>1405</v>
      </c>
      <c r="AR381" s="3" t="s">
        <v>1405</v>
      </c>
      <c r="AS381" s="3" t="s">
        <v>1405</v>
      </c>
      <c r="AT381" s="3" t="s">
        <v>1407</v>
      </c>
      <c r="AU381" s="3" t="s">
        <v>1405</v>
      </c>
      <c r="AV381" s="3" t="s">
        <v>1405</v>
      </c>
      <c r="AW381" s="3" t="s">
        <v>1405</v>
      </c>
      <c r="AX381" s="3" t="s">
        <v>1405</v>
      </c>
      <c r="AY381" s="3" t="s">
        <v>1405</v>
      </c>
      <c r="AZ381" s="3" t="s">
        <v>1405</v>
      </c>
      <c r="BA381" s="3" t="s">
        <v>1405</v>
      </c>
      <c r="BB381" s="3" t="s">
        <v>1405</v>
      </c>
      <c r="BC381" s="3" t="s">
        <v>1405</v>
      </c>
      <c r="BD381" s="3" t="s">
        <v>1405</v>
      </c>
      <c r="BE381" s="3" t="s">
        <v>1405</v>
      </c>
      <c r="BF381" s="3" t="s">
        <v>1405</v>
      </c>
      <c r="BG381" s="3" t="s">
        <v>1405</v>
      </c>
      <c r="BH381" s="3" t="s">
        <v>1405</v>
      </c>
      <c r="BI381" s="3" t="s">
        <v>1405</v>
      </c>
      <c r="BJ381" s="3" t="s">
        <v>1405</v>
      </c>
      <c r="BK381" s="3" t="s">
        <v>1407</v>
      </c>
      <c r="BL381" s="3" t="s">
        <v>1407</v>
      </c>
      <c r="BM381" s="3" t="s">
        <v>1407</v>
      </c>
      <c r="BN381" s="3" t="s">
        <v>1407</v>
      </c>
      <c r="BO381" s="3" t="s">
        <v>1405</v>
      </c>
      <c r="BP381" s="3" t="s">
        <v>1405</v>
      </c>
      <c r="BQ381" s="3" t="s">
        <v>1405</v>
      </c>
      <c r="BR381" s="3" t="s">
        <v>1405</v>
      </c>
      <c r="BS381" s="3" t="s">
        <v>1407</v>
      </c>
      <c r="BT381" s="3" t="s">
        <v>1407</v>
      </c>
      <c r="BU381" s="3" t="str">
        <f t="shared" si="99"/>
        <v>89. PRODUCE THE CHEMICAL</v>
      </c>
      <c r="BV381" s="3" t="str">
        <f t="shared" si="99"/>
        <v>90. IMPORT THE CHEMICAL</v>
      </c>
      <c r="BW381" s="3" t="str">
        <f t="shared" si="99"/>
        <v>91. ON-SITE USE OF THE CHEMICAL</v>
      </c>
      <c r="BX381" s="3" t="str">
        <f t="shared" si="99"/>
        <v>92. SALE OR DISTRIBUTION OF THE CHEMICAL</v>
      </c>
      <c r="BY381" s="3" t="str">
        <f t="shared" si="99"/>
        <v>93. AS A BYPRODUCT</v>
      </c>
      <c r="BZ381" s="3" t="str">
        <f t="shared" si="99"/>
        <v/>
      </c>
      <c r="CA381" s="3" t="str">
        <f t="shared" si="99"/>
        <v>95. USED AS A REACTANT</v>
      </c>
      <c r="CB381" s="3" t="str">
        <f t="shared" si="98"/>
        <v>96. P101  FEEDSTOCKS</v>
      </c>
      <c r="CC381" s="3" t="str">
        <f t="shared" si="98"/>
        <v>97. P102  RAW MATERIALS</v>
      </c>
      <c r="CD381" s="3" t="str">
        <f t="shared" si="98"/>
        <v>98. P103  INTERMEDIATES</v>
      </c>
      <c r="CE381" s="3" t="str">
        <f t="shared" si="98"/>
        <v/>
      </c>
      <c r="CF381" s="3" t="str">
        <f t="shared" si="98"/>
        <v/>
      </c>
      <c r="CG381" s="3" t="str">
        <f t="shared" si="98"/>
        <v/>
      </c>
      <c r="CH381" s="3" t="str">
        <f t="shared" si="98"/>
        <v/>
      </c>
      <c r="CI381" s="3" t="str">
        <f t="shared" si="98"/>
        <v/>
      </c>
      <c r="CJ381" s="3" t="str">
        <f t="shared" si="98"/>
        <v/>
      </c>
      <c r="CK381" s="3" t="str">
        <f t="shared" si="97"/>
        <v/>
      </c>
      <c r="CL381" s="3" t="str">
        <f t="shared" si="97"/>
        <v/>
      </c>
      <c r="CM381" s="3" t="str">
        <f t="shared" si="97"/>
        <v/>
      </c>
      <c r="CN381" s="3" t="str">
        <f t="shared" si="97"/>
        <v/>
      </c>
      <c r="CO381" s="3" t="str">
        <f t="shared" si="96"/>
        <v/>
      </c>
      <c r="CP381" s="3" t="str">
        <f t="shared" si="94"/>
        <v/>
      </c>
      <c r="CQ381" s="3" t="str">
        <f t="shared" si="94"/>
        <v/>
      </c>
      <c r="CR381" s="3" t="str">
        <f t="shared" si="94"/>
        <v/>
      </c>
      <c r="CS381" s="3" t="str">
        <f t="shared" si="94"/>
        <v/>
      </c>
      <c r="CT381" s="3" t="str">
        <f t="shared" si="94"/>
        <v/>
      </c>
      <c r="CU381" s="3" t="str">
        <f t="shared" si="94"/>
        <v/>
      </c>
      <c r="CV381" s="3" t="str">
        <f t="shared" si="94"/>
        <v>116. AS A PROCESS IMPURITY</v>
      </c>
      <c r="CW381" s="3" t="str">
        <f t="shared" si="94"/>
        <v/>
      </c>
      <c r="CX381" s="3" t="str">
        <f t="shared" si="94"/>
        <v/>
      </c>
      <c r="CY381" s="3" t="str">
        <f t="shared" si="94"/>
        <v/>
      </c>
      <c r="CZ381" s="3" t="str">
        <f t="shared" si="94"/>
        <v/>
      </c>
      <c r="DA381" s="3" t="str">
        <f t="shared" si="100"/>
        <v/>
      </c>
      <c r="DB381" s="3" t="str">
        <f t="shared" si="100"/>
        <v/>
      </c>
      <c r="DC381" s="3" t="str">
        <f t="shared" si="100"/>
        <v/>
      </c>
      <c r="DD381" s="3" t="str">
        <f t="shared" si="100"/>
        <v/>
      </c>
      <c r="DE381" s="3" t="str">
        <f t="shared" si="100"/>
        <v/>
      </c>
      <c r="DF381" s="3" t="str">
        <f t="shared" si="100"/>
        <v/>
      </c>
      <c r="DG381" s="3" t="str">
        <f t="shared" si="100"/>
        <v/>
      </c>
      <c r="DH381" s="3" t="str">
        <f t="shared" si="100"/>
        <v/>
      </c>
      <c r="DI381" s="3" t="str">
        <f t="shared" si="95"/>
        <v/>
      </c>
      <c r="DJ381" s="3" t="str">
        <f t="shared" si="95"/>
        <v/>
      </c>
      <c r="DK381" s="3" t="str">
        <f t="shared" si="92"/>
        <v/>
      </c>
      <c r="DL381" s="3" t="str">
        <f t="shared" si="92"/>
        <v/>
      </c>
      <c r="DM381" s="3" t="str">
        <f t="shared" si="91"/>
        <v>133. ANCILLARY OR OTHER USE</v>
      </c>
      <c r="DN381" s="3" t="str">
        <f t="shared" si="90"/>
        <v>134. Z301  CLEANER</v>
      </c>
      <c r="DO381" s="3" t="str">
        <f t="shared" si="90"/>
        <v>135. Z302  DEGREASER</v>
      </c>
      <c r="DP381" s="3" t="str">
        <f t="shared" si="90"/>
        <v>136. Z303  LUBRICANT</v>
      </c>
      <c r="DQ381" s="3" t="str">
        <f t="shared" si="90"/>
        <v/>
      </c>
      <c r="DR381" s="3" t="str">
        <f t="shared" si="89"/>
        <v/>
      </c>
      <c r="DS381" s="3" t="str">
        <f t="shared" si="89"/>
        <v/>
      </c>
      <c r="DT381" s="3" t="str">
        <f t="shared" si="84"/>
        <v/>
      </c>
      <c r="DU381" s="3" t="str">
        <f t="shared" si="84"/>
        <v>141. Z308  CONSTRUCTION MATERIALS</v>
      </c>
      <c r="DV381" s="3" t="str">
        <f t="shared" si="84"/>
        <v>142. Z399  OTHER</v>
      </c>
    </row>
    <row r="382" spans="1:126" ht="135">
      <c r="A382" t="s">
        <v>115</v>
      </c>
      <c r="B382">
        <v>2021</v>
      </c>
      <c r="C382" t="s">
        <v>114</v>
      </c>
      <c r="D382">
        <v>106990</v>
      </c>
      <c r="E382" s="31">
        <v>1321220594764</v>
      </c>
      <c r="F382" t="s">
        <v>774</v>
      </c>
      <c r="G382">
        <v>325110</v>
      </c>
      <c r="H382" t="s">
        <v>775</v>
      </c>
      <c r="I382" t="s">
        <v>776</v>
      </c>
      <c r="J382" t="s">
        <v>573</v>
      </c>
      <c r="K382" t="s">
        <v>148</v>
      </c>
      <c r="L382">
        <v>77520</v>
      </c>
      <c r="M382" s="3" t="str">
        <f t="shared" si="82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2" s="3" t="s">
        <v>53</v>
      </c>
      <c r="O382" s="3" t="s">
        <v>1449</v>
      </c>
      <c r="P382">
        <v>17000</v>
      </c>
      <c r="Q382">
        <v>26000</v>
      </c>
      <c r="R382">
        <v>43000</v>
      </c>
      <c r="S382" s="3" t="s">
        <v>1407</v>
      </c>
      <c r="T382" s="3" t="s">
        <v>1405</v>
      </c>
      <c r="U382" s="3" t="s">
        <v>1405</v>
      </c>
      <c r="V382" s="3" t="s">
        <v>1407</v>
      </c>
      <c r="W382" s="3" t="s">
        <v>1407</v>
      </c>
      <c r="X382" s="3" t="s">
        <v>1405</v>
      </c>
      <c r="Y382" s="3" t="s">
        <v>1407</v>
      </c>
      <c r="Z382" s="3" t="s">
        <v>1407</v>
      </c>
      <c r="AA382" s="3" t="s">
        <v>1405</v>
      </c>
      <c r="AB382" s="3" t="s">
        <v>1407</v>
      </c>
      <c r="AC382" s="3" t="s">
        <v>1405</v>
      </c>
      <c r="AD382" s="3" t="s">
        <v>1405</v>
      </c>
      <c r="AE382" s="3" t="s">
        <v>1405</v>
      </c>
      <c r="AF382" s="3" t="s">
        <v>1405</v>
      </c>
      <c r="AG382" s="3" t="s">
        <v>1405</v>
      </c>
      <c r="AH382" s="3" t="s">
        <v>1405</v>
      </c>
      <c r="AI382" s="3" t="s">
        <v>1405</v>
      </c>
      <c r="AJ382" s="3" t="s">
        <v>1405</v>
      </c>
      <c r="AK382" s="3" t="s">
        <v>1405</v>
      </c>
      <c r="AL382" s="3" t="s">
        <v>1405</v>
      </c>
      <c r="AM382" s="3" t="s">
        <v>1405</v>
      </c>
      <c r="AN382" s="3" t="s">
        <v>1405</v>
      </c>
      <c r="AO382" s="3" t="s">
        <v>1405</v>
      </c>
      <c r="AP382" s="3" t="s">
        <v>1405</v>
      </c>
      <c r="AQ382" s="3" t="s">
        <v>1405</v>
      </c>
      <c r="AR382" s="3" t="s">
        <v>1405</v>
      </c>
      <c r="AS382" s="3" t="s">
        <v>1405</v>
      </c>
      <c r="AT382" s="3" t="s">
        <v>1405</v>
      </c>
      <c r="AU382" s="3" t="s">
        <v>1405</v>
      </c>
      <c r="AV382" s="3" t="s">
        <v>1405</v>
      </c>
      <c r="AW382" s="3" t="s">
        <v>1405</v>
      </c>
      <c r="AX382" s="3" t="s">
        <v>1405</v>
      </c>
      <c r="AY382" s="3" t="s">
        <v>1405</v>
      </c>
      <c r="AZ382" s="3" t="s">
        <v>1405</v>
      </c>
      <c r="BA382" s="3" t="s">
        <v>1405</v>
      </c>
      <c r="BB382" s="3" t="s">
        <v>1405</v>
      </c>
      <c r="BC382" s="3" t="s">
        <v>1405</v>
      </c>
      <c r="BD382" s="3" t="s">
        <v>1405</v>
      </c>
      <c r="BE382" s="3" t="s">
        <v>1405</v>
      </c>
      <c r="BF382" s="3" t="s">
        <v>1405</v>
      </c>
      <c r="BG382" s="3" t="s">
        <v>1405</v>
      </c>
      <c r="BH382" s="3" t="s">
        <v>1405</v>
      </c>
      <c r="BI382" s="3" t="s">
        <v>1405</v>
      </c>
      <c r="BJ382" s="3" t="s">
        <v>1405</v>
      </c>
      <c r="BK382" s="3" t="s">
        <v>1407</v>
      </c>
      <c r="BL382" s="3" t="s">
        <v>1407</v>
      </c>
      <c r="BM382" s="3" t="s">
        <v>1407</v>
      </c>
      <c r="BN382" s="3" t="s">
        <v>1407</v>
      </c>
      <c r="BO382" s="3" t="s">
        <v>1405</v>
      </c>
      <c r="BP382" s="3" t="s">
        <v>1405</v>
      </c>
      <c r="BQ382" s="3" t="s">
        <v>1405</v>
      </c>
      <c r="BR382" s="3" t="s">
        <v>1405</v>
      </c>
      <c r="BS382" s="3" t="s">
        <v>1407</v>
      </c>
      <c r="BT382" s="3" t="s">
        <v>1407</v>
      </c>
      <c r="BU382" s="3" t="str">
        <f t="shared" si="99"/>
        <v>89. PRODUCE THE CHEMICAL</v>
      </c>
      <c r="BV382" s="3" t="str">
        <f t="shared" si="99"/>
        <v/>
      </c>
      <c r="BW382" s="3" t="str">
        <f t="shared" si="99"/>
        <v/>
      </c>
      <c r="BX382" s="3" t="str">
        <f t="shared" si="99"/>
        <v>92. SALE OR DISTRIBUTION OF THE CHEMICAL</v>
      </c>
      <c r="BY382" s="3" t="str">
        <f t="shared" si="99"/>
        <v>93. AS A BYPRODUCT</v>
      </c>
      <c r="BZ382" s="3" t="str">
        <f t="shared" si="99"/>
        <v/>
      </c>
      <c r="CA382" s="3" t="str">
        <f t="shared" si="99"/>
        <v>95. USED AS A REACTANT</v>
      </c>
      <c r="CB382" s="3" t="str">
        <f t="shared" si="98"/>
        <v>96. P101  FEEDSTOCKS</v>
      </c>
      <c r="CC382" s="3" t="str">
        <f t="shared" si="98"/>
        <v/>
      </c>
      <c r="CD382" s="3" t="str">
        <f t="shared" si="98"/>
        <v>98. P103  INTERMEDIATES</v>
      </c>
      <c r="CE382" s="3" t="str">
        <f t="shared" si="98"/>
        <v/>
      </c>
      <c r="CF382" s="3" t="str">
        <f t="shared" si="98"/>
        <v/>
      </c>
      <c r="CG382" s="3" t="str">
        <f t="shared" si="98"/>
        <v/>
      </c>
      <c r="CH382" s="3" t="str">
        <f t="shared" si="98"/>
        <v/>
      </c>
      <c r="CI382" s="3" t="str">
        <f t="shared" si="98"/>
        <v/>
      </c>
      <c r="CJ382" s="3" t="str">
        <f t="shared" si="98"/>
        <v/>
      </c>
      <c r="CK382" s="3" t="str">
        <f t="shared" si="97"/>
        <v/>
      </c>
      <c r="CL382" s="3" t="str">
        <f t="shared" si="97"/>
        <v/>
      </c>
      <c r="CM382" s="3" t="str">
        <f t="shared" si="97"/>
        <v/>
      </c>
      <c r="CN382" s="3" t="str">
        <f t="shared" si="97"/>
        <v/>
      </c>
      <c r="CO382" s="3" t="str">
        <f t="shared" si="96"/>
        <v/>
      </c>
      <c r="CP382" s="3" t="str">
        <f t="shared" si="94"/>
        <v/>
      </c>
      <c r="CQ382" s="3" t="str">
        <f t="shared" si="94"/>
        <v/>
      </c>
      <c r="CR382" s="3" t="str">
        <f t="shared" si="94"/>
        <v/>
      </c>
      <c r="CS382" s="3" t="str">
        <f t="shared" si="94"/>
        <v/>
      </c>
      <c r="CT382" s="3" t="str">
        <f t="shared" si="94"/>
        <v/>
      </c>
      <c r="CU382" s="3" t="str">
        <f t="shared" si="94"/>
        <v/>
      </c>
      <c r="CV382" s="3" t="str">
        <f t="shared" si="94"/>
        <v/>
      </c>
      <c r="CW382" s="3" t="str">
        <f t="shared" si="94"/>
        <v/>
      </c>
      <c r="CX382" s="3" t="str">
        <f t="shared" si="94"/>
        <v/>
      </c>
      <c r="CY382" s="3" t="str">
        <f t="shared" si="94"/>
        <v/>
      </c>
      <c r="CZ382" s="3" t="str">
        <f t="shared" si="94"/>
        <v/>
      </c>
      <c r="DA382" s="3" t="str">
        <f t="shared" si="100"/>
        <v/>
      </c>
      <c r="DB382" s="3" t="str">
        <f t="shared" si="100"/>
        <v/>
      </c>
      <c r="DC382" s="3" t="str">
        <f t="shared" si="100"/>
        <v/>
      </c>
      <c r="DD382" s="3" t="str">
        <f t="shared" si="100"/>
        <v/>
      </c>
      <c r="DE382" s="3" t="str">
        <f t="shared" si="100"/>
        <v/>
      </c>
      <c r="DF382" s="3" t="str">
        <f t="shared" si="100"/>
        <v/>
      </c>
      <c r="DG382" s="3" t="str">
        <f t="shared" si="100"/>
        <v/>
      </c>
      <c r="DH382" s="3" t="str">
        <f t="shared" si="100"/>
        <v/>
      </c>
      <c r="DI382" s="3" t="str">
        <f t="shared" si="95"/>
        <v/>
      </c>
      <c r="DJ382" s="3" t="str">
        <f t="shared" si="95"/>
        <v/>
      </c>
      <c r="DK382" s="3" t="str">
        <f t="shared" si="92"/>
        <v/>
      </c>
      <c r="DL382" s="3" t="str">
        <f t="shared" si="92"/>
        <v/>
      </c>
      <c r="DM382" s="3" t="str">
        <f t="shared" si="91"/>
        <v>133. ANCILLARY OR OTHER USE</v>
      </c>
      <c r="DN382" s="3" t="str">
        <f t="shared" si="90"/>
        <v>134. Z301  CLEANER</v>
      </c>
      <c r="DO382" s="3" t="str">
        <f t="shared" si="90"/>
        <v>135. Z302  DEGREASER</v>
      </c>
      <c r="DP382" s="3" t="str">
        <f t="shared" si="90"/>
        <v>136. Z303  LUBRICANT</v>
      </c>
      <c r="DQ382" s="3" t="str">
        <f t="shared" si="90"/>
        <v/>
      </c>
      <c r="DR382" s="3" t="str">
        <f t="shared" si="89"/>
        <v/>
      </c>
      <c r="DS382" s="3" t="str">
        <f t="shared" si="89"/>
        <v/>
      </c>
      <c r="DT382" s="3" t="str">
        <f t="shared" si="84"/>
        <v/>
      </c>
      <c r="DU382" s="3" t="str">
        <f t="shared" si="84"/>
        <v>141. Z308  CONSTRUCTION MATERIALS</v>
      </c>
      <c r="DV382" s="3" t="str">
        <f t="shared" si="84"/>
        <v>142. Z399  OTHER</v>
      </c>
    </row>
    <row r="383" spans="1:126" ht="90">
      <c r="A383" t="s">
        <v>115</v>
      </c>
      <c r="B383">
        <v>2016</v>
      </c>
      <c r="C383" t="s">
        <v>114</v>
      </c>
      <c r="D383">
        <v>106990</v>
      </c>
      <c r="E383" s="31">
        <v>1316215582255</v>
      </c>
      <c r="F383" t="s">
        <v>777</v>
      </c>
      <c r="G383">
        <v>324110</v>
      </c>
      <c r="H383" t="s">
        <v>778</v>
      </c>
      <c r="I383" t="s">
        <v>779</v>
      </c>
      <c r="J383" t="s">
        <v>236</v>
      </c>
      <c r="K383" t="s">
        <v>148</v>
      </c>
      <c r="L383">
        <v>77701</v>
      </c>
      <c r="M383" s="3" t="str">
        <f t="shared" si="82"/>
        <v>89. PRODUCE THE CHEMICAL, 90. IMPORT THE CHEMICAL, 91. ON-SITE USE OF THE CHEMICAL, 93. AS A BYPRODUCT, 94. AS A MANUFACTURED IMPURITY, 101. ADDED AS A FORMULATION COMPONENT, 116. AS A PROCESS IMPURITY</v>
      </c>
      <c r="N383" s="3" t="s">
        <v>1419</v>
      </c>
      <c r="O383" s="3" t="s">
        <v>1424</v>
      </c>
      <c r="P383">
        <v>1100</v>
      </c>
      <c r="Q383">
        <v>210</v>
      </c>
      <c r="R383">
        <v>1310</v>
      </c>
      <c r="S383" s="3" t="s">
        <v>1407</v>
      </c>
      <c r="T383" s="3" t="s">
        <v>1407</v>
      </c>
      <c r="U383" s="3" t="s">
        <v>1407</v>
      </c>
      <c r="V383" s="3" t="s">
        <v>1405</v>
      </c>
      <c r="W383" s="3" t="s">
        <v>1407</v>
      </c>
      <c r="X383" s="3" t="s">
        <v>1407</v>
      </c>
      <c r="Y383" s="3" t="s">
        <v>1405</v>
      </c>
      <c r="AE383" s="3" t="s">
        <v>1407</v>
      </c>
      <c r="AR383" s="3" t="s">
        <v>1405</v>
      </c>
      <c r="AS383" s="3" t="s">
        <v>1405</v>
      </c>
      <c r="AT383" s="3" t="s">
        <v>1407</v>
      </c>
      <c r="AV383" s="3" t="s">
        <v>1405</v>
      </c>
      <c r="BD383" s="3" t="s">
        <v>1405</v>
      </c>
      <c r="BK383" s="3" t="s">
        <v>1405</v>
      </c>
      <c r="BU383" s="3" t="str">
        <f t="shared" si="99"/>
        <v>89. PRODUCE THE CHEMICAL</v>
      </c>
      <c r="BV383" s="3" t="str">
        <f t="shared" si="99"/>
        <v>90. IMPORT THE CHEMICAL</v>
      </c>
      <c r="BW383" s="3" t="str">
        <f t="shared" si="99"/>
        <v>91. ON-SITE USE OF THE CHEMICAL</v>
      </c>
      <c r="BX383" s="3" t="str">
        <f t="shared" si="99"/>
        <v/>
      </c>
      <c r="BY383" s="3" t="str">
        <f t="shared" si="99"/>
        <v>93. AS A BYPRODUCT</v>
      </c>
      <c r="BZ383" s="3" t="str">
        <f t="shared" si="99"/>
        <v>94. AS A MANUFACTURED IMPURITY</v>
      </c>
      <c r="CA383" s="3" t="str">
        <f t="shared" si="99"/>
        <v/>
      </c>
      <c r="CB383" s="3" t="str">
        <f t="shared" si="98"/>
        <v/>
      </c>
      <c r="CC383" s="3" t="str">
        <f t="shared" si="98"/>
        <v/>
      </c>
      <c r="CD383" s="3" t="str">
        <f t="shared" si="98"/>
        <v/>
      </c>
      <c r="CE383" s="3" t="str">
        <f t="shared" si="98"/>
        <v/>
      </c>
      <c r="CF383" s="3" t="str">
        <f t="shared" si="98"/>
        <v/>
      </c>
      <c r="CG383" s="3" t="str">
        <f t="shared" si="98"/>
        <v>101. ADDED AS A FORMULATION COMPONENT</v>
      </c>
      <c r="CH383" s="3" t="str">
        <f t="shared" si="98"/>
        <v/>
      </c>
      <c r="CI383" s="3" t="str">
        <f t="shared" si="98"/>
        <v/>
      </c>
      <c r="CJ383" s="3" t="str">
        <f t="shared" si="98"/>
        <v/>
      </c>
      <c r="CK383" s="3" t="str">
        <f t="shared" si="97"/>
        <v/>
      </c>
      <c r="CL383" s="3" t="str">
        <f t="shared" si="97"/>
        <v/>
      </c>
      <c r="CM383" s="3" t="str">
        <f t="shared" si="97"/>
        <v/>
      </c>
      <c r="CN383" s="3" t="str">
        <f t="shared" si="97"/>
        <v/>
      </c>
      <c r="CO383" s="3" t="str">
        <f t="shared" si="96"/>
        <v/>
      </c>
      <c r="CP383" s="3" t="str">
        <f t="shared" si="94"/>
        <v/>
      </c>
      <c r="CQ383" s="3" t="str">
        <f t="shared" si="94"/>
        <v/>
      </c>
      <c r="CR383" s="3" t="str">
        <f t="shared" si="94"/>
        <v/>
      </c>
      <c r="CS383" s="3" t="str">
        <f t="shared" si="94"/>
        <v/>
      </c>
      <c r="CT383" s="3" t="str">
        <f t="shared" si="94"/>
        <v/>
      </c>
      <c r="CU383" s="3" t="str">
        <f t="shared" si="94"/>
        <v/>
      </c>
      <c r="CV383" s="3" t="str">
        <f t="shared" si="94"/>
        <v>116. AS A PROCESS IMPURITY</v>
      </c>
      <c r="CW383" s="3" t="str">
        <f t="shared" si="94"/>
        <v/>
      </c>
      <c r="CX383" s="3" t="str">
        <f t="shared" si="94"/>
        <v/>
      </c>
      <c r="CY383" s="3" t="str">
        <f t="shared" si="94"/>
        <v/>
      </c>
      <c r="CZ383" s="3" t="str">
        <f t="shared" si="94"/>
        <v/>
      </c>
      <c r="DA383" s="3" t="str">
        <f t="shared" si="100"/>
        <v/>
      </c>
      <c r="DB383" s="3" t="str">
        <f t="shared" si="100"/>
        <v/>
      </c>
      <c r="DC383" s="3" t="str">
        <f t="shared" si="100"/>
        <v/>
      </c>
      <c r="DD383" s="3" t="str">
        <f t="shared" si="100"/>
        <v/>
      </c>
      <c r="DE383" s="3" t="str">
        <f t="shared" si="100"/>
        <v/>
      </c>
      <c r="DF383" s="3" t="str">
        <f t="shared" si="100"/>
        <v/>
      </c>
      <c r="DG383" s="3" t="str">
        <f t="shared" si="100"/>
        <v/>
      </c>
      <c r="DH383" s="3" t="str">
        <f t="shared" si="100"/>
        <v/>
      </c>
      <c r="DI383" s="3" t="str">
        <f t="shared" si="95"/>
        <v/>
      </c>
      <c r="DJ383" s="3" t="str">
        <f t="shared" si="95"/>
        <v/>
      </c>
      <c r="DK383" s="3" t="str">
        <f t="shared" si="92"/>
        <v/>
      </c>
      <c r="DL383" s="3" t="str">
        <f t="shared" si="92"/>
        <v/>
      </c>
      <c r="DM383" s="3" t="str">
        <f t="shared" si="91"/>
        <v/>
      </c>
      <c r="DN383" s="3" t="str">
        <f t="shared" si="90"/>
        <v/>
      </c>
      <c r="DO383" s="3" t="str">
        <f t="shared" si="90"/>
        <v/>
      </c>
      <c r="DP383" s="3" t="str">
        <f t="shared" si="90"/>
        <v/>
      </c>
      <c r="DQ383" s="3" t="str">
        <f t="shared" si="90"/>
        <v/>
      </c>
      <c r="DR383" s="3" t="str">
        <f t="shared" si="89"/>
        <v/>
      </c>
      <c r="DS383" s="3" t="str">
        <f t="shared" si="89"/>
        <v/>
      </c>
      <c r="DT383" s="3" t="str">
        <f t="shared" si="84"/>
        <v/>
      </c>
      <c r="DU383" s="3" t="str">
        <f t="shared" si="84"/>
        <v/>
      </c>
      <c r="DV383" s="3" t="str">
        <f t="shared" si="84"/>
        <v/>
      </c>
    </row>
    <row r="384" spans="1:126" ht="90">
      <c r="A384" t="s">
        <v>115</v>
      </c>
      <c r="B384">
        <v>2017</v>
      </c>
      <c r="C384" t="s">
        <v>114</v>
      </c>
      <c r="D384">
        <v>106990</v>
      </c>
      <c r="E384" s="31">
        <v>1317216504199</v>
      </c>
      <c r="F384" t="s">
        <v>777</v>
      </c>
      <c r="G384">
        <v>324110</v>
      </c>
      <c r="H384" t="s">
        <v>778</v>
      </c>
      <c r="I384" t="s">
        <v>779</v>
      </c>
      <c r="J384" t="s">
        <v>236</v>
      </c>
      <c r="K384" t="s">
        <v>148</v>
      </c>
      <c r="L384">
        <v>77701</v>
      </c>
      <c r="M384" s="3" t="str">
        <f t="shared" si="82"/>
        <v>89. PRODUCE THE CHEMICAL, 90. IMPORT THE CHEMICAL, 91. ON-SITE USE OF THE CHEMICAL, 93. AS A BYPRODUCT, 94. AS A MANUFACTURED IMPURITY, 101. ADDED AS A FORMULATION COMPONENT, 116. AS A PROCESS IMPURITY</v>
      </c>
      <c r="N384" s="3" t="s">
        <v>1419</v>
      </c>
      <c r="O384" s="3" t="s">
        <v>1410</v>
      </c>
      <c r="P384">
        <v>1100</v>
      </c>
      <c r="Q384">
        <v>57</v>
      </c>
      <c r="R384">
        <v>1157</v>
      </c>
      <c r="S384" s="3" t="s">
        <v>1407</v>
      </c>
      <c r="T384" s="3" t="s">
        <v>1407</v>
      </c>
      <c r="U384" s="3" t="s">
        <v>1407</v>
      </c>
      <c r="V384" s="3" t="s">
        <v>1405</v>
      </c>
      <c r="W384" s="3" t="s">
        <v>1407</v>
      </c>
      <c r="X384" s="3" t="s">
        <v>1407</v>
      </c>
      <c r="Y384" s="3" t="s">
        <v>1405</v>
      </c>
      <c r="AE384" s="3" t="s">
        <v>1407</v>
      </c>
      <c r="AR384" s="3" t="s">
        <v>1405</v>
      </c>
      <c r="AS384" s="3" t="s">
        <v>1405</v>
      </c>
      <c r="AT384" s="3" t="s">
        <v>1407</v>
      </c>
      <c r="AV384" s="3" t="s">
        <v>1405</v>
      </c>
      <c r="BD384" s="3" t="s">
        <v>1405</v>
      </c>
      <c r="BK384" s="3" t="s">
        <v>1405</v>
      </c>
      <c r="BU384" s="3" t="str">
        <f t="shared" si="99"/>
        <v>89. PRODUCE THE CHEMICAL</v>
      </c>
      <c r="BV384" s="3" t="str">
        <f t="shared" si="99"/>
        <v>90. IMPORT THE CHEMICAL</v>
      </c>
      <c r="BW384" s="3" t="str">
        <f t="shared" si="99"/>
        <v>91. ON-SITE USE OF THE CHEMICAL</v>
      </c>
      <c r="BX384" s="3" t="str">
        <f t="shared" si="99"/>
        <v/>
      </c>
      <c r="BY384" s="3" t="str">
        <f t="shared" si="99"/>
        <v>93. AS A BYPRODUCT</v>
      </c>
      <c r="BZ384" s="3" t="str">
        <f t="shared" si="99"/>
        <v>94. AS A MANUFACTURED IMPURITY</v>
      </c>
      <c r="CA384" s="3" t="str">
        <f t="shared" si="99"/>
        <v/>
      </c>
      <c r="CB384" s="3" t="str">
        <f t="shared" si="98"/>
        <v/>
      </c>
      <c r="CC384" s="3" t="str">
        <f t="shared" si="98"/>
        <v/>
      </c>
      <c r="CD384" s="3" t="str">
        <f t="shared" si="98"/>
        <v/>
      </c>
      <c r="CE384" s="3" t="str">
        <f t="shared" si="98"/>
        <v/>
      </c>
      <c r="CF384" s="3" t="str">
        <f t="shared" si="98"/>
        <v/>
      </c>
      <c r="CG384" s="3" t="str">
        <f t="shared" si="98"/>
        <v>101. ADDED AS A FORMULATION COMPONENT</v>
      </c>
      <c r="CH384" s="3" t="str">
        <f t="shared" si="98"/>
        <v/>
      </c>
      <c r="CI384" s="3" t="str">
        <f t="shared" si="98"/>
        <v/>
      </c>
      <c r="CJ384" s="3" t="str">
        <f t="shared" si="98"/>
        <v/>
      </c>
      <c r="CK384" s="3" t="str">
        <f t="shared" si="97"/>
        <v/>
      </c>
      <c r="CL384" s="3" t="str">
        <f t="shared" si="97"/>
        <v/>
      </c>
      <c r="CM384" s="3" t="str">
        <f t="shared" si="97"/>
        <v/>
      </c>
      <c r="CN384" s="3" t="str">
        <f t="shared" si="97"/>
        <v/>
      </c>
      <c r="CO384" s="3" t="str">
        <f t="shared" si="96"/>
        <v/>
      </c>
      <c r="CP384" s="3" t="str">
        <f t="shared" si="94"/>
        <v/>
      </c>
      <c r="CQ384" s="3" t="str">
        <f t="shared" si="94"/>
        <v/>
      </c>
      <c r="CR384" s="3" t="str">
        <f t="shared" si="94"/>
        <v/>
      </c>
      <c r="CS384" s="3" t="str">
        <f t="shared" si="94"/>
        <v/>
      </c>
      <c r="CT384" s="3" t="str">
        <f t="shared" si="94"/>
        <v/>
      </c>
      <c r="CU384" s="3" t="str">
        <f t="shared" si="94"/>
        <v/>
      </c>
      <c r="CV384" s="3" t="str">
        <f t="shared" si="94"/>
        <v>116. AS A PROCESS IMPURITY</v>
      </c>
      <c r="CW384" s="3" t="str">
        <f t="shared" si="94"/>
        <v/>
      </c>
      <c r="CX384" s="3" t="str">
        <f t="shared" si="94"/>
        <v/>
      </c>
      <c r="CY384" s="3" t="str">
        <f t="shared" si="94"/>
        <v/>
      </c>
      <c r="CZ384" s="3" t="str">
        <f t="shared" si="94"/>
        <v/>
      </c>
      <c r="DA384" s="3" t="str">
        <f t="shared" si="100"/>
        <v/>
      </c>
      <c r="DB384" s="3" t="str">
        <f t="shared" si="100"/>
        <v/>
      </c>
      <c r="DC384" s="3" t="str">
        <f t="shared" si="100"/>
        <v/>
      </c>
      <c r="DD384" s="3" t="str">
        <f t="shared" si="100"/>
        <v/>
      </c>
      <c r="DE384" s="3" t="str">
        <f t="shared" si="100"/>
        <v/>
      </c>
      <c r="DF384" s="3" t="str">
        <f t="shared" si="100"/>
        <v/>
      </c>
      <c r="DG384" s="3" t="str">
        <f t="shared" si="100"/>
        <v/>
      </c>
      <c r="DH384" s="3" t="str">
        <f t="shared" si="100"/>
        <v/>
      </c>
      <c r="DI384" s="3" t="str">
        <f t="shared" si="95"/>
        <v/>
      </c>
      <c r="DJ384" s="3" t="str">
        <f t="shared" si="95"/>
        <v/>
      </c>
      <c r="DK384" s="3" t="str">
        <f t="shared" si="92"/>
        <v/>
      </c>
      <c r="DL384" s="3" t="str">
        <f t="shared" si="92"/>
        <v/>
      </c>
      <c r="DM384" s="3" t="str">
        <f t="shared" si="91"/>
        <v/>
      </c>
      <c r="DN384" s="3" t="str">
        <f t="shared" si="90"/>
        <v/>
      </c>
      <c r="DO384" s="3" t="str">
        <f t="shared" si="90"/>
        <v/>
      </c>
      <c r="DP384" s="3" t="str">
        <f t="shared" si="90"/>
        <v/>
      </c>
      <c r="DQ384" s="3" t="str">
        <f t="shared" si="90"/>
        <v/>
      </c>
      <c r="DR384" s="3" t="str">
        <f t="shared" si="89"/>
        <v/>
      </c>
      <c r="DS384" s="3" t="str">
        <f t="shared" si="89"/>
        <v/>
      </c>
      <c r="DT384" s="3" t="str">
        <f t="shared" si="84"/>
        <v/>
      </c>
      <c r="DU384" s="3" t="str">
        <f t="shared" si="84"/>
        <v/>
      </c>
      <c r="DV384" s="3" t="str">
        <f t="shared" si="84"/>
        <v/>
      </c>
    </row>
    <row r="385" spans="1:126" ht="75">
      <c r="A385" t="s">
        <v>115</v>
      </c>
      <c r="B385">
        <v>2018</v>
      </c>
      <c r="C385" t="s">
        <v>114</v>
      </c>
      <c r="D385">
        <v>106990</v>
      </c>
      <c r="E385" s="31">
        <v>1318217421799</v>
      </c>
      <c r="F385" t="s">
        <v>777</v>
      </c>
      <c r="G385">
        <v>324110</v>
      </c>
      <c r="H385" t="s">
        <v>778</v>
      </c>
      <c r="I385" t="s">
        <v>779</v>
      </c>
      <c r="J385" t="s">
        <v>236</v>
      </c>
      <c r="K385" t="s">
        <v>148</v>
      </c>
      <c r="L385">
        <v>77701</v>
      </c>
      <c r="M385" s="3" t="str">
        <f t="shared" si="82"/>
        <v>89. PRODUCE THE CHEMICAL, 90. IMPORT THE CHEMICAL, 91. ON-SITE USE OF THE CHEMICAL, 93. AS A BYPRODUCT, 94. AS A MANUFACTURED IMPURITY, 95. USED AS A REACTANT, 98. P103  INTERMEDIATES</v>
      </c>
      <c r="N385" s="3" t="s">
        <v>1419</v>
      </c>
      <c r="O385" s="3" t="s">
        <v>1410</v>
      </c>
      <c r="P385">
        <v>1100</v>
      </c>
      <c r="Q385">
        <v>200</v>
      </c>
      <c r="R385">
        <v>1300</v>
      </c>
      <c r="S385" s="3" t="s">
        <v>1407</v>
      </c>
      <c r="T385" s="3" t="s">
        <v>1407</v>
      </c>
      <c r="U385" s="3" t="s">
        <v>1407</v>
      </c>
      <c r="V385" s="3" t="s">
        <v>1405</v>
      </c>
      <c r="W385" s="3" t="s">
        <v>1407</v>
      </c>
      <c r="X385" s="3" t="s">
        <v>1407</v>
      </c>
      <c r="Y385" s="3" t="s">
        <v>1407</v>
      </c>
      <c r="Z385" s="3" t="s">
        <v>1405</v>
      </c>
      <c r="AA385" s="3" t="s">
        <v>1405</v>
      </c>
      <c r="AB385" s="3" t="s">
        <v>1407</v>
      </c>
      <c r="AC385" s="3" t="s">
        <v>1405</v>
      </c>
      <c r="AD385" s="3" t="s">
        <v>1405</v>
      </c>
      <c r="AE385" s="3" t="s">
        <v>1405</v>
      </c>
      <c r="AF385" s="3" t="s">
        <v>1405</v>
      </c>
      <c r="AG385" s="3" t="s">
        <v>1405</v>
      </c>
      <c r="AH385" s="3" t="s">
        <v>1405</v>
      </c>
      <c r="AI385" s="3" t="s">
        <v>1405</v>
      </c>
      <c r="AJ385" s="3" t="s">
        <v>1405</v>
      </c>
      <c r="AK385" s="3" t="s">
        <v>1405</v>
      </c>
      <c r="AL385" s="3" t="s">
        <v>1405</v>
      </c>
      <c r="AM385" s="3" t="s">
        <v>1405</v>
      </c>
      <c r="AN385" s="3" t="s">
        <v>1405</v>
      </c>
      <c r="AO385" s="3" t="s">
        <v>1405</v>
      </c>
      <c r="AP385" s="3" t="s">
        <v>1405</v>
      </c>
      <c r="AQ385" s="3" t="s">
        <v>1405</v>
      </c>
      <c r="AR385" s="3" t="s">
        <v>1405</v>
      </c>
      <c r="AS385" s="3" t="s">
        <v>1405</v>
      </c>
      <c r="AT385" s="3" t="s">
        <v>1405</v>
      </c>
      <c r="AU385" s="3" t="s">
        <v>1405</v>
      </c>
      <c r="AV385" s="3" t="s">
        <v>1405</v>
      </c>
      <c r="AW385" s="3" t="s">
        <v>1405</v>
      </c>
      <c r="AX385" s="3" t="s">
        <v>1405</v>
      </c>
      <c r="AY385" s="3" t="s">
        <v>1405</v>
      </c>
      <c r="AZ385" s="3" t="s">
        <v>1405</v>
      </c>
      <c r="BA385" s="3" t="s">
        <v>1405</v>
      </c>
      <c r="BB385" s="3" t="s">
        <v>1405</v>
      </c>
      <c r="BC385" s="3" t="s">
        <v>1405</v>
      </c>
      <c r="BD385" s="3" t="s">
        <v>1405</v>
      </c>
      <c r="BE385" s="3" t="s">
        <v>1405</v>
      </c>
      <c r="BF385" s="3" t="s">
        <v>1405</v>
      </c>
      <c r="BG385" s="3" t="s">
        <v>1405</v>
      </c>
      <c r="BH385" s="3" t="s">
        <v>1405</v>
      </c>
      <c r="BI385" s="3" t="s">
        <v>1405</v>
      </c>
      <c r="BJ385" s="3" t="s">
        <v>1405</v>
      </c>
      <c r="BK385" s="3" t="s">
        <v>1405</v>
      </c>
      <c r="BL385" s="3" t="s">
        <v>1405</v>
      </c>
      <c r="BM385" s="3" t="s">
        <v>1405</v>
      </c>
      <c r="BN385" s="3" t="s">
        <v>1405</v>
      </c>
      <c r="BO385" s="3" t="s">
        <v>1405</v>
      </c>
      <c r="BP385" s="3" t="s">
        <v>1405</v>
      </c>
      <c r="BQ385" s="3" t="s">
        <v>1405</v>
      </c>
      <c r="BR385" s="3" t="s">
        <v>1405</v>
      </c>
      <c r="BS385" s="3" t="s">
        <v>1405</v>
      </c>
      <c r="BT385" s="3" t="s">
        <v>1405</v>
      </c>
      <c r="BU385" s="3" t="str">
        <f t="shared" si="99"/>
        <v>89. PRODUCE THE CHEMICAL</v>
      </c>
      <c r="BV385" s="3" t="str">
        <f t="shared" si="99"/>
        <v>90. IMPORT THE CHEMICAL</v>
      </c>
      <c r="BW385" s="3" t="str">
        <f t="shared" si="99"/>
        <v>91. ON-SITE USE OF THE CHEMICAL</v>
      </c>
      <c r="BX385" s="3" t="str">
        <f t="shared" si="99"/>
        <v/>
      </c>
      <c r="BY385" s="3" t="str">
        <f t="shared" si="99"/>
        <v>93. AS A BYPRODUCT</v>
      </c>
      <c r="BZ385" s="3" t="str">
        <f t="shared" si="99"/>
        <v>94. AS A MANUFACTURED IMPURITY</v>
      </c>
      <c r="CA385" s="3" t="str">
        <f t="shared" si="99"/>
        <v>95. USED AS A REACTANT</v>
      </c>
      <c r="CB385" s="3" t="str">
        <f t="shared" si="98"/>
        <v/>
      </c>
      <c r="CC385" s="3" t="str">
        <f t="shared" si="98"/>
        <v/>
      </c>
      <c r="CD385" s="3" t="str">
        <f t="shared" si="98"/>
        <v>98. P103  INTERMEDIATES</v>
      </c>
      <c r="CE385" s="3" t="str">
        <f t="shared" si="98"/>
        <v/>
      </c>
      <c r="CF385" s="3" t="str">
        <f t="shared" si="98"/>
        <v/>
      </c>
      <c r="CG385" s="3" t="str">
        <f t="shared" si="98"/>
        <v/>
      </c>
      <c r="CH385" s="3" t="str">
        <f t="shared" si="98"/>
        <v/>
      </c>
      <c r="CI385" s="3" t="str">
        <f t="shared" si="98"/>
        <v/>
      </c>
      <c r="CJ385" s="3" t="str">
        <f t="shared" si="98"/>
        <v/>
      </c>
      <c r="CK385" s="3" t="str">
        <f t="shared" si="97"/>
        <v/>
      </c>
      <c r="CL385" s="3" t="str">
        <f t="shared" si="97"/>
        <v/>
      </c>
      <c r="CM385" s="3" t="str">
        <f t="shared" si="97"/>
        <v/>
      </c>
      <c r="CN385" s="3" t="str">
        <f t="shared" si="97"/>
        <v/>
      </c>
      <c r="CO385" s="3" t="str">
        <f t="shared" si="96"/>
        <v/>
      </c>
      <c r="CP385" s="3" t="str">
        <f t="shared" si="94"/>
        <v/>
      </c>
      <c r="CQ385" s="3" t="str">
        <f t="shared" si="94"/>
        <v/>
      </c>
      <c r="CR385" s="3" t="str">
        <f t="shared" si="94"/>
        <v/>
      </c>
      <c r="CS385" s="3" t="str">
        <f t="shared" si="94"/>
        <v/>
      </c>
      <c r="CT385" s="3" t="str">
        <f t="shared" si="94"/>
        <v/>
      </c>
      <c r="CU385" s="3" t="str">
        <f t="shared" si="94"/>
        <v/>
      </c>
      <c r="CV385" s="3" t="str">
        <f t="shared" si="94"/>
        <v/>
      </c>
      <c r="CW385" s="3" t="str">
        <f t="shared" si="94"/>
        <v/>
      </c>
      <c r="CX385" s="3" t="str">
        <f t="shared" si="94"/>
        <v/>
      </c>
      <c r="CY385" s="3" t="str">
        <f t="shared" si="94"/>
        <v/>
      </c>
      <c r="CZ385" s="3" t="str">
        <f t="shared" si="94"/>
        <v/>
      </c>
      <c r="DA385" s="3" t="str">
        <f t="shared" si="100"/>
        <v/>
      </c>
      <c r="DB385" s="3" t="str">
        <f t="shared" si="100"/>
        <v/>
      </c>
      <c r="DC385" s="3" t="str">
        <f t="shared" si="100"/>
        <v/>
      </c>
      <c r="DD385" s="3" t="str">
        <f t="shared" si="100"/>
        <v/>
      </c>
      <c r="DE385" s="3" t="str">
        <f t="shared" si="100"/>
        <v/>
      </c>
      <c r="DF385" s="3" t="str">
        <f t="shared" si="100"/>
        <v/>
      </c>
      <c r="DG385" s="3" t="str">
        <f t="shared" si="100"/>
        <v/>
      </c>
      <c r="DH385" s="3" t="str">
        <f t="shared" si="100"/>
        <v/>
      </c>
      <c r="DI385" s="3" t="str">
        <f t="shared" si="95"/>
        <v/>
      </c>
      <c r="DJ385" s="3" t="str">
        <f t="shared" si="95"/>
        <v/>
      </c>
      <c r="DK385" s="3" t="str">
        <f t="shared" si="92"/>
        <v/>
      </c>
      <c r="DL385" s="3" t="str">
        <f t="shared" si="92"/>
        <v/>
      </c>
      <c r="DM385" s="3" t="str">
        <f t="shared" si="91"/>
        <v/>
      </c>
      <c r="DN385" s="3" t="str">
        <f t="shared" si="90"/>
        <v/>
      </c>
      <c r="DO385" s="3" t="str">
        <f t="shared" si="90"/>
        <v/>
      </c>
      <c r="DP385" s="3" t="str">
        <f t="shared" si="90"/>
        <v/>
      </c>
      <c r="DQ385" s="3" t="str">
        <f t="shared" si="90"/>
        <v/>
      </c>
      <c r="DR385" s="3" t="str">
        <f t="shared" si="89"/>
        <v/>
      </c>
      <c r="DS385" s="3" t="str">
        <f t="shared" si="89"/>
        <v/>
      </c>
      <c r="DT385" s="3" t="str">
        <f t="shared" si="84"/>
        <v/>
      </c>
      <c r="DU385" s="3" t="str">
        <f t="shared" si="84"/>
        <v/>
      </c>
      <c r="DV385" s="3" t="str">
        <f t="shared" si="84"/>
        <v/>
      </c>
    </row>
    <row r="386" spans="1:126" ht="105">
      <c r="A386" t="s">
        <v>115</v>
      </c>
      <c r="B386">
        <v>2019</v>
      </c>
      <c r="C386" t="s">
        <v>114</v>
      </c>
      <c r="D386">
        <v>106990</v>
      </c>
      <c r="E386" s="31">
        <v>1319217906609</v>
      </c>
      <c r="F386" t="s">
        <v>777</v>
      </c>
      <c r="G386">
        <v>324110</v>
      </c>
      <c r="H386" t="s">
        <v>778</v>
      </c>
      <c r="I386" t="s">
        <v>779</v>
      </c>
      <c r="J386" t="s">
        <v>236</v>
      </c>
      <c r="K386" t="s">
        <v>148</v>
      </c>
      <c r="L386">
        <v>77701</v>
      </c>
      <c r="M386" s="3" t="str">
        <f t="shared" ref="M386:M449" si="101">_xlfn.TEXTJOIN(", ", TRUE, BU386:DV386)</f>
        <v>89. PRODUCE THE CHEMICAL, 90. IMPORT THE CHEMICAL, 91. ON-SITE USE OF THE CHEMICAL, 92. SALE OR DISTRIBUTION OF THE CHEMICAL, 93. AS A BYPRODUCT, 95. USED AS A REACTANT, 97. P102  RAW MATERIALS, 98. P103  INTERMEDIATES, 116. AS A PROCESS IMPURITY</v>
      </c>
      <c r="N386" s="3" t="s">
        <v>1419</v>
      </c>
      <c r="O386" s="3" t="s">
        <v>1410</v>
      </c>
      <c r="P386">
        <v>1100</v>
      </c>
      <c r="Q386">
        <v>410</v>
      </c>
      <c r="R386">
        <v>1510</v>
      </c>
      <c r="S386" s="3" t="s">
        <v>1407</v>
      </c>
      <c r="T386" s="3" t="s">
        <v>1407</v>
      </c>
      <c r="U386" s="3" t="s">
        <v>1407</v>
      </c>
      <c r="V386" s="3" t="s">
        <v>1407</v>
      </c>
      <c r="W386" s="3" t="s">
        <v>1407</v>
      </c>
      <c r="X386" s="3" t="s">
        <v>1405</v>
      </c>
      <c r="Y386" s="3" t="s">
        <v>1407</v>
      </c>
      <c r="Z386" s="3" t="s">
        <v>1405</v>
      </c>
      <c r="AA386" s="3" t="s">
        <v>1407</v>
      </c>
      <c r="AB386" s="3" t="s">
        <v>1407</v>
      </c>
      <c r="AC386" s="3" t="s">
        <v>1405</v>
      </c>
      <c r="AD386" s="3" t="s">
        <v>1405</v>
      </c>
      <c r="AE386" s="3" t="s">
        <v>1405</v>
      </c>
      <c r="AF386" s="3" t="s">
        <v>1405</v>
      </c>
      <c r="AG386" s="3" t="s">
        <v>1405</v>
      </c>
      <c r="AH386" s="3" t="s">
        <v>1405</v>
      </c>
      <c r="AI386" s="3" t="s">
        <v>1405</v>
      </c>
      <c r="AJ386" s="3" t="s">
        <v>1405</v>
      </c>
      <c r="AK386" s="3" t="s">
        <v>1405</v>
      </c>
      <c r="AL386" s="3" t="s">
        <v>1405</v>
      </c>
      <c r="AM386" s="3" t="s">
        <v>1405</v>
      </c>
      <c r="AN386" s="3" t="s">
        <v>1405</v>
      </c>
      <c r="AO386" s="3" t="s">
        <v>1405</v>
      </c>
      <c r="AP386" s="3" t="s">
        <v>1405</v>
      </c>
      <c r="AQ386" s="3" t="s">
        <v>1405</v>
      </c>
      <c r="AR386" s="3" t="s">
        <v>1405</v>
      </c>
      <c r="AS386" s="3" t="s">
        <v>1405</v>
      </c>
      <c r="AT386" s="3" t="s">
        <v>1407</v>
      </c>
      <c r="AU386" s="3" t="s">
        <v>1405</v>
      </c>
      <c r="AV386" s="3" t="s">
        <v>1405</v>
      </c>
      <c r="AW386" s="3" t="s">
        <v>1405</v>
      </c>
      <c r="AX386" s="3" t="s">
        <v>1405</v>
      </c>
      <c r="AY386" s="3" t="s">
        <v>1405</v>
      </c>
      <c r="AZ386" s="3" t="s">
        <v>1405</v>
      </c>
      <c r="BA386" s="3" t="s">
        <v>1405</v>
      </c>
      <c r="BB386" s="3" t="s">
        <v>1405</v>
      </c>
      <c r="BC386" s="3" t="s">
        <v>1405</v>
      </c>
      <c r="BD386" s="3" t="s">
        <v>1405</v>
      </c>
      <c r="BE386" s="3" t="s">
        <v>1405</v>
      </c>
      <c r="BF386" s="3" t="s">
        <v>1405</v>
      </c>
      <c r="BG386" s="3" t="s">
        <v>1405</v>
      </c>
      <c r="BH386" s="3" t="s">
        <v>1405</v>
      </c>
      <c r="BI386" s="3" t="s">
        <v>1405</v>
      </c>
      <c r="BJ386" s="3" t="s">
        <v>1405</v>
      </c>
      <c r="BK386" s="3" t="s">
        <v>1405</v>
      </c>
      <c r="BL386" s="3" t="s">
        <v>1405</v>
      </c>
      <c r="BM386" s="3" t="s">
        <v>1405</v>
      </c>
      <c r="BN386" s="3" t="s">
        <v>1405</v>
      </c>
      <c r="BO386" s="3" t="s">
        <v>1405</v>
      </c>
      <c r="BP386" s="3" t="s">
        <v>1405</v>
      </c>
      <c r="BQ386" s="3" t="s">
        <v>1405</v>
      </c>
      <c r="BR386" s="3" t="s">
        <v>1405</v>
      </c>
      <c r="BS386" s="3" t="s">
        <v>1405</v>
      </c>
      <c r="BT386" s="3" t="s">
        <v>1405</v>
      </c>
      <c r="BU386" s="3" t="str">
        <f t="shared" si="99"/>
        <v>89. PRODUCE THE CHEMICAL</v>
      </c>
      <c r="BV386" s="3" t="str">
        <f t="shared" si="99"/>
        <v>90. IMPORT THE CHEMICAL</v>
      </c>
      <c r="BW386" s="3" t="str">
        <f t="shared" si="99"/>
        <v>91. ON-SITE USE OF THE CHEMICAL</v>
      </c>
      <c r="BX386" s="3" t="str">
        <f t="shared" si="99"/>
        <v>92. SALE OR DISTRIBUTION OF THE CHEMICAL</v>
      </c>
      <c r="BY386" s="3" t="str">
        <f t="shared" si="99"/>
        <v>93. AS A BYPRODUCT</v>
      </c>
      <c r="BZ386" s="3" t="str">
        <f t="shared" si="99"/>
        <v/>
      </c>
      <c r="CA386" s="3" t="str">
        <f t="shared" si="99"/>
        <v>95. USED AS A REACTANT</v>
      </c>
      <c r="CB386" s="3" t="str">
        <f t="shared" si="98"/>
        <v/>
      </c>
      <c r="CC386" s="3" t="str">
        <f t="shared" si="98"/>
        <v>97. P102  RAW MATERIALS</v>
      </c>
      <c r="CD386" s="3" t="str">
        <f t="shared" si="98"/>
        <v>98. P103  INTERMEDIATES</v>
      </c>
      <c r="CE386" s="3" t="str">
        <f t="shared" si="98"/>
        <v/>
      </c>
      <c r="CF386" s="3" t="str">
        <f t="shared" si="98"/>
        <v/>
      </c>
      <c r="CG386" s="3" t="str">
        <f t="shared" si="98"/>
        <v/>
      </c>
      <c r="CH386" s="3" t="str">
        <f t="shared" si="98"/>
        <v/>
      </c>
      <c r="CI386" s="3" t="str">
        <f t="shared" si="98"/>
        <v/>
      </c>
      <c r="CJ386" s="3" t="str">
        <f t="shared" si="98"/>
        <v/>
      </c>
      <c r="CK386" s="3" t="str">
        <f t="shared" si="97"/>
        <v/>
      </c>
      <c r="CL386" s="3" t="str">
        <f t="shared" si="97"/>
        <v/>
      </c>
      <c r="CM386" s="3" t="str">
        <f t="shared" si="97"/>
        <v/>
      </c>
      <c r="CN386" s="3" t="str">
        <f t="shared" si="97"/>
        <v/>
      </c>
      <c r="CO386" s="3" t="str">
        <f t="shared" si="96"/>
        <v/>
      </c>
      <c r="CP386" s="3" t="str">
        <f t="shared" si="94"/>
        <v/>
      </c>
      <c r="CQ386" s="3" t="str">
        <f t="shared" si="94"/>
        <v/>
      </c>
      <c r="CR386" s="3" t="str">
        <f t="shared" si="94"/>
        <v/>
      </c>
      <c r="CS386" s="3" t="str">
        <f t="shared" si="94"/>
        <v/>
      </c>
      <c r="CT386" s="3" t="str">
        <f t="shared" si="94"/>
        <v/>
      </c>
      <c r="CU386" s="3" t="str">
        <f t="shared" si="94"/>
        <v/>
      </c>
      <c r="CV386" s="3" t="str">
        <f t="shared" si="94"/>
        <v>116. AS A PROCESS IMPURITY</v>
      </c>
      <c r="CW386" s="3" t="str">
        <f t="shared" si="94"/>
        <v/>
      </c>
      <c r="CX386" s="3" t="str">
        <f t="shared" si="94"/>
        <v/>
      </c>
      <c r="CY386" s="3" t="str">
        <f t="shared" si="94"/>
        <v/>
      </c>
      <c r="CZ386" s="3" t="str">
        <f t="shared" si="94"/>
        <v/>
      </c>
      <c r="DA386" s="3" t="str">
        <f t="shared" si="100"/>
        <v/>
      </c>
      <c r="DB386" s="3" t="str">
        <f t="shared" si="100"/>
        <v/>
      </c>
      <c r="DC386" s="3" t="str">
        <f t="shared" si="100"/>
        <v/>
      </c>
      <c r="DD386" s="3" t="str">
        <f t="shared" si="100"/>
        <v/>
      </c>
      <c r="DE386" s="3" t="str">
        <f t="shared" si="100"/>
        <v/>
      </c>
      <c r="DF386" s="3" t="str">
        <f t="shared" si="100"/>
        <v/>
      </c>
      <c r="DG386" s="3" t="str">
        <f t="shared" si="100"/>
        <v/>
      </c>
      <c r="DH386" s="3" t="str">
        <f t="shared" si="100"/>
        <v/>
      </c>
      <c r="DI386" s="3" t="str">
        <f t="shared" si="95"/>
        <v/>
      </c>
      <c r="DJ386" s="3" t="str">
        <f t="shared" si="95"/>
        <v/>
      </c>
      <c r="DK386" s="3" t="str">
        <f t="shared" si="92"/>
        <v/>
      </c>
      <c r="DL386" s="3" t="str">
        <f t="shared" si="92"/>
        <v/>
      </c>
      <c r="DM386" s="3" t="str">
        <f t="shared" si="91"/>
        <v/>
      </c>
      <c r="DN386" s="3" t="str">
        <f t="shared" si="90"/>
        <v/>
      </c>
      <c r="DO386" s="3" t="str">
        <f t="shared" si="90"/>
        <v/>
      </c>
      <c r="DP386" s="3" t="str">
        <f t="shared" si="90"/>
        <v/>
      </c>
      <c r="DQ386" s="3" t="str">
        <f t="shared" si="90"/>
        <v/>
      </c>
      <c r="DR386" s="3" t="str">
        <f t="shared" si="89"/>
        <v/>
      </c>
      <c r="DS386" s="3" t="str">
        <f t="shared" si="89"/>
        <v/>
      </c>
      <c r="DT386" s="3" t="str">
        <f t="shared" si="84"/>
        <v/>
      </c>
      <c r="DU386" s="3" t="str">
        <f t="shared" si="84"/>
        <v/>
      </c>
      <c r="DV386" s="3" t="str">
        <f t="shared" si="84"/>
        <v/>
      </c>
    </row>
    <row r="387" spans="1:126" ht="105">
      <c r="A387" t="s">
        <v>115</v>
      </c>
      <c r="B387">
        <v>2020</v>
      </c>
      <c r="C387" t="s">
        <v>114</v>
      </c>
      <c r="D387">
        <v>106990</v>
      </c>
      <c r="E387" s="31">
        <v>1320219276627</v>
      </c>
      <c r="F387" t="s">
        <v>777</v>
      </c>
      <c r="G387">
        <v>324110</v>
      </c>
      <c r="H387" t="s">
        <v>778</v>
      </c>
      <c r="I387" t="s">
        <v>779</v>
      </c>
      <c r="J387" t="s">
        <v>236</v>
      </c>
      <c r="K387" t="s">
        <v>148</v>
      </c>
      <c r="L387">
        <v>77701</v>
      </c>
      <c r="M387" s="3" t="str">
        <f t="shared" si="101"/>
        <v>89. PRODUCE THE CHEMICAL, 90. IMPORT THE CHEMICAL, 91. ON-SITE USE OF THE CHEMICAL, 92. SALE OR DISTRIBUTION OF THE CHEMICAL, 93. AS A BYPRODUCT, 94. AS A MANUFACTURED IMPURITY, 115. REPACKAGING, 116. AS A PROCESS IMPURITY</v>
      </c>
      <c r="N387" s="3" t="s">
        <v>1419</v>
      </c>
      <c r="O387" s="3" t="s">
        <v>1410</v>
      </c>
      <c r="P387">
        <v>980</v>
      </c>
      <c r="Q387">
        <v>270</v>
      </c>
      <c r="R387">
        <v>1250</v>
      </c>
      <c r="S387" s="3" t="s">
        <v>1407</v>
      </c>
      <c r="T387" s="3" t="s">
        <v>1407</v>
      </c>
      <c r="U387" s="3" t="s">
        <v>1407</v>
      </c>
      <c r="V387" s="3" t="s">
        <v>1407</v>
      </c>
      <c r="W387" s="3" t="s">
        <v>1407</v>
      </c>
      <c r="X387" s="3" t="s">
        <v>1407</v>
      </c>
      <c r="Y387" s="3" t="s">
        <v>1405</v>
      </c>
      <c r="Z387" s="3" t="s">
        <v>1405</v>
      </c>
      <c r="AA387" s="3" t="s">
        <v>1405</v>
      </c>
      <c r="AB387" s="3" t="s">
        <v>1405</v>
      </c>
      <c r="AC387" s="3" t="s">
        <v>1405</v>
      </c>
      <c r="AD387" s="3" t="s">
        <v>1405</v>
      </c>
      <c r="AE387" s="3" t="s">
        <v>1405</v>
      </c>
      <c r="AF387" s="3" t="s">
        <v>1405</v>
      </c>
      <c r="AG387" s="3" t="s">
        <v>1405</v>
      </c>
      <c r="AH387" s="3" t="s">
        <v>1405</v>
      </c>
      <c r="AI387" s="3" t="s">
        <v>1405</v>
      </c>
      <c r="AJ387" s="3" t="s">
        <v>1405</v>
      </c>
      <c r="AK387" s="3" t="s">
        <v>1405</v>
      </c>
      <c r="AL387" s="3" t="s">
        <v>1405</v>
      </c>
      <c r="AM387" s="3" t="s">
        <v>1405</v>
      </c>
      <c r="AN387" s="3" t="s">
        <v>1405</v>
      </c>
      <c r="AO387" s="3" t="s">
        <v>1405</v>
      </c>
      <c r="AP387" s="3" t="s">
        <v>1405</v>
      </c>
      <c r="AQ387" s="3" t="s">
        <v>1405</v>
      </c>
      <c r="AR387" s="3" t="s">
        <v>1405</v>
      </c>
      <c r="AS387" s="3" t="s">
        <v>1407</v>
      </c>
      <c r="AT387" s="3" t="s">
        <v>1407</v>
      </c>
      <c r="AU387" s="3" t="s">
        <v>1405</v>
      </c>
      <c r="AV387" s="3" t="s">
        <v>1405</v>
      </c>
      <c r="AW387" s="3" t="s">
        <v>1405</v>
      </c>
      <c r="AX387" s="3" t="s">
        <v>1405</v>
      </c>
      <c r="AY387" s="3" t="s">
        <v>1405</v>
      </c>
      <c r="AZ387" s="3" t="s">
        <v>1405</v>
      </c>
      <c r="BA387" s="3" t="s">
        <v>1405</v>
      </c>
      <c r="BB387" s="3" t="s">
        <v>1405</v>
      </c>
      <c r="BC387" s="3" t="s">
        <v>1405</v>
      </c>
      <c r="BD387" s="3" t="s">
        <v>1405</v>
      </c>
      <c r="BE387" s="3" t="s">
        <v>1405</v>
      </c>
      <c r="BF387" s="3" t="s">
        <v>1405</v>
      </c>
      <c r="BG387" s="3" t="s">
        <v>1405</v>
      </c>
      <c r="BH387" s="3" t="s">
        <v>1405</v>
      </c>
      <c r="BI387" s="3" t="s">
        <v>1405</v>
      </c>
      <c r="BJ387" s="3" t="s">
        <v>1405</v>
      </c>
      <c r="BK387" s="3" t="s">
        <v>1405</v>
      </c>
      <c r="BL387" s="3" t="s">
        <v>1405</v>
      </c>
      <c r="BM387" s="3" t="s">
        <v>1405</v>
      </c>
      <c r="BN387" s="3" t="s">
        <v>1405</v>
      </c>
      <c r="BO387" s="3" t="s">
        <v>1405</v>
      </c>
      <c r="BP387" s="3" t="s">
        <v>1405</v>
      </c>
      <c r="BQ387" s="3" t="s">
        <v>1405</v>
      </c>
      <c r="BR387" s="3" t="s">
        <v>1405</v>
      </c>
      <c r="BS387" s="3" t="s">
        <v>1405</v>
      </c>
      <c r="BT387" s="3" t="s">
        <v>1405</v>
      </c>
      <c r="BU387" s="3" t="str">
        <f t="shared" si="99"/>
        <v>89. PRODUCE THE CHEMICAL</v>
      </c>
      <c r="BV387" s="3" t="str">
        <f t="shared" si="99"/>
        <v>90. IMPORT THE CHEMICAL</v>
      </c>
      <c r="BW387" s="3" t="str">
        <f t="shared" si="99"/>
        <v>91. ON-SITE USE OF THE CHEMICAL</v>
      </c>
      <c r="BX387" s="3" t="str">
        <f t="shared" si="99"/>
        <v>92. SALE OR DISTRIBUTION OF THE CHEMICAL</v>
      </c>
      <c r="BY387" s="3" t="str">
        <f t="shared" si="99"/>
        <v>93. AS A BYPRODUCT</v>
      </c>
      <c r="BZ387" s="3" t="str">
        <f t="shared" si="99"/>
        <v>94. AS A MANUFACTURED IMPURITY</v>
      </c>
      <c r="CA387" s="3" t="str">
        <f t="shared" si="99"/>
        <v/>
      </c>
      <c r="CB387" s="3" t="str">
        <f t="shared" si="98"/>
        <v/>
      </c>
      <c r="CC387" s="3" t="str">
        <f t="shared" si="98"/>
        <v/>
      </c>
      <c r="CD387" s="3" t="str">
        <f t="shared" si="98"/>
        <v/>
      </c>
      <c r="CE387" s="3" t="str">
        <f t="shared" si="98"/>
        <v/>
      </c>
      <c r="CF387" s="3" t="str">
        <f t="shared" si="98"/>
        <v/>
      </c>
      <c r="CG387" s="3" t="str">
        <f t="shared" si="98"/>
        <v/>
      </c>
      <c r="CH387" s="3" t="str">
        <f t="shared" si="98"/>
        <v/>
      </c>
      <c r="CI387" s="3" t="str">
        <f t="shared" si="98"/>
        <v/>
      </c>
      <c r="CJ387" s="3" t="str">
        <f t="shared" si="98"/>
        <v/>
      </c>
      <c r="CK387" s="3" t="str">
        <f t="shared" si="97"/>
        <v/>
      </c>
      <c r="CL387" s="3" t="str">
        <f t="shared" si="97"/>
        <v/>
      </c>
      <c r="CM387" s="3" t="str">
        <f t="shared" si="97"/>
        <v/>
      </c>
      <c r="CN387" s="3" t="str">
        <f t="shared" si="97"/>
        <v/>
      </c>
      <c r="CO387" s="3" t="str">
        <f t="shared" si="96"/>
        <v/>
      </c>
      <c r="CP387" s="3" t="str">
        <f t="shared" si="94"/>
        <v/>
      </c>
      <c r="CQ387" s="3" t="str">
        <f t="shared" si="94"/>
        <v/>
      </c>
      <c r="CR387" s="3" t="str">
        <f t="shared" si="94"/>
        <v/>
      </c>
      <c r="CS387" s="3" t="str">
        <f t="shared" si="94"/>
        <v/>
      </c>
      <c r="CT387" s="3" t="str">
        <f t="shared" si="94"/>
        <v/>
      </c>
      <c r="CU387" s="3" t="str">
        <f t="shared" si="94"/>
        <v>115. REPACKAGING</v>
      </c>
      <c r="CV387" s="3" t="str">
        <f t="shared" si="94"/>
        <v>116. AS A PROCESS IMPURITY</v>
      </c>
      <c r="CW387" s="3" t="str">
        <f t="shared" si="94"/>
        <v/>
      </c>
      <c r="CX387" s="3" t="str">
        <f t="shared" si="94"/>
        <v/>
      </c>
      <c r="CY387" s="3" t="str">
        <f t="shared" si="94"/>
        <v/>
      </c>
      <c r="CZ387" s="3" t="str">
        <f t="shared" si="94"/>
        <v/>
      </c>
      <c r="DA387" s="3" t="str">
        <f t="shared" si="100"/>
        <v/>
      </c>
      <c r="DB387" s="3" t="str">
        <f t="shared" si="100"/>
        <v/>
      </c>
      <c r="DC387" s="3" t="str">
        <f t="shared" si="100"/>
        <v/>
      </c>
      <c r="DD387" s="3" t="str">
        <f t="shared" si="100"/>
        <v/>
      </c>
      <c r="DE387" s="3" t="str">
        <f t="shared" si="100"/>
        <v/>
      </c>
      <c r="DF387" s="3" t="str">
        <f t="shared" si="100"/>
        <v/>
      </c>
      <c r="DG387" s="3" t="str">
        <f t="shared" si="100"/>
        <v/>
      </c>
      <c r="DH387" s="3" t="str">
        <f t="shared" si="100"/>
        <v/>
      </c>
      <c r="DI387" s="3" t="str">
        <f t="shared" si="95"/>
        <v/>
      </c>
      <c r="DJ387" s="3" t="str">
        <f t="shared" si="95"/>
        <v/>
      </c>
      <c r="DK387" s="3" t="str">
        <f t="shared" si="92"/>
        <v/>
      </c>
      <c r="DL387" s="3" t="str">
        <f t="shared" si="92"/>
        <v/>
      </c>
      <c r="DM387" s="3" t="str">
        <f t="shared" si="91"/>
        <v/>
      </c>
      <c r="DN387" s="3" t="str">
        <f t="shared" si="90"/>
        <v/>
      </c>
      <c r="DO387" s="3" t="str">
        <f t="shared" si="90"/>
        <v/>
      </c>
      <c r="DP387" s="3" t="str">
        <f t="shared" si="90"/>
        <v/>
      </c>
      <c r="DQ387" s="3" t="str">
        <f t="shared" si="90"/>
        <v/>
      </c>
      <c r="DR387" s="3" t="str">
        <f t="shared" si="89"/>
        <v/>
      </c>
      <c r="DS387" s="3" t="str">
        <f t="shared" si="89"/>
        <v/>
      </c>
      <c r="DT387" s="3" t="str">
        <f t="shared" si="84"/>
        <v/>
      </c>
      <c r="DU387" s="3" t="str">
        <f t="shared" si="84"/>
        <v/>
      </c>
      <c r="DV387" s="3" t="str">
        <f t="shared" si="84"/>
        <v/>
      </c>
    </row>
    <row r="388" spans="1:126" ht="165">
      <c r="A388" t="s">
        <v>115</v>
      </c>
      <c r="B388">
        <v>2021</v>
      </c>
      <c r="C388" t="s">
        <v>114</v>
      </c>
      <c r="D388">
        <v>106990</v>
      </c>
      <c r="E388" s="31">
        <v>1321220094799</v>
      </c>
      <c r="F388" t="s">
        <v>777</v>
      </c>
      <c r="G388">
        <v>324110</v>
      </c>
      <c r="H388" t="s">
        <v>778</v>
      </c>
      <c r="I388" t="s">
        <v>779</v>
      </c>
      <c r="J388" t="s">
        <v>236</v>
      </c>
      <c r="K388" t="s">
        <v>148</v>
      </c>
      <c r="L388">
        <v>77701</v>
      </c>
      <c r="M388" s="3" t="str">
        <f t="shared" si="101"/>
        <v>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8" s="3" t="s">
        <v>1419</v>
      </c>
      <c r="O388" s="3" t="s">
        <v>1410</v>
      </c>
      <c r="P388">
        <v>860</v>
      </c>
      <c r="Q388">
        <v>58</v>
      </c>
      <c r="R388">
        <v>918</v>
      </c>
      <c r="S388" s="3" t="s">
        <v>1405</v>
      </c>
      <c r="T388" s="3" t="s">
        <v>1407</v>
      </c>
      <c r="U388" s="3" t="s">
        <v>1407</v>
      </c>
      <c r="V388" s="3" t="s">
        <v>1407</v>
      </c>
      <c r="W388" s="3" t="s">
        <v>1407</v>
      </c>
      <c r="X388" s="3" t="s">
        <v>1405</v>
      </c>
      <c r="Y388" s="3" t="s">
        <v>1407</v>
      </c>
      <c r="Z388" s="3" t="s">
        <v>1407</v>
      </c>
      <c r="AA388" s="3" t="s">
        <v>1407</v>
      </c>
      <c r="AB388" s="3" t="s">
        <v>1407</v>
      </c>
      <c r="AC388" s="3" t="s">
        <v>1405</v>
      </c>
      <c r="AD388" s="3" t="s">
        <v>1405</v>
      </c>
      <c r="AE388" s="3" t="s">
        <v>1405</v>
      </c>
      <c r="AF388" s="3" t="s">
        <v>1405</v>
      </c>
      <c r="AG388" s="3" t="s">
        <v>1405</v>
      </c>
      <c r="AH388" s="3" t="s">
        <v>1405</v>
      </c>
      <c r="AI388" s="3" t="s">
        <v>1405</v>
      </c>
      <c r="AJ388" s="3" t="s">
        <v>1405</v>
      </c>
      <c r="AK388" s="3" t="s">
        <v>1405</v>
      </c>
      <c r="AL388" s="3" t="s">
        <v>1405</v>
      </c>
      <c r="AM388" s="3" t="s">
        <v>1405</v>
      </c>
      <c r="AN388" s="3" t="s">
        <v>1405</v>
      </c>
      <c r="AO388" s="3" t="s">
        <v>1405</v>
      </c>
      <c r="AP388" s="3" t="s">
        <v>1405</v>
      </c>
      <c r="AQ388" s="3" t="s">
        <v>1405</v>
      </c>
      <c r="AR388" s="3" t="s">
        <v>1405</v>
      </c>
      <c r="AS388" s="3" t="s">
        <v>1405</v>
      </c>
      <c r="AT388" s="3" t="s">
        <v>1407</v>
      </c>
      <c r="AU388" s="3" t="s">
        <v>1405</v>
      </c>
      <c r="AV388" s="3" t="s">
        <v>1405</v>
      </c>
      <c r="AW388" s="3" t="s">
        <v>1405</v>
      </c>
      <c r="AX388" s="3" t="s">
        <v>1405</v>
      </c>
      <c r="AY388" s="3" t="s">
        <v>1405</v>
      </c>
      <c r="AZ388" s="3" t="s">
        <v>1405</v>
      </c>
      <c r="BA388" s="3" t="s">
        <v>1405</v>
      </c>
      <c r="BB388" s="3" t="s">
        <v>1405</v>
      </c>
      <c r="BC388" s="3" t="s">
        <v>1405</v>
      </c>
      <c r="BD388" s="3" t="s">
        <v>1405</v>
      </c>
      <c r="BE388" s="3" t="s">
        <v>1405</v>
      </c>
      <c r="BF388" s="3" t="s">
        <v>1405</v>
      </c>
      <c r="BG388" s="3" t="s">
        <v>1405</v>
      </c>
      <c r="BH388" s="3" t="s">
        <v>1405</v>
      </c>
      <c r="BI388" s="3" t="s">
        <v>1405</v>
      </c>
      <c r="BJ388" s="3" t="s">
        <v>1405</v>
      </c>
      <c r="BK388" s="3" t="s">
        <v>1407</v>
      </c>
      <c r="BL388" s="3" t="s">
        <v>1407</v>
      </c>
      <c r="BM388" s="3" t="s">
        <v>1407</v>
      </c>
      <c r="BN388" s="3" t="s">
        <v>1407</v>
      </c>
      <c r="BO388" s="3" t="s">
        <v>1405</v>
      </c>
      <c r="BP388" s="3" t="s">
        <v>1405</v>
      </c>
      <c r="BQ388" s="3" t="s">
        <v>1405</v>
      </c>
      <c r="BR388" s="3" t="s">
        <v>1405</v>
      </c>
      <c r="BS388" s="3" t="s">
        <v>1407</v>
      </c>
      <c r="BT388" s="3" t="s">
        <v>1407</v>
      </c>
      <c r="BU388" s="3" t="str">
        <f t="shared" si="99"/>
        <v/>
      </c>
      <c r="BV388" s="3" t="str">
        <f t="shared" si="99"/>
        <v>90. IMPORT THE CHEMICAL</v>
      </c>
      <c r="BW388" s="3" t="str">
        <f t="shared" si="99"/>
        <v>91. ON-SITE USE OF THE CHEMICAL</v>
      </c>
      <c r="BX388" s="3" t="str">
        <f t="shared" si="99"/>
        <v>92. SALE OR DISTRIBUTION OF THE CHEMICAL</v>
      </c>
      <c r="BY388" s="3" t="str">
        <f t="shared" si="99"/>
        <v>93. AS A BYPRODUCT</v>
      </c>
      <c r="BZ388" s="3" t="str">
        <f t="shared" si="99"/>
        <v/>
      </c>
      <c r="CA388" s="3" t="str">
        <f t="shared" si="99"/>
        <v>95. USED AS A REACTANT</v>
      </c>
      <c r="CB388" s="3" t="str">
        <f t="shared" si="98"/>
        <v>96. P101  FEEDSTOCKS</v>
      </c>
      <c r="CC388" s="3" t="str">
        <f t="shared" si="98"/>
        <v>97. P102  RAW MATERIALS</v>
      </c>
      <c r="CD388" s="3" t="str">
        <f t="shared" si="98"/>
        <v>98. P103  INTERMEDIATES</v>
      </c>
      <c r="CE388" s="3" t="str">
        <f t="shared" si="98"/>
        <v/>
      </c>
      <c r="CF388" s="3" t="str">
        <f t="shared" si="98"/>
        <v/>
      </c>
      <c r="CG388" s="3" t="str">
        <f t="shared" si="98"/>
        <v/>
      </c>
      <c r="CH388" s="3" t="str">
        <f t="shared" si="98"/>
        <v/>
      </c>
      <c r="CI388" s="3" t="str">
        <f t="shared" si="98"/>
        <v/>
      </c>
      <c r="CJ388" s="3" t="str">
        <f t="shared" si="98"/>
        <v/>
      </c>
      <c r="CK388" s="3" t="str">
        <f t="shared" si="97"/>
        <v/>
      </c>
      <c r="CL388" s="3" t="str">
        <f t="shared" si="97"/>
        <v/>
      </c>
      <c r="CM388" s="3" t="str">
        <f t="shared" si="97"/>
        <v/>
      </c>
      <c r="CN388" s="3" t="str">
        <f t="shared" si="97"/>
        <v/>
      </c>
      <c r="CO388" s="3" t="str">
        <f t="shared" si="96"/>
        <v/>
      </c>
      <c r="CP388" s="3" t="str">
        <f t="shared" si="94"/>
        <v/>
      </c>
      <c r="CQ388" s="3" t="str">
        <f t="shared" si="94"/>
        <v/>
      </c>
      <c r="CR388" s="3" t="str">
        <f t="shared" si="94"/>
        <v/>
      </c>
      <c r="CS388" s="3" t="str">
        <f t="shared" si="94"/>
        <v/>
      </c>
      <c r="CT388" s="3" t="str">
        <f t="shared" si="94"/>
        <v/>
      </c>
      <c r="CU388" s="3" t="str">
        <f t="shared" si="94"/>
        <v/>
      </c>
      <c r="CV388" s="3" t="str">
        <f t="shared" si="94"/>
        <v>116. AS A PROCESS IMPURITY</v>
      </c>
      <c r="CW388" s="3" t="str">
        <f t="shared" si="94"/>
        <v/>
      </c>
      <c r="CX388" s="3" t="str">
        <f t="shared" si="94"/>
        <v/>
      </c>
      <c r="CY388" s="3" t="str">
        <f t="shared" si="94"/>
        <v/>
      </c>
      <c r="CZ388" s="3" t="str">
        <f t="shared" si="94"/>
        <v/>
      </c>
      <c r="DA388" s="3" t="str">
        <f t="shared" si="100"/>
        <v/>
      </c>
      <c r="DB388" s="3" t="str">
        <f t="shared" si="100"/>
        <v/>
      </c>
      <c r="DC388" s="3" t="str">
        <f t="shared" si="100"/>
        <v/>
      </c>
      <c r="DD388" s="3" t="str">
        <f t="shared" si="100"/>
        <v/>
      </c>
      <c r="DE388" s="3" t="str">
        <f t="shared" si="100"/>
        <v/>
      </c>
      <c r="DF388" s="3" t="str">
        <f t="shared" si="100"/>
        <v/>
      </c>
      <c r="DG388" s="3" t="str">
        <f t="shared" si="100"/>
        <v/>
      </c>
      <c r="DH388" s="3" t="str">
        <f t="shared" si="100"/>
        <v/>
      </c>
      <c r="DI388" s="3" t="str">
        <f t="shared" si="95"/>
        <v/>
      </c>
      <c r="DJ388" s="3" t="str">
        <f t="shared" si="95"/>
        <v/>
      </c>
      <c r="DK388" s="3" t="str">
        <f t="shared" si="92"/>
        <v/>
      </c>
      <c r="DL388" s="3" t="str">
        <f t="shared" si="92"/>
        <v/>
      </c>
      <c r="DM388" s="3" t="str">
        <f t="shared" si="91"/>
        <v>133. ANCILLARY OR OTHER USE</v>
      </c>
      <c r="DN388" s="3" t="str">
        <f t="shared" si="90"/>
        <v>134. Z301  CLEANER</v>
      </c>
      <c r="DO388" s="3" t="str">
        <f t="shared" si="90"/>
        <v>135. Z302  DEGREASER</v>
      </c>
      <c r="DP388" s="3" t="str">
        <f t="shared" si="90"/>
        <v>136. Z303  LUBRICANT</v>
      </c>
      <c r="DQ388" s="3" t="str">
        <f t="shared" si="90"/>
        <v/>
      </c>
      <c r="DR388" s="3" t="str">
        <f t="shared" si="89"/>
        <v/>
      </c>
      <c r="DS388" s="3" t="str">
        <f t="shared" si="89"/>
        <v/>
      </c>
      <c r="DT388" s="3" t="str">
        <f t="shared" si="89"/>
        <v/>
      </c>
      <c r="DU388" s="3" t="str">
        <f t="shared" si="89"/>
        <v>141. Z308  CONSTRUCTION MATERIALS</v>
      </c>
      <c r="DV388" s="3" t="str">
        <f t="shared" si="89"/>
        <v>142. Z399  OTHER</v>
      </c>
    </row>
    <row r="389" spans="1:126" ht="45">
      <c r="A389" t="s">
        <v>115</v>
      </c>
      <c r="B389">
        <v>2016</v>
      </c>
      <c r="C389" t="s">
        <v>114</v>
      </c>
      <c r="D389">
        <v>106990</v>
      </c>
      <c r="E389" s="31">
        <v>1316215642531</v>
      </c>
      <c r="F389" t="s">
        <v>781</v>
      </c>
      <c r="G389">
        <v>325110</v>
      </c>
      <c r="H389" t="s">
        <v>782</v>
      </c>
      <c r="I389" t="s">
        <v>783</v>
      </c>
      <c r="J389" t="s">
        <v>236</v>
      </c>
      <c r="K389" t="s">
        <v>148</v>
      </c>
      <c r="L389">
        <v>77701</v>
      </c>
      <c r="M389" s="3" t="str">
        <f t="shared" si="101"/>
        <v>89. PRODUCE THE CHEMICAL, 92. SALE OR DISTRIBUTION OF THE CHEMICAL, 93. AS A BYPRODUCT</v>
      </c>
      <c r="N389" s="85" t="s">
        <v>53</v>
      </c>
      <c r="O389" s="3" t="s">
        <v>1410</v>
      </c>
      <c r="P389">
        <v>2616</v>
      </c>
      <c r="Q389">
        <v>22686</v>
      </c>
      <c r="R389">
        <v>25302</v>
      </c>
      <c r="S389" s="3" t="s">
        <v>1407</v>
      </c>
      <c r="T389" s="3" t="s">
        <v>1405</v>
      </c>
      <c r="U389" s="3" t="s">
        <v>1405</v>
      </c>
      <c r="V389" s="3" t="s">
        <v>1407</v>
      </c>
      <c r="W389" s="3" t="s">
        <v>1407</v>
      </c>
      <c r="X389" s="3" t="s">
        <v>1405</v>
      </c>
      <c r="Y389" s="3" t="s">
        <v>1405</v>
      </c>
      <c r="AE389" s="3" t="s">
        <v>1405</v>
      </c>
      <c r="AR389" s="3" t="s">
        <v>1405</v>
      </c>
      <c r="AS389" s="3" t="s">
        <v>1405</v>
      </c>
      <c r="AT389" s="3" t="s">
        <v>1405</v>
      </c>
      <c r="AV389" s="3" t="s">
        <v>1405</v>
      </c>
      <c r="BD389" s="3" t="s">
        <v>1405</v>
      </c>
      <c r="BK389" s="3" t="s">
        <v>1405</v>
      </c>
      <c r="BU389" s="3" t="str">
        <f t="shared" si="99"/>
        <v>89. PRODUCE THE CHEMICAL</v>
      </c>
      <c r="BV389" s="3" t="str">
        <f t="shared" si="99"/>
        <v/>
      </c>
      <c r="BW389" s="3" t="str">
        <f t="shared" si="99"/>
        <v/>
      </c>
      <c r="BX389" s="3" t="str">
        <f t="shared" si="99"/>
        <v>92. SALE OR DISTRIBUTION OF THE CHEMICAL</v>
      </c>
      <c r="BY389" s="3" t="str">
        <f t="shared" si="99"/>
        <v>93. AS A BYPRODUCT</v>
      </c>
      <c r="BZ389" s="3" t="str">
        <f t="shared" si="99"/>
        <v/>
      </c>
      <c r="CA389" s="3" t="str">
        <f t="shared" si="99"/>
        <v/>
      </c>
      <c r="CB389" s="3" t="str">
        <f t="shared" si="98"/>
        <v/>
      </c>
      <c r="CC389" s="3" t="str">
        <f t="shared" si="98"/>
        <v/>
      </c>
      <c r="CD389" s="3" t="str">
        <f t="shared" si="98"/>
        <v/>
      </c>
      <c r="CE389" s="3" t="str">
        <f t="shared" si="98"/>
        <v/>
      </c>
      <c r="CF389" s="3" t="str">
        <f t="shared" si="98"/>
        <v/>
      </c>
      <c r="CG389" s="3" t="str">
        <f t="shared" si="98"/>
        <v/>
      </c>
      <c r="CH389" s="3" t="str">
        <f t="shared" si="98"/>
        <v/>
      </c>
      <c r="CI389" s="3" t="str">
        <f t="shared" si="98"/>
        <v/>
      </c>
      <c r="CJ389" s="3" t="str">
        <f t="shared" si="98"/>
        <v/>
      </c>
      <c r="CK389" s="3" t="str">
        <f t="shared" si="97"/>
        <v/>
      </c>
      <c r="CL389" s="3" t="str">
        <f t="shared" si="97"/>
        <v/>
      </c>
      <c r="CM389" s="3" t="str">
        <f t="shared" si="97"/>
        <v/>
      </c>
      <c r="CN389" s="3" t="str">
        <f t="shared" si="97"/>
        <v/>
      </c>
      <c r="CO389" s="3" t="str">
        <f t="shared" si="96"/>
        <v/>
      </c>
      <c r="CP389" s="3" t="str">
        <f t="shared" si="94"/>
        <v/>
      </c>
      <c r="CQ389" s="3" t="str">
        <f t="shared" si="94"/>
        <v/>
      </c>
      <c r="CR389" s="3" t="str">
        <f t="shared" si="94"/>
        <v/>
      </c>
      <c r="CS389" s="3" t="str">
        <f t="shared" si="94"/>
        <v/>
      </c>
      <c r="CT389" s="3" t="str">
        <f t="shared" si="94"/>
        <v/>
      </c>
      <c r="CU389" s="3" t="str">
        <f t="shared" si="94"/>
        <v/>
      </c>
      <c r="CV389" s="3" t="str">
        <f t="shared" si="94"/>
        <v/>
      </c>
      <c r="CW389" s="3" t="str">
        <f t="shared" si="94"/>
        <v/>
      </c>
      <c r="CX389" s="3" t="str">
        <f t="shared" si="94"/>
        <v/>
      </c>
      <c r="CY389" s="3" t="str">
        <f t="shared" si="94"/>
        <v/>
      </c>
      <c r="CZ389" s="3" t="str">
        <f t="shared" si="94"/>
        <v/>
      </c>
      <c r="DA389" s="3" t="str">
        <f t="shared" si="100"/>
        <v/>
      </c>
      <c r="DB389" s="3" t="str">
        <f t="shared" si="100"/>
        <v/>
      </c>
      <c r="DC389" s="3" t="str">
        <f t="shared" si="100"/>
        <v/>
      </c>
      <c r="DD389" s="3" t="str">
        <f t="shared" si="100"/>
        <v/>
      </c>
      <c r="DE389" s="3" t="str">
        <f t="shared" si="100"/>
        <v/>
      </c>
      <c r="DF389" s="3" t="str">
        <f t="shared" si="100"/>
        <v/>
      </c>
      <c r="DG389" s="3" t="str">
        <f t="shared" si="100"/>
        <v/>
      </c>
      <c r="DH389" s="3" t="str">
        <f t="shared" si="100"/>
        <v/>
      </c>
      <c r="DI389" s="3" t="str">
        <f t="shared" si="95"/>
        <v/>
      </c>
      <c r="DJ389" s="3" t="str">
        <f t="shared" si="95"/>
        <v/>
      </c>
      <c r="DK389" s="3" t="str">
        <f t="shared" si="92"/>
        <v/>
      </c>
      <c r="DL389" s="3" t="str">
        <f t="shared" si="92"/>
        <v/>
      </c>
      <c r="DM389" s="3" t="str">
        <f t="shared" si="91"/>
        <v/>
      </c>
      <c r="DN389" s="3" t="str">
        <f t="shared" si="90"/>
        <v/>
      </c>
      <c r="DO389" s="3" t="str">
        <f t="shared" si="90"/>
        <v/>
      </c>
      <c r="DP389" s="3" t="str">
        <f t="shared" si="90"/>
        <v/>
      </c>
      <c r="DQ389" s="3" t="str">
        <f t="shared" si="90"/>
        <v/>
      </c>
      <c r="DR389" s="3" t="str">
        <f t="shared" si="89"/>
        <v/>
      </c>
      <c r="DS389" s="3" t="str">
        <f t="shared" si="89"/>
        <v/>
      </c>
      <c r="DT389" s="3" t="str">
        <f t="shared" si="89"/>
        <v/>
      </c>
      <c r="DU389" s="3" t="str">
        <f t="shared" si="89"/>
        <v/>
      </c>
      <c r="DV389" s="3" t="str">
        <f t="shared" si="89"/>
        <v/>
      </c>
    </row>
    <row r="390" spans="1:126" ht="87.75" customHeight="1">
      <c r="A390" t="s">
        <v>115</v>
      </c>
      <c r="B390">
        <v>2017</v>
      </c>
      <c r="C390" t="s">
        <v>114</v>
      </c>
      <c r="D390">
        <v>106990</v>
      </c>
      <c r="E390" s="31">
        <v>1317216504050</v>
      </c>
      <c r="F390" t="s">
        <v>781</v>
      </c>
      <c r="G390">
        <v>325110</v>
      </c>
      <c r="H390" t="s">
        <v>782</v>
      </c>
      <c r="I390" t="s">
        <v>783</v>
      </c>
      <c r="J390" t="s">
        <v>236</v>
      </c>
      <c r="K390" t="s">
        <v>148</v>
      </c>
      <c r="L390">
        <v>77701</v>
      </c>
      <c r="M390" s="3" t="str">
        <f t="shared" si="101"/>
        <v>89. PRODUCE THE CHEMICAL, 92. SALE OR DISTRIBUTION OF THE CHEMICAL, 93. AS A BYPRODUCT</v>
      </c>
      <c r="N390" s="85" t="s">
        <v>53</v>
      </c>
      <c r="O390" s="3" t="s">
        <v>1410</v>
      </c>
      <c r="P390">
        <v>2826</v>
      </c>
      <c r="Q390">
        <v>21599</v>
      </c>
      <c r="R390">
        <v>24425</v>
      </c>
      <c r="S390" s="3" t="s">
        <v>1407</v>
      </c>
      <c r="T390" s="3" t="s">
        <v>1405</v>
      </c>
      <c r="U390" s="3" t="s">
        <v>1405</v>
      </c>
      <c r="V390" s="3" t="s">
        <v>1407</v>
      </c>
      <c r="W390" s="3" t="s">
        <v>1407</v>
      </c>
      <c r="X390" s="3" t="s">
        <v>1405</v>
      </c>
      <c r="Y390" s="3" t="s">
        <v>1405</v>
      </c>
      <c r="AE390" s="3" t="s">
        <v>1405</v>
      </c>
      <c r="AR390" s="3" t="s">
        <v>1405</v>
      </c>
      <c r="AS390" s="3" t="s">
        <v>1405</v>
      </c>
      <c r="AT390" s="3" t="s">
        <v>1405</v>
      </c>
      <c r="AV390" s="3" t="s">
        <v>1405</v>
      </c>
      <c r="BD390" s="3" t="s">
        <v>1405</v>
      </c>
      <c r="BK390" s="3" t="s">
        <v>1405</v>
      </c>
      <c r="BU390" s="3" t="str">
        <f t="shared" si="99"/>
        <v>89. PRODUCE THE CHEMICAL</v>
      </c>
      <c r="BV390" s="3" t="str">
        <f t="shared" si="99"/>
        <v/>
      </c>
      <c r="BW390" s="3" t="str">
        <f t="shared" si="99"/>
        <v/>
      </c>
      <c r="BX390" s="3" t="str">
        <f t="shared" si="99"/>
        <v>92. SALE OR DISTRIBUTION OF THE CHEMICAL</v>
      </c>
      <c r="BY390" s="3" t="str">
        <f t="shared" si="99"/>
        <v>93. AS A BYPRODUCT</v>
      </c>
      <c r="BZ390" s="3" t="str">
        <f t="shared" si="99"/>
        <v/>
      </c>
      <c r="CA390" s="3" t="str">
        <f t="shared" si="99"/>
        <v/>
      </c>
      <c r="CB390" s="3" t="str">
        <f t="shared" si="98"/>
        <v/>
      </c>
      <c r="CC390" s="3" t="str">
        <f t="shared" si="98"/>
        <v/>
      </c>
      <c r="CD390" s="3" t="str">
        <f t="shared" si="98"/>
        <v/>
      </c>
      <c r="CE390" s="3" t="str">
        <f t="shared" si="98"/>
        <v/>
      </c>
      <c r="CF390" s="3" t="str">
        <f t="shared" si="98"/>
        <v/>
      </c>
      <c r="CG390" s="3" t="str">
        <f t="shared" si="98"/>
        <v/>
      </c>
      <c r="CH390" s="3" t="str">
        <f t="shared" si="98"/>
        <v/>
      </c>
      <c r="CI390" s="3" t="str">
        <f t="shared" si="98"/>
        <v/>
      </c>
      <c r="CJ390" s="3" t="str">
        <f t="shared" si="98"/>
        <v/>
      </c>
      <c r="CK390" s="3" t="str">
        <f t="shared" si="97"/>
        <v/>
      </c>
      <c r="CL390" s="3" t="str">
        <f t="shared" si="97"/>
        <v/>
      </c>
      <c r="CM390" s="3" t="str">
        <f t="shared" si="97"/>
        <v/>
      </c>
      <c r="CN390" s="3" t="str">
        <f t="shared" si="97"/>
        <v/>
      </c>
      <c r="CO390" s="3" t="str">
        <f t="shared" si="96"/>
        <v/>
      </c>
      <c r="CP390" s="3" t="str">
        <f t="shared" si="94"/>
        <v/>
      </c>
      <c r="CQ390" s="3" t="str">
        <f t="shared" si="94"/>
        <v/>
      </c>
      <c r="CR390" s="3" t="str">
        <f t="shared" si="94"/>
        <v/>
      </c>
      <c r="CS390" s="3" t="str">
        <f t="shared" si="94"/>
        <v/>
      </c>
      <c r="CT390" s="3" t="str">
        <f t="shared" si="94"/>
        <v/>
      </c>
      <c r="CU390" s="3" t="str">
        <f t="shared" si="94"/>
        <v/>
      </c>
      <c r="CV390" s="3" t="str">
        <f t="shared" si="94"/>
        <v/>
      </c>
      <c r="CW390" s="3" t="str">
        <f t="shared" si="94"/>
        <v/>
      </c>
      <c r="CX390" s="3" t="str">
        <f t="shared" si="94"/>
        <v/>
      </c>
      <c r="CY390" s="3" t="str">
        <f t="shared" si="94"/>
        <v/>
      </c>
      <c r="CZ390" s="3" t="str">
        <f t="shared" si="94"/>
        <v/>
      </c>
      <c r="DA390" s="3" t="str">
        <f t="shared" si="100"/>
        <v/>
      </c>
      <c r="DB390" s="3" t="str">
        <f t="shared" si="100"/>
        <v/>
      </c>
      <c r="DC390" s="3" t="str">
        <f t="shared" si="100"/>
        <v/>
      </c>
      <c r="DD390" s="3" t="str">
        <f t="shared" si="100"/>
        <v/>
      </c>
      <c r="DE390" s="3" t="str">
        <f t="shared" si="100"/>
        <v/>
      </c>
      <c r="DF390" s="3" t="str">
        <f t="shared" si="100"/>
        <v/>
      </c>
      <c r="DG390" s="3" t="str">
        <f t="shared" si="100"/>
        <v/>
      </c>
      <c r="DH390" s="3" t="str">
        <f t="shared" si="100"/>
        <v/>
      </c>
      <c r="DI390" s="3" t="str">
        <f t="shared" si="95"/>
        <v/>
      </c>
      <c r="DJ390" s="3" t="str">
        <f t="shared" si="95"/>
        <v/>
      </c>
      <c r="DK390" s="3" t="str">
        <f t="shared" si="92"/>
        <v/>
      </c>
      <c r="DL390" s="3" t="str">
        <f t="shared" si="92"/>
        <v/>
      </c>
      <c r="DM390" s="3" t="str">
        <f t="shared" si="91"/>
        <v/>
      </c>
      <c r="DN390" s="3" t="str">
        <f t="shared" si="90"/>
        <v/>
      </c>
      <c r="DO390" s="3" t="str">
        <f t="shared" si="90"/>
        <v/>
      </c>
      <c r="DP390" s="3" t="str">
        <f t="shared" si="90"/>
        <v/>
      </c>
      <c r="DQ390" s="3" t="str">
        <f t="shared" si="90"/>
        <v/>
      </c>
      <c r="DR390" s="3" t="str">
        <f t="shared" si="89"/>
        <v/>
      </c>
      <c r="DS390" s="3" t="str">
        <f t="shared" si="89"/>
        <v/>
      </c>
      <c r="DT390" s="3" t="str">
        <f t="shared" si="89"/>
        <v/>
      </c>
      <c r="DU390" s="3" t="str">
        <f t="shared" si="89"/>
        <v/>
      </c>
      <c r="DV390" s="3" t="str">
        <f t="shared" si="89"/>
        <v/>
      </c>
    </row>
    <row r="391" spans="1:126" ht="105">
      <c r="A391" t="s">
        <v>115</v>
      </c>
      <c r="B391">
        <v>2018</v>
      </c>
      <c r="C391" t="s">
        <v>114</v>
      </c>
      <c r="D391">
        <v>106990</v>
      </c>
      <c r="E391" s="31">
        <v>1318217422258</v>
      </c>
      <c r="F391" t="s">
        <v>781</v>
      </c>
      <c r="G391">
        <v>325110</v>
      </c>
      <c r="H391" t="s">
        <v>782</v>
      </c>
      <c r="I391" t="s">
        <v>783</v>
      </c>
      <c r="J391" t="s">
        <v>236</v>
      </c>
      <c r="K391" t="s">
        <v>148</v>
      </c>
      <c r="L391">
        <v>77701</v>
      </c>
      <c r="M391" s="3" t="str">
        <f t="shared" si="101"/>
        <v>90. IMPORT THE CHEMICAL, 91. ON-SITE USE OF THE CHEMICAL, 92. SALE OR DISTRIBUTION OF THE CHEMICAL, 94. AS A MANUFACTURED IMPURITY, 115. REPACKAGING</v>
      </c>
      <c r="N391" s="85" t="s">
        <v>53</v>
      </c>
      <c r="O391" s="3" t="s">
        <v>1410</v>
      </c>
      <c r="P391">
        <v>3112</v>
      </c>
      <c r="Q391">
        <v>22956</v>
      </c>
      <c r="R391">
        <v>26068</v>
      </c>
      <c r="S391" s="3" t="s">
        <v>1405</v>
      </c>
      <c r="T391" s="3" t="s">
        <v>1407</v>
      </c>
      <c r="U391" s="3" t="s">
        <v>1407</v>
      </c>
      <c r="V391" s="3" t="s">
        <v>1407</v>
      </c>
      <c r="W391" s="3" t="s">
        <v>1405</v>
      </c>
      <c r="X391" s="3" t="s">
        <v>1407</v>
      </c>
      <c r="Y391" s="3" t="s">
        <v>1405</v>
      </c>
      <c r="Z391" s="3" t="s">
        <v>1405</v>
      </c>
      <c r="AA391" s="3" t="s">
        <v>1405</v>
      </c>
      <c r="AB391" s="3" t="s">
        <v>1405</v>
      </c>
      <c r="AC391" s="3" t="s">
        <v>1405</v>
      </c>
      <c r="AD391" s="3" t="s">
        <v>1405</v>
      </c>
      <c r="AE391" s="3" t="s">
        <v>1405</v>
      </c>
      <c r="AF391" s="3" t="s">
        <v>1405</v>
      </c>
      <c r="AG391" s="3" t="s">
        <v>1405</v>
      </c>
      <c r="AH391" s="3" t="s">
        <v>1405</v>
      </c>
      <c r="AI391" s="3" t="s">
        <v>1405</v>
      </c>
      <c r="AJ391" s="3" t="s">
        <v>1405</v>
      </c>
      <c r="AK391" s="3" t="s">
        <v>1405</v>
      </c>
      <c r="AL391" s="3" t="s">
        <v>1405</v>
      </c>
      <c r="AM391" s="3" t="s">
        <v>1405</v>
      </c>
      <c r="AN391" s="3" t="s">
        <v>1405</v>
      </c>
      <c r="AO391" s="3" t="s">
        <v>1405</v>
      </c>
      <c r="AP391" s="3" t="s">
        <v>1405</v>
      </c>
      <c r="AQ391" s="3" t="s">
        <v>1405</v>
      </c>
      <c r="AR391" s="3" t="s">
        <v>1405</v>
      </c>
      <c r="AS391" s="3" t="s">
        <v>1407</v>
      </c>
      <c r="AT391" s="3" t="s">
        <v>1405</v>
      </c>
      <c r="AU391" s="3" t="s">
        <v>1405</v>
      </c>
      <c r="AV391" s="3" t="s">
        <v>1405</v>
      </c>
      <c r="AW391" s="3" t="s">
        <v>1405</v>
      </c>
      <c r="AX391" s="3" t="s">
        <v>1405</v>
      </c>
      <c r="AY391" s="3" t="s">
        <v>1405</v>
      </c>
      <c r="AZ391" s="3" t="s">
        <v>1405</v>
      </c>
      <c r="BA391" s="3" t="s">
        <v>1405</v>
      </c>
      <c r="BB391" s="3" t="s">
        <v>1405</v>
      </c>
      <c r="BC391" s="3" t="s">
        <v>1405</v>
      </c>
      <c r="BD391" s="3" t="s">
        <v>1405</v>
      </c>
      <c r="BE391" s="3" t="s">
        <v>1405</v>
      </c>
      <c r="BF391" s="3" t="s">
        <v>1405</v>
      </c>
      <c r="BG391" s="3" t="s">
        <v>1405</v>
      </c>
      <c r="BH391" s="3" t="s">
        <v>1405</v>
      </c>
      <c r="BI391" s="3" t="s">
        <v>1405</v>
      </c>
      <c r="BJ391" s="3" t="s">
        <v>1405</v>
      </c>
      <c r="BK391" s="3" t="s">
        <v>1405</v>
      </c>
      <c r="BL391" s="3" t="s">
        <v>1405</v>
      </c>
      <c r="BM391" s="3" t="s">
        <v>1405</v>
      </c>
      <c r="BN391" s="3" t="s">
        <v>1405</v>
      </c>
      <c r="BO391" s="3" t="s">
        <v>1405</v>
      </c>
      <c r="BP391" s="3" t="s">
        <v>1405</v>
      </c>
      <c r="BQ391" s="3" t="s">
        <v>1405</v>
      </c>
      <c r="BR391" s="3" t="s">
        <v>1405</v>
      </c>
      <c r="BS391" s="3" t="s">
        <v>1405</v>
      </c>
      <c r="BT391" s="3" t="s">
        <v>1405</v>
      </c>
      <c r="BU391" s="3" t="str">
        <f t="shared" si="99"/>
        <v/>
      </c>
      <c r="BV391" s="3" t="str">
        <f t="shared" si="99"/>
        <v>90. IMPORT THE CHEMICAL</v>
      </c>
      <c r="BW391" s="3" t="str">
        <f t="shared" si="99"/>
        <v>91. ON-SITE USE OF THE CHEMICAL</v>
      </c>
      <c r="BX391" s="3" t="str">
        <f t="shared" si="99"/>
        <v>92. SALE OR DISTRIBUTION OF THE CHEMICAL</v>
      </c>
      <c r="BY391" s="3" t="str">
        <f t="shared" si="99"/>
        <v/>
      </c>
      <c r="BZ391" s="3" t="str">
        <f t="shared" si="99"/>
        <v>94. AS A MANUFACTURED IMPURITY</v>
      </c>
      <c r="CA391" s="3" t="str">
        <f t="shared" si="99"/>
        <v/>
      </c>
      <c r="CB391" s="3" t="str">
        <f t="shared" si="98"/>
        <v/>
      </c>
      <c r="CC391" s="3" t="str">
        <f t="shared" si="98"/>
        <v/>
      </c>
      <c r="CD391" s="3" t="str">
        <f t="shared" si="98"/>
        <v/>
      </c>
      <c r="CE391" s="3" t="str">
        <f t="shared" si="98"/>
        <v/>
      </c>
      <c r="CF391" s="3" t="str">
        <f t="shared" si="98"/>
        <v/>
      </c>
      <c r="CG391" s="3" t="str">
        <f t="shared" si="98"/>
        <v/>
      </c>
      <c r="CH391" s="3" t="str">
        <f t="shared" si="98"/>
        <v/>
      </c>
      <c r="CI391" s="3" t="str">
        <f t="shared" si="98"/>
        <v/>
      </c>
      <c r="CJ391" s="3" t="str">
        <f t="shared" si="98"/>
        <v/>
      </c>
      <c r="CK391" s="3" t="str">
        <f t="shared" si="97"/>
        <v/>
      </c>
      <c r="CL391" s="3" t="str">
        <f t="shared" si="97"/>
        <v/>
      </c>
      <c r="CM391" s="3" t="str">
        <f t="shared" si="97"/>
        <v/>
      </c>
      <c r="CN391" s="3" t="str">
        <f t="shared" si="97"/>
        <v/>
      </c>
      <c r="CO391" s="3" t="str">
        <f t="shared" si="96"/>
        <v/>
      </c>
      <c r="CP391" s="3" t="str">
        <f t="shared" si="94"/>
        <v/>
      </c>
      <c r="CQ391" s="3" t="str">
        <f t="shared" si="94"/>
        <v/>
      </c>
      <c r="CR391" s="3" t="str">
        <f t="shared" si="94"/>
        <v/>
      </c>
      <c r="CS391" s="3" t="str">
        <f t="shared" si="94"/>
        <v/>
      </c>
      <c r="CT391" s="3" t="str">
        <f t="shared" si="94"/>
        <v/>
      </c>
      <c r="CU391" s="3" t="str">
        <f t="shared" ref="CU391:DG419" si="102">IF(AS391="Yes", CU$1,"")</f>
        <v>115. REPACKAGING</v>
      </c>
      <c r="CV391" s="3" t="str">
        <f t="shared" si="102"/>
        <v/>
      </c>
      <c r="CW391" s="3" t="str">
        <f t="shared" si="102"/>
        <v/>
      </c>
      <c r="CX391" s="3" t="str">
        <f t="shared" si="102"/>
        <v/>
      </c>
      <c r="CY391" s="3" t="str">
        <f t="shared" si="102"/>
        <v/>
      </c>
      <c r="CZ391" s="3" t="str">
        <f t="shared" si="102"/>
        <v/>
      </c>
      <c r="DA391" s="3" t="str">
        <f t="shared" si="100"/>
        <v/>
      </c>
      <c r="DB391" s="3" t="str">
        <f t="shared" si="100"/>
        <v/>
      </c>
      <c r="DC391" s="3" t="str">
        <f t="shared" si="100"/>
        <v/>
      </c>
      <c r="DD391" s="3" t="str">
        <f t="shared" si="100"/>
        <v/>
      </c>
      <c r="DE391" s="3" t="str">
        <f t="shared" si="100"/>
        <v/>
      </c>
      <c r="DF391" s="3" t="str">
        <f t="shared" si="100"/>
        <v/>
      </c>
      <c r="DG391" s="3" t="str">
        <f t="shared" si="100"/>
        <v/>
      </c>
      <c r="DH391" s="3" t="str">
        <f t="shared" si="100"/>
        <v/>
      </c>
      <c r="DI391" s="3" t="str">
        <f t="shared" si="95"/>
        <v/>
      </c>
      <c r="DJ391" s="3" t="str">
        <f t="shared" si="95"/>
        <v/>
      </c>
      <c r="DK391" s="3" t="str">
        <f t="shared" si="92"/>
        <v/>
      </c>
      <c r="DL391" s="3" t="str">
        <f t="shared" si="92"/>
        <v/>
      </c>
      <c r="DM391" s="3" t="str">
        <f t="shared" si="91"/>
        <v/>
      </c>
      <c r="DN391" s="3" t="str">
        <f t="shared" si="90"/>
        <v/>
      </c>
      <c r="DO391" s="3" t="str">
        <f t="shared" si="90"/>
        <v/>
      </c>
      <c r="DP391" s="3" t="str">
        <f t="shared" si="90"/>
        <v/>
      </c>
      <c r="DQ391" s="3" t="str">
        <f t="shared" si="90"/>
        <v/>
      </c>
      <c r="DR391" s="3" t="str">
        <f t="shared" si="89"/>
        <v/>
      </c>
      <c r="DS391" s="3" t="str">
        <f t="shared" si="89"/>
        <v/>
      </c>
      <c r="DT391" s="3" t="str">
        <f t="shared" si="89"/>
        <v/>
      </c>
      <c r="DU391" s="3" t="str">
        <f t="shared" si="89"/>
        <v/>
      </c>
      <c r="DV391" s="3" t="str">
        <f t="shared" si="89"/>
        <v/>
      </c>
    </row>
    <row r="392" spans="1:126" ht="105">
      <c r="A392" t="s">
        <v>115</v>
      </c>
      <c r="B392">
        <v>2019</v>
      </c>
      <c r="C392" t="s">
        <v>114</v>
      </c>
      <c r="D392">
        <v>106990</v>
      </c>
      <c r="E392" s="31">
        <v>1319217906611</v>
      </c>
      <c r="F392" t="s">
        <v>781</v>
      </c>
      <c r="G392">
        <v>325110</v>
      </c>
      <c r="H392" t="s">
        <v>782</v>
      </c>
      <c r="I392" t="s">
        <v>783</v>
      </c>
      <c r="J392" t="s">
        <v>236</v>
      </c>
      <c r="K392" t="s">
        <v>148</v>
      </c>
      <c r="L392">
        <v>77701</v>
      </c>
      <c r="M392" s="3" t="str">
        <f t="shared" si="101"/>
        <v>89. PRODUCE THE CHEMICAL, 90. IMPORT THE CHEMICAL, 91. ON-SITE USE OF THE CHEMICAL, 92. SALE OR DISTRIBUTION OF THE CHEMICAL, 93. AS A BYPRODUCT, 94. AS A MANUFACTURED IMPURITY, 115. REPACKAGING, 116. AS A PROCESS IMPURITY</v>
      </c>
      <c r="N392" s="85" t="s">
        <v>53</v>
      </c>
      <c r="O392" s="3" t="s">
        <v>1410</v>
      </c>
      <c r="P392">
        <v>2300</v>
      </c>
      <c r="Q392">
        <v>13000</v>
      </c>
      <c r="R392">
        <v>15300</v>
      </c>
      <c r="S392" s="3" t="s">
        <v>1407</v>
      </c>
      <c r="T392" s="3" t="s">
        <v>1407</v>
      </c>
      <c r="U392" s="3" t="s">
        <v>1407</v>
      </c>
      <c r="V392" s="3" t="s">
        <v>1407</v>
      </c>
      <c r="W392" s="3" t="s">
        <v>1407</v>
      </c>
      <c r="X392" s="3" t="s">
        <v>1407</v>
      </c>
      <c r="Y392" s="3" t="s">
        <v>1405</v>
      </c>
      <c r="Z392" s="3" t="s">
        <v>1405</v>
      </c>
      <c r="AA392" s="3" t="s">
        <v>1405</v>
      </c>
      <c r="AB392" s="3" t="s">
        <v>1405</v>
      </c>
      <c r="AC392" s="3" t="s">
        <v>1405</v>
      </c>
      <c r="AD392" s="3" t="s">
        <v>1405</v>
      </c>
      <c r="AE392" s="3" t="s">
        <v>1405</v>
      </c>
      <c r="AF392" s="3" t="s">
        <v>1405</v>
      </c>
      <c r="AG392" s="3" t="s">
        <v>1405</v>
      </c>
      <c r="AH392" s="3" t="s">
        <v>1405</v>
      </c>
      <c r="AI392" s="3" t="s">
        <v>1405</v>
      </c>
      <c r="AJ392" s="3" t="s">
        <v>1405</v>
      </c>
      <c r="AK392" s="3" t="s">
        <v>1405</v>
      </c>
      <c r="AL392" s="3" t="s">
        <v>1405</v>
      </c>
      <c r="AM392" s="3" t="s">
        <v>1405</v>
      </c>
      <c r="AN392" s="3" t="s">
        <v>1405</v>
      </c>
      <c r="AO392" s="3" t="s">
        <v>1405</v>
      </c>
      <c r="AP392" s="3" t="s">
        <v>1405</v>
      </c>
      <c r="AQ392" s="3" t="s">
        <v>1405</v>
      </c>
      <c r="AR392" s="3" t="s">
        <v>1405</v>
      </c>
      <c r="AS392" s="3" t="s">
        <v>1407</v>
      </c>
      <c r="AT392" s="3" t="s">
        <v>1407</v>
      </c>
      <c r="AU392" s="3" t="s">
        <v>1405</v>
      </c>
      <c r="AV392" s="3" t="s">
        <v>1405</v>
      </c>
      <c r="AW392" s="3" t="s">
        <v>1405</v>
      </c>
      <c r="AX392" s="3" t="s">
        <v>1405</v>
      </c>
      <c r="AY392" s="3" t="s">
        <v>1405</v>
      </c>
      <c r="AZ392" s="3" t="s">
        <v>1405</v>
      </c>
      <c r="BA392" s="3" t="s">
        <v>1405</v>
      </c>
      <c r="BB392" s="3" t="s">
        <v>1405</v>
      </c>
      <c r="BC392" s="3" t="s">
        <v>1405</v>
      </c>
      <c r="BD392" s="3" t="s">
        <v>1405</v>
      </c>
      <c r="BE392" s="3" t="s">
        <v>1405</v>
      </c>
      <c r="BF392" s="3" t="s">
        <v>1405</v>
      </c>
      <c r="BG392" s="3" t="s">
        <v>1405</v>
      </c>
      <c r="BH392" s="3" t="s">
        <v>1405</v>
      </c>
      <c r="BI392" s="3" t="s">
        <v>1405</v>
      </c>
      <c r="BJ392" s="3" t="s">
        <v>1405</v>
      </c>
      <c r="BK392" s="3" t="s">
        <v>1405</v>
      </c>
      <c r="BL392" s="3" t="s">
        <v>1405</v>
      </c>
      <c r="BM392" s="3" t="s">
        <v>1405</v>
      </c>
      <c r="BN392" s="3" t="s">
        <v>1405</v>
      </c>
      <c r="BO392" s="3" t="s">
        <v>1405</v>
      </c>
      <c r="BP392" s="3" t="s">
        <v>1405</v>
      </c>
      <c r="BQ392" s="3" t="s">
        <v>1405</v>
      </c>
      <c r="BR392" s="3" t="s">
        <v>1405</v>
      </c>
      <c r="BS392" s="3" t="s">
        <v>1405</v>
      </c>
      <c r="BT392" s="3" t="s">
        <v>1405</v>
      </c>
      <c r="BU392" s="3" t="str">
        <f t="shared" si="99"/>
        <v>89. PRODUCE THE CHEMICAL</v>
      </c>
      <c r="BV392" s="3" t="str">
        <f t="shared" si="99"/>
        <v>90. IMPORT THE CHEMICAL</v>
      </c>
      <c r="BW392" s="3" t="str">
        <f t="shared" si="99"/>
        <v>91. ON-SITE USE OF THE CHEMICAL</v>
      </c>
      <c r="BX392" s="3" t="str">
        <f t="shared" si="99"/>
        <v>92. SALE OR DISTRIBUTION OF THE CHEMICAL</v>
      </c>
      <c r="BY392" s="3" t="str">
        <f t="shared" si="99"/>
        <v>93. AS A BYPRODUCT</v>
      </c>
      <c r="BZ392" s="3" t="str">
        <f t="shared" si="99"/>
        <v>94. AS A MANUFACTURED IMPURITY</v>
      </c>
      <c r="CA392" s="3" t="str">
        <f t="shared" si="99"/>
        <v/>
      </c>
      <c r="CB392" s="3" t="str">
        <f t="shared" si="98"/>
        <v/>
      </c>
      <c r="CC392" s="3" t="str">
        <f t="shared" si="98"/>
        <v/>
      </c>
      <c r="CD392" s="3" t="str">
        <f t="shared" si="98"/>
        <v/>
      </c>
      <c r="CE392" s="3" t="str">
        <f t="shared" si="98"/>
        <v/>
      </c>
      <c r="CF392" s="3" t="str">
        <f t="shared" si="98"/>
        <v/>
      </c>
      <c r="CG392" s="3" t="str">
        <f t="shared" si="98"/>
        <v/>
      </c>
      <c r="CH392" s="3" t="str">
        <f t="shared" si="98"/>
        <v/>
      </c>
      <c r="CI392" s="3" t="str">
        <f t="shared" si="98"/>
        <v/>
      </c>
      <c r="CJ392" s="3" t="str">
        <f t="shared" si="98"/>
        <v/>
      </c>
      <c r="CK392" s="3" t="str">
        <f t="shared" si="97"/>
        <v/>
      </c>
      <c r="CL392" s="3" t="str">
        <f t="shared" si="97"/>
        <v/>
      </c>
      <c r="CM392" s="3" t="str">
        <f t="shared" si="97"/>
        <v/>
      </c>
      <c r="CN392" s="3" t="str">
        <f t="shared" si="97"/>
        <v/>
      </c>
      <c r="CO392" s="3" t="str">
        <f t="shared" si="96"/>
        <v/>
      </c>
      <c r="CP392" s="3" t="str">
        <f t="shared" si="96"/>
        <v/>
      </c>
      <c r="CQ392" s="3" t="str">
        <f t="shared" si="96"/>
        <v/>
      </c>
      <c r="CR392" s="3" t="str">
        <f t="shared" si="96"/>
        <v/>
      </c>
      <c r="CS392" s="3" t="str">
        <f t="shared" si="96"/>
        <v/>
      </c>
      <c r="CT392" s="3" t="str">
        <f t="shared" si="96"/>
        <v/>
      </c>
      <c r="CU392" s="3" t="str">
        <f t="shared" si="102"/>
        <v>115. REPACKAGING</v>
      </c>
      <c r="CV392" s="3" t="str">
        <f t="shared" si="102"/>
        <v>116. AS A PROCESS IMPURITY</v>
      </c>
      <c r="CW392" s="3" t="str">
        <f t="shared" si="102"/>
        <v/>
      </c>
      <c r="CX392" s="3" t="str">
        <f t="shared" si="102"/>
        <v/>
      </c>
      <c r="CY392" s="3" t="str">
        <f t="shared" si="102"/>
        <v/>
      </c>
      <c r="CZ392" s="3" t="str">
        <f t="shared" si="102"/>
        <v/>
      </c>
      <c r="DA392" s="3" t="str">
        <f t="shared" si="100"/>
        <v/>
      </c>
      <c r="DB392" s="3" t="str">
        <f t="shared" si="100"/>
        <v/>
      </c>
      <c r="DC392" s="3" t="str">
        <f t="shared" si="100"/>
        <v/>
      </c>
      <c r="DD392" s="3" t="str">
        <f t="shared" si="100"/>
        <v/>
      </c>
      <c r="DE392" s="3" t="str">
        <f t="shared" si="100"/>
        <v/>
      </c>
      <c r="DF392" s="3" t="str">
        <f t="shared" si="100"/>
        <v/>
      </c>
      <c r="DG392" s="3" t="str">
        <f t="shared" si="100"/>
        <v/>
      </c>
      <c r="DH392" s="3" t="str">
        <f t="shared" si="100"/>
        <v/>
      </c>
      <c r="DI392" s="3" t="str">
        <f t="shared" si="95"/>
        <v/>
      </c>
      <c r="DJ392" s="3" t="str">
        <f t="shared" si="95"/>
        <v/>
      </c>
      <c r="DK392" s="3" t="str">
        <f t="shared" si="92"/>
        <v/>
      </c>
      <c r="DL392" s="3" t="str">
        <f t="shared" si="92"/>
        <v/>
      </c>
      <c r="DM392" s="3" t="str">
        <f t="shared" si="91"/>
        <v/>
      </c>
      <c r="DN392" s="3" t="str">
        <f t="shared" si="90"/>
        <v/>
      </c>
      <c r="DO392" s="3" t="str">
        <f t="shared" si="90"/>
        <v/>
      </c>
      <c r="DP392" s="3" t="str">
        <f t="shared" si="90"/>
        <v/>
      </c>
      <c r="DQ392" s="3" t="str">
        <f t="shared" si="90"/>
        <v/>
      </c>
      <c r="DR392" s="3" t="str">
        <f t="shared" si="89"/>
        <v/>
      </c>
      <c r="DS392" s="3" t="str">
        <f t="shared" si="89"/>
        <v/>
      </c>
      <c r="DT392" s="3" t="str">
        <f t="shared" si="89"/>
        <v/>
      </c>
      <c r="DU392" s="3" t="str">
        <f t="shared" si="89"/>
        <v/>
      </c>
      <c r="DV392" s="3" t="str">
        <f t="shared" si="89"/>
        <v/>
      </c>
    </row>
    <row r="393" spans="1:126" ht="75">
      <c r="A393" t="s">
        <v>115</v>
      </c>
      <c r="B393">
        <v>2020</v>
      </c>
      <c r="C393" t="s">
        <v>114</v>
      </c>
      <c r="D393">
        <v>106990</v>
      </c>
      <c r="E393" s="31">
        <v>1320219276488</v>
      </c>
      <c r="F393" t="s">
        <v>781</v>
      </c>
      <c r="G393">
        <v>325110</v>
      </c>
      <c r="H393" t="s">
        <v>782</v>
      </c>
      <c r="I393" t="s">
        <v>783</v>
      </c>
      <c r="J393" t="s">
        <v>236</v>
      </c>
      <c r="K393" t="s">
        <v>148</v>
      </c>
      <c r="L393">
        <v>77701</v>
      </c>
      <c r="M393" s="3" t="str">
        <f t="shared" si="101"/>
        <v>89. PRODUCE THE CHEMICAL, 91. ON-SITE USE OF THE CHEMICAL, 93. AS A BYPRODUCT, 94. AS A MANUFACTURED IMPURITY, 116. AS A PROCESS IMPURITY, 133. ANCILLARY OR OTHER USE, 137. Z304  FUEL</v>
      </c>
      <c r="N393" s="85" t="s">
        <v>53</v>
      </c>
      <c r="O393" s="3" t="s">
        <v>1410</v>
      </c>
      <c r="P393">
        <v>1600</v>
      </c>
      <c r="Q393">
        <v>2700</v>
      </c>
      <c r="R393">
        <v>4300</v>
      </c>
      <c r="S393" s="3" t="s">
        <v>1407</v>
      </c>
      <c r="T393" s="3" t="s">
        <v>1405</v>
      </c>
      <c r="U393" s="3" t="s">
        <v>1407</v>
      </c>
      <c r="V393" s="3" t="s">
        <v>1405</v>
      </c>
      <c r="W393" s="3" t="s">
        <v>1407</v>
      </c>
      <c r="X393" s="3" t="s">
        <v>1407</v>
      </c>
      <c r="Y393" s="3" t="s">
        <v>1405</v>
      </c>
      <c r="Z393" s="3" t="s">
        <v>1405</v>
      </c>
      <c r="AA393" s="3" t="s">
        <v>1405</v>
      </c>
      <c r="AB393" s="3" t="s">
        <v>1405</v>
      </c>
      <c r="AC393" s="3" t="s">
        <v>1405</v>
      </c>
      <c r="AD393" s="3" t="s">
        <v>1405</v>
      </c>
      <c r="AE393" s="3" t="s">
        <v>1405</v>
      </c>
      <c r="AF393" s="3" t="s">
        <v>1405</v>
      </c>
      <c r="AG393" s="3" t="s">
        <v>1405</v>
      </c>
      <c r="AH393" s="3" t="s">
        <v>1405</v>
      </c>
      <c r="AI393" s="3" t="s">
        <v>1405</v>
      </c>
      <c r="AJ393" s="3" t="s">
        <v>1405</v>
      </c>
      <c r="AK393" s="3" t="s">
        <v>1405</v>
      </c>
      <c r="AL393" s="3" t="s">
        <v>1405</v>
      </c>
      <c r="AM393" s="3" t="s">
        <v>1405</v>
      </c>
      <c r="AN393" s="3" t="s">
        <v>1405</v>
      </c>
      <c r="AO393" s="3" t="s">
        <v>1405</v>
      </c>
      <c r="AP393" s="3" t="s">
        <v>1405</v>
      </c>
      <c r="AQ393" s="3" t="s">
        <v>1405</v>
      </c>
      <c r="AR393" s="3" t="s">
        <v>1405</v>
      </c>
      <c r="AS393" s="3" t="s">
        <v>1405</v>
      </c>
      <c r="AT393" s="3" t="s">
        <v>1407</v>
      </c>
      <c r="AU393" s="3" t="s">
        <v>1405</v>
      </c>
      <c r="AV393" s="3" t="s">
        <v>1405</v>
      </c>
      <c r="AW393" s="3" t="s">
        <v>1405</v>
      </c>
      <c r="AX393" s="3" t="s">
        <v>1405</v>
      </c>
      <c r="AY393" s="3" t="s">
        <v>1405</v>
      </c>
      <c r="AZ393" s="3" t="s">
        <v>1405</v>
      </c>
      <c r="BA393" s="3" t="s">
        <v>1405</v>
      </c>
      <c r="BB393" s="3" t="s">
        <v>1405</v>
      </c>
      <c r="BC393" s="3" t="s">
        <v>1405</v>
      </c>
      <c r="BD393" s="3" t="s">
        <v>1405</v>
      </c>
      <c r="BE393" s="3" t="s">
        <v>1405</v>
      </c>
      <c r="BF393" s="3" t="s">
        <v>1405</v>
      </c>
      <c r="BG393" s="3" t="s">
        <v>1405</v>
      </c>
      <c r="BH393" s="3" t="s">
        <v>1405</v>
      </c>
      <c r="BI393" s="3" t="s">
        <v>1405</v>
      </c>
      <c r="BJ393" s="3" t="s">
        <v>1405</v>
      </c>
      <c r="BK393" s="3" t="s">
        <v>1407</v>
      </c>
      <c r="BL393" s="3" t="s">
        <v>1405</v>
      </c>
      <c r="BM393" s="3" t="s">
        <v>1405</v>
      </c>
      <c r="BN393" s="3" t="s">
        <v>1405</v>
      </c>
      <c r="BO393" s="3" t="s">
        <v>1407</v>
      </c>
      <c r="BP393" s="3" t="s">
        <v>1405</v>
      </c>
      <c r="BQ393" s="3" t="s">
        <v>1405</v>
      </c>
      <c r="BR393" s="3" t="s">
        <v>1405</v>
      </c>
      <c r="BS393" s="3" t="s">
        <v>1405</v>
      </c>
      <c r="BT393" s="3" t="s">
        <v>1405</v>
      </c>
      <c r="BU393" s="3" t="str">
        <f t="shared" si="99"/>
        <v>89. PRODUCE THE CHEMICAL</v>
      </c>
      <c r="BV393" s="3" t="str">
        <f t="shared" si="99"/>
        <v/>
      </c>
      <c r="BW393" s="3" t="str">
        <f t="shared" si="99"/>
        <v>91. ON-SITE USE OF THE CHEMICAL</v>
      </c>
      <c r="BX393" s="3" t="str">
        <f t="shared" si="99"/>
        <v/>
      </c>
      <c r="BY393" s="3" t="str">
        <f t="shared" si="99"/>
        <v>93. AS A BYPRODUCT</v>
      </c>
      <c r="BZ393" s="3" t="str">
        <f t="shared" si="99"/>
        <v>94. AS A MANUFACTURED IMPURITY</v>
      </c>
      <c r="CA393" s="3" t="str">
        <f t="shared" si="99"/>
        <v/>
      </c>
      <c r="CB393" s="3" t="str">
        <f t="shared" si="98"/>
        <v/>
      </c>
      <c r="CC393" s="3" t="str">
        <f t="shared" si="98"/>
        <v/>
      </c>
      <c r="CD393" s="3" t="str">
        <f t="shared" si="98"/>
        <v/>
      </c>
      <c r="CE393" s="3" t="str">
        <f t="shared" si="98"/>
        <v/>
      </c>
      <c r="CF393" s="3" t="str">
        <f t="shared" si="98"/>
        <v/>
      </c>
      <c r="CG393" s="3" t="str">
        <f t="shared" si="98"/>
        <v/>
      </c>
      <c r="CH393" s="3" t="str">
        <f t="shared" si="98"/>
        <v/>
      </c>
      <c r="CI393" s="3" t="str">
        <f t="shared" si="98"/>
        <v/>
      </c>
      <c r="CJ393" s="3" t="str">
        <f t="shared" si="98"/>
        <v/>
      </c>
      <c r="CK393" s="3" t="str">
        <f t="shared" si="97"/>
        <v/>
      </c>
      <c r="CL393" s="3" t="str">
        <f t="shared" si="97"/>
        <v/>
      </c>
      <c r="CM393" s="3" t="str">
        <f t="shared" si="97"/>
        <v/>
      </c>
      <c r="CN393" s="3" t="str">
        <f t="shared" si="97"/>
        <v/>
      </c>
      <c r="CO393" s="3" t="str">
        <f t="shared" si="96"/>
        <v/>
      </c>
      <c r="CP393" s="3" t="str">
        <f t="shared" si="96"/>
        <v/>
      </c>
      <c r="CQ393" s="3" t="str">
        <f t="shared" si="96"/>
        <v/>
      </c>
      <c r="CR393" s="3" t="str">
        <f t="shared" si="96"/>
        <v/>
      </c>
      <c r="CS393" s="3" t="str">
        <f t="shared" si="96"/>
        <v/>
      </c>
      <c r="CT393" s="3" t="str">
        <f t="shared" si="96"/>
        <v/>
      </c>
      <c r="CU393" s="3" t="str">
        <f t="shared" si="102"/>
        <v/>
      </c>
      <c r="CV393" s="3" t="str">
        <f t="shared" si="102"/>
        <v>116. AS A PROCESS IMPURITY</v>
      </c>
      <c r="CW393" s="3" t="str">
        <f t="shared" si="102"/>
        <v/>
      </c>
      <c r="CX393" s="3" t="str">
        <f t="shared" si="102"/>
        <v/>
      </c>
      <c r="CY393" s="3" t="str">
        <f t="shared" si="102"/>
        <v/>
      </c>
      <c r="CZ393" s="3" t="str">
        <f t="shared" si="102"/>
        <v/>
      </c>
      <c r="DA393" s="3" t="str">
        <f t="shared" si="100"/>
        <v/>
      </c>
      <c r="DB393" s="3" t="str">
        <f t="shared" si="100"/>
        <v/>
      </c>
      <c r="DC393" s="3" t="str">
        <f t="shared" si="100"/>
        <v/>
      </c>
      <c r="DD393" s="3" t="str">
        <f t="shared" si="100"/>
        <v/>
      </c>
      <c r="DE393" s="3" t="str">
        <f t="shared" si="100"/>
        <v/>
      </c>
      <c r="DF393" s="3" t="str">
        <f t="shared" si="100"/>
        <v/>
      </c>
      <c r="DG393" s="3" t="str">
        <f t="shared" si="100"/>
        <v/>
      </c>
      <c r="DH393" s="3" t="str">
        <f t="shared" si="100"/>
        <v/>
      </c>
      <c r="DI393" s="3" t="str">
        <f t="shared" si="95"/>
        <v/>
      </c>
      <c r="DJ393" s="3" t="str">
        <f t="shared" si="95"/>
        <v/>
      </c>
      <c r="DK393" s="3" t="str">
        <f t="shared" si="92"/>
        <v/>
      </c>
      <c r="DL393" s="3" t="str">
        <f t="shared" si="92"/>
        <v/>
      </c>
      <c r="DM393" s="3" t="str">
        <f t="shared" si="91"/>
        <v>133. ANCILLARY OR OTHER USE</v>
      </c>
      <c r="DN393" s="3" t="str">
        <f t="shared" si="90"/>
        <v/>
      </c>
      <c r="DO393" s="3" t="str">
        <f t="shared" si="90"/>
        <v/>
      </c>
      <c r="DP393" s="3" t="str">
        <f t="shared" si="90"/>
        <v/>
      </c>
      <c r="DQ393" s="3" t="str">
        <f t="shared" si="90"/>
        <v>137. Z304  FUEL</v>
      </c>
      <c r="DR393" s="3" t="str">
        <f t="shared" si="89"/>
        <v/>
      </c>
      <c r="DS393" s="3" t="str">
        <f t="shared" si="89"/>
        <v/>
      </c>
      <c r="DT393" s="3" t="str">
        <f t="shared" si="89"/>
        <v/>
      </c>
      <c r="DU393" s="3" t="str">
        <f t="shared" si="89"/>
        <v/>
      </c>
      <c r="DV393" s="3" t="str">
        <f t="shared" si="89"/>
        <v/>
      </c>
    </row>
    <row r="394" spans="1:126" ht="105">
      <c r="A394" t="s">
        <v>115</v>
      </c>
      <c r="B394">
        <v>2021</v>
      </c>
      <c r="C394" t="s">
        <v>114</v>
      </c>
      <c r="D394">
        <v>106990</v>
      </c>
      <c r="E394" s="31">
        <v>1321220040909</v>
      </c>
      <c r="F394" t="s">
        <v>781</v>
      </c>
      <c r="G394">
        <v>325110</v>
      </c>
      <c r="H394" t="s">
        <v>782</v>
      </c>
      <c r="I394" t="s">
        <v>783</v>
      </c>
      <c r="J394" t="s">
        <v>236</v>
      </c>
      <c r="K394" t="s">
        <v>148</v>
      </c>
      <c r="L394">
        <v>77701</v>
      </c>
      <c r="M394" s="3" t="str">
        <f t="shared" si="101"/>
        <v>89. PRODUCE THE CHEMICAL, 90. IMPORT THE CHEMICAL, 91. ON-SITE USE OF THE CHEMICAL, 92. SALE OR DISTRIBUTION OF THE CHEMICAL, 93. AS A BYPRODUCT, 94. AS A MANUFACTURED IMPURITY, 115. REPACKAGING, 116. AS A PROCESS IMPURITY</v>
      </c>
      <c r="N394" s="85" t="s">
        <v>53</v>
      </c>
      <c r="O394" s="3" t="s">
        <v>1410</v>
      </c>
      <c r="P394">
        <v>1900</v>
      </c>
      <c r="Q394">
        <v>2900</v>
      </c>
      <c r="R394">
        <v>4800</v>
      </c>
      <c r="S394" s="3" t="s">
        <v>1407</v>
      </c>
      <c r="T394" s="3" t="s">
        <v>1407</v>
      </c>
      <c r="U394" s="3" t="s">
        <v>1407</v>
      </c>
      <c r="V394" s="3" t="s">
        <v>1407</v>
      </c>
      <c r="W394" s="3" t="s">
        <v>1407</v>
      </c>
      <c r="X394" s="3" t="s">
        <v>1407</v>
      </c>
      <c r="Y394" s="3" t="s">
        <v>1405</v>
      </c>
      <c r="Z394" s="3" t="s">
        <v>1405</v>
      </c>
      <c r="AA394" s="3" t="s">
        <v>1405</v>
      </c>
      <c r="AB394" s="3" t="s">
        <v>1405</v>
      </c>
      <c r="AC394" s="3" t="s">
        <v>1405</v>
      </c>
      <c r="AD394" s="3" t="s">
        <v>1405</v>
      </c>
      <c r="AE394" s="3" t="s">
        <v>1405</v>
      </c>
      <c r="AF394" s="3" t="s">
        <v>1405</v>
      </c>
      <c r="AG394" s="3" t="s">
        <v>1405</v>
      </c>
      <c r="AH394" s="3" t="s">
        <v>1405</v>
      </c>
      <c r="AI394" s="3" t="s">
        <v>1405</v>
      </c>
      <c r="AJ394" s="3" t="s">
        <v>1405</v>
      </c>
      <c r="AK394" s="3" t="s">
        <v>1405</v>
      </c>
      <c r="AL394" s="3" t="s">
        <v>1405</v>
      </c>
      <c r="AM394" s="3" t="s">
        <v>1405</v>
      </c>
      <c r="AN394" s="3" t="s">
        <v>1405</v>
      </c>
      <c r="AO394" s="3" t="s">
        <v>1405</v>
      </c>
      <c r="AP394" s="3" t="s">
        <v>1405</v>
      </c>
      <c r="AQ394" s="3" t="s">
        <v>1405</v>
      </c>
      <c r="AR394" s="3" t="s">
        <v>1405</v>
      </c>
      <c r="AS394" s="3" t="s">
        <v>1407</v>
      </c>
      <c r="AT394" s="3" t="s">
        <v>1407</v>
      </c>
      <c r="AU394" s="3" t="s">
        <v>1405</v>
      </c>
      <c r="AV394" s="3" t="s">
        <v>1405</v>
      </c>
      <c r="AW394" s="3" t="s">
        <v>1405</v>
      </c>
      <c r="AX394" s="3" t="s">
        <v>1405</v>
      </c>
      <c r="AY394" s="3" t="s">
        <v>1405</v>
      </c>
      <c r="AZ394" s="3" t="s">
        <v>1405</v>
      </c>
      <c r="BA394" s="3" t="s">
        <v>1405</v>
      </c>
      <c r="BB394" s="3" t="s">
        <v>1405</v>
      </c>
      <c r="BC394" s="3" t="s">
        <v>1405</v>
      </c>
      <c r="BD394" s="3" t="s">
        <v>1405</v>
      </c>
      <c r="BE394" s="3" t="s">
        <v>1405</v>
      </c>
      <c r="BF394" s="3" t="s">
        <v>1405</v>
      </c>
      <c r="BG394" s="3" t="s">
        <v>1405</v>
      </c>
      <c r="BH394" s="3" t="s">
        <v>1405</v>
      </c>
      <c r="BI394" s="3" t="s">
        <v>1405</v>
      </c>
      <c r="BJ394" s="3" t="s">
        <v>1405</v>
      </c>
      <c r="BK394" s="3" t="s">
        <v>1405</v>
      </c>
      <c r="BL394" s="3" t="s">
        <v>1405</v>
      </c>
      <c r="BM394" s="3" t="s">
        <v>1405</v>
      </c>
      <c r="BN394" s="3" t="s">
        <v>1405</v>
      </c>
      <c r="BO394" s="3" t="s">
        <v>1405</v>
      </c>
      <c r="BP394" s="3" t="s">
        <v>1405</v>
      </c>
      <c r="BQ394" s="3" t="s">
        <v>1405</v>
      </c>
      <c r="BR394" s="3" t="s">
        <v>1405</v>
      </c>
      <c r="BS394" s="3" t="s">
        <v>1405</v>
      </c>
      <c r="BT394" s="3" t="s">
        <v>1405</v>
      </c>
      <c r="BU394" s="3" t="str">
        <f t="shared" si="99"/>
        <v>89. PRODUCE THE CHEMICAL</v>
      </c>
      <c r="BV394" s="3" t="str">
        <f t="shared" si="99"/>
        <v>90. IMPORT THE CHEMICAL</v>
      </c>
      <c r="BW394" s="3" t="str">
        <f t="shared" si="99"/>
        <v>91. ON-SITE USE OF THE CHEMICAL</v>
      </c>
      <c r="BX394" s="3" t="str">
        <f t="shared" si="99"/>
        <v>92. SALE OR DISTRIBUTION OF THE CHEMICAL</v>
      </c>
      <c r="BY394" s="3" t="str">
        <f t="shared" si="99"/>
        <v>93. AS A BYPRODUCT</v>
      </c>
      <c r="BZ394" s="3" t="str">
        <f t="shared" si="99"/>
        <v>94. AS A MANUFACTURED IMPURITY</v>
      </c>
      <c r="CA394" s="3" t="str">
        <f t="shared" si="99"/>
        <v/>
      </c>
      <c r="CB394" s="3" t="str">
        <f t="shared" si="98"/>
        <v/>
      </c>
      <c r="CC394" s="3" t="str">
        <f t="shared" si="98"/>
        <v/>
      </c>
      <c r="CD394" s="3" t="str">
        <f t="shared" si="98"/>
        <v/>
      </c>
      <c r="CE394" s="3" t="str">
        <f t="shared" si="98"/>
        <v/>
      </c>
      <c r="CF394" s="3" t="str">
        <f t="shared" si="98"/>
        <v/>
      </c>
      <c r="CG394" s="3" t="str">
        <f t="shared" si="98"/>
        <v/>
      </c>
      <c r="CH394" s="3" t="str">
        <f t="shared" si="98"/>
        <v/>
      </c>
      <c r="CI394" s="3" t="str">
        <f t="shared" si="98"/>
        <v/>
      </c>
      <c r="CJ394" s="3" t="str">
        <f t="shared" si="98"/>
        <v/>
      </c>
      <c r="CK394" s="3" t="str">
        <f t="shared" si="97"/>
        <v/>
      </c>
      <c r="CL394" s="3" t="str">
        <f t="shared" si="97"/>
        <v/>
      </c>
      <c r="CM394" s="3" t="str">
        <f t="shared" si="97"/>
        <v/>
      </c>
      <c r="CN394" s="3" t="str">
        <f t="shared" si="97"/>
        <v/>
      </c>
      <c r="CO394" s="3" t="str">
        <f t="shared" si="96"/>
        <v/>
      </c>
      <c r="CP394" s="3" t="str">
        <f t="shared" si="96"/>
        <v/>
      </c>
      <c r="CQ394" s="3" t="str">
        <f t="shared" si="96"/>
        <v/>
      </c>
      <c r="CR394" s="3" t="str">
        <f t="shared" si="96"/>
        <v/>
      </c>
      <c r="CS394" s="3" t="str">
        <f t="shared" si="96"/>
        <v/>
      </c>
      <c r="CT394" s="3" t="str">
        <f t="shared" si="96"/>
        <v/>
      </c>
      <c r="CU394" s="3" t="str">
        <f t="shared" si="102"/>
        <v>115. REPACKAGING</v>
      </c>
      <c r="CV394" s="3" t="str">
        <f t="shared" si="102"/>
        <v>116. AS A PROCESS IMPURITY</v>
      </c>
      <c r="CW394" s="3" t="str">
        <f t="shared" si="102"/>
        <v/>
      </c>
      <c r="CX394" s="3" t="str">
        <f t="shared" si="102"/>
        <v/>
      </c>
      <c r="CY394" s="3" t="str">
        <f t="shared" si="102"/>
        <v/>
      </c>
      <c r="CZ394" s="3" t="str">
        <f t="shared" si="102"/>
        <v/>
      </c>
      <c r="DA394" s="3" t="str">
        <f t="shared" si="100"/>
        <v/>
      </c>
      <c r="DB394" s="3" t="str">
        <f t="shared" si="100"/>
        <v/>
      </c>
      <c r="DC394" s="3" t="str">
        <f t="shared" si="100"/>
        <v/>
      </c>
      <c r="DD394" s="3" t="str">
        <f t="shared" si="100"/>
        <v/>
      </c>
      <c r="DE394" s="3" t="str">
        <f t="shared" si="100"/>
        <v/>
      </c>
      <c r="DF394" s="3" t="str">
        <f t="shared" si="100"/>
        <v/>
      </c>
      <c r="DG394" s="3" t="str">
        <f t="shared" si="100"/>
        <v/>
      </c>
      <c r="DH394" s="3" t="str">
        <f t="shared" si="100"/>
        <v/>
      </c>
      <c r="DI394" s="3" t="str">
        <f t="shared" si="95"/>
        <v/>
      </c>
      <c r="DJ394" s="3" t="str">
        <f t="shared" si="95"/>
        <v/>
      </c>
      <c r="DK394" s="3" t="str">
        <f t="shared" si="92"/>
        <v/>
      </c>
      <c r="DL394" s="3" t="str">
        <f t="shared" si="92"/>
        <v/>
      </c>
      <c r="DM394" s="3" t="str">
        <f t="shared" si="91"/>
        <v/>
      </c>
      <c r="DN394" s="3" t="str">
        <f t="shared" si="90"/>
        <v/>
      </c>
      <c r="DO394" s="3" t="str">
        <f t="shared" si="90"/>
        <v/>
      </c>
      <c r="DP394" s="3" t="str">
        <f t="shared" si="90"/>
        <v/>
      </c>
      <c r="DQ394" s="3" t="str">
        <f t="shared" si="90"/>
        <v/>
      </c>
      <c r="DR394" s="3" t="str">
        <f t="shared" si="89"/>
        <v/>
      </c>
      <c r="DS394" s="3" t="str">
        <f t="shared" si="89"/>
        <v/>
      </c>
      <c r="DT394" s="3" t="str">
        <f t="shared" si="89"/>
        <v/>
      </c>
      <c r="DU394" s="3" t="str">
        <f t="shared" si="89"/>
        <v/>
      </c>
      <c r="DV394" s="3" t="str">
        <f t="shared" si="89"/>
        <v/>
      </c>
    </row>
    <row r="395" spans="1:126" ht="60">
      <c r="A395" t="s">
        <v>115</v>
      </c>
      <c r="B395">
        <v>2016</v>
      </c>
      <c r="C395" t="s">
        <v>114</v>
      </c>
      <c r="D395">
        <v>106990</v>
      </c>
      <c r="E395" s="31">
        <v>1316215393012</v>
      </c>
      <c r="F395" t="s">
        <v>784</v>
      </c>
      <c r="G395">
        <v>324110</v>
      </c>
      <c r="H395" t="s">
        <v>785</v>
      </c>
      <c r="I395" t="s">
        <v>786</v>
      </c>
      <c r="J395" t="s">
        <v>787</v>
      </c>
      <c r="K395" t="s">
        <v>313</v>
      </c>
      <c r="L395">
        <v>60410</v>
      </c>
      <c r="M395" s="3" t="str">
        <f t="shared" si="101"/>
        <v>89. PRODUCE THE CHEMICAL, 91. ON-SITE USE OF THE CHEMICAL, 93. AS A BYPRODUCT, 94. AS A MANUFACTURED IMPURITY, 116. AS A PROCESS IMPURITY</v>
      </c>
      <c r="N395" s="3" t="s">
        <v>80</v>
      </c>
      <c r="O395" s="3" t="s">
        <v>1450</v>
      </c>
      <c r="P395">
        <v>329</v>
      </c>
      <c r="Q395">
        <v>40</v>
      </c>
      <c r="R395">
        <v>369</v>
      </c>
      <c r="S395" s="3" t="s">
        <v>1407</v>
      </c>
      <c r="T395" s="3" t="s">
        <v>1405</v>
      </c>
      <c r="U395" s="3" t="s">
        <v>1407</v>
      </c>
      <c r="V395" s="3" t="s">
        <v>1405</v>
      </c>
      <c r="W395" s="3" t="s">
        <v>1407</v>
      </c>
      <c r="X395" s="3" t="s">
        <v>1407</v>
      </c>
      <c r="Y395" s="3" t="s">
        <v>1405</v>
      </c>
      <c r="AE395" s="3" t="s">
        <v>1405</v>
      </c>
      <c r="AR395" s="3" t="s">
        <v>1405</v>
      </c>
      <c r="AS395" s="3" t="s">
        <v>1405</v>
      </c>
      <c r="AT395" s="3" t="s">
        <v>1407</v>
      </c>
      <c r="AV395" s="3" t="s">
        <v>1405</v>
      </c>
      <c r="BD395" s="3" t="s">
        <v>1405</v>
      </c>
      <c r="BK395" s="3" t="s">
        <v>1405</v>
      </c>
      <c r="BU395" s="3" t="str">
        <f t="shared" si="99"/>
        <v>89. PRODUCE THE CHEMICAL</v>
      </c>
      <c r="BV395" s="3" t="str">
        <f t="shared" si="99"/>
        <v/>
      </c>
      <c r="BW395" s="3" t="str">
        <f t="shared" si="99"/>
        <v>91. ON-SITE USE OF THE CHEMICAL</v>
      </c>
      <c r="BX395" s="3" t="str">
        <f t="shared" si="99"/>
        <v/>
      </c>
      <c r="BY395" s="3" t="str">
        <f t="shared" si="99"/>
        <v>93. AS A BYPRODUCT</v>
      </c>
      <c r="BZ395" s="3" t="str">
        <f t="shared" si="99"/>
        <v>94. AS A MANUFACTURED IMPURITY</v>
      </c>
      <c r="CA395" s="3" t="str">
        <f t="shared" si="99"/>
        <v/>
      </c>
      <c r="CB395" s="3" t="str">
        <f t="shared" si="98"/>
        <v/>
      </c>
      <c r="CC395" s="3" t="str">
        <f t="shared" si="98"/>
        <v/>
      </c>
      <c r="CD395" s="3" t="str">
        <f t="shared" si="98"/>
        <v/>
      </c>
      <c r="CE395" s="3" t="str">
        <f t="shared" si="98"/>
        <v/>
      </c>
      <c r="CF395" s="3" t="str">
        <f t="shared" si="98"/>
        <v/>
      </c>
      <c r="CG395" s="3" t="str">
        <f t="shared" si="98"/>
        <v/>
      </c>
      <c r="CH395" s="3" t="str">
        <f t="shared" si="98"/>
        <v/>
      </c>
      <c r="CI395" s="3" t="str">
        <f t="shared" si="98"/>
        <v/>
      </c>
      <c r="CJ395" s="3" t="str">
        <f t="shared" si="98"/>
        <v/>
      </c>
      <c r="CK395" s="3" t="str">
        <f t="shared" si="97"/>
        <v/>
      </c>
      <c r="CL395" s="3" t="str">
        <f t="shared" si="97"/>
        <v/>
      </c>
      <c r="CM395" s="3" t="str">
        <f t="shared" si="97"/>
        <v/>
      </c>
      <c r="CN395" s="3" t="str">
        <f t="shared" si="97"/>
        <v/>
      </c>
      <c r="CO395" s="3" t="str">
        <f t="shared" si="96"/>
        <v/>
      </c>
      <c r="CP395" s="3" t="str">
        <f t="shared" si="96"/>
        <v/>
      </c>
      <c r="CQ395" s="3" t="str">
        <f t="shared" si="96"/>
        <v/>
      </c>
      <c r="CR395" s="3" t="str">
        <f t="shared" si="96"/>
        <v/>
      </c>
      <c r="CS395" s="3" t="str">
        <f t="shared" si="96"/>
        <v/>
      </c>
      <c r="CT395" s="3" t="str">
        <f t="shared" si="96"/>
        <v/>
      </c>
      <c r="CU395" s="3" t="str">
        <f t="shared" si="102"/>
        <v/>
      </c>
      <c r="CV395" s="3" t="str">
        <f t="shared" si="102"/>
        <v>116. AS A PROCESS IMPURITY</v>
      </c>
      <c r="CW395" s="3" t="str">
        <f t="shared" si="102"/>
        <v/>
      </c>
      <c r="CX395" s="3" t="str">
        <f t="shared" si="102"/>
        <v/>
      </c>
      <c r="CY395" s="3" t="str">
        <f t="shared" si="102"/>
        <v/>
      </c>
      <c r="CZ395" s="3" t="str">
        <f t="shared" si="102"/>
        <v/>
      </c>
      <c r="DA395" s="3" t="str">
        <f t="shared" si="100"/>
        <v/>
      </c>
      <c r="DB395" s="3" t="str">
        <f t="shared" si="100"/>
        <v/>
      </c>
      <c r="DC395" s="3" t="str">
        <f t="shared" si="100"/>
        <v/>
      </c>
      <c r="DD395" s="3" t="str">
        <f t="shared" si="100"/>
        <v/>
      </c>
      <c r="DE395" s="3" t="str">
        <f t="shared" si="100"/>
        <v/>
      </c>
      <c r="DF395" s="3" t="str">
        <f t="shared" si="100"/>
        <v/>
      </c>
      <c r="DG395" s="3" t="str">
        <f t="shared" si="100"/>
        <v/>
      </c>
      <c r="DH395" s="3" t="str">
        <f t="shared" si="100"/>
        <v/>
      </c>
      <c r="DI395" s="3" t="str">
        <f t="shared" si="95"/>
        <v/>
      </c>
      <c r="DJ395" s="3" t="str">
        <f t="shared" si="95"/>
        <v/>
      </c>
      <c r="DK395" s="3" t="str">
        <f t="shared" si="92"/>
        <v/>
      </c>
      <c r="DL395" s="3" t="str">
        <f t="shared" si="92"/>
        <v/>
      </c>
      <c r="DM395" s="3" t="str">
        <f t="shared" si="91"/>
        <v/>
      </c>
      <c r="DN395" s="3" t="str">
        <f t="shared" si="90"/>
        <v/>
      </c>
      <c r="DO395" s="3" t="str">
        <f t="shared" si="90"/>
        <v/>
      </c>
      <c r="DP395" s="3" t="str">
        <f t="shared" si="90"/>
        <v/>
      </c>
      <c r="DQ395" s="3" t="str">
        <f t="shared" si="90"/>
        <v/>
      </c>
      <c r="DR395" s="3" t="str">
        <f t="shared" si="89"/>
        <v/>
      </c>
      <c r="DS395" s="3" t="str">
        <f t="shared" si="89"/>
        <v/>
      </c>
      <c r="DT395" s="3" t="str">
        <f t="shared" si="89"/>
        <v/>
      </c>
      <c r="DU395" s="3" t="str">
        <f t="shared" si="89"/>
        <v/>
      </c>
      <c r="DV395" s="3" t="str">
        <f t="shared" si="89"/>
        <v/>
      </c>
    </row>
    <row r="396" spans="1:126" ht="60">
      <c r="A396" t="s">
        <v>115</v>
      </c>
      <c r="B396">
        <v>2017</v>
      </c>
      <c r="C396" t="s">
        <v>114</v>
      </c>
      <c r="D396">
        <v>106990</v>
      </c>
      <c r="E396" s="31">
        <v>1317216165504</v>
      </c>
      <c r="F396" t="s">
        <v>784</v>
      </c>
      <c r="G396">
        <v>324110</v>
      </c>
      <c r="H396" t="s">
        <v>785</v>
      </c>
      <c r="I396" t="s">
        <v>786</v>
      </c>
      <c r="J396" t="s">
        <v>787</v>
      </c>
      <c r="K396" t="s">
        <v>313</v>
      </c>
      <c r="L396">
        <v>60410</v>
      </c>
      <c r="M396" s="3" t="str">
        <f t="shared" si="101"/>
        <v>89. PRODUCE THE CHEMICAL, 91. ON-SITE USE OF THE CHEMICAL, 93. AS A BYPRODUCT, 94. AS A MANUFACTURED IMPURITY, 116. AS A PROCESS IMPURITY</v>
      </c>
      <c r="N396" s="3" t="s">
        <v>80</v>
      </c>
      <c r="O396" s="3" t="s">
        <v>1450</v>
      </c>
      <c r="P396">
        <v>546</v>
      </c>
      <c r="Q396">
        <v>39</v>
      </c>
      <c r="R396">
        <v>585</v>
      </c>
      <c r="S396" s="3" t="s">
        <v>1407</v>
      </c>
      <c r="T396" s="3" t="s">
        <v>1405</v>
      </c>
      <c r="U396" s="3" t="s">
        <v>1407</v>
      </c>
      <c r="V396" s="3" t="s">
        <v>1405</v>
      </c>
      <c r="W396" s="3" t="s">
        <v>1407</v>
      </c>
      <c r="X396" s="3" t="s">
        <v>1407</v>
      </c>
      <c r="Y396" s="3" t="s">
        <v>1405</v>
      </c>
      <c r="AE396" s="3" t="s">
        <v>1405</v>
      </c>
      <c r="AR396" s="3" t="s">
        <v>1405</v>
      </c>
      <c r="AS396" s="3" t="s">
        <v>1405</v>
      </c>
      <c r="AT396" s="3" t="s">
        <v>1407</v>
      </c>
      <c r="AV396" s="3" t="s">
        <v>1405</v>
      </c>
      <c r="BD396" s="3" t="s">
        <v>1405</v>
      </c>
      <c r="BK396" s="3" t="s">
        <v>1405</v>
      </c>
      <c r="BU396" s="3" t="str">
        <f t="shared" si="99"/>
        <v>89. PRODUCE THE CHEMICAL</v>
      </c>
      <c r="BV396" s="3" t="str">
        <f t="shared" si="99"/>
        <v/>
      </c>
      <c r="BW396" s="3" t="str">
        <f t="shared" si="99"/>
        <v>91. ON-SITE USE OF THE CHEMICAL</v>
      </c>
      <c r="BX396" s="3" t="str">
        <f t="shared" si="99"/>
        <v/>
      </c>
      <c r="BY396" s="3" t="str">
        <f t="shared" si="99"/>
        <v>93. AS A BYPRODUCT</v>
      </c>
      <c r="BZ396" s="3" t="str">
        <f t="shared" si="99"/>
        <v>94. AS A MANUFACTURED IMPURITY</v>
      </c>
      <c r="CA396" s="3" t="str">
        <f t="shared" si="99"/>
        <v/>
      </c>
      <c r="CB396" s="3" t="str">
        <f t="shared" si="98"/>
        <v/>
      </c>
      <c r="CC396" s="3" t="str">
        <f t="shared" si="98"/>
        <v/>
      </c>
      <c r="CD396" s="3" t="str">
        <f t="shared" si="98"/>
        <v/>
      </c>
      <c r="CE396" s="3" t="str">
        <f t="shared" si="98"/>
        <v/>
      </c>
      <c r="CF396" s="3" t="str">
        <f t="shared" si="98"/>
        <v/>
      </c>
      <c r="CG396" s="3" t="str">
        <f t="shared" si="98"/>
        <v/>
      </c>
      <c r="CH396" s="3" t="str">
        <f t="shared" si="98"/>
        <v/>
      </c>
      <c r="CI396" s="3" t="str">
        <f t="shared" si="98"/>
        <v/>
      </c>
      <c r="CJ396" s="3" t="str">
        <f t="shared" si="98"/>
        <v/>
      </c>
      <c r="CK396" s="3" t="str">
        <f t="shared" si="97"/>
        <v/>
      </c>
      <c r="CL396" s="3" t="str">
        <f t="shared" si="97"/>
        <v/>
      </c>
      <c r="CM396" s="3" t="str">
        <f t="shared" si="97"/>
        <v/>
      </c>
      <c r="CN396" s="3" t="str">
        <f t="shared" si="97"/>
        <v/>
      </c>
      <c r="CO396" s="3" t="str">
        <f t="shared" si="96"/>
        <v/>
      </c>
      <c r="CP396" s="3" t="str">
        <f t="shared" si="96"/>
        <v/>
      </c>
      <c r="CQ396" s="3" t="str">
        <f t="shared" si="96"/>
        <v/>
      </c>
      <c r="CR396" s="3" t="str">
        <f t="shared" si="96"/>
        <v/>
      </c>
      <c r="CS396" s="3" t="str">
        <f t="shared" si="96"/>
        <v/>
      </c>
      <c r="CT396" s="3" t="str">
        <f t="shared" si="96"/>
        <v/>
      </c>
      <c r="CU396" s="3" t="str">
        <f t="shared" si="102"/>
        <v/>
      </c>
      <c r="CV396" s="3" t="str">
        <f t="shared" si="102"/>
        <v>116. AS A PROCESS IMPURITY</v>
      </c>
      <c r="CW396" s="3" t="str">
        <f t="shared" si="102"/>
        <v/>
      </c>
      <c r="CX396" s="3" t="str">
        <f t="shared" si="102"/>
        <v/>
      </c>
      <c r="CY396" s="3" t="str">
        <f t="shared" si="102"/>
        <v/>
      </c>
      <c r="CZ396" s="3" t="str">
        <f t="shared" si="102"/>
        <v/>
      </c>
      <c r="DA396" s="3" t="str">
        <f t="shared" si="100"/>
        <v/>
      </c>
      <c r="DB396" s="3" t="str">
        <f t="shared" si="100"/>
        <v/>
      </c>
      <c r="DC396" s="3" t="str">
        <f t="shared" si="100"/>
        <v/>
      </c>
      <c r="DD396" s="3" t="str">
        <f t="shared" si="100"/>
        <v/>
      </c>
      <c r="DE396" s="3" t="str">
        <f t="shared" si="100"/>
        <v/>
      </c>
      <c r="DF396" s="3" t="str">
        <f t="shared" si="100"/>
        <v/>
      </c>
      <c r="DG396" s="3" t="str">
        <f t="shared" si="100"/>
        <v/>
      </c>
      <c r="DH396" s="3" t="str">
        <f t="shared" si="100"/>
        <v/>
      </c>
      <c r="DI396" s="3" t="str">
        <f t="shared" si="95"/>
        <v/>
      </c>
      <c r="DJ396" s="3" t="str">
        <f t="shared" si="95"/>
        <v/>
      </c>
      <c r="DK396" s="3" t="str">
        <f t="shared" si="92"/>
        <v/>
      </c>
      <c r="DL396" s="3" t="str">
        <f t="shared" si="92"/>
        <v/>
      </c>
      <c r="DM396" s="3" t="str">
        <f t="shared" si="91"/>
        <v/>
      </c>
      <c r="DN396" s="3" t="str">
        <f t="shared" si="90"/>
        <v/>
      </c>
      <c r="DO396" s="3" t="str">
        <f t="shared" si="90"/>
        <v/>
      </c>
      <c r="DP396" s="3" t="str">
        <f t="shared" si="90"/>
        <v/>
      </c>
      <c r="DQ396" s="3" t="str">
        <f t="shared" si="90"/>
        <v/>
      </c>
      <c r="DR396" s="3" t="str">
        <f t="shared" si="89"/>
        <v/>
      </c>
      <c r="DS396" s="3" t="str">
        <f t="shared" si="89"/>
        <v/>
      </c>
      <c r="DT396" s="3" t="str">
        <f t="shared" si="89"/>
        <v/>
      </c>
      <c r="DU396" s="3" t="str">
        <f t="shared" si="89"/>
        <v/>
      </c>
      <c r="DV396" s="3" t="str">
        <f t="shared" si="89"/>
        <v/>
      </c>
    </row>
    <row r="397" spans="1:126" ht="75">
      <c r="A397" t="s">
        <v>115</v>
      </c>
      <c r="B397">
        <v>2018</v>
      </c>
      <c r="C397" t="s">
        <v>114</v>
      </c>
      <c r="D397">
        <v>106990</v>
      </c>
      <c r="E397" s="31">
        <v>1318217359417</v>
      </c>
      <c r="F397" t="s">
        <v>784</v>
      </c>
      <c r="G397">
        <v>324110</v>
      </c>
      <c r="H397" t="s">
        <v>785</v>
      </c>
      <c r="I397" t="s">
        <v>786</v>
      </c>
      <c r="J397" t="s">
        <v>787</v>
      </c>
      <c r="K397" t="s">
        <v>313</v>
      </c>
      <c r="L397">
        <v>60410</v>
      </c>
      <c r="M397" s="3" t="str">
        <f t="shared" si="101"/>
        <v>89. PRODUCE THE CHEMICAL, 91. ON-SITE USE OF THE CHEMICAL, 93. AS A BYPRODUCT, 94. AS A MANUFACTURED IMPURITY, 116. AS A PROCESS IMPURITY, 133. ANCILLARY OR OTHER USE, 137. Z304  FUEL</v>
      </c>
      <c r="N397" s="3" t="s">
        <v>80</v>
      </c>
      <c r="O397" s="3" t="s">
        <v>1451</v>
      </c>
      <c r="P397">
        <v>360</v>
      </c>
      <c r="Q397">
        <v>40</v>
      </c>
      <c r="R397">
        <v>400</v>
      </c>
      <c r="S397" s="3" t="s">
        <v>1407</v>
      </c>
      <c r="T397" s="3" t="s">
        <v>1405</v>
      </c>
      <c r="U397" s="3" t="s">
        <v>1407</v>
      </c>
      <c r="V397" s="3" t="s">
        <v>1405</v>
      </c>
      <c r="W397" s="3" t="s">
        <v>1407</v>
      </c>
      <c r="X397" s="3" t="s">
        <v>1407</v>
      </c>
      <c r="Y397" s="3" t="s">
        <v>1405</v>
      </c>
      <c r="Z397" s="3" t="s">
        <v>1405</v>
      </c>
      <c r="AA397" s="3" t="s">
        <v>1405</v>
      </c>
      <c r="AB397" s="3" t="s">
        <v>1405</v>
      </c>
      <c r="AC397" s="3" t="s">
        <v>1405</v>
      </c>
      <c r="AD397" s="3" t="s">
        <v>1405</v>
      </c>
      <c r="AE397" s="3" t="s">
        <v>1405</v>
      </c>
      <c r="AF397" s="3" t="s">
        <v>1405</v>
      </c>
      <c r="AG397" s="3" t="s">
        <v>1405</v>
      </c>
      <c r="AH397" s="3" t="s">
        <v>1405</v>
      </c>
      <c r="AI397" s="3" t="s">
        <v>1405</v>
      </c>
      <c r="AJ397" s="3" t="s">
        <v>1405</v>
      </c>
      <c r="AK397" s="3" t="s">
        <v>1405</v>
      </c>
      <c r="AL397" s="3" t="s">
        <v>1405</v>
      </c>
      <c r="AM397" s="3" t="s">
        <v>1405</v>
      </c>
      <c r="AN397" s="3" t="s">
        <v>1405</v>
      </c>
      <c r="AO397" s="3" t="s">
        <v>1405</v>
      </c>
      <c r="AP397" s="3" t="s">
        <v>1405</v>
      </c>
      <c r="AQ397" s="3" t="s">
        <v>1405</v>
      </c>
      <c r="AR397" s="3" t="s">
        <v>1405</v>
      </c>
      <c r="AS397" s="3" t="s">
        <v>1405</v>
      </c>
      <c r="AT397" s="3" t="s">
        <v>1407</v>
      </c>
      <c r="AU397" s="3" t="s">
        <v>1405</v>
      </c>
      <c r="AV397" s="3" t="s">
        <v>1405</v>
      </c>
      <c r="AW397" s="3" t="s">
        <v>1405</v>
      </c>
      <c r="AX397" s="3" t="s">
        <v>1405</v>
      </c>
      <c r="AY397" s="3" t="s">
        <v>1405</v>
      </c>
      <c r="AZ397" s="3" t="s">
        <v>1405</v>
      </c>
      <c r="BA397" s="3" t="s">
        <v>1405</v>
      </c>
      <c r="BB397" s="3" t="s">
        <v>1405</v>
      </c>
      <c r="BC397" s="3" t="s">
        <v>1405</v>
      </c>
      <c r="BD397" s="3" t="s">
        <v>1405</v>
      </c>
      <c r="BE397" s="3" t="s">
        <v>1405</v>
      </c>
      <c r="BF397" s="3" t="s">
        <v>1405</v>
      </c>
      <c r="BG397" s="3" t="s">
        <v>1405</v>
      </c>
      <c r="BH397" s="3" t="s">
        <v>1405</v>
      </c>
      <c r="BI397" s="3" t="s">
        <v>1405</v>
      </c>
      <c r="BJ397" s="3" t="s">
        <v>1405</v>
      </c>
      <c r="BK397" s="3" t="s">
        <v>1407</v>
      </c>
      <c r="BL397" s="3" t="s">
        <v>1405</v>
      </c>
      <c r="BM397" s="3" t="s">
        <v>1405</v>
      </c>
      <c r="BN397" s="3" t="s">
        <v>1405</v>
      </c>
      <c r="BO397" s="3" t="s">
        <v>1407</v>
      </c>
      <c r="BP397" s="3" t="s">
        <v>1405</v>
      </c>
      <c r="BQ397" s="3" t="s">
        <v>1405</v>
      </c>
      <c r="BR397" s="3" t="s">
        <v>1405</v>
      </c>
      <c r="BS397" s="3" t="s">
        <v>1405</v>
      </c>
      <c r="BT397" s="3" t="s">
        <v>1405</v>
      </c>
      <c r="BU397" s="3" t="str">
        <f t="shared" si="99"/>
        <v>89. PRODUCE THE CHEMICAL</v>
      </c>
      <c r="BV397" s="3" t="str">
        <f t="shared" si="99"/>
        <v/>
      </c>
      <c r="BW397" s="3" t="str">
        <f t="shared" si="99"/>
        <v>91. ON-SITE USE OF THE CHEMICAL</v>
      </c>
      <c r="BX397" s="3" t="str">
        <f t="shared" si="99"/>
        <v/>
      </c>
      <c r="BY397" s="3" t="str">
        <f t="shared" si="99"/>
        <v>93. AS A BYPRODUCT</v>
      </c>
      <c r="BZ397" s="3" t="str">
        <f t="shared" si="99"/>
        <v>94. AS A MANUFACTURED IMPURITY</v>
      </c>
      <c r="CA397" s="3" t="str">
        <f t="shared" si="99"/>
        <v/>
      </c>
      <c r="CB397" s="3" t="str">
        <f t="shared" si="98"/>
        <v/>
      </c>
      <c r="CC397" s="3" t="str">
        <f t="shared" si="98"/>
        <v/>
      </c>
      <c r="CD397" s="3" t="str">
        <f t="shared" si="98"/>
        <v/>
      </c>
      <c r="CE397" s="3" t="str">
        <f t="shared" si="98"/>
        <v/>
      </c>
      <c r="CF397" s="3" t="str">
        <f t="shared" si="98"/>
        <v/>
      </c>
      <c r="CG397" s="3" t="str">
        <f t="shared" si="98"/>
        <v/>
      </c>
      <c r="CH397" s="3" t="str">
        <f t="shared" si="98"/>
        <v/>
      </c>
      <c r="CI397" s="3" t="str">
        <f t="shared" si="98"/>
        <v/>
      </c>
      <c r="CJ397" s="3" t="str">
        <f t="shared" si="98"/>
        <v/>
      </c>
      <c r="CK397" s="3" t="str">
        <f t="shared" si="97"/>
        <v/>
      </c>
      <c r="CL397" s="3" t="str">
        <f t="shared" si="97"/>
        <v/>
      </c>
      <c r="CM397" s="3" t="str">
        <f t="shared" si="97"/>
        <v/>
      </c>
      <c r="CN397" s="3" t="str">
        <f t="shared" si="97"/>
        <v/>
      </c>
      <c r="CO397" s="3" t="str">
        <f t="shared" si="96"/>
        <v/>
      </c>
      <c r="CP397" s="3" t="str">
        <f t="shared" si="96"/>
        <v/>
      </c>
      <c r="CQ397" s="3" t="str">
        <f t="shared" si="96"/>
        <v/>
      </c>
      <c r="CR397" s="3" t="str">
        <f t="shared" si="96"/>
        <v/>
      </c>
      <c r="CS397" s="3" t="str">
        <f t="shared" si="96"/>
        <v/>
      </c>
      <c r="CT397" s="3" t="str">
        <f t="shared" si="96"/>
        <v/>
      </c>
      <c r="CU397" s="3" t="str">
        <f t="shared" si="102"/>
        <v/>
      </c>
      <c r="CV397" s="3" t="str">
        <f t="shared" si="102"/>
        <v>116. AS A PROCESS IMPURITY</v>
      </c>
      <c r="CW397" s="3" t="str">
        <f t="shared" si="102"/>
        <v/>
      </c>
      <c r="CX397" s="3" t="str">
        <f t="shared" si="102"/>
        <v/>
      </c>
      <c r="CY397" s="3" t="str">
        <f t="shared" si="102"/>
        <v/>
      </c>
      <c r="CZ397" s="3" t="str">
        <f t="shared" si="102"/>
        <v/>
      </c>
      <c r="DA397" s="3" t="str">
        <f t="shared" si="100"/>
        <v/>
      </c>
      <c r="DB397" s="3" t="str">
        <f t="shared" si="100"/>
        <v/>
      </c>
      <c r="DC397" s="3" t="str">
        <f t="shared" si="100"/>
        <v/>
      </c>
      <c r="DD397" s="3" t="str">
        <f t="shared" si="100"/>
        <v/>
      </c>
      <c r="DE397" s="3" t="str">
        <f t="shared" si="100"/>
        <v/>
      </c>
      <c r="DF397" s="3" t="str">
        <f t="shared" si="100"/>
        <v/>
      </c>
      <c r="DG397" s="3" t="str">
        <f t="shared" si="100"/>
        <v/>
      </c>
      <c r="DH397" s="3" t="str">
        <f t="shared" si="100"/>
        <v/>
      </c>
      <c r="DI397" s="3" t="str">
        <f t="shared" si="95"/>
        <v/>
      </c>
      <c r="DJ397" s="3" t="str">
        <f t="shared" si="95"/>
        <v/>
      </c>
      <c r="DK397" s="3" t="str">
        <f t="shared" si="92"/>
        <v/>
      </c>
      <c r="DL397" s="3" t="str">
        <f t="shared" si="92"/>
        <v/>
      </c>
      <c r="DM397" s="3" t="str">
        <f t="shared" si="91"/>
        <v>133. ANCILLARY OR OTHER USE</v>
      </c>
      <c r="DN397" s="3" t="str">
        <f t="shared" si="90"/>
        <v/>
      </c>
      <c r="DO397" s="3" t="str">
        <f t="shared" si="90"/>
        <v/>
      </c>
      <c r="DP397" s="3" t="str">
        <f t="shared" si="90"/>
        <v/>
      </c>
      <c r="DQ397" s="3" t="str">
        <f t="shared" si="90"/>
        <v>137. Z304  FUEL</v>
      </c>
      <c r="DR397" s="3" t="str">
        <f t="shared" si="89"/>
        <v/>
      </c>
      <c r="DS397" s="3" t="str">
        <f t="shared" si="89"/>
        <v/>
      </c>
      <c r="DT397" s="3" t="str">
        <f t="shared" si="89"/>
        <v/>
      </c>
      <c r="DU397" s="3" t="str">
        <f t="shared" si="89"/>
        <v/>
      </c>
      <c r="DV397" s="3" t="str">
        <f t="shared" si="89"/>
        <v/>
      </c>
    </row>
    <row r="398" spans="1:126" ht="75">
      <c r="A398" t="s">
        <v>115</v>
      </c>
      <c r="B398">
        <v>2019</v>
      </c>
      <c r="C398" t="s">
        <v>114</v>
      </c>
      <c r="D398">
        <v>106990</v>
      </c>
      <c r="E398" s="31">
        <v>1319218299360</v>
      </c>
      <c r="F398" t="s">
        <v>784</v>
      </c>
      <c r="G398">
        <v>324110</v>
      </c>
      <c r="H398" t="s">
        <v>785</v>
      </c>
      <c r="I398" t="s">
        <v>786</v>
      </c>
      <c r="J398" t="s">
        <v>787</v>
      </c>
      <c r="K398" t="s">
        <v>313</v>
      </c>
      <c r="L398">
        <v>60410</v>
      </c>
      <c r="M398" s="3" t="str">
        <f t="shared" si="101"/>
        <v>89. PRODUCE THE CHEMICAL, 91. ON-SITE USE OF THE CHEMICAL, 93. AS A BYPRODUCT, 94. AS A MANUFACTURED IMPURITY, 116. AS A PROCESS IMPURITY, 133. ANCILLARY OR OTHER USE, 137. Z304  FUEL</v>
      </c>
      <c r="N398" s="3" t="s">
        <v>80</v>
      </c>
      <c r="O398" s="3" t="s">
        <v>1451</v>
      </c>
      <c r="P398">
        <v>367</v>
      </c>
      <c r="Q398">
        <v>39</v>
      </c>
      <c r="R398">
        <v>406</v>
      </c>
      <c r="S398" s="3" t="s">
        <v>1407</v>
      </c>
      <c r="T398" s="3" t="s">
        <v>1405</v>
      </c>
      <c r="U398" s="3" t="s">
        <v>1407</v>
      </c>
      <c r="V398" s="3" t="s">
        <v>1405</v>
      </c>
      <c r="W398" s="3" t="s">
        <v>1407</v>
      </c>
      <c r="X398" s="3" t="s">
        <v>1407</v>
      </c>
      <c r="Y398" s="3" t="s">
        <v>1405</v>
      </c>
      <c r="Z398" s="3" t="s">
        <v>1405</v>
      </c>
      <c r="AA398" s="3" t="s">
        <v>1405</v>
      </c>
      <c r="AB398" s="3" t="s">
        <v>1405</v>
      </c>
      <c r="AC398" s="3" t="s">
        <v>1405</v>
      </c>
      <c r="AD398" s="3" t="s">
        <v>1405</v>
      </c>
      <c r="AE398" s="3" t="s">
        <v>1405</v>
      </c>
      <c r="AF398" s="3" t="s">
        <v>1405</v>
      </c>
      <c r="AG398" s="3" t="s">
        <v>1405</v>
      </c>
      <c r="AH398" s="3" t="s">
        <v>1405</v>
      </c>
      <c r="AI398" s="3" t="s">
        <v>1405</v>
      </c>
      <c r="AJ398" s="3" t="s">
        <v>1405</v>
      </c>
      <c r="AK398" s="3" t="s">
        <v>1405</v>
      </c>
      <c r="AL398" s="3" t="s">
        <v>1405</v>
      </c>
      <c r="AM398" s="3" t="s">
        <v>1405</v>
      </c>
      <c r="AN398" s="3" t="s">
        <v>1405</v>
      </c>
      <c r="AO398" s="3" t="s">
        <v>1405</v>
      </c>
      <c r="AP398" s="3" t="s">
        <v>1405</v>
      </c>
      <c r="AQ398" s="3" t="s">
        <v>1405</v>
      </c>
      <c r="AR398" s="3" t="s">
        <v>1405</v>
      </c>
      <c r="AS398" s="3" t="s">
        <v>1405</v>
      </c>
      <c r="AT398" s="3" t="s">
        <v>1407</v>
      </c>
      <c r="AU398" s="3" t="s">
        <v>1405</v>
      </c>
      <c r="AV398" s="3" t="s">
        <v>1405</v>
      </c>
      <c r="AW398" s="3" t="s">
        <v>1405</v>
      </c>
      <c r="AX398" s="3" t="s">
        <v>1405</v>
      </c>
      <c r="AY398" s="3" t="s">
        <v>1405</v>
      </c>
      <c r="AZ398" s="3" t="s">
        <v>1405</v>
      </c>
      <c r="BA398" s="3" t="s">
        <v>1405</v>
      </c>
      <c r="BB398" s="3" t="s">
        <v>1405</v>
      </c>
      <c r="BC398" s="3" t="s">
        <v>1405</v>
      </c>
      <c r="BD398" s="3" t="s">
        <v>1405</v>
      </c>
      <c r="BE398" s="3" t="s">
        <v>1405</v>
      </c>
      <c r="BF398" s="3" t="s">
        <v>1405</v>
      </c>
      <c r="BG398" s="3" t="s">
        <v>1405</v>
      </c>
      <c r="BH398" s="3" t="s">
        <v>1405</v>
      </c>
      <c r="BI398" s="3" t="s">
        <v>1405</v>
      </c>
      <c r="BJ398" s="3" t="s">
        <v>1405</v>
      </c>
      <c r="BK398" s="3" t="s">
        <v>1407</v>
      </c>
      <c r="BL398" s="3" t="s">
        <v>1405</v>
      </c>
      <c r="BM398" s="3" t="s">
        <v>1405</v>
      </c>
      <c r="BN398" s="3" t="s">
        <v>1405</v>
      </c>
      <c r="BO398" s="3" t="s">
        <v>1407</v>
      </c>
      <c r="BP398" s="3" t="s">
        <v>1405</v>
      </c>
      <c r="BQ398" s="3" t="s">
        <v>1405</v>
      </c>
      <c r="BR398" s="3" t="s">
        <v>1405</v>
      </c>
      <c r="BS398" s="3" t="s">
        <v>1405</v>
      </c>
      <c r="BT398" s="3" t="s">
        <v>1405</v>
      </c>
      <c r="BU398" s="3" t="str">
        <f t="shared" si="99"/>
        <v>89. PRODUCE THE CHEMICAL</v>
      </c>
      <c r="BV398" s="3" t="str">
        <f t="shared" si="99"/>
        <v/>
      </c>
      <c r="BW398" s="3" t="str">
        <f t="shared" si="99"/>
        <v>91. ON-SITE USE OF THE CHEMICAL</v>
      </c>
      <c r="BX398" s="3" t="str">
        <f t="shared" si="99"/>
        <v/>
      </c>
      <c r="BY398" s="3" t="str">
        <f t="shared" si="99"/>
        <v>93. AS A BYPRODUCT</v>
      </c>
      <c r="BZ398" s="3" t="str">
        <f t="shared" si="99"/>
        <v>94. AS A MANUFACTURED IMPURITY</v>
      </c>
      <c r="CA398" s="3" t="str">
        <f t="shared" si="99"/>
        <v/>
      </c>
      <c r="CB398" s="3" t="str">
        <f t="shared" si="98"/>
        <v/>
      </c>
      <c r="CC398" s="3" t="str">
        <f t="shared" si="98"/>
        <v/>
      </c>
      <c r="CD398" s="3" t="str">
        <f t="shared" si="98"/>
        <v/>
      </c>
      <c r="CE398" s="3" t="str">
        <f t="shared" ref="CE398:CQ432" si="103">IF(AC398="Yes", CE$1,"")</f>
        <v/>
      </c>
      <c r="CF398" s="3" t="str">
        <f t="shared" si="103"/>
        <v/>
      </c>
      <c r="CG398" s="3" t="str">
        <f t="shared" si="103"/>
        <v/>
      </c>
      <c r="CH398" s="3" t="str">
        <f t="shared" si="103"/>
        <v/>
      </c>
      <c r="CI398" s="3" t="str">
        <f t="shared" si="103"/>
        <v/>
      </c>
      <c r="CJ398" s="3" t="str">
        <f t="shared" si="103"/>
        <v/>
      </c>
      <c r="CK398" s="3" t="str">
        <f t="shared" si="97"/>
        <v/>
      </c>
      <c r="CL398" s="3" t="str">
        <f t="shared" si="97"/>
        <v/>
      </c>
      <c r="CM398" s="3" t="str">
        <f t="shared" si="97"/>
        <v/>
      </c>
      <c r="CN398" s="3" t="str">
        <f t="shared" si="97"/>
        <v/>
      </c>
      <c r="CO398" s="3" t="str">
        <f t="shared" si="96"/>
        <v/>
      </c>
      <c r="CP398" s="3" t="str">
        <f t="shared" si="96"/>
        <v/>
      </c>
      <c r="CQ398" s="3" t="str">
        <f t="shared" si="96"/>
        <v/>
      </c>
      <c r="CR398" s="3" t="str">
        <f t="shared" si="96"/>
        <v/>
      </c>
      <c r="CS398" s="3" t="str">
        <f t="shared" si="96"/>
        <v/>
      </c>
      <c r="CT398" s="3" t="str">
        <f t="shared" si="96"/>
        <v/>
      </c>
      <c r="CU398" s="3" t="str">
        <f t="shared" si="102"/>
        <v/>
      </c>
      <c r="CV398" s="3" t="str">
        <f t="shared" si="102"/>
        <v>116. AS A PROCESS IMPURITY</v>
      </c>
      <c r="CW398" s="3" t="str">
        <f t="shared" si="102"/>
        <v/>
      </c>
      <c r="CX398" s="3" t="str">
        <f t="shared" si="102"/>
        <v/>
      </c>
      <c r="CY398" s="3" t="str">
        <f t="shared" si="102"/>
        <v/>
      </c>
      <c r="CZ398" s="3" t="str">
        <f t="shared" si="102"/>
        <v/>
      </c>
      <c r="DA398" s="3" t="str">
        <f t="shared" si="100"/>
        <v/>
      </c>
      <c r="DB398" s="3" t="str">
        <f t="shared" si="100"/>
        <v/>
      </c>
      <c r="DC398" s="3" t="str">
        <f t="shared" si="100"/>
        <v/>
      </c>
      <c r="DD398" s="3" t="str">
        <f t="shared" si="100"/>
        <v/>
      </c>
      <c r="DE398" s="3" t="str">
        <f t="shared" si="100"/>
        <v/>
      </c>
      <c r="DF398" s="3" t="str">
        <f t="shared" si="100"/>
        <v/>
      </c>
      <c r="DG398" s="3" t="str">
        <f t="shared" si="100"/>
        <v/>
      </c>
      <c r="DH398" s="3" t="str">
        <f t="shared" si="100"/>
        <v/>
      </c>
      <c r="DI398" s="3" t="str">
        <f t="shared" si="95"/>
        <v/>
      </c>
      <c r="DJ398" s="3" t="str">
        <f t="shared" si="95"/>
        <v/>
      </c>
      <c r="DK398" s="3" t="str">
        <f t="shared" si="92"/>
        <v/>
      </c>
      <c r="DL398" s="3" t="str">
        <f t="shared" si="92"/>
        <v/>
      </c>
      <c r="DM398" s="3" t="str">
        <f t="shared" si="91"/>
        <v>133. ANCILLARY OR OTHER USE</v>
      </c>
      <c r="DN398" s="3" t="str">
        <f t="shared" si="90"/>
        <v/>
      </c>
      <c r="DO398" s="3" t="str">
        <f t="shared" si="90"/>
        <v/>
      </c>
      <c r="DP398" s="3" t="str">
        <f t="shared" si="90"/>
        <v/>
      </c>
      <c r="DQ398" s="3" t="str">
        <f t="shared" si="90"/>
        <v>137. Z304  FUEL</v>
      </c>
      <c r="DR398" s="3" t="str">
        <f t="shared" si="89"/>
        <v/>
      </c>
      <c r="DS398" s="3" t="str">
        <f t="shared" si="89"/>
        <v/>
      </c>
      <c r="DT398" s="3" t="str">
        <f t="shared" si="89"/>
        <v/>
      </c>
      <c r="DU398" s="3" t="str">
        <f t="shared" si="89"/>
        <v/>
      </c>
      <c r="DV398" s="3" t="str">
        <f t="shared" si="89"/>
        <v/>
      </c>
    </row>
    <row r="399" spans="1:126" ht="135">
      <c r="A399" t="s">
        <v>115</v>
      </c>
      <c r="B399">
        <v>2020</v>
      </c>
      <c r="C399" t="s">
        <v>114</v>
      </c>
      <c r="D399">
        <v>106990</v>
      </c>
      <c r="E399" s="31">
        <v>1320219138878</v>
      </c>
      <c r="F399" t="s">
        <v>784</v>
      </c>
      <c r="G399">
        <v>324110</v>
      </c>
      <c r="H399" t="s">
        <v>785</v>
      </c>
      <c r="I399" t="s">
        <v>786</v>
      </c>
      <c r="J399" t="s">
        <v>787</v>
      </c>
      <c r="K399" t="s">
        <v>313</v>
      </c>
      <c r="L399">
        <v>60410</v>
      </c>
      <c r="M399" s="3" t="str">
        <f t="shared" si="101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99" s="3" t="s">
        <v>80</v>
      </c>
      <c r="O399" s="3" t="s">
        <v>1451</v>
      </c>
      <c r="P399">
        <v>242</v>
      </c>
      <c r="Q399">
        <v>39.5</v>
      </c>
      <c r="R399">
        <v>281.5</v>
      </c>
      <c r="S399" s="3" t="s">
        <v>1407</v>
      </c>
      <c r="T399" s="3" t="s">
        <v>1405</v>
      </c>
      <c r="U399" s="3" t="s">
        <v>1405</v>
      </c>
      <c r="V399" s="3" t="s">
        <v>1407</v>
      </c>
      <c r="W399" s="3" t="s">
        <v>1407</v>
      </c>
      <c r="X399" s="3" t="s">
        <v>1405</v>
      </c>
      <c r="Y399" s="3" t="s">
        <v>1407</v>
      </c>
      <c r="Z399" s="3" t="s">
        <v>1407</v>
      </c>
      <c r="AA399" s="3" t="s">
        <v>1405</v>
      </c>
      <c r="AB399" s="3" t="s">
        <v>1407</v>
      </c>
      <c r="AC399" s="3" t="s">
        <v>1405</v>
      </c>
      <c r="AD399" s="3" t="s">
        <v>1405</v>
      </c>
      <c r="AE399" s="3" t="s">
        <v>1405</v>
      </c>
      <c r="AF399" s="3" t="s">
        <v>1405</v>
      </c>
      <c r="AG399" s="3" t="s">
        <v>1405</v>
      </c>
      <c r="AH399" s="3" t="s">
        <v>1405</v>
      </c>
      <c r="AI399" s="3" t="s">
        <v>1405</v>
      </c>
      <c r="AJ399" s="3" t="s">
        <v>1405</v>
      </c>
      <c r="AK399" s="3" t="s">
        <v>1405</v>
      </c>
      <c r="AL399" s="3" t="s">
        <v>1405</v>
      </c>
      <c r="AM399" s="3" t="s">
        <v>1405</v>
      </c>
      <c r="AN399" s="3" t="s">
        <v>1405</v>
      </c>
      <c r="AO399" s="3" t="s">
        <v>1405</v>
      </c>
      <c r="AP399" s="3" t="s">
        <v>1405</v>
      </c>
      <c r="AQ399" s="3" t="s">
        <v>1405</v>
      </c>
      <c r="AR399" s="3" t="s">
        <v>1405</v>
      </c>
      <c r="AS399" s="3" t="s">
        <v>1405</v>
      </c>
      <c r="AT399" s="3" t="s">
        <v>1405</v>
      </c>
      <c r="AU399" s="3" t="s">
        <v>1405</v>
      </c>
      <c r="AV399" s="3" t="s">
        <v>1405</v>
      </c>
      <c r="AW399" s="3" t="s">
        <v>1405</v>
      </c>
      <c r="AX399" s="3" t="s">
        <v>1405</v>
      </c>
      <c r="AY399" s="3" t="s">
        <v>1405</v>
      </c>
      <c r="AZ399" s="3" t="s">
        <v>1405</v>
      </c>
      <c r="BA399" s="3" t="s">
        <v>1405</v>
      </c>
      <c r="BB399" s="3" t="s">
        <v>1405</v>
      </c>
      <c r="BC399" s="3" t="s">
        <v>1405</v>
      </c>
      <c r="BD399" s="3" t="s">
        <v>1405</v>
      </c>
      <c r="BE399" s="3" t="s">
        <v>1405</v>
      </c>
      <c r="BF399" s="3" t="s">
        <v>1405</v>
      </c>
      <c r="BG399" s="3" t="s">
        <v>1405</v>
      </c>
      <c r="BH399" s="3" t="s">
        <v>1405</v>
      </c>
      <c r="BI399" s="3" t="s">
        <v>1405</v>
      </c>
      <c r="BJ399" s="3" t="s">
        <v>1405</v>
      </c>
      <c r="BK399" s="3" t="s">
        <v>1407</v>
      </c>
      <c r="BL399" s="3" t="s">
        <v>1407</v>
      </c>
      <c r="BM399" s="3" t="s">
        <v>1407</v>
      </c>
      <c r="BN399" s="3" t="s">
        <v>1407</v>
      </c>
      <c r="BO399" s="3" t="s">
        <v>1405</v>
      </c>
      <c r="BP399" s="3" t="s">
        <v>1405</v>
      </c>
      <c r="BQ399" s="3" t="s">
        <v>1405</v>
      </c>
      <c r="BR399" s="3" t="s">
        <v>1405</v>
      </c>
      <c r="BS399" s="3" t="s">
        <v>1407</v>
      </c>
      <c r="BT399" s="3" t="s">
        <v>1407</v>
      </c>
      <c r="BU399" s="3" t="str">
        <f t="shared" si="99"/>
        <v>89. PRODUCE THE CHEMICAL</v>
      </c>
      <c r="BV399" s="3" t="str">
        <f t="shared" si="99"/>
        <v/>
      </c>
      <c r="BW399" s="3" t="str">
        <f t="shared" si="99"/>
        <v/>
      </c>
      <c r="BX399" s="3" t="str">
        <f t="shared" si="99"/>
        <v>92. SALE OR DISTRIBUTION OF THE CHEMICAL</v>
      </c>
      <c r="BY399" s="3" t="str">
        <f t="shared" si="99"/>
        <v>93. AS A BYPRODUCT</v>
      </c>
      <c r="BZ399" s="3" t="str">
        <f t="shared" si="99"/>
        <v/>
      </c>
      <c r="CA399" s="3" t="str">
        <f t="shared" si="99"/>
        <v>95. USED AS A REACTANT</v>
      </c>
      <c r="CB399" s="3" t="str">
        <f t="shared" si="99"/>
        <v>96. P101  FEEDSTOCKS</v>
      </c>
      <c r="CC399" s="3" t="str">
        <f t="shared" si="99"/>
        <v/>
      </c>
      <c r="CD399" s="3" t="str">
        <f t="shared" si="99"/>
        <v>98. P103  INTERMEDIATES</v>
      </c>
      <c r="CE399" s="3" t="str">
        <f t="shared" si="103"/>
        <v/>
      </c>
      <c r="CF399" s="3" t="str">
        <f t="shared" si="103"/>
        <v/>
      </c>
      <c r="CG399" s="3" t="str">
        <f t="shared" si="103"/>
        <v/>
      </c>
      <c r="CH399" s="3" t="str">
        <f t="shared" si="103"/>
        <v/>
      </c>
      <c r="CI399" s="3" t="str">
        <f t="shared" si="103"/>
        <v/>
      </c>
      <c r="CJ399" s="3" t="str">
        <f t="shared" si="103"/>
        <v/>
      </c>
      <c r="CK399" s="3" t="str">
        <f t="shared" si="97"/>
        <v/>
      </c>
      <c r="CL399" s="3" t="str">
        <f t="shared" si="97"/>
        <v/>
      </c>
      <c r="CM399" s="3" t="str">
        <f t="shared" si="97"/>
        <v/>
      </c>
      <c r="CN399" s="3" t="str">
        <f t="shared" si="97"/>
        <v/>
      </c>
      <c r="CO399" s="3" t="str">
        <f t="shared" si="96"/>
        <v/>
      </c>
      <c r="CP399" s="3" t="str">
        <f t="shared" si="96"/>
        <v/>
      </c>
      <c r="CQ399" s="3" t="str">
        <f t="shared" si="96"/>
        <v/>
      </c>
      <c r="CR399" s="3" t="str">
        <f t="shared" si="96"/>
        <v/>
      </c>
      <c r="CS399" s="3" t="str">
        <f t="shared" si="96"/>
        <v/>
      </c>
      <c r="CT399" s="3" t="str">
        <f t="shared" si="96"/>
        <v/>
      </c>
      <c r="CU399" s="3" t="str">
        <f t="shared" si="102"/>
        <v/>
      </c>
      <c r="CV399" s="3" t="str">
        <f t="shared" si="102"/>
        <v/>
      </c>
      <c r="CW399" s="3" t="str">
        <f t="shared" si="102"/>
        <v/>
      </c>
      <c r="CX399" s="3" t="str">
        <f t="shared" si="102"/>
        <v/>
      </c>
      <c r="CY399" s="3" t="str">
        <f t="shared" si="102"/>
        <v/>
      </c>
      <c r="CZ399" s="3" t="str">
        <f t="shared" si="102"/>
        <v/>
      </c>
      <c r="DA399" s="3" t="str">
        <f t="shared" si="100"/>
        <v/>
      </c>
      <c r="DB399" s="3" t="str">
        <f t="shared" si="100"/>
        <v/>
      </c>
      <c r="DC399" s="3" t="str">
        <f t="shared" si="100"/>
        <v/>
      </c>
      <c r="DD399" s="3" t="str">
        <f t="shared" si="100"/>
        <v/>
      </c>
      <c r="DE399" s="3" t="str">
        <f t="shared" si="100"/>
        <v/>
      </c>
      <c r="DF399" s="3" t="str">
        <f t="shared" si="100"/>
        <v/>
      </c>
      <c r="DG399" s="3" t="str">
        <f t="shared" si="100"/>
        <v/>
      </c>
      <c r="DH399" s="3" t="str">
        <f t="shared" si="100"/>
        <v/>
      </c>
      <c r="DI399" s="3" t="str">
        <f t="shared" si="95"/>
        <v/>
      </c>
      <c r="DJ399" s="3" t="str">
        <f t="shared" si="95"/>
        <v/>
      </c>
      <c r="DK399" s="3" t="str">
        <f t="shared" si="92"/>
        <v/>
      </c>
      <c r="DL399" s="3" t="str">
        <f t="shared" si="92"/>
        <v/>
      </c>
      <c r="DM399" s="3" t="str">
        <f t="shared" si="91"/>
        <v>133. ANCILLARY OR OTHER USE</v>
      </c>
      <c r="DN399" s="3" t="str">
        <f t="shared" si="90"/>
        <v>134. Z301  CLEANER</v>
      </c>
      <c r="DO399" s="3" t="str">
        <f t="shared" si="90"/>
        <v>135. Z302  DEGREASER</v>
      </c>
      <c r="DP399" s="3" t="str">
        <f t="shared" si="90"/>
        <v>136. Z303  LUBRICANT</v>
      </c>
      <c r="DQ399" s="3" t="str">
        <f t="shared" si="90"/>
        <v/>
      </c>
      <c r="DR399" s="3" t="str">
        <f t="shared" si="89"/>
        <v/>
      </c>
      <c r="DS399" s="3" t="str">
        <f t="shared" si="89"/>
        <v/>
      </c>
      <c r="DT399" s="3" t="str">
        <f t="shared" si="89"/>
        <v/>
      </c>
      <c r="DU399" s="3" t="str">
        <f t="shared" si="89"/>
        <v>141. Z308  CONSTRUCTION MATERIALS</v>
      </c>
      <c r="DV399" s="3" t="str">
        <f t="shared" si="89"/>
        <v>142. Z399  OTHER</v>
      </c>
    </row>
    <row r="400" spans="1:126" ht="75">
      <c r="A400" t="s">
        <v>115</v>
      </c>
      <c r="B400">
        <v>2021</v>
      </c>
      <c r="C400" t="s">
        <v>114</v>
      </c>
      <c r="D400">
        <v>106990</v>
      </c>
      <c r="E400" s="31">
        <v>1321220005920</v>
      </c>
      <c r="F400" t="s">
        <v>784</v>
      </c>
      <c r="G400">
        <v>324110</v>
      </c>
      <c r="H400" t="s">
        <v>785</v>
      </c>
      <c r="I400" t="s">
        <v>786</v>
      </c>
      <c r="J400" t="s">
        <v>787</v>
      </c>
      <c r="K400" t="s">
        <v>313</v>
      </c>
      <c r="L400">
        <v>60410</v>
      </c>
      <c r="M400" s="3" t="str">
        <f t="shared" si="101"/>
        <v>89. PRODUCE THE CHEMICAL, 91. ON-SITE USE OF THE CHEMICAL, 93. AS A BYPRODUCT, 94. AS A MANUFACTURED IMPURITY, 116. AS A PROCESS IMPURITY, 133. ANCILLARY OR OTHER USE, 137. Z304  FUEL</v>
      </c>
      <c r="N400" s="3" t="s">
        <v>80</v>
      </c>
      <c r="O400" s="3" t="s">
        <v>1451</v>
      </c>
      <c r="P400">
        <v>279.8</v>
      </c>
      <c r="Q400">
        <v>39.4</v>
      </c>
      <c r="R400">
        <v>319.2</v>
      </c>
      <c r="S400" s="3" t="s">
        <v>1407</v>
      </c>
      <c r="T400" s="3" t="s">
        <v>1405</v>
      </c>
      <c r="U400" s="3" t="s">
        <v>1407</v>
      </c>
      <c r="V400" s="3" t="s">
        <v>1405</v>
      </c>
      <c r="W400" s="3" t="s">
        <v>1407</v>
      </c>
      <c r="X400" s="3" t="s">
        <v>1407</v>
      </c>
      <c r="Y400" s="3" t="s">
        <v>1405</v>
      </c>
      <c r="Z400" s="3" t="s">
        <v>1405</v>
      </c>
      <c r="AA400" s="3" t="s">
        <v>1405</v>
      </c>
      <c r="AB400" s="3" t="s">
        <v>1405</v>
      </c>
      <c r="AC400" s="3" t="s">
        <v>1405</v>
      </c>
      <c r="AD400" s="3" t="s">
        <v>1405</v>
      </c>
      <c r="AE400" s="3" t="s">
        <v>1405</v>
      </c>
      <c r="AF400" s="3" t="s">
        <v>1405</v>
      </c>
      <c r="AG400" s="3" t="s">
        <v>1405</v>
      </c>
      <c r="AH400" s="3" t="s">
        <v>1405</v>
      </c>
      <c r="AI400" s="3" t="s">
        <v>1405</v>
      </c>
      <c r="AJ400" s="3" t="s">
        <v>1405</v>
      </c>
      <c r="AK400" s="3" t="s">
        <v>1405</v>
      </c>
      <c r="AL400" s="3" t="s">
        <v>1405</v>
      </c>
      <c r="AM400" s="3" t="s">
        <v>1405</v>
      </c>
      <c r="AN400" s="3" t="s">
        <v>1405</v>
      </c>
      <c r="AO400" s="3" t="s">
        <v>1405</v>
      </c>
      <c r="AP400" s="3" t="s">
        <v>1405</v>
      </c>
      <c r="AQ400" s="3" t="s">
        <v>1405</v>
      </c>
      <c r="AR400" s="3" t="s">
        <v>1405</v>
      </c>
      <c r="AS400" s="3" t="s">
        <v>1405</v>
      </c>
      <c r="AT400" s="3" t="s">
        <v>1407</v>
      </c>
      <c r="AU400" s="3" t="s">
        <v>1405</v>
      </c>
      <c r="AV400" s="3" t="s">
        <v>1405</v>
      </c>
      <c r="AW400" s="3" t="s">
        <v>1405</v>
      </c>
      <c r="AX400" s="3" t="s">
        <v>1405</v>
      </c>
      <c r="AY400" s="3" t="s">
        <v>1405</v>
      </c>
      <c r="AZ400" s="3" t="s">
        <v>1405</v>
      </c>
      <c r="BA400" s="3" t="s">
        <v>1405</v>
      </c>
      <c r="BB400" s="3" t="s">
        <v>1405</v>
      </c>
      <c r="BC400" s="3" t="s">
        <v>1405</v>
      </c>
      <c r="BD400" s="3" t="s">
        <v>1405</v>
      </c>
      <c r="BE400" s="3" t="s">
        <v>1405</v>
      </c>
      <c r="BF400" s="3" t="s">
        <v>1405</v>
      </c>
      <c r="BG400" s="3" t="s">
        <v>1405</v>
      </c>
      <c r="BH400" s="3" t="s">
        <v>1405</v>
      </c>
      <c r="BI400" s="3" t="s">
        <v>1405</v>
      </c>
      <c r="BJ400" s="3" t="s">
        <v>1405</v>
      </c>
      <c r="BK400" s="3" t="s">
        <v>1407</v>
      </c>
      <c r="BL400" s="3" t="s">
        <v>1405</v>
      </c>
      <c r="BM400" s="3" t="s">
        <v>1405</v>
      </c>
      <c r="BN400" s="3" t="s">
        <v>1405</v>
      </c>
      <c r="BO400" s="3" t="s">
        <v>1407</v>
      </c>
      <c r="BP400" s="3" t="s">
        <v>1405</v>
      </c>
      <c r="BQ400" s="3" t="s">
        <v>1405</v>
      </c>
      <c r="BR400" s="3" t="s">
        <v>1405</v>
      </c>
      <c r="BS400" s="3" t="s">
        <v>1405</v>
      </c>
      <c r="BT400" s="3" t="s">
        <v>1405</v>
      </c>
      <c r="BU400" s="3" t="str">
        <f t="shared" si="99"/>
        <v>89. PRODUCE THE CHEMICAL</v>
      </c>
      <c r="BV400" s="3" t="str">
        <f t="shared" si="99"/>
        <v/>
      </c>
      <c r="BW400" s="3" t="str">
        <f t="shared" si="99"/>
        <v>91. ON-SITE USE OF THE CHEMICAL</v>
      </c>
      <c r="BX400" s="3" t="str">
        <f t="shared" si="99"/>
        <v/>
      </c>
      <c r="BY400" s="3" t="str">
        <f t="shared" si="99"/>
        <v>93. AS A BYPRODUCT</v>
      </c>
      <c r="BZ400" s="3" t="str">
        <f t="shared" si="99"/>
        <v>94. AS A MANUFACTURED IMPURITY</v>
      </c>
      <c r="CA400" s="3" t="str">
        <f t="shared" si="99"/>
        <v/>
      </c>
      <c r="CB400" s="3" t="str">
        <f t="shared" si="99"/>
        <v/>
      </c>
      <c r="CC400" s="3" t="str">
        <f t="shared" si="99"/>
        <v/>
      </c>
      <c r="CD400" s="3" t="str">
        <f t="shared" si="99"/>
        <v/>
      </c>
      <c r="CE400" s="3" t="str">
        <f t="shared" si="103"/>
        <v/>
      </c>
      <c r="CF400" s="3" t="str">
        <f t="shared" si="103"/>
        <v/>
      </c>
      <c r="CG400" s="3" t="str">
        <f t="shared" si="103"/>
        <v/>
      </c>
      <c r="CH400" s="3" t="str">
        <f t="shared" si="103"/>
        <v/>
      </c>
      <c r="CI400" s="3" t="str">
        <f t="shared" si="103"/>
        <v/>
      </c>
      <c r="CJ400" s="3" t="str">
        <f t="shared" si="103"/>
        <v/>
      </c>
      <c r="CK400" s="3" t="str">
        <f t="shared" si="97"/>
        <v/>
      </c>
      <c r="CL400" s="3" t="str">
        <f t="shared" si="97"/>
        <v/>
      </c>
      <c r="CM400" s="3" t="str">
        <f t="shared" si="97"/>
        <v/>
      </c>
      <c r="CN400" s="3" t="str">
        <f t="shared" si="97"/>
        <v/>
      </c>
      <c r="CO400" s="3" t="str">
        <f t="shared" si="96"/>
        <v/>
      </c>
      <c r="CP400" s="3" t="str">
        <f t="shared" si="96"/>
        <v/>
      </c>
      <c r="CQ400" s="3" t="str">
        <f t="shared" si="96"/>
        <v/>
      </c>
      <c r="CR400" s="3" t="str">
        <f t="shared" si="96"/>
        <v/>
      </c>
      <c r="CS400" s="3" t="str">
        <f t="shared" si="96"/>
        <v/>
      </c>
      <c r="CT400" s="3" t="str">
        <f t="shared" si="96"/>
        <v/>
      </c>
      <c r="CU400" s="3" t="str">
        <f t="shared" si="102"/>
        <v/>
      </c>
      <c r="CV400" s="3" t="str">
        <f t="shared" si="102"/>
        <v>116. AS A PROCESS IMPURITY</v>
      </c>
      <c r="CW400" s="3" t="str">
        <f t="shared" si="102"/>
        <v/>
      </c>
      <c r="CX400" s="3" t="str">
        <f t="shared" si="102"/>
        <v/>
      </c>
      <c r="CY400" s="3" t="str">
        <f t="shared" si="102"/>
        <v/>
      </c>
      <c r="CZ400" s="3" t="str">
        <f t="shared" si="102"/>
        <v/>
      </c>
      <c r="DA400" s="3" t="str">
        <f t="shared" si="100"/>
        <v/>
      </c>
      <c r="DB400" s="3" t="str">
        <f t="shared" si="100"/>
        <v/>
      </c>
      <c r="DC400" s="3" t="str">
        <f t="shared" si="100"/>
        <v/>
      </c>
      <c r="DD400" s="3" t="str">
        <f t="shared" si="100"/>
        <v/>
      </c>
      <c r="DE400" s="3" t="str">
        <f t="shared" si="100"/>
        <v/>
      </c>
      <c r="DF400" s="3" t="str">
        <f t="shared" si="100"/>
        <v/>
      </c>
      <c r="DG400" s="3" t="str">
        <f t="shared" si="100"/>
        <v/>
      </c>
      <c r="DH400" s="3" t="str">
        <f t="shared" si="100"/>
        <v/>
      </c>
      <c r="DI400" s="3" t="str">
        <f t="shared" si="95"/>
        <v/>
      </c>
      <c r="DJ400" s="3" t="str">
        <f t="shared" si="95"/>
        <v/>
      </c>
      <c r="DK400" s="3" t="str">
        <f t="shared" si="92"/>
        <v/>
      </c>
      <c r="DL400" s="3" t="str">
        <f t="shared" si="92"/>
        <v/>
      </c>
      <c r="DM400" s="3" t="str">
        <f t="shared" si="91"/>
        <v>133. ANCILLARY OR OTHER USE</v>
      </c>
      <c r="DN400" s="3" t="str">
        <f t="shared" si="90"/>
        <v/>
      </c>
      <c r="DO400" s="3" t="str">
        <f t="shared" si="90"/>
        <v/>
      </c>
      <c r="DP400" s="3" t="str">
        <f t="shared" si="90"/>
        <v/>
      </c>
      <c r="DQ400" s="3" t="str">
        <f t="shared" si="90"/>
        <v>137. Z304  FUEL</v>
      </c>
      <c r="DR400" s="3" t="str">
        <f t="shared" si="89"/>
        <v/>
      </c>
      <c r="DS400" s="3" t="str">
        <f t="shared" si="89"/>
        <v/>
      </c>
      <c r="DT400" s="3" t="str">
        <f t="shared" si="89"/>
        <v/>
      </c>
      <c r="DU400" s="3" t="str">
        <f t="shared" si="89"/>
        <v/>
      </c>
      <c r="DV400" s="3" t="str">
        <f t="shared" si="89"/>
        <v/>
      </c>
    </row>
    <row r="401" spans="1:126" ht="75">
      <c r="A401" t="s">
        <v>115</v>
      </c>
      <c r="B401">
        <v>2016</v>
      </c>
      <c r="C401" t="s">
        <v>114</v>
      </c>
      <c r="D401">
        <v>106990</v>
      </c>
      <c r="E401" s="31">
        <v>1316215488711</v>
      </c>
      <c r="F401" t="s">
        <v>789</v>
      </c>
      <c r="G401">
        <v>324110</v>
      </c>
      <c r="H401" t="s">
        <v>790</v>
      </c>
      <c r="I401" t="s">
        <v>791</v>
      </c>
      <c r="J401" t="s">
        <v>573</v>
      </c>
      <c r="K401" t="s">
        <v>148</v>
      </c>
      <c r="L401">
        <v>775202099</v>
      </c>
      <c r="M401" s="3" t="str">
        <f t="shared" si="101"/>
        <v>89. PRODUCE THE CHEMICAL, 92. SALE OR DISTRIBUTION OF THE CHEMICAL, 93. AS A BYPRODUCT, 94. AS A MANUFACTURED IMPURITY, 116. AS A PROCESS IMPURITY, 133. ANCILLARY OR OTHER USE</v>
      </c>
      <c r="N401" s="3" t="s">
        <v>53</v>
      </c>
      <c r="O401" s="3" t="s">
        <v>1452</v>
      </c>
      <c r="P401">
        <v>500</v>
      </c>
      <c r="Q401">
        <v>11000</v>
      </c>
      <c r="R401">
        <v>11500</v>
      </c>
      <c r="S401" s="3" t="s">
        <v>1407</v>
      </c>
      <c r="T401" s="3" t="s">
        <v>1405</v>
      </c>
      <c r="U401" s="3" t="s">
        <v>1405</v>
      </c>
      <c r="V401" s="3" t="s">
        <v>1407</v>
      </c>
      <c r="W401" s="3" t="s">
        <v>1407</v>
      </c>
      <c r="X401" s="3" t="s">
        <v>1407</v>
      </c>
      <c r="Y401" s="3" t="s">
        <v>1405</v>
      </c>
      <c r="AE401" s="3" t="s">
        <v>1405</v>
      </c>
      <c r="AR401" s="3" t="s">
        <v>1405</v>
      </c>
      <c r="AS401" s="3" t="s">
        <v>1405</v>
      </c>
      <c r="AT401" s="3" t="s">
        <v>1407</v>
      </c>
      <c r="AV401" s="3" t="s">
        <v>1405</v>
      </c>
      <c r="BD401" s="3" t="s">
        <v>1405</v>
      </c>
      <c r="BK401" s="3" t="s">
        <v>1407</v>
      </c>
      <c r="BU401" s="3" t="str">
        <f t="shared" si="99"/>
        <v>89. PRODUCE THE CHEMICAL</v>
      </c>
      <c r="BV401" s="3" t="str">
        <f t="shared" si="99"/>
        <v/>
      </c>
      <c r="BW401" s="3" t="str">
        <f t="shared" si="99"/>
        <v/>
      </c>
      <c r="BX401" s="3" t="str">
        <f t="shared" si="99"/>
        <v>92. SALE OR DISTRIBUTION OF THE CHEMICAL</v>
      </c>
      <c r="BY401" s="3" t="str">
        <f t="shared" si="99"/>
        <v>93. AS A BYPRODUCT</v>
      </c>
      <c r="BZ401" s="3" t="str">
        <f t="shared" si="99"/>
        <v>94. AS A MANUFACTURED IMPURITY</v>
      </c>
      <c r="CA401" s="3" t="str">
        <f t="shared" si="99"/>
        <v/>
      </c>
      <c r="CB401" s="3" t="str">
        <f t="shared" si="99"/>
        <v/>
      </c>
      <c r="CC401" s="3" t="str">
        <f t="shared" si="99"/>
        <v/>
      </c>
      <c r="CD401" s="3" t="str">
        <f t="shared" si="99"/>
        <v/>
      </c>
      <c r="CE401" s="3" t="str">
        <f t="shared" si="103"/>
        <v/>
      </c>
      <c r="CF401" s="3" t="str">
        <f t="shared" si="103"/>
        <v/>
      </c>
      <c r="CG401" s="3" t="str">
        <f t="shared" si="103"/>
        <v/>
      </c>
      <c r="CH401" s="3" t="str">
        <f t="shared" si="103"/>
        <v/>
      </c>
      <c r="CI401" s="3" t="str">
        <f t="shared" si="103"/>
        <v/>
      </c>
      <c r="CJ401" s="3" t="str">
        <f t="shared" si="103"/>
        <v/>
      </c>
      <c r="CK401" s="3" t="str">
        <f t="shared" si="97"/>
        <v/>
      </c>
      <c r="CL401" s="3" t="str">
        <f t="shared" si="97"/>
        <v/>
      </c>
      <c r="CM401" s="3" t="str">
        <f t="shared" si="97"/>
        <v/>
      </c>
      <c r="CN401" s="3" t="str">
        <f t="shared" si="97"/>
        <v/>
      </c>
      <c r="CO401" s="3" t="str">
        <f t="shared" si="96"/>
        <v/>
      </c>
      <c r="CP401" s="3" t="str">
        <f t="shared" si="96"/>
        <v/>
      </c>
      <c r="CQ401" s="3" t="str">
        <f t="shared" si="96"/>
        <v/>
      </c>
      <c r="CR401" s="3" t="str">
        <f t="shared" si="96"/>
        <v/>
      </c>
      <c r="CS401" s="3" t="str">
        <f t="shared" si="96"/>
        <v/>
      </c>
      <c r="CT401" s="3" t="str">
        <f t="shared" si="96"/>
        <v/>
      </c>
      <c r="CU401" s="3" t="str">
        <f t="shared" si="102"/>
        <v/>
      </c>
      <c r="CV401" s="3" t="str">
        <f t="shared" si="102"/>
        <v>116. AS A PROCESS IMPURITY</v>
      </c>
      <c r="CW401" s="3" t="str">
        <f t="shared" si="102"/>
        <v/>
      </c>
      <c r="CX401" s="3" t="str">
        <f t="shared" si="102"/>
        <v/>
      </c>
      <c r="CY401" s="3" t="str">
        <f t="shared" si="102"/>
        <v/>
      </c>
      <c r="CZ401" s="3" t="str">
        <f t="shared" si="102"/>
        <v/>
      </c>
      <c r="DA401" s="3" t="str">
        <f t="shared" si="100"/>
        <v/>
      </c>
      <c r="DB401" s="3" t="str">
        <f t="shared" si="100"/>
        <v/>
      </c>
      <c r="DC401" s="3" t="str">
        <f t="shared" si="100"/>
        <v/>
      </c>
      <c r="DD401" s="3" t="str">
        <f t="shared" si="100"/>
        <v/>
      </c>
      <c r="DE401" s="3" t="str">
        <f t="shared" si="100"/>
        <v/>
      </c>
      <c r="DF401" s="3" t="str">
        <f t="shared" si="100"/>
        <v/>
      </c>
      <c r="DG401" s="3" t="str">
        <f t="shared" si="100"/>
        <v/>
      </c>
      <c r="DH401" s="3" t="str">
        <f t="shared" si="100"/>
        <v/>
      </c>
      <c r="DI401" s="3" t="str">
        <f t="shared" si="95"/>
        <v/>
      </c>
      <c r="DJ401" s="3" t="str">
        <f t="shared" si="95"/>
        <v/>
      </c>
      <c r="DK401" s="3" t="str">
        <f t="shared" si="92"/>
        <v/>
      </c>
      <c r="DL401" s="3" t="str">
        <f t="shared" si="92"/>
        <v/>
      </c>
      <c r="DM401" s="3" t="str">
        <f t="shared" si="91"/>
        <v>133. ANCILLARY OR OTHER USE</v>
      </c>
      <c r="DN401" s="3" t="str">
        <f t="shared" si="90"/>
        <v/>
      </c>
      <c r="DO401" s="3" t="str">
        <f t="shared" si="90"/>
        <v/>
      </c>
      <c r="DP401" s="3" t="str">
        <f t="shared" si="90"/>
        <v/>
      </c>
      <c r="DQ401" s="3" t="str">
        <f t="shared" si="90"/>
        <v/>
      </c>
      <c r="DR401" s="3" t="str">
        <f t="shared" si="89"/>
        <v/>
      </c>
      <c r="DS401" s="3" t="str">
        <f t="shared" si="89"/>
        <v/>
      </c>
      <c r="DT401" s="3" t="str">
        <f t="shared" si="89"/>
        <v/>
      </c>
      <c r="DU401" s="3" t="str">
        <f t="shared" si="89"/>
        <v/>
      </c>
      <c r="DV401" s="3" t="str">
        <f t="shared" si="89"/>
        <v/>
      </c>
    </row>
    <row r="402" spans="1:126" ht="75">
      <c r="A402" t="s">
        <v>115</v>
      </c>
      <c r="B402">
        <v>2017</v>
      </c>
      <c r="C402" t="s">
        <v>114</v>
      </c>
      <c r="D402">
        <v>106990</v>
      </c>
      <c r="E402" s="31">
        <v>1317216349148</v>
      </c>
      <c r="F402" t="s">
        <v>789</v>
      </c>
      <c r="G402">
        <v>324110</v>
      </c>
      <c r="H402" t="s">
        <v>790</v>
      </c>
      <c r="I402" t="s">
        <v>791</v>
      </c>
      <c r="J402" t="s">
        <v>573</v>
      </c>
      <c r="K402" t="s">
        <v>148</v>
      </c>
      <c r="L402">
        <v>775202099</v>
      </c>
      <c r="M402" s="3" t="str">
        <f t="shared" si="101"/>
        <v>89. PRODUCE THE CHEMICAL, 92. SALE OR DISTRIBUTION OF THE CHEMICAL, 93. AS A BYPRODUCT, 94. AS A MANUFACTURED IMPURITY, 116. AS A PROCESS IMPURITY, 133. ANCILLARY OR OTHER USE</v>
      </c>
      <c r="N402" s="3" t="s">
        <v>53</v>
      </c>
      <c r="O402" s="3" t="s">
        <v>1452</v>
      </c>
      <c r="P402">
        <v>440</v>
      </c>
      <c r="Q402">
        <v>11000</v>
      </c>
      <c r="R402">
        <v>11440</v>
      </c>
      <c r="S402" s="3" t="s">
        <v>1407</v>
      </c>
      <c r="T402" s="3" t="s">
        <v>1405</v>
      </c>
      <c r="U402" s="3" t="s">
        <v>1405</v>
      </c>
      <c r="V402" s="3" t="s">
        <v>1407</v>
      </c>
      <c r="W402" s="3" t="s">
        <v>1407</v>
      </c>
      <c r="X402" s="3" t="s">
        <v>1407</v>
      </c>
      <c r="Y402" s="3" t="s">
        <v>1405</v>
      </c>
      <c r="AE402" s="3" t="s">
        <v>1405</v>
      </c>
      <c r="AR402" s="3" t="s">
        <v>1405</v>
      </c>
      <c r="AS402" s="3" t="s">
        <v>1405</v>
      </c>
      <c r="AT402" s="3" t="s">
        <v>1407</v>
      </c>
      <c r="AV402" s="3" t="s">
        <v>1405</v>
      </c>
      <c r="BD402" s="3" t="s">
        <v>1405</v>
      </c>
      <c r="BK402" s="3" t="s">
        <v>1407</v>
      </c>
      <c r="BU402" s="3" t="str">
        <f t="shared" si="99"/>
        <v>89. PRODUCE THE CHEMICAL</v>
      </c>
      <c r="BV402" s="3" t="str">
        <f t="shared" si="99"/>
        <v/>
      </c>
      <c r="BW402" s="3" t="str">
        <f t="shared" si="99"/>
        <v/>
      </c>
      <c r="BX402" s="3" t="str">
        <f t="shared" si="99"/>
        <v>92. SALE OR DISTRIBUTION OF THE CHEMICAL</v>
      </c>
      <c r="BY402" s="3" t="str">
        <f t="shared" si="99"/>
        <v>93. AS A BYPRODUCT</v>
      </c>
      <c r="BZ402" s="3" t="str">
        <f t="shared" si="99"/>
        <v>94. AS A MANUFACTURED IMPURITY</v>
      </c>
      <c r="CA402" s="3" t="str">
        <f t="shared" si="99"/>
        <v/>
      </c>
      <c r="CB402" s="3" t="str">
        <f t="shared" si="99"/>
        <v/>
      </c>
      <c r="CC402" s="3" t="str">
        <f t="shared" si="99"/>
        <v/>
      </c>
      <c r="CD402" s="3" t="str">
        <f t="shared" si="99"/>
        <v/>
      </c>
      <c r="CE402" s="3" t="str">
        <f t="shared" si="103"/>
        <v/>
      </c>
      <c r="CF402" s="3" t="str">
        <f t="shared" si="103"/>
        <v/>
      </c>
      <c r="CG402" s="3" t="str">
        <f t="shared" si="103"/>
        <v/>
      </c>
      <c r="CH402" s="3" t="str">
        <f t="shared" si="103"/>
        <v/>
      </c>
      <c r="CI402" s="3" t="str">
        <f t="shared" si="103"/>
        <v/>
      </c>
      <c r="CJ402" s="3" t="str">
        <f t="shared" si="103"/>
        <v/>
      </c>
      <c r="CK402" s="3" t="str">
        <f t="shared" si="97"/>
        <v/>
      </c>
      <c r="CL402" s="3" t="str">
        <f t="shared" si="97"/>
        <v/>
      </c>
      <c r="CM402" s="3" t="str">
        <f t="shared" si="97"/>
        <v/>
      </c>
      <c r="CN402" s="3" t="str">
        <f t="shared" si="97"/>
        <v/>
      </c>
      <c r="CO402" s="3" t="str">
        <f t="shared" si="96"/>
        <v/>
      </c>
      <c r="CP402" s="3" t="str">
        <f t="shared" si="96"/>
        <v/>
      </c>
      <c r="CQ402" s="3" t="str">
        <f t="shared" si="96"/>
        <v/>
      </c>
      <c r="CR402" s="3" t="str">
        <f t="shared" si="96"/>
        <v/>
      </c>
      <c r="CS402" s="3" t="str">
        <f t="shared" si="96"/>
        <v/>
      </c>
      <c r="CT402" s="3" t="str">
        <f t="shared" si="96"/>
        <v/>
      </c>
      <c r="CU402" s="3" t="str">
        <f t="shared" si="102"/>
        <v/>
      </c>
      <c r="CV402" s="3" t="str">
        <f t="shared" si="102"/>
        <v>116. AS A PROCESS IMPURITY</v>
      </c>
      <c r="CW402" s="3" t="str">
        <f t="shared" si="102"/>
        <v/>
      </c>
      <c r="CX402" s="3" t="str">
        <f t="shared" si="102"/>
        <v/>
      </c>
      <c r="CY402" s="3" t="str">
        <f t="shared" si="102"/>
        <v/>
      </c>
      <c r="CZ402" s="3" t="str">
        <f t="shared" si="102"/>
        <v/>
      </c>
      <c r="DA402" s="3" t="str">
        <f t="shared" si="100"/>
        <v/>
      </c>
      <c r="DB402" s="3" t="str">
        <f t="shared" si="100"/>
        <v/>
      </c>
      <c r="DC402" s="3" t="str">
        <f t="shared" si="100"/>
        <v/>
      </c>
      <c r="DD402" s="3" t="str">
        <f t="shared" si="100"/>
        <v/>
      </c>
      <c r="DE402" s="3" t="str">
        <f t="shared" si="100"/>
        <v/>
      </c>
      <c r="DF402" s="3" t="str">
        <f t="shared" si="100"/>
        <v/>
      </c>
      <c r="DG402" s="3" t="str">
        <f t="shared" si="100"/>
        <v/>
      </c>
      <c r="DH402" s="3" t="str">
        <f t="shared" si="100"/>
        <v/>
      </c>
      <c r="DI402" s="3" t="str">
        <f t="shared" si="95"/>
        <v/>
      </c>
      <c r="DJ402" s="3" t="str">
        <f t="shared" si="95"/>
        <v/>
      </c>
      <c r="DK402" s="3" t="str">
        <f t="shared" si="92"/>
        <v/>
      </c>
      <c r="DL402" s="3" t="str">
        <f t="shared" si="92"/>
        <v/>
      </c>
      <c r="DM402" s="3" t="str">
        <f t="shared" si="91"/>
        <v>133. ANCILLARY OR OTHER USE</v>
      </c>
      <c r="DN402" s="3" t="str">
        <f t="shared" si="90"/>
        <v/>
      </c>
      <c r="DO402" s="3" t="str">
        <f t="shared" si="90"/>
        <v/>
      </c>
      <c r="DP402" s="3" t="str">
        <f t="shared" si="90"/>
        <v/>
      </c>
      <c r="DQ402" s="3" t="str">
        <f t="shared" ref="DQ402:DV444" si="104">IF(BO402="Yes", DQ$1,"")</f>
        <v/>
      </c>
      <c r="DR402" s="3" t="str">
        <f t="shared" si="104"/>
        <v/>
      </c>
      <c r="DS402" s="3" t="str">
        <f t="shared" si="104"/>
        <v/>
      </c>
      <c r="DT402" s="3" t="str">
        <f t="shared" si="104"/>
        <v/>
      </c>
      <c r="DU402" s="3" t="str">
        <f t="shared" si="104"/>
        <v/>
      </c>
      <c r="DV402" s="3" t="str">
        <f t="shared" si="104"/>
        <v/>
      </c>
    </row>
    <row r="403" spans="1:126" ht="135">
      <c r="A403" t="s">
        <v>115</v>
      </c>
      <c r="B403">
        <v>2018</v>
      </c>
      <c r="C403" t="s">
        <v>114</v>
      </c>
      <c r="D403">
        <v>106990</v>
      </c>
      <c r="E403" s="31">
        <v>1318217388077</v>
      </c>
      <c r="F403" t="s">
        <v>789</v>
      </c>
      <c r="G403">
        <v>324110</v>
      </c>
      <c r="H403" t="s">
        <v>790</v>
      </c>
      <c r="I403" t="s">
        <v>791</v>
      </c>
      <c r="J403" t="s">
        <v>573</v>
      </c>
      <c r="K403" t="s">
        <v>148</v>
      </c>
      <c r="L403">
        <v>775202099</v>
      </c>
      <c r="M403" s="3" t="str">
        <f t="shared" si="101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3" s="3" t="s">
        <v>53</v>
      </c>
      <c r="O403" s="3" t="s">
        <v>1452</v>
      </c>
      <c r="P403">
        <v>470</v>
      </c>
      <c r="Q403">
        <v>10000</v>
      </c>
      <c r="R403">
        <v>10470</v>
      </c>
      <c r="S403" s="3" t="s">
        <v>1407</v>
      </c>
      <c r="T403" s="3" t="s">
        <v>1405</v>
      </c>
      <c r="U403" s="3" t="s">
        <v>1405</v>
      </c>
      <c r="V403" s="3" t="s">
        <v>1407</v>
      </c>
      <c r="W403" s="3" t="s">
        <v>1407</v>
      </c>
      <c r="X403" s="3" t="s">
        <v>1405</v>
      </c>
      <c r="Y403" s="3" t="s">
        <v>1407</v>
      </c>
      <c r="Z403" s="3" t="s">
        <v>1407</v>
      </c>
      <c r="AA403" s="3" t="s">
        <v>1405</v>
      </c>
      <c r="AB403" s="3" t="s">
        <v>1407</v>
      </c>
      <c r="AC403" s="3" t="s">
        <v>1405</v>
      </c>
      <c r="AD403" s="3" t="s">
        <v>1405</v>
      </c>
      <c r="AE403" s="3" t="s">
        <v>1405</v>
      </c>
      <c r="AF403" s="3" t="s">
        <v>1405</v>
      </c>
      <c r="AG403" s="3" t="s">
        <v>1405</v>
      </c>
      <c r="AH403" s="3" t="s">
        <v>1405</v>
      </c>
      <c r="AI403" s="3" t="s">
        <v>1405</v>
      </c>
      <c r="AJ403" s="3" t="s">
        <v>1405</v>
      </c>
      <c r="AK403" s="3" t="s">
        <v>1405</v>
      </c>
      <c r="AL403" s="3" t="s">
        <v>1405</v>
      </c>
      <c r="AM403" s="3" t="s">
        <v>1405</v>
      </c>
      <c r="AN403" s="3" t="s">
        <v>1405</v>
      </c>
      <c r="AO403" s="3" t="s">
        <v>1405</v>
      </c>
      <c r="AP403" s="3" t="s">
        <v>1405</v>
      </c>
      <c r="AQ403" s="3" t="s">
        <v>1405</v>
      </c>
      <c r="AR403" s="3" t="s">
        <v>1405</v>
      </c>
      <c r="AS403" s="3" t="s">
        <v>1405</v>
      </c>
      <c r="AT403" s="3" t="s">
        <v>1405</v>
      </c>
      <c r="AU403" s="3" t="s">
        <v>1405</v>
      </c>
      <c r="AV403" s="3" t="s">
        <v>1405</v>
      </c>
      <c r="AW403" s="3" t="s">
        <v>1405</v>
      </c>
      <c r="AX403" s="3" t="s">
        <v>1405</v>
      </c>
      <c r="AY403" s="3" t="s">
        <v>1405</v>
      </c>
      <c r="AZ403" s="3" t="s">
        <v>1405</v>
      </c>
      <c r="BA403" s="3" t="s">
        <v>1405</v>
      </c>
      <c r="BB403" s="3" t="s">
        <v>1405</v>
      </c>
      <c r="BC403" s="3" t="s">
        <v>1405</v>
      </c>
      <c r="BD403" s="3" t="s">
        <v>1405</v>
      </c>
      <c r="BE403" s="3" t="s">
        <v>1405</v>
      </c>
      <c r="BF403" s="3" t="s">
        <v>1405</v>
      </c>
      <c r="BG403" s="3" t="s">
        <v>1405</v>
      </c>
      <c r="BH403" s="3" t="s">
        <v>1405</v>
      </c>
      <c r="BI403" s="3" t="s">
        <v>1405</v>
      </c>
      <c r="BJ403" s="3" t="s">
        <v>1405</v>
      </c>
      <c r="BK403" s="3" t="s">
        <v>1407</v>
      </c>
      <c r="BL403" s="3" t="s">
        <v>1407</v>
      </c>
      <c r="BM403" s="3" t="s">
        <v>1407</v>
      </c>
      <c r="BN403" s="3" t="s">
        <v>1407</v>
      </c>
      <c r="BO403" s="3" t="s">
        <v>1405</v>
      </c>
      <c r="BP403" s="3" t="s">
        <v>1405</v>
      </c>
      <c r="BQ403" s="3" t="s">
        <v>1405</v>
      </c>
      <c r="BR403" s="3" t="s">
        <v>1405</v>
      </c>
      <c r="BS403" s="3" t="s">
        <v>1407</v>
      </c>
      <c r="BT403" s="3" t="s">
        <v>1407</v>
      </c>
      <c r="BU403" s="3" t="str">
        <f t="shared" si="99"/>
        <v>89. PRODUCE THE CHEMICAL</v>
      </c>
      <c r="BV403" s="3" t="str">
        <f t="shared" si="99"/>
        <v/>
      </c>
      <c r="BW403" s="3" t="str">
        <f t="shared" si="99"/>
        <v/>
      </c>
      <c r="BX403" s="3" t="str">
        <f t="shared" si="99"/>
        <v>92. SALE OR DISTRIBUTION OF THE CHEMICAL</v>
      </c>
      <c r="BY403" s="3" t="str">
        <f t="shared" si="99"/>
        <v>93. AS A BYPRODUCT</v>
      </c>
      <c r="BZ403" s="3" t="str">
        <f t="shared" si="99"/>
        <v/>
      </c>
      <c r="CA403" s="3" t="str">
        <f t="shared" si="99"/>
        <v>95. USED AS A REACTANT</v>
      </c>
      <c r="CB403" s="3" t="str">
        <f t="shared" si="99"/>
        <v>96. P101  FEEDSTOCKS</v>
      </c>
      <c r="CC403" s="3" t="str">
        <f t="shared" si="99"/>
        <v/>
      </c>
      <c r="CD403" s="3" t="str">
        <f t="shared" si="99"/>
        <v>98. P103  INTERMEDIATES</v>
      </c>
      <c r="CE403" s="3" t="str">
        <f t="shared" si="103"/>
        <v/>
      </c>
      <c r="CF403" s="3" t="str">
        <f t="shared" si="103"/>
        <v/>
      </c>
      <c r="CG403" s="3" t="str">
        <f t="shared" si="103"/>
        <v/>
      </c>
      <c r="CH403" s="3" t="str">
        <f t="shared" si="103"/>
        <v/>
      </c>
      <c r="CI403" s="3" t="str">
        <f t="shared" si="103"/>
        <v/>
      </c>
      <c r="CJ403" s="3" t="str">
        <f t="shared" si="103"/>
        <v/>
      </c>
      <c r="CK403" s="3" t="str">
        <f t="shared" si="97"/>
        <v/>
      </c>
      <c r="CL403" s="3" t="str">
        <f t="shared" si="97"/>
        <v/>
      </c>
      <c r="CM403" s="3" t="str">
        <f t="shared" si="97"/>
        <v/>
      </c>
      <c r="CN403" s="3" t="str">
        <f t="shared" si="97"/>
        <v/>
      </c>
      <c r="CO403" s="3" t="str">
        <f t="shared" si="96"/>
        <v/>
      </c>
      <c r="CP403" s="3" t="str">
        <f t="shared" si="96"/>
        <v/>
      </c>
      <c r="CQ403" s="3" t="str">
        <f t="shared" si="96"/>
        <v/>
      </c>
      <c r="CR403" s="3" t="str">
        <f t="shared" si="96"/>
        <v/>
      </c>
      <c r="CS403" s="3" t="str">
        <f t="shared" si="96"/>
        <v/>
      </c>
      <c r="CT403" s="3" t="str">
        <f t="shared" si="96"/>
        <v/>
      </c>
      <c r="CU403" s="3" t="str">
        <f t="shared" si="102"/>
        <v/>
      </c>
      <c r="CV403" s="3" t="str">
        <f t="shared" si="102"/>
        <v/>
      </c>
      <c r="CW403" s="3" t="str">
        <f t="shared" si="102"/>
        <v/>
      </c>
      <c r="CX403" s="3" t="str">
        <f t="shared" si="102"/>
        <v/>
      </c>
      <c r="CY403" s="3" t="str">
        <f t="shared" si="102"/>
        <v/>
      </c>
      <c r="CZ403" s="3" t="str">
        <f t="shared" si="102"/>
        <v/>
      </c>
      <c r="DA403" s="3" t="str">
        <f t="shared" si="100"/>
        <v/>
      </c>
      <c r="DB403" s="3" t="str">
        <f t="shared" si="100"/>
        <v/>
      </c>
      <c r="DC403" s="3" t="str">
        <f t="shared" si="100"/>
        <v/>
      </c>
      <c r="DD403" s="3" t="str">
        <f t="shared" si="100"/>
        <v/>
      </c>
      <c r="DE403" s="3" t="str">
        <f t="shared" si="100"/>
        <v/>
      </c>
      <c r="DF403" s="3" t="str">
        <f t="shared" si="100"/>
        <v/>
      </c>
      <c r="DG403" s="3" t="str">
        <f t="shared" si="100"/>
        <v/>
      </c>
      <c r="DH403" s="3" t="str">
        <f t="shared" si="100"/>
        <v/>
      </c>
      <c r="DI403" s="3" t="str">
        <f t="shared" si="95"/>
        <v/>
      </c>
      <c r="DJ403" s="3" t="str">
        <f t="shared" si="95"/>
        <v/>
      </c>
      <c r="DK403" s="3" t="str">
        <f t="shared" si="92"/>
        <v/>
      </c>
      <c r="DL403" s="3" t="str">
        <f t="shared" si="92"/>
        <v/>
      </c>
      <c r="DM403" s="3" t="str">
        <f t="shared" si="91"/>
        <v>133. ANCILLARY OR OTHER USE</v>
      </c>
      <c r="DN403" s="3" t="str">
        <f t="shared" si="91"/>
        <v>134. Z301  CLEANER</v>
      </c>
      <c r="DO403" s="3" t="str">
        <f t="shared" si="91"/>
        <v>135. Z302  DEGREASER</v>
      </c>
      <c r="DP403" s="3" t="str">
        <f t="shared" si="91"/>
        <v>136. Z303  LUBRICANT</v>
      </c>
      <c r="DQ403" s="3" t="str">
        <f t="shared" si="104"/>
        <v/>
      </c>
      <c r="DR403" s="3" t="str">
        <f t="shared" si="104"/>
        <v/>
      </c>
      <c r="DS403" s="3" t="str">
        <f t="shared" si="104"/>
        <v/>
      </c>
      <c r="DT403" s="3" t="str">
        <f t="shared" si="104"/>
        <v/>
      </c>
      <c r="DU403" s="3" t="str">
        <f t="shared" si="104"/>
        <v>141. Z308  CONSTRUCTION MATERIALS</v>
      </c>
      <c r="DV403" s="3" t="str">
        <f t="shared" si="104"/>
        <v>142. Z399  OTHER</v>
      </c>
    </row>
    <row r="404" spans="1:126" ht="135">
      <c r="A404" t="s">
        <v>115</v>
      </c>
      <c r="B404">
        <v>2019</v>
      </c>
      <c r="C404" t="s">
        <v>114</v>
      </c>
      <c r="D404">
        <v>106990</v>
      </c>
      <c r="E404" s="31">
        <v>1319218079717</v>
      </c>
      <c r="F404" t="s">
        <v>789</v>
      </c>
      <c r="G404">
        <v>324110</v>
      </c>
      <c r="H404" t="s">
        <v>790</v>
      </c>
      <c r="I404" t="s">
        <v>791</v>
      </c>
      <c r="J404" t="s">
        <v>573</v>
      </c>
      <c r="K404" t="s">
        <v>148</v>
      </c>
      <c r="L404">
        <v>775202099</v>
      </c>
      <c r="M404" s="3" t="str">
        <f t="shared" si="101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4" s="3" t="s">
        <v>53</v>
      </c>
      <c r="O404" s="3" t="s">
        <v>1452</v>
      </c>
      <c r="P404">
        <v>1500</v>
      </c>
      <c r="Q404">
        <v>20000</v>
      </c>
      <c r="R404">
        <v>21500</v>
      </c>
      <c r="S404" s="3" t="s">
        <v>1407</v>
      </c>
      <c r="T404" s="3" t="s">
        <v>1405</v>
      </c>
      <c r="U404" s="3" t="s">
        <v>1405</v>
      </c>
      <c r="V404" s="3" t="s">
        <v>1407</v>
      </c>
      <c r="W404" s="3" t="s">
        <v>1407</v>
      </c>
      <c r="X404" s="3" t="s">
        <v>1405</v>
      </c>
      <c r="Y404" s="3" t="s">
        <v>1407</v>
      </c>
      <c r="Z404" s="3" t="s">
        <v>1407</v>
      </c>
      <c r="AA404" s="3" t="s">
        <v>1405</v>
      </c>
      <c r="AB404" s="3" t="s">
        <v>1407</v>
      </c>
      <c r="AC404" s="3" t="s">
        <v>1405</v>
      </c>
      <c r="AD404" s="3" t="s">
        <v>1405</v>
      </c>
      <c r="AE404" s="3" t="s">
        <v>1405</v>
      </c>
      <c r="AF404" s="3" t="s">
        <v>1405</v>
      </c>
      <c r="AG404" s="3" t="s">
        <v>1405</v>
      </c>
      <c r="AH404" s="3" t="s">
        <v>1405</v>
      </c>
      <c r="AI404" s="3" t="s">
        <v>1405</v>
      </c>
      <c r="AJ404" s="3" t="s">
        <v>1405</v>
      </c>
      <c r="AK404" s="3" t="s">
        <v>1405</v>
      </c>
      <c r="AL404" s="3" t="s">
        <v>1405</v>
      </c>
      <c r="AM404" s="3" t="s">
        <v>1405</v>
      </c>
      <c r="AN404" s="3" t="s">
        <v>1405</v>
      </c>
      <c r="AO404" s="3" t="s">
        <v>1405</v>
      </c>
      <c r="AP404" s="3" t="s">
        <v>1405</v>
      </c>
      <c r="AQ404" s="3" t="s">
        <v>1405</v>
      </c>
      <c r="AR404" s="3" t="s">
        <v>1405</v>
      </c>
      <c r="AS404" s="3" t="s">
        <v>1405</v>
      </c>
      <c r="AT404" s="3" t="s">
        <v>1405</v>
      </c>
      <c r="AU404" s="3" t="s">
        <v>1405</v>
      </c>
      <c r="AV404" s="3" t="s">
        <v>1405</v>
      </c>
      <c r="AW404" s="3" t="s">
        <v>1405</v>
      </c>
      <c r="AX404" s="3" t="s">
        <v>1405</v>
      </c>
      <c r="AY404" s="3" t="s">
        <v>1405</v>
      </c>
      <c r="AZ404" s="3" t="s">
        <v>1405</v>
      </c>
      <c r="BA404" s="3" t="s">
        <v>1405</v>
      </c>
      <c r="BB404" s="3" t="s">
        <v>1405</v>
      </c>
      <c r="BC404" s="3" t="s">
        <v>1405</v>
      </c>
      <c r="BD404" s="3" t="s">
        <v>1405</v>
      </c>
      <c r="BE404" s="3" t="s">
        <v>1405</v>
      </c>
      <c r="BF404" s="3" t="s">
        <v>1405</v>
      </c>
      <c r="BG404" s="3" t="s">
        <v>1405</v>
      </c>
      <c r="BH404" s="3" t="s">
        <v>1405</v>
      </c>
      <c r="BI404" s="3" t="s">
        <v>1405</v>
      </c>
      <c r="BJ404" s="3" t="s">
        <v>1405</v>
      </c>
      <c r="BK404" s="3" t="s">
        <v>1407</v>
      </c>
      <c r="BL404" s="3" t="s">
        <v>1407</v>
      </c>
      <c r="BM404" s="3" t="s">
        <v>1407</v>
      </c>
      <c r="BN404" s="3" t="s">
        <v>1407</v>
      </c>
      <c r="BO404" s="3" t="s">
        <v>1405</v>
      </c>
      <c r="BP404" s="3" t="s">
        <v>1405</v>
      </c>
      <c r="BQ404" s="3" t="s">
        <v>1405</v>
      </c>
      <c r="BR404" s="3" t="s">
        <v>1405</v>
      </c>
      <c r="BS404" s="3" t="s">
        <v>1407</v>
      </c>
      <c r="BT404" s="3" t="s">
        <v>1407</v>
      </c>
      <c r="BU404" s="3" t="str">
        <f t="shared" si="99"/>
        <v>89. PRODUCE THE CHEMICAL</v>
      </c>
      <c r="BV404" s="3" t="str">
        <f t="shared" si="99"/>
        <v/>
      </c>
      <c r="BW404" s="3" t="str">
        <f t="shared" si="99"/>
        <v/>
      </c>
      <c r="BX404" s="3" t="str">
        <f t="shared" si="99"/>
        <v>92. SALE OR DISTRIBUTION OF THE CHEMICAL</v>
      </c>
      <c r="BY404" s="3" t="str">
        <f t="shared" si="99"/>
        <v>93. AS A BYPRODUCT</v>
      </c>
      <c r="BZ404" s="3" t="str">
        <f t="shared" si="99"/>
        <v/>
      </c>
      <c r="CA404" s="3" t="str">
        <f t="shared" si="99"/>
        <v>95. USED AS A REACTANT</v>
      </c>
      <c r="CB404" s="3" t="str">
        <f t="shared" si="99"/>
        <v>96. P101  FEEDSTOCKS</v>
      </c>
      <c r="CC404" s="3" t="str">
        <f t="shared" si="99"/>
        <v/>
      </c>
      <c r="CD404" s="3" t="str">
        <f t="shared" ref="CD404:CH467" si="105">IF(AB404="Yes", CD$1,"")</f>
        <v>98. P103  INTERMEDIATES</v>
      </c>
      <c r="CE404" s="3" t="str">
        <f t="shared" si="103"/>
        <v/>
      </c>
      <c r="CF404" s="3" t="str">
        <f t="shared" si="103"/>
        <v/>
      </c>
      <c r="CG404" s="3" t="str">
        <f t="shared" si="103"/>
        <v/>
      </c>
      <c r="CH404" s="3" t="str">
        <f t="shared" si="103"/>
        <v/>
      </c>
      <c r="CI404" s="3" t="str">
        <f t="shared" si="103"/>
        <v/>
      </c>
      <c r="CJ404" s="3" t="str">
        <f t="shared" si="103"/>
        <v/>
      </c>
      <c r="CK404" s="3" t="str">
        <f t="shared" si="97"/>
        <v/>
      </c>
      <c r="CL404" s="3" t="str">
        <f t="shared" si="97"/>
        <v/>
      </c>
      <c r="CM404" s="3" t="str">
        <f t="shared" si="97"/>
        <v/>
      </c>
      <c r="CN404" s="3" t="str">
        <f t="shared" si="97"/>
        <v/>
      </c>
      <c r="CO404" s="3" t="str">
        <f t="shared" si="96"/>
        <v/>
      </c>
      <c r="CP404" s="3" t="str">
        <f t="shared" si="96"/>
        <v/>
      </c>
      <c r="CQ404" s="3" t="str">
        <f t="shared" si="96"/>
        <v/>
      </c>
      <c r="CR404" s="3" t="str">
        <f t="shared" si="96"/>
        <v/>
      </c>
      <c r="CS404" s="3" t="str">
        <f t="shared" si="96"/>
        <v/>
      </c>
      <c r="CT404" s="3" t="str">
        <f t="shared" si="96"/>
        <v/>
      </c>
      <c r="CU404" s="3" t="str">
        <f t="shared" si="102"/>
        <v/>
      </c>
      <c r="CV404" s="3" t="str">
        <f t="shared" si="102"/>
        <v/>
      </c>
      <c r="CW404" s="3" t="str">
        <f t="shared" si="102"/>
        <v/>
      </c>
      <c r="CX404" s="3" t="str">
        <f t="shared" si="102"/>
        <v/>
      </c>
      <c r="CY404" s="3" t="str">
        <f t="shared" si="102"/>
        <v/>
      </c>
      <c r="CZ404" s="3" t="str">
        <f t="shared" si="102"/>
        <v/>
      </c>
      <c r="DA404" s="3" t="str">
        <f t="shared" si="100"/>
        <v/>
      </c>
      <c r="DB404" s="3" t="str">
        <f t="shared" si="100"/>
        <v/>
      </c>
      <c r="DC404" s="3" t="str">
        <f t="shared" si="100"/>
        <v/>
      </c>
      <c r="DD404" s="3" t="str">
        <f t="shared" si="100"/>
        <v/>
      </c>
      <c r="DE404" s="3" t="str">
        <f t="shared" si="100"/>
        <v/>
      </c>
      <c r="DF404" s="3" t="str">
        <f t="shared" si="100"/>
        <v/>
      </c>
      <c r="DG404" s="3" t="str">
        <f t="shared" si="100"/>
        <v/>
      </c>
      <c r="DH404" s="3" t="str">
        <f t="shared" si="100"/>
        <v/>
      </c>
      <c r="DI404" s="3" t="str">
        <f t="shared" si="95"/>
        <v/>
      </c>
      <c r="DJ404" s="3" t="str">
        <f t="shared" si="95"/>
        <v/>
      </c>
      <c r="DK404" s="3" t="str">
        <f t="shared" si="92"/>
        <v/>
      </c>
      <c r="DL404" s="3" t="str">
        <f t="shared" si="92"/>
        <v/>
      </c>
      <c r="DM404" s="3" t="str">
        <f t="shared" si="91"/>
        <v>133. ANCILLARY OR OTHER USE</v>
      </c>
      <c r="DN404" s="3" t="str">
        <f t="shared" si="91"/>
        <v>134. Z301  CLEANER</v>
      </c>
      <c r="DO404" s="3" t="str">
        <f t="shared" si="91"/>
        <v>135. Z302  DEGREASER</v>
      </c>
      <c r="DP404" s="3" t="str">
        <f t="shared" si="91"/>
        <v>136. Z303  LUBRICANT</v>
      </c>
      <c r="DQ404" s="3" t="str">
        <f t="shared" si="104"/>
        <v/>
      </c>
      <c r="DR404" s="3" t="str">
        <f t="shared" si="104"/>
        <v/>
      </c>
      <c r="DS404" s="3" t="str">
        <f t="shared" si="104"/>
        <v/>
      </c>
      <c r="DT404" s="3" t="str">
        <f t="shared" si="104"/>
        <v/>
      </c>
      <c r="DU404" s="3" t="str">
        <f t="shared" si="104"/>
        <v>141. Z308  CONSTRUCTION MATERIALS</v>
      </c>
      <c r="DV404" s="3" t="str">
        <f t="shared" si="104"/>
        <v>142. Z399  OTHER</v>
      </c>
    </row>
    <row r="405" spans="1:126" ht="60">
      <c r="A405" t="s">
        <v>115</v>
      </c>
      <c r="B405">
        <v>2020</v>
      </c>
      <c r="C405" t="s">
        <v>114</v>
      </c>
      <c r="D405">
        <v>106990</v>
      </c>
      <c r="E405" s="31">
        <v>1320219027861</v>
      </c>
      <c r="F405" t="s">
        <v>789</v>
      </c>
      <c r="G405">
        <v>324110</v>
      </c>
      <c r="H405" t="s">
        <v>790</v>
      </c>
      <c r="I405" t="s">
        <v>791</v>
      </c>
      <c r="J405" t="s">
        <v>573</v>
      </c>
      <c r="K405" t="s">
        <v>148</v>
      </c>
      <c r="L405">
        <v>775202099</v>
      </c>
      <c r="M405" s="3" t="str">
        <f t="shared" si="101"/>
        <v>95. USED AS A REACTANT, 97. P102  RAW MATERIALS</v>
      </c>
      <c r="N405" s="3" t="s">
        <v>53</v>
      </c>
      <c r="O405" s="3" t="s">
        <v>1453</v>
      </c>
      <c r="P405">
        <v>820</v>
      </c>
      <c r="Q405">
        <v>10000</v>
      </c>
      <c r="R405">
        <v>10820</v>
      </c>
      <c r="S405" s="3" t="s">
        <v>1405</v>
      </c>
      <c r="T405" s="3" t="s">
        <v>1405</v>
      </c>
      <c r="U405" s="3" t="s">
        <v>1405</v>
      </c>
      <c r="V405" s="3" t="s">
        <v>1405</v>
      </c>
      <c r="W405" s="3" t="s">
        <v>1405</v>
      </c>
      <c r="X405" s="3" t="s">
        <v>1405</v>
      </c>
      <c r="Y405" s="3" t="s">
        <v>1407</v>
      </c>
      <c r="Z405" s="3" t="s">
        <v>1405</v>
      </c>
      <c r="AA405" s="3" t="s">
        <v>1407</v>
      </c>
      <c r="AB405" s="3" t="s">
        <v>1405</v>
      </c>
      <c r="AC405" s="3" t="s">
        <v>1405</v>
      </c>
      <c r="AD405" s="3" t="s">
        <v>1405</v>
      </c>
      <c r="AE405" s="3" t="s">
        <v>1405</v>
      </c>
      <c r="AF405" s="3" t="s">
        <v>1405</v>
      </c>
      <c r="AG405" s="3" t="s">
        <v>1405</v>
      </c>
      <c r="AH405" s="3" t="s">
        <v>1405</v>
      </c>
      <c r="AI405" s="3" t="s">
        <v>1405</v>
      </c>
      <c r="AJ405" s="3" t="s">
        <v>1405</v>
      </c>
      <c r="AK405" s="3" t="s">
        <v>1405</v>
      </c>
      <c r="AL405" s="3" t="s">
        <v>1405</v>
      </c>
      <c r="AM405" s="3" t="s">
        <v>1405</v>
      </c>
      <c r="AN405" s="3" t="s">
        <v>1405</v>
      </c>
      <c r="AO405" s="3" t="s">
        <v>1405</v>
      </c>
      <c r="AP405" s="3" t="s">
        <v>1405</v>
      </c>
      <c r="AQ405" s="3" t="s">
        <v>1405</v>
      </c>
      <c r="AR405" s="3" t="s">
        <v>1405</v>
      </c>
      <c r="AS405" s="3" t="s">
        <v>1405</v>
      </c>
      <c r="AT405" s="3" t="s">
        <v>1405</v>
      </c>
      <c r="AU405" s="3" t="s">
        <v>1405</v>
      </c>
      <c r="AV405" s="3" t="s">
        <v>1405</v>
      </c>
      <c r="AW405" s="3" t="s">
        <v>1405</v>
      </c>
      <c r="AX405" s="3" t="s">
        <v>1405</v>
      </c>
      <c r="AY405" s="3" t="s">
        <v>1405</v>
      </c>
      <c r="AZ405" s="3" t="s">
        <v>1405</v>
      </c>
      <c r="BA405" s="3" t="s">
        <v>1405</v>
      </c>
      <c r="BB405" s="3" t="s">
        <v>1405</v>
      </c>
      <c r="BC405" s="3" t="s">
        <v>1405</v>
      </c>
      <c r="BD405" s="3" t="s">
        <v>1405</v>
      </c>
      <c r="BE405" s="3" t="s">
        <v>1405</v>
      </c>
      <c r="BF405" s="3" t="s">
        <v>1405</v>
      </c>
      <c r="BG405" s="3" t="s">
        <v>1405</v>
      </c>
      <c r="BH405" s="3" t="s">
        <v>1405</v>
      </c>
      <c r="BI405" s="3" t="s">
        <v>1405</v>
      </c>
      <c r="BJ405" s="3" t="s">
        <v>1405</v>
      </c>
      <c r="BK405" s="3" t="s">
        <v>1405</v>
      </c>
      <c r="BL405" s="3" t="s">
        <v>1405</v>
      </c>
      <c r="BM405" s="3" t="s">
        <v>1405</v>
      </c>
      <c r="BN405" s="3" t="s">
        <v>1405</v>
      </c>
      <c r="BO405" s="3" t="s">
        <v>1405</v>
      </c>
      <c r="BP405" s="3" t="s">
        <v>1405</v>
      </c>
      <c r="BQ405" s="3" t="s">
        <v>1405</v>
      </c>
      <c r="BR405" s="3" t="s">
        <v>1405</v>
      </c>
      <c r="BS405" s="3" t="s">
        <v>1405</v>
      </c>
      <c r="BT405" s="3" t="s">
        <v>1405</v>
      </c>
      <c r="BU405" s="3" t="str">
        <f t="shared" ref="BU405:CC433" si="106">IF(S405="Yes", BU$1,"")</f>
        <v/>
      </c>
      <c r="BV405" s="3" t="str">
        <f t="shared" si="106"/>
        <v/>
      </c>
      <c r="BW405" s="3" t="str">
        <f t="shared" si="106"/>
        <v/>
      </c>
      <c r="BX405" s="3" t="str">
        <f t="shared" si="106"/>
        <v/>
      </c>
      <c r="BY405" s="3" t="str">
        <f t="shared" si="106"/>
        <v/>
      </c>
      <c r="BZ405" s="3" t="str">
        <f t="shared" si="106"/>
        <v/>
      </c>
      <c r="CA405" s="3" t="str">
        <f t="shared" si="106"/>
        <v>95. USED AS A REACTANT</v>
      </c>
      <c r="CB405" s="3" t="str">
        <f t="shared" si="106"/>
        <v/>
      </c>
      <c r="CC405" s="3" t="str">
        <f t="shared" si="106"/>
        <v>97. P102  RAW MATERIALS</v>
      </c>
      <c r="CD405" s="3" t="str">
        <f t="shared" si="105"/>
        <v/>
      </c>
      <c r="CE405" s="3" t="str">
        <f t="shared" si="103"/>
        <v/>
      </c>
      <c r="CF405" s="3" t="str">
        <f t="shared" si="103"/>
        <v/>
      </c>
      <c r="CG405" s="3" t="str">
        <f t="shared" si="103"/>
        <v/>
      </c>
      <c r="CH405" s="3" t="str">
        <f t="shared" si="103"/>
        <v/>
      </c>
      <c r="CI405" s="3" t="str">
        <f t="shared" si="103"/>
        <v/>
      </c>
      <c r="CJ405" s="3" t="str">
        <f t="shared" si="103"/>
        <v/>
      </c>
      <c r="CK405" s="3" t="str">
        <f t="shared" si="97"/>
        <v/>
      </c>
      <c r="CL405" s="3" t="str">
        <f t="shared" si="97"/>
        <v/>
      </c>
      <c r="CM405" s="3" t="str">
        <f t="shared" si="97"/>
        <v/>
      </c>
      <c r="CN405" s="3" t="str">
        <f t="shared" si="97"/>
        <v/>
      </c>
      <c r="CO405" s="3" t="str">
        <f t="shared" si="96"/>
        <v/>
      </c>
      <c r="CP405" s="3" t="str">
        <f t="shared" si="96"/>
        <v/>
      </c>
      <c r="CQ405" s="3" t="str">
        <f t="shared" si="96"/>
        <v/>
      </c>
      <c r="CR405" s="3" t="str">
        <f t="shared" si="96"/>
        <v/>
      </c>
      <c r="CS405" s="3" t="str">
        <f t="shared" si="96"/>
        <v/>
      </c>
      <c r="CT405" s="3" t="str">
        <f t="shared" si="96"/>
        <v/>
      </c>
      <c r="CU405" s="3" t="str">
        <f t="shared" si="102"/>
        <v/>
      </c>
      <c r="CV405" s="3" t="str">
        <f t="shared" si="102"/>
        <v/>
      </c>
      <c r="CW405" s="3" t="str">
        <f t="shared" si="102"/>
        <v/>
      </c>
      <c r="CX405" s="3" t="str">
        <f t="shared" si="102"/>
        <v/>
      </c>
      <c r="CY405" s="3" t="str">
        <f t="shared" si="102"/>
        <v/>
      </c>
      <c r="CZ405" s="3" t="str">
        <f t="shared" si="102"/>
        <v/>
      </c>
      <c r="DA405" s="3" t="str">
        <f t="shared" si="100"/>
        <v/>
      </c>
      <c r="DB405" s="3" t="str">
        <f t="shared" si="100"/>
        <v/>
      </c>
      <c r="DC405" s="3" t="str">
        <f t="shared" si="100"/>
        <v/>
      </c>
      <c r="DD405" s="3" t="str">
        <f t="shared" si="100"/>
        <v/>
      </c>
      <c r="DE405" s="3" t="str">
        <f t="shared" si="100"/>
        <v/>
      </c>
      <c r="DF405" s="3" t="str">
        <f t="shared" si="100"/>
        <v/>
      </c>
      <c r="DG405" s="3" t="str">
        <f t="shared" si="100"/>
        <v/>
      </c>
      <c r="DH405" s="3" t="str">
        <f t="shared" si="100"/>
        <v/>
      </c>
      <c r="DI405" s="3" t="str">
        <f t="shared" si="95"/>
        <v/>
      </c>
      <c r="DJ405" s="3" t="str">
        <f t="shared" si="95"/>
        <v/>
      </c>
      <c r="DK405" s="3" t="str">
        <f t="shared" si="92"/>
        <v/>
      </c>
      <c r="DL405" s="3" t="str">
        <f t="shared" si="92"/>
        <v/>
      </c>
      <c r="DM405" s="3" t="str">
        <f t="shared" si="91"/>
        <v/>
      </c>
      <c r="DN405" s="3" t="str">
        <f t="shared" si="91"/>
        <v/>
      </c>
      <c r="DO405" s="3" t="str">
        <f t="shared" si="91"/>
        <v/>
      </c>
      <c r="DP405" s="3" t="str">
        <f t="shared" si="91"/>
        <v/>
      </c>
      <c r="DQ405" s="3" t="str">
        <f t="shared" si="104"/>
        <v/>
      </c>
      <c r="DR405" s="3" t="str">
        <f t="shared" si="104"/>
        <v/>
      </c>
      <c r="DS405" s="3" t="str">
        <f t="shared" si="104"/>
        <v/>
      </c>
      <c r="DT405" s="3" t="str">
        <f t="shared" si="104"/>
        <v/>
      </c>
      <c r="DU405" s="3" t="str">
        <f t="shared" si="104"/>
        <v/>
      </c>
      <c r="DV405" s="3" t="str">
        <f t="shared" si="104"/>
        <v/>
      </c>
    </row>
    <row r="406" spans="1:126" ht="135">
      <c r="A406" t="s">
        <v>115</v>
      </c>
      <c r="B406">
        <v>2021</v>
      </c>
      <c r="C406" t="s">
        <v>114</v>
      </c>
      <c r="D406">
        <v>106990</v>
      </c>
      <c r="E406" s="31">
        <v>1321220056826</v>
      </c>
      <c r="F406" t="s">
        <v>789</v>
      </c>
      <c r="G406">
        <v>324110</v>
      </c>
      <c r="H406" t="s">
        <v>790</v>
      </c>
      <c r="I406" t="s">
        <v>791</v>
      </c>
      <c r="J406" t="s">
        <v>573</v>
      </c>
      <c r="K406" t="s">
        <v>148</v>
      </c>
      <c r="L406">
        <v>775202099</v>
      </c>
      <c r="M406" s="3" t="str">
        <f t="shared" si="101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6" s="3" t="s">
        <v>53</v>
      </c>
      <c r="O406" s="3" t="s">
        <v>1452</v>
      </c>
      <c r="P406">
        <v>820</v>
      </c>
      <c r="Q406">
        <v>11000</v>
      </c>
      <c r="R406">
        <v>11820</v>
      </c>
      <c r="S406" s="3" t="s">
        <v>1407</v>
      </c>
      <c r="T406" s="3" t="s">
        <v>1405</v>
      </c>
      <c r="U406" s="3" t="s">
        <v>1405</v>
      </c>
      <c r="V406" s="3" t="s">
        <v>1407</v>
      </c>
      <c r="W406" s="3" t="s">
        <v>1407</v>
      </c>
      <c r="X406" s="3" t="s">
        <v>1405</v>
      </c>
      <c r="Y406" s="3" t="s">
        <v>1407</v>
      </c>
      <c r="Z406" s="3" t="s">
        <v>1407</v>
      </c>
      <c r="AA406" s="3" t="s">
        <v>1405</v>
      </c>
      <c r="AB406" s="3" t="s">
        <v>1407</v>
      </c>
      <c r="AC406" s="3" t="s">
        <v>1405</v>
      </c>
      <c r="AD406" s="3" t="s">
        <v>1405</v>
      </c>
      <c r="AE406" s="3" t="s">
        <v>1405</v>
      </c>
      <c r="AF406" s="3" t="s">
        <v>1405</v>
      </c>
      <c r="AG406" s="3" t="s">
        <v>1405</v>
      </c>
      <c r="AH406" s="3" t="s">
        <v>1405</v>
      </c>
      <c r="AI406" s="3" t="s">
        <v>1405</v>
      </c>
      <c r="AJ406" s="3" t="s">
        <v>1405</v>
      </c>
      <c r="AK406" s="3" t="s">
        <v>1405</v>
      </c>
      <c r="AL406" s="3" t="s">
        <v>1405</v>
      </c>
      <c r="AM406" s="3" t="s">
        <v>1405</v>
      </c>
      <c r="AN406" s="3" t="s">
        <v>1405</v>
      </c>
      <c r="AO406" s="3" t="s">
        <v>1405</v>
      </c>
      <c r="AP406" s="3" t="s">
        <v>1405</v>
      </c>
      <c r="AQ406" s="3" t="s">
        <v>1405</v>
      </c>
      <c r="AR406" s="3" t="s">
        <v>1405</v>
      </c>
      <c r="AS406" s="3" t="s">
        <v>1405</v>
      </c>
      <c r="AT406" s="3" t="s">
        <v>1405</v>
      </c>
      <c r="AU406" s="3" t="s">
        <v>1405</v>
      </c>
      <c r="AV406" s="3" t="s">
        <v>1405</v>
      </c>
      <c r="AW406" s="3" t="s">
        <v>1405</v>
      </c>
      <c r="AX406" s="3" t="s">
        <v>1405</v>
      </c>
      <c r="AY406" s="3" t="s">
        <v>1405</v>
      </c>
      <c r="AZ406" s="3" t="s">
        <v>1405</v>
      </c>
      <c r="BA406" s="3" t="s">
        <v>1405</v>
      </c>
      <c r="BB406" s="3" t="s">
        <v>1405</v>
      </c>
      <c r="BC406" s="3" t="s">
        <v>1405</v>
      </c>
      <c r="BD406" s="3" t="s">
        <v>1405</v>
      </c>
      <c r="BE406" s="3" t="s">
        <v>1405</v>
      </c>
      <c r="BF406" s="3" t="s">
        <v>1405</v>
      </c>
      <c r="BG406" s="3" t="s">
        <v>1405</v>
      </c>
      <c r="BH406" s="3" t="s">
        <v>1405</v>
      </c>
      <c r="BI406" s="3" t="s">
        <v>1405</v>
      </c>
      <c r="BJ406" s="3" t="s">
        <v>1405</v>
      </c>
      <c r="BK406" s="3" t="s">
        <v>1407</v>
      </c>
      <c r="BL406" s="3" t="s">
        <v>1407</v>
      </c>
      <c r="BM406" s="3" t="s">
        <v>1407</v>
      </c>
      <c r="BN406" s="3" t="s">
        <v>1407</v>
      </c>
      <c r="BO406" s="3" t="s">
        <v>1405</v>
      </c>
      <c r="BP406" s="3" t="s">
        <v>1405</v>
      </c>
      <c r="BQ406" s="3" t="s">
        <v>1405</v>
      </c>
      <c r="BR406" s="3" t="s">
        <v>1405</v>
      </c>
      <c r="BS406" s="3" t="s">
        <v>1407</v>
      </c>
      <c r="BT406" s="3" t="s">
        <v>1407</v>
      </c>
      <c r="BU406" s="3" t="str">
        <f t="shared" si="106"/>
        <v>89. PRODUCE THE CHEMICAL</v>
      </c>
      <c r="BV406" s="3" t="str">
        <f t="shared" si="106"/>
        <v/>
      </c>
      <c r="BW406" s="3" t="str">
        <f t="shared" si="106"/>
        <v/>
      </c>
      <c r="BX406" s="3" t="str">
        <f t="shared" si="106"/>
        <v>92. SALE OR DISTRIBUTION OF THE CHEMICAL</v>
      </c>
      <c r="BY406" s="3" t="str">
        <f t="shared" si="106"/>
        <v>93. AS A BYPRODUCT</v>
      </c>
      <c r="BZ406" s="3" t="str">
        <f t="shared" si="106"/>
        <v/>
      </c>
      <c r="CA406" s="3" t="str">
        <f t="shared" si="106"/>
        <v>95. USED AS A REACTANT</v>
      </c>
      <c r="CB406" s="3" t="str">
        <f t="shared" si="106"/>
        <v>96. P101  FEEDSTOCKS</v>
      </c>
      <c r="CC406" s="3" t="str">
        <f t="shared" si="106"/>
        <v/>
      </c>
      <c r="CD406" s="3" t="str">
        <f t="shared" si="105"/>
        <v>98. P103  INTERMEDIATES</v>
      </c>
      <c r="CE406" s="3" t="str">
        <f t="shared" si="103"/>
        <v/>
      </c>
      <c r="CF406" s="3" t="str">
        <f t="shared" si="103"/>
        <v/>
      </c>
      <c r="CG406" s="3" t="str">
        <f t="shared" si="103"/>
        <v/>
      </c>
      <c r="CH406" s="3" t="str">
        <f t="shared" si="103"/>
        <v/>
      </c>
      <c r="CI406" s="3" t="str">
        <f t="shared" si="103"/>
        <v/>
      </c>
      <c r="CJ406" s="3" t="str">
        <f t="shared" si="103"/>
        <v/>
      </c>
      <c r="CK406" s="3" t="str">
        <f t="shared" si="97"/>
        <v/>
      </c>
      <c r="CL406" s="3" t="str">
        <f t="shared" si="97"/>
        <v/>
      </c>
      <c r="CM406" s="3" t="str">
        <f t="shared" si="97"/>
        <v/>
      </c>
      <c r="CN406" s="3" t="str">
        <f t="shared" si="97"/>
        <v/>
      </c>
      <c r="CO406" s="3" t="str">
        <f t="shared" si="96"/>
        <v/>
      </c>
      <c r="CP406" s="3" t="str">
        <f t="shared" si="96"/>
        <v/>
      </c>
      <c r="CQ406" s="3" t="str">
        <f t="shared" si="96"/>
        <v/>
      </c>
      <c r="CR406" s="3" t="str">
        <f t="shared" si="96"/>
        <v/>
      </c>
      <c r="CS406" s="3" t="str">
        <f t="shared" si="96"/>
        <v/>
      </c>
      <c r="CT406" s="3" t="str">
        <f t="shared" si="96"/>
        <v/>
      </c>
      <c r="CU406" s="3" t="str">
        <f t="shared" si="102"/>
        <v/>
      </c>
      <c r="CV406" s="3" t="str">
        <f t="shared" si="102"/>
        <v/>
      </c>
      <c r="CW406" s="3" t="str">
        <f t="shared" si="102"/>
        <v/>
      </c>
      <c r="CX406" s="3" t="str">
        <f t="shared" si="102"/>
        <v/>
      </c>
      <c r="CY406" s="3" t="str">
        <f t="shared" si="102"/>
        <v/>
      </c>
      <c r="CZ406" s="3" t="str">
        <f t="shared" si="102"/>
        <v/>
      </c>
      <c r="DA406" s="3" t="str">
        <f t="shared" si="100"/>
        <v/>
      </c>
      <c r="DB406" s="3" t="str">
        <f t="shared" si="100"/>
        <v/>
      </c>
      <c r="DC406" s="3" t="str">
        <f t="shared" si="100"/>
        <v/>
      </c>
      <c r="DD406" s="3" t="str">
        <f t="shared" si="100"/>
        <v/>
      </c>
      <c r="DE406" s="3" t="str">
        <f t="shared" si="100"/>
        <v/>
      </c>
      <c r="DF406" s="3" t="str">
        <f t="shared" si="100"/>
        <v/>
      </c>
      <c r="DG406" s="3" t="str">
        <f t="shared" si="100"/>
        <v/>
      </c>
      <c r="DH406" s="3" t="str">
        <f t="shared" si="100"/>
        <v/>
      </c>
      <c r="DI406" s="3" t="str">
        <f t="shared" si="95"/>
        <v/>
      </c>
      <c r="DJ406" s="3" t="str">
        <f t="shared" si="95"/>
        <v/>
      </c>
      <c r="DK406" s="3" t="str">
        <f t="shared" si="92"/>
        <v/>
      </c>
      <c r="DL406" s="3" t="str">
        <f t="shared" si="92"/>
        <v/>
      </c>
      <c r="DM406" s="3" t="str">
        <f t="shared" si="91"/>
        <v>133. ANCILLARY OR OTHER USE</v>
      </c>
      <c r="DN406" s="3" t="str">
        <f t="shared" si="91"/>
        <v>134. Z301  CLEANER</v>
      </c>
      <c r="DO406" s="3" t="str">
        <f t="shared" si="91"/>
        <v>135. Z302  DEGREASER</v>
      </c>
      <c r="DP406" s="3" t="str">
        <f t="shared" si="91"/>
        <v>136. Z303  LUBRICANT</v>
      </c>
      <c r="DQ406" s="3" t="str">
        <f t="shared" si="104"/>
        <v/>
      </c>
      <c r="DR406" s="3" t="str">
        <f t="shared" si="104"/>
        <v/>
      </c>
      <c r="DS406" s="3" t="str">
        <f t="shared" si="104"/>
        <v/>
      </c>
      <c r="DT406" s="3" t="str">
        <f t="shared" si="104"/>
        <v/>
      </c>
      <c r="DU406" s="3" t="str">
        <f t="shared" si="104"/>
        <v>141. Z308  CONSTRUCTION MATERIALS</v>
      </c>
      <c r="DV406" s="3" t="str">
        <f t="shared" si="104"/>
        <v>142. Z399  OTHER</v>
      </c>
    </row>
    <row r="407" spans="1:126" ht="30">
      <c r="A407" t="s">
        <v>115</v>
      </c>
      <c r="B407">
        <v>2016</v>
      </c>
      <c r="C407" t="s">
        <v>114</v>
      </c>
      <c r="D407">
        <v>106990</v>
      </c>
      <c r="E407" s="31">
        <v>1316215037007</v>
      </c>
      <c r="F407" t="s">
        <v>792</v>
      </c>
      <c r="G407">
        <v>325212</v>
      </c>
      <c r="H407" t="s">
        <v>227</v>
      </c>
      <c r="I407" t="s">
        <v>793</v>
      </c>
      <c r="J407" t="s">
        <v>255</v>
      </c>
      <c r="K407" t="s">
        <v>250</v>
      </c>
      <c r="L407">
        <v>44301</v>
      </c>
      <c r="M407" s="3" t="str">
        <f t="shared" si="101"/>
        <v>95. USED AS A REACTANT</v>
      </c>
      <c r="N407" s="3" t="s">
        <v>66</v>
      </c>
      <c r="O407" s="3" t="s">
        <v>1437</v>
      </c>
      <c r="P407">
        <v>0</v>
      </c>
      <c r="Q407">
        <v>123.63</v>
      </c>
      <c r="R407">
        <v>123.63</v>
      </c>
      <c r="S407" s="3" t="s">
        <v>1405</v>
      </c>
      <c r="T407" s="3" t="s">
        <v>1405</v>
      </c>
      <c r="U407" s="3" t="s">
        <v>1405</v>
      </c>
      <c r="V407" s="3" t="s">
        <v>1405</v>
      </c>
      <c r="W407" s="3" t="s">
        <v>1405</v>
      </c>
      <c r="X407" s="3" t="s">
        <v>1405</v>
      </c>
      <c r="Y407" s="3" t="s">
        <v>1407</v>
      </c>
      <c r="AE407" s="3" t="s">
        <v>1405</v>
      </c>
      <c r="AR407" s="3" t="s">
        <v>1405</v>
      </c>
      <c r="AS407" s="3" t="s">
        <v>1405</v>
      </c>
      <c r="AT407" s="3" t="s">
        <v>1405</v>
      </c>
      <c r="AV407" s="3" t="s">
        <v>1405</v>
      </c>
      <c r="BD407" s="3" t="s">
        <v>1405</v>
      </c>
      <c r="BK407" s="3" t="s">
        <v>1405</v>
      </c>
      <c r="BU407" s="3" t="str">
        <f t="shared" si="106"/>
        <v/>
      </c>
      <c r="BV407" s="3" t="str">
        <f t="shared" si="106"/>
        <v/>
      </c>
      <c r="BW407" s="3" t="str">
        <f t="shared" si="106"/>
        <v/>
      </c>
      <c r="BX407" s="3" t="str">
        <f t="shared" si="106"/>
        <v/>
      </c>
      <c r="BY407" s="3" t="str">
        <f t="shared" si="106"/>
        <v/>
      </c>
      <c r="BZ407" s="3" t="str">
        <f t="shared" si="106"/>
        <v/>
      </c>
      <c r="CA407" s="3" t="str">
        <f t="shared" si="106"/>
        <v>95. USED AS A REACTANT</v>
      </c>
      <c r="CB407" s="3" t="str">
        <f t="shared" si="106"/>
        <v/>
      </c>
      <c r="CC407" s="3" t="str">
        <f t="shared" si="106"/>
        <v/>
      </c>
      <c r="CD407" s="3" t="str">
        <f t="shared" si="105"/>
        <v/>
      </c>
      <c r="CE407" s="3" t="str">
        <f t="shared" si="103"/>
        <v/>
      </c>
      <c r="CF407" s="3" t="str">
        <f t="shared" si="103"/>
        <v/>
      </c>
      <c r="CG407" s="3" t="str">
        <f t="shared" si="103"/>
        <v/>
      </c>
      <c r="CH407" s="3" t="str">
        <f t="shared" si="103"/>
        <v/>
      </c>
      <c r="CI407" s="3" t="str">
        <f t="shared" si="103"/>
        <v/>
      </c>
      <c r="CJ407" s="3" t="str">
        <f t="shared" si="103"/>
        <v/>
      </c>
      <c r="CK407" s="3" t="str">
        <f t="shared" si="97"/>
        <v/>
      </c>
      <c r="CL407" s="3" t="str">
        <f t="shared" si="97"/>
        <v/>
      </c>
      <c r="CM407" s="3" t="str">
        <f t="shared" si="97"/>
        <v/>
      </c>
      <c r="CN407" s="3" t="str">
        <f t="shared" si="97"/>
        <v/>
      </c>
      <c r="CO407" s="3" t="str">
        <f t="shared" si="96"/>
        <v/>
      </c>
      <c r="CP407" s="3" t="str">
        <f t="shared" si="96"/>
        <v/>
      </c>
      <c r="CQ407" s="3" t="str">
        <f t="shared" si="96"/>
        <v/>
      </c>
      <c r="CR407" s="3" t="str">
        <f t="shared" si="96"/>
        <v/>
      </c>
      <c r="CS407" s="3" t="str">
        <f t="shared" si="96"/>
        <v/>
      </c>
      <c r="CT407" s="3" t="str">
        <f t="shared" si="96"/>
        <v/>
      </c>
      <c r="CU407" s="3" t="str">
        <f t="shared" si="102"/>
        <v/>
      </c>
      <c r="CV407" s="3" t="str">
        <f t="shared" si="102"/>
        <v/>
      </c>
      <c r="CW407" s="3" t="str">
        <f t="shared" si="102"/>
        <v/>
      </c>
      <c r="CX407" s="3" t="str">
        <f t="shared" si="102"/>
        <v/>
      </c>
      <c r="CY407" s="3" t="str">
        <f t="shared" si="102"/>
        <v/>
      </c>
      <c r="CZ407" s="3" t="str">
        <f t="shared" si="102"/>
        <v/>
      </c>
      <c r="DA407" s="3" t="str">
        <f t="shared" si="100"/>
        <v/>
      </c>
      <c r="DB407" s="3" t="str">
        <f t="shared" si="100"/>
        <v/>
      </c>
      <c r="DC407" s="3" t="str">
        <f t="shared" si="100"/>
        <v/>
      </c>
      <c r="DD407" s="3" t="str">
        <f t="shared" si="100"/>
        <v/>
      </c>
      <c r="DE407" s="3" t="str">
        <f t="shared" si="100"/>
        <v/>
      </c>
      <c r="DF407" s="3" t="str">
        <f t="shared" si="100"/>
        <v/>
      </c>
      <c r="DG407" s="3" t="str">
        <f t="shared" si="100"/>
        <v/>
      </c>
      <c r="DH407" s="3" t="str">
        <f t="shared" ref="DH407:DS448" si="107">IF(BF407="Yes", DH$1,"")</f>
        <v/>
      </c>
      <c r="DI407" s="3" t="str">
        <f t="shared" si="95"/>
        <v/>
      </c>
      <c r="DJ407" s="3" t="str">
        <f t="shared" si="95"/>
        <v/>
      </c>
      <c r="DK407" s="3" t="str">
        <f t="shared" si="92"/>
        <v/>
      </c>
      <c r="DL407" s="3" t="str">
        <f t="shared" si="92"/>
        <v/>
      </c>
      <c r="DM407" s="3" t="str">
        <f t="shared" si="91"/>
        <v/>
      </c>
      <c r="DN407" s="3" t="str">
        <f t="shared" si="91"/>
        <v/>
      </c>
      <c r="DO407" s="3" t="str">
        <f t="shared" si="91"/>
        <v/>
      </c>
      <c r="DP407" s="3" t="str">
        <f t="shared" si="91"/>
        <v/>
      </c>
      <c r="DQ407" s="3" t="str">
        <f t="shared" si="104"/>
        <v/>
      </c>
      <c r="DR407" s="3" t="str">
        <f t="shared" si="104"/>
        <v/>
      </c>
      <c r="DS407" s="3" t="str">
        <f t="shared" si="104"/>
        <v/>
      </c>
      <c r="DT407" s="3" t="str">
        <f t="shared" si="104"/>
        <v/>
      </c>
      <c r="DU407" s="3" t="str">
        <f t="shared" si="104"/>
        <v/>
      </c>
      <c r="DV407" s="3" t="str">
        <f t="shared" si="104"/>
        <v/>
      </c>
    </row>
    <row r="408" spans="1:126" ht="30">
      <c r="A408" t="s">
        <v>115</v>
      </c>
      <c r="B408">
        <v>2016</v>
      </c>
      <c r="C408" t="s">
        <v>114</v>
      </c>
      <c r="D408">
        <v>106990</v>
      </c>
      <c r="E408" s="31">
        <v>1316217588793</v>
      </c>
      <c r="F408" t="s">
        <v>225</v>
      </c>
      <c r="G408">
        <v>325212</v>
      </c>
      <c r="H408" t="s">
        <v>227</v>
      </c>
      <c r="I408" t="s">
        <v>228</v>
      </c>
      <c r="J408" t="s">
        <v>229</v>
      </c>
      <c r="K408" t="s">
        <v>216</v>
      </c>
      <c r="L408">
        <v>70665</v>
      </c>
      <c r="M408" s="3" t="str">
        <f t="shared" si="101"/>
        <v>95. USED AS A REACTANT</v>
      </c>
      <c r="N408" s="3" t="s">
        <v>66</v>
      </c>
      <c r="O408" s="3" t="s">
        <v>1437</v>
      </c>
      <c r="P408">
        <v>51000</v>
      </c>
      <c r="Q408">
        <v>15000</v>
      </c>
      <c r="R408">
        <v>66000</v>
      </c>
      <c r="S408" s="3" t="s">
        <v>1405</v>
      </c>
      <c r="T408" s="3" t="s">
        <v>1405</v>
      </c>
      <c r="U408" s="3" t="s">
        <v>1405</v>
      </c>
      <c r="V408" s="3" t="s">
        <v>1405</v>
      </c>
      <c r="W408" s="3" t="s">
        <v>1405</v>
      </c>
      <c r="X408" s="3" t="s">
        <v>1405</v>
      </c>
      <c r="Y408" s="3" t="s">
        <v>1407</v>
      </c>
      <c r="AE408" s="3" t="s">
        <v>1405</v>
      </c>
      <c r="AR408" s="3" t="s">
        <v>1405</v>
      </c>
      <c r="AS408" s="3" t="s">
        <v>1405</v>
      </c>
      <c r="AT408" s="3" t="s">
        <v>1405</v>
      </c>
      <c r="AU408" s="3" t="s">
        <v>1405</v>
      </c>
      <c r="AV408" s="3" t="s">
        <v>1405</v>
      </c>
      <c r="BD408" s="3" t="s">
        <v>1405</v>
      </c>
      <c r="BK408" s="3" t="s">
        <v>1405</v>
      </c>
      <c r="BU408" s="3" t="str">
        <f t="shared" si="106"/>
        <v/>
      </c>
      <c r="BV408" s="3" t="str">
        <f t="shared" si="106"/>
        <v/>
      </c>
      <c r="BW408" s="3" t="str">
        <f t="shared" si="106"/>
        <v/>
      </c>
      <c r="BX408" s="3" t="str">
        <f t="shared" si="106"/>
        <v/>
      </c>
      <c r="BY408" s="3" t="str">
        <f t="shared" si="106"/>
        <v/>
      </c>
      <c r="BZ408" s="3" t="str">
        <f t="shared" si="106"/>
        <v/>
      </c>
      <c r="CA408" s="3" t="str">
        <f t="shared" si="106"/>
        <v>95. USED AS A REACTANT</v>
      </c>
      <c r="CB408" s="3" t="str">
        <f t="shared" si="106"/>
        <v/>
      </c>
      <c r="CC408" s="3" t="str">
        <f t="shared" si="106"/>
        <v/>
      </c>
      <c r="CD408" s="3" t="str">
        <f t="shared" si="105"/>
        <v/>
      </c>
      <c r="CE408" s="3" t="str">
        <f t="shared" si="103"/>
        <v/>
      </c>
      <c r="CF408" s="3" t="str">
        <f t="shared" si="103"/>
        <v/>
      </c>
      <c r="CG408" s="3" t="str">
        <f t="shared" si="103"/>
        <v/>
      </c>
      <c r="CH408" s="3" t="str">
        <f t="shared" si="103"/>
        <v/>
      </c>
      <c r="CI408" s="3" t="str">
        <f t="shared" si="103"/>
        <v/>
      </c>
      <c r="CJ408" s="3" t="str">
        <f t="shared" si="103"/>
        <v/>
      </c>
      <c r="CK408" s="3" t="str">
        <f t="shared" si="97"/>
        <v/>
      </c>
      <c r="CL408" s="3" t="str">
        <f t="shared" si="97"/>
        <v/>
      </c>
      <c r="CM408" s="3" t="str">
        <f t="shared" si="97"/>
        <v/>
      </c>
      <c r="CN408" s="3" t="str">
        <f t="shared" si="97"/>
        <v/>
      </c>
      <c r="CO408" s="3" t="str">
        <f t="shared" si="96"/>
        <v/>
      </c>
      <c r="CP408" s="3" t="str">
        <f t="shared" si="96"/>
        <v/>
      </c>
      <c r="CQ408" s="3" t="str">
        <f t="shared" si="96"/>
        <v/>
      </c>
      <c r="CR408" s="3" t="str">
        <f t="shared" si="96"/>
        <v/>
      </c>
      <c r="CS408" s="3" t="str">
        <f t="shared" si="96"/>
        <v/>
      </c>
      <c r="CT408" s="3" t="str">
        <f t="shared" si="96"/>
        <v/>
      </c>
      <c r="CU408" s="3" t="str">
        <f t="shared" si="102"/>
        <v/>
      </c>
      <c r="CV408" s="3" t="str">
        <f t="shared" si="102"/>
        <v/>
      </c>
      <c r="CW408" s="3" t="str">
        <f t="shared" si="102"/>
        <v/>
      </c>
      <c r="CX408" s="3" t="str">
        <f t="shared" si="102"/>
        <v/>
      </c>
      <c r="CY408" s="3" t="str">
        <f t="shared" si="102"/>
        <v/>
      </c>
      <c r="CZ408" s="3" t="str">
        <f t="shared" si="102"/>
        <v/>
      </c>
      <c r="DA408" s="3" t="str">
        <f t="shared" si="102"/>
        <v/>
      </c>
      <c r="DB408" s="3" t="str">
        <f t="shared" si="102"/>
        <v/>
      </c>
      <c r="DC408" s="3" t="str">
        <f t="shared" si="102"/>
        <v/>
      </c>
      <c r="DD408" s="3" t="str">
        <f t="shared" si="102"/>
        <v/>
      </c>
      <c r="DE408" s="3" t="str">
        <f t="shared" si="102"/>
        <v/>
      </c>
      <c r="DF408" s="3" t="str">
        <f t="shared" si="102"/>
        <v/>
      </c>
      <c r="DG408" s="3" t="str">
        <f t="shared" si="102"/>
        <v/>
      </c>
      <c r="DH408" s="3" t="str">
        <f t="shared" si="107"/>
        <v/>
      </c>
      <c r="DI408" s="3" t="str">
        <f t="shared" si="95"/>
        <v/>
      </c>
      <c r="DJ408" s="3" t="str">
        <f t="shared" si="95"/>
        <v/>
      </c>
      <c r="DK408" s="3" t="str">
        <f t="shared" si="92"/>
        <v/>
      </c>
      <c r="DL408" s="3" t="str">
        <f t="shared" si="92"/>
        <v/>
      </c>
      <c r="DM408" s="3" t="str">
        <f t="shared" si="91"/>
        <v/>
      </c>
      <c r="DN408" s="3" t="str">
        <f t="shared" si="91"/>
        <v/>
      </c>
      <c r="DO408" s="3" t="str">
        <f t="shared" si="91"/>
        <v/>
      </c>
      <c r="DP408" s="3" t="str">
        <f t="shared" si="91"/>
        <v/>
      </c>
      <c r="DQ408" s="3" t="str">
        <f t="shared" si="104"/>
        <v/>
      </c>
      <c r="DR408" s="3" t="str">
        <f t="shared" si="104"/>
        <v/>
      </c>
      <c r="DS408" s="3" t="str">
        <f t="shared" si="104"/>
        <v/>
      </c>
      <c r="DT408" s="3" t="str">
        <f t="shared" si="104"/>
        <v/>
      </c>
      <c r="DU408" s="3" t="str">
        <f t="shared" si="104"/>
        <v/>
      </c>
      <c r="DV408" s="3" t="str">
        <f t="shared" si="104"/>
        <v/>
      </c>
    </row>
    <row r="409" spans="1:126" ht="30">
      <c r="A409" t="s">
        <v>115</v>
      </c>
      <c r="B409">
        <v>2017</v>
      </c>
      <c r="C409" t="s">
        <v>114</v>
      </c>
      <c r="D409">
        <v>106990</v>
      </c>
      <c r="E409" s="31">
        <v>1317215944113</v>
      </c>
      <c r="F409" t="s">
        <v>792</v>
      </c>
      <c r="G409">
        <v>325212</v>
      </c>
      <c r="H409" t="s">
        <v>227</v>
      </c>
      <c r="I409" t="s">
        <v>793</v>
      </c>
      <c r="J409" t="s">
        <v>255</v>
      </c>
      <c r="K409" t="s">
        <v>250</v>
      </c>
      <c r="L409">
        <v>44301</v>
      </c>
      <c r="M409" s="3" t="str">
        <f t="shared" si="101"/>
        <v>95. USED AS A REACTANT</v>
      </c>
      <c r="N409" s="3" t="s">
        <v>66</v>
      </c>
      <c r="O409" s="3" t="s">
        <v>1437</v>
      </c>
      <c r="P409">
        <v>0</v>
      </c>
      <c r="Q409">
        <v>12.83</v>
      </c>
      <c r="R409">
        <v>12.83</v>
      </c>
      <c r="S409" s="3" t="s">
        <v>1405</v>
      </c>
      <c r="T409" s="3" t="s">
        <v>1405</v>
      </c>
      <c r="U409" s="3" t="s">
        <v>1405</v>
      </c>
      <c r="V409" s="3" t="s">
        <v>1405</v>
      </c>
      <c r="W409" s="3" t="s">
        <v>1405</v>
      </c>
      <c r="X409" s="3" t="s">
        <v>1405</v>
      </c>
      <c r="Y409" s="3" t="s">
        <v>1407</v>
      </c>
      <c r="AE409" s="3" t="s">
        <v>1405</v>
      </c>
      <c r="AR409" s="3" t="s">
        <v>1405</v>
      </c>
      <c r="AS409" s="3" t="s">
        <v>1405</v>
      </c>
      <c r="AT409" s="3" t="s">
        <v>1405</v>
      </c>
      <c r="AV409" s="3" t="s">
        <v>1405</v>
      </c>
      <c r="BD409" s="3" t="s">
        <v>1405</v>
      </c>
      <c r="BK409" s="3" t="s">
        <v>1405</v>
      </c>
      <c r="BU409" s="3" t="str">
        <f t="shared" si="106"/>
        <v/>
      </c>
      <c r="BV409" s="3" t="str">
        <f t="shared" si="106"/>
        <v/>
      </c>
      <c r="BW409" s="3" t="str">
        <f t="shared" si="106"/>
        <v/>
      </c>
      <c r="BX409" s="3" t="str">
        <f t="shared" si="106"/>
        <v/>
      </c>
      <c r="BY409" s="3" t="str">
        <f t="shared" si="106"/>
        <v/>
      </c>
      <c r="BZ409" s="3" t="str">
        <f t="shared" si="106"/>
        <v/>
      </c>
      <c r="CA409" s="3" t="str">
        <f t="shared" si="106"/>
        <v>95. USED AS A REACTANT</v>
      </c>
      <c r="CB409" s="3" t="str">
        <f t="shared" si="106"/>
        <v/>
      </c>
      <c r="CC409" s="3" t="str">
        <f t="shared" si="106"/>
        <v/>
      </c>
      <c r="CD409" s="3" t="str">
        <f t="shared" si="105"/>
        <v/>
      </c>
      <c r="CE409" s="3" t="str">
        <f t="shared" si="103"/>
        <v/>
      </c>
      <c r="CF409" s="3" t="str">
        <f t="shared" si="103"/>
        <v/>
      </c>
      <c r="CG409" s="3" t="str">
        <f t="shared" si="103"/>
        <v/>
      </c>
      <c r="CH409" s="3" t="str">
        <f t="shared" si="103"/>
        <v/>
      </c>
      <c r="CI409" s="3" t="str">
        <f t="shared" si="103"/>
        <v/>
      </c>
      <c r="CJ409" s="3" t="str">
        <f t="shared" si="103"/>
        <v/>
      </c>
      <c r="CK409" s="3" t="str">
        <f t="shared" si="97"/>
        <v/>
      </c>
      <c r="CL409" s="3" t="str">
        <f t="shared" si="97"/>
        <v/>
      </c>
      <c r="CM409" s="3" t="str">
        <f t="shared" si="97"/>
        <v/>
      </c>
      <c r="CN409" s="3" t="str">
        <f t="shared" si="97"/>
        <v/>
      </c>
      <c r="CO409" s="3" t="str">
        <f t="shared" si="96"/>
        <v/>
      </c>
      <c r="CP409" s="3" t="str">
        <f t="shared" si="96"/>
        <v/>
      </c>
      <c r="CQ409" s="3" t="str">
        <f t="shared" si="96"/>
        <v/>
      </c>
      <c r="CR409" s="3" t="str">
        <f t="shared" si="96"/>
        <v/>
      </c>
      <c r="CS409" s="3" t="str">
        <f t="shared" si="96"/>
        <v/>
      </c>
      <c r="CT409" s="3" t="str">
        <f t="shared" si="96"/>
        <v/>
      </c>
      <c r="CU409" s="3" t="str">
        <f t="shared" si="102"/>
        <v/>
      </c>
      <c r="CV409" s="3" t="str">
        <f t="shared" si="102"/>
        <v/>
      </c>
      <c r="CW409" s="3" t="str">
        <f t="shared" si="102"/>
        <v/>
      </c>
      <c r="CX409" s="3" t="str">
        <f t="shared" si="102"/>
        <v/>
      </c>
      <c r="CY409" s="3" t="str">
        <f t="shared" si="102"/>
        <v/>
      </c>
      <c r="CZ409" s="3" t="str">
        <f t="shared" si="102"/>
        <v/>
      </c>
      <c r="DA409" s="3" t="str">
        <f t="shared" si="102"/>
        <v/>
      </c>
      <c r="DB409" s="3" t="str">
        <f t="shared" si="102"/>
        <v/>
      </c>
      <c r="DC409" s="3" t="str">
        <f t="shared" si="102"/>
        <v/>
      </c>
      <c r="DD409" s="3" t="str">
        <f t="shared" si="102"/>
        <v/>
      </c>
      <c r="DE409" s="3" t="str">
        <f t="shared" si="102"/>
        <v/>
      </c>
      <c r="DF409" s="3" t="str">
        <f t="shared" si="102"/>
        <v/>
      </c>
      <c r="DG409" s="3" t="str">
        <f t="shared" si="102"/>
        <v/>
      </c>
      <c r="DH409" s="3" t="str">
        <f t="shared" si="107"/>
        <v/>
      </c>
      <c r="DI409" s="3" t="str">
        <f t="shared" si="95"/>
        <v/>
      </c>
      <c r="DJ409" s="3" t="str">
        <f t="shared" si="95"/>
        <v/>
      </c>
      <c r="DK409" s="3" t="str">
        <f t="shared" si="92"/>
        <v/>
      </c>
      <c r="DL409" s="3" t="str">
        <f t="shared" si="92"/>
        <v/>
      </c>
      <c r="DM409" s="3" t="str">
        <f t="shared" si="92"/>
        <v/>
      </c>
      <c r="DN409" s="3" t="str">
        <f t="shared" si="92"/>
        <v/>
      </c>
      <c r="DO409" s="3" t="str">
        <f t="shared" si="92"/>
        <v/>
      </c>
      <c r="DP409" s="3" t="str">
        <f t="shared" si="92"/>
        <v/>
      </c>
      <c r="DQ409" s="3" t="str">
        <f t="shared" si="104"/>
        <v/>
      </c>
      <c r="DR409" s="3" t="str">
        <f t="shared" si="104"/>
        <v/>
      </c>
      <c r="DS409" s="3" t="str">
        <f t="shared" si="104"/>
        <v/>
      </c>
      <c r="DT409" s="3" t="str">
        <f t="shared" si="104"/>
        <v/>
      </c>
      <c r="DU409" s="3" t="str">
        <f t="shared" si="104"/>
        <v/>
      </c>
      <c r="DV409" s="3" t="str">
        <f t="shared" si="104"/>
        <v/>
      </c>
    </row>
    <row r="410" spans="1:126" ht="30">
      <c r="A410" t="s">
        <v>115</v>
      </c>
      <c r="B410">
        <v>2017</v>
      </c>
      <c r="C410" t="s">
        <v>114</v>
      </c>
      <c r="D410">
        <v>106990</v>
      </c>
      <c r="E410" s="31">
        <v>1317217588767</v>
      </c>
      <c r="F410" t="s">
        <v>225</v>
      </c>
      <c r="G410">
        <v>325212</v>
      </c>
      <c r="H410" t="s">
        <v>227</v>
      </c>
      <c r="I410" t="s">
        <v>228</v>
      </c>
      <c r="J410" t="s">
        <v>229</v>
      </c>
      <c r="K410" t="s">
        <v>216</v>
      </c>
      <c r="L410">
        <v>70665</v>
      </c>
      <c r="M410" s="3" t="str">
        <f t="shared" si="101"/>
        <v>95. USED AS A REACTANT</v>
      </c>
      <c r="N410" s="3" t="s">
        <v>66</v>
      </c>
      <c r="O410" s="3" t="s">
        <v>1437</v>
      </c>
      <c r="P410">
        <v>5700</v>
      </c>
      <c r="Q410">
        <v>12000</v>
      </c>
      <c r="R410">
        <v>17700</v>
      </c>
      <c r="S410" s="3" t="s">
        <v>1405</v>
      </c>
      <c r="T410" s="3" t="s">
        <v>1405</v>
      </c>
      <c r="U410" s="3" t="s">
        <v>1405</v>
      </c>
      <c r="V410" s="3" t="s">
        <v>1405</v>
      </c>
      <c r="W410" s="3" t="s">
        <v>1405</v>
      </c>
      <c r="X410" s="3" t="s">
        <v>1405</v>
      </c>
      <c r="Y410" s="3" t="s">
        <v>1407</v>
      </c>
      <c r="AE410" s="3" t="s">
        <v>1405</v>
      </c>
      <c r="AR410" s="3" t="s">
        <v>1405</v>
      </c>
      <c r="AS410" s="3" t="s">
        <v>1405</v>
      </c>
      <c r="AT410" s="3" t="s">
        <v>1405</v>
      </c>
      <c r="AU410" s="3" t="s">
        <v>1405</v>
      </c>
      <c r="AV410" s="3" t="s">
        <v>1405</v>
      </c>
      <c r="BD410" s="3" t="s">
        <v>1405</v>
      </c>
      <c r="BK410" s="3" t="s">
        <v>1405</v>
      </c>
      <c r="BU410" s="3" t="str">
        <f t="shared" si="106"/>
        <v/>
      </c>
      <c r="BV410" s="3" t="str">
        <f t="shared" si="106"/>
        <v/>
      </c>
      <c r="BW410" s="3" t="str">
        <f t="shared" si="106"/>
        <v/>
      </c>
      <c r="BX410" s="3" t="str">
        <f t="shared" si="106"/>
        <v/>
      </c>
      <c r="BY410" s="3" t="str">
        <f t="shared" si="106"/>
        <v/>
      </c>
      <c r="BZ410" s="3" t="str">
        <f t="shared" si="106"/>
        <v/>
      </c>
      <c r="CA410" s="3" t="str">
        <f t="shared" si="106"/>
        <v>95. USED AS A REACTANT</v>
      </c>
      <c r="CB410" s="3" t="str">
        <f t="shared" si="106"/>
        <v/>
      </c>
      <c r="CC410" s="3" t="str">
        <f t="shared" si="106"/>
        <v/>
      </c>
      <c r="CD410" s="3" t="str">
        <f t="shared" si="105"/>
        <v/>
      </c>
      <c r="CE410" s="3" t="str">
        <f t="shared" si="103"/>
        <v/>
      </c>
      <c r="CF410" s="3" t="str">
        <f t="shared" si="103"/>
        <v/>
      </c>
      <c r="CG410" s="3" t="str">
        <f t="shared" si="103"/>
        <v/>
      </c>
      <c r="CH410" s="3" t="str">
        <f t="shared" si="103"/>
        <v/>
      </c>
      <c r="CI410" s="3" t="str">
        <f t="shared" si="103"/>
        <v/>
      </c>
      <c r="CJ410" s="3" t="str">
        <f t="shared" si="103"/>
        <v/>
      </c>
      <c r="CK410" s="3" t="str">
        <f t="shared" si="97"/>
        <v/>
      </c>
      <c r="CL410" s="3" t="str">
        <f t="shared" si="97"/>
        <v/>
      </c>
      <c r="CM410" s="3" t="str">
        <f t="shared" si="97"/>
        <v/>
      </c>
      <c r="CN410" s="3" t="str">
        <f t="shared" si="97"/>
        <v/>
      </c>
      <c r="CO410" s="3" t="str">
        <f t="shared" si="96"/>
        <v/>
      </c>
      <c r="CP410" s="3" t="str">
        <f t="shared" si="96"/>
        <v/>
      </c>
      <c r="CQ410" s="3" t="str">
        <f t="shared" si="96"/>
        <v/>
      </c>
      <c r="CR410" s="3" t="str">
        <f t="shared" si="96"/>
        <v/>
      </c>
      <c r="CS410" s="3" t="str">
        <f t="shared" si="96"/>
        <v/>
      </c>
      <c r="CT410" s="3" t="str">
        <f t="shared" si="96"/>
        <v/>
      </c>
      <c r="CU410" s="3" t="str">
        <f t="shared" si="102"/>
        <v/>
      </c>
      <c r="CV410" s="3" t="str">
        <f t="shared" si="102"/>
        <v/>
      </c>
      <c r="CW410" s="3" t="str">
        <f t="shared" si="102"/>
        <v/>
      </c>
      <c r="CX410" s="3" t="str">
        <f t="shared" si="102"/>
        <v/>
      </c>
      <c r="CY410" s="3" t="str">
        <f t="shared" si="102"/>
        <v/>
      </c>
      <c r="CZ410" s="3" t="str">
        <f t="shared" si="102"/>
        <v/>
      </c>
      <c r="DA410" s="3" t="str">
        <f t="shared" si="102"/>
        <v/>
      </c>
      <c r="DB410" s="3" t="str">
        <f t="shared" si="102"/>
        <v/>
      </c>
      <c r="DC410" s="3" t="str">
        <f t="shared" si="102"/>
        <v/>
      </c>
      <c r="DD410" s="3" t="str">
        <f t="shared" si="102"/>
        <v/>
      </c>
      <c r="DE410" s="3" t="str">
        <f t="shared" si="102"/>
        <v/>
      </c>
      <c r="DF410" s="3" t="str">
        <f t="shared" si="102"/>
        <v/>
      </c>
      <c r="DG410" s="3" t="str">
        <f t="shared" si="102"/>
        <v/>
      </c>
      <c r="DH410" s="3" t="str">
        <f t="shared" si="107"/>
        <v/>
      </c>
      <c r="DI410" s="3" t="str">
        <f t="shared" si="95"/>
        <v/>
      </c>
      <c r="DJ410" s="3" t="str">
        <f t="shared" si="95"/>
        <v/>
      </c>
      <c r="DK410" s="3" t="str">
        <f t="shared" si="95"/>
        <v/>
      </c>
      <c r="DL410" s="3" t="str">
        <f t="shared" si="95"/>
        <v/>
      </c>
      <c r="DM410" s="3" t="str">
        <f t="shared" si="95"/>
        <v/>
      </c>
      <c r="DN410" s="3" t="str">
        <f t="shared" si="95"/>
        <v/>
      </c>
      <c r="DO410" s="3" t="str">
        <f t="shared" si="95"/>
        <v/>
      </c>
      <c r="DP410" s="3" t="str">
        <f t="shared" si="95"/>
        <v/>
      </c>
      <c r="DQ410" s="3" t="str">
        <f t="shared" si="104"/>
        <v/>
      </c>
      <c r="DR410" s="3" t="str">
        <f t="shared" si="104"/>
        <v/>
      </c>
      <c r="DS410" s="3" t="str">
        <f t="shared" si="104"/>
        <v/>
      </c>
      <c r="DT410" s="3" t="str">
        <f t="shared" si="104"/>
        <v/>
      </c>
      <c r="DU410" s="3" t="str">
        <f t="shared" si="104"/>
        <v/>
      </c>
      <c r="DV410" s="3" t="str">
        <f t="shared" si="104"/>
        <v/>
      </c>
    </row>
    <row r="411" spans="1:126" ht="60">
      <c r="A411" t="s">
        <v>115</v>
      </c>
      <c r="B411">
        <v>2018</v>
      </c>
      <c r="C411" t="s">
        <v>114</v>
      </c>
      <c r="D411">
        <v>106990</v>
      </c>
      <c r="E411" s="31">
        <v>1318216794964</v>
      </c>
      <c r="F411" t="s">
        <v>792</v>
      </c>
      <c r="G411">
        <v>325212</v>
      </c>
      <c r="H411" t="s">
        <v>227</v>
      </c>
      <c r="I411" t="s">
        <v>793</v>
      </c>
      <c r="J411" t="s">
        <v>255</v>
      </c>
      <c r="K411" t="s">
        <v>250</v>
      </c>
      <c r="L411">
        <v>44301</v>
      </c>
      <c r="M411" s="3" t="str">
        <f t="shared" si="101"/>
        <v>95. USED AS A REACTANT, 97. P102  RAW MATERIALS</v>
      </c>
      <c r="N411" s="3" t="s">
        <v>66</v>
      </c>
      <c r="O411" s="3" t="s">
        <v>1437</v>
      </c>
      <c r="P411">
        <v>0</v>
      </c>
      <c r="Q411">
        <v>5</v>
      </c>
      <c r="R411">
        <v>5</v>
      </c>
      <c r="S411" s="3" t="s">
        <v>1405</v>
      </c>
      <c r="T411" s="3" t="s">
        <v>1405</v>
      </c>
      <c r="U411" s="3" t="s">
        <v>1405</v>
      </c>
      <c r="V411" s="3" t="s">
        <v>1405</v>
      </c>
      <c r="W411" s="3" t="s">
        <v>1405</v>
      </c>
      <c r="X411" s="3" t="s">
        <v>1405</v>
      </c>
      <c r="Y411" s="3" t="s">
        <v>1407</v>
      </c>
      <c r="Z411" s="3" t="s">
        <v>1405</v>
      </c>
      <c r="AA411" s="3" t="s">
        <v>1407</v>
      </c>
      <c r="AB411" s="3" t="s">
        <v>1405</v>
      </c>
      <c r="AC411" s="3" t="s">
        <v>1405</v>
      </c>
      <c r="AD411" s="3" t="s">
        <v>1405</v>
      </c>
      <c r="AE411" s="3" t="s">
        <v>1405</v>
      </c>
      <c r="AF411" s="3" t="s">
        <v>1405</v>
      </c>
      <c r="AG411" s="3" t="s">
        <v>1405</v>
      </c>
      <c r="AH411" s="3" t="s">
        <v>1405</v>
      </c>
      <c r="AI411" s="3" t="s">
        <v>1405</v>
      </c>
      <c r="AJ411" s="3" t="s">
        <v>1405</v>
      </c>
      <c r="AK411" s="3" t="s">
        <v>1405</v>
      </c>
      <c r="AL411" s="3" t="s">
        <v>1405</v>
      </c>
      <c r="AM411" s="3" t="s">
        <v>1405</v>
      </c>
      <c r="AN411" s="3" t="s">
        <v>1405</v>
      </c>
      <c r="AO411" s="3" t="s">
        <v>1405</v>
      </c>
      <c r="AP411" s="3" t="s">
        <v>1405</v>
      </c>
      <c r="AQ411" s="3" t="s">
        <v>1405</v>
      </c>
      <c r="AR411" s="3" t="s">
        <v>1405</v>
      </c>
      <c r="AS411" s="3" t="s">
        <v>1405</v>
      </c>
      <c r="AT411" s="3" t="s">
        <v>1405</v>
      </c>
      <c r="AU411" s="3" t="s">
        <v>1405</v>
      </c>
      <c r="AV411" s="3" t="s">
        <v>1405</v>
      </c>
      <c r="AW411" s="3" t="s">
        <v>1405</v>
      </c>
      <c r="AX411" s="3" t="s">
        <v>1405</v>
      </c>
      <c r="AY411" s="3" t="s">
        <v>1405</v>
      </c>
      <c r="AZ411" s="3" t="s">
        <v>1405</v>
      </c>
      <c r="BA411" s="3" t="s">
        <v>1405</v>
      </c>
      <c r="BB411" s="3" t="s">
        <v>1405</v>
      </c>
      <c r="BC411" s="3" t="s">
        <v>1405</v>
      </c>
      <c r="BD411" s="3" t="s">
        <v>1405</v>
      </c>
      <c r="BE411" s="3" t="s">
        <v>1405</v>
      </c>
      <c r="BF411" s="3" t="s">
        <v>1405</v>
      </c>
      <c r="BG411" s="3" t="s">
        <v>1405</v>
      </c>
      <c r="BH411" s="3" t="s">
        <v>1405</v>
      </c>
      <c r="BI411" s="3" t="s">
        <v>1405</v>
      </c>
      <c r="BJ411" s="3" t="s">
        <v>1405</v>
      </c>
      <c r="BK411" s="3" t="s">
        <v>1405</v>
      </c>
      <c r="BL411" s="3" t="s">
        <v>1405</v>
      </c>
      <c r="BM411" s="3" t="s">
        <v>1405</v>
      </c>
      <c r="BN411" s="3" t="s">
        <v>1405</v>
      </c>
      <c r="BO411" s="3" t="s">
        <v>1405</v>
      </c>
      <c r="BP411" s="3" t="s">
        <v>1405</v>
      </c>
      <c r="BQ411" s="3" t="s">
        <v>1405</v>
      </c>
      <c r="BR411" s="3" t="s">
        <v>1405</v>
      </c>
      <c r="BS411" s="3" t="s">
        <v>1405</v>
      </c>
      <c r="BT411" s="3" t="s">
        <v>1405</v>
      </c>
      <c r="BU411" s="3" t="str">
        <f t="shared" si="106"/>
        <v/>
      </c>
      <c r="BV411" s="3" t="str">
        <f t="shared" si="106"/>
        <v/>
      </c>
      <c r="BW411" s="3" t="str">
        <f t="shared" si="106"/>
        <v/>
      </c>
      <c r="BX411" s="3" t="str">
        <f t="shared" si="106"/>
        <v/>
      </c>
      <c r="BY411" s="3" t="str">
        <f t="shared" si="106"/>
        <v/>
      </c>
      <c r="BZ411" s="3" t="str">
        <f t="shared" si="106"/>
        <v/>
      </c>
      <c r="CA411" s="3" t="str">
        <f t="shared" si="106"/>
        <v>95. USED AS A REACTANT</v>
      </c>
      <c r="CB411" s="3" t="str">
        <f t="shared" si="106"/>
        <v/>
      </c>
      <c r="CC411" s="3" t="str">
        <f t="shared" si="106"/>
        <v>97. P102  RAW MATERIALS</v>
      </c>
      <c r="CD411" s="3" t="str">
        <f t="shared" si="105"/>
        <v/>
      </c>
      <c r="CE411" s="3" t="str">
        <f t="shared" si="103"/>
        <v/>
      </c>
      <c r="CF411" s="3" t="str">
        <f t="shared" si="103"/>
        <v/>
      </c>
      <c r="CG411" s="3" t="str">
        <f t="shared" si="103"/>
        <v/>
      </c>
      <c r="CH411" s="3" t="str">
        <f t="shared" si="103"/>
        <v/>
      </c>
      <c r="CI411" s="3" t="str">
        <f t="shared" si="103"/>
        <v/>
      </c>
      <c r="CJ411" s="3" t="str">
        <f t="shared" si="103"/>
        <v/>
      </c>
      <c r="CK411" s="3" t="str">
        <f t="shared" si="97"/>
        <v/>
      </c>
      <c r="CL411" s="3" t="str">
        <f t="shared" si="97"/>
        <v/>
      </c>
      <c r="CM411" s="3" t="str">
        <f t="shared" si="97"/>
        <v/>
      </c>
      <c r="CN411" s="3" t="str">
        <f t="shared" si="97"/>
        <v/>
      </c>
      <c r="CO411" s="3" t="str">
        <f t="shared" si="96"/>
        <v/>
      </c>
      <c r="CP411" s="3" t="str">
        <f t="shared" si="96"/>
        <v/>
      </c>
      <c r="CQ411" s="3" t="str">
        <f t="shared" si="96"/>
        <v/>
      </c>
      <c r="CR411" s="3" t="str">
        <f t="shared" si="96"/>
        <v/>
      </c>
      <c r="CS411" s="3" t="str">
        <f t="shared" si="96"/>
        <v/>
      </c>
      <c r="CT411" s="3" t="str">
        <f t="shared" si="96"/>
        <v/>
      </c>
      <c r="CU411" s="3" t="str">
        <f t="shared" si="102"/>
        <v/>
      </c>
      <c r="CV411" s="3" t="str">
        <f t="shared" si="102"/>
        <v/>
      </c>
      <c r="CW411" s="3" t="str">
        <f t="shared" si="102"/>
        <v/>
      </c>
      <c r="CX411" s="3" t="str">
        <f t="shared" si="102"/>
        <v/>
      </c>
      <c r="CY411" s="3" t="str">
        <f t="shared" si="102"/>
        <v/>
      </c>
      <c r="CZ411" s="3" t="str">
        <f t="shared" si="102"/>
        <v/>
      </c>
      <c r="DA411" s="3" t="str">
        <f t="shared" si="102"/>
        <v/>
      </c>
      <c r="DB411" s="3" t="str">
        <f t="shared" si="102"/>
        <v/>
      </c>
      <c r="DC411" s="3" t="str">
        <f t="shared" si="102"/>
        <v/>
      </c>
      <c r="DD411" s="3" t="str">
        <f t="shared" si="102"/>
        <v/>
      </c>
      <c r="DE411" s="3" t="str">
        <f t="shared" si="102"/>
        <v/>
      </c>
      <c r="DF411" s="3" t="str">
        <f t="shared" si="102"/>
        <v/>
      </c>
      <c r="DG411" s="3" t="str">
        <f t="shared" si="102"/>
        <v/>
      </c>
      <c r="DH411" s="3" t="str">
        <f t="shared" si="107"/>
        <v/>
      </c>
      <c r="DI411" s="3" t="str">
        <f t="shared" si="95"/>
        <v/>
      </c>
      <c r="DJ411" s="3" t="str">
        <f t="shared" si="95"/>
        <v/>
      </c>
      <c r="DK411" s="3" t="str">
        <f t="shared" si="95"/>
        <v/>
      </c>
      <c r="DL411" s="3" t="str">
        <f t="shared" si="95"/>
        <v/>
      </c>
      <c r="DM411" s="3" t="str">
        <f t="shared" si="95"/>
        <v/>
      </c>
      <c r="DN411" s="3" t="str">
        <f t="shared" si="95"/>
        <v/>
      </c>
      <c r="DO411" s="3" t="str">
        <f t="shared" si="95"/>
        <v/>
      </c>
      <c r="DP411" s="3" t="str">
        <f t="shared" si="95"/>
        <v/>
      </c>
      <c r="DQ411" s="3" t="str">
        <f t="shared" si="104"/>
        <v/>
      </c>
      <c r="DR411" s="3" t="str">
        <f t="shared" si="104"/>
        <v/>
      </c>
      <c r="DS411" s="3" t="str">
        <f t="shared" si="104"/>
        <v/>
      </c>
      <c r="DT411" s="3" t="str">
        <f t="shared" si="104"/>
        <v/>
      </c>
      <c r="DU411" s="3" t="str">
        <f t="shared" si="104"/>
        <v/>
      </c>
      <c r="DV411" s="3" t="str">
        <f t="shared" si="104"/>
        <v/>
      </c>
    </row>
    <row r="412" spans="1:126" ht="60">
      <c r="A412" t="s">
        <v>115</v>
      </c>
      <c r="B412">
        <v>2018</v>
      </c>
      <c r="C412" t="s">
        <v>114</v>
      </c>
      <c r="D412">
        <v>106990</v>
      </c>
      <c r="E412" s="31">
        <v>1318219398411</v>
      </c>
      <c r="F412" t="s">
        <v>225</v>
      </c>
      <c r="G412">
        <v>325212</v>
      </c>
      <c r="H412" t="s">
        <v>227</v>
      </c>
      <c r="I412" t="s">
        <v>228</v>
      </c>
      <c r="J412" t="s">
        <v>229</v>
      </c>
      <c r="K412" t="s">
        <v>216</v>
      </c>
      <c r="L412">
        <v>70665</v>
      </c>
      <c r="M412" s="3" t="str">
        <f t="shared" si="101"/>
        <v>95. USED AS A REACTANT, 97. P102  RAW MATERIALS</v>
      </c>
      <c r="N412" s="3" t="s">
        <v>66</v>
      </c>
      <c r="O412" s="3" t="s">
        <v>1437</v>
      </c>
      <c r="P412">
        <v>4000</v>
      </c>
      <c r="Q412">
        <v>11000</v>
      </c>
      <c r="R412">
        <v>15000</v>
      </c>
      <c r="S412" s="3" t="s">
        <v>1405</v>
      </c>
      <c r="T412" s="3" t="s">
        <v>1405</v>
      </c>
      <c r="U412" s="3" t="s">
        <v>1405</v>
      </c>
      <c r="V412" s="3" t="s">
        <v>1405</v>
      </c>
      <c r="W412" s="3" t="s">
        <v>1405</v>
      </c>
      <c r="X412" s="3" t="s">
        <v>1405</v>
      </c>
      <c r="Y412" s="3" t="s">
        <v>1407</v>
      </c>
      <c r="Z412" s="3" t="s">
        <v>1405</v>
      </c>
      <c r="AA412" s="3" t="s">
        <v>1407</v>
      </c>
      <c r="AB412" s="3" t="s">
        <v>1405</v>
      </c>
      <c r="AC412" s="3" t="s">
        <v>1405</v>
      </c>
      <c r="AD412" s="3" t="s">
        <v>1405</v>
      </c>
      <c r="AE412" s="3" t="s">
        <v>1405</v>
      </c>
      <c r="AF412" s="3" t="s">
        <v>1405</v>
      </c>
      <c r="AG412" s="3" t="s">
        <v>1405</v>
      </c>
      <c r="AH412" s="3" t="s">
        <v>1405</v>
      </c>
      <c r="AI412" s="3" t="s">
        <v>1405</v>
      </c>
      <c r="AJ412" s="3" t="s">
        <v>1405</v>
      </c>
      <c r="AK412" s="3" t="s">
        <v>1405</v>
      </c>
      <c r="AL412" s="3" t="s">
        <v>1405</v>
      </c>
      <c r="AM412" s="3" t="s">
        <v>1405</v>
      </c>
      <c r="AN412" s="3" t="s">
        <v>1405</v>
      </c>
      <c r="AO412" s="3" t="s">
        <v>1405</v>
      </c>
      <c r="AP412" s="3" t="s">
        <v>1405</v>
      </c>
      <c r="AQ412" s="3" t="s">
        <v>1405</v>
      </c>
      <c r="AR412" s="3" t="s">
        <v>1405</v>
      </c>
      <c r="AS412" s="3" t="s">
        <v>1405</v>
      </c>
      <c r="AT412" s="3" t="s">
        <v>1405</v>
      </c>
      <c r="AU412" s="3" t="s">
        <v>1405</v>
      </c>
      <c r="AV412" s="3" t="s">
        <v>1405</v>
      </c>
      <c r="AW412" s="3" t="s">
        <v>1405</v>
      </c>
      <c r="AX412" s="3" t="s">
        <v>1405</v>
      </c>
      <c r="AY412" s="3" t="s">
        <v>1405</v>
      </c>
      <c r="AZ412" s="3" t="s">
        <v>1405</v>
      </c>
      <c r="BA412" s="3" t="s">
        <v>1405</v>
      </c>
      <c r="BB412" s="3" t="s">
        <v>1405</v>
      </c>
      <c r="BC412" s="3" t="s">
        <v>1405</v>
      </c>
      <c r="BD412" s="3" t="s">
        <v>1405</v>
      </c>
      <c r="BE412" s="3" t="s">
        <v>1405</v>
      </c>
      <c r="BF412" s="3" t="s">
        <v>1405</v>
      </c>
      <c r="BG412" s="3" t="s">
        <v>1405</v>
      </c>
      <c r="BH412" s="3" t="s">
        <v>1405</v>
      </c>
      <c r="BI412" s="3" t="s">
        <v>1405</v>
      </c>
      <c r="BJ412" s="3" t="s">
        <v>1405</v>
      </c>
      <c r="BK412" s="3" t="s">
        <v>1405</v>
      </c>
      <c r="BL412" s="3" t="s">
        <v>1405</v>
      </c>
      <c r="BM412" s="3" t="s">
        <v>1405</v>
      </c>
      <c r="BN412" s="3" t="s">
        <v>1405</v>
      </c>
      <c r="BO412" s="3" t="s">
        <v>1405</v>
      </c>
      <c r="BP412" s="3" t="s">
        <v>1405</v>
      </c>
      <c r="BQ412" s="3" t="s">
        <v>1405</v>
      </c>
      <c r="BR412" s="3" t="s">
        <v>1405</v>
      </c>
      <c r="BS412" s="3" t="s">
        <v>1405</v>
      </c>
      <c r="BT412" s="3" t="s">
        <v>1405</v>
      </c>
      <c r="BU412" s="3" t="str">
        <f t="shared" si="106"/>
        <v/>
      </c>
      <c r="BV412" s="3" t="str">
        <f t="shared" si="106"/>
        <v/>
      </c>
      <c r="BW412" s="3" t="str">
        <f t="shared" si="106"/>
        <v/>
      </c>
      <c r="BX412" s="3" t="str">
        <f t="shared" si="106"/>
        <v/>
      </c>
      <c r="BY412" s="3" t="str">
        <f t="shared" si="106"/>
        <v/>
      </c>
      <c r="BZ412" s="3" t="str">
        <f t="shared" si="106"/>
        <v/>
      </c>
      <c r="CA412" s="3" t="str">
        <f t="shared" si="106"/>
        <v>95. USED AS A REACTANT</v>
      </c>
      <c r="CB412" s="3" t="str">
        <f t="shared" si="106"/>
        <v/>
      </c>
      <c r="CC412" s="3" t="str">
        <f t="shared" si="106"/>
        <v>97. P102  RAW MATERIALS</v>
      </c>
      <c r="CD412" s="3" t="str">
        <f t="shared" si="105"/>
        <v/>
      </c>
      <c r="CE412" s="3" t="str">
        <f t="shared" si="103"/>
        <v/>
      </c>
      <c r="CF412" s="3" t="str">
        <f t="shared" si="103"/>
        <v/>
      </c>
      <c r="CG412" s="3" t="str">
        <f t="shared" si="103"/>
        <v/>
      </c>
      <c r="CH412" s="3" t="str">
        <f t="shared" si="103"/>
        <v/>
      </c>
      <c r="CI412" s="3" t="str">
        <f t="shared" si="103"/>
        <v/>
      </c>
      <c r="CJ412" s="3" t="str">
        <f t="shared" si="103"/>
        <v/>
      </c>
      <c r="CK412" s="3" t="str">
        <f t="shared" si="97"/>
        <v/>
      </c>
      <c r="CL412" s="3" t="str">
        <f t="shared" si="97"/>
        <v/>
      </c>
      <c r="CM412" s="3" t="str">
        <f t="shared" si="97"/>
        <v/>
      </c>
      <c r="CN412" s="3" t="str">
        <f t="shared" si="97"/>
        <v/>
      </c>
      <c r="CO412" s="3" t="str">
        <f t="shared" si="96"/>
        <v/>
      </c>
      <c r="CP412" s="3" t="str">
        <f t="shared" si="96"/>
        <v/>
      </c>
      <c r="CQ412" s="3" t="str">
        <f t="shared" si="96"/>
        <v/>
      </c>
      <c r="CR412" s="3" t="str">
        <f t="shared" si="96"/>
        <v/>
      </c>
      <c r="CS412" s="3" t="str">
        <f t="shared" si="96"/>
        <v/>
      </c>
      <c r="CT412" s="3" t="str">
        <f t="shared" si="96"/>
        <v/>
      </c>
      <c r="CU412" s="3" t="str">
        <f t="shared" si="102"/>
        <v/>
      </c>
      <c r="CV412" s="3" t="str">
        <f t="shared" si="102"/>
        <v/>
      </c>
      <c r="CW412" s="3" t="str">
        <f t="shared" si="102"/>
        <v/>
      </c>
      <c r="CX412" s="3" t="str">
        <f t="shared" si="102"/>
        <v/>
      </c>
      <c r="CY412" s="3" t="str">
        <f t="shared" si="102"/>
        <v/>
      </c>
      <c r="CZ412" s="3" t="str">
        <f t="shared" si="102"/>
        <v/>
      </c>
      <c r="DA412" s="3" t="str">
        <f t="shared" si="102"/>
        <v/>
      </c>
      <c r="DB412" s="3" t="str">
        <f t="shared" si="102"/>
        <v/>
      </c>
      <c r="DC412" s="3" t="str">
        <f t="shared" si="102"/>
        <v/>
      </c>
      <c r="DD412" s="3" t="str">
        <f t="shared" si="102"/>
        <v/>
      </c>
      <c r="DE412" s="3" t="str">
        <f t="shared" si="102"/>
        <v/>
      </c>
      <c r="DF412" s="3" t="str">
        <f t="shared" si="102"/>
        <v/>
      </c>
      <c r="DG412" s="3" t="str">
        <f t="shared" si="102"/>
        <v/>
      </c>
      <c r="DH412" s="3" t="str">
        <f t="shared" si="107"/>
        <v/>
      </c>
      <c r="DI412" s="3" t="str">
        <f t="shared" si="95"/>
        <v/>
      </c>
      <c r="DJ412" s="3" t="str">
        <f t="shared" si="95"/>
        <v/>
      </c>
      <c r="DK412" s="3" t="str">
        <f t="shared" si="95"/>
        <v/>
      </c>
      <c r="DL412" s="3" t="str">
        <f t="shared" si="95"/>
        <v/>
      </c>
      <c r="DM412" s="3" t="str">
        <f t="shared" si="95"/>
        <v/>
      </c>
      <c r="DN412" s="3" t="str">
        <f t="shared" si="95"/>
        <v/>
      </c>
      <c r="DO412" s="3" t="str">
        <f t="shared" si="95"/>
        <v/>
      </c>
      <c r="DP412" s="3" t="str">
        <f t="shared" si="95"/>
        <v/>
      </c>
      <c r="DQ412" s="3" t="str">
        <f t="shared" si="104"/>
        <v/>
      </c>
      <c r="DR412" s="3" t="str">
        <f t="shared" si="104"/>
        <v/>
      </c>
      <c r="DS412" s="3" t="str">
        <f t="shared" si="104"/>
        <v/>
      </c>
      <c r="DT412" s="3" t="str">
        <f t="shared" si="104"/>
        <v/>
      </c>
      <c r="DU412" s="3" t="str">
        <f t="shared" si="104"/>
        <v/>
      </c>
      <c r="DV412" s="3" t="str">
        <f t="shared" si="104"/>
        <v/>
      </c>
    </row>
    <row r="413" spans="1:126" ht="60">
      <c r="A413" t="s">
        <v>115</v>
      </c>
      <c r="B413">
        <v>2019</v>
      </c>
      <c r="C413" t="s">
        <v>114</v>
      </c>
      <c r="D413">
        <v>106990</v>
      </c>
      <c r="E413" s="31">
        <v>1319218132506</v>
      </c>
      <c r="F413" t="s">
        <v>225</v>
      </c>
      <c r="G413">
        <v>325212</v>
      </c>
      <c r="H413" t="s">
        <v>227</v>
      </c>
      <c r="I413" t="s">
        <v>228</v>
      </c>
      <c r="J413" t="s">
        <v>229</v>
      </c>
      <c r="K413" t="s">
        <v>216</v>
      </c>
      <c r="L413">
        <v>70665</v>
      </c>
      <c r="M413" s="3" t="str">
        <f t="shared" si="101"/>
        <v>95. USED AS A REACTANT, 97. P102  RAW MATERIALS</v>
      </c>
      <c r="N413" s="3" t="s">
        <v>66</v>
      </c>
      <c r="O413" s="3" t="s">
        <v>1437</v>
      </c>
      <c r="P413">
        <v>4100</v>
      </c>
      <c r="Q413">
        <v>7500</v>
      </c>
      <c r="R413">
        <v>11600</v>
      </c>
      <c r="S413" s="3" t="s">
        <v>1405</v>
      </c>
      <c r="T413" s="3" t="s">
        <v>1405</v>
      </c>
      <c r="U413" s="3" t="s">
        <v>1405</v>
      </c>
      <c r="V413" s="3" t="s">
        <v>1405</v>
      </c>
      <c r="W413" s="3" t="s">
        <v>1405</v>
      </c>
      <c r="X413" s="3" t="s">
        <v>1405</v>
      </c>
      <c r="Y413" s="3" t="s">
        <v>1407</v>
      </c>
      <c r="Z413" s="3" t="s">
        <v>1405</v>
      </c>
      <c r="AA413" s="3" t="s">
        <v>1407</v>
      </c>
      <c r="AB413" s="3" t="s">
        <v>1405</v>
      </c>
      <c r="AC413" s="3" t="s">
        <v>1405</v>
      </c>
      <c r="AD413" s="3" t="s">
        <v>1405</v>
      </c>
      <c r="AE413" s="3" t="s">
        <v>1405</v>
      </c>
      <c r="AF413" s="3" t="s">
        <v>1405</v>
      </c>
      <c r="AG413" s="3" t="s">
        <v>1405</v>
      </c>
      <c r="AH413" s="3" t="s">
        <v>1405</v>
      </c>
      <c r="AI413" s="3" t="s">
        <v>1405</v>
      </c>
      <c r="AJ413" s="3" t="s">
        <v>1405</v>
      </c>
      <c r="AK413" s="3" t="s">
        <v>1405</v>
      </c>
      <c r="AL413" s="3" t="s">
        <v>1405</v>
      </c>
      <c r="AM413" s="3" t="s">
        <v>1405</v>
      </c>
      <c r="AN413" s="3" t="s">
        <v>1405</v>
      </c>
      <c r="AO413" s="3" t="s">
        <v>1405</v>
      </c>
      <c r="AP413" s="3" t="s">
        <v>1405</v>
      </c>
      <c r="AQ413" s="3" t="s">
        <v>1405</v>
      </c>
      <c r="AR413" s="3" t="s">
        <v>1405</v>
      </c>
      <c r="AS413" s="3" t="s">
        <v>1405</v>
      </c>
      <c r="AT413" s="3" t="s">
        <v>1405</v>
      </c>
      <c r="AU413" s="3" t="s">
        <v>1405</v>
      </c>
      <c r="AV413" s="3" t="s">
        <v>1405</v>
      </c>
      <c r="AW413" s="3" t="s">
        <v>1405</v>
      </c>
      <c r="AX413" s="3" t="s">
        <v>1405</v>
      </c>
      <c r="AY413" s="3" t="s">
        <v>1405</v>
      </c>
      <c r="AZ413" s="3" t="s">
        <v>1405</v>
      </c>
      <c r="BA413" s="3" t="s">
        <v>1405</v>
      </c>
      <c r="BB413" s="3" t="s">
        <v>1405</v>
      </c>
      <c r="BC413" s="3" t="s">
        <v>1405</v>
      </c>
      <c r="BD413" s="3" t="s">
        <v>1405</v>
      </c>
      <c r="BE413" s="3" t="s">
        <v>1405</v>
      </c>
      <c r="BF413" s="3" t="s">
        <v>1405</v>
      </c>
      <c r="BG413" s="3" t="s">
        <v>1405</v>
      </c>
      <c r="BH413" s="3" t="s">
        <v>1405</v>
      </c>
      <c r="BI413" s="3" t="s">
        <v>1405</v>
      </c>
      <c r="BJ413" s="3" t="s">
        <v>1405</v>
      </c>
      <c r="BK413" s="3" t="s">
        <v>1405</v>
      </c>
      <c r="BL413" s="3" t="s">
        <v>1405</v>
      </c>
      <c r="BM413" s="3" t="s">
        <v>1405</v>
      </c>
      <c r="BN413" s="3" t="s">
        <v>1405</v>
      </c>
      <c r="BO413" s="3" t="s">
        <v>1405</v>
      </c>
      <c r="BP413" s="3" t="s">
        <v>1405</v>
      </c>
      <c r="BQ413" s="3" t="s">
        <v>1405</v>
      </c>
      <c r="BR413" s="3" t="s">
        <v>1405</v>
      </c>
      <c r="BS413" s="3" t="s">
        <v>1405</v>
      </c>
      <c r="BT413" s="3" t="s">
        <v>1405</v>
      </c>
      <c r="BU413" s="3" t="str">
        <f t="shared" si="106"/>
        <v/>
      </c>
      <c r="BV413" s="3" t="str">
        <f t="shared" si="106"/>
        <v/>
      </c>
      <c r="BW413" s="3" t="str">
        <f t="shared" si="106"/>
        <v/>
      </c>
      <c r="BX413" s="3" t="str">
        <f t="shared" si="106"/>
        <v/>
      </c>
      <c r="BY413" s="3" t="str">
        <f t="shared" si="106"/>
        <v/>
      </c>
      <c r="BZ413" s="3" t="str">
        <f t="shared" si="106"/>
        <v/>
      </c>
      <c r="CA413" s="3" t="str">
        <f t="shared" si="106"/>
        <v>95. USED AS A REACTANT</v>
      </c>
      <c r="CB413" s="3" t="str">
        <f t="shared" si="106"/>
        <v/>
      </c>
      <c r="CC413" s="3" t="str">
        <f t="shared" si="106"/>
        <v>97. P102  RAW MATERIALS</v>
      </c>
      <c r="CD413" s="3" t="str">
        <f t="shared" si="105"/>
        <v/>
      </c>
      <c r="CE413" s="3" t="str">
        <f t="shared" si="103"/>
        <v/>
      </c>
      <c r="CF413" s="3" t="str">
        <f t="shared" si="103"/>
        <v/>
      </c>
      <c r="CG413" s="3" t="str">
        <f t="shared" si="103"/>
        <v/>
      </c>
      <c r="CH413" s="3" t="str">
        <f t="shared" si="103"/>
        <v/>
      </c>
      <c r="CI413" s="3" t="str">
        <f t="shared" si="103"/>
        <v/>
      </c>
      <c r="CJ413" s="3" t="str">
        <f t="shared" si="103"/>
        <v/>
      </c>
      <c r="CK413" s="3" t="str">
        <f t="shared" si="97"/>
        <v/>
      </c>
      <c r="CL413" s="3" t="str">
        <f t="shared" si="97"/>
        <v/>
      </c>
      <c r="CM413" s="3" t="str">
        <f t="shared" si="97"/>
        <v/>
      </c>
      <c r="CN413" s="3" t="str">
        <f t="shared" si="97"/>
        <v/>
      </c>
      <c r="CO413" s="3" t="str">
        <f t="shared" si="96"/>
        <v/>
      </c>
      <c r="CP413" s="3" t="str">
        <f t="shared" si="96"/>
        <v/>
      </c>
      <c r="CQ413" s="3" t="str">
        <f t="shared" si="96"/>
        <v/>
      </c>
      <c r="CR413" s="3" t="str">
        <f t="shared" si="96"/>
        <v/>
      </c>
      <c r="CS413" s="3" t="str">
        <f t="shared" si="96"/>
        <v/>
      </c>
      <c r="CT413" s="3" t="str">
        <f t="shared" si="96"/>
        <v/>
      </c>
      <c r="CU413" s="3" t="str">
        <f t="shared" si="102"/>
        <v/>
      </c>
      <c r="CV413" s="3" t="str">
        <f t="shared" si="102"/>
        <v/>
      </c>
      <c r="CW413" s="3" t="str">
        <f t="shared" si="102"/>
        <v/>
      </c>
      <c r="CX413" s="3" t="str">
        <f t="shared" si="102"/>
        <v/>
      </c>
      <c r="CY413" s="3" t="str">
        <f t="shared" si="102"/>
        <v/>
      </c>
      <c r="CZ413" s="3" t="str">
        <f t="shared" si="102"/>
        <v/>
      </c>
      <c r="DA413" s="3" t="str">
        <f t="shared" si="102"/>
        <v/>
      </c>
      <c r="DB413" s="3" t="str">
        <f t="shared" si="102"/>
        <v/>
      </c>
      <c r="DC413" s="3" t="str">
        <f t="shared" si="102"/>
        <v/>
      </c>
      <c r="DD413" s="3" t="str">
        <f t="shared" si="102"/>
        <v/>
      </c>
      <c r="DE413" s="3" t="str">
        <f t="shared" si="102"/>
        <v/>
      </c>
      <c r="DF413" s="3" t="str">
        <f t="shared" si="102"/>
        <v/>
      </c>
      <c r="DG413" s="3" t="str">
        <f t="shared" si="102"/>
        <v/>
      </c>
      <c r="DH413" s="3" t="str">
        <f t="shared" si="107"/>
        <v/>
      </c>
      <c r="DI413" s="3" t="str">
        <f t="shared" si="95"/>
        <v/>
      </c>
      <c r="DJ413" s="3" t="str">
        <f t="shared" si="95"/>
        <v/>
      </c>
      <c r="DK413" s="3" t="str">
        <f t="shared" si="95"/>
        <v/>
      </c>
      <c r="DL413" s="3" t="str">
        <f t="shared" si="95"/>
        <v/>
      </c>
      <c r="DM413" s="3" t="str">
        <f t="shared" si="95"/>
        <v/>
      </c>
      <c r="DN413" s="3" t="str">
        <f t="shared" si="95"/>
        <v/>
      </c>
      <c r="DO413" s="3" t="str">
        <f t="shared" si="95"/>
        <v/>
      </c>
      <c r="DP413" s="3" t="str">
        <f t="shared" si="95"/>
        <v/>
      </c>
      <c r="DQ413" s="3" t="str">
        <f t="shared" si="104"/>
        <v/>
      </c>
      <c r="DR413" s="3" t="str">
        <f t="shared" si="104"/>
        <v/>
      </c>
      <c r="DS413" s="3" t="str">
        <f t="shared" si="104"/>
        <v/>
      </c>
      <c r="DT413" s="3" t="str">
        <f t="shared" si="104"/>
        <v/>
      </c>
      <c r="DU413" s="3" t="str">
        <f t="shared" si="104"/>
        <v/>
      </c>
      <c r="DV413" s="3" t="str">
        <f t="shared" si="104"/>
        <v/>
      </c>
    </row>
    <row r="414" spans="1:126" ht="60">
      <c r="A414" t="s">
        <v>115</v>
      </c>
      <c r="B414">
        <v>2019</v>
      </c>
      <c r="C414" t="s">
        <v>114</v>
      </c>
      <c r="D414">
        <v>106990</v>
      </c>
      <c r="E414" s="31">
        <v>1319218075784</v>
      </c>
      <c r="F414" t="s">
        <v>792</v>
      </c>
      <c r="G414">
        <v>325212</v>
      </c>
      <c r="H414" t="s">
        <v>227</v>
      </c>
      <c r="I414" t="s">
        <v>793</v>
      </c>
      <c r="J414" t="s">
        <v>255</v>
      </c>
      <c r="K414" t="s">
        <v>250</v>
      </c>
      <c r="L414">
        <v>44301</v>
      </c>
      <c r="M414" s="3" t="str">
        <f t="shared" si="101"/>
        <v>95. USED AS A REACTANT, 97. P102  RAW MATERIALS</v>
      </c>
      <c r="N414" s="3" t="s">
        <v>66</v>
      </c>
      <c r="O414" s="3" t="s">
        <v>1437</v>
      </c>
      <c r="P414">
        <v>0</v>
      </c>
      <c r="Q414">
        <v>5</v>
      </c>
      <c r="R414">
        <v>5</v>
      </c>
      <c r="S414" s="3" t="s">
        <v>1405</v>
      </c>
      <c r="T414" s="3" t="s">
        <v>1405</v>
      </c>
      <c r="U414" s="3" t="s">
        <v>1405</v>
      </c>
      <c r="V414" s="3" t="s">
        <v>1405</v>
      </c>
      <c r="W414" s="3" t="s">
        <v>1405</v>
      </c>
      <c r="X414" s="3" t="s">
        <v>1405</v>
      </c>
      <c r="Y414" s="3" t="s">
        <v>1407</v>
      </c>
      <c r="Z414" s="3" t="s">
        <v>1405</v>
      </c>
      <c r="AA414" s="3" t="s">
        <v>1407</v>
      </c>
      <c r="AB414" s="3" t="s">
        <v>1405</v>
      </c>
      <c r="AC414" s="3" t="s">
        <v>1405</v>
      </c>
      <c r="AD414" s="3" t="s">
        <v>1405</v>
      </c>
      <c r="AE414" s="3" t="s">
        <v>1405</v>
      </c>
      <c r="AF414" s="3" t="s">
        <v>1405</v>
      </c>
      <c r="AG414" s="3" t="s">
        <v>1405</v>
      </c>
      <c r="AH414" s="3" t="s">
        <v>1405</v>
      </c>
      <c r="AI414" s="3" t="s">
        <v>1405</v>
      </c>
      <c r="AJ414" s="3" t="s">
        <v>1405</v>
      </c>
      <c r="AK414" s="3" t="s">
        <v>1405</v>
      </c>
      <c r="AL414" s="3" t="s">
        <v>1405</v>
      </c>
      <c r="AM414" s="3" t="s">
        <v>1405</v>
      </c>
      <c r="AN414" s="3" t="s">
        <v>1405</v>
      </c>
      <c r="AO414" s="3" t="s">
        <v>1405</v>
      </c>
      <c r="AP414" s="3" t="s">
        <v>1405</v>
      </c>
      <c r="AQ414" s="3" t="s">
        <v>1405</v>
      </c>
      <c r="AR414" s="3" t="s">
        <v>1405</v>
      </c>
      <c r="AS414" s="3" t="s">
        <v>1405</v>
      </c>
      <c r="AT414" s="3" t="s">
        <v>1405</v>
      </c>
      <c r="AU414" s="3" t="s">
        <v>1405</v>
      </c>
      <c r="AV414" s="3" t="s">
        <v>1405</v>
      </c>
      <c r="AW414" s="3" t="s">
        <v>1405</v>
      </c>
      <c r="AX414" s="3" t="s">
        <v>1405</v>
      </c>
      <c r="AY414" s="3" t="s">
        <v>1405</v>
      </c>
      <c r="AZ414" s="3" t="s">
        <v>1405</v>
      </c>
      <c r="BA414" s="3" t="s">
        <v>1405</v>
      </c>
      <c r="BB414" s="3" t="s">
        <v>1405</v>
      </c>
      <c r="BC414" s="3" t="s">
        <v>1405</v>
      </c>
      <c r="BD414" s="3" t="s">
        <v>1405</v>
      </c>
      <c r="BE414" s="3" t="s">
        <v>1405</v>
      </c>
      <c r="BF414" s="3" t="s">
        <v>1405</v>
      </c>
      <c r="BG414" s="3" t="s">
        <v>1405</v>
      </c>
      <c r="BH414" s="3" t="s">
        <v>1405</v>
      </c>
      <c r="BI414" s="3" t="s">
        <v>1405</v>
      </c>
      <c r="BJ414" s="3" t="s">
        <v>1405</v>
      </c>
      <c r="BK414" s="3" t="s">
        <v>1405</v>
      </c>
      <c r="BL414" s="3" t="s">
        <v>1405</v>
      </c>
      <c r="BM414" s="3" t="s">
        <v>1405</v>
      </c>
      <c r="BN414" s="3" t="s">
        <v>1405</v>
      </c>
      <c r="BO414" s="3" t="s">
        <v>1405</v>
      </c>
      <c r="BP414" s="3" t="s">
        <v>1405</v>
      </c>
      <c r="BQ414" s="3" t="s">
        <v>1405</v>
      </c>
      <c r="BR414" s="3" t="s">
        <v>1405</v>
      </c>
      <c r="BS414" s="3" t="s">
        <v>1405</v>
      </c>
      <c r="BT414" s="3" t="s">
        <v>1405</v>
      </c>
      <c r="BU414" s="3" t="str">
        <f t="shared" si="106"/>
        <v/>
      </c>
      <c r="BV414" s="3" t="str">
        <f t="shared" si="106"/>
        <v/>
      </c>
      <c r="BW414" s="3" t="str">
        <f t="shared" si="106"/>
        <v/>
      </c>
      <c r="BX414" s="3" t="str">
        <f t="shared" si="106"/>
        <v/>
      </c>
      <c r="BY414" s="3" t="str">
        <f t="shared" si="106"/>
        <v/>
      </c>
      <c r="BZ414" s="3" t="str">
        <f t="shared" si="106"/>
        <v/>
      </c>
      <c r="CA414" s="3" t="str">
        <f t="shared" si="106"/>
        <v>95. USED AS A REACTANT</v>
      </c>
      <c r="CB414" s="3" t="str">
        <f t="shared" si="106"/>
        <v/>
      </c>
      <c r="CC414" s="3" t="str">
        <f t="shared" si="106"/>
        <v>97. P102  RAW MATERIALS</v>
      </c>
      <c r="CD414" s="3" t="str">
        <f t="shared" si="105"/>
        <v/>
      </c>
      <c r="CE414" s="3" t="str">
        <f t="shared" si="103"/>
        <v/>
      </c>
      <c r="CF414" s="3" t="str">
        <f t="shared" si="103"/>
        <v/>
      </c>
      <c r="CG414" s="3" t="str">
        <f t="shared" si="103"/>
        <v/>
      </c>
      <c r="CH414" s="3" t="str">
        <f t="shared" si="103"/>
        <v/>
      </c>
      <c r="CI414" s="3" t="str">
        <f t="shared" si="103"/>
        <v/>
      </c>
      <c r="CJ414" s="3" t="str">
        <f t="shared" si="103"/>
        <v/>
      </c>
      <c r="CK414" s="3" t="str">
        <f t="shared" si="97"/>
        <v/>
      </c>
      <c r="CL414" s="3" t="str">
        <f t="shared" si="97"/>
        <v/>
      </c>
      <c r="CM414" s="3" t="str">
        <f t="shared" si="97"/>
        <v/>
      </c>
      <c r="CN414" s="3" t="str">
        <f t="shared" si="97"/>
        <v/>
      </c>
      <c r="CO414" s="3" t="str">
        <f t="shared" si="96"/>
        <v/>
      </c>
      <c r="CP414" s="3" t="str">
        <f t="shared" si="96"/>
        <v/>
      </c>
      <c r="CQ414" s="3" t="str">
        <f t="shared" si="96"/>
        <v/>
      </c>
      <c r="CR414" s="3" t="str">
        <f t="shared" si="96"/>
        <v/>
      </c>
      <c r="CS414" s="3" t="str">
        <f t="shared" si="96"/>
        <v/>
      </c>
      <c r="CT414" s="3" t="str">
        <f t="shared" si="96"/>
        <v/>
      </c>
      <c r="CU414" s="3" t="str">
        <f t="shared" si="102"/>
        <v/>
      </c>
      <c r="CV414" s="3" t="str">
        <f t="shared" si="102"/>
        <v/>
      </c>
      <c r="CW414" s="3" t="str">
        <f t="shared" si="102"/>
        <v/>
      </c>
      <c r="CX414" s="3" t="str">
        <f t="shared" si="102"/>
        <v/>
      </c>
      <c r="CY414" s="3" t="str">
        <f t="shared" si="102"/>
        <v/>
      </c>
      <c r="CZ414" s="3" t="str">
        <f t="shared" si="102"/>
        <v/>
      </c>
      <c r="DA414" s="3" t="str">
        <f t="shared" si="102"/>
        <v/>
      </c>
      <c r="DB414" s="3" t="str">
        <f t="shared" si="102"/>
        <v/>
      </c>
      <c r="DC414" s="3" t="str">
        <f t="shared" si="102"/>
        <v/>
      </c>
      <c r="DD414" s="3" t="str">
        <f t="shared" si="102"/>
        <v/>
      </c>
      <c r="DE414" s="3" t="str">
        <f t="shared" si="102"/>
        <v/>
      </c>
      <c r="DF414" s="3" t="str">
        <f t="shared" si="102"/>
        <v/>
      </c>
      <c r="DG414" s="3" t="str">
        <f t="shared" si="102"/>
        <v/>
      </c>
      <c r="DH414" s="3" t="str">
        <f t="shared" si="107"/>
        <v/>
      </c>
      <c r="DI414" s="3" t="str">
        <f t="shared" si="95"/>
        <v/>
      </c>
      <c r="DJ414" s="3" t="str">
        <f t="shared" si="95"/>
        <v/>
      </c>
      <c r="DK414" s="3" t="str">
        <f t="shared" si="95"/>
        <v/>
      </c>
      <c r="DL414" s="3" t="str">
        <f t="shared" si="95"/>
        <v/>
      </c>
      <c r="DM414" s="3" t="str">
        <f t="shared" si="95"/>
        <v/>
      </c>
      <c r="DN414" s="3" t="str">
        <f t="shared" si="95"/>
        <v/>
      </c>
      <c r="DO414" s="3" t="str">
        <f t="shared" si="95"/>
        <v/>
      </c>
      <c r="DP414" s="3" t="str">
        <f t="shared" si="95"/>
        <v/>
      </c>
      <c r="DQ414" s="3" t="str">
        <f t="shared" si="104"/>
        <v/>
      </c>
      <c r="DR414" s="3" t="str">
        <f t="shared" si="104"/>
        <v/>
      </c>
      <c r="DS414" s="3" t="str">
        <f t="shared" si="104"/>
        <v/>
      </c>
      <c r="DT414" s="3" t="str">
        <f t="shared" si="104"/>
        <v/>
      </c>
      <c r="DU414" s="3" t="str">
        <f t="shared" si="104"/>
        <v/>
      </c>
      <c r="DV414" s="3" t="str">
        <f t="shared" si="104"/>
        <v/>
      </c>
    </row>
    <row r="415" spans="1:126" ht="60">
      <c r="A415" t="s">
        <v>115</v>
      </c>
      <c r="B415">
        <v>2020</v>
      </c>
      <c r="C415" t="s">
        <v>114</v>
      </c>
      <c r="D415">
        <v>106990</v>
      </c>
      <c r="E415" s="31">
        <v>1320218955060</v>
      </c>
      <c r="F415" t="s">
        <v>792</v>
      </c>
      <c r="G415">
        <v>325212</v>
      </c>
      <c r="H415" t="s">
        <v>227</v>
      </c>
      <c r="I415" t="s">
        <v>793</v>
      </c>
      <c r="J415" t="s">
        <v>255</v>
      </c>
      <c r="K415" t="s">
        <v>250</v>
      </c>
      <c r="L415">
        <v>44301</v>
      </c>
      <c r="M415" s="3" t="str">
        <f t="shared" si="101"/>
        <v>95. USED AS A REACTANT, 97. P102  RAW MATERIALS</v>
      </c>
      <c r="N415" s="3" t="s">
        <v>66</v>
      </c>
      <c r="O415" s="3" t="s">
        <v>1437</v>
      </c>
      <c r="P415">
        <v>0</v>
      </c>
      <c r="Q415">
        <v>12</v>
      </c>
      <c r="R415">
        <v>12</v>
      </c>
      <c r="S415" s="3" t="s">
        <v>1405</v>
      </c>
      <c r="T415" s="3" t="s">
        <v>1405</v>
      </c>
      <c r="U415" s="3" t="s">
        <v>1405</v>
      </c>
      <c r="V415" s="3" t="s">
        <v>1405</v>
      </c>
      <c r="W415" s="3" t="s">
        <v>1405</v>
      </c>
      <c r="X415" s="3" t="s">
        <v>1405</v>
      </c>
      <c r="Y415" s="3" t="s">
        <v>1407</v>
      </c>
      <c r="Z415" s="3" t="s">
        <v>1405</v>
      </c>
      <c r="AA415" s="3" t="s">
        <v>1407</v>
      </c>
      <c r="AB415" s="3" t="s">
        <v>1405</v>
      </c>
      <c r="AC415" s="3" t="s">
        <v>1405</v>
      </c>
      <c r="AD415" s="3" t="s">
        <v>1405</v>
      </c>
      <c r="AE415" s="3" t="s">
        <v>1405</v>
      </c>
      <c r="AF415" s="3" t="s">
        <v>1405</v>
      </c>
      <c r="AG415" s="3" t="s">
        <v>1405</v>
      </c>
      <c r="AH415" s="3" t="s">
        <v>1405</v>
      </c>
      <c r="AI415" s="3" t="s">
        <v>1405</v>
      </c>
      <c r="AJ415" s="3" t="s">
        <v>1405</v>
      </c>
      <c r="AK415" s="3" t="s">
        <v>1405</v>
      </c>
      <c r="AL415" s="3" t="s">
        <v>1405</v>
      </c>
      <c r="AM415" s="3" t="s">
        <v>1405</v>
      </c>
      <c r="AN415" s="3" t="s">
        <v>1405</v>
      </c>
      <c r="AO415" s="3" t="s">
        <v>1405</v>
      </c>
      <c r="AP415" s="3" t="s">
        <v>1405</v>
      </c>
      <c r="AQ415" s="3" t="s">
        <v>1405</v>
      </c>
      <c r="AR415" s="3" t="s">
        <v>1405</v>
      </c>
      <c r="AS415" s="3" t="s">
        <v>1405</v>
      </c>
      <c r="AT415" s="3" t="s">
        <v>1405</v>
      </c>
      <c r="AU415" s="3" t="s">
        <v>1405</v>
      </c>
      <c r="AV415" s="3" t="s">
        <v>1405</v>
      </c>
      <c r="AW415" s="3" t="s">
        <v>1405</v>
      </c>
      <c r="AX415" s="3" t="s">
        <v>1405</v>
      </c>
      <c r="AY415" s="3" t="s">
        <v>1405</v>
      </c>
      <c r="AZ415" s="3" t="s">
        <v>1405</v>
      </c>
      <c r="BA415" s="3" t="s">
        <v>1405</v>
      </c>
      <c r="BB415" s="3" t="s">
        <v>1405</v>
      </c>
      <c r="BC415" s="3" t="s">
        <v>1405</v>
      </c>
      <c r="BD415" s="3" t="s">
        <v>1405</v>
      </c>
      <c r="BE415" s="3" t="s">
        <v>1405</v>
      </c>
      <c r="BF415" s="3" t="s">
        <v>1405</v>
      </c>
      <c r="BG415" s="3" t="s">
        <v>1405</v>
      </c>
      <c r="BH415" s="3" t="s">
        <v>1405</v>
      </c>
      <c r="BI415" s="3" t="s">
        <v>1405</v>
      </c>
      <c r="BJ415" s="3" t="s">
        <v>1405</v>
      </c>
      <c r="BK415" s="3" t="s">
        <v>1405</v>
      </c>
      <c r="BL415" s="3" t="s">
        <v>1405</v>
      </c>
      <c r="BM415" s="3" t="s">
        <v>1405</v>
      </c>
      <c r="BN415" s="3" t="s">
        <v>1405</v>
      </c>
      <c r="BO415" s="3" t="s">
        <v>1405</v>
      </c>
      <c r="BP415" s="3" t="s">
        <v>1405</v>
      </c>
      <c r="BQ415" s="3" t="s">
        <v>1405</v>
      </c>
      <c r="BR415" s="3" t="s">
        <v>1405</v>
      </c>
      <c r="BS415" s="3" t="s">
        <v>1405</v>
      </c>
      <c r="BT415" s="3" t="s">
        <v>1405</v>
      </c>
      <c r="BU415" s="3" t="str">
        <f t="shared" si="106"/>
        <v/>
      </c>
      <c r="BV415" s="3" t="str">
        <f t="shared" si="106"/>
        <v/>
      </c>
      <c r="BW415" s="3" t="str">
        <f t="shared" si="106"/>
        <v/>
      </c>
      <c r="BX415" s="3" t="str">
        <f t="shared" si="106"/>
        <v/>
      </c>
      <c r="BY415" s="3" t="str">
        <f t="shared" si="106"/>
        <v/>
      </c>
      <c r="BZ415" s="3" t="str">
        <f t="shared" si="106"/>
        <v/>
      </c>
      <c r="CA415" s="3" t="str">
        <f t="shared" si="106"/>
        <v>95. USED AS A REACTANT</v>
      </c>
      <c r="CB415" s="3" t="str">
        <f t="shared" si="106"/>
        <v/>
      </c>
      <c r="CC415" s="3" t="str">
        <f t="shared" si="106"/>
        <v>97. P102  RAW MATERIALS</v>
      </c>
      <c r="CD415" s="3" t="str">
        <f t="shared" si="105"/>
        <v/>
      </c>
      <c r="CE415" s="3" t="str">
        <f t="shared" si="103"/>
        <v/>
      </c>
      <c r="CF415" s="3" t="str">
        <f t="shared" si="103"/>
        <v/>
      </c>
      <c r="CG415" s="3" t="str">
        <f t="shared" si="103"/>
        <v/>
      </c>
      <c r="CH415" s="3" t="str">
        <f t="shared" si="103"/>
        <v/>
      </c>
      <c r="CI415" s="3" t="str">
        <f t="shared" si="103"/>
        <v/>
      </c>
      <c r="CJ415" s="3" t="str">
        <f t="shared" si="103"/>
        <v/>
      </c>
      <c r="CK415" s="3" t="str">
        <f t="shared" si="97"/>
        <v/>
      </c>
      <c r="CL415" s="3" t="str">
        <f t="shared" si="97"/>
        <v/>
      </c>
      <c r="CM415" s="3" t="str">
        <f t="shared" si="97"/>
        <v/>
      </c>
      <c r="CN415" s="3" t="str">
        <f t="shared" si="97"/>
        <v/>
      </c>
      <c r="CO415" s="3" t="str">
        <f t="shared" si="96"/>
        <v/>
      </c>
      <c r="CP415" s="3" t="str">
        <f t="shared" si="96"/>
        <v/>
      </c>
      <c r="CQ415" s="3" t="str">
        <f t="shared" si="96"/>
        <v/>
      </c>
      <c r="CR415" s="3" t="str">
        <f t="shared" si="96"/>
        <v/>
      </c>
      <c r="CS415" s="3" t="str">
        <f t="shared" si="96"/>
        <v/>
      </c>
      <c r="CT415" s="3" t="str">
        <f t="shared" si="96"/>
        <v/>
      </c>
      <c r="CU415" s="3" t="str">
        <f t="shared" si="102"/>
        <v/>
      </c>
      <c r="CV415" s="3" t="str">
        <f t="shared" si="102"/>
        <v/>
      </c>
      <c r="CW415" s="3" t="str">
        <f t="shared" si="102"/>
        <v/>
      </c>
      <c r="CX415" s="3" t="str">
        <f t="shared" si="102"/>
        <v/>
      </c>
      <c r="CY415" s="3" t="str">
        <f t="shared" si="102"/>
        <v/>
      </c>
      <c r="CZ415" s="3" t="str">
        <f t="shared" si="102"/>
        <v/>
      </c>
      <c r="DA415" s="3" t="str">
        <f t="shared" si="102"/>
        <v/>
      </c>
      <c r="DB415" s="3" t="str">
        <f t="shared" si="102"/>
        <v/>
      </c>
      <c r="DC415" s="3" t="str">
        <f t="shared" si="102"/>
        <v/>
      </c>
      <c r="DD415" s="3" t="str">
        <f t="shared" si="102"/>
        <v/>
      </c>
      <c r="DE415" s="3" t="str">
        <f t="shared" si="102"/>
        <v/>
      </c>
      <c r="DF415" s="3" t="str">
        <f t="shared" si="102"/>
        <v/>
      </c>
      <c r="DG415" s="3" t="str">
        <f t="shared" si="102"/>
        <v/>
      </c>
      <c r="DH415" s="3" t="str">
        <f t="shared" si="107"/>
        <v/>
      </c>
      <c r="DI415" s="3" t="str">
        <f t="shared" si="95"/>
        <v/>
      </c>
      <c r="DJ415" s="3" t="str">
        <f t="shared" si="95"/>
        <v/>
      </c>
      <c r="DK415" s="3" t="str">
        <f t="shared" si="95"/>
        <v/>
      </c>
      <c r="DL415" s="3" t="str">
        <f t="shared" si="95"/>
        <v/>
      </c>
      <c r="DM415" s="3" t="str">
        <f t="shared" si="95"/>
        <v/>
      </c>
      <c r="DN415" s="3" t="str">
        <f t="shared" si="95"/>
        <v/>
      </c>
      <c r="DO415" s="3" t="str">
        <f t="shared" si="95"/>
        <v/>
      </c>
      <c r="DP415" s="3" t="str">
        <f t="shared" si="95"/>
        <v/>
      </c>
      <c r="DQ415" s="3" t="str">
        <f t="shared" si="104"/>
        <v/>
      </c>
      <c r="DR415" s="3" t="str">
        <f t="shared" si="104"/>
        <v/>
      </c>
      <c r="DS415" s="3" t="str">
        <f t="shared" si="104"/>
        <v/>
      </c>
      <c r="DT415" s="3" t="str">
        <f t="shared" si="104"/>
        <v/>
      </c>
      <c r="DU415" s="3" t="str">
        <f t="shared" si="104"/>
        <v/>
      </c>
      <c r="DV415" s="3" t="str">
        <f t="shared" si="104"/>
        <v/>
      </c>
    </row>
    <row r="416" spans="1:126" ht="75">
      <c r="A416" t="s">
        <v>115</v>
      </c>
      <c r="B416">
        <v>2020</v>
      </c>
      <c r="C416" t="s">
        <v>114</v>
      </c>
      <c r="D416">
        <v>106990</v>
      </c>
      <c r="E416" s="31">
        <v>1320219280120</v>
      </c>
      <c r="F416" t="s">
        <v>225</v>
      </c>
      <c r="G416">
        <v>325212</v>
      </c>
      <c r="H416" t="s">
        <v>227</v>
      </c>
      <c r="I416" t="s">
        <v>228</v>
      </c>
      <c r="J416" t="s">
        <v>229</v>
      </c>
      <c r="K416" t="s">
        <v>216</v>
      </c>
      <c r="L416">
        <v>70665</v>
      </c>
      <c r="M416" s="3" t="str">
        <f t="shared" si="101"/>
        <v>89. PRODUCE THE CHEMICAL, 93. AS A BYPRODUCT, 94. AS A MANUFACTURED IMPURITY, 116. AS A PROCESS IMPURITY, 133. ANCILLARY OR OTHER USE, 137. Z304  FUEL</v>
      </c>
      <c r="N416" s="3" t="s">
        <v>66</v>
      </c>
      <c r="O416" s="3" t="s">
        <v>1437</v>
      </c>
      <c r="P416">
        <v>4000</v>
      </c>
      <c r="Q416">
        <v>4000</v>
      </c>
      <c r="R416">
        <v>8000</v>
      </c>
      <c r="S416" s="3" t="s">
        <v>1407</v>
      </c>
      <c r="T416" s="3" t="s">
        <v>1405</v>
      </c>
      <c r="U416" s="3" t="s">
        <v>1405</v>
      </c>
      <c r="V416" s="3" t="s">
        <v>1405</v>
      </c>
      <c r="W416" s="3" t="s">
        <v>1407</v>
      </c>
      <c r="X416" s="3" t="s">
        <v>1407</v>
      </c>
      <c r="Y416" s="3" t="s">
        <v>1405</v>
      </c>
      <c r="Z416" s="3" t="s">
        <v>1405</v>
      </c>
      <c r="AA416" s="3" t="s">
        <v>1405</v>
      </c>
      <c r="AB416" s="3" t="s">
        <v>1405</v>
      </c>
      <c r="AC416" s="3" t="s">
        <v>1405</v>
      </c>
      <c r="AD416" s="3" t="s">
        <v>1405</v>
      </c>
      <c r="AE416" s="3" t="s">
        <v>1405</v>
      </c>
      <c r="AF416" s="3" t="s">
        <v>1405</v>
      </c>
      <c r="AG416" s="3" t="s">
        <v>1405</v>
      </c>
      <c r="AH416" s="3" t="s">
        <v>1405</v>
      </c>
      <c r="AI416" s="3" t="s">
        <v>1405</v>
      </c>
      <c r="AJ416" s="3" t="s">
        <v>1405</v>
      </c>
      <c r="AK416" s="3" t="s">
        <v>1405</v>
      </c>
      <c r="AL416" s="3" t="s">
        <v>1405</v>
      </c>
      <c r="AM416" s="3" t="s">
        <v>1405</v>
      </c>
      <c r="AN416" s="3" t="s">
        <v>1405</v>
      </c>
      <c r="AO416" s="3" t="s">
        <v>1405</v>
      </c>
      <c r="AP416" s="3" t="s">
        <v>1405</v>
      </c>
      <c r="AQ416" s="3" t="s">
        <v>1405</v>
      </c>
      <c r="AR416" s="3" t="s">
        <v>1405</v>
      </c>
      <c r="AS416" s="3" t="s">
        <v>1405</v>
      </c>
      <c r="AT416" s="3" t="s">
        <v>1407</v>
      </c>
      <c r="AU416" s="3" t="s">
        <v>1405</v>
      </c>
      <c r="AV416" s="3" t="s">
        <v>1405</v>
      </c>
      <c r="AW416" s="3" t="s">
        <v>1405</v>
      </c>
      <c r="AX416" s="3" t="s">
        <v>1405</v>
      </c>
      <c r="AY416" s="3" t="s">
        <v>1405</v>
      </c>
      <c r="AZ416" s="3" t="s">
        <v>1405</v>
      </c>
      <c r="BA416" s="3" t="s">
        <v>1405</v>
      </c>
      <c r="BB416" s="3" t="s">
        <v>1405</v>
      </c>
      <c r="BC416" s="3" t="s">
        <v>1405</v>
      </c>
      <c r="BD416" s="3" t="s">
        <v>1405</v>
      </c>
      <c r="BE416" s="3" t="s">
        <v>1405</v>
      </c>
      <c r="BF416" s="3" t="s">
        <v>1405</v>
      </c>
      <c r="BG416" s="3" t="s">
        <v>1405</v>
      </c>
      <c r="BH416" s="3" t="s">
        <v>1405</v>
      </c>
      <c r="BI416" s="3" t="s">
        <v>1405</v>
      </c>
      <c r="BJ416" s="3" t="s">
        <v>1405</v>
      </c>
      <c r="BK416" s="3" t="s">
        <v>1407</v>
      </c>
      <c r="BL416" s="3" t="s">
        <v>1405</v>
      </c>
      <c r="BM416" s="3" t="s">
        <v>1405</v>
      </c>
      <c r="BN416" s="3" t="s">
        <v>1405</v>
      </c>
      <c r="BO416" s="3" t="s">
        <v>1407</v>
      </c>
      <c r="BP416" s="3" t="s">
        <v>1405</v>
      </c>
      <c r="BQ416" s="3" t="s">
        <v>1405</v>
      </c>
      <c r="BR416" s="3" t="s">
        <v>1405</v>
      </c>
      <c r="BS416" s="3" t="s">
        <v>1405</v>
      </c>
      <c r="BT416" s="3" t="s">
        <v>1405</v>
      </c>
      <c r="BU416" s="3" t="str">
        <f t="shared" si="106"/>
        <v>89. PRODUCE THE CHEMICAL</v>
      </c>
      <c r="BV416" s="3" t="str">
        <f t="shared" si="106"/>
        <v/>
      </c>
      <c r="BW416" s="3" t="str">
        <f t="shared" si="106"/>
        <v/>
      </c>
      <c r="BX416" s="3" t="str">
        <f t="shared" si="106"/>
        <v/>
      </c>
      <c r="BY416" s="3" t="str">
        <f t="shared" si="106"/>
        <v>93. AS A BYPRODUCT</v>
      </c>
      <c r="BZ416" s="3" t="str">
        <f t="shared" si="106"/>
        <v>94. AS A MANUFACTURED IMPURITY</v>
      </c>
      <c r="CA416" s="3" t="str">
        <f t="shared" si="106"/>
        <v/>
      </c>
      <c r="CB416" s="3" t="str">
        <f t="shared" si="106"/>
        <v/>
      </c>
      <c r="CC416" s="3" t="str">
        <f t="shared" si="106"/>
        <v/>
      </c>
      <c r="CD416" s="3" t="str">
        <f t="shared" si="105"/>
        <v/>
      </c>
      <c r="CE416" s="3" t="str">
        <f t="shared" si="103"/>
        <v/>
      </c>
      <c r="CF416" s="3" t="str">
        <f t="shared" si="103"/>
        <v/>
      </c>
      <c r="CG416" s="3" t="str">
        <f t="shared" si="103"/>
        <v/>
      </c>
      <c r="CH416" s="3" t="str">
        <f t="shared" si="103"/>
        <v/>
      </c>
      <c r="CI416" s="3" t="str">
        <f t="shared" si="103"/>
        <v/>
      </c>
      <c r="CJ416" s="3" t="str">
        <f t="shared" si="103"/>
        <v/>
      </c>
      <c r="CK416" s="3" t="str">
        <f t="shared" si="97"/>
        <v/>
      </c>
      <c r="CL416" s="3" t="str">
        <f t="shared" si="97"/>
        <v/>
      </c>
      <c r="CM416" s="3" t="str">
        <f t="shared" si="97"/>
        <v/>
      </c>
      <c r="CN416" s="3" t="str">
        <f t="shared" si="97"/>
        <v/>
      </c>
      <c r="CO416" s="3" t="str">
        <f t="shared" si="96"/>
        <v/>
      </c>
      <c r="CP416" s="3" t="str">
        <f t="shared" si="96"/>
        <v/>
      </c>
      <c r="CQ416" s="3" t="str">
        <f t="shared" si="96"/>
        <v/>
      </c>
      <c r="CR416" s="3" t="str">
        <f t="shared" si="96"/>
        <v/>
      </c>
      <c r="CS416" s="3" t="str">
        <f t="shared" si="96"/>
        <v/>
      </c>
      <c r="CT416" s="3" t="str">
        <f t="shared" si="96"/>
        <v/>
      </c>
      <c r="CU416" s="3" t="str">
        <f t="shared" si="102"/>
        <v/>
      </c>
      <c r="CV416" s="3" t="str">
        <f t="shared" si="102"/>
        <v>116. AS A PROCESS IMPURITY</v>
      </c>
      <c r="CW416" s="3" t="str">
        <f t="shared" si="102"/>
        <v/>
      </c>
      <c r="CX416" s="3" t="str">
        <f t="shared" si="102"/>
        <v/>
      </c>
      <c r="CY416" s="3" t="str">
        <f t="shared" si="102"/>
        <v/>
      </c>
      <c r="CZ416" s="3" t="str">
        <f t="shared" si="102"/>
        <v/>
      </c>
      <c r="DA416" s="3" t="str">
        <f t="shared" si="102"/>
        <v/>
      </c>
      <c r="DB416" s="3" t="str">
        <f t="shared" si="102"/>
        <v/>
      </c>
      <c r="DC416" s="3" t="str">
        <f t="shared" si="102"/>
        <v/>
      </c>
      <c r="DD416" s="3" t="str">
        <f t="shared" si="102"/>
        <v/>
      </c>
      <c r="DE416" s="3" t="str">
        <f t="shared" si="102"/>
        <v/>
      </c>
      <c r="DF416" s="3" t="str">
        <f t="shared" si="102"/>
        <v/>
      </c>
      <c r="DG416" s="3" t="str">
        <f t="shared" si="102"/>
        <v/>
      </c>
      <c r="DH416" s="3" t="str">
        <f t="shared" si="107"/>
        <v/>
      </c>
      <c r="DI416" s="3" t="str">
        <f t="shared" si="95"/>
        <v/>
      </c>
      <c r="DJ416" s="3" t="str">
        <f t="shared" si="95"/>
        <v/>
      </c>
      <c r="DK416" s="3" t="str">
        <f t="shared" si="95"/>
        <v/>
      </c>
      <c r="DL416" s="3" t="str">
        <f t="shared" si="95"/>
        <v/>
      </c>
      <c r="DM416" s="3" t="str">
        <f t="shared" si="95"/>
        <v>133. ANCILLARY OR OTHER USE</v>
      </c>
      <c r="DN416" s="3" t="str">
        <f t="shared" si="95"/>
        <v/>
      </c>
      <c r="DO416" s="3" t="str">
        <f t="shared" si="95"/>
        <v/>
      </c>
      <c r="DP416" s="3" t="str">
        <f t="shared" si="95"/>
        <v/>
      </c>
      <c r="DQ416" s="3" t="str">
        <f t="shared" si="104"/>
        <v>137. Z304  FUEL</v>
      </c>
      <c r="DR416" s="3" t="str">
        <f t="shared" si="104"/>
        <v/>
      </c>
      <c r="DS416" s="3" t="str">
        <f t="shared" si="104"/>
        <v/>
      </c>
      <c r="DT416" s="3" t="str">
        <f t="shared" si="104"/>
        <v/>
      </c>
      <c r="DU416" s="3" t="str">
        <f t="shared" si="104"/>
        <v/>
      </c>
      <c r="DV416" s="3" t="str">
        <f t="shared" si="104"/>
        <v/>
      </c>
    </row>
    <row r="417" spans="1:126" ht="60">
      <c r="A417" t="s">
        <v>115</v>
      </c>
      <c r="B417">
        <v>2021</v>
      </c>
      <c r="C417" t="s">
        <v>114</v>
      </c>
      <c r="D417">
        <v>106990</v>
      </c>
      <c r="E417" s="31">
        <v>1321219658299</v>
      </c>
      <c r="F417" t="s">
        <v>792</v>
      </c>
      <c r="G417">
        <v>325212</v>
      </c>
      <c r="H417" t="s">
        <v>227</v>
      </c>
      <c r="I417" t="s">
        <v>793</v>
      </c>
      <c r="J417" t="s">
        <v>255</v>
      </c>
      <c r="K417" t="s">
        <v>250</v>
      </c>
      <c r="L417">
        <v>44301</v>
      </c>
      <c r="M417" s="3" t="str">
        <f t="shared" si="101"/>
        <v>95. USED AS A REACTANT, 97. P102  RAW MATERIALS</v>
      </c>
      <c r="N417" s="3" t="s">
        <v>66</v>
      </c>
      <c r="O417" s="3" t="s">
        <v>1437</v>
      </c>
      <c r="P417">
        <v>63</v>
      </c>
      <c r="Q417">
        <v>12</v>
      </c>
      <c r="R417">
        <v>75</v>
      </c>
      <c r="S417" s="3" t="s">
        <v>1405</v>
      </c>
      <c r="T417" s="3" t="s">
        <v>1405</v>
      </c>
      <c r="U417" s="3" t="s">
        <v>1405</v>
      </c>
      <c r="V417" s="3" t="s">
        <v>1405</v>
      </c>
      <c r="W417" s="3" t="s">
        <v>1405</v>
      </c>
      <c r="X417" s="3" t="s">
        <v>1405</v>
      </c>
      <c r="Y417" s="3" t="s">
        <v>1407</v>
      </c>
      <c r="Z417" s="3" t="s">
        <v>1405</v>
      </c>
      <c r="AA417" s="3" t="s">
        <v>1407</v>
      </c>
      <c r="AB417" s="3" t="s">
        <v>1405</v>
      </c>
      <c r="AC417" s="3" t="s">
        <v>1405</v>
      </c>
      <c r="AD417" s="3" t="s">
        <v>1405</v>
      </c>
      <c r="AE417" s="3" t="s">
        <v>1405</v>
      </c>
      <c r="AF417" s="3" t="s">
        <v>1405</v>
      </c>
      <c r="AG417" s="3" t="s">
        <v>1405</v>
      </c>
      <c r="AH417" s="3" t="s">
        <v>1405</v>
      </c>
      <c r="AI417" s="3" t="s">
        <v>1405</v>
      </c>
      <c r="AJ417" s="3" t="s">
        <v>1405</v>
      </c>
      <c r="AK417" s="3" t="s">
        <v>1405</v>
      </c>
      <c r="AL417" s="3" t="s">
        <v>1405</v>
      </c>
      <c r="AM417" s="3" t="s">
        <v>1405</v>
      </c>
      <c r="AN417" s="3" t="s">
        <v>1405</v>
      </c>
      <c r="AO417" s="3" t="s">
        <v>1405</v>
      </c>
      <c r="AP417" s="3" t="s">
        <v>1405</v>
      </c>
      <c r="AQ417" s="3" t="s">
        <v>1405</v>
      </c>
      <c r="AR417" s="3" t="s">
        <v>1405</v>
      </c>
      <c r="AS417" s="3" t="s">
        <v>1405</v>
      </c>
      <c r="AT417" s="3" t="s">
        <v>1405</v>
      </c>
      <c r="AU417" s="3" t="s">
        <v>1405</v>
      </c>
      <c r="AV417" s="3" t="s">
        <v>1405</v>
      </c>
      <c r="AW417" s="3" t="s">
        <v>1405</v>
      </c>
      <c r="AX417" s="3" t="s">
        <v>1405</v>
      </c>
      <c r="AY417" s="3" t="s">
        <v>1405</v>
      </c>
      <c r="AZ417" s="3" t="s">
        <v>1405</v>
      </c>
      <c r="BA417" s="3" t="s">
        <v>1405</v>
      </c>
      <c r="BB417" s="3" t="s">
        <v>1405</v>
      </c>
      <c r="BC417" s="3" t="s">
        <v>1405</v>
      </c>
      <c r="BD417" s="3" t="s">
        <v>1405</v>
      </c>
      <c r="BE417" s="3" t="s">
        <v>1405</v>
      </c>
      <c r="BF417" s="3" t="s">
        <v>1405</v>
      </c>
      <c r="BG417" s="3" t="s">
        <v>1405</v>
      </c>
      <c r="BH417" s="3" t="s">
        <v>1405</v>
      </c>
      <c r="BI417" s="3" t="s">
        <v>1405</v>
      </c>
      <c r="BJ417" s="3" t="s">
        <v>1405</v>
      </c>
      <c r="BK417" s="3" t="s">
        <v>1405</v>
      </c>
      <c r="BL417" s="3" t="s">
        <v>1405</v>
      </c>
      <c r="BM417" s="3" t="s">
        <v>1405</v>
      </c>
      <c r="BN417" s="3" t="s">
        <v>1405</v>
      </c>
      <c r="BO417" s="3" t="s">
        <v>1405</v>
      </c>
      <c r="BP417" s="3" t="s">
        <v>1405</v>
      </c>
      <c r="BQ417" s="3" t="s">
        <v>1405</v>
      </c>
      <c r="BR417" s="3" t="s">
        <v>1405</v>
      </c>
      <c r="BS417" s="3" t="s">
        <v>1405</v>
      </c>
      <c r="BT417" s="3" t="s">
        <v>1405</v>
      </c>
      <c r="BU417" s="3" t="str">
        <f t="shared" si="106"/>
        <v/>
      </c>
      <c r="BV417" s="3" t="str">
        <f t="shared" si="106"/>
        <v/>
      </c>
      <c r="BW417" s="3" t="str">
        <f t="shared" si="106"/>
        <v/>
      </c>
      <c r="BX417" s="3" t="str">
        <f t="shared" si="106"/>
        <v/>
      </c>
      <c r="BY417" s="3" t="str">
        <f t="shared" si="106"/>
        <v/>
      </c>
      <c r="BZ417" s="3" t="str">
        <f t="shared" si="106"/>
        <v/>
      </c>
      <c r="CA417" s="3" t="str">
        <f t="shared" si="106"/>
        <v>95. USED AS A REACTANT</v>
      </c>
      <c r="CB417" s="3" t="str">
        <f t="shared" si="106"/>
        <v/>
      </c>
      <c r="CC417" s="3" t="str">
        <f t="shared" si="106"/>
        <v>97. P102  RAW MATERIALS</v>
      </c>
      <c r="CD417" s="3" t="str">
        <f t="shared" si="105"/>
        <v/>
      </c>
      <c r="CE417" s="3" t="str">
        <f t="shared" si="103"/>
        <v/>
      </c>
      <c r="CF417" s="3" t="str">
        <f t="shared" si="103"/>
        <v/>
      </c>
      <c r="CG417" s="3" t="str">
        <f t="shared" si="103"/>
        <v/>
      </c>
      <c r="CH417" s="3" t="str">
        <f t="shared" si="103"/>
        <v/>
      </c>
      <c r="CI417" s="3" t="str">
        <f t="shared" si="103"/>
        <v/>
      </c>
      <c r="CJ417" s="3" t="str">
        <f t="shared" si="103"/>
        <v/>
      </c>
      <c r="CK417" s="3" t="str">
        <f t="shared" si="97"/>
        <v/>
      </c>
      <c r="CL417" s="3" t="str">
        <f t="shared" si="97"/>
        <v/>
      </c>
      <c r="CM417" s="3" t="str">
        <f t="shared" si="97"/>
        <v/>
      </c>
      <c r="CN417" s="3" t="str">
        <f t="shared" si="97"/>
        <v/>
      </c>
      <c r="CO417" s="3" t="str">
        <f t="shared" si="96"/>
        <v/>
      </c>
      <c r="CP417" s="3" t="str">
        <f t="shared" si="96"/>
        <v/>
      </c>
      <c r="CQ417" s="3" t="str">
        <f t="shared" si="96"/>
        <v/>
      </c>
      <c r="CR417" s="3" t="str">
        <f t="shared" si="96"/>
        <v/>
      </c>
      <c r="CS417" s="3" t="str">
        <f t="shared" si="96"/>
        <v/>
      </c>
      <c r="CT417" s="3" t="str">
        <f t="shared" si="96"/>
        <v/>
      </c>
      <c r="CU417" s="3" t="str">
        <f t="shared" si="102"/>
        <v/>
      </c>
      <c r="CV417" s="3" t="str">
        <f t="shared" si="102"/>
        <v/>
      </c>
      <c r="CW417" s="3" t="str">
        <f t="shared" si="102"/>
        <v/>
      </c>
      <c r="CX417" s="3" t="str">
        <f t="shared" si="102"/>
        <v/>
      </c>
      <c r="CY417" s="3" t="str">
        <f t="shared" si="102"/>
        <v/>
      </c>
      <c r="CZ417" s="3" t="str">
        <f t="shared" si="102"/>
        <v/>
      </c>
      <c r="DA417" s="3" t="str">
        <f t="shared" si="102"/>
        <v/>
      </c>
      <c r="DB417" s="3" t="str">
        <f t="shared" si="102"/>
        <v/>
      </c>
      <c r="DC417" s="3" t="str">
        <f t="shared" si="102"/>
        <v/>
      </c>
      <c r="DD417" s="3" t="str">
        <f t="shared" si="102"/>
        <v/>
      </c>
      <c r="DE417" s="3" t="str">
        <f t="shared" si="102"/>
        <v/>
      </c>
      <c r="DF417" s="3" t="str">
        <f t="shared" si="102"/>
        <v/>
      </c>
      <c r="DG417" s="3" t="str">
        <f t="shared" si="102"/>
        <v/>
      </c>
      <c r="DH417" s="3" t="str">
        <f t="shared" si="107"/>
        <v/>
      </c>
      <c r="DI417" s="3" t="str">
        <f t="shared" si="95"/>
        <v/>
      </c>
      <c r="DJ417" s="3" t="str">
        <f t="shared" si="95"/>
        <v/>
      </c>
      <c r="DK417" s="3" t="str">
        <f t="shared" si="95"/>
        <v/>
      </c>
      <c r="DL417" s="3" t="str">
        <f t="shared" si="95"/>
        <v/>
      </c>
      <c r="DM417" s="3" t="str">
        <f t="shared" si="95"/>
        <v/>
      </c>
      <c r="DN417" s="3" t="str">
        <f t="shared" si="95"/>
        <v/>
      </c>
      <c r="DO417" s="3" t="str">
        <f t="shared" si="95"/>
        <v/>
      </c>
      <c r="DP417" s="3" t="str">
        <f t="shared" si="95"/>
        <v/>
      </c>
      <c r="DQ417" s="3" t="str">
        <f t="shared" si="104"/>
        <v/>
      </c>
      <c r="DR417" s="3" t="str">
        <f t="shared" si="104"/>
        <v/>
      </c>
      <c r="DS417" s="3" t="str">
        <f t="shared" si="104"/>
        <v/>
      </c>
      <c r="DT417" s="3" t="str">
        <f t="shared" si="104"/>
        <v/>
      </c>
      <c r="DU417" s="3" t="str">
        <f t="shared" si="104"/>
        <v/>
      </c>
      <c r="DV417" s="3" t="str">
        <f t="shared" si="104"/>
        <v/>
      </c>
    </row>
    <row r="418" spans="1:126" ht="60">
      <c r="A418" t="s">
        <v>115</v>
      </c>
      <c r="B418">
        <v>2021</v>
      </c>
      <c r="C418" t="s">
        <v>114</v>
      </c>
      <c r="D418">
        <v>106990</v>
      </c>
      <c r="E418" s="31">
        <v>1321219828617</v>
      </c>
      <c r="F418" t="s">
        <v>225</v>
      </c>
      <c r="G418">
        <v>325212</v>
      </c>
      <c r="H418" t="s">
        <v>227</v>
      </c>
      <c r="I418" t="s">
        <v>228</v>
      </c>
      <c r="J418" t="s">
        <v>229</v>
      </c>
      <c r="K418" t="s">
        <v>216</v>
      </c>
      <c r="L418">
        <v>70665</v>
      </c>
      <c r="M418" s="3" t="str">
        <f t="shared" si="101"/>
        <v>95. USED AS A REACTANT, 97. P102  RAW MATERIALS</v>
      </c>
      <c r="N418" s="3" t="s">
        <v>66</v>
      </c>
      <c r="O418" s="3" t="s">
        <v>1437</v>
      </c>
      <c r="P418">
        <v>5600</v>
      </c>
      <c r="Q418">
        <v>5800</v>
      </c>
      <c r="R418">
        <v>11400</v>
      </c>
      <c r="S418" s="3" t="s">
        <v>1405</v>
      </c>
      <c r="T418" s="3" t="s">
        <v>1405</v>
      </c>
      <c r="U418" s="3" t="s">
        <v>1405</v>
      </c>
      <c r="V418" s="3" t="s">
        <v>1405</v>
      </c>
      <c r="W418" s="3" t="s">
        <v>1405</v>
      </c>
      <c r="X418" s="3" t="s">
        <v>1405</v>
      </c>
      <c r="Y418" s="3" t="s">
        <v>1407</v>
      </c>
      <c r="Z418" s="3" t="s">
        <v>1405</v>
      </c>
      <c r="AA418" s="3" t="s">
        <v>1407</v>
      </c>
      <c r="AB418" s="3" t="s">
        <v>1405</v>
      </c>
      <c r="AC418" s="3" t="s">
        <v>1405</v>
      </c>
      <c r="AD418" s="3" t="s">
        <v>1405</v>
      </c>
      <c r="AE418" s="3" t="s">
        <v>1405</v>
      </c>
      <c r="AF418" s="3" t="s">
        <v>1405</v>
      </c>
      <c r="AG418" s="3" t="s">
        <v>1405</v>
      </c>
      <c r="AH418" s="3" t="s">
        <v>1405</v>
      </c>
      <c r="AI418" s="3" t="s">
        <v>1405</v>
      </c>
      <c r="AJ418" s="3" t="s">
        <v>1405</v>
      </c>
      <c r="AK418" s="3" t="s">
        <v>1405</v>
      </c>
      <c r="AL418" s="3" t="s">
        <v>1405</v>
      </c>
      <c r="AM418" s="3" t="s">
        <v>1405</v>
      </c>
      <c r="AN418" s="3" t="s">
        <v>1405</v>
      </c>
      <c r="AO418" s="3" t="s">
        <v>1405</v>
      </c>
      <c r="AP418" s="3" t="s">
        <v>1405</v>
      </c>
      <c r="AQ418" s="3" t="s">
        <v>1405</v>
      </c>
      <c r="AR418" s="3" t="s">
        <v>1405</v>
      </c>
      <c r="AS418" s="3" t="s">
        <v>1405</v>
      </c>
      <c r="AT418" s="3" t="s">
        <v>1405</v>
      </c>
      <c r="AU418" s="3" t="s">
        <v>1405</v>
      </c>
      <c r="AV418" s="3" t="s">
        <v>1405</v>
      </c>
      <c r="AW418" s="3" t="s">
        <v>1405</v>
      </c>
      <c r="AX418" s="3" t="s">
        <v>1405</v>
      </c>
      <c r="AY418" s="3" t="s">
        <v>1405</v>
      </c>
      <c r="AZ418" s="3" t="s">
        <v>1405</v>
      </c>
      <c r="BA418" s="3" t="s">
        <v>1405</v>
      </c>
      <c r="BB418" s="3" t="s">
        <v>1405</v>
      </c>
      <c r="BC418" s="3" t="s">
        <v>1405</v>
      </c>
      <c r="BD418" s="3" t="s">
        <v>1405</v>
      </c>
      <c r="BE418" s="3" t="s">
        <v>1405</v>
      </c>
      <c r="BF418" s="3" t="s">
        <v>1405</v>
      </c>
      <c r="BG418" s="3" t="s">
        <v>1405</v>
      </c>
      <c r="BH418" s="3" t="s">
        <v>1405</v>
      </c>
      <c r="BI418" s="3" t="s">
        <v>1405</v>
      </c>
      <c r="BJ418" s="3" t="s">
        <v>1405</v>
      </c>
      <c r="BK418" s="3" t="s">
        <v>1405</v>
      </c>
      <c r="BL418" s="3" t="s">
        <v>1405</v>
      </c>
      <c r="BM418" s="3" t="s">
        <v>1405</v>
      </c>
      <c r="BN418" s="3" t="s">
        <v>1405</v>
      </c>
      <c r="BO418" s="3" t="s">
        <v>1405</v>
      </c>
      <c r="BP418" s="3" t="s">
        <v>1405</v>
      </c>
      <c r="BQ418" s="3" t="s">
        <v>1405</v>
      </c>
      <c r="BR418" s="3" t="s">
        <v>1405</v>
      </c>
      <c r="BS418" s="3" t="s">
        <v>1405</v>
      </c>
      <c r="BT418" s="3" t="s">
        <v>1405</v>
      </c>
      <c r="BU418" s="3" t="str">
        <f t="shared" si="106"/>
        <v/>
      </c>
      <c r="BV418" s="3" t="str">
        <f t="shared" si="106"/>
        <v/>
      </c>
      <c r="BW418" s="3" t="str">
        <f t="shared" si="106"/>
        <v/>
      </c>
      <c r="BX418" s="3" t="str">
        <f t="shared" si="106"/>
        <v/>
      </c>
      <c r="BY418" s="3" t="str">
        <f t="shared" si="106"/>
        <v/>
      </c>
      <c r="BZ418" s="3" t="str">
        <f t="shared" si="106"/>
        <v/>
      </c>
      <c r="CA418" s="3" t="str">
        <f t="shared" si="106"/>
        <v>95. USED AS A REACTANT</v>
      </c>
      <c r="CB418" s="3" t="str">
        <f t="shared" si="106"/>
        <v/>
      </c>
      <c r="CC418" s="3" t="str">
        <f t="shared" si="106"/>
        <v>97. P102  RAW MATERIALS</v>
      </c>
      <c r="CD418" s="3" t="str">
        <f t="shared" si="105"/>
        <v/>
      </c>
      <c r="CE418" s="3" t="str">
        <f t="shared" si="103"/>
        <v/>
      </c>
      <c r="CF418" s="3" t="str">
        <f t="shared" si="103"/>
        <v/>
      </c>
      <c r="CG418" s="3" t="str">
        <f t="shared" si="103"/>
        <v/>
      </c>
      <c r="CH418" s="3" t="str">
        <f t="shared" si="103"/>
        <v/>
      </c>
      <c r="CI418" s="3" t="str">
        <f t="shared" si="103"/>
        <v/>
      </c>
      <c r="CJ418" s="3" t="str">
        <f t="shared" si="103"/>
        <v/>
      </c>
      <c r="CK418" s="3" t="str">
        <f t="shared" si="97"/>
        <v/>
      </c>
      <c r="CL418" s="3" t="str">
        <f t="shared" si="97"/>
        <v/>
      </c>
      <c r="CM418" s="3" t="str">
        <f t="shared" si="97"/>
        <v/>
      </c>
      <c r="CN418" s="3" t="str">
        <f t="shared" si="97"/>
        <v/>
      </c>
      <c r="CO418" s="3" t="str">
        <f t="shared" si="96"/>
        <v/>
      </c>
      <c r="CP418" s="3" t="str">
        <f t="shared" si="96"/>
        <v/>
      </c>
      <c r="CQ418" s="3" t="str">
        <f t="shared" si="96"/>
        <v/>
      </c>
      <c r="CR418" s="3" t="str">
        <f t="shared" si="96"/>
        <v/>
      </c>
      <c r="CS418" s="3" t="str">
        <f t="shared" si="96"/>
        <v/>
      </c>
      <c r="CT418" s="3" t="str">
        <f t="shared" si="96"/>
        <v/>
      </c>
      <c r="CU418" s="3" t="str">
        <f t="shared" si="102"/>
        <v/>
      </c>
      <c r="CV418" s="3" t="str">
        <f t="shared" si="102"/>
        <v/>
      </c>
      <c r="CW418" s="3" t="str">
        <f t="shared" si="102"/>
        <v/>
      </c>
      <c r="CX418" s="3" t="str">
        <f t="shared" si="102"/>
        <v/>
      </c>
      <c r="CY418" s="3" t="str">
        <f t="shared" si="102"/>
        <v/>
      </c>
      <c r="CZ418" s="3" t="str">
        <f t="shared" si="102"/>
        <v/>
      </c>
      <c r="DA418" s="3" t="str">
        <f t="shared" si="102"/>
        <v/>
      </c>
      <c r="DB418" s="3" t="str">
        <f t="shared" si="102"/>
        <v/>
      </c>
      <c r="DC418" s="3" t="str">
        <f t="shared" si="102"/>
        <v/>
      </c>
      <c r="DD418" s="3" t="str">
        <f t="shared" si="102"/>
        <v/>
      </c>
      <c r="DE418" s="3" t="str">
        <f t="shared" si="102"/>
        <v/>
      </c>
      <c r="DF418" s="3" t="str">
        <f t="shared" si="102"/>
        <v/>
      </c>
      <c r="DG418" s="3" t="str">
        <f t="shared" si="102"/>
        <v/>
      </c>
      <c r="DH418" s="3" t="str">
        <f t="shared" si="107"/>
        <v/>
      </c>
      <c r="DI418" s="3" t="str">
        <f t="shared" si="95"/>
        <v/>
      </c>
      <c r="DJ418" s="3" t="str">
        <f t="shared" si="95"/>
        <v/>
      </c>
      <c r="DK418" s="3" t="str">
        <f t="shared" si="95"/>
        <v/>
      </c>
      <c r="DL418" s="3" t="str">
        <f t="shared" si="95"/>
        <v/>
      </c>
      <c r="DM418" s="3" t="str">
        <f t="shared" si="95"/>
        <v/>
      </c>
      <c r="DN418" s="3" t="str">
        <f t="shared" si="95"/>
        <v/>
      </c>
      <c r="DO418" s="3" t="str">
        <f t="shared" si="95"/>
        <v/>
      </c>
      <c r="DP418" s="3" t="str">
        <f t="shared" si="95"/>
        <v/>
      </c>
      <c r="DQ418" s="3" t="str">
        <f t="shared" si="104"/>
        <v/>
      </c>
      <c r="DR418" s="3" t="str">
        <f t="shared" si="104"/>
        <v/>
      </c>
      <c r="DS418" s="3" t="str">
        <f t="shared" si="104"/>
        <v/>
      </c>
      <c r="DT418" s="3" t="str">
        <f t="shared" si="104"/>
        <v/>
      </c>
      <c r="DU418" s="3" t="str">
        <f t="shared" si="104"/>
        <v/>
      </c>
      <c r="DV418" s="3" t="str">
        <f t="shared" si="104"/>
        <v/>
      </c>
    </row>
    <row r="419" spans="1:126" ht="60">
      <c r="A419" t="s">
        <v>115</v>
      </c>
      <c r="B419">
        <v>2016</v>
      </c>
      <c r="C419" t="s">
        <v>114</v>
      </c>
      <c r="D419">
        <v>106990</v>
      </c>
      <c r="E419" s="31">
        <v>1316215427562</v>
      </c>
      <c r="F419" t="s">
        <v>794</v>
      </c>
      <c r="G419">
        <v>324110</v>
      </c>
      <c r="H419" t="s">
        <v>795</v>
      </c>
      <c r="I419" t="s">
        <v>796</v>
      </c>
      <c r="J419" t="s">
        <v>199</v>
      </c>
      <c r="K419" t="s">
        <v>148</v>
      </c>
      <c r="L419">
        <v>78407</v>
      </c>
      <c r="M419" s="3" t="str">
        <f t="shared" si="101"/>
        <v>89. PRODUCE THE CHEMICAL, 93. AS A BYPRODUCT, 94. AS A MANUFACTURED IMPURITY, 116. AS A PROCESS IMPURITY</v>
      </c>
      <c r="N419" s="3" t="s">
        <v>80</v>
      </c>
      <c r="O419" s="3" t="s">
        <v>1454</v>
      </c>
      <c r="P419">
        <v>56</v>
      </c>
      <c r="Q419">
        <v>4</v>
      </c>
      <c r="R419">
        <v>60</v>
      </c>
      <c r="S419" s="3" t="s">
        <v>1407</v>
      </c>
      <c r="T419" s="3" t="s">
        <v>1405</v>
      </c>
      <c r="U419" s="3" t="s">
        <v>1405</v>
      </c>
      <c r="V419" s="3" t="s">
        <v>1405</v>
      </c>
      <c r="W419" s="3" t="s">
        <v>1407</v>
      </c>
      <c r="X419" s="3" t="s">
        <v>1407</v>
      </c>
      <c r="Y419" s="3" t="s">
        <v>1405</v>
      </c>
      <c r="AE419" s="3" t="s">
        <v>1405</v>
      </c>
      <c r="AR419" s="3" t="s">
        <v>1405</v>
      </c>
      <c r="AS419" s="3" t="s">
        <v>1405</v>
      </c>
      <c r="AT419" s="3" t="s">
        <v>1407</v>
      </c>
      <c r="AV419" s="3" t="s">
        <v>1405</v>
      </c>
      <c r="BD419" s="3" t="s">
        <v>1405</v>
      </c>
      <c r="BK419" s="3" t="s">
        <v>1405</v>
      </c>
      <c r="BU419" s="3" t="str">
        <f t="shared" si="106"/>
        <v>89. PRODUCE THE CHEMICAL</v>
      </c>
      <c r="BV419" s="3" t="str">
        <f t="shared" si="106"/>
        <v/>
      </c>
      <c r="BW419" s="3" t="str">
        <f t="shared" si="106"/>
        <v/>
      </c>
      <c r="BX419" s="3" t="str">
        <f t="shared" si="106"/>
        <v/>
      </c>
      <c r="BY419" s="3" t="str">
        <f t="shared" si="106"/>
        <v>93. AS A BYPRODUCT</v>
      </c>
      <c r="BZ419" s="3" t="str">
        <f t="shared" si="106"/>
        <v>94. AS A MANUFACTURED IMPURITY</v>
      </c>
      <c r="CA419" s="3" t="str">
        <f t="shared" si="106"/>
        <v/>
      </c>
      <c r="CB419" s="3" t="str">
        <f t="shared" si="106"/>
        <v/>
      </c>
      <c r="CC419" s="3" t="str">
        <f t="shared" si="106"/>
        <v/>
      </c>
      <c r="CD419" s="3" t="str">
        <f t="shared" si="105"/>
        <v/>
      </c>
      <c r="CE419" s="3" t="str">
        <f t="shared" si="103"/>
        <v/>
      </c>
      <c r="CF419" s="3" t="str">
        <f t="shared" si="103"/>
        <v/>
      </c>
      <c r="CG419" s="3" t="str">
        <f t="shared" si="103"/>
        <v/>
      </c>
      <c r="CH419" s="3" t="str">
        <f t="shared" si="103"/>
        <v/>
      </c>
      <c r="CI419" s="3" t="str">
        <f t="shared" si="103"/>
        <v/>
      </c>
      <c r="CJ419" s="3" t="str">
        <f t="shared" si="103"/>
        <v/>
      </c>
      <c r="CK419" s="3" t="str">
        <f t="shared" si="97"/>
        <v/>
      </c>
      <c r="CL419" s="3" t="str">
        <f t="shared" si="97"/>
        <v/>
      </c>
      <c r="CM419" s="3" t="str">
        <f t="shared" si="97"/>
        <v/>
      </c>
      <c r="CN419" s="3" t="str">
        <f t="shared" si="97"/>
        <v/>
      </c>
      <c r="CO419" s="3" t="str">
        <f t="shared" si="96"/>
        <v/>
      </c>
      <c r="CP419" s="3" t="str">
        <f t="shared" si="96"/>
        <v/>
      </c>
      <c r="CQ419" s="3" t="str">
        <f t="shared" si="96"/>
        <v/>
      </c>
      <c r="CR419" s="3" t="str">
        <f t="shared" si="96"/>
        <v/>
      </c>
      <c r="CS419" s="3" t="str">
        <f t="shared" si="96"/>
        <v/>
      </c>
      <c r="CT419" s="3" t="str">
        <f t="shared" si="96"/>
        <v/>
      </c>
      <c r="CU419" s="3" t="str">
        <f t="shared" si="102"/>
        <v/>
      </c>
      <c r="CV419" s="3" t="str">
        <f t="shared" si="102"/>
        <v>116. AS A PROCESS IMPURITY</v>
      </c>
      <c r="CW419" s="3" t="str">
        <f t="shared" si="102"/>
        <v/>
      </c>
      <c r="CX419" s="3" t="str">
        <f t="shared" si="102"/>
        <v/>
      </c>
      <c r="CY419" s="3" t="str">
        <f t="shared" si="102"/>
        <v/>
      </c>
      <c r="CZ419" s="3" t="str">
        <f t="shared" si="102"/>
        <v/>
      </c>
      <c r="DA419" s="3" t="str">
        <f t="shared" si="102"/>
        <v/>
      </c>
      <c r="DB419" s="3" t="str">
        <f t="shared" si="102"/>
        <v/>
      </c>
      <c r="DC419" s="3" t="str">
        <f t="shared" si="102"/>
        <v/>
      </c>
      <c r="DD419" s="3" t="str">
        <f t="shared" si="102"/>
        <v/>
      </c>
      <c r="DE419" s="3" t="str">
        <f t="shared" ref="DE419:DL469" si="108">IF(BC419="Yes", DE$1,"")</f>
        <v/>
      </c>
      <c r="DF419" s="3" t="str">
        <f t="shared" si="108"/>
        <v/>
      </c>
      <c r="DG419" s="3" t="str">
        <f t="shared" si="108"/>
        <v/>
      </c>
      <c r="DH419" s="3" t="str">
        <f t="shared" si="107"/>
        <v/>
      </c>
      <c r="DI419" s="3" t="str">
        <f t="shared" si="95"/>
        <v/>
      </c>
      <c r="DJ419" s="3" t="str">
        <f t="shared" si="95"/>
        <v/>
      </c>
      <c r="DK419" s="3" t="str">
        <f t="shared" si="95"/>
        <v/>
      </c>
      <c r="DL419" s="3" t="str">
        <f t="shared" si="95"/>
        <v/>
      </c>
      <c r="DM419" s="3" t="str">
        <f t="shared" si="95"/>
        <v/>
      </c>
      <c r="DN419" s="3" t="str">
        <f t="shared" si="95"/>
        <v/>
      </c>
      <c r="DO419" s="3" t="str">
        <f t="shared" si="95"/>
        <v/>
      </c>
      <c r="DP419" s="3" t="str">
        <f t="shared" si="95"/>
        <v/>
      </c>
      <c r="DQ419" s="3" t="str">
        <f t="shared" si="104"/>
        <v/>
      </c>
      <c r="DR419" s="3" t="str">
        <f t="shared" si="104"/>
        <v/>
      </c>
      <c r="DS419" s="3" t="str">
        <f t="shared" si="104"/>
        <v/>
      </c>
      <c r="DT419" s="3" t="str">
        <f t="shared" si="104"/>
        <v/>
      </c>
      <c r="DU419" s="3" t="str">
        <f t="shared" si="104"/>
        <v/>
      </c>
      <c r="DV419" s="3" t="str">
        <f t="shared" si="104"/>
        <v/>
      </c>
    </row>
    <row r="420" spans="1:126" ht="60">
      <c r="A420" t="s">
        <v>115</v>
      </c>
      <c r="B420">
        <v>2017</v>
      </c>
      <c r="C420" t="s">
        <v>114</v>
      </c>
      <c r="D420">
        <v>106990</v>
      </c>
      <c r="E420" s="31">
        <v>1317216405795</v>
      </c>
      <c r="F420" t="s">
        <v>794</v>
      </c>
      <c r="G420">
        <v>324110</v>
      </c>
      <c r="H420" t="s">
        <v>795</v>
      </c>
      <c r="I420" t="s">
        <v>796</v>
      </c>
      <c r="J420" t="s">
        <v>199</v>
      </c>
      <c r="K420" t="s">
        <v>148</v>
      </c>
      <c r="L420">
        <v>78407</v>
      </c>
      <c r="M420" s="3" t="str">
        <f t="shared" si="101"/>
        <v>89. PRODUCE THE CHEMICAL, 93. AS A BYPRODUCT, 94. AS A MANUFACTURED IMPURITY, 116. AS A PROCESS IMPURITY</v>
      </c>
      <c r="N420" s="3" t="s">
        <v>80</v>
      </c>
      <c r="O420" s="3" t="s">
        <v>1454</v>
      </c>
      <c r="P420">
        <v>55</v>
      </c>
      <c r="Q420">
        <v>0</v>
      </c>
      <c r="R420">
        <v>55</v>
      </c>
      <c r="S420" s="3" t="s">
        <v>1407</v>
      </c>
      <c r="T420" s="3" t="s">
        <v>1405</v>
      </c>
      <c r="U420" s="3" t="s">
        <v>1405</v>
      </c>
      <c r="V420" s="3" t="s">
        <v>1405</v>
      </c>
      <c r="W420" s="3" t="s">
        <v>1407</v>
      </c>
      <c r="X420" s="3" t="s">
        <v>1407</v>
      </c>
      <c r="Y420" s="3" t="s">
        <v>1405</v>
      </c>
      <c r="AE420" s="3" t="s">
        <v>1405</v>
      </c>
      <c r="AR420" s="3" t="s">
        <v>1405</v>
      </c>
      <c r="AS420" s="3" t="s">
        <v>1405</v>
      </c>
      <c r="AT420" s="3" t="s">
        <v>1407</v>
      </c>
      <c r="AV420" s="3" t="s">
        <v>1405</v>
      </c>
      <c r="BD420" s="3" t="s">
        <v>1405</v>
      </c>
      <c r="BK420" s="3" t="s">
        <v>1405</v>
      </c>
      <c r="BU420" s="3" t="str">
        <f t="shared" si="106"/>
        <v>89. PRODUCE THE CHEMICAL</v>
      </c>
      <c r="BV420" s="3" t="str">
        <f t="shared" si="106"/>
        <v/>
      </c>
      <c r="BW420" s="3" t="str">
        <f t="shared" si="106"/>
        <v/>
      </c>
      <c r="BX420" s="3" t="str">
        <f t="shared" si="106"/>
        <v/>
      </c>
      <c r="BY420" s="3" t="str">
        <f t="shared" si="106"/>
        <v>93. AS A BYPRODUCT</v>
      </c>
      <c r="BZ420" s="3" t="str">
        <f t="shared" si="106"/>
        <v>94. AS A MANUFACTURED IMPURITY</v>
      </c>
      <c r="CA420" s="3" t="str">
        <f t="shared" si="106"/>
        <v/>
      </c>
      <c r="CB420" s="3" t="str">
        <f t="shared" si="106"/>
        <v/>
      </c>
      <c r="CC420" s="3" t="str">
        <f t="shared" si="106"/>
        <v/>
      </c>
      <c r="CD420" s="3" t="str">
        <f t="shared" si="105"/>
        <v/>
      </c>
      <c r="CE420" s="3" t="str">
        <f t="shared" si="103"/>
        <v/>
      </c>
      <c r="CF420" s="3" t="str">
        <f t="shared" si="103"/>
        <v/>
      </c>
      <c r="CG420" s="3" t="str">
        <f t="shared" si="103"/>
        <v/>
      </c>
      <c r="CH420" s="3" t="str">
        <f t="shared" si="103"/>
        <v/>
      </c>
      <c r="CI420" s="3" t="str">
        <f t="shared" si="103"/>
        <v/>
      </c>
      <c r="CJ420" s="3" t="str">
        <f t="shared" si="103"/>
        <v/>
      </c>
      <c r="CK420" s="3" t="str">
        <f t="shared" si="97"/>
        <v/>
      </c>
      <c r="CL420" s="3" t="str">
        <f t="shared" si="97"/>
        <v/>
      </c>
      <c r="CM420" s="3" t="str">
        <f t="shared" si="97"/>
        <v/>
      </c>
      <c r="CN420" s="3" t="str">
        <f t="shared" si="97"/>
        <v/>
      </c>
      <c r="CO420" s="3" t="str">
        <f t="shared" si="96"/>
        <v/>
      </c>
      <c r="CP420" s="3" t="str">
        <f t="shared" si="96"/>
        <v/>
      </c>
      <c r="CQ420" s="3" t="str">
        <f t="shared" si="96"/>
        <v/>
      </c>
      <c r="CR420" s="3" t="str">
        <f t="shared" si="96"/>
        <v/>
      </c>
      <c r="CS420" s="3" t="str">
        <f t="shared" si="96"/>
        <v/>
      </c>
      <c r="CT420" s="3" t="str">
        <f t="shared" si="96"/>
        <v/>
      </c>
      <c r="CU420" s="3" t="str">
        <f t="shared" si="96"/>
        <v/>
      </c>
      <c r="CV420" s="3" t="str">
        <f t="shared" si="96"/>
        <v>116. AS A PROCESS IMPURITY</v>
      </c>
      <c r="CW420" s="3" t="str">
        <f t="shared" si="96"/>
        <v/>
      </c>
      <c r="CX420" s="3" t="str">
        <f t="shared" si="96"/>
        <v/>
      </c>
      <c r="CY420" s="3" t="str">
        <f t="shared" si="96"/>
        <v/>
      </c>
      <c r="CZ420" s="3" t="str">
        <f t="shared" si="96"/>
        <v/>
      </c>
      <c r="DA420" s="3" t="str">
        <f t="shared" si="96"/>
        <v/>
      </c>
      <c r="DB420" s="3" t="str">
        <f t="shared" si="96"/>
        <v/>
      </c>
      <c r="DC420" s="3" t="str">
        <f t="shared" si="96"/>
        <v/>
      </c>
      <c r="DD420" s="3" t="str">
        <f t="shared" si="96"/>
        <v/>
      </c>
      <c r="DE420" s="3" t="str">
        <f t="shared" si="108"/>
        <v/>
      </c>
      <c r="DF420" s="3" t="str">
        <f t="shared" si="108"/>
        <v/>
      </c>
      <c r="DG420" s="3" t="str">
        <f t="shared" si="108"/>
        <v/>
      </c>
      <c r="DH420" s="3" t="str">
        <f t="shared" si="107"/>
        <v/>
      </c>
      <c r="DI420" s="3" t="str">
        <f t="shared" si="95"/>
        <v/>
      </c>
      <c r="DJ420" s="3" t="str">
        <f t="shared" si="95"/>
        <v/>
      </c>
      <c r="DK420" s="3" t="str">
        <f t="shared" si="95"/>
        <v/>
      </c>
      <c r="DL420" s="3" t="str">
        <f t="shared" si="95"/>
        <v/>
      </c>
      <c r="DM420" s="3" t="str">
        <f t="shared" si="95"/>
        <v/>
      </c>
      <c r="DN420" s="3" t="str">
        <f t="shared" si="95"/>
        <v/>
      </c>
      <c r="DO420" s="3" t="str">
        <f t="shared" si="95"/>
        <v/>
      </c>
      <c r="DP420" s="3" t="str">
        <f t="shared" si="95"/>
        <v/>
      </c>
      <c r="DQ420" s="3" t="str">
        <f t="shared" si="104"/>
        <v/>
      </c>
      <c r="DR420" s="3" t="str">
        <f t="shared" si="104"/>
        <v/>
      </c>
      <c r="DS420" s="3" t="str">
        <f t="shared" si="104"/>
        <v/>
      </c>
      <c r="DT420" s="3" t="str">
        <f t="shared" si="104"/>
        <v/>
      </c>
      <c r="DU420" s="3" t="str">
        <f t="shared" si="104"/>
        <v/>
      </c>
      <c r="DV420" s="3" t="str">
        <f t="shared" si="104"/>
        <v/>
      </c>
    </row>
    <row r="421" spans="1:126" ht="75">
      <c r="A421" t="s">
        <v>115</v>
      </c>
      <c r="B421">
        <v>2018</v>
      </c>
      <c r="C421" t="s">
        <v>114</v>
      </c>
      <c r="D421">
        <v>106990</v>
      </c>
      <c r="E421" s="31">
        <v>1318217283860</v>
      </c>
      <c r="F421" t="s">
        <v>794</v>
      </c>
      <c r="G421">
        <v>324110</v>
      </c>
      <c r="H421" t="s">
        <v>795</v>
      </c>
      <c r="I421" t="s">
        <v>796</v>
      </c>
      <c r="J421" t="s">
        <v>199</v>
      </c>
      <c r="K421" t="s">
        <v>148</v>
      </c>
      <c r="L421">
        <v>78407</v>
      </c>
      <c r="M421" s="3" t="str">
        <f>_xlfn.TEXTJOIN(", ", TRUE, BU421:DV421)</f>
        <v>89. PRODUCE THE CHEMICAL, 93. AS A BYPRODUCT, 94. AS A MANUFACTURED IMPURITY, 116. AS A PROCESS IMPURITY, 133. ANCILLARY OR OTHER USE, 137. Z304  FUEL</v>
      </c>
      <c r="N421" s="3" t="s">
        <v>80</v>
      </c>
      <c r="O421" s="3" t="s">
        <v>1454</v>
      </c>
      <c r="P421">
        <v>57.2</v>
      </c>
      <c r="Q421">
        <v>21.2</v>
      </c>
      <c r="R421">
        <v>78.400000000000006</v>
      </c>
      <c r="S421" s="3" t="s">
        <v>1407</v>
      </c>
      <c r="T421" s="3" t="s">
        <v>1405</v>
      </c>
      <c r="U421" s="3" t="s">
        <v>1405</v>
      </c>
      <c r="V421" s="3" t="s">
        <v>1405</v>
      </c>
      <c r="W421" s="3" t="s">
        <v>1407</v>
      </c>
      <c r="X421" s="3" t="s">
        <v>1407</v>
      </c>
      <c r="Y421" s="3" t="s">
        <v>1405</v>
      </c>
      <c r="Z421" s="3" t="s">
        <v>1405</v>
      </c>
      <c r="AA421" s="3" t="s">
        <v>1405</v>
      </c>
      <c r="AB421" s="3" t="s">
        <v>1405</v>
      </c>
      <c r="AC421" s="3" t="s">
        <v>1405</v>
      </c>
      <c r="AD421" s="3" t="s">
        <v>1405</v>
      </c>
      <c r="AE421" s="3" t="s">
        <v>1405</v>
      </c>
      <c r="AF421" s="3" t="s">
        <v>1405</v>
      </c>
      <c r="AG421" s="3" t="s">
        <v>1405</v>
      </c>
      <c r="AH421" s="3" t="s">
        <v>1405</v>
      </c>
      <c r="AI421" s="3" t="s">
        <v>1405</v>
      </c>
      <c r="AJ421" s="3" t="s">
        <v>1405</v>
      </c>
      <c r="AK421" s="3" t="s">
        <v>1405</v>
      </c>
      <c r="AL421" s="3" t="s">
        <v>1405</v>
      </c>
      <c r="AM421" s="3" t="s">
        <v>1405</v>
      </c>
      <c r="AN421" s="3" t="s">
        <v>1405</v>
      </c>
      <c r="AO421" s="3" t="s">
        <v>1405</v>
      </c>
      <c r="AP421" s="3" t="s">
        <v>1405</v>
      </c>
      <c r="AQ421" s="3" t="s">
        <v>1405</v>
      </c>
      <c r="AR421" s="3" t="s">
        <v>1405</v>
      </c>
      <c r="AS421" s="3" t="s">
        <v>1405</v>
      </c>
      <c r="AT421" s="3" t="s">
        <v>1407</v>
      </c>
      <c r="AU421" s="3" t="s">
        <v>1405</v>
      </c>
      <c r="AV421" s="3" t="s">
        <v>1405</v>
      </c>
      <c r="AW421" s="3" t="s">
        <v>1405</v>
      </c>
      <c r="AX421" s="3" t="s">
        <v>1405</v>
      </c>
      <c r="AY421" s="3" t="s">
        <v>1405</v>
      </c>
      <c r="AZ421" s="3" t="s">
        <v>1405</v>
      </c>
      <c r="BA421" s="3" t="s">
        <v>1405</v>
      </c>
      <c r="BB421" s="3" t="s">
        <v>1405</v>
      </c>
      <c r="BC421" s="3" t="s">
        <v>1405</v>
      </c>
      <c r="BD421" s="3" t="s">
        <v>1405</v>
      </c>
      <c r="BE421" s="3" t="s">
        <v>1405</v>
      </c>
      <c r="BF421" s="3" t="s">
        <v>1405</v>
      </c>
      <c r="BG421" s="3" t="s">
        <v>1405</v>
      </c>
      <c r="BH421" s="3" t="s">
        <v>1405</v>
      </c>
      <c r="BI421" s="3" t="s">
        <v>1405</v>
      </c>
      <c r="BJ421" s="3" t="s">
        <v>1405</v>
      </c>
      <c r="BK421" s="3" t="s">
        <v>1407</v>
      </c>
      <c r="BL421" s="3" t="s">
        <v>1405</v>
      </c>
      <c r="BM421" s="3" t="s">
        <v>1405</v>
      </c>
      <c r="BN421" s="3" t="s">
        <v>1405</v>
      </c>
      <c r="BO421" s="3" t="s">
        <v>1407</v>
      </c>
      <c r="BP421" s="3" t="s">
        <v>1405</v>
      </c>
      <c r="BQ421" s="3" t="s">
        <v>1405</v>
      </c>
      <c r="BR421" s="3" t="s">
        <v>1405</v>
      </c>
      <c r="BS421" s="3" t="s">
        <v>1405</v>
      </c>
      <c r="BT421" s="3" t="s">
        <v>1405</v>
      </c>
      <c r="BU421" s="3" t="str">
        <f t="shared" si="106"/>
        <v>89. PRODUCE THE CHEMICAL</v>
      </c>
      <c r="BV421" s="3" t="str">
        <f t="shared" si="106"/>
        <v/>
      </c>
      <c r="BW421" s="3" t="str">
        <f t="shared" si="106"/>
        <v/>
      </c>
      <c r="BX421" s="3" t="str">
        <f t="shared" si="106"/>
        <v/>
      </c>
      <c r="BY421" s="3" t="str">
        <f t="shared" si="106"/>
        <v>93. AS A BYPRODUCT</v>
      </c>
      <c r="BZ421" s="3" t="str">
        <f t="shared" si="106"/>
        <v>94. AS A MANUFACTURED IMPURITY</v>
      </c>
      <c r="CA421" s="3" t="str">
        <f t="shared" si="106"/>
        <v/>
      </c>
      <c r="CB421" s="3" t="str">
        <f t="shared" si="106"/>
        <v/>
      </c>
      <c r="CC421" s="3" t="str">
        <f t="shared" si="106"/>
        <v/>
      </c>
      <c r="CD421" s="3" t="str">
        <f t="shared" si="105"/>
        <v/>
      </c>
      <c r="CE421" s="3" t="str">
        <f t="shared" si="103"/>
        <v/>
      </c>
      <c r="CF421" s="3" t="str">
        <f t="shared" si="103"/>
        <v/>
      </c>
      <c r="CG421" s="3" t="str">
        <f t="shared" si="103"/>
        <v/>
      </c>
      <c r="CH421" s="3" t="str">
        <f t="shared" si="103"/>
        <v/>
      </c>
      <c r="CI421" s="3" t="str">
        <f t="shared" si="103"/>
        <v/>
      </c>
      <c r="CJ421" s="3" t="str">
        <f t="shared" si="103"/>
        <v/>
      </c>
      <c r="CK421" s="3" t="str">
        <f t="shared" si="97"/>
        <v/>
      </c>
      <c r="CL421" s="3" t="str">
        <f t="shared" si="97"/>
        <v/>
      </c>
      <c r="CM421" s="3" t="str">
        <f t="shared" si="97"/>
        <v/>
      </c>
      <c r="CN421" s="3" t="str">
        <f t="shared" si="97"/>
        <v/>
      </c>
      <c r="CO421" s="3" t="str">
        <f t="shared" si="96"/>
        <v/>
      </c>
      <c r="CP421" s="3" t="str">
        <f t="shared" si="96"/>
        <v/>
      </c>
      <c r="CQ421" s="3" t="str">
        <f t="shared" si="96"/>
        <v/>
      </c>
      <c r="CR421" s="3" t="str">
        <f t="shared" si="96"/>
        <v/>
      </c>
      <c r="CS421" s="3" t="str">
        <f t="shared" si="96"/>
        <v/>
      </c>
      <c r="CT421" s="3" t="str">
        <f t="shared" si="96"/>
        <v/>
      </c>
      <c r="CU421" s="3" t="str">
        <f t="shared" si="96"/>
        <v/>
      </c>
      <c r="CV421" s="3" t="str">
        <f t="shared" si="96"/>
        <v>116. AS A PROCESS IMPURITY</v>
      </c>
      <c r="CW421" s="3" t="str">
        <f t="shared" si="96"/>
        <v/>
      </c>
      <c r="CX421" s="3" t="str">
        <f t="shared" si="96"/>
        <v/>
      </c>
      <c r="CY421" s="3" t="str">
        <f t="shared" si="96"/>
        <v/>
      </c>
      <c r="CZ421" s="3" t="str">
        <f t="shared" si="96"/>
        <v/>
      </c>
      <c r="DA421" s="3" t="str">
        <f t="shared" si="96"/>
        <v/>
      </c>
      <c r="DB421" s="3" t="str">
        <f t="shared" si="96"/>
        <v/>
      </c>
      <c r="DC421" s="3" t="str">
        <f t="shared" si="96"/>
        <v/>
      </c>
      <c r="DD421" s="3" t="str">
        <f t="shared" si="96"/>
        <v/>
      </c>
      <c r="DE421" s="3" t="str">
        <f t="shared" si="108"/>
        <v/>
      </c>
      <c r="DF421" s="3" t="str">
        <f t="shared" si="108"/>
        <v/>
      </c>
      <c r="DG421" s="3" t="str">
        <f t="shared" si="108"/>
        <v/>
      </c>
      <c r="DH421" s="3" t="str">
        <f t="shared" si="107"/>
        <v/>
      </c>
      <c r="DI421" s="3" t="str">
        <f t="shared" si="95"/>
        <v/>
      </c>
      <c r="DJ421" s="3" t="str">
        <f t="shared" si="95"/>
        <v/>
      </c>
      <c r="DK421" s="3" t="str">
        <f t="shared" si="95"/>
        <v/>
      </c>
      <c r="DL421" s="3" t="str">
        <f t="shared" si="95"/>
        <v/>
      </c>
      <c r="DM421" s="3" t="str">
        <f t="shared" si="95"/>
        <v>133. ANCILLARY OR OTHER USE</v>
      </c>
      <c r="DN421" s="3" t="str">
        <f t="shared" si="95"/>
        <v/>
      </c>
      <c r="DO421" s="3" t="str">
        <f t="shared" si="95"/>
        <v/>
      </c>
      <c r="DP421" s="3" t="str">
        <f t="shared" si="95"/>
        <v/>
      </c>
      <c r="DQ421" s="3" t="str">
        <f t="shared" si="104"/>
        <v>137. Z304  FUEL</v>
      </c>
      <c r="DR421" s="3" t="str">
        <f t="shared" si="104"/>
        <v/>
      </c>
      <c r="DS421" s="3" t="str">
        <f t="shared" si="104"/>
        <v/>
      </c>
      <c r="DT421" s="3" t="str">
        <f t="shared" si="104"/>
        <v/>
      </c>
      <c r="DU421" s="3" t="str">
        <f t="shared" si="104"/>
        <v/>
      </c>
      <c r="DV421" s="3" t="str">
        <f t="shared" si="104"/>
        <v/>
      </c>
    </row>
    <row r="422" spans="1:126" ht="75">
      <c r="A422" t="s">
        <v>115</v>
      </c>
      <c r="B422">
        <v>2019</v>
      </c>
      <c r="C422" t="s">
        <v>114</v>
      </c>
      <c r="D422">
        <v>106990</v>
      </c>
      <c r="E422" s="31">
        <v>1319218255685</v>
      </c>
      <c r="F422" t="s">
        <v>794</v>
      </c>
      <c r="G422">
        <v>324110</v>
      </c>
      <c r="H422" t="s">
        <v>795</v>
      </c>
      <c r="I422" t="s">
        <v>796</v>
      </c>
      <c r="J422" t="s">
        <v>199</v>
      </c>
      <c r="K422" t="s">
        <v>148</v>
      </c>
      <c r="L422">
        <v>78407</v>
      </c>
      <c r="M422" s="3" t="str">
        <f t="shared" si="101"/>
        <v>89. PRODUCE THE CHEMICAL, 93. AS A BYPRODUCT, 94. AS A MANUFACTURED IMPURITY, 116. AS A PROCESS IMPURITY, 133. ANCILLARY OR OTHER USE, 137. Z304  FUEL</v>
      </c>
      <c r="N422" s="3" t="s">
        <v>80</v>
      </c>
      <c r="O422" s="3" t="s">
        <v>1454</v>
      </c>
      <c r="P422">
        <v>55</v>
      </c>
      <c r="Q422">
        <v>15</v>
      </c>
      <c r="R422">
        <v>70</v>
      </c>
      <c r="S422" s="3" t="s">
        <v>1407</v>
      </c>
      <c r="T422" s="3" t="s">
        <v>1405</v>
      </c>
      <c r="U422" s="3" t="s">
        <v>1405</v>
      </c>
      <c r="V422" s="3" t="s">
        <v>1405</v>
      </c>
      <c r="W422" s="3" t="s">
        <v>1407</v>
      </c>
      <c r="X422" s="3" t="s">
        <v>1407</v>
      </c>
      <c r="Y422" s="3" t="s">
        <v>1405</v>
      </c>
      <c r="Z422" s="3" t="s">
        <v>1405</v>
      </c>
      <c r="AA422" s="3" t="s">
        <v>1405</v>
      </c>
      <c r="AB422" s="3" t="s">
        <v>1405</v>
      </c>
      <c r="AC422" s="3" t="s">
        <v>1405</v>
      </c>
      <c r="AD422" s="3" t="s">
        <v>1405</v>
      </c>
      <c r="AE422" s="3" t="s">
        <v>1405</v>
      </c>
      <c r="AF422" s="3" t="s">
        <v>1405</v>
      </c>
      <c r="AG422" s="3" t="s">
        <v>1405</v>
      </c>
      <c r="AH422" s="3" t="s">
        <v>1405</v>
      </c>
      <c r="AI422" s="3" t="s">
        <v>1405</v>
      </c>
      <c r="AJ422" s="3" t="s">
        <v>1405</v>
      </c>
      <c r="AK422" s="3" t="s">
        <v>1405</v>
      </c>
      <c r="AL422" s="3" t="s">
        <v>1405</v>
      </c>
      <c r="AM422" s="3" t="s">
        <v>1405</v>
      </c>
      <c r="AN422" s="3" t="s">
        <v>1405</v>
      </c>
      <c r="AO422" s="3" t="s">
        <v>1405</v>
      </c>
      <c r="AP422" s="3" t="s">
        <v>1405</v>
      </c>
      <c r="AQ422" s="3" t="s">
        <v>1405</v>
      </c>
      <c r="AR422" s="3" t="s">
        <v>1405</v>
      </c>
      <c r="AS422" s="3" t="s">
        <v>1405</v>
      </c>
      <c r="AT422" s="3" t="s">
        <v>1407</v>
      </c>
      <c r="AU422" s="3" t="s">
        <v>1405</v>
      </c>
      <c r="AV422" s="3" t="s">
        <v>1405</v>
      </c>
      <c r="AW422" s="3" t="s">
        <v>1405</v>
      </c>
      <c r="AX422" s="3" t="s">
        <v>1405</v>
      </c>
      <c r="AY422" s="3" t="s">
        <v>1405</v>
      </c>
      <c r="AZ422" s="3" t="s">
        <v>1405</v>
      </c>
      <c r="BA422" s="3" t="s">
        <v>1405</v>
      </c>
      <c r="BB422" s="3" t="s">
        <v>1405</v>
      </c>
      <c r="BC422" s="3" t="s">
        <v>1405</v>
      </c>
      <c r="BD422" s="3" t="s">
        <v>1405</v>
      </c>
      <c r="BE422" s="3" t="s">
        <v>1405</v>
      </c>
      <c r="BF422" s="3" t="s">
        <v>1405</v>
      </c>
      <c r="BG422" s="3" t="s">
        <v>1405</v>
      </c>
      <c r="BH422" s="3" t="s">
        <v>1405</v>
      </c>
      <c r="BI422" s="3" t="s">
        <v>1405</v>
      </c>
      <c r="BJ422" s="3" t="s">
        <v>1405</v>
      </c>
      <c r="BK422" s="3" t="s">
        <v>1407</v>
      </c>
      <c r="BL422" s="3" t="s">
        <v>1405</v>
      </c>
      <c r="BM422" s="3" t="s">
        <v>1405</v>
      </c>
      <c r="BN422" s="3" t="s">
        <v>1405</v>
      </c>
      <c r="BO422" s="3" t="s">
        <v>1407</v>
      </c>
      <c r="BP422" s="3" t="s">
        <v>1405</v>
      </c>
      <c r="BQ422" s="3" t="s">
        <v>1405</v>
      </c>
      <c r="BR422" s="3" t="s">
        <v>1405</v>
      </c>
      <c r="BS422" s="3" t="s">
        <v>1405</v>
      </c>
      <c r="BT422" s="3" t="s">
        <v>1405</v>
      </c>
      <c r="BU422" s="3" t="str">
        <f t="shared" si="106"/>
        <v>89. PRODUCE THE CHEMICAL</v>
      </c>
      <c r="BV422" s="3" t="str">
        <f t="shared" si="106"/>
        <v/>
      </c>
      <c r="BW422" s="3" t="str">
        <f t="shared" si="106"/>
        <v/>
      </c>
      <c r="BX422" s="3" t="str">
        <f t="shared" si="106"/>
        <v/>
      </c>
      <c r="BY422" s="3" t="str">
        <f t="shared" si="106"/>
        <v>93. AS A BYPRODUCT</v>
      </c>
      <c r="BZ422" s="3" t="str">
        <f t="shared" si="106"/>
        <v>94. AS A MANUFACTURED IMPURITY</v>
      </c>
      <c r="CA422" s="3" t="str">
        <f t="shared" si="106"/>
        <v/>
      </c>
      <c r="CB422" s="3" t="str">
        <f t="shared" si="106"/>
        <v/>
      </c>
      <c r="CC422" s="3" t="str">
        <f t="shared" si="106"/>
        <v/>
      </c>
      <c r="CD422" s="3" t="str">
        <f t="shared" si="105"/>
        <v/>
      </c>
      <c r="CE422" s="3" t="str">
        <f t="shared" si="103"/>
        <v/>
      </c>
      <c r="CF422" s="3" t="str">
        <f t="shared" si="103"/>
        <v/>
      </c>
      <c r="CG422" s="3" t="str">
        <f t="shared" si="103"/>
        <v/>
      </c>
      <c r="CH422" s="3" t="str">
        <f t="shared" si="103"/>
        <v/>
      </c>
      <c r="CI422" s="3" t="str">
        <f t="shared" si="103"/>
        <v/>
      </c>
      <c r="CJ422" s="3" t="str">
        <f t="shared" si="103"/>
        <v/>
      </c>
      <c r="CK422" s="3" t="str">
        <f t="shared" si="97"/>
        <v/>
      </c>
      <c r="CL422" s="3" t="str">
        <f t="shared" si="97"/>
        <v/>
      </c>
      <c r="CM422" s="3" t="str">
        <f t="shared" si="97"/>
        <v/>
      </c>
      <c r="CN422" s="3" t="str">
        <f t="shared" si="97"/>
        <v/>
      </c>
      <c r="CO422" s="3" t="str">
        <f t="shared" si="96"/>
        <v/>
      </c>
      <c r="CP422" s="3" t="str">
        <f t="shared" si="96"/>
        <v/>
      </c>
      <c r="CQ422" s="3" t="str">
        <f t="shared" si="96"/>
        <v/>
      </c>
      <c r="CR422" s="3" t="str">
        <f t="shared" si="96"/>
        <v/>
      </c>
      <c r="CS422" s="3" t="str">
        <f t="shared" si="96"/>
        <v/>
      </c>
      <c r="CT422" s="3" t="str">
        <f t="shared" si="96"/>
        <v/>
      </c>
      <c r="CU422" s="3" t="str">
        <f t="shared" si="96"/>
        <v/>
      </c>
      <c r="CV422" s="3" t="str">
        <f t="shared" si="96"/>
        <v>116. AS A PROCESS IMPURITY</v>
      </c>
      <c r="CW422" s="3" t="str">
        <f t="shared" si="96"/>
        <v/>
      </c>
      <c r="CX422" s="3" t="str">
        <f t="shared" si="96"/>
        <v/>
      </c>
      <c r="CY422" s="3" t="str">
        <f t="shared" si="96"/>
        <v/>
      </c>
      <c r="CZ422" s="3" t="str">
        <f t="shared" si="96"/>
        <v/>
      </c>
      <c r="DA422" s="3" t="str">
        <f t="shared" si="96"/>
        <v/>
      </c>
      <c r="DB422" s="3" t="str">
        <f t="shared" si="96"/>
        <v/>
      </c>
      <c r="DC422" s="3" t="str">
        <f t="shared" si="96"/>
        <v/>
      </c>
      <c r="DD422" s="3" t="str">
        <f t="shared" si="96"/>
        <v/>
      </c>
      <c r="DE422" s="3" t="str">
        <f t="shared" si="108"/>
        <v/>
      </c>
      <c r="DF422" s="3" t="str">
        <f t="shared" si="108"/>
        <v/>
      </c>
      <c r="DG422" s="3" t="str">
        <f t="shared" si="108"/>
        <v/>
      </c>
      <c r="DH422" s="3" t="str">
        <f t="shared" si="107"/>
        <v/>
      </c>
      <c r="DI422" s="3" t="str">
        <f t="shared" si="95"/>
        <v/>
      </c>
      <c r="DJ422" s="3" t="str">
        <f t="shared" si="95"/>
        <v/>
      </c>
      <c r="DK422" s="3" t="str">
        <f t="shared" si="95"/>
        <v/>
      </c>
      <c r="DL422" s="3" t="str">
        <f t="shared" si="95"/>
        <v/>
      </c>
      <c r="DM422" s="3" t="str">
        <f t="shared" si="95"/>
        <v>133. ANCILLARY OR OTHER USE</v>
      </c>
      <c r="DN422" s="3" t="str">
        <f t="shared" si="95"/>
        <v/>
      </c>
      <c r="DO422" s="3" t="str">
        <f t="shared" si="95"/>
        <v/>
      </c>
      <c r="DP422" s="3" t="str">
        <f t="shared" si="95"/>
        <v/>
      </c>
      <c r="DQ422" s="3" t="str">
        <f t="shared" si="104"/>
        <v>137. Z304  FUEL</v>
      </c>
      <c r="DR422" s="3" t="str">
        <f t="shared" si="104"/>
        <v/>
      </c>
      <c r="DS422" s="3" t="str">
        <f t="shared" si="104"/>
        <v/>
      </c>
      <c r="DT422" s="3" t="str">
        <f t="shared" si="104"/>
        <v/>
      </c>
      <c r="DU422" s="3" t="str">
        <f t="shared" si="104"/>
        <v/>
      </c>
      <c r="DV422" s="3" t="str">
        <f t="shared" si="104"/>
        <v/>
      </c>
    </row>
    <row r="423" spans="1:126" ht="90">
      <c r="A423" t="s">
        <v>115</v>
      </c>
      <c r="B423">
        <v>2020</v>
      </c>
      <c r="C423" t="s">
        <v>114</v>
      </c>
      <c r="D423">
        <v>106990</v>
      </c>
      <c r="E423" s="31">
        <v>1320218871655</v>
      </c>
      <c r="F423" t="s">
        <v>794</v>
      </c>
      <c r="G423">
        <v>324110</v>
      </c>
      <c r="H423" t="s">
        <v>795</v>
      </c>
      <c r="I423" t="s">
        <v>796</v>
      </c>
      <c r="J423" t="s">
        <v>199</v>
      </c>
      <c r="K423" t="s">
        <v>148</v>
      </c>
      <c r="L423">
        <v>78407</v>
      </c>
      <c r="M423" s="3" t="str">
        <f t="shared" si="101"/>
        <v>89. PRODUCE THE CHEMICAL, 91. ON-SITE USE OF THE CHEMICAL, 93. AS A BYPRODUCT, 94. AS A MANUFACTURED IMPURITY, 115. REPACKAGING, 116. AS A PROCESS IMPURITY, 133. ANCILLARY OR OTHER USE, 137. Z304  FUEL</v>
      </c>
      <c r="N423" s="3" t="s">
        <v>80</v>
      </c>
      <c r="O423" s="3" t="s">
        <v>1454</v>
      </c>
      <c r="P423">
        <v>49</v>
      </c>
      <c r="Q423">
        <v>18</v>
      </c>
      <c r="R423">
        <v>67</v>
      </c>
      <c r="S423" s="3" t="s">
        <v>1407</v>
      </c>
      <c r="T423" s="3" t="s">
        <v>1405</v>
      </c>
      <c r="U423" s="3" t="s">
        <v>1407</v>
      </c>
      <c r="V423" s="3" t="s">
        <v>1405</v>
      </c>
      <c r="W423" s="3" t="s">
        <v>1407</v>
      </c>
      <c r="X423" s="3" t="s">
        <v>1407</v>
      </c>
      <c r="Y423" s="3" t="s">
        <v>1405</v>
      </c>
      <c r="Z423" s="3" t="s">
        <v>1405</v>
      </c>
      <c r="AA423" s="3" t="s">
        <v>1405</v>
      </c>
      <c r="AB423" s="3" t="s">
        <v>1405</v>
      </c>
      <c r="AC423" s="3" t="s">
        <v>1405</v>
      </c>
      <c r="AD423" s="3" t="s">
        <v>1405</v>
      </c>
      <c r="AE423" s="3" t="s">
        <v>1405</v>
      </c>
      <c r="AF423" s="3" t="s">
        <v>1405</v>
      </c>
      <c r="AG423" s="3" t="s">
        <v>1405</v>
      </c>
      <c r="AH423" s="3" t="s">
        <v>1405</v>
      </c>
      <c r="AI423" s="3" t="s">
        <v>1405</v>
      </c>
      <c r="AJ423" s="3" t="s">
        <v>1405</v>
      </c>
      <c r="AK423" s="3" t="s">
        <v>1405</v>
      </c>
      <c r="AL423" s="3" t="s">
        <v>1405</v>
      </c>
      <c r="AM423" s="3" t="s">
        <v>1405</v>
      </c>
      <c r="AN423" s="3" t="s">
        <v>1405</v>
      </c>
      <c r="AO423" s="3" t="s">
        <v>1405</v>
      </c>
      <c r="AP423" s="3" t="s">
        <v>1405</v>
      </c>
      <c r="AQ423" s="3" t="s">
        <v>1405</v>
      </c>
      <c r="AR423" s="3" t="s">
        <v>1405</v>
      </c>
      <c r="AS423" s="3" t="s">
        <v>1407</v>
      </c>
      <c r="AT423" s="3" t="s">
        <v>1407</v>
      </c>
      <c r="AU423" s="3" t="s">
        <v>1405</v>
      </c>
      <c r="AV423" s="3" t="s">
        <v>1405</v>
      </c>
      <c r="AW423" s="3" t="s">
        <v>1405</v>
      </c>
      <c r="AX423" s="3" t="s">
        <v>1405</v>
      </c>
      <c r="AY423" s="3" t="s">
        <v>1405</v>
      </c>
      <c r="AZ423" s="3" t="s">
        <v>1405</v>
      </c>
      <c r="BA423" s="3" t="s">
        <v>1405</v>
      </c>
      <c r="BB423" s="3" t="s">
        <v>1405</v>
      </c>
      <c r="BC423" s="3" t="s">
        <v>1405</v>
      </c>
      <c r="BD423" s="3" t="s">
        <v>1405</v>
      </c>
      <c r="BE423" s="3" t="s">
        <v>1405</v>
      </c>
      <c r="BF423" s="3" t="s">
        <v>1405</v>
      </c>
      <c r="BG423" s="3" t="s">
        <v>1405</v>
      </c>
      <c r="BH423" s="3" t="s">
        <v>1405</v>
      </c>
      <c r="BI423" s="3" t="s">
        <v>1405</v>
      </c>
      <c r="BJ423" s="3" t="s">
        <v>1405</v>
      </c>
      <c r="BK423" s="3" t="s">
        <v>1407</v>
      </c>
      <c r="BL423" s="3" t="s">
        <v>1405</v>
      </c>
      <c r="BM423" s="3" t="s">
        <v>1405</v>
      </c>
      <c r="BN423" s="3" t="s">
        <v>1405</v>
      </c>
      <c r="BO423" s="3" t="s">
        <v>1407</v>
      </c>
      <c r="BP423" s="3" t="s">
        <v>1405</v>
      </c>
      <c r="BQ423" s="3" t="s">
        <v>1405</v>
      </c>
      <c r="BR423" s="3" t="s">
        <v>1405</v>
      </c>
      <c r="BS423" s="3" t="s">
        <v>1405</v>
      </c>
      <c r="BT423" s="3" t="s">
        <v>1405</v>
      </c>
      <c r="BU423" s="3" t="str">
        <f t="shared" si="106"/>
        <v>89. PRODUCE THE CHEMICAL</v>
      </c>
      <c r="BV423" s="3" t="str">
        <f t="shared" si="106"/>
        <v/>
      </c>
      <c r="BW423" s="3" t="str">
        <f t="shared" si="106"/>
        <v>91. ON-SITE USE OF THE CHEMICAL</v>
      </c>
      <c r="BX423" s="3" t="str">
        <f t="shared" si="106"/>
        <v/>
      </c>
      <c r="BY423" s="3" t="str">
        <f t="shared" si="106"/>
        <v>93. AS A BYPRODUCT</v>
      </c>
      <c r="BZ423" s="3" t="str">
        <f t="shared" si="106"/>
        <v>94. AS A MANUFACTURED IMPURITY</v>
      </c>
      <c r="CA423" s="3" t="str">
        <f t="shared" si="106"/>
        <v/>
      </c>
      <c r="CB423" s="3" t="str">
        <f t="shared" si="106"/>
        <v/>
      </c>
      <c r="CC423" s="3" t="str">
        <f t="shared" si="106"/>
        <v/>
      </c>
      <c r="CD423" s="3" t="str">
        <f t="shared" si="105"/>
        <v/>
      </c>
      <c r="CE423" s="3" t="str">
        <f t="shared" si="103"/>
        <v/>
      </c>
      <c r="CF423" s="3" t="str">
        <f t="shared" si="103"/>
        <v/>
      </c>
      <c r="CG423" s="3" t="str">
        <f t="shared" si="103"/>
        <v/>
      </c>
      <c r="CH423" s="3" t="str">
        <f t="shared" si="103"/>
        <v/>
      </c>
      <c r="CI423" s="3" t="str">
        <f t="shared" si="103"/>
        <v/>
      </c>
      <c r="CJ423" s="3" t="str">
        <f t="shared" si="103"/>
        <v/>
      </c>
      <c r="CK423" s="3" t="str">
        <f t="shared" si="97"/>
        <v/>
      </c>
      <c r="CL423" s="3" t="str">
        <f t="shared" si="97"/>
        <v/>
      </c>
      <c r="CM423" s="3" t="str">
        <f t="shared" si="97"/>
        <v/>
      </c>
      <c r="CN423" s="3" t="str">
        <f t="shared" si="97"/>
        <v/>
      </c>
      <c r="CO423" s="3" t="str">
        <f t="shared" si="96"/>
        <v/>
      </c>
      <c r="CP423" s="3" t="str">
        <f t="shared" si="96"/>
        <v/>
      </c>
      <c r="CQ423" s="3" t="str">
        <f t="shared" si="96"/>
        <v/>
      </c>
      <c r="CR423" s="3" t="str">
        <f t="shared" si="96"/>
        <v/>
      </c>
      <c r="CS423" s="3" t="str">
        <f t="shared" si="96"/>
        <v/>
      </c>
      <c r="CT423" s="3" t="str">
        <f t="shared" si="96"/>
        <v/>
      </c>
      <c r="CU423" s="3" t="str">
        <f t="shared" si="96"/>
        <v>115. REPACKAGING</v>
      </c>
      <c r="CV423" s="3" t="str">
        <f t="shared" si="96"/>
        <v>116. AS A PROCESS IMPURITY</v>
      </c>
      <c r="CW423" s="3" t="str">
        <f t="shared" ref="CW423:DD454" si="109">IF(AU423="Yes", CW$1,"")</f>
        <v/>
      </c>
      <c r="CX423" s="3" t="str">
        <f t="shared" si="109"/>
        <v/>
      </c>
      <c r="CY423" s="3" t="str">
        <f t="shared" si="109"/>
        <v/>
      </c>
      <c r="CZ423" s="3" t="str">
        <f t="shared" si="109"/>
        <v/>
      </c>
      <c r="DA423" s="3" t="str">
        <f t="shared" si="109"/>
        <v/>
      </c>
      <c r="DB423" s="3" t="str">
        <f t="shared" si="109"/>
        <v/>
      </c>
      <c r="DC423" s="3" t="str">
        <f t="shared" si="109"/>
        <v/>
      </c>
      <c r="DD423" s="3" t="str">
        <f t="shared" si="109"/>
        <v/>
      </c>
      <c r="DE423" s="3" t="str">
        <f t="shared" si="108"/>
        <v/>
      </c>
      <c r="DF423" s="3" t="str">
        <f t="shared" si="108"/>
        <v/>
      </c>
      <c r="DG423" s="3" t="str">
        <f t="shared" si="108"/>
        <v/>
      </c>
      <c r="DH423" s="3" t="str">
        <f t="shared" si="107"/>
        <v/>
      </c>
      <c r="DI423" s="3" t="str">
        <f t="shared" si="107"/>
        <v/>
      </c>
      <c r="DJ423" s="3" t="str">
        <f t="shared" si="107"/>
        <v/>
      </c>
      <c r="DK423" s="3" t="str">
        <f t="shared" si="107"/>
        <v/>
      </c>
      <c r="DL423" s="3" t="str">
        <f t="shared" si="107"/>
        <v/>
      </c>
      <c r="DM423" s="3" t="str">
        <f t="shared" si="107"/>
        <v>133. ANCILLARY OR OTHER USE</v>
      </c>
      <c r="DN423" s="3" t="str">
        <f t="shared" si="107"/>
        <v/>
      </c>
      <c r="DO423" s="3" t="str">
        <f t="shared" si="107"/>
        <v/>
      </c>
      <c r="DP423" s="3" t="str">
        <f t="shared" si="107"/>
        <v/>
      </c>
      <c r="DQ423" s="3" t="str">
        <f t="shared" si="104"/>
        <v>137. Z304  FUEL</v>
      </c>
      <c r="DR423" s="3" t="str">
        <f t="shared" si="104"/>
        <v/>
      </c>
      <c r="DS423" s="3" t="str">
        <f t="shared" si="104"/>
        <v/>
      </c>
      <c r="DT423" s="3" t="str">
        <f t="shared" si="104"/>
        <v/>
      </c>
      <c r="DU423" s="3" t="str">
        <f t="shared" si="104"/>
        <v/>
      </c>
      <c r="DV423" s="3" t="str">
        <f t="shared" si="104"/>
        <v/>
      </c>
    </row>
    <row r="424" spans="1:126" ht="75">
      <c r="A424" t="s">
        <v>115</v>
      </c>
      <c r="B424">
        <v>2021</v>
      </c>
      <c r="C424" t="s">
        <v>114</v>
      </c>
      <c r="D424">
        <v>106990</v>
      </c>
      <c r="E424" s="31">
        <v>1321220253429</v>
      </c>
      <c r="F424" t="s">
        <v>794</v>
      </c>
      <c r="G424">
        <v>324110</v>
      </c>
      <c r="H424" t="s">
        <v>795</v>
      </c>
      <c r="I424" t="s">
        <v>796</v>
      </c>
      <c r="J424" t="s">
        <v>199</v>
      </c>
      <c r="K424" t="s">
        <v>148</v>
      </c>
      <c r="L424">
        <v>78407</v>
      </c>
      <c r="M424" s="3" t="str">
        <f t="shared" si="101"/>
        <v>89. PRODUCE THE CHEMICAL, 93. AS A BYPRODUCT, 94. AS A MANUFACTURED IMPURITY, 116. AS A PROCESS IMPURITY, 133. ANCILLARY OR OTHER USE, 137. Z304  FUEL</v>
      </c>
      <c r="N424" s="3" t="s">
        <v>80</v>
      </c>
      <c r="O424" s="3" t="s">
        <v>1454</v>
      </c>
      <c r="P424">
        <v>42</v>
      </c>
      <c r="Q424">
        <v>59</v>
      </c>
      <c r="R424">
        <v>101</v>
      </c>
      <c r="S424" s="3" t="s">
        <v>1407</v>
      </c>
      <c r="T424" s="3" t="s">
        <v>1405</v>
      </c>
      <c r="U424" s="3" t="s">
        <v>1405</v>
      </c>
      <c r="V424" s="3" t="s">
        <v>1405</v>
      </c>
      <c r="W424" s="3" t="s">
        <v>1407</v>
      </c>
      <c r="X424" s="3" t="s">
        <v>1407</v>
      </c>
      <c r="Y424" s="3" t="s">
        <v>1405</v>
      </c>
      <c r="Z424" s="3" t="s">
        <v>1405</v>
      </c>
      <c r="AA424" s="3" t="s">
        <v>1405</v>
      </c>
      <c r="AB424" s="3" t="s">
        <v>1405</v>
      </c>
      <c r="AC424" s="3" t="s">
        <v>1405</v>
      </c>
      <c r="AD424" s="3" t="s">
        <v>1405</v>
      </c>
      <c r="AE424" s="3" t="s">
        <v>1405</v>
      </c>
      <c r="AF424" s="3" t="s">
        <v>1405</v>
      </c>
      <c r="AG424" s="3" t="s">
        <v>1405</v>
      </c>
      <c r="AH424" s="3" t="s">
        <v>1405</v>
      </c>
      <c r="AI424" s="3" t="s">
        <v>1405</v>
      </c>
      <c r="AJ424" s="3" t="s">
        <v>1405</v>
      </c>
      <c r="AK424" s="3" t="s">
        <v>1405</v>
      </c>
      <c r="AL424" s="3" t="s">
        <v>1405</v>
      </c>
      <c r="AM424" s="3" t="s">
        <v>1405</v>
      </c>
      <c r="AN424" s="3" t="s">
        <v>1405</v>
      </c>
      <c r="AO424" s="3" t="s">
        <v>1405</v>
      </c>
      <c r="AP424" s="3" t="s">
        <v>1405</v>
      </c>
      <c r="AQ424" s="3" t="s">
        <v>1405</v>
      </c>
      <c r="AR424" s="3" t="s">
        <v>1405</v>
      </c>
      <c r="AS424" s="3" t="s">
        <v>1405</v>
      </c>
      <c r="AT424" s="3" t="s">
        <v>1407</v>
      </c>
      <c r="AU424" s="3" t="s">
        <v>1405</v>
      </c>
      <c r="AV424" s="3" t="s">
        <v>1405</v>
      </c>
      <c r="AW424" s="3" t="s">
        <v>1405</v>
      </c>
      <c r="AX424" s="3" t="s">
        <v>1405</v>
      </c>
      <c r="AY424" s="3" t="s">
        <v>1405</v>
      </c>
      <c r="AZ424" s="3" t="s">
        <v>1405</v>
      </c>
      <c r="BA424" s="3" t="s">
        <v>1405</v>
      </c>
      <c r="BB424" s="3" t="s">
        <v>1405</v>
      </c>
      <c r="BC424" s="3" t="s">
        <v>1405</v>
      </c>
      <c r="BD424" s="3" t="s">
        <v>1405</v>
      </c>
      <c r="BE424" s="3" t="s">
        <v>1405</v>
      </c>
      <c r="BF424" s="3" t="s">
        <v>1405</v>
      </c>
      <c r="BG424" s="3" t="s">
        <v>1405</v>
      </c>
      <c r="BH424" s="3" t="s">
        <v>1405</v>
      </c>
      <c r="BI424" s="3" t="s">
        <v>1405</v>
      </c>
      <c r="BJ424" s="3" t="s">
        <v>1405</v>
      </c>
      <c r="BK424" s="3" t="s">
        <v>1407</v>
      </c>
      <c r="BL424" s="3" t="s">
        <v>1405</v>
      </c>
      <c r="BM424" s="3" t="s">
        <v>1405</v>
      </c>
      <c r="BN424" s="3" t="s">
        <v>1405</v>
      </c>
      <c r="BO424" s="3" t="s">
        <v>1407</v>
      </c>
      <c r="BP424" s="3" t="s">
        <v>1405</v>
      </c>
      <c r="BQ424" s="3" t="s">
        <v>1405</v>
      </c>
      <c r="BR424" s="3" t="s">
        <v>1405</v>
      </c>
      <c r="BS424" s="3" t="s">
        <v>1405</v>
      </c>
      <c r="BT424" s="3" t="s">
        <v>1405</v>
      </c>
      <c r="BU424" s="3" t="str">
        <f t="shared" si="106"/>
        <v>89. PRODUCE THE CHEMICAL</v>
      </c>
      <c r="BV424" s="3" t="str">
        <f t="shared" si="106"/>
        <v/>
      </c>
      <c r="BW424" s="3" t="str">
        <f t="shared" si="106"/>
        <v/>
      </c>
      <c r="BX424" s="3" t="str">
        <f t="shared" si="106"/>
        <v/>
      </c>
      <c r="BY424" s="3" t="str">
        <f t="shared" si="106"/>
        <v>93. AS A BYPRODUCT</v>
      </c>
      <c r="BZ424" s="3" t="str">
        <f t="shared" si="106"/>
        <v>94. AS A MANUFACTURED IMPURITY</v>
      </c>
      <c r="CA424" s="3" t="str">
        <f t="shared" si="106"/>
        <v/>
      </c>
      <c r="CB424" s="3" t="str">
        <f t="shared" si="106"/>
        <v/>
      </c>
      <c r="CC424" s="3" t="str">
        <f t="shared" si="106"/>
        <v/>
      </c>
      <c r="CD424" s="3" t="str">
        <f t="shared" si="105"/>
        <v/>
      </c>
      <c r="CE424" s="3" t="str">
        <f t="shared" si="103"/>
        <v/>
      </c>
      <c r="CF424" s="3" t="str">
        <f t="shared" si="103"/>
        <v/>
      </c>
      <c r="CG424" s="3" t="str">
        <f t="shared" si="103"/>
        <v/>
      </c>
      <c r="CH424" s="3" t="str">
        <f t="shared" si="103"/>
        <v/>
      </c>
      <c r="CI424" s="3" t="str">
        <f t="shared" si="103"/>
        <v/>
      </c>
      <c r="CJ424" s="3" t="str">
        <f t="shared" si="103"/>
        <v/>
      </c>
      <c r="CK424" s="3" t="str">
        <f t="shared" si="97"/>
        <v/>
      </c>
      <c r="CL424" s="3" t="str">
        <f t="shared" si="97"/>
        <v/>
      </c>
      <c r="CM424" s="3" t="str">
        <f t="shared" si="97"/>
        <v/>
      </c>
      <c r="CN424" s="3" t="str">
        <f t="shared" si="97"/>
        <v/>
      </c>
      <c r="CO424" s="3" t="str">
        <f t="shared" si="97"/>
        <v/>
      </c>
      <c r="CP424" s="3" t="str">
        <f t="shared" si="97"/>
        <v/>
      </c>
      <c r="CQ424" s="3" t="str">
        <f t="shared" si="97"/>
        <v/>
      </c>
      <c r="CR424" s="3" t="str">
        <f t="shared" ref="CR424:DC463" si="110">IF(AP424="Yes", CR$1,"")</f>
        <v/>
      </c>
      <c r="CS424" s="3" t="str">
        <f t="shared" si="110"/>
        <v/>
      </c>
      <c r="CT424" s="3" t="str">
        <f t="shared" si="110"/>
        <v/>
      </c>
      <c r="CU424" s="3" t="str">
        <f t="shared" si="110"/>
        <v/>
      </c>
      <c r="CV424" s="3" t="str">
        <f t="shared" si="110"/>
        <v>116. AS A PROCESS IMPURITY</v>
      </c>
      <c r="CW424" s="3" t="str">
        <f t="shared" si="109"/>
        <v/>
      </c>
      <c r="CX424" s="3" t="str">
        <f t="shared" si="109"/>
        <v/>
      </c>
      <c r="CY424" s="3" t="str">
        <f t="shared" si="109"/>
        <v/>
      </c>
      <c r="CZ424" s="3" t="str">
        <f t="shared" si="109"/>
        <v/>
      </c>
      <c r="DA424" s="3" t="str">
        <f t="shared" si="109"/>
        <v/>
      </c>
      <c r="DB424" s="3" t="str">
        <f t="shared" si="109"/>
        <v/>
      </c>
      <c r="DC424" s="3" t="str">
        <f t="shared" si="109"/>
        <v/>
      </c>
      <c r="DD424" s="3" t="str">
        <f t="shared" si="109"/>
        <v/>
      </c>
      <c r="DE424" s="3" t="str">
        <f t="shared" si="108"/>
        <v/>
      </c>
      <c r="DF424" s="3" t="str">
        <f t="shared" si="108"/>
        <v/>
      </c>
      <c r="DG424" s="3" t="str">
        <f t="shared" si="108"/>
        <v/>
      </c>
      <c r="DH424" s="3" t="str">
        <f t="shared" si="107"/>
        <v/>
      </c>
      <c r="DI424" s="3" t="str">
        <f t="shared" si="107"/>
        <v/>
      </c>
      <c r="DJ424" s="3" t="str">
        <f t="shared" si="107"/>
        <v/>
      </c>
      <c r="DK424" s="3" t="str">
        <f t="shared" si="107"/>
        <v/>
      </c>
      <c r="DL424" s="3" t="str">
        <f t="shared" si="107"/>
        <v/>
      </c>
      <c r="DM424" s="3" t="str">
        <f t="shared" si="107"/>
        <v>133. ANCILLARY OR OTHER USE</v>
      </c>
      <c r="DN424" s="3" t="str">
        <f t="shared" si="107"/>
        <v/>
      </c>
      <c r="DO424" s="3" t="str">
        <f t="shared" si="107"/>
        <v/>
      </c>
      <c r="DP424" s="3" t="str">
        <f t="shared" si="107"/>
        <v/>
      </c>
      <c r="DQ424" s="3" t="str">
        <f t="shared" si="104"/>
        <v>137. Z304  FUEL</v>
      </c>
      <c r="DR424" s="3" t="str">
        <f t="shared" si="104"/>
        <v/>
      </c>
      <c r="DS424" s="3" t="str">
        <f t="shared" si="104"/>
        <v/>
      </c>
      <c r="DT424" s="3" t="str">
        <f t="shared" si="104"/>
        <v/>
      </c>
      <c r="DU424" s="3" t="str">
        <f t="shared" si="104"/>
        <v/>
      </c>
      <c r="DV424" s="3" t="str">
        <f t="shared" si="104"/>
        <v/>
      </c>
    </row>
    <row r="425" spans="1:126" ht="45">
      <c r="A425" t="s">
        <v>115</v>
      </c>
      <c r="B425">
        <v>2016</v>
      </c>
      <c r="C425" t="s">
        <v>114</v>
      </c>
      <c r="D425">
        <v>106990</v>
      </c>
      <c r="E425" s="31">
        <v>1316215428044</v>
      </c>
      <c r="F425" t="s">
        <v>797</v>
      </c>
      <c r="G425">
        <v>324110</v>
      </c>
      <c r="H425" t="s">
        <v>798</v>
      </c>
      <c r="I425" t="s">
        <v>799</v>
      </c>
      <c r="J425" t="s">
        <v>199</v>
      </c>
      <c r="K425" t="s">
        <v>148</v>
      </c>
      <c r="L425">
        <v>78409</v>
      </c>
      <c r="M425" s="3" t="str">
        <f t="shared" si="101"/>
        <v>89. PRODUCE THE CHEMICAL, 91. ON-SITE USE OF THE CHEMICAL, 93. AS A BYPRODUCT, 115. REPACKAGING</v>
      </c>
      <c r="N425" s="3" t="s">
        <v>80</v>
      </c>
      <c r="O425" s="3" t="s">
        <v>1455</v>
      </c>
      <c r="P425">
        <v>279</v>
      </c>
      <c r="Q425">
        <v>3</v>
      </c>
      <c r="R425">
        <v>282</v>
      </c>
      <c r="S425" s="3" t="s">
        <v>1407</v>
      </c>
      <c r="T425" s="3" t="s">
        <v>1405</v>
      </c>
      <c r="U425" s="3" t="s">
        <v>1407</v>
      </c>
      <c r="V425" s="3" t="s">
        <v>1405</v>
      </c>
      <c r="W425" s="3" t="s">
        <v>1407</v>
      </c>
      <c r="X425" s="3" t="s">
        <v>1405</v>
      </c>
      <c r="Y425" s="3" t="s">
        <v>1405</v>
      </c>
      <c r="AE425" s="3" t="s">
        <v>1405</v>
      </c>
      <c r="AR425" s="3" t="s">
        <v>1405</v>
      </c>
      <c r="AS425" s="3" t="s">
        <v>1407</v>
      </c>
      <c r="AT425" s="3" t="s">
        <v>1405</v>
      </c>
      <c r="AV425" s="3" t="s">
        <v>1405</v>
      </c>
      <c r="BD425" s="3" t="s">
        <v>1405</v>
      </c>
      <c r="BK425" s="3" t="s">
        <v>1405</v>
      </c>
      <c r="BU425" s="3" t="str">
        <f t="shared" si="106"/>
        <v>89. PRODUCE THE CHEMICAL</v>
      </c>
      <c r="BV425" s="3" t="str">
        <f t="shared" si="106"/>
        <v/>
      </c>
      <c r="BW425" s="3" t="str">
        <f t="shared" si="106"/>
        <v>91. ON-SITE USE OF THE CHEMICAL</v>
      </c>
      <c r="BX425" s="3" t="str">
        <f t="shared" si="106"/>
        <v/>
      </c>
      <c r="BY425" s="3" t="str">
        <f t="shared" si="106"/>
        <v>93. AS A BYPRODUCT</v>
      </c>
      <c r="BZ425" s="3" t="str">
        <f t="shared" si="106"/>
        <v/>
      </c>
      <c r="CA425" s="3" t="str">
        <f t="shared" si="106"/>
        <v/>
      </c>
      <c r="CB425" s="3" t="str">
        <f t="shared" si="106"/>
        <v/>
      </c>
      <c r="CC425" s="3" t="str">
        <f t="shared" si="106"/>
        <v/>
      </c>
      <c r="CD425" s="3" t="str">
        <f t="shared" si="105"/>
        <v/>
      </c>
      <c r="CE425" s="3" t="str">
        <f t="shared" si="103"/>
        <v/>
      </c>
      <c r="CF425" s="3" t="str">
        <f t="shared" si="103"/>
        <v/>
      </c>
      <c r="CG425" s="3" t="str">
        <f t="shared" si="103"/>
        <v/>
      </c>
      <c r="CH425" s="3" t="str">
        <f t="shared" si="103"/>
        <v/>
      </c>
      <c r="CI425" s="3" t="str">
        <f t="shared" si="103"/>
        <v/>
      </c>
      <c r="CJ425" s="3" t="str">
        <f t="shared" si="103"/>
        <v/>
      </c>
      <c r="CK425" s="3" t="str">
        <f t="shared" si="103"/>
        <v/>
      </c>
      <c r="CL425" s="3" t="str">
        <f t="shared" si="103"/>
        <v/>
      </c>
      <c r="CM425" s="3" t="str">
        <f t="shared" si="103"/>
        <v/>
      </c>
      <c r="CN425" s="3" t="str">
        <f t="shared" si="103"/>
        <v/>
      </c>
      <c r="CO425" s="3" t="str">
        <f t="shared" si="103"/>
        <v/>
      </c>
      <c r="CP425" s="3" t="str">
        <f t="shared" si="103"/>
        <v/>
      </c>
      <c r="CQ425" s="3" t="str">
        <f t="shared" si="103"/>
        <v/>
      </c>
      <c r="CR425" s="3" t="str">
        <f t="shared" si="110"/>
        <v/>
      </c>
      <c r="CS425" s="3" t="str">
        <f t="shared" si="110"/>
        <v/>
      </c>
      <c r="CT425" s="3" t="str">
        <f t="shared" si="110"/>
        <v/>
      </c>
      <c r="CU425" s="3" t="str">
        <f t="shared" si="110"/>
        <v>115. REPACKAGING</v>
      </c>
      <c r="CV425" s="3" t="str">
        <f t="shared" si="110"/>
        <v/>
      </c>
      <c r="CW425" s="3" t="str">
        <f t="shared" si="109"/>
        <v/>
      </c>
      <c r="CX425" s="3" t="str">
        <f t="shared" si="109"/>
        <v/>
      </c>
      <c r="CY425" s="3" t="str">
        <f t="shared" si="109"/>
        <v/>
      </c>
      <c r="CZ425" s="3" t="str">
        <f t="shared" si="109"/>
        <v/>
      </c>
      <c r="DA425" s="3" t="str">
        <f t="shared" si="109"/>
        <v/>
      </c>
      <c r="DB425" s="3" t="str">
        <f t="shared" si="109"/>
        <v/>
      </c>
      <c r="DC425" s="3" t="str">
        <f t="shared" si="109"/>
        <v/>
      </c>
      <c r="DD425" s="3" t="str">
        <f t="shared" si="109"/>
        <v/>
      </c>
      <c r="DE425" s="3" t="str">
        <f t="shared" si="108"/>
        <v/>
      </c>
      <c r="DF425" s="3" t="str">
        <f t="shared" si="108"/>
        <v/>
      </c>
      <c r="DG425" s="3" t="str">
        <f t="shared" si="108"/>
        <v/>
      </c>
      <c r="DH425" s="3" t="str">
        <f t="shared" si="107"/>
        <v/>
      </c>
      <c r="DI425" s="3" t="str">
        <f t="shared" si="107"/>
        <v/>
      </c>
      <c r="DJ425" s="3" t="str">
        <f t="shared" si="107"/>
        <v/>
      </c>
      <c r="DK425" s="3" t="str">
        <f t="shared" si="107"/>
        <v/>
      </c>
      <c r="DL425" s="3" t="str">
        <f t="shared" si="107"/>
        <v/>
      </c>
      <c r="DM425" s="3" t="str">
        <f t="shared" si="107"/>
        <v/>
      </c>
      <c r="DN425" s="3" t="str">
        <f t="shared" si="107"/>
        <v/>
      </c>
      <c r="DO425" s="3" t="str">
        <f t="shared" si="107"/>
        <v/>
      </c>
      <c r="DP425" s="3" t="str">
        <f t="shared" si="107"/>
        <v/>
      </c>
      <c r="DQ425" s="3" t="str">
        <f t="shared" si="104"/>
        <v/>
      </c>
      <c r="DR425" s="3" t="str">
        <f t="shared" si="104"/>
        <v/>
      </c>
      <c r="DS425" s="3" t="str">
        <f t="shared" si="104"/>
        <v/>
      </c>
      <c r="DT425" s="3" t="str">
        <f t="shared" si="104"/>
        <v/>
      </c>
      <c r="DU425" s="3" t="str">
        <f t="shared" si="104"/>
        <v/>
      </c>
      <c r="DV425" s="3" t="str">
        <f t="shared" si="104"/>
        <v/>
      </c>
    </row>
    <row r="426" spans="1:126" ht="45">
      <c r="A426" t="s">
        <v>115</v>
      </c>
      <c r="B426">
        <v>2017</v>
      </c>
      <c r="C426" t="s">
        <v>114</v>
      </c>
      <c r="D426">
        <v>106990</v>
      </c>
      <c r="E426" s="31">
        <v>1317216405959</v>
      </c>
      <c r="F426" t="s">
        <v>797</v>
      </c>
      <c r="G426">
        <v>324110</v>
      </c>
      <c r="H426" t="s">
        <v>798</v>
      </c>
      <c r="I426" t="s">
        <v>799</v>
      </c>
      <c r="J426" t="s">
        <v>199</v>
      </c>
      <c r="K426" t="s">
        <v>148</v>
      </c>
      <c r="L426">
        <v>78409</v>
      </c>
      <c r="M426" s="3" t="str">
        <f t="shared" si="101"/>
        <v>89. PRODUCE THE CHEMICAL, 91. ON-SITE USE OF THE CHEMICAL, 93. AS A BYPRODUCT, 115. REPACKAGING</v>
      </c>
      <c r="N426" s="3" t="s">
        <v>80</v>
      </c>
      <c r="O426" s="3" t="s">
        <v>1455</v>
      </c>
      <c r="P426">
        <v>178</v>
      </c>
      <c r="Q426">
        <v>2</v>
      </c>
      <c r="R426">
        <v>180</v>
      </c>
      <c r="S426" s="3" t="s">
        <v>1407</v>
      </c>
      <c r="T426" s="3" t="s">
        <v>1405</v>
      </c>
      <c r="U426" s="3" t="s">
        <v>1407</v>
      </c>
      <c r="V426" s="3" t="s">
        <v>1405</v>
      </c>
      <c r="W426" s="3" t="s">
        <v>1407</v>
      </c>
      <c r="X426" s="3" t="s">
        <v>1405</v>
      </c>
      <c r="Y426" s="3" t="s">
        <v>1405</v>
      </c>
      <c r="AE426" s="3" t="s">
        <v>1405</v>
      </c>
      <c r="AR426" s="3" t="s">
        <v>1405</v>
      </c>
      <c r="AS426" s="3" t="s">
        <v>1407</v>
      </c>
      <c r="AT426" s="3" t="s">
        <v>1405</v>
      </c>
      <c r="AV426" s="3" t="s">
        <v>1405</v>
      </c>
      <c r="BD426" s="3" t="s">
        <v>1405</v>
      </c>
      <c r="BK426" s="3" t="s">
        <v>1405</v>
      </c>
      <c r="BU426" s="3" t="str">
        <f t="shared" si="106"/>
        <v>89. PRODUCE THE CHEMICAL</v>
      </c>
      <c r="BV426" s="3" t="str">
        <f t="shared" si="106"/>
        <v/>
      </c>
      <c r="BW426" s="3" t="str">
        <f t="shared" si="106"/>
        <v>91. ON-SITE USE OF THE CHEMICAL</v>
      </c>
      <c r="BX426" s="3" t="str">
        <f t="shared" si="106"/>
        <v/>
      </c>
      <c r="BY426" s="3" t="str">
        <f t="shared" si="106"/>
        <v>93. AS A BYPRODUCT</v>
      </c>
      <c r="BZ426" s="3" t="str">
        <f t="shared" si="106"/>
        <v/>
      </c>
      <c r="CA426" s="3" t="str">
        <f t="shared" si="106"/>
        <v/>
      </c>
      <c r="CB426" s="3" t="str">
        <f t="shared" si="106"/>
        <v/>
      </c>
      <c r="CC426" s="3" t="str">
        <f t="shared" si="106"/>
        <v/>
      </c>
      <c r="CD426" s="3" t="str">
        <f t="shared" si="105"/>
        <v/>
      </c>
      <c r="CE426" s="3" t="str">
        <f t="shared" si="103"/>
        <v/>
      </c>
      <c r="CF426" s="3" t="str">
        <f t="shared" si="103"/>
        <v/>
      </c>
      <c r="CG426" s="3" t="str">
        <f t="shared" si="103"/>
        <v/>
      </c>
      <c r="CH426" s="3" t="str">
        <f t="shared" si="103"/>
        <v/>
      </c>
      <c r="CI426" s="3" t="str">
        <f t="shared" si="103"/>
        <v/>
      </c>
      <c r="CJ426" s="3" t="str">
        <f t="shared" si="103"/>
        <v/>
      </c>
      <c r="CK426" s="3" t="str">
        <f t="shared" si="103"/>
        <v/>
      </c>
      <c r="CL426" s="3" t="str">
        <f t="shared" si="103"/>
        <v/>
      </c>
      <c r="CM426" s="3" t="str">
        <f t="shared" si="103"/>
        <v/>
      </c>
      <c r="CN426" s="3" t="str">
        <f t="shared" si="103"/>
        <v/>
      </c>
      <c r="CO426" s="3" t="str">
        <f t="shared" si="103"/>
        <v/>
      </c>
      <c r="CP426" s="3" t="str">
        <f t="shared" si="103"/>
        <v/>
      </c>
      <c r="CQ426" s="3" t="str">
        <f t="shared" si="103"/>
        <v/>
      </c>
      <c r="CR426" s="3" t="str">
        <f t="shared" si="110"/>
        <v/>
      </c>
      <c r="CS426" s="3" t="str">
        <f t="shared" si="110"/>
        <v/>
      </c>
      <c r="CT426" s="3" t="str">
        <f t="shared" si="110"/>
        <v/>
      </c>
      <c r="CU426" s="3" t="str">
        <f t="shared" si="110"/>
        <v>115. REPACKAGING</v>
      </c>
      <c r="CV426" s="3" t="str">
        <f t="shared" si="110"/>
        <v/>
      </c>
      <c r="CW426" s="3" t="str">
        <f t="shared" si="109"/>
        <v/>
      </c>
      <c r="CX426" s="3" t="str">
        <f t="shared" si="109"/>
        <v/>
      </c>
      <c r="CY426" s="3" t="str">
        <f t="shared" si="109"/>
        <v/>
      </c>
      <c r="CZ426" s="3" t="str">
        <f t="shared" si="109"/>
        <v/>
      </c>
      <c r="DA426" s="3" t="str">
        <f t="shared" si="109"/>
        <v/>
      </c>
      <c r="DB426" s="3" t="str">
        <f t="shared" si="109"/>
        <v/>
      </c>
      <c r="DC426" s="3" t="str">
        <f t="shared" si="109"/>
        <v/>
      </c>
      <c r="DD426" s="3" t="str">
        <f t="shared" si="109"/>
        <v/>
      </c>
      <c r="DE426" s="3" t="str">
        <f t="shared" si="108"/>
        <v/>
      </c>
      <c r="DF426" s="3" t="str">
        <f t="shared" si="108"/>
        <v/>
      </c>
      <c r="DG426" s="3" t="str">
        <f t="shared" si="108"/>
        <v/>
      </c>
      <c r="DH426" s="3" t="str">
        <f t="shared" si="107"/>
        <v/>
      </c>
      <c r="DI426" s="3" t="str">
        <f t="shared" si="107"/>
        <v/>
      </c>
      <c r="DJ426" s="3" t="str">
        <f t="shared" si="107"/>
        <v/>
      </c>
      <c r="DK426" s="3" t="str">
        <f t="shared" si="107"/>
        <v/>
      </c>
      <c r="DL426" s="3" t="str">
        <f t="shared" si="107"/>
        <v/>
      </c>
      <c r="DM426" s="3" t="str">
        <f t="shared" si="107"/>
        <v/>
      </c>
      <c r="DN426" s="3" t="str">
        <f t="shared" si="107"/>
        <v/>
      </c>
      <c r="DO426" s="3" t="str">
        <f t="shared" si="107"/>
        <v/>
      </c>
      <c r="DP426" s="3" t="str">
        <f t="shared" si="107"/>
        <v/>
      </c>
      <c r="DQ426" s="3" t="str">
        <f t="shared" si="104"/>
        <v/>
      </c>
      <c r="DR426" s="3" t="str">
        <f t="shared" si="104"/>
        <v/>
      </c>
      <c r="DS426" s="3" t="str">
        <f t="shared" si="104"/>
        <v/>
      </c>
      <c r="DT426" s="3" t="str">
        <f t="shared" si="104"/>
        <v/>
      </c>
      <c r="DU426" s="3" t="str">
        <f t="shared" si="104"/>
        <v/>
      </c>
      <c r="DV426" s="3" t="str">
        <f t="shared" si="104"/>
        <v/>
      </c>
    </row>
    <row r="427" spans="1:126" ht="90">
      <c r="A427" t="s">
        <v>115</v>
      </c>
      <c r="B427">
        <v>2018</v>
      </c>
      <c r="C427" t="s">
        <v>114</v>
      </c>
      <c r="D427">
        <v>106990</v>
      </c>
      <c r="E427" s="31">
        <v>1318217284429</v>
      </c>
      <c r="F427" t="s">
        <v>797</v>
      </c>
      <c r="G427">
        <v>324110</v>
      </c>
      <c r="H427" t="s">
        <v>798</v>
      </c>
      <c r="I427" t="s">
        <v>799</v>
      </c>
      <c r="J427" t="s">
        <v>199</v>
      </c>
      <c r="K427" t="s">
        <v>148</v>
      </c>
      <c r="L427">
        <v>78409</v>
      </c>
      <c r="M427" s="3" t="str">
        <f t="shared" si="101"/>
        <v>89. PRODUCE THE CHEMICAL, 91. ON-SITE USE OF THE CHEMICAL, 93. AS A BYPRODUCT, 94. AS A MANUFACTURED IMPURITY, 115. REPACKAGING, 116. AS A PROCESS IMPURITY, 133. ANCILLARY OR OTHER USE, 137. Z304  FUEL</v>
      </c>
      <c r="N427" s="3" t="s">
        <v>80</v>
      </c>
      <c r="O427" s="3" t="s">
        <v>1455</v>
      </c>
      <c r="P427">
        <v>209.8</v>
      </c>
      <c r="Q427">
        <v>523.70000000000005</v>
      </c>
      <c r="R427">
        <v>733.5</v>
      </c>
      <c r="S427" s="3" t="s">
        <v>1407</v>
      </c>
      <c r="T427" s="3" t="s">
        <v>1405</v>
      </c>
      <c r="U427" s="3" t="s">
        <v>1407</v>
      </c>
      <c r="V427" s="3" t="s">
        <v>1405</v>
      </c>
      <c r="W427" s="3" t="s">
        <v>1407</v>
      </c>
      <c r="X427" s="3" t="s">
        <v>1407</v>
      </c>
      <c r="Y427" s="3" t="s">
        <v>1405</v>
      </c>
      <c r="Z427" s="3" t="s">
        <v>1405</v>
      </c>
      <c r="AA427" s="3" t="s">
        <v>1405</v>
      </c>
      <c r="AB427" s="3" t="s">
        <v>1405</v>
      </c>
      <c r="AC427" s="3" t="s">
        <v>1405</v>
      </c>
      <c r="AD427" s="3" t="s">
        <v>1405</v>
      </c>
      <c r="AE427" s="3" t="s">
        <v>1405</v>
      </c>
      <c r="AF427" s="3" t="s">
        <v>1405</v>
      </c>
      <c r="AG427" s="3" t="s">
        <v>1405</v>
      </c>
      <c r="AH427" s="3" t="s">
        <v>1405</v>
      </c>
      <c r="AI427" s="3" t="s">
        <v>1405</v>
      </c>
      <c r="AJ427" s="3" t="s">
        <v>1405</v>
      </c>
      <c r="AK427" s="3" t="s">
        <v>1405</v>
      </c>
      <c r="AL427" s="3" t="s">
        <v>1405</v>
      </c>
      <c r="AM427" s="3" t="s">
        <v>1405</v>
      </c>
      <c r="AN427" s="3" t="s">
        <v>1405</v>
      </c>
      <c r="AO427" s="3" t="s">
        <v>1405</v>
      </c>
      <c r="AP427" s="3" t="s">
        <v>1405</v>
      </c>
      <c r="AQ427" s="3" t="s">
        <v>1405</v>
      </c>
      <c r="AR427" s="3" t="s">
        <v>1405</v>
      </c>
      <c r="AS427" s="3" t="s">
        <v>1407</v>
      </c>
      <c r="AT427" s="3" t="s">
        <v>1407</v>
      </c>
      <c r="AU427" s="3" t="s">
        <v>1405</v>
      </c>
      <c r="AV427" s="3" t="s">
        <v>1405</v>
      </c>
      <c r="AW427" s="3" t="s">
        <v>1405</v>
      </c>
      <c r="AX427" s="3" t="s">
        <v>1405</v>
      </c>
      <c r="AY427" s="3" t="s">
        <v>1405</v>
      </c>
      <c r="AZ427" s="3" t="s">
        <v>1405</v>
      </c>
      <c r="BA427" s="3" t="s">
        <v>1405</v>
      </c>
      <c r="BB427" s="3" t="s">
        <v>1405</v>
      </c>
      <c r="BC427" s="3" t="s">
        <v>1405</v>
      </c>
      <c r="BD427" s="3" t="s">
        <v>1405</v>
      </c>
      <c r="BE427" s="3" t="s">
        <v>1405</v>
      </c>
      <c r="BF427" s="3" t="s">
        <v>1405</v>
      </c>
      <c r="BG427" s="3" t="s">
        <v>1405</v>
      </c>
      <c r="BH427" s="3" t="s">
        <v>1405</v>
      </c>
      <c r="BI427" s="3" t="s">
        <v>1405</v>
      </c>
      <c r="BJ427" s="3" t="s">
        <v>1405</v>
      </c>
      <c r="BK427" s="3" t="s">
        <v>1407</v>
      </c>
      <c r="BL427" s="3" t="s">
        <v>1405</v>
      </c>
      <c r="BM427" s="3" t="s">
        <v>1405</v>
      </c>
      <c r="BN427" s="3" t="s">
        <v>1405</v>
      </c>
      <c r="BO427" s="3" t="s">
        <v>1407</v>
      </c>
      <c r="BP427" s="3" t="s">
        <v>1405</v>
      </c>
      <c r="BQ427" s="3" t="s">
        <v>1405</v>
      </c>
      <c r="BR427" s="3" t="s">
        <v>1405</v>
      </c>
      <c r="BS427" s="3" t="s">
        <v>1405</v>
      </c>
      <c r="BT427" s="3" t="s">
        <v>1405</v>
      </c>
      <c r="BU427" s="3" t="str">
        <f t="shared" si="106"/>
        <v>89. PRODUCE THE CHEMICAL</v>
      </c>
      <c r="BV427" s="3" t="str">
        <f t="shared" si="106"/>
        <v/>
      </c>
      <c r="BW427" s="3" t="str">
        <f t="shared" si="106"/>
        <v>91. ON-SITE USE OF THE CHEMICAL</v>
      </c>
      <c r="BX427" s="3" t="str">
        <f t="shared" si="106"/>
        <v/>
      </c>
      <c r="BY427" s="3" t="str">
        <f t="shared" si="106"/>
        <v>93. AS A BYPRODUCT</v>
      </c>
      <c r="BZ427" s="3" t="str">
        <f t="shared" si="106"/>
        <v>94. AS A MANUFACTURED IMPURITY</v>
      </c>
      <c r="CA427" s="3" t="str">
        <f t="shared" si="106"/>
        <v/>
      </c>
      <c r="CB427" s="3" t="str">
        <f t="shared" si="106"/>
        <v/>
      </c>
      <c r="CC427" s="3" t="str">
        <f t="shared" si="106"/>
        <v/>
      </c>
      <c r="CD427" s="3" t="str">
        <f t="shared" si="105"/>
        <v/>
      </c>
      <c r="CE427" s="3" t="str">
        <f t="shared" si="103"/>
        <v/>
      </c>
      <c r="CF427" s="3" t="str">
        <f t="shared" si="103"/>
        <v/>
      </c>
      <c r="CG427" s="3" t="str">
        <f t="shared" si="103"/>
        <v/>
      </c>
      <c r="CH427" s="3" t="str">
        <f t="shared" si="103"/>
        <v/>
      </c>
      <c r="CI427" s="3" t="str">
        <f t="shared" si="103"/>
        <v/>
      </c>
      <c r="CJ427" s="3" t="str">
        <f t="shared" si="103"/>
        <v/>
      </c>
      <c r="CK427" s="3" t="str">
        <f t="shared" si="103"/>
        <v/>
      </c>
      <c r="CL427" s="3" t="str">
        <f t="shared" si="103"/>
        <v/>
      </c>
      <c r="CM427" s="3" t="str">
        <f t="shared" si="103"/>
        <v/>
      </c>
      <c r="CN427" s="3" t="str">
        <f t="shared" si="103"/>
        <v/>
      </c>
      <c r="CO427" s="3" t="str">
        <f t="shared" si="103"/>
        <v/>
      </c>
      <c r="CP427" s="3" t="str">
        <f t="shared" si="103"/>
        <v/>
      </c>
      <c r="CQ427" s="3" t="str">
        <f t="shared" si="103"/>
        <v/>
      </c>
      <c r="CR427" s="3" t="str">
        <f t="shared" si="110"/>
        <v/>
      </c>
      <c r="CS427" s="3" t="str">
        <f t="shared" si="110"/>
        <v/>
      </c>
      <c r="CT427" s="3" t="str">
        <f t="shared" si="110"/>
        <v/>
      </c>
      <c r="CU427" s="3" t="str">
        <f t="shared" si="110"/>
        <v>115. REPACKAGING</v>
      </c>
      <c r="CV427" s="3" t="str">
        <f t="shared" si="110"/>
        <v>116. AS A PROCESS IMPURITY</v>
      </c>
      <c r="CW427" s="3" t="str">
        <f t="shared" si="109"/>
        <v/>
      </c>
      <c r="CX427" s="3" t="str">
        <f t="shared" si="109"/>
        <v/>
      </c>
      <c r="CY427" s="3" t="str">
        <f t="shared" si="109"/>
        <v/>
      </c>
      <c r="CZ427" s="3" t="str">
        <f t="shared" si="109"/>
        <v/>
      </c>
      <c r="DA427" s="3" t="str">
        <f t="shared" si="109"/>
        <v/>
      </c>
      <c r="DB427" s="3" t="str">
        <f t="shared" si="109"/>
        <v/>
      </c>
      <c r="DC427" s="3" t="str">
        <f t="shared" si="109"/>
        <v/>
      </c>
      <c r="DD427" s="3" t="str">
        <f t="shared" si="109"/>
        <v/>
      </c>
      <c r="DE427" s="3" t="str">
        <f t="shared" si="108"/>
        <v/>
      </c>
      <c r="DF427" s="3" t="str">
        <f t="shared" si="108"/>
        <v/>
      </c>
      <c r="DG427" s="3" t="str">
        <f t="shared" si="108"/>
        <v/>
      </c>
      <c r="DH427" s="3" t="str">
        <f t="shared" si="107"/>
        <v/>
      </c>
      <c r="DI427" s="3" t="str">
        <f t="shared" si="107"/>
        <v/>
      </c>
      <c r="DJ427" s="3" t="str">
        <f t="shared" si="107"/>
        <v/>
      </c>
      <c r="DK427" s="3" t="str">
        <f t="shared" si="107"/>
        <v/>
      </c>
      <c r="DL427" s="3" t="str">
        <f t="shared" si="107"/>
        <v/>
      </c>
      <c r="DM427" s="3" t="str">
        <f t="shared" si="107"/>
        <v>133. ANCILLARY OR OTHER USE</v>
      </c>
      <c r="DN427" s="3" t="str">
        <f t="shared" si="107"/>
        <v/>
      </c>
      <c r="DO427" s="3" t="str">
        <f t="shared" si="107"/>
        <v/>
      </c>
      <c r="DP427" s="3" t="str">
        <f t="shared" si="107"/>
        <v/>
      </c>
      <c r="DQ427" s="3" t="str">
        <f t="shared" si="104"/>
        <v>137. Z304  FUEL</v>
      </c>
      <c r="DR427" s="3" t="str">
        <f t="shared" si="104"/>
        <v/>
      </c>
      <c r="DS427" s="3" t="str">
        <f t="shared" si="104"/>
        <v/>
      </c>
      <c r="DT427" s="3" t="str">
        <f t="shared" si="104"/>
        <v/>
      </c>
      <c r="DU427" s="3" t="str">
        <f t="shared" si="104"/>
        <v/>
      </c>
      <c r="DV427" s="3" t="str">
        <f t="shared" si="104"/>
        <v/>
      </c>
    </row>
    <row r="428" spans="1:126" ht="90">
      <c r="A428" t="s">
        <v>115</v>
      </c>
      <c r="B428">
        <v>2019</v>
      </c>
      <c r="C428" t="s">
        <v>114</v>
      </c>
      <c r="D428">
        <v>106990</v>
      </c>
      <c r="E428" s="31">
        <v>1319218100550</v>
      </c>
      <c r="F428" t="s">
        <v>797</v>
      </c>
      <c r="G428">
        <v>324110</v>
      </c>
      <c r="H428" t="s">
        <v>798</v>
      </c>
      <c r="I428" t="s">
        <v>799</v>
      </c>
      <c r="J428" t="s">
        <v>199</v>
      </c>
      <c r="K428" t="s">
        <v>148</v>
      </c>
      <c r="L428">
        <v>78409</v>
      </c>
      <c r="M428" s="3" t="str">
        <f t="shared" si="101"/>
        <v>89. PRODUCE THE CHEMICAL, 91. ON-SITE USE OF THE CHEMICAL, 93. AS A BYPRODUCT, 94. AS A MANUFACTURED IMPURITY, 115. REPACKAGING, 116. AS A PROCESS IMPURITY, 133. ANCILLARY OR OTHER USE, 137. Z304  FUEL</v>
      </c>
      <c r="N428" s="3" t="s">
        <v>80</v>
      </c>
      <c r="O428" s="3" t="s">
        <v>1455</v>
      </c>
      <c r="P428">
        <v>195</v>
      </c>
      <c r="Q428">
        <v>507</v>
      </c>
      <c r="R428">
        <v>702</v>
      </c>
      <c r="S428" s="3" t="s">
        <v>1407</v>
      </c>
      <c r="T428" s="3" t="s">
        <v>1405</v>
      </c>
      <c r="U428" s="3" t="s">
        <v>1407</v>
      </c>
      <c r="V428" s="3" t="s">
        <v>1405</v>
      </c>
      <c r="W428" s="3" t="s">
        <v>1407</v>
      </c>
      <c r="X428" s="3" t="s">
        <v>1407</v>
      </c>
      <c r="Y428" s="3" t="s">
        <v>1405</v>
      </c>
      <c r="Z428" s="3" t="s">
        <v>1405</v>
      </c>
      <c r="AA428" s="3" t="s">
        <v>1405</v>
      </c>
      <c r="AB428" s="3" t="s">
        <v>1405</v>
      </c>
      <c r="AC428" s="3" t="s">
        <v>1405</v>
      </c>
      <c r="AD428" s="3" t="s">
        <v>1405</v>
      </c>
      <c r="AE428" s="3" t="s">
        <v>1405</v>
      </c>
      <c r="AF428" s="3" t="s">
        <v>1405</v>
      </c>
      <c r="AG428" s="3" t="s">
        <v>1405</v>
      </c>
      <c r="AH428" s="3" t="s">
        <v>1405</v>
      </c>
      <c r="AI428" s="3" t="s">
        <v>1405</v>
      </c>
      <c r="AJ428" s="3" t="s">
        <v>1405</v>
      </c>
      <c r="AK428" s="3" t="s">
        <v>1405</v>
      </c>
      <c r="AL428" s="3" t="s">
        <v>1405</v>
      </c>
      <c r="AM428" s="3" t="s">
        <v>1405</v>
      </c>
      <c r="AN428" s="3" t="s">
        <v>1405</v>
      </c>
      <c r="AO428" s="3" t="s">
        <v>1405</v>
      </c>
      <c r="AP428" s="3" t="s">
        <v>1405</v>
      </c>
      <c r="AQ428" s="3" t="s">
        <v>1405</v>
      </c>
      <c r="AR428" s="3" t="s">
        <v>1405</v>
      </c>
      <c r="AS428" s="3" t="s">
        <v>1407</v>
      </c>
      <c r="AT428" s="3" t="s">
        <v>1407</v>
      </c>
      <c r="AU428" s="3" t="s">
        <v>1405</v>
      </c>
      <c r="AV428" s="3" t="s">
        <v>1405</v>
      </c>
      <c r="AW428" s="3" t="s">
        <v>1405</v>
      </c>
      <c r="AX428" s="3" t="s">
        <v>1405</v>
      </c>
      <c r="AY428" s="3" t="s">
        <v>1405</v>
      </c>
      <c r="AZ428" s="3" t="s">
        <v>1405</v>
      </c>
      <c r="BA428" s="3" t="s">
        <v>1405</v>
      </c>
      <c r="BB428" s="3" t="s">
        <v>1405</v>
      </c>
      <c r="BC428" s="3" t="s">
        <v>1405</v>
      </c>
      <c r="BD428" s="3" t="s">
        <v>1405</v>
      </c>
      <c r="BE428" s="3" t="s">
        <v>1405</v>
      </c>
      <c r="BF428" s="3" t="s">
        <v>1405</v>
      </c>
      <c r="BG428" s="3" t="s">
        <v>1405</v>
      </c>
      <c r="BH428" s="3" t="s">
        <v>1405</v>
      </c>
      <c r="BI428" s="3" t="s">
        <v>1405</v>
      </c>
      <c r="BJ428" s="3" t="s">
        <v>1405</v>
      </c>
      <c r="BK428" s="3" t="s">
        <v>1407</v>
      </c>
      <c r="BL428" s="3" t="s">
        <v>1405</v>
      </c>
      <c r="BM428" s="3" t="s">
        <v>1405</v>
      </c>
      <c r="BN428" s="3" t="s">
        <v>1405</v>
      </c>
      <c r="BO428" s="3" t="s">
        <v>1407</v>
      </c>
      <c r="BP428" s="3" t="s">
        <v>1405</v>
      </c>
      <c r="BQ428" s="3" t="s">
        <v>1405</v>
      </c>
      <c r="BR428" s="3" t="s">
        <v>1405</v>
      </c>
      <c r="BS428" s="3" t="s">
        <v>1405</v>
      </c>
      <c r="BT428" s="3" t="s">
        <v>1405</v>
      </c>
      <c r="BU428" s="3" t="str">
        <f t="shared" si="106"/>
        <v>89. PRODUCE THE CHEMICAL</v>
      </c>
      <c r="BV428" s="3" t="str">
        <f t="shared" si="106"/>
        <v/>
      </c>
      <c r="BW428" s="3" t="str">
        <f t="shared" si="106"/>
        <v>91. ON-SITE USE OF THE CHEMICAL</v>
      </c>
      <c r="BX428" s="3" t="str">
        <f t="shared" si="106"/>
        <v/>
      </c>
      <c r="BY428" s="3" t="str">
        <f t="shared" si="106"/>
        <v>93. AS A BYPRODUCT</v>
      </c>
      <c r="BZ428" s="3" t="str">
        <f t="shared" si="106"/>
        <v>94. AS A MANUFACTURED IMPURITY</v>
      </c>
      <c r="CA428" s="3" t="str">
        <f t="shared" si="106"/>
        <v/>
      </c>
      <c r="CB428" s="3" t="str">
        <f t="shared" si="106"/>
        <v/>
      </c>
      <c r="CC428" s="3" t="str">
        <f t="shared" si="106"/>
        <v/>
      </c>
      <c r="CD428" s="3" t="str">
        <f t="shared" si="105"/>
        <v/>
      </c>
      <c r="CE428" s="3" t="str">
        <f t="shared" si="103"/>
        <v/>
      </c>
      <c r="CF428" s="3" t="str">
        <f t="shared" si="103"/>
        <v/>
      </c>
      <c r="CG428" s="3" t="str">
        <f t="shared" si="103"/>
        <v/>
      </c>
      <c r="CH428" s="3" t="str">
        <f t="shared" si="103"/>
        <v/>
      </c>
      <c r="CI428" s="3" t="str">
        <f t="shared" si="103"/>
        <v/>
      </c>
      <c r="CJ428" s="3" t="str">
        <f t="shared" si="103"/>
        <v/>
      </c>
      <c r="CK428" s="3" t="str">
        <f t="shared" si="103"/>
        <v/>
      </c>
      <c r="CL428" s="3" t="str">
        <f t="shared" si="103"/>
        <v/>
      </c>
      <c r="CM428" s="3" t="str">
        <f t="shared" si="103"/>
        <v/>
      </c>
      <c r="CN428" s="3" t="str">
        <f t="shared" si="103"/>
        <v/>
      </c>
      <c r="CO428" s="3" t="str">
        <f t="shared" si="103"/>
        <v/>
      </c>
      <c r="CP428" s="3" t="str">
        <f t="shared" si="103"/>
        <v/>
      </c>
      <c r="CQ428" s="3" t="str">
        <f t="shared" si="103"/>
        <v/>
      </c>
      <c r="CR428" s="3" t="str">
        <f t="shared" si="110"/>
        <v/>
      </c>
      <c r="CS428" s="3" t="str">
        <f t="shared" si="110"/>
        <v/>
      </c>
      <c r="CT428" s="3" t="str">
        <f t="shared" si="110"/>
        <v/>
      </c>
      <c r="CU428" s="3" t="str">
        <f t="shared" si="110"/>
        <v>115. REPACKAGING</v>
      </c>
      <c r="CV428" s="3" t="str">
        <f t="shared" si="110"/>
        <v>116. AS A PROCESS IMPURITY</v>
      </c>
      <c r="CW428" s="3" t="str">
        <f t="shared" si="109"/>
        <v/>
      </c>
      <c r="CX428" s="3" t="str">
        <f t="shared" si="109"/>
        <v/>
      </c>
      <c r="CY428" s="3" t="str">
        <f t="shared" si="109"/>
        <v/>
      </c>
      <c r="CZ428" s="3" t="str">
        <f t="shared" si="109"/>
        <v/>
      </c>
      <c r="DA428" s="3" t="str">
        <f t="shared" si="109"/>
        <v/>
      </c>
      <c r="DB428" s="3" t="str">
        <f t="shared" si="109"/>
        <v/>
      </c>
      <c r="DC428" s="3" t="str">
        <f t="shared" si="109"/>
        <v/>
      </c>
      <c r="DD428" s="3" t="str">
        <f t="shared" si="109"/>
        <v/>
      </c>
      <c r="DE428" s="3" t="str">
        <f t="shared" si="108"/>
        <v/>
      </c>
      <c r="DF428" s="3" t="str">
        <f t="shared" si="108"/>
        <v/>
      </c>
      <c r="DG428" s="3" t="str">
        <f t="shared" si="108"/>
        <v/>
      </c>
      <c r="DH428" s="3" t="str">
        <f t="shared" si="107"/>
        <v/>
      </c>
      <c r="DI428" s="3" t="str">
        <f t="shared" si="107"/>
        <v/>
      </c>
      <c r="DJ428" s="3" t="str">
        <f t="shared" si="107"/>
        <v/>
      </c>
      <c r="DK428" s="3" t="str">
        <f t="shared" si="107"/>
        <v/>
      </c>
      <c r="DL428" s="3" t="str">
        <f t="shared" si="107"/>
        <v/>
      </c>
      <c r="DM428" s="3" t="str">
        <f t="shared" si="107"/>
        <v>133. ANCILLARY OR OTHER USE</v>
      </c>
      <c r="DN428" s="3" t="str">
        <f t="shared" si="107"/>
        <v/>
      </c>
      <c r="DO428" s="3" t="str">
        <f t="shared" si="107"/>
        <v/>
      </c>
      <c r="DP428" s="3" t="str">
        <f t="shared" si="107"/>
        <v/>
      </c>
      <c r="DQ428" s="3" t="str">
        <f t="shared" si="104"/>
        <v>137. Z304  FUEL</v>
      </c>
      <c r="DR428" s="3" t="str">
        <f t="shared" si="104"/>
        <v/>
      </c>
      <c r="DS428" s="3" t="str">
        <f t="shared" si="104"/>
        <v/>
      </c>
      <c r="DT428" s="3" t="str">
        <f t="shared" si="104"/>
        <v/>
      </c>
      <c r="DU428" s="3" t="str">
        <f t="shared" si="104"/>
        <v/>
      </c>
      <c r="DV428" s="3" t="str">
        <f t="shared" si="104"/>
        <v/>
      </c>
    </row>
    <row r="429" spans="1:126" ht="75">
      <c r="A429" t="s">
        <v>115</v>
      </c>
      <c r="B429">
        <v>2020</v>
      </c>
      <c r="C429" t="s">
        <v>114</v>
      </c>
      <c r="D429">
        <v>106990</v>
      </c>
      <c r="E429" s="31">
        <v>1320218872099</v>
      </c>
      <c r="F429" t="s">
        <v>797</v>
      </c>
      <c r="G429">
        <v>324110</v>
      </c>
      <c r="H429" t="s">
        <v>798</v>
      </c>
      <c r="I429" t="s">
        <v>799</v>
      </c>
      <c r="J429" t="s">
        <v>199</v>
      </c>
      <c r="K429" t="s">
        <v>148</v>
      </c>
      <c r="L429">
        <v>78409</v>
      </c>
      <c r="M429" s="3" t="str">
        <f t="shared" si="101"/>
        <v>89. PRODUCE THE CHEMICAL, 91. ON-SITE USE OF THE CHEMICAL, 93. AS A BYPRODUCT, 95. USED AS A REACTANT, 98. P103  INTERMEDIATES, 115. REPACKAGING</v>
      </c>
      <c r="N429" s="3" t="s">
        <v>80</v>
      </c>
      <c r="O429" s="3" t="s">
        <v>1455</v>
      </c>
      <c r="P429">
        <v>178</v>
      </c>
      <c r="Q429">
        <v>482</v>
      </c>
      <c r="R429">
        <v>660</v>
      </c>
      <c r="S429" s="3" t="s">
        <v>1407</v>
      </c>
      <c r="T429" s="3" t="s">
        <v>1405</v>
      </c>
      <c r="U429" s="3" t="s">
        <v>1407</v>
      </c>
      <c r="V429" s="3" t="s">
        <v>1405</v>
      </c>
      <c r="W429" s="3" t="s">
        <v>1407</v>
      </c>
      <c r="X429" s="3" t="s">
        <v>1405</v>
      </c>
      <c r="Y429" s="3" t="s">
        <v>1407</v>
      </c>
      <c r="Z429" s="3" t="s">
        <v>1405</v>
      </c>
      <c r="AA429" s="3" t="s">
        <v>1405</v>
      </c>
      <c r="AB429" s="3" t="s">
        <v>1407</v>
      </c>
      <c r="AC429" s="3" t="s">
        <v>1405</v>
      </c>
      <c r="AD429" s="3" t="s">
        <v>1405</v>
      </c>
      <c r="AE429" s="3" t="s">
        <v>1405</v>
      </c>
      <c r="AF429" s="3" t="s">
        <v>1405</v>
      </c>
      <c r="AG429" s="3" t="s">
        <v>1405</v>
      </c>
      <c r="AH429" s="3" t="s">
        <v>1405</v>
      </c>
      <c r="AI429" s="3" t="s">
        <v>1405</v>
      </c>
      <c r="AJ429" s="3" t="s">
        <v>1405</v>
      </c>
      <c r="AK429" s="3" t="s">
        <v>1405</v>
      </c>
      <c r="AL429" s="3" t="s">
        <v>1405</v>
      </c>
      <c r="AM429" s="3" t="s">
        <v>1405</v>
      </c>
      <c r="AN429" s="3" t="s">
        <v>1405</v>
      </c>
      <c r="AO429" s="3" t="s">
        <v>1405</v>
      </c>
      <c r="AP429" s="3" t="s">
        <v>1405</v>
      </c>
      <c r="AQ429" s="3" t="s">
        <v>1405</v>
      </c>
      <c r="AR429" s="3" t="s">
        <v>1405</v>
      </c>
      <c r="AS429" s="3" t="s">
        <v>1407</v>
      </c>
      <c r="AT429" s="3" t="s">
        <v>1405</v>
      </c>
      <c r="AU429" s="3" t="s">
        <v>1405</v>
      </c>
      <c r="AV429" s="3" t="s">
        <v>1405</v>
      </c>
      <c r="AW429" s="3" t="s">
        <v>1405</v>
      </c>
      <c r="AX429" s="3" t="s">
        <v>1405</v>
      </c>
      <c r="AY429" s="3" t="s">
        <v>1405</v>
      </c>
      <c r="AZ429" s="3" t="s">
        <v>1405</v>
      </c>
      <c r="BA429" s="3" t="s">
        <v>1405</v>
      </c>
      <c r="BB429" s="3" t="s">
        <v>1405</v>
      </c>
      <c r="BC429" s="3" t="s">
        <v>1405</v>
      </c>
      <c r="BD429" s="3" t="s">
        <v>1405</v>
      </c>
      <c r="BE429" s="3" t="s">
        <v>1405</v>
      </c>
      <c r="BF429" s="3" t="s">
        <v>1405</v>
      </c>
      <c r="BG429" s="3" t="s">
        <v>1405</v>
      </c>
      <c r="BH429" s="3" t="s">
        <v>1405</v>
      </c>
      <c r="BI429" s="3" t="s">
        <v>1405</v>
      </c>
      <c r="BJ429" s="3" t="s">
        <v>1405</v>
      </c>
      <c r="BK429" s="3" t="s">
        <v>1405</v>
      </c>
      <c r="BL429" s="3" t="s">
        <v>1405</v>
      </c>
      <c r="BM429" s="3" t="s">
        <v>1405</v>
      </c>
      <c r="BN429" s="3" t="s">
        <v>1405</v>
      </c>
      <c r="BO429" s="3" t="s">
        <v>1405</v>
      </c>
      <c r="BP429" s="3" t="s">
        <v>1405</v>
      </c>
      <c r="BQ429" s="3" t="s">
        <v>1405</v>
      </c>
      <c r="BR429" s="3" t="s">
        <v>1405</v>
      </c>
      <c r="BS429" s="3" t="s">
        <v>1405</v>
      </c>
      <c r="BT429" s="3" t="s">
        <v>1405</v>
      </c>
      <c r="BU429" s="3" t="str">
        <f t="shared" si="106"/>
        <v>89. PRODUCE THE CHEMICAL</v>
      </c>
      <c r="BV429" s="3" t="str">
        <f t="shared" si="106"/>
        <v/>
      </c>
      <c r="BW429" s="3" t="str">
        <f t="shared" si="106"/>
        <v>91. ON-SITE USE OF THE CHEMICAL</v>
      </c>
      <c r="BX429" s="3" t="str">
        <f t="shared" si="106"/>
        <v/>
      </c>
      <c r="BY429" s="3" t="str">
        <f t="shared" si="106"/>
        <v>93. AS A BYPRODUCT</v>
      </c>
      <c r="BZ429" s="3" t="str">
        <f t="shared" si="106"/>
        <v/>
      </c>
      <c r="CA429" s="3" t="str">
        <f t="shared" si="106"/>
        <v>95. USED AS A REACTANT</v>
      </c>
      <c r="CB429" s="3" t="str">
        <f t="shared" si="106"/>
        <v/>
      </c>
      <c r="CC429" s="3" t="str">
        <f t="shared" si="106"/>
        <v/>
      </c>
      <c r="CD429" s="3" t="str">
        <f t="shared" si="105"/>
        <v>98. P103  INTERMEDIATES</v>
      </c>
      <c r="CE429" s="3" t="str">
        <f t="shared" si="103"/>
        <v/>
      </c>
      <c r="CF429" s="3" t="str">
        <f t="shared" si="103"/>
        <v/>
      </c>
      <c r="CG429" s="3" t="str">
        <f t="shared" si="103"/>
        <v/>
      </c>
      <c r="CH429" s="3" t="str">
        <f t="shared" si="103"/>
        <v/>
      </c>
      <c r="CI429" s="3" t="str">
        <f t="shared" si="103"/>
        <v/>
      </c>
      <c r="CJ429" s="3" t="str">
        <f t="shared" si="103"/>
        <v/>
      </c>
      <c r="CK429" s="3" t="str">
        <f t="shared" si="103"/>
        <v/>
      </c>
      <c r="CL429" s="3" t="str">
        <f t="shared" si="103"/>
        <v/>
      </c>
      <c r="CM429" s="3" t="str">
        <f t="shared" si="103"/>
        <v/>
      </c>
      <c r="CN429" s="3" t="str">
        <f t="shared" si="103"/>
        <v/>
      </c>
      <c r="CO429" s="3" t="str">
        <f t="shared" si="103"/>
        <v/>
      </c>
      <c r="CP429" s="3" t="str">
        <f t="shared" si="103"/>
        <v/>
      </c>
      <c r="CQ429" s="3" t="str">
        <f t="shared" si="103"/>
        <v/>
      </c>
      <c r="CR429" s="3" t="str">
        <f t="shared" si="110"/>
        <v/>
      </c>
      <c r="CS429" s="3" t="str">
        <f t="shared" si="110"/>
        <v/>
      </c>
      <c r="CT429" s="3" t="str">
        <f t="shared" si="110"/>
        <v/>
      </c>
      <c r="CU429" s="3" t="str">
        <f t="shared" si="110"/>
        <v>115. REPACKAGING</v>
      </c>
      <c r="CV429" s="3" t="str">
        <f t="shared" si="110"/>
        <v/>
      </c>
      <c r="CW429" s="3" t="str">
        <f t="shared" si="109"/>
        <v/>
      </c>
      <c r="CX429" s="3" t="str">
        <f t="shared" si="109"/>
        <v/>
      </c>
      <c r="CY429" s="3" t="str">
        <f t="shared" si="109"/>
        <v/>
      </c>
      <c r="CZ429" s="3" t="str">
        <f t="shared" si="109"/>
        <v/>
      </c>
      <c r="DA429" s="3" t="str">
        <f t="shared" si="109"/>
        <v/>
      </c>
      <c r="DB429" s="3" t="str">
        <f t="shared" si="109"/>
        <v/>
      </c>
      <c r="DC429" s="3" t="str">
        <f t="shared" si="109"/>
        <v/>
      </c>
      <c r="DD429" s="3" t="str">
        <f t="shared" si="109"/>
        <v/>
      </c>
      <c r="DE429" s="3" t="str">
        <f t="shared" si="108"/>
        <v/>
      </c>
      <c r="DF429" s="3" t="str">
        <f t="shared" si="108"/>
        <v/>
      </c>
      <c r="DG429" s="3" t="str">
        <f t="shared" si="108"/>
        <v/>
      </c>
      <c r="DH429" s="3" t="str">
        <f t="shared" si="107"/>
        <v/>
      </c>
      <c r="DI429" s="3" t="str">
        <f t="shared" si="107"/>
        <v/>
      </c>
      <c r="DJ429" s="3" t="str">
        <f t="shared" si="107"/>
        <v/>
      </c>
      <c r="DK429" s="3" t="str">
        <f t="shared" si="107"/>
        <v/>
      </c>
      <c r="DL429" s="3" t="str">
        <f t="shared" si="107"/>
        <v/>
      </c>
      <c r="DM429" s="3" t="str">
        <f t="shared" si="107"/>
        <v/>
      </c>
      <c r="DN429" s="3" t="str">
        <f t="shared" si="107"/>
        <v/>
      </c>
      <c r="DO429" s="3" t="str">
        <f t="shared" si="107"/>
        <v/>
      </c>
      <c r="DP429" s="3" t="str">
        <f t="shared" si="107"/>
        <v/>
      </c>
      <c r="DQ429" s="3" t="str">
        <f t="shared" si="104"/>
        <v/>
      </c>
      <c r="DR429" s="3" t="str">
        <f t="shared" si="104"/>
        <v/>
      </c>
      <c r="DS429" s="3" t="str">
        <f t="shared" si="104"/>
        <v/>
      </c>
      <c r="DT429" s="3" t="str">
        <f t="shared" si="104"/>
        <v/>
      </c>
      <c r="DU429" s="3" t="str">
        <f t="shared" si="104"/>
        <v/>
      </c>
      <c r="DV429" s="3" t="str">
        <f t="shared" si="104"/>
        <v/>
      </c>
    </row>
    <row r="430" spans="1:126" ht="90">
      <c r="A430" t="s">
        <v>115</v>
      </c>
      <c r="B430">
        <v>2021</v>
      </c>
      <c r="C430" t="s">
        <v>114</v>
      </c>
      <c r="D430">
        <v>106990</v>
      </c>
      <c r="E430" s="31">
        <v>1321220253658</v>
      </c>
      <c r="F430" t="s">
        <v>797</v>
      </c>
      <c r="G430">
        <v>324110</v>
      </c>
      <c r="H430" t="s">
        <v>798</v>
      </c>
      <c r="I430" t="s">
        <v>799</v>
      </c>
      <c r="J430" t="s">
        <v>199</v>
      </c>
      <c r="K430" t="s">
        <v>148</v>
      </c>
      <c r="L430">
        <v>78409</v>
      </c>
      <c r="M430" s="3" t="str">
        <f t="shared" si="101"/>
        <v>89. PRODUCE THE CHEMICAL, 91. ON-SITE USE OF THE CHEMICAL, 93. AS A BYPRODUCT, 94. AS A MANUFACTURED IMPURITY, 115. REPACKAGING, 116. AS A PROCESS IMPURITY, 133. ANCILLARY OR OTHER USE, 137. Z304  FUEL</v>
      </c>
      <c r="N430" s="3" t="s">
        <v>80</v>
      </c>
      <c r="O430" s="3" t="s">
        <v>1455</v>
      </c>
      <c r="P430">
        <v>147</v>
      </c>
      <c r="Q430">
        <v>418</v>
      </c>
      <c r="R430">
        <v>565</v>
      </c>
      <c r="S430" s="3" t="s">
        <v>1407</v>
      </c>
      <c r="T430" s="3" t="s">
        <v>1405</v>
      </c>
      <c r="U430" s="3" t="s">
        <v>1407</v>
      </c>
      <c r="V430" s="3" t="s">
        <v>1405</v>
      </c>
      <c r="W430" s="3" t="s">
        <v>1407</v>
      </c>
      <c r="X430" s="3" t="s">
        <v>1407</v>
      </c>
      <c r="Y430" s="3" t="s">
        <v>1405</v>
      </c>
      <c r="Z430" s="3" t="s">
        <v>1405</v>
      </c>
      <c r="AA430" s="3" t="s">
        <v>1405</v>
      </c>
      <c r="AB430" s="3" t="s">
        <v>1405</v>
      </c>
      <c r="AC430" s="3" t="s">
        <v>1405</v>
      </c>
      <c r="AD430" s="3" t="s">
        <v>1405</v>
      </c>
      <c r="AE430" s="3" t="s">
        <v>1405</v>
      </c>
      <c r="AF430" s="3" t="s">
        <v>1405</v>
      </c>
      <c r="AG430" s="3" t="s">
        <v>1405</v>
      </c>
      <c r="AH430" s="3" t="s">
        <v>1405</v>
      </c>
      <c r="AI430" s="3" t="s">
        <v>1405</v>
      </c>
      <c r="AJ430" s="3" t="s">
        <v>1405</v>
      </c>
      <c r="AK430" s="3" t="s">
        <v>1405</v>
      </c>
      <c r="AL430" s="3" t="s">
        <v>1405</v>
      </c>
      <c r="AM430" s="3" t="s">
        <v>1405</v>
      </c>
      <c r="AN430" s="3" t="s">
        <v>1405</v>
      </c>
      <c r="AO430" s="3" t="s">
        <v>1405</v>
      </c>
      <c r="AP430" s="3" t="s">
        <v>1405</v>
      </c>
      <c r="AQ430" s="3" t="s">
        <v>1405</v>
      </c>
      <c r="AR430" s="3" t="s">
        <v>1405</v>
      </c>
      <c r="AS430" s="3" t="s">
        <v>1407</v>
      </c>
      <c r="AT430" s="3" t="s">
        <v>1407</v>
      </c>
      <c r="AU430" s="3" t="s">
        <v>1405</v>
      </c>
      <c r="AV430" s="3" t="s">
        <v>1405</v>
      </c>
      <c r="AW430" s="3" t="s">
        <v>1405</v>
      </c>
      <c r="AX430" s="3" t="s">
        <v>1405</v>
      </c>
      <c r="AY430" s="3" t="s">
        <v>1405</v>
      </c>
      <c r="AZ430" s="3" t="s">
        <v>1405</v>
      </c>
      <c r="BA430" s="3" t="s">
        <v>1405</v>
      </c>
      <c r="BB430" s="3" t="s">
        <v>1405</v>
      </c>
      <c r="BC430" s="3" t="s">
        <v>1405</v>
      </c>
      <c r="BD430" s="3" t="s">
        <v>1405</v>
      </c>
      <c r="BE430" s="3" t="s">
        <v>1405</v>
      </c>
      <c r="BF430" s="3" t="s">
        <v>1405</v>
      </c>
      <c r="BG430" s="3" t="s">
        <v>1405</v>
      </c>
      <c r="BH430" s="3" t="s">
        <v>1405</v>
      </c>
      <c r="BI430" s="3" t="s">
        <v>1405</v>
      </c>
      <c r="BJ430" s="3" t="s">
        <v>1405</v>
      </c>
      <c r="BK430" s="3" t="s">
        <v>1407</v>
      </c>
      <c r="BL430" s="3" t="s">
        <v>1405</v>
      </c>
      <c r="BM430" s="3" t="s">
        <v>1405</v>
      </c>
      <c r="BN430" s="3" t="s">
        <v>1405</v>
      </c>
      <c r="BO430" s="3" t="s">
        <v>1407</v>
      </c>
      <c r="BP430" s="3" t="s">
        <v>1405</v>
      </c>
      <c r="BQ430" s="3" t="s">
        <v>1405</v>
      </c>
      <c r="BR430" s="3" t="s">
        <v>1405</v>
      </c>
      <c r="BS430" s="3" t="s">
        <v>1405</v>
      </c>
      <c r="BT430" s="3" t="s">
        <v>1405</v>
      </c>
      <c r="BU430" s="3" t="str">
        <f t="shared" si="106"/>
        <v>89. PRODUCE THE CHEMICAL</v>
      </c>
      <c r="BV430" s="3" t="str">
        <f t="shared" si="106"/>
        <v/>
      </c>
      <c r="BW430" s="3" t="str">
        <f t="shared" si="106"/>
        <v>91. ON-SITE USE OF THE CHEMICAL</v>
      </c>
      <c r="BX430" s="3" t="str">
        <f t="shared" si="106"/>
        <v/>
      </c>
      <c r="BY430" s="3" t="str">
        <f t="shared" si="106"/>
        <v>93. AS A BYPRODUCT</v>
      </c>
      <c r="BZ430" s="3" t="str">
        <f t="shared" si="106"/>
        <v>94. AS A MANUFACTURED IMPURITY</v>
      </c>
      <c r="CA430" s="3" t="str">
        <f t="shared" si="106"/>
        <v/>
      </c>
      <c r="CB430" s="3" t="str">
        <f t="shared" si="106"/>
        <v/>
      </c>
      <c r="CC430" s="3" t="str">
        <f t="shared" si="106"/>
        <v/>
      </c>
      <c r="CD430" s="3" t="str">
        <f t="shared" si="105"/>
        <v/>
      </c>
      <c r="CE430" s="3" t="str">
        <f t="shared" si="103"/>
        <v/>
      </c>
      <c r="CF430" s="3" t="str">
        <f t="shared" si="103"/>
        <v/>
      </c>
      <c r="CG430" s="3" t="str">
        <f t="shared" si="103"/>
        <v/>
      </c>
      <c r="CH430" s="3" t="str">
        <f t="shared" si="103"/>
        <v/>
      </c>
      <c r="CI430" s="3" t="str">
        <f t="shared" si="103"/>
        <v/>
      </c>
      <c r="CJ430" s="3" t="str">
        <f t="shared" si="103"/>
        <v/>
      </c>
      <c r="CK430" s="3" t="str">
        <f t="shared" si="103"/>
        <v/>
      </c>
      <c r="CL430" s="3" t="str">
        <f t="shared" si="103"/>
        <v/>
      </c>
      <c r="CM430" s="3" t="str">
        <f t="shared" si="103"/>
        <v/>
      </c>
      <c r="CN430" s="3" t="str">
        <f t="shared" si="103"/>
        <v/>
      </c>
      <c r="CO430" s="3" t="str">
        <f t="shared" si="103"/>
        <v/>
      </c>
      <c r="CP430" s="3" t="str">
        <f t="shared" si="103"/>
        <v/>
      </c>
      <c r="CQ430" s="3" t="str">
        <f t="shared" si="103"/>
        <v/>
      </c>
      <c r="CR430" s="3" t="str">
        <f t="shared" si="110"/>
        <v/>
      </c>
      <c r="CS430" s="3" t="str">
        <f t="shared" si="110"/>
        <v/>
      </c>
      <c r="CT430" s="3" t="str">
        <f t="shared" si="110"/>
        <v/>
      </c>
      <c r="CU430" s="3" t="str">
        <f t="shared" si="110"/>
        <v>115. REPACKAGING</v>
      </c>
      <c r="CV430" s="3" t="str">
        <f t="shared" si="110"/>
        <v>116. AS A PROCESS IMPURITY</v>
      </c>
      <c r="CW430" s="3" t="str">
        <f t="shared" si="109"/>
        <v/>
      </c>
      <c r="CX430" s="3" t="str">
        <f t="shared" si="109"/>
        <v/>
      </c>
      <c r="CY430" s="3" t="str">
        <f t="shared" si="109"/>
        <v/>
      </c>
      <c r="CZ430" s="3" t="str">
        <f t="shared" si="109"/>
        <v/>
      </c>
      <c r="DA430" s="3" t="str">
        <f t="shared" si="109"/>
        <v/>
      </c>
      <c r="DB430" s="3" t="str">
        <f t="shared" si="109"/>
        <v/>
      </c>
      <c r="DC430" s="3" t="str">
        <f t="shared" si="109"/>
        <v/>
      </c>
      <c r="DD430" s="3" t="str">
        <f t="shared" si="109"/>
        <v/>
      </c>
      <c r="DE430" s="3" t="str">
        <f t="shared" si="108"/>
        <v/>
      </c>
      <c r="DF430" s="3" t="str">
        <f t="shared" si="108"/>
        <v/>
      </c>
      <c r="DG430" s="3" t="str">
        <f t="shared" si="108"/>
        <v/>
      </c>
      <c r="DH430" s="3" t="str">
        <f t="shared" si="107"/>
        <v/>
      </c>
      <c r="DI430" s="3" t="str">
        <f t="shared" si="107"/>
        <v/>
      </c>
      <c r="DJ430" s="3" t="str">
        <f t="shared" si="107"/>
        <v/>
      </c>
      <c r="DK430" s="3" t="str">
        <f t="shared" si="107"/>
        <v/>
      </c>
      <c r="DL430" s="3" t="str">
        <f t="shared" si="107"/>
        <v/>
      </c>
      <c r="DM430" s="3" t="str">
        <f t="shared" si="107"/>
        <v>133. ANCILLARY OR OTHER USE</v>
      </c>
      <c r="DN430" s="3" t="str">
        <f t="shared" si="107"/>
        <v/>
      </c>
      <c r="DO430" s="3" t="str">
        <f t="shared" si="107"/>
        <v/>
      </c>
      <c r="DP430" s="3" t="str">
        <f t="shared" si="107"/>
        <v/>
      </c>
      <c r="DQ430" s="3" t="str">
        <f t="shared" si="104"/>
        <v>137. Z304  FUEL</v>
      </c>
      <c r="DR430" s="3" t="str">
        <f t="shared" si="104"/>
        <v/>
      </c>
      <c r="DS430" s="3" t="str">
        <f t="shared" si="104"/>
        <v/>
      </c>
      <c r="DT430" s="3" t="str">
        <f t="shared" si="104"/>
        <v/>
      </c>
      <c r="DU430" s="3" t="str">
        <f t="shared" si="104"/>
        <v/>
      </c>
      <c r="DV430" s="3" t="str">
        <f t="shared" si="104"/>
        <v/>
      </c>
    </row>
    <row r="431" spans="1:126" ht="60">
      <c r="A431" t="s">
        <v>115</v>
      </c>
      <c r="B431">
        <v>2016</v>
      </c>
      <c r="C431" t="s">
        <v>114</v>
      </c>
      <c r="D431">
        <v>106990</v>
      </c>
      <c r="E431" s="31">
        <v>1316216668350</v>
      </c>
      <c r="F431" t="s">
        <v>801</v>
      </c>
      <c r="G431">
        <v>324110</v>
      </c>
      <c r="H431" t="s">
        <v>802</v>
      </c>
      <c r="I431" t="s">
        <v>803</v>
      </c>
      <c r="J431" t="s">
        <v>804</v>
      </c>
      <c r="K431" t="s">
        <v>805</v>
      </c>
      <c r="L431">
        <v>55068</v>
      </c>
      <c r="M431" s="47" t="str">
        <f t="shared" si="101"/>
        <v>89. PRODUCE THE CHEMICAL, 91. ON-SITE USE OF THE CHEMICAL, 93. AS A BYPRODUCT, 95. USED AS A REACTANT, 115. REPACKAGING</v>
      </c>
      <c r="N431" s="3" t="s">
        <v>1419</v>
      </c>
      <c r="O431" s="3" t="s">
        <v>1409</v>
      </c>
      <c r="P431">
        <v>1</v>
      </c>
      <c r="Q431">
        <v>0</v>
      </c>
      <c r="R431">
        <v>1</v>
      </c>
      <c r="S431" s="3" t="s">
        <v>1407</v>
      </c>
      <c r="T431" s="3" t="s">
        <v>1405</v>
      </c>
      <c r="U431" s="3" t="s">
        <v>1407</v>
      </c>
      <c r="V431" s="3" t="s">
        <v>1405</v>
      </c>
      <c r="W431" s="3" t="s">
        <v>1407</v>
      </c>
      <c r="X431" s="3" t="s">
        <v>1405</v>
      </c>
      <c r="Y431" s="3" t="s">
        <v>1407</v>
      </c>
      <c r="AE431" s="3" t="s">
        <v>1405</v>
      </c>
      <c r="AR431" s="3" t="s">
        <v>1405</v>
      </c>
      <c r="AS431" s="3" t="s">
        <v>1407</v>
      </c>
      <c r="AT431" s="3" t="s">
        <v>1405</v>
      </c>
      <c r="AV431" s="3" t="s">
        <v>1405</v>
      </c>
      <c r="BD431" s="3" t="s">
        <v>1405</v>
      </c>
      <c r="BK431" s="3" t="s">
        <v>1405</v>
      </c>
      <c r="BU431" s="3" t="str">
        <f t="shared" si="106"/>
        <v>89. PRODUCE THE CHEMICAL</v>
      </c>
      <c r="BV431" s="3" t="str">
        <f t="shared" si="106"/>
        <v/>
      </c>
      <c r="BW431" s="3" t="str">
        <f t="shared" si="106"/>
        <v>91. ON-SITE USE OF THE CHEMICAL</v>
      </c>
      <c r="BX431" s="3" t="str">
        <f t="shared" si="106"/>
        <v/>
      </c>
      <c r="BY431" s="3" t="str">
        <f t="shared" si="106"/>
        <v>93. AS A BYPRODUCT</v>
      </c>
      <c r="BZ431" s="3" t="str">
        <f t="shared" si="106"/>
        <v/>
      </c>
      <c r="CA431" s="3" t="str">
        <f t="shared" si="106"/>
        <v>95. USED AS A REACTANT</v>
      </c>
      <c r="CB431" s="3" t="str">
        <f t="shared" si="106"/>
        <v/>
      </c>
      <c r="CC431" s="3" t="str">
        <f t="shared" si="106"/>
        <v/>
      </c>
      <c r="CD431" s="3" t="str">
        <f t="shared" si="105"/>
        <v/>
      </c>
      <c r="CE431" s="3" t="str">
        <f t="shared" si="103"/>
        <v/>
      </c>
      <c r="CF431" s="3" t="str">
        <f t="shared" si="103"/>
        <v/>
      </c>
      <c r="CG431" s="3" t="str">
        <f t="shared" si="103"/>
        <v/>
      </c>
      <c r="CH431" s="3" t="str">
        <f t="shared" si="103"/>
        <v/>
      </c>
      <c r="CI431" s="3" t="str">
        <f t="shared" si="103"/>
        <v/>
      </c>
      <c r="CJ431" s="3" t="str">
        <f t="shared" si="103"/>
        <v/>
      </c>
      <c r="CK431" s="3" t="str">
        <f t="shared" si="103"/>
        <v/>
      </c>
      <c r="CL431" s="3" t="str">
        <f t="shared" si="103"/>
        <v/>
      </c>
      <c r="CM431" s="3" t="str">
        <f t="shared" si="103"/>
        <v/>
      </c>
      <c r="CN431" s="3" t="str">
        <f t="shared" si="103"/>
        <v/>
      </c>
      <c r="CO431" s="3" t="str">
        <f t="shared" si="103"/>
        <v/>
      </c>
      <c r="CP431" s="3" t="str">
        <f t="shared" si="103"/>
        <v/>
      </c>
      <c r="CQ431" s="3" t="str">
        <f t="shared" si="103"/>
        <v/>
      </c>
      <c r="CR431" s="3" t="str">
        <f t="shared" si="110"/>
        <v/>
      </c>
      <c r="CS431" s="3" t="str">
        <f t="shared" si="110"/>
        <v/>
      </c>
      <c r="CT431" s="3" t="str">
        <f t="shared" si="110"/>
        <v/>
      </c>
      <c r="CU431" s="3" t="str">
        <f t="shared" si="110"/>
        <v>115. REPACKAGING</v>
      </c>
      <c r="CV431" s="3" t="str">
        <f t="shared" si="110"/>
        <v/>
      </c>
      <c r="CW431" s="3" t="str">
        <f t="shared" si="109"/>
        <v/>
      </c>
      <c r="CX431" s="3" t="str">
        <f t="shared" si="109"/>
        <v/>
      </c>
      <c r="CY431" s="3" t="str">
        <f t="shared" si="109"/>
        <v/>
      </c>
      <c r="CZ431" s="3" t="str">
        <f t="shared" si="109"/>
        <v/>
      </c>
      <c r="DA431" s="3" t="str">
        <f t="shared" si="109"/>
        <v/>
      </c>
      <c r="DB431" s="3" t="str">
        <f t="shared" si="109"/>
        <v/>
      </c>
      <c r="DC431" s="3" t="str">
        <f t="shared" si="109"/>
        <v/>
      </c>
      <c r="DD431" s="3" t="str">
        <f t="shared" si="109"/>
        <v/>
      </c>
      <c r="DE431" s="3" t="str">
        <f t="shared" si="108"/>
        <v/>
      </c>
      <c r="DF431" s="3" t="str">
        <f t="shared" si="108"/>
        <v/>
      </c>
      <c r="DG431" s="3" t="str">
        <f t="shared" si="108"/>
        <v/>
      </c>
      <c r="DH431" s="3" t="str">
        <f t="shared" si="107"/>
        <v/>
      </c>
      <c r="DI431" s="3" t="str">
        <f t="shared" si="107"/>
        <v/>
      </c>
      <c r="DJ431" s="3" t="str">
        <f t="shared" si="107"/>
        <v/>
      </c>
      <c r="DK431" s="3" t="str">
        <f t="shared" si="107"/>
        <v/>
      </c>
      <c r="DL431" s="3" t="str">
        <f t="shared" si="107"/>
        <v/>
      </c>
      <c r="DM431" s="3" t="str">
        <f t="shared" si="107"/>
        <v/>
      </c>
      <c r="DN431" s="3" t="str">
        <f t="shared" si="107"/>
        <v/>
      </c>
      <c r="DO431" s="3" t="str">
        <f t="shared" si="107"/>
        <v/>
      </c>
      <c r="DP431" s="3" t="str">
        <f t="shared" si="107"/>
        <v/>
      </c>
      <c r="DQ431" s="3" t="str">
        <f t="shared" si="104"/>
        <v/>
      </c>
      <c r="DR431" s="3" t="str">
        <f t="shared" si="104"/>
        <v/>
      </c>
      <c r="DS431" s="3" t="str">
        <f t="shared" si="104"/>
        <v/>
      </c>
      <c r="DT431" s="3" t="str">
        <f t="shared" si="104"/>
        <v/>
      </c>
      <c r="DU431" s="3" t="str">
        <f t="shared" si="104"/>
        <v/>
      </c>
      <c r="DV431" s="3" t="str">
        <f t="shared" si="104"/>
        <v/>
      </c>
    </row>
    <row r="432" spans="1:126" ht="60">
      <c r="A432" t="s">
        <v>115</v>
      </c>
      <c r="B432">
        <v>2017</v>
      </c>
      <c r="C432" t="s">
        <v>114</v>
      </c>
      <c r="D432">
        <v>106990</v>
      </c>
      <c r="E432" s="31">
        <v>1317216452805</v>
      </c>
      <c r="F432" t="s">
        <v>801</v>
      </c>
      <c r="G432">
        <v>324110</v>
      </c>
      <c r="H432" t="s">
        <v>802</v>
      </c>
      <c r="I432" t="s">
        <v>803</v>
      </c>
      <c r="J432" t="s">
        <v>804</v>
      </c>
      <c r="K432" t="s">
        <v>805</v>
      </c>
      <c r="L432">
        <v>55068</v>
      </c>
      <c r="M432" s="47" t="str">
        <f t="shared" si="101"/>
        <v>89. PRODUCE THE CHEMICAL, 91. ON-SITE USE OF THE CHEMICAL, 93. AS A BYPRODUCT, 95. USED AS A REACTANT, 115. REPACKAGING</v>
      </c>
      <c r="N432" s="3" t="s">
        <v>1419</v>
      </c>
      <c r="O432" s="3" t="s">
        <v>1409</v>
      </c>
      <c r="P432">
        <v>1</v>
      </c>
      <c r="Q432">
        <v>0</v>
      </c>
      <c r="R432">
        <v>1</v>
      </c>
      <c r="S432" s="3" t="s">
        <v>1407</v>
      </c>
      <c r="T432" s="3" t="s">
        <v>1405</v>
      </c>
      <c r="U432" s="3" t="s">
        <v>1407</v>
      </c>
      <c r="V432" s="3" t="s">
        <v>1405</v>
      </c>
      <c r="W432" s="3" t="s">
        <v>1407</v>
      </c>
      <c r="X432" s="3" t="s">
        <v>1405</v>
      </c>
      <c r="Y432" s="3" t="s">
        <v>1407</v>
      </c>
      <c r="AE432" s="3" t="s">
        <v>1405</v>
      </c>
      <c r="AR432" s="3" t="s">
        <v>1405</v>
      </c>
      <c r="AS432" s="3" t="s">
        <v>1407</v>
      </c>
      <c r="AT432" s="3" t="s">
        <v>1405</v>
      </c>
      <c r="AV432" s="3" t="s">
        <v>1405</v>
      </c>
      <c r="BD432" s="3" t="s">
        <v>1405</v>
      </c>
      <c r="BK432" s="3" t="s">
        <v>1405</v>
      </c>
      <c r="BU432" s="3" t="str">
        <f t="shared" si="106"/>
        <v>89. PRODUCE THE CHEMICAL</v>
      </c>
      <c r="BV432" s="3" t="str">
        <f t="shared" si="106"/>
        <v/>
      </c>
      <c r="BW432" s="3" t="str">
        <f t="shared" si="106"/>
        <v>91. ON-SITE USE OF THE CHEMICAL</v>
      </c>
      <c r="BX432" s="3" t="str">
        <f t="shared" si="106"/>
        <v/>
      </c>
      <c r="BY432" s="3" t="str">
        <f t="shared" si="106"/>
        <v>93. AS A BYPRODUCT</v>
      </c>
      <c r="BZ432" s="3" t="str">
        <f t="shared" si="106"/>
        <v/>
      </c>
      <c r="CA432" s="3" t="str">
        <f t="shared" si="106"/>
        <v>95. USED AS A REACTANT</v>
      </c>
      <c r="CB432" s="3" t="str">
        <f t="shared" si="106"/>
        <v/>
      </c>
      <c r="CC432" s="3" t="str">
        <f t="shared" si="106"/>
        <v/>
      </c>
      <c r="CD432" s="3" t="str">
        <f t="shared" si="105"/>
        <v/>
      </c>
      <c r="CE432" s="3" t="str">
        <f t="shared" si="103"/>
        <v/>
      </c>
      <c r="CF432" s="3" t="str">
        <f t="shared" si="103"/>
        <v/>
      </c>
      <c r="CG432" s="3" t="str">
        <f t="shared" ref="CG432:CQ455" si="111">IF(AE432="Yes", CG$1,"")</f>
        <v/>
      </c>
      <c r="CH432" s="3" t="str">
        <f t="shared" si="111"/>
        <v/>
      </c>
      <c r="CI432" s="3" t="str">
        <f t="shared" si="111"/>
        <v/>
      </c>
      <c r="CJ432" s="3" t="str">
        <f t="shared" si="111"/>
        <v/>
      </c>
      <c r="CK432" s="3" t="str">
        <f t="shared" si="111"/>
        <v/>
      </c>
      <c r="CL432" s="3" t="str">
        <f t="shared" si="111"/>
        <v/>
      </c>
      <c r="CM432" s="3" t="str">
        <f t="shared" si="111"/>
        <v/>
      </c>
      <c r="CN432" s="3" t="str">
        <f t="shared" si="111"/>
        <v/>
      </c>
      <c r="CO432" s="3" t="str">
        <f t="shared" si="111"/>
        <v/>
      </c>
      <c r="CP432" s="3" t="str">
        <f t="shared" si="111"/>
        <v/>
      </c>
      <c r="CQ432" s="3" t="str">
        <f t="shared" si="111"/>
        <v/>
      </c>
      <c r="CR432" s="3" t="str">
        <f t="shared" si="110"/>
        <v/>
      </c>
      <c r="CS432" s="3" t="str">
        <f t="shared" si="110"/>
        <v/>
      </c>
      <c r="CT432" s="3" t="str">
        <f t="shared" si="110"/>
        <v/>
      </c>
      <c r="CU432" s="3" t="str">
        <f t="shared" si="110"/>
        <v>115. REPACKAGING</v>
      </c>
      <c r="CV432" s="3" t="str">
        <f t="shared" si="110"/>
        <v/>
      </c>
      <c r="CW432" s="3" t="str">
        <f t="shared" si="109"/>
        <v/>
      </c>
      <c r="CX432" s="3" t="str">
        <f t="shared" si="109"/>
        <v/>
      </c>
      <c r="CY432" s="3" t="str">
        <f t="shared" si="109"/>
        <v/>
      </c>
      <c r="CZ432" s="3" t="str">
        <f t="shared" si="109"/>
        <v/>
      </c>
      <c r="DA432" s="3" t="str">
        <f t="shared" si="109"/>
        <v/>
      </c>
      <c r="DB432" s="3" t="str">
        <f t="shared" si="109"/>
        <v/>
      </c>
      <c r="DC432" s="3" t="str">
        <f t="shared" si="109"/>
        <v/>
      </c>
      <c r="DD432" s="3" t="str">
        <f t="shared" si="109"/>
        <v/>
      </c>
      <c r="DE432" s="3" t="str">
        <f t="shared" si="108"/>
        <v/>
      </c>
      <c r="DF432" s="3" t="str">
        <f t="shared" si="108"/>
        <v/>
      </c>
      <c r="DG432" s="3" t="str">
        <f t="shared" si="108"/>
        <v/>
      </c>
      <c r="DH432" s="3" t="str">
        <f t="shared" si="107"/>
        <v/>
      </c>
      <c r="DI432" s="3" t="str">
        <f t="shared" si="107"/>
        <v/>
      </c>
      <c r="DJ432" s="3" t="str">
        <f t="shared" si="107"/>
        <v/>
      </c>
      <c r="DK432" s="3" t="str">
        <f t="shared" si="107"/>
        <v/>
      </c>
      <c r="DL432" s="3" t="str">
        <f t="shared" si="107"/>
        <v/>
      </c>
      <c r="DM432" s="3" t="str">
        <f t="shared" si="107"/>
        <v/>
      </c>
      <c r="DN432" s="3" t="str">
        <f t="shared" si="107"/>
        <v/>
      </c>
      <c r="DO432" s="3" t="str">
        <f t="shared" si="107"/>
        <v/>
      </c>
      <c r="DP432" s="3" t="str">
        <f t="shared" si="107"/>
        <v/>
      </c>
      <c r="DQ432" s="3" t="str">
        <f t="shared" si="104"/>
        <v/>
      </c>
      <c r="DR432" s="3" t="str">
        <f t="shared" si="104"/>
        <v/>
      </c>
      <c r="DS432" s="3" t="str">
        <f t="shared" si="104"/>
        <v/>
      </c>
      <c r="DT432" s="3" t="str">
        <f t="shared" si="104"/>
        <v/>
      </c>
      <c r="DU432" s="3" t="str">
        <f t="shared" si="104"/>
        <v/>
      </c>
      <c r="DV432" s="3" t="str">
        <f t="shared" si="104"/>
        <v/>
      </c>
    </row>
    <row r="433" spans="1:126" ht="75">
      <c r="A433" t="s">
        <v>115</v>
      </c>
      <c r="B433">
        <v>2018</v>
      </c>
      <c r="C433" t="s">
        <v>114</v>
      </c>
      <c r="D433">
        <v>106990</v>
      </c>
      <c r="E433" s="31">
        <v>1318217239387</v>
      </c>
      <c r="F433" t="s">
        <v>801</v>
      </c>
      <c r="G433">
        <v>324110</v>
      </c>
      <c r="H433" t="s">
        <v>802</v>
      </c>
      <c r="I433" t="s">
        <v>803</v>
      </c>
      <c r="J433" t="s">
        <v>804</v>
      </c>
      <c r="K433" t="s">
        <v>805</v>
      </c>
      <c r="L433">
        <v>55068</v>
      </c>
      <c r="M433" s="47" t="str">
        <f t="shared" si="101"/>
        <v>89. PRODUCE THE CHEMICAL, 91. ON-SITE USE OF THE CHEMICAL, 93. AS A BYPRODUCT, 95. USED AS A REACTANT, 98. P103  INTERMEDIATES, 115. REPACKAGING</v>
      </c>
      <c r="N433" s="3" t="s">
        <v>1419</v>
      </c>
      <c r="O433" s="3" t="s">
        <v>1409</v>
      </c>
      <c r="P433">
        <v>1</v>
      </c>
      <c r="Q433">
        <v>0</v>
      </c>
      <c r="R433">
        <v>1</v>
      </c>
      <c r="S433" s="3" t="s">
        <v>1407</v>
      </c>
      <c r="T433" s="3" t="s">
        <v>1405</v>
      </c>
      <c r="U433" s="3" t="s">
        <v>1407</v>
      </c>
      <c r="V433" s="3" t="s">
        <v>1405</v>
      </c>
      <c r="W433" s="3" t="s">
        <v>1407</v>
      </c>
      <c r="X433" s="3" t="s">
        <v>1405</v>
      </c>
      <c r="Y433" s="3" t="s">
        <v>1407</v>
      </c>
      <c r="Z433" s="3" t="s">
        <v>1405</v>
      </c>
      <c r="AA433" s="3" t="s">
        <v>1405</v>
      </c>
      <c r="AB433" s="3" t="s">
        <v>1407</v>
      </c>
      <c r="AC433" s="3" t="s">
        <v>1405</v>
      </c>
      <c r="AD433" s="3" t="s">
        <v>1405</v>
      </c>
      <c r="AE433" s="3" t="s">
        <v>1405</v>
      </c>
      <c r="AF433" s="3" t="s">
        <v>1405</v>
      </c>
      <c r="AG433" s="3" t="s">
        <v>1405</v>
      </c>
      <c r="AH433" s="3" t="s">
        <v>1405</v>
      </c>
      <c r="AI433" s="3" t="s">
        <v>1405</v>
      </c>
      <c r="AJ433" s="3" t="s">
        <v>1405</v>
      </c>
      <c r="AK433" s="3" t="s">
        <v>1405</v>
      </c>
      <c r="AL433" s="3" t="s">
        <v>1405</v>
      </c>
      <c r="AM433" s="3" t="s">
        <v>1405</v>
      </c>
      <c r="AN433" s="3" t="s">
        <v>1405</v>
      </c>
      <c r="AO433" s="3" t="s">
        <v>1405</v>
      </c>
      <c r="AP433" s="3" t="s">
        <v>1405</v>
      </c>
      <c r="AQ433" s="3" t="s">
        <v>1405</v>
      </c>
      <c r="AR433" s="3" t="s">
        <v>1405</v>
      </c>
      <c r="AS433" s="3" t="s">
        <v>1407</v>
      </c>
      <c r="AT433" s="3" t="s">
        <v>1405</v>
      </c>
      <c r="AU433" s="3" t="s">
        <v>1405</v>
      </c>
      <c r="AV433" s="3" t="s">
        <v>1405</v>
      </c>
      <c r="AW433" s="3" t="s">
        <v>1405</v>
      </c>
      <c r="AX433" s="3" t="s">
        <v>1405</v>
      </c>
      <c r="AY433" s="3" t="s">
        <v>1405</v>
      </c>
      <c r="AZ433" s="3" t="s">
        <v>1405</v>
      </c>
      <c r="BA433" s="3" t="s">
        <v>1405</v>
      </c>
      <c r="BB433" s="3" t="s">
        <v>1405</v>
      </c>
      <c r="BC433" s="3" t="s">
        <v>1405</v>
      </c>
      <c r="BD433" s="3" t="s">
        <v>1405</v>
      </c>
      <c r="BE433" s="3" t="s">
        <v>1405</v>
      </c>
      <c r="BF433" s="3" t="s">
        <v>1405</v>
      </c>
      <c r="BG433" s="3" t="s">
        <v>1405</v>
      </c>
      <c r="BH433" s="3" t="s">
        <v>1405</v>
      </c>
      <c r="BI433" s="3" t="s">
        <v>1405</v>
      </c>
      <c r="BJ433" s="3" t="s">
        <v>1405</v>
      </c>
      <c r="BK433" s="3" t="s">
        <v>1405</v>
      </c>
      <c r="BL433" s="3" t="s">
        <v>1405</v>
      </c>
      <c r="BM433" s="3" t="s">
        <v>1405</v>
      </c>
      <c r="BN433" s="3" t="s">
        <v>1405</v>
      </c>
      <c r="BO433" s="3" t="s">
        <v>1405</v>
      </c>
      <c r="BP433" s="3" t="s">
        <v>1405</v>
      </c>
      <c r="BQ433" s="3" t="s">
        <v>1405</v>
      </c>
      <c r="BR433" s="3" t="s">
        <v>1405</v>
      </c>
      <c r="BS433" s="3" t="s">
        <v>1405</v>
      </c>
      <c r="BT433" s="3" t="s">
        <v>1405</v>
      </c>
      <c r="BU433" s="3" t="str">
        <f t="shared" si="106"/>
        <v>89. PRODUCE THE CHEMICAL</v>
      </c>
      <c r="BV433" s="3" t="str">
        <f t="shared" si="106"/>
        <v/>
      </c>
      <c r="BW433" s="3" t="str">
        <f t="shared" si="106"/>
        <v>91. ON-SITE USE OF THE CHEMICAL</v>
      </c>
      <c r="BX433" s="3" t="str">
        <f t="shared" ref="BX433:CH472" si="112">IF(V433="Yes", BX$1,"")</f>
        <v/>
      </c>
      <c r="BY433" s="3" t="str">
        <f t="shared" si="112"/>
        <v>93. AS A BYPRODUCT</v>
      </c>
      <c r="BZ433" s="3" t="str">
        <f t="shared" si="112"/>
        <v/>
      </c>
      <c r="CA433" s="3" t="str">
        <f t="shared" si="112"/>
        <v>95. USED AS A REACTANT</v>
      </c>
      <c r="CB433" s="3" t="str">
        <f t="shared" si="112"/>
        <v/>
      </c>
      <c r="CC433" s="3" t="str">
        <f t="shared" si="112"/>
        <v/>
      </c>
      <c r="CD433" s="3" t="str">
        <f t="shared" si="105"/>
        <v>98. P103  INTERMEDIATES</v>
      </c>
      <c r="CE433" s="3" t="str">
        <f t="shared" si="105"/>
        <v/>
      </c>
      <c r="CF433" s="3" t="str">
        <f t="shared" si="105"/>
        <v/>
      </c>
      <c r="CG433" s="3" t="str">
        <f t="shared" si="111"/>
        <v/>
      </c>
      <c r="CH433" s="3" t="str">
        <f t="shared" si="111"/>
        <v/>
      </c>
      <c r="CI433" s="3" t="str">
        <f t="shared" si="111"/>
        <v/>
      </c>
      <c r="CJ433" s="3" t="str">
        <f t="shared" si="111"/>
        <v/>
      </c>
      <c r="CK433" s="3" t="str">
        <f t="shared" si="111"/>
        <v/>
      </c>
      <c r="CL433" s="3" t="str">
        <f t="shared" si="111"/>
        <v/>
      </c>
      <c r="CM433" s="3" t="str">
        <f t="shared" si="111"/>
        <v/>
      </c>
      <c r="CN433" s="3" t="str">
        <f t="shared" si="111"/>
        <v/>
      </c>
      <c r="CO433" s="3" t="str">
        <f t="shared" si="111"/>
        <v/>
      </c>
      <c r="CP433" s="3" t="str">
        <f t="shared" si="111"/>
        <v/>
      </c>
      <c r="CQ433" s="3" t="str">
        <f t="shared" si="111"/>
        <v/>
      </c>
      <c r="CR433" s="3" t="str">
        <f t="shared" si="110"/>
        <v/>
      </c>
      <c r="CS433" s="3" t="str">
        <f t="shared" si="110"/>
        <v/>
      </c>
      <c r="CT433" s="3" t="str">
        <f t="shared" si="110"/>
        <v/>
      </c>
      <c r="CU433" s="3" t="str">
        <f t="shared" si="110"/>
        <v>115. REPACKAGING</v>
      </c>
      <c r="CV433" s="3" t="str">
        <f t="shared" si="110"/>
        <v/>
      </c>
      <c r="CW433" s="3" t="str">
        <f t="shared" si="109"/>
        <v/>
      </c>
      <c r="CX433" s="3" t="str">
        <f t="shared" si="109"/>
        <v/>
      </c>
      <c r="CY433" s="3" t="str">
        <f t="shared" si="109"/>
        <v/>
      </c>
      <c r="CZ433" s="3" t="str">
        <f t="shared" si="109"/>
        <v/>
      </c>
      <c r="DA433" s="3" t="str">
        <f t="shared" si="109"/>
        <v/>
      </c>
      <c r="DB433" s="3" t="str">
        <f t="shared" si="109"/>
        <v/>
      </c>
      <c r="DC433" s="3" t="str">
        <f t="shared" si="109"/>
        <v/>
      </c>
      <c r="DD433" s="3" t="str">
        <f t="shared" si="109"/>
        <v/>
      </c>
      <c r="DE433" s="3" t="str">
        <f t="shared" si="108"/>
        <v/>
      </c>
      <c r="DF433" s="3" t="str">
        <f t="shared" si="108"/>
        <v/>
      </c>
      <c r="DG433" s="3" t="str">
        <f t="shared" si="108"/>
        <v/>
      </c>
      <c r="DH433" s="3" t="str">
        <f t="shared" si="107"/>
        <v/>
      </c>
      <c r="DI433" s="3" t="str">
        <f t="shared" si="107"/>
        <v/>
      </c>
      <c r="DJ433" s="3" t="str">
        <f t="shared" si="107"/>
        <v/>
      </c>
      <c r="DK433" s="3" t="str">
        <f t="shared" si="107"/>
        <v/>
      </c>
      <c r="DL433" s="3" t="str">
        <f t="shared" si="107"/>
        <v/>
      </c>
      <c r="DM433" s="3" t="str">
        <f t="shared" si="107"/>
        <v/>
      </c>
      <c r="DN433" s="3" t="str">
        <f t="shared" si="107"/>
        <v/>
      </c>
      <c r="DO433" s="3" t="str">
        <f t="shared" si="107"/>
        <v/>
      </c>
      <c r="DP433" s="3" t="str">
        <f t="shared" si="107"/>
        <v/>
      </c>
      <c r="DQ433" s="3" t="str">
        <f t="shared" si="104"/>
        <v/>
      </c>
      <c r="DR433" s="3" t="str">
        <f t="shared" si="104"/>
        <v/>
      </c>
      <c r="DS433" s="3" t="str">
        <f t="shared" si="104"/>
        <v/>
      </c>
      <c r="DT433" s="3" t="str">
        <f t="shared" si="104"/>
        <v/>
      </c>
      <c r="DU433" s="3" t="str">
        <f t="shared" si="104"/>
        <v/>
      </c>
      <c r="DV433" s="3" t="str">
        <f t="shared" si="104"/>
        <v/>
      </c>
    </row>
    <row r="434" spans="1:126" ht="75">
      <c r="A434" t="s">
        <v>115</v>
      </c>
      <c r="B434">
        <v>2019</v>
      </c>
      <c r="C434" t="s">
        <v>114</v>
      </c>
      <c r="D434">
        <v>106990</v>
      </c>
      <c r="E434" s="31">
        <v>1319218098097</v>
      </c>
      <c r="F434" t="s">
        <v>801</v>
      </c>
      <c r="G434">
        <v>324110</v>
      </c>
      <c r="H434" t="s">
        <v>802</v>
      </c>
      <c r="I434" t="s">
        <v>803</v>
      </c>
      <c r="J434" t="s">
        <v>804</v>
      </c>
      <c r="K434" t="s">
        <v>805</v>
      </c>
      <c r="L434">
        <v>55068</v>
      </c>
      <c r="M434" s="47" t="str">
        <f t="shared" si="101"/>
        <v>89. PRODUCE THE CHEMICAL, 91. ON-SITE USE OF THE CHEMICAL, 93. AS A BYPRODUCT, 95. USED AS A REACTANT, 98. P103  INTERMEDIATES, 115. REPACKAGING</v>
      </c>
      <c r="N434" s="3" t="s">
        <v>1419</v>
      </c>
      <c r="O434" s="3" t="s">
        <v>1409</v>
      </c>
      <c r="P434">
        <v>2</v>
      </c>
      <c r="Q434">
        <v>0</v>
      </c>
      <c r="R434">
        <v>2</v>
      </c>
      <c r="S434" s="3" t="s">
        <v>1407</v>
      </c>
      <c r="T434" s="3" t="s">
        <v>1405</v>
      </c>
      <c r="U434" s="3" t="s">
        <v>1407</v>
      </c>
      <c r="V434" s="3" t="s">
        <v>1405</v>
      </c>
      <c r="W434" s="3" t="s">
        <v>1407</v>
      </c>
      <c r="X434" s="3" t="s">
        <v>1405</v>
      </c>
      <c r="Y434" s="3" t="s">
        <v>1407</v>
      </c>
      <c r="Z434" s="3" t="s">
        <v>1405</v>
      </c>
      <c r="AA434" s="3" t="s">
        <v>1405</v>
      </c>
      <c r="AB434" s="3" t="s">
        <v>1407</v>
      </c>
      <c r="AC434" s="3" t="s">
        <v>1405</v>
      </c>
      <c r="AD434" s="3" t="s">
        <v>1405</v>
      </c>
      <c r="AE434" s="3" t="s">
        <v>1405</v>
      </c>
      <c r="AF434" s="3" t="s">
        <v>1405</v>
      </c>
      <c r="AG434" s="3" t="s">
        <v>1405</v>
      </c>
      <c r="AH434" s="3" t="s">
        <v>1405</v>
      </c>
      <c r="AI434" s="3" t="s">
        <v>1405</v>
      </c>
      <c r="AJ434" s="3" t="s">
        <v>1405</v>
      </c>
      <c r="AK434" s="3" t="s">
        <v>1405</v>
      </c>
      <c r="AL434" s="3" t="s">
        <v>1405</v>
      </c>
      <c r="AM434" s="3" t="s">
        <v>1405</v>
      </c>
      <c r="AN434" s="3" t="s">
        <v>1405</v>
      </c>
      <c r="AO434" s="3" t="s">
        <v>1405</v>
      </c>
      <c r="AP434" s="3" t="s">
        <v>1405</v>
      </c>
      <c r="AQ434" s="3" t="s">
        <v>1405</v>
      </c>
      <c r="AR434" s="3" t="s">
        <v>1405</v>
      </c>
      <c r="AS434" s="3" t="s">
        <v>1407</v>
      </c>
      <c r="AT434" s="3" t="s">
        <v>1405</v>
      </c>
      <c r="AU434" s="3" t="s">
        <v>1405</v>
      </c>
      <c r="AV434" s="3" t="s">
        <v>1405</v>
      </c>
      <c r="AW434" s="3" t="s">
        <v>1405</v>
      </c>
      <c r="AX434" s="3" t="s">
        <v>1405</v>
      </c>
      <c r="AY434" s="3" t="s">
        <v>1405</v>
      </c>
      <c r="AZ434" s="3" t="s">
        <v>1405</v>
      </c>
      <c r="BA434" s="3" t="s">
        <v>1405</v>
      </c>
      <c r="BB434" s="3" t="s">
        <v>1405</v>
      </c>
      <c r="BC434" s="3" t="s">
        <v>1405</v>
      </c>
      <c r="BD434" s="3" t="s">
        <v>1405</v>
      </c>
      <c r="BE434" s="3" t="s">
        <v>1405</v>
      </c>
      <c r="BF434" s="3" t="s">
        <v>1405</v>
      </c>
      <c r="BG434" s="3" t="s">
        <v>1405</v>
      </c>
      <c r="BH434" s="3" t="s">
        <v>1405</v>
      </c>
      <c r="BI434" s="3" t="s">
        <v>1405</v>
      </c>
      <c r="BJ434" s="3" t="s">
        <v>1405</v>
      </c>
      <c r="BK434" s="3" t="s">
        <v>1405</v>
      </c>
      <c r="BL434" s="3" t="s">
        <v>1405</v>
      </c>
      <c r="BM434" s="3" t="s">
        <v>1405</v>
      </c>
      <c r="BN434" s="3" t="s">
        <v>1405</v>
      </c>
      <c r="BO434" s="3" t="s">
        <v>1405</v>
      </c>
      <c r="BP434" s="3" t="s">
        <v>1405</v>
      </c>
      <c r="BQ434" s="3" t="s">
        <v>1405</v>
      </c>
      <c r="BR434" s="3" t="s">
        <v>1405</v>
      </c>
      <c r="BS434" s="3" t="s">
        <v>1405</v>
      </c>
      <c r="BT434" s="3" t="s">
        <v>1405</v>
      </c>
      <c r="BU434" s="3" t="str">
        <f t="shared" ref="BU434:CJ495" si="113">IF(S434="Yes", BU$1,"")</f>
        <v>89. PRODUCE THE CHEMICAL</v>
      </c>
      <c r="BV434" s="3" t="str">
        <f t="shared" si="113"/>
        <v/>
      </c>
      <c r="BW434" s="3" t="str">
        <f t="shared" si="113"/>
        <v>91. ON-SITE USE OF THE CHEMICAL</v>
      </c>
      <c r="BX434" s="3" t="str">
        <f t="shared" si="112"/>
        <v/>
      </c>
      <c r="BY434" s="3" t="str">
        <f t="shared" si="112"/>
        <v>93. AS A BYPRODUCT</v>
      </c>
      <c r="BZ434" s="3" t="str">
        <f t="shared" si="112"/>
        <v/>
      </c>
      <c r="CA434" s="3" t="str">
        <f t="shared" si="112"/>
        <v>95. USED AS A REACTANT</v>
      </c>
      <c r="CB434" s="3" t="str">
        <f t="shared" si="112"/>
        <v/>
      </c>
      <c r="CC434" s="3" t="str">
        <f t="shared" si="112"/>
        <v/>
      </c>
      <c r="CD434" s="3" t="str">
        <f t="shared" si="105"/>
        <v>98. P103  INTERMEDIATES</v>
      </c>
      <c r="CE434" s="3" t="str">
        <f t="shared" si="105"/>
        <v/>
      </c>
      <c r="CF434" s="3" t="str">
        <f t="shared" si="105"/>
        <v/>
      </c>
      <c r="CG434" s="3" t="str">
        <f t="shared" si="111"/>
        <v/>
      </c>
      <c r="CH434" s="3" t="str">
        <f t="shared" si="111"/>
        <v/>
      </c>
      <c r="CI434" s="3" t="str">
        <f t="shared" si="111"/>
        <v/>
      </c>
      <c r="CJ434" s="3" t="str">
        <f t="shared" si="111"/>
        <v/>
      </c>
      <c r="CK434" s="3" t="str">
        <f t="shared" si="111"/>
        <v/>
      </c>
      <c r="CL434" s="3" t="str">
        <f t="shared" si="111"/>
        <v/>
      </c>
      <c r="CM434" s="3" t="str">
        <f t="shared" si="111"/>
        <v/>
      </c>
      <c r="CN434" s="3" t="str">
        <f t="shared" si="111"/>
        <v/>
      </c>
      <c r="CO434" s="3" t="str">
        <f t="shared" si="111"/>
        <v/>
      </c>
      <c r="CP434" s="3" t="str">
        <f t="shared" si="111"/>
        <v/>
      </c>
      <c r="CQ434" s="3" t="str">
        <f t="shared" si="111"/>
        <v/>
      </c>
      <c r="CR434" s="3" t="str">
        <f t="shared" si="110"/>
        <v/>
      </c>
      <c r="CS434" s="3" t="str">
        <f t="shared" si="110"/>
        <v/>
      </c>
      <c r="CT434" s="3" t="str">
        <f t="shared" si="110"/>
        <v/>
      </c>
      <c r="CU434" s="3" t="str">
        <f t="shared" si="110"/>
        <v>115. REPACKAGING</v>
      </c>
      <c r="CV434" s="3" t="str">
        <f t="shared" si="110"/>
        <v/>
      </c>
      <c r="CW434" s="3" t="str">
        <f t="shared" si="109"/>
        <v/>
      </c>
      <c r="CX434" s="3" t="str">
        <f t="shared" si="109"/>
        <v/>
      </c>
      <c r="CY434" s="3" t="str">
        <f t="shared" si="109"/>
        <v/>
      </c>
      <c r="CZ434" s="3" t="str">
        <f t="shared" si="109"/>
        <v/>
      </c>
      <c r="DA434" s="3" t="str">
        <f t="shared" si="109"/>
        <v/>
      </c>
      <c r="DB434" s="3" t="str">
        <f t="shared" si="109"/>
        <v/>
      </c>
      <c r="DC434" s="3" t="str">
        <f t="shared" si="109"/>
        <v/>
      </c>
      <c r="DD434" s="3" t="str">
        <f t="shared" si="109"/>
        <v/>
      </c>
      <c r="DE434" s="3" t="str">
        <f t="shared" si="108"/>
        <v/>
      </c>
      <c r="DF434" s="3" t="str">
        <f t="shared" si="108"/>
        <v/>
      </c>
      <c r="DG434" s="3" t="str">
        <f t="shared" si="108"/>
        <v/>
      </c>
      <c r="DH434" s="3" t="str">
        <f t="shared" si="107"/>
        <v/>
      </c>
      <c r="DI434" s="3" t="str">
        <f t="shared" si="107"/>
        <v/>
      </c>
      <c r="DJ434" s="3" t="str">
        <f t="shared" si="107"/>
        <v/>
      </c>
      <c r="DK434" s="3" t="str">
        <f t="shared" si="107"/>
        <v/>
      </c>
      <c r="DL434" s="3" t="str">
        <f t="shared" si="107"/>
        <v/>
      </c>
      <c r="DM434" s="3" t="str">
        <f t="shared" si="107"/>
        <v/>
      </c>
      <c r="DN434" s="3" t="str">
        <f t="shared" si="107"/>
        <v/>
      </c>
      <c r="DO434" s="3" t="str">
        <f t="shared" si="107"/>
        <v/>
      </c>
      <c r="DP434" s="3" t="str">
        <f t="shared" si="107"/>
        <v/>
      </c>
      <c r="DQ434" s="3" t="str">
        <f t="shared" si="104"/>
        <v/>
      </c>
      <c r="DR434" s="3" t="str">
        <f t="shared" si="104"/>
        <v/>
      </c>
      <c r="DS434" s="3" t="str">
        <f t="shared" si="104"/>
        <v/>
      </c>
      <c r="DT434" s="3" t="str">
        <f t="shared" si="104"/>
        <v/>
      </c>
      <c r="DU434" s="3" t="str">
        <f t="shared" si="104"/>
        <v/>
      </c>
      <c r="DV434" s="3" t="str">
        <f t="shared" si="104"/>
        <v/>
      </c>
    </row>
    <row r="435" spans="1:126" ht="105">
      <c r="A435" t="s">
        <v>115</v>
      </c>
      <c r="B435">
        <v>2020</v>
      </c>
      <c r="C435" t="s">
        <v>114</v>
      </c>
      <c r="D435">
        <v>106990</v>
      </c>
      <c r="E435" s="31">
        <v>1320219252855</v>
      </c>
      <c r="F435" t="s">
        <v>801</v>
      </c>
      <c r="G435">
        <v>324110</v>
      </c>
      <c r="H435" t="s">
        <v>802</v>
      </c>
      <c r="I435" t="s">
        <v>803</v>
      </c>
      <c r="J435" t="s">
        <v>804</v>
      </c>
      <c r="K435" t="s">
        <v>805</v>
      </c>
      <c r="L435">
        <v>55068</v>
      </c>
      <c r="M435" s="47" t="str">
        <f t="shared" si="101"/>
        <v>89. PRODUCE THE CHEMICAL, 92. SALE OR DISTRIBUTION OF THE CHEMICAL, 93. AS A BYPRODUCT, 94. AS A MANUFACTURED IMPURITY, 116. AS A PROCESS IMPURITY</v>
      </c>
      <c r="N435" s="3" t="s">
        <v>1419</v>
      </c>
      <c r="O435" s="3" t="s">
        <v>1409</v>
      </c>
      <c r="P435">
        <v>3</v>
      </c>
      <c r="Q435">
        <v>0</v>
      </c>
      <c r="R435">
        <v>3</v>
      </c>
      <c r="S435" s="3" t="s">
        <v>1407</v>
      </c>
      <c r="T435" s="3" t="s">
        <v>1405</v>
      </c>
      <c r="U435" s="3" t="s">
        <v>1405</v>
      </c>
      <c r="V435" s="3" t="s">
        <v>1407</v>
      </c>
      <c r="W435" s="3" t="s">
        <v>1407</v>
      </c>
      <c r="X435" s="3" t="s">
        <v>1407</v>
      </c>
      <c r="Y435" s="3" t="s">
        <v>1405</v>
      </c>
      <c r="Z435" s="3" t="s">
        <v>1405</v>
      </c>
      <c r="AA435" s="3" t="s">
        <v>1405</v>
      </c>
      <c r="AB435" s="3" t="s">
        <v>1405</v>
      </c>
      <c r="AC435" s="3" t="s">
        <v>1405</v>
      </c>
      <c r="AD435" s="3" t="s">
        <v>1405</v>
      </c>
      <c r="AE435" s="3" t="s">
        <v>1405</v>
      </c>
      <c r="AF435" s="3" t="s">
        <v>1405</v>
      </c>
      <c r="AG435" s="3" t="s">
        <v>1405</v>
      </c>
      <c r="AH435" s="3" t="s">
        <v>1405</v>
      </c>
      <c r="AI435" s="3" t="s">
        <v>1405</v>
      </c>
      <c r="AJ435" s="3" t="s">
        <v>1405</v>
      </c>
      <c r="AK435" s="3" t="s">
        <v>1405</v>
      </c>
      <c r="AL435" s="3" t="s">
        <v>1405</v>
      </c>
      <c r="AM435" s="3" t="s">
        <v>1405</v>
      </c>
      <c r="AN435" s="3" t="s">
        <v>1405</v>
      </c>
      <c r="AO435" s="3" t="s">
        <v>1405</v>
      </c>
      <c r="AP435" s="3" t="s">
        <v>1405</v>
      </c>
      <c r="AQ435" s="3" t="s">
        <v>1405</v>
      </c>
      <c r="AR435" s="3" t="s">
        <v>1405</v>
      </c>
      <c r="AS435" s="3" t="s">
        <v>1405</v>
      </c>
      <c r="AT435" s="3" t="s">
        <v>1407</v>
      </c>
      <c r="AU435" s="3" t="s">
        <v>1405</v>
      </c>
      <c r="AV435" s="3" t="s">
        <v>1405</v>
      </c>
      <c r="AW435" s="3" t="s">
        <v>1405</v>
      </c>
      <c r="AX435" s="3" t="s">
        <v>1405</v>
      </c>
      <c r="AY435" s="3" t="s">
        <v>1405</v>
      </c>
      <c r="AZ435" s="3" t="s">
        <v>1405</v>
      </c>
      <c r="BA435" s="3" t="s">
        <v>1405</v>
      </c>
      <c r="BB435" s="3" t="s">
        <v>1405</v>
      </c>
      <c r="BC435" s="3" t="s">
        <v>1405</v>
      </c>
      <c r="BD435" s="3" t="s">
        <v>1405</v>
      </c>
      <c r="BE435" s="3" t="s">
        <v>1405</v>
      </c>
      <c r="BF435" s="3" t="s">
        <v>1405</v>
      </c>
      <c r="BG435" s="3" t="s">
        <v>1405</v>
      </c>
      <c r="BH435" s="3" t="s">
        <v>1405</v>
      </c>
      <c r="BI435" s="3" t="s">
        <v>1405</v>
      </c>
      <c r="BJ435" s="3" t="s">
        <v>1405</v>
      </c>
      <c r="BK435" s="3" t="s">
        <v>1405</v>
      </c>
      <c r="BL435" s="3" t="s">
        <v>1405</v>
      </c>
      <c r="BM435" s="3" t="s">
        <v>1405</v>
      </c>
      <c r="BN435" s="3" t="s">
        <v>1405</v>
      </c>
      <c r="BO435" s="3" t="s">
        <v>1405</v>
      </c>
      <c r="BP435" s="3" t="s">
        <v>1405</v>
      </c>
      <c r="BQ435" s="3" t="s">
        <v>1405</v>
      </c>
      <c r="BR435" s="3" t="s">
        <v>1405</v>
      </c>
      <c r="BS435" s="3" t="s">
        <v>1405</v>
      </c>
      <c r="BT435" s="3" t="s">
        <v>1405</v>
      </c>
      <c r="BU435" s="3" t="str">
        <f t="shared" si="113"/>
        <v>89. PRODUCE THE CHEMICAL</v>
      </c>
      <c r="BV435" s="3" t="str">
        <f t="shared" si="113"/>
        <v/>
      </c>
      <c r="BW435" s="3" t="str">
        <f t="shared" si="113"/>
        <v/>
      </c>
      <c r="BX435" s="3" t="str">
        <f t="shared" si="112"/>
        <v>92. SALE OR DISTRIBUTION OF THE CHEMICAL</v>
      </c>
      <c r="BY435" s="3" t="str">
        <f t="shared" si="112"/>
        <v>93. AS A BYPRODUCT</v>
      </c>
      <c r="BZ435" s="3" t="str">
        <f t="shared" si="112"/>
        <v>94. AS A MANUFACTURED IMPURITY</v>
      </c>
      <c r="CA435" s="3" t="str">
        <f t="shared" si="112"/>
        <v/>
      </c>
      <c r="CB435" s="3" t="str">
        <f t="shared" si="112"/>
        <v/>
      </c>
      <c r="CC435" s="3" t="str">
        <f t="shared" si="112"/>
        <v/>
      </c>
      <c r="CD435" s="3" t="str">
        <f t="shared" si="105"/>
        <v/>
      </c>
      <c r="CE435" s="3" t="str">
        <f t="shared" si="105"/>
        <v/>
      </c>
      <c r="CF435" s="3" t="str">
        <f t="shared" si="105"/>
        <v/>
      </c>
      <c r="CG435" s="3" t="str">
        <f t="shared" si="111"/>
        <v/>
      </c>
      <c r="CH435" s="3" t="str">
        <f t="shared" si="111"/>
        <v/>
      </c>
      <c r="CI435" s="3" t="str">
        <f t="shared" si="111"/>
        <v/>
      </c>
      <c r="CJ435" s="3" t="str">
        <f t="shared" si="111"/>
        <v/>
      </c>
      <c r="CK435" s="3" t="str">
        <f t="shared" si="111"/>
        <v/>
      </c>
      <c r="CL435" s="3" t="str">
        <f t="shared" si="111"/>
        <v/>
      </c>
      <c r="CM435" s="3" t="str">
        <f t="shared" si="111"/>
        <v/>
      </c>
      <c r="CN435" s="3" t="str">
        <f t="shared" si="111"/>
        <v/>
      </c>
      <c r="CO435" s="3" t="str">
        <f t="shared" si="111"/>
        <v/>
      </c>
      <c r="CP435" s="3" t="str">
        <f t="shared" si="111"/>
        <v/>
      </c>
      <c r="CQ435" s="3" t="str">
        <f t="shared" si="111"/>
        <v/>
      </c>
      <c r="CR435" s="3" t="str">
        <f t="shared" si="110"/>
        <v/>
      </c>
      <c r="CS435" s="3" t="str">
        <f t="shared" si="110"/>
        <v/>
      </c>
      <c r="CT435" s="3" t="str">
        <f t="shared" si="110"/>
        <v/>
      </c>
      <c r="CU435" s="3" t="str">
        <f t="shared" si="110"/>
        <v/>
      </c>
      <c r="CV435" s="3" t="str">
        <f t="shared" si="110"/>
        <v>116. AS A PROCESS IMPURITY</v>
      </c>
      <c r="CW435" s="3" t="str">
        <f t="shared" si="109"/>
        <v/>
      </c>
      <c r="CX435" s="3" t="str">
        <f t="shared" si="109"/>
        <v/>
      </c>
      <c r="CY435" s="3" t="str">
        <f t="shared" si="109"/>
        <v/>
      </c>
      <c r="CZ435" s="3" t="str">
        <f t="shared" si="109"/>
        <v/>
      </c>
      <c r="DA435" s="3" t="str">
        <f t="shared" si="109"/>
        <v/>
      </c>
      <c r="DB435" s="3" t="str">
        <f t="shared" si="109"/>
        <v/>
      </c>
      <c r="DC435" s="3" t="str">
        <f t="shared" si="109"/>
        <v/>
      </c>
      <c r="DD435" s="3" t="str">
        <f t="shared" si="109"/>
        <v/>
      </c>
      <c r="DE435" s="3" t="str">
        <f t="shared" si="108"/>
        <v/>
      </c>
      <c r="DF435" s="3" t="str">
        <f t="shared" si="108"/>
        <v/>
      </c>
      <c r="DG435" s="3" t="str">
        <f t="shared" si="108"/>
        <v/>
      </c>
      <c r="DH435" s="3" t="str">
        <f t="shared" si="107"/>
        <v/>
      </c>
      <c r="DI435" s="3" t="str">
        <f t="shared" si="107"/>
        <v/>
      </c>
      <c r="DJ435" s="3" t="str">
        <f t="shared" si="107"/>
        <v/>
      </c>
      <c r="DK435" s="3" t="str">
        <f t="shared" si="107"/>
        <v/>
      </c>
      <c r="DL435" s="3" t="str">
        <f t="shared" si="107"/>
        <v/>
      </c>
      <c r="DM435" s="3" t="str">
        <f t="shared" si="107"/>
        <v/>
      </c>
      <c r="DN435" s="3" t="str">
        <f t="shared" si="107"/>
        <v/>
      </c>
      <c r="DO435" s="3" t="str">
        <f t="shared" si="107"/>
        <v/>
      </c>
      <c r="DP435" s="3" t="str">
        <f t="shared" si="107"/>
        <v/>
      </c>
      <c r="DQ435" s="3" t="str">
        <f t="shared" si="104"/>
        <v/>
      </c>
      <c r="DR435" s="3" t="str">
        <f t="shared" si="104"/>
        <v/>
      </c>
      <c r="DS435" s="3" t="str">
        <f t="shared" si="104"/>
        <v/>
      </c>
      <c r="DT435" s="3" t="str">
        <f t="shared" si="104"/>
        <v/>
      </c>
      <c r="DU435" s="3" t="str">
        <f t="shared" si="104"/>
        <v/>
      </c>
      <c r="DV435" s="3" t="str">
        <f t="shared" si="104"/>
        <v/>
      </c>
    </row>
    <row r="436" spans="1:126" ht="75">
      <c r="A436" t="s">
        <v>115</v>
      </c>
      <c r="B436">
        <v>2021</v>
      </c>
      <c r="C436" t="s">
        <v>114</v>
      </c>
      <c r="D436">
        <v>106990</v>
      </c>
      <c r="E436" s="31">
        <v>1321220230282</v>
      </c>
      <c r="F436" t="s">
        <v>801</v>
      </c>
      <c r="G436">
        <v>324110</v>
      </c>
      <c r="H436" t="s">
        <v>802</v>
      </c>
      <c r="I436" t="s">
        <v>803</v>
      </c>
      <c r="J436" t="s">
        <v>804</v>
      </c>
      <c r="K436" t="s">
        <v>805</v>
      </c>
      <c r="L436">
        <v>55068</v>
      </c>
      <c r="M436" s="47" t="str">
        <f t="shared" si="101"/>
        <v>89. PRODUCE THE CHEMICAL, 91. ON-SITE USE OF THE CHEMICAL, 93. AS A BYPRODUCT, 95. USED AS A REACTANT, 98. P103  INTERMEDIATES, 115. REPACKAGING</v>
      </c>
      <c r="N436" s="3" t="s">
        <v>1419</v>
      </c>
      <c r="O436" s="3" t="s">
        <v>1409</v>
      </c>
      <c r="P436">
        <v>2</v>
      </c>
      <c r="Q436">
        <v>0</v>
      </c>
      <c r="R436">
        <v>2</v>
      </c>
      <c r="S436" s="3" t="s">
        <v>1407</v>
      </c>
      <c r="T436" s="3" t="s">
        <v>1405</v>
      </c>
      <c r="U436" s="3" t="s">
        <v>1407</v>
      </c>
      <c r="V436" s="3" t="s">
        <v>1405</v>
      </c>
      <c r="W436" s="3" t="s">
        <v>1407</v>
      </c>
      <c r="X436" s="3" t="s">
        <v>1405</v>
      </c>
      <c r="Y436" s="3" t="s">
        <v>1407</v>
      </c>
      <c r="Z436" s="3" t="s">
        <v>1405</v>
      </c>
      <c r="AA436" s="3" t="s">
        <v>1405</v>
      </c>
      <c r="AB436" s="3" t="s">
        <v>1407</v>
      </c>
      <c r="AC436" s="3" t="s">
        <v>1405</v>
      </c>
      <c r="AD436" s="3" t="s">
        <v>1405</v>
      </c>
      <c r="AE436" s="3" t="s">
        <v>1405</v>
      </c>
      <c r="AF436" s="3" t="s">
        <v>1405</v>
      </c>
      <c r="AG436" s="3" t="s">
        <v>1405</v>
      </c>
      <c r="AH436" s="3" t="s">
        <v>1405</v>
      </c>
      <c r="AI436" s="3" t="s">
        <v>1405</v>
      </c>
      <c r="AJ436" s="3" t="s">
        <v>1405</v>
      </c>
      <c r="AK436" s="3" t="s">
        <v>1405</v>
      </c>
      <c r="AL436" s="3" t="s">
        <v>1405</v>
      </c>
      <c r="AM436" s="3" t="s">
        <v>1405</v>
      </c>
      <c r="AN436" s="3" t="s">
        <v>1405</v>
      </c>
      <c r="AO436" s="3" t="s">
        <v>1405</v>
      </c>
      <c r="AP436" s="3" t="s">
        <v>1405</v>
      </c>
      <c r="AQ436" s="3" t="s">
        <v>1405</v>
      </c>
      <c r="AR436" s="3" t="s">
        <v>1405</v>
      </c>
      <c r="AS436" s="3" t="s">
        <v>1407</v>
      </c>
      <c r="AT436" s="3" t="s">
        <v>1405</v>
      </c>
      <c r="AU436" s="3" t="s">
        <v>1405</v>
      </c>
      <c r="AV436" s="3" t="s">
        <v>1405</v>
      </c>
      <c r="AW436" s="3" t="s">
        <v>1405</v>
      </c>
      <c r="AX436" s="3" t="s">
        <v>1405</v>
      </c>
      <c r="AY436" s="3" t="s">
        <v>1405</v>
      </c>
      <c r="AZ436" s="3" t="s">
        <v>1405</v>
      </c>
      <c r="BA436" s="3" t="s">
        <v>1405</v>
      </c>
      <c r="BB436" s="3" t="s">
        <v>1405</v>
      </c>
      <c r="BC436" s="3" t="s">
        <v>1405</v>
      </c>
      <c r="BD436" s="3" t="s">
        <v>1405</v>
      </c>
      <c r="BE436" s="3" t="s">
        <v>1405</v>
      </c>
      <c r="BF436" s="3" t="s">
        <v>1405</v>
      </c>
      <c r="BG436" s="3" t="s">
        <v>1405</v>
      </c>
      <c r="BH436" s="3" t="s">
        <v>1405</v>
      </c>
      <c r="BI436" s="3" t="s">
        <v>1405</v>
      </c>
      <c r="BJ436" s="3" t="s">
        <v>1405</v>
      </c>
      <c r="BK436" s="3" t="s">
        <v>1405</v>
      </c>
      <c r="BL436" s="3" t="s">
        <v>1405</v>
      </c>
      <c r="BM436" s="3" t="s">
        <v>1405</v>
      </c>
      <c r="BN436" s="3" t="s">
        <v>1405</v>
      </c>
      <c r="BO436" s="3" t="s">
        <v>1405</v>
      </c>
      <c r="BP436" s="3" t="s">
        <v>1405</v>
      </c>
      <c r="BQ436" s="3" t="s">
        <v>1405</v>
      </c>
      <c r="BR436" s="3" t="s">
        <v>1405</v>
      </c>
      <c r="BS436" s="3" t="s">
        <v>1405</v>
      </c>
      <c r="BT436" s="3" t="s">
        <v>1405</v>
      </c>
      <c r="BU436" s="3" t="str">
        <f t="shared" si="113"/>
        <v>89. PRODUCE THE CHEMICAL</v>
      </c>
      <c r="BV436" s="3" t="str">
        <f t="shared" si="113"/>
        <v/>
      </c>
      <c r="BW436" s="3" t="str">
        <f t="shared" si="113"/>
        <v>91. ON-SITE USE OF THE CHEMICAL</v>
      </c>
      <c r="BX436" s="3" t="str">
        <f t="shared" si="112"/>
        <v/>
      </c>
      <c r="BY436" s="3" t="str">
        <f t="shared" si="112"/>
        <v>93. AS A BYPRODUCT</v>
      </c>
      <c r="BZ436" s="3" t="str">
        <f t="shared" si="112"/>
        <v/>
      </c>
      <c r="CA436" s="3" t="str">
        <f t="shared" si="112"/>
        <v>95. USED AS A REACTANT</v>
      </c>
      <c r="CB436" s="3" t="str">
        <f t="shared" si="112"/>
        <v/>
      </c>
      <c r="CC436" s="3" t="str">
        <f t="shared" si="112"/>
        <v/>
      </c>
      <c r="CD436" s="3" t="str">
        <f t="shared" si="105"/>
        <v>98. P103  INTERMEDIATES</v>
      </c>
      <c r="CE436" s="3" t="str">
        <f t="shared" si="105"/>
        <v/>
      </c>
      <c r="CF436" s="3" t="str">
        <f t="shared" si="105"/>
        <v/>
      </c>
      <c r="CG436" s="3" t="str">
        <f t="shared" si="111"/>
        <v/>
      </c>
      <c r="CH436" s="3" t="str">
        <f t="shared" si="111"/>
        <v/>
      </c>
      <c r="CI436" s="3" t="str">
        <f t="shared" si="111"/>
        <v/>
      </c>
      <c r="CJ436" s="3" t="str">
        <f t="shared" si="111"/>
        <v/>
      </c>
      <c r="CK436" s="3" t="str">
        <f t="shared" si="111"/>
        <v/>
      </c>
      <c r="CL436" s="3" t="str">
        <f t="shared" si="111"/>
        <v/>
      </c>
      <c r="CM436" s="3" t="str">
        <f t="shared" si="111"/>
        <v/>
      </c>
      <c r="CN436" s="3" t="str">
        <f t="shared" si="111"/>
        <v/>
      </c>
      <c r="CO436" s="3" t="str">
        <f t="shared" si="111"/>
        <v/>
      </c>
      <c r="CP436" s="3" t="str">
        <f t="shared" si="111"/>
        <v/>
      </c>
      <c r="CQ436" s="3" t="str">
        <f t="shared" si="111"/>
        <v/>
      </c>
      <c r="CR436" s="3" t="str">
        <f t="shared" si="110"/>
        <v/>
      </c>
      <c r="CS436" s="3" t="str">
        <f t="shared" si="110"/>
        <v/>
      </c>
      <c r="CT436" s="3" t="str">
        <f t="shared" si="110"/>
        <v/>
      </c>
      <c r="CU436" s="3" t="str">
        <f t="shared" si="110"/>
        <v>115. REPACKAGING</v>
      </c>
      <c r="CV436" s="3" t="str">
        <f t="shared" si="110"/>
        <v/>
      </c>
      <c r="CW436" s="3" t="str">
        <f t="shared" si="109"/>
        <v/>
      </c>
      <c r="CX436" s="3" t="str">
        <f t="shared" si="109"/>
        <v/>
      </c>
      <c r="CY436" s="3" t="str">
        <f t="shared" si="109"/>
        <v/>
      </c>
      <c r="CZ436" s="3" t="str">
        <f t="shared" si="109"/>
        <v/>
      </c>
      <c r="DA436" s="3" t="str">
        <f t="shared" si="109"/>
        <v/>
      </c>
      <c r="DB436" s="3" t="str">
        <f t="shared" si="109"/>
        <v/>
      </c>
      <c r="DC436" s="3" t="str">
        <f t="shared" si="109"/>
        <v/>
      </c>
      <c r="DD436" s="3" t="str">
        <f t="shared" si="109"/>
        <v/>
      </c>
      <c r="DE436" s="3" t="str">
        <f t="shared" si="108"/>
        <v/>
      </c>
      <c r="DF436" s="3" t="str">
        <f t="shared" si="108"/>
        <v/>
      </c>
      <c r="DG436" s="3" t="str">
        <f t="shared" si="108"/>
        <v/>
      </c>
      <c r="DH436" s="3" t="str">
        <f t="shared" si="107"/>
        <v/>
      </c>
      <c r="DI436" s="3" t="str">
        <f t="shared" si="107"/>
        <v/>
      </c>
      <c r="DJ436" s="3" t="str">
        <f t="shared" si="107"/>
        <v/>
      </c>
      <c r="DK436" s="3" t="str">
        <f t="shared" si="107"/>
        <v/>
      </c>
      <c r="DL436" s="3" t="str">
        <f t="shared" si="107"/>
        <v/>
      </c>
      <c r="DM436" s="3" t="str">
        <f t="shared" si="107"/>
        <v/>
      </c>
      <c r="DN436" s="3" t="str">
        <f t="shared" si="107"/>
        <v/>
      </c>
      <c r="DO436" s="3" t="str">
        <f t="shared" si="107"/>
        <v/>
      </c>
      <c r="DP436" s="3" t="str">
        <f t="shared" si="107"/>
        <v/>
      </c>
      <c r="DQ436" s="3" t="str">
        <f t="shared" si="104"/>
        <v/>
      </c>
      <c r="DR436" s="3" t="str">
        <f t="shared" si="104"/>
        <v/>
      </c>
      <c r="DS436" s="3" t="str">
        <f t="shared" si="104"/>
        <v/>
      </c>
      <c r="DT436" s="3" t="str">
        <f t="shared" si="104"/>
        <v/>
      </c>
      <c r="DU436" s="3" t="str">
        <f t="shared" si="104"/>
        <v/>
      </c>
      <c r="DV436" s="3" t="str">
        <f t="shared" si="104"/>
        <v/>
      </c>
    </row>
    <row r="437" spans="1:126" ht="60">
      <c r="A437" t="s">
        <v>115</v>
      </c>
      <c r="B437">
        <v>2016</v>
      </c>
      <c r="C437" t="s">
        <v>114</v>
      </c>
      <c r="D437">
        <v>106990</v>
      </c>
      <c r="E437" s="31">
        <v>1316215730211</v>
      </c>
      <c r="F437" t="s">
        <v>806</v>
      </c>
      <c r="G437">
        <v>325211</v>
      </c>
      <c r="H437" t="s">
        <v>807</v>
      </c>
      <c r="I437" t="s">
        <v>808</v>
      </c>
      <c r="J437" t="s">
        <v>809</v>
      </c>
      <c r="K437" t="s">
        <v>148</v>
      </c>
      <c r="L437">
        <v>77978</v>
      </c>
      <c r="M437" s="3" t="str">
        <f t="shared" si="101"/>
        <v>89. PRODUCE THE CHEMICAL, 92. SALE OR DISTRIBUTION OF THE CHEMICAL, 93. AS A BYPRODUCT, 94. AS A MANUFACTURED IMPURITY, 116. AS A PROCESS IMPURITY</v>
      </c>
      <c r="N437" s="3" t="s">
        <v>66</v>
      </c>
      <c r="O437" s="3" t="s">
        <v>1456</v>
      </c>
      <c r="P437">
        <v>1252</v>
      </c>
      <c r="Q437">
        <v>1569</v>
      </c>
      <c r="R437">
        <v>2821</v>
      </c>
      <c r="S437" s="3" t="s">
        <v>1407</v>
      </c>
      <c r="T437" s="3" t="s">
        <v>1405</v>
      </c>
      <c r="U437" s="3" t="s">
        <v>1405</v>
      </c>
      <c r="V437" s="3" t="s">
        <v>1407</v>
      </c>
      <c r="W437" s="3" t="s">
        <v>1407</v>
      </c>
      <c r="X437" s="3" t="s">
        <v>1407</v>
      </c>
      <c r="Y437" s="3" t="s">
        <v>1405</v>
      </c>
      <c r="AE437" s="3" t="s">
        <v>1405</v>
      </c>
      <c r="AR437" s="3" t="s">
        <v>1405</v>
      </c>
      <c r="AS437" s="3" t="s">
        <v>1405</v>
      </c>
      <c r="AT437" s="3" t="s">
        <v>1407</v>
      </c>
      <c r="AV437" s="3" t="s">
        <v>1405</v>
      </c>
      <c r="BD437" s="3" t="s">
        <v>1405</v>
      </c>
      <c r="BK437" s="3" t="s">
        <v>1405</v>
      </c>
      <c r="BU437" s="3" t="str">
        <f t="shared" si="113"/>
        <v>89. PRODUCE THE CHEMICAL</v>
      </c>
      <c r="BV437" s="3" t="str">
        <f t="shared" si="113"/>
        <v/>
      </c>
      <c r="BW437" s="3" t="str">
        <f t="shared" si="113"/>
        <v/>
      </c>
      <c r="BX437" s="3" t="str">
        <f t="shared" si="112"/>
        <v>92. SALE OR DISTRIBUTION OF THE CHEMICAL</v>
      </c>
      <c r="BY437" s="3" t="str">
        <f t="shared" si="112"/>
        <v>93. AS A BYPRODUCT</v>
      </c>
      <c r="BZ437" s="3" t="str">
        <f t="shared" si="112"/>
        <v>94. AS A MANUFACTURED IMPURITY</v>
      </c>
      <c r="CA437" s="3" t="str">
        <f t="shared" si="112"/>
        <v/>
      </c>
      <c r="CB437" s="3" t="str">
        <f t="shared" si="112"/>
        <v/>
      </c>
      <c r="CC437" s="3" t="str">
        <f t="shared" si="112"/>
        <v/>
      </c>
      <c r="CD437" s="3" t="str">
        <f t="shared" si="105"/>
        <v/>
      </c>
      <c r="CE437" s="3" t="str">
        <f t="shared" si="105"/>
        <v/>
      </c>
      <c r="CF437" s="3" t="str">
        <f t="shared" si="105"/>
        <v/>
      </c>
      <c r="CG437" s="3" t="str">
        <f t="shared" si="111"/>
        <v/>
      </c>
      <c r="CH437" s="3" t="str">
        <f t="shared" si="111"/>
        <v/>
      </c>
      <c r="CI437" s="3" t="str">
        <f t="shared" si="111"/>
        <v/>
      </c>
      <c r="CJ437" s="3" t="str">
        <f t="shared" si="111"/>
        <v/>
      </c>
      <c r="CK437" s="3" t="str">
        <f t="shared" si="111"/>
        <v/>
      </c>
      <c r="CL437" s="3" t="str">
        <f t="shared" si="111"/>
        <v/>
      </c>
      <c r="CM437" s="3" t="str">
        <f t="shared" si="111"/>
        <v/>
      </c>
      <c r="CN437" s="3" t="str">
        <f t="shared" si="111"/>
        <v/>
      </c>
      <c r="CO437" s="3" t="str">
        <f t="shared" si="111"/>
        <v/>
      </c>
      <c r="CP437" s="3" t="str">
        <f t="shared" si="111"/>
        <v/>
      </c>
      <c r="CQ437" s="3" t="str">
        <f t="shared" si="111"/>
        <v/>
      </c>
      <c r="CR437" s="3" t="str">
        <f t="shared" si="110"/>
        <v/>
      </c>
      <c r="CS437" s="3" t="str">
        <f t="shared" si="110"/>
        <v/>
      </c>
      <c r="CT437" s="3" t="str">
        <f t="shared" si="110"/>
        <v/>
      </c>
      <c r="CU437" s="3" t="str">
        <f t="shared" si="110"/>
        <v/>
      </c>
      <c r="CV437" s="3" t="str">
        <f t="shared" si="110"/>
        <v>116. AS A PROCESS IMPURITY</v>
      </c>
      <c r="CW437" s="3" t="str">
        <f t="shared" si="109"/>
        <v/>
      </c>
      <c r="CX437" s="3" t="str">
        <f t="shared" si="109"/>
        <v/>
      </c>
      <c r="CY437" s="3" t="str">
        <f t="shared" si="109"/>
        <v/>
      </c>
      <c r="CZ437" s="3" t="str">
        <f t="shared" si="109"/>
        <v/>
      </c>
      <c r="DA437" s="3" t="str">
        <f t="shared" si="109"/>
        <v/>
      </c>
      <c r="DB437" s="3" t="str">
        <f t="shared" si="109"/>
        <v/>
      </c>
      <c r="DC437" s="3" t="str">
        <f t="shared" si="109"/>
        <v/>
      </c>
      <c r="DD437" s="3" t="str">
        <f t="shared" si="109"/>
        <v/>
      </c>
      <c r="DE437" s="3" t="str">
        <f t="shared" si="108"/>
        <v/>
      </c>
      <c r="DF437" s="3" t="str">
        <f t="shared" si="108"/>
        <v/>
      </c>
      <c r="DG437" s="3" t="str">
        <f t="shared" si="108"/>
        <v/>
      </c>
      <c r="DH437" s="3" t="str">
        <f t="shared" si="107"/>
        <v/>
      </c>
      <c r="DI437" s="3" t="str">
        <f t="shared" si="107"/>
        <v/>
      </c>
      <c r="DJ437" s="3" t="str">
        <f t="shared" si="107"/>
        <v/>
      </c>
      <c r="DK437" s="3" t="str">
        <f t="shared" si="107"/>
        <v/>
      </c>
      <c r="DL437" s="3" t="str">
        <f t="shared" si="107"/>
        <v/>
      </c>
      <c r="DM437" s="3" t="str">
        <f t="shared" si="107"/>
        <v/>
      </c>
      <c r="DN437" s="3" t="str">
        <f t="shared" si="107"/>
        <v/>
      </c>
      <c r="DO437" s="3" t="str">
        <f t="shared" si="107"/>
        <v/>
      </c>
      <c r="DP437" s="3" t="str">
        <f t="shared" si="107"/>
        <v/>
      </c>
      <c r="DQ437" s="3" t="str">
        <f t="shared" si="104"/>
        <v/>
      </c>
      <c r="DR437" s="3" t="str">
        <f t="shared" si="104"/>
        <v/>
      </c>
      <c r="DS437" s="3" t="str">
        <f t="shared" si="104"/>
        <v/>
      </c>
      <c r="DT437" s="3" t="str">
        <f t="shared" si="104"/>
        <v/>
      </c>
      <c r="DU437" s="3" t="str">
        <f t="shared" si="104"/>
        <v/>
      </c>
      <c r="DV437" s="3" t="str">
        <f t="shared" si="104"/>
        <v/>
      </c>
    </row>
    <row r="438" spans="1:126" ht="60">
      <c r="A438" t="s">
        <v>115</v>
      </c>
      <c r="B438">
        <v>2017</v>
      </c>
      <c r="C438" t="s">
        <v>114</v>
      </c>
      <c r="D438">
        <v>106990</v>
      </c>
      <c r="E438" s="31">
        <v>1317216711123</v>
      </c>
      <c r="F438" t="s">
        <v>806</v>
      </c>
      <c r="G438">
        <v>325211</v>
      </c>
      <c r="H438" t="s">
        <v>807</v>
      </c>
      <c r="I438" t="s">
        <v>808</v>
      </c>
      <c r="J438" t="s">
        <v>809</v>
      </c>
      <c r="K438" t="s">
        <v>148</v>
      </c>
      <c r="L438">
        <v>77978</v>
      </c>
      <c r="M438" s="3" t="str">
        <f t="shared" si="101"/>
        <v>89. PRODUCE THE CHEMICAL, 92. SALE OR DISTRIBUTION OF THE CHEMICAL, 93. AS A BYPRODUCT, 94. AS A MANUFACTURED IMPURITY, 116. AS A PROCESS IMPURITY</v>
      </c>
      <c r="N438" s="3" t="s">
        <v>66</v>
      </c>
      <c r="O438" s="3" t="s">
        <v>1456</v>
      </c>
      <c r="P438">
        <v>487</v>
      </c>
      <c r="Q438">
        <v>30822</v>
      </c>
      <c r="R438">
        <v>31309</v>
      </c>
      <c r="S438" s="3" t="s">
        <v>1407</v>
      </c>
      <c r="T438" s="3" t="s">
        <v>1405</v>
      </c>
      <c r="U438" s="3" t="s">
        <v>1405</v>
      </c>
      <c r="V438" s="3" t="s">
        <v>1407</v>
      </c>
      <c r="W438" s="3" t="s">
        <v>1407</v>
      </c>
      <c r="X438" s="3" t="s">
        <v>1407</v>
      </c>
      <c r="Y438" s="3" t="s">
        <v>1405</v>
      </c>
      <c r="AE438" s="3" t="s">
        <v>1405</v>
      </c>
      <c r="AR438" s="3" t="s">
        <v>1405</v>
      </c>
      <c r="AS438" s="3" t="s">
        <v>1405</v>
      </c>
      <c r="AT438" s="3" t="s">
        <v>1407</v>
      </c>
      <c r="AU438" s="3" t="s">
        <v>1405</v>
      </c>
      <c r="AV438" s="3" t="s">
        <v>1405</v>
      </c>
      <c r="BD438" s="3" t="s">
        <v>1405</v>
      </c>
      <c r="BK438" s="3" t="s">
        <v>1405</v>
      </c>
      <c r="BU438" s="3" t="str">
        <f t="shared" si="113"/>
        <v>89. PRODUCE THE CHEMICAL</v>
      </c>
      <c r="BV438" s="3" t="str">
        <f t="shared" si="113"/>
        <v/>
      </c>
      <c r="BW438" s="3" t="str">
        <f t="shared" si="113"/>
        <v/>
      </c>
      <c r="BX438" s="3" t="str">
        <f t="shared" si="112"/>
        <v>92. SALE OR DISTRIBUTION OF THE CHEMICAL</v>
      </c>
      <c r="BY438" s="3" t="str">
        <f t="shared" si="112"/>
        <v>93. AS A BYPRODUCT</v>
      </c>
      <c r="BZ438" s="3" t="str">
        <f t="shared" si="112"/>
        <v>94. AS A MANUFACTURED IMPURITY</v>
      </c>
      <c r="CA438" s="3" t="str">
        <f t="shared" si="112"/>
        <v/>
      </c>
      <c r="CB438" s="3" t="str">
        <f t="shared" si="112"/>
        <v/>
      </c>
      <c r="CC438" s="3" t="str">
        <f t="shared" si="112"/>
        <v/>
      </c>
      <c r="CD438" s="3" t="str">
        <f t="shared" si="105"/>
        <v/>
      </c>
      <c r="CE438" s="3" t="str">
        <f t="shared" si="105"/>
        <v/>
      </c>
      <c r="CF438" s="3" t="str">
        <f t="shared" si="105"/>
        <v/>
      </c>
      <c r="CG438" s="3" t="str">
        <f t="shared" si="111"/>
        <v/>
      </c>
      <c r="CH438" s="3" t="str">
        <f t="shared" si="111"/>
        <v/>
      </c>
      <c r="CI438" s="3" t="str">
        <f t="shared" si="111"/>
        <v/>
      </c>
      <c r="CJ438" s="3" t="str">
        <f t="shared" si="111"/>
        <v/>
      </c>
      <c r="CK438" s="3" t="str">
        <f t="shared" si="111"/>
        <v/>
      </c>
      <c r="CL438" s="3" t="str">
        <f t="shared" si="111"/>
        <v/>
      </c>
      <c r="CM438" s="3" t="str">
        <f t="shared" si="111"/>
        <v/>
      </c>
      <c r="CN438" s="3" t="str">
        <f t="shared" si="111"/>
        <v/>
      </c>
      <c r="CO438" s="3" t="str">
        <f t="shared" si="111"/>
        <v/>
      </c>
      <c r="CP438" s="3" t="str">
        <f t="shared" si="111"/>
        <v/>
      </c>
      <c r="CQ438" s="3" t="str">
        <f t="shared" si="111"/>
        <v/>
      </c>
      <c r="CR438" s="3" t="str">
        <f t="shared" si="110"/>
        <v/>
      </c>
      <c r="CS438" s="3" t="str">
        <f t="shared" si="110"/>
        <v/>
      </c>
      <c r="CT438" s="3" t="str">
        <f t="shared" si="110"/>
        <v/>
      </c>
      <c r="CU438" s="3" t="str">
        <f t="shared" si="110"/>
        <v/>
      </c>
      <c r="CV438" s="3" t="str">
        <f t="shared" si="110"/>
        <v>116. AS A PROCESS IMPURITY</v>
      </c>
      <c r="CW438" s="3" t="str">
        <f t="shared" si="109"/>
        <v/>
      </c>
      <c r="CX438" s="3" t="str">
        <f t="shared" si="109"/>
        <v/>
      </c>
      <c r="CY438" s="3" t="str">
        <f t="shared" si="109"/>
        <v/>
      </c>
      <c r="CZ438" s="3" t="str">
        <f t="shared" si="109"/>
        <v/>
      </c>
      <c r="DA438" s="3" t="str">
        <f t="shared" si="109"/>
        <v/>
      </c>
      <c r="DB438" s="3" t="str">
        <f t="shared" si="109"/>
        <v/>
      </c>
      <c r="DC438" s="3" t="str">
        <f t="shared" si="109"/>
        <v/>
      </c>
      <c r="DD438" s="3" t="str">
        <f t="shared" si="109"/>
        <v/>
      </c>
      <c r="DE438" s="3" t="str">
        <f t="shared" si="108"/>
        <v/>
      </c>
      <c r="DF438" s="3" t="str">
        <f t="shared" si="108"/>
        <v/>
      </c>
      <c r="DG438" s="3" t="str">
        <f t="shared" si="108"/>
        <v/>
      </c>
      <c r="DH438" s="3" t="str">
        <f t="shared" si="107"/>
        <v/>
      </c>
      <c r="DI438" s="3" t="str">
        <f t="shared" si="107"/>
        <v/>
      </c>
      <c r="DJ438" s="3" t="str">
        <f t="shared" si="107"/>
        <v/>
      </c>
      <c r="DK438" s="3" t="str">
        <f t="shared" si="107"/>
        <v/>
      </c>
      <c r="DL438" s="3" t="str">
        <f t="shared" si="107"/>
        <v/>
      </c>
      <c r="DM438" s="3" t="str">
        <f t="shared" si="107"/>
        <v/>
      </c>
      <c r="DN438" s="3" t="str">
        <f t="shared" si="107"/>
        <v/>
      </c>
      <c r="DO438" s="3" t="str">
        <f t="shared" si="107"/>
        <v/>
      </c>
      <c r="DP438" s="3" t="str">
        <f t="shared" si="107"/>
        <v/>
      </c>
      <c r="DQ438" s="3" t="str">
        <f t="shared" si="104"/>
        <v/>
      </c>
      <c r="DR438" s="3" t="str">
        <f t="shared" si="104"/>
        <v/>
      </c>
      <c r="DS438" s="3" t="str">
        <f t="shared" si="104"/>
        <v/>
      </c>
      <c r="DT438" s="3" t="str">
        <f t="shared" si="104"/>
        <v/>
      </c>
      <c r="DU438" s="3" t="str">
        <f t="shared" si="104"/>
        <v/>
      </c>
      <c r="DV438" s="3" t="str">
        <f t="shared" si="104"/>
        <v/>
      </c>
    </row>
    <row r="439" spans="1:126" ht="105">
      <c r="A439" t="s">
        <v>115</v>
      </c>
      <c r="B439">
        <v>2018</v>
      </c>
      <c r="C439" t="s">
        <v>114</v>
      </c>
      <c r="D439">
        <v>106990</v>
      </c>
      <c r="E439" s="31">
        <v>1318217403625</v>
      </c>
      <c r="F439" t="s">
        <v>806</v>
      </c>
      <c r="G439">
        <v>325211</v>
      </c>
      <c r="H439" t="s">
        <v>807</v>
      </c>
      <c r="I439" t="s">
        <v>808</v>
      </c>
      <c r="J439" t="s">
        <v>809</v>
      </c>
      <c r="K439" t="s">
        <v>148</v>
      </c>
      <c r="L439">
        <v>77978</v>
      </c>
      <c r="M439" s="3" t="str">
        <f t="shared" si="101"/>
        <v>89. PRODUCE THE CHEMICAL, 92. SALE OR DISTRIBUTION OF THE CHEMICAL, 93. AS A BYPRODUCT, 94. AS A MANUFACTURED IMPURITY, 116. AS A PROCESS IMPURITY</v>
      </c>
      <c r="N439" s="3" t="s">
        <v>66</v>
      </c>
      <c r="O439" s="3" t="s">
        <v>1456</v>
      </c>
      <c r="P439">
        <v>509</v>
      </c>
      <c r="Q439">
        <v>7849</v>
      </c>
      <c r="R439">
        <v>8358</v>
      </c>
      <c r="S439" s="3" t="s">
        <v>1407</v>
      </c>
      <c r="T439" s="3" t="s">
        <v>1405</v>
      </c>
      <c r="U439" s="3" t="s">
        <v>1405</v>
      </c>
      <c r="V439" s="3" t="s">
        <v>1407</v>
      </c>
      <c r="W439" s="3" t="s">
        <v>1407</v>
      </c>
      <c r="X439" s="3" t="s">
        <v>1407</v>
      </c>
      <c r="Y439" s="3" t="s">
        <v>1405</v>
      </c>
      <c r="Z439" s="3" t="s">
        <v>1405</v>
      </c>
      <c r="AA439" s="3" t="s">
        <v>1405</v>
      </c>
      <c r="AB439" s="3" t="s">
        <v>1405</v>
      </c>
      <c r="AC439" s="3" t="s">
        <v>1405</v>
      </c>
      <c r="AD439" s="3" t="s">
        <v>1405</v>
      </c>
      <c r="AE439" s="3" t="s">
        <v>1405</v>
      </c>
      <c r="AF439" s="3" t="s">
        <v>1405</v>
      </c>
      <c r="AG439" s="3" t="s">
        <v>1405</v>
      </c>
      <c r="AH439" s="3" t="s">
        <v>1405</v>
      </c>
      <c r="AI439" s="3" t="s">
        <v>1405</v>
      </c>
      <c r="AJ439" s="3" t="s">
        <v>1405</v>
      </c>
      <c r="AK439" s="3" t="s">
        <v>1405</v>
      </c>
      <c r="AL439" s="3" t="s">
        <v>1405</v>
      </c>
      <c r="AM439" s="3" t="s">
        <v>1405</v>
      </c>
      <c r="AN439" s="3" t="s">
        <v>1405</v>
      </c>
      <c r="AO439" s="3" t="s">
        <v>1405</v>
      </c>
      <c r="AP439" s="3" t="s">
        <v>1405</v>
      </c>
      <c r="AQ439" s="3" t="s">
        <v>1405</v>
      </c>
      <c r="AR439" s="3" t="s">
        <v>1405</v>
      </c>
      <c r="AS439" s="3" t="s">
        <v>1405</v>
      </c>
      <c r="AT439" s="3" t="s">
        <v>1407</v>
      </c>
      <c r="AU439" s="3" t="s">
        <v>1405</v>
      </c>
      <c r="AV439" s="3" t="s">
        <v>1405</v>
      </c>
      <c r="AW439" s="3" t="s">
        <v>1405</v>
      </c>
      <c r="AX439" s="3" t="s">
        <v>1405</v>
      </c>
      <c r="AY439" s="3" t="s">
        <v>1405</v>
      </c>
      <c r="AZ439" s="3" t="s">
        <v>1405</v>
      </c>
      <c r="BA439" s="3" t="s">
        <v>1405</v>
      </c>
      <c r="BB439" s="3" t="s">
        <v>1405</v>
      </c>
      <c r="BC439" s="3" t="s">
        <v>1405</v>
      </c>
      <c r="BD439" s="3" t="s">
        <v>1405</v>
      </c>
      <c r="BE439" s="3" t="s">
        <v>1405</v>
      </c>
      <c r="BF439" s="3" t="s">
        <v>1405</v>
      </c>
      <c r="BG439" s="3" t="s">
        <v>1405</v>
      </c>
      <c r="BH439" s="3" t="s">
        <v>1405</v>
      </c>
      <c r="BI439" s="3" t="s">
        <v>1405</v>
      </c>
      <c r="BJ439" s="3" t="s">
        <v>1405</v>
      </c>
      <c r="BK439" s="3" t="s">
        <v>1405</v>
      </c>
      <c r="BL439" s="3" t="s">
        <v>1405</v>
      </c>
      <c r="BM439" s="3" t="s">
        <v>1405</v>
      </c>
      <c r="BN439" s="3" t="s">
        <v>1405</v>
      </c>
      <c r="BO439" s="3" t="s">
        <v>1405</v>
      </c>
      <c r="BP439" s="3" t="s">
        <v>1405</v>
      </c>
      <c r="BQ439" s="3" t="s">
        <v>1405</v>
      </c>
      <c r="BR439" s="3" t="s">
        <v>1405</v>
      </c>
      <c r="BS439" s="3" t="s">
        <v>1405</v>
      </c>
      <c r="BT439" s="3" t="s">
        <v>1405</v>
      </c>
      <c r="BU439" s="3" t="str">
        <f t="shared" si="113"/>
        <v>89. PRODUCE THE CHEMICAL</v>
      </c>
      <c r="BV439" s="3" t="str">
        <f t="shared" si="113"/>
        <v/>
      </c>
      <c r="BW439" s="3" t="str">
        <f t="shared" si="113"/>
        <v/>
      </c>
      <c r="BX439" s="3" t="str">
        <f t="shared" si="112"/>
        <v>92. SALE OR DISTRIBUTION OF THE CHEMICAL</v>
      </c>
      <c r="BY439" s="3" t="str">
        <f t="shared" si="112"/>
        <v>93. AS A BYPRODUCT</v>
      </c>
      <c r="BZ439" s="3" t="str">
        <f t="shared" si="112"/>
        <v>94. AS A MANUFACTURED IMPURITY</v>
      </c>
      <c r="CA439" s="3" t="str">
        <f t="shared" si="112"/>
        <v/>
      </c>
      <c r="CB439" s="3" t="str">
        <f t="shared" si="112"/>
        <v/>
      </c>
      <c r="CC439" s="3" t="str">
        <f t="shared" si="112"/>
        <v/>
      </c>
      <c r="CD439" s="3" t="str">
        <f t="shared" si="105"/>
        <v/>
      </c>
      <c r="CE439" s="3" t="str">
        <f t="shared" si="105"/>
        <v/>
      </c>
      <c r="CF439" s="3" t="str">
        <f t="shared" si="105"/>
        <v/>
      </c>
      <c r="CG439" s="3" t="str">
        <f t="shared" si="111"/>
        <v/>
      </c>
      <c r="CH439" s="3" t="str">
        <f t="shared" si="111"/>
        <v/>
      </c>
      <c r="CI439" s="3" t="str">
        <f t="shared" si="111"/>
        <v/>
      </c>
      <c r="CJ439" s="3" t="str">
        <f t="shared" si="111"/>
        <v/>
      </c>
      <c r="CK439" s="3" t="str">
        <f t="shared" si="111"/>
        <v/>
      </c>
      <c r="CL439" s="3" t="str">
        <f t="shared" si="111"/>
        <v/>
      </c>
      <c r="CM439" s="3" t="str">
        <f t="shared" si="111"/>
        <v/>
      </c>
      <c r="CN439" s="3" t="str">
        <f t="shared" si="111"/>
        <v/>
      </c>
      <c r="CO439" s="3" t="str">
        <f t="shared" si="111"/>
        <v/>
      </c>
      <c r="CP439" s="3" t="str">
        <f t="shared" si="111"/>
        <v/>
      </c>
      <c r="CQ439" s="3" t="str">
        <f t="shared" si="111"/>
        <v/>
      </c>
      <c r="CR439" s="3" t="str">
        <f t="shared" si="110"/>
        <v/>
      </c>
      <c r="CS439" s="3" t="str">
        <f t="shared" si="110"/>
        <v/>
      </c>
      <c r="CT439" s="3" t="str">
        <f t="shared" si="110"/>
        <v/>
      </c>
      <c r="CU439" s="3" t="str">
        <f t="shared" si="110"/>
        <v/>
      </c>
      <c r="CV439" s="3" t="str">
        <f t="shared" si="110"/>
        <v>116. AS A PROCESS IMPURITY</v>
      </c>
      <c r="CW439" s="3" t="str">
        <f t="shared" si="109"/>
        <v/>
      </c>
      <c r="CX439" s="3" t="str">
        <f t="shared" si="109"/>
        <v/>
      </c>
      <c r="CY439" s="3" t="str">
        <f t="shared" si="109"/>
        <v/>
      </c>
      <c r="CZ439" s="3" t="str">
        <f t="shared" si="109"/>
        <v/>
      </c>
      <c r="DA439" s="3" t="str">
        <f t="shared" si="109"/>
        <v/>
      </c>
      <c r="DB439" s="3" t="str">
        <f t="shared" si="109"/>
        <v/>
      </c>
      <c r="DC439" s="3" t="str">
        <f t="shared" si="109"/>
        <v/>
      </c>
      <c r="DD439" s="3" t="str">
        <f t="shared" si="109"/>
        <v/>
      </c>
      <c r="DE439" s="3" t="str">
        <f t="shared" si="108"/>
        <v/>
      </c>
      <c r="DF439" s="3" t="str">
        <f t="shared" si="108"/>
        <v/>
      </c>
      <c r="DG439" s="3" t="str">
        <f t="shared" si="108"/>
        <v/>
      </c>
      <c r="DH439" s="3" t="str">
        <f t="shared" si="107"/>
        <v/>
      </c>
      <c r="DI439" s="3" t="str">
        <f t="shared" si="107"/>
        <v/>
      </c>
      <c r="DJ439" s="3" t="str">
        <f t="shared" si="107"/>
        <v/>
      </c>
      <c r="DK439" s="3" t="str">
        <f t="shared" si="107"/>
        <v/>
      </c>
      <c r="DL439" s="3" t="str">
        <f t="shared" si="107"/>
        <v/>
      </c>
      <c r="DM439" s="3" t="str">
        <f t="shared" si="107"/>
        <v/>
      </c>
      <c r="DN439" s="3" t="str">
        <f t="shared" si="107"/>
        <v/>
      </c>
      <c r="DO439" s="3" t="str">
        <f t="shared" si="107"/>
        <v/>
      </c>
      <c r="DP439" s="3" t="str">
        <f t="shared" si="107"/>
        <v/>
      </c>
      <c r="DQ439" s="3" t="str">
        <f t="shared" si="104"/>
        <v/>
      </c>
      <c r="DR439" s="3" t="str">
        <f t="shared" si="104"/>
        <v/>
      </c>
      <c r="DS439" s="3" t="str">
        <f t="shared" si="104"/>
        <v/>
      </c>
      <c r="DT439" s="3" t="str">
        <f t="shared" si="104"/>
        <v/>
      </c>
      <c r="DU439" s="3" t="str">
        <f t="shared" si="104"/>
        <v/>
      </c>
      <c r="DV439" s="3" t="str">
        <f t="shared" si="104"/>
        <v/>
      </c>
    </row>
    <row r="440" spans="1:126" ht="105">
      <c r="A440" t="s">
        <v>115</v>
      </c>
      <c r="B440">
        <v>2019</v>
      </c>
      <c r="C440" t="s">
        <v>114</v>
      </c>
      <c r="D440">
        <v>106990</v>
      </c>
      <c r="E440" s="31">
        <v>1319218498044</v>
      </c>
      <c r="F440" t="s">
        <v>806</v>
      </c>
      <c r="G440">
        <v>325211</v>
      </c>
      <c r="H440" t="s">
        <v>807</v>
      </c>
      <c r="I440" t="s">
        <v>808</v>
      </c>
      <c r="J440" t="s">
        <v>809</v>
      </c>
      <c r="K440" t="s">
        <v>148</v>
      </c>
      <c r="L440">
        <v>77978</v>
      </c>
      <c r="M440" s="3" t="str">
        <f t="shared" si="101"/>
        <v>89. PRODUCE THE CHEMICAL, 92. SALE OR DISTRIBUTION OF THE CHEMICAL, 93. AS A BYPRODUCT, 94. AS A MANUFACTURED IMPURITY, 116. AS A PROCESS IMPURITY</v>
      </c>
      <c r="N440" s="3" t="s">
        <v>66</v>
      </c>
      <c r="O440" s="3" t="s">
        <v>1456</v>
      </c>
      <c r="P440">
        <v>204</v>
      </c>
      <c r="Q440">
        <v>7756</v>
      </c>
      <c r="R440">
        <v>7960</v>
      </c>
      <c r="S440" s="3" t="s">
        <v>1407</v>
      </c>
      <c r="T440" s="3" t="s">
        <v>1405</v>
      </c>
      <c r="U440" s="3" t="s">
        <v>1405</v>
      </c>
      <c r="V440" s="3" t="s">
        <v>1407</v>
      </c>
      <c r="W440" s="3" t="s">
        <v>1407</v>
      </c>
      <c r="X440" s="3" t="s">
        <v>1407</v>
      </c>
      <c r="Y440" s="3" t="s">
        <v>1405</v>
      </c>
      <c r="Z440" s="3" t="s">
        <v>1405</v>
      </c>
      <c r="AA440" s="3" t="s">
        <v>1405</v>
      </c>
      <c r="AB440" s="3" t="s">
        <v>1405</v>
      </c>
      <c r="AC440" s="3" t="s">
        <v>1405</v>
      </c>
      <c r="AD440" s="3" t="s">
        <v>1405</v>
      </c>
      <c r="AE440" s="3" t="s">
        <v>1405</v>
      </c>
      <c r="AF440" s="3" t="s">
        <v>1405</v>
      </c>
      <c r="AG440" s="3" t="s">
        <v>1405</v>
      </c>
      <c r="AH440" s="3" t="s">
        <v>1405</v>
      </c>
      <c r="AI440" s="3" t="s">
        <v>1405</v>
      </c>
      <c r="AJ440" s="3" t="s">
        <v>1405</v>
      </c>
      <c r="AK440" s="3" t="s">
        <v>1405</v>
      </c>
      <c r="AL440" s="3" t="s">
        <v>1405</v>
      </c>
      <c r="AM440" s="3" t="s">
        <v>1405</v>
      </c>
      <c r="AN440" s="3" t="s">
        <v>1405</v>
      </c>
      <c r="AO440" s="3" t="s">
        <v>1405</v>
      </c>
      <c r="AP440" s="3" t="s">
        <v>1405</v>
      </c>
      <c r="AQ440" s="3" t="s">
        <v>1405</v>
      </c>
      <c r="AR440" s="3" t="s">
        <v>1405</v>
      </c>
      <c r="AS440" s="3" t="s">
        <v>1405</v>
      </c>
      <c r="AT440" s="3" t="s">
        <v>1407</v>
      </c>
      <c r="AU440" s="3" t="s">
        <v>1405</v>
      </c>
      <c r="AV440" s="3" t="s">
        <v>1405</v>
      </c>
      <c r="AW440" s="3" t="s">
        <v>1405</v>
      </c>
      <c r="AX440" s="3" t="s">
        <v>1405</v>
      </c>
      <c r="AY440" s="3" t="s">
        <v>1405</v>
      </c>
      <c r="AZ440" s="3" t="s">
        <v>1405</v>
      </c>
      <c r="BA440" s="3" t="s">
        <v>1405</v>
      </c>
      <c r="BB440" s="3" t="s">
        <v>1405</v>
      </c>
      <c r="BC440" s="3" t="s">
        <v>1405</v>
      </c>
      <c r="BD440" s="3" t="s">
        <v>1405</v>
      </c>
      <c r="BE440" s="3" t="s">
        <v>1405</v>
      </c>
      <c r="BF440" s="3" t="s">
        <v>1405</v>
      </c>
      <c r="BG440" s="3" t="s">
        <v>1405</v>
      </c>
      <c r="BH440" s="3" t="s">
        <v>1405</v>
      </c>
      <c r="BI440" s="3" t="s">
        <v>1405</v>
      </c>
      <c r="BJ440" s="3" t="s">
        <v>1405</v>
      </c>
      <c r="BK440" s="3" t="s">
        <v>1405</v>
      </c>
      <c r="BL440" s="3" t="s">
        <v>1405</v>
      </c>
      <c r="BM440" s="3" t="s">
        <v>1405</v>
      </c>
      <c r="BN440" s="3" t="s">
        <v>1405</v>
      </c>
      <c r="BO440" s="3" t="s">
        <v>1405</v>
      </c>
      <c r="BP440" s="3" t="s">
        <v>1405</v>
      </c>
      <c r="BQ440" s="3" t="s">
        <v>1405</v>
      </c>
      <c r="BR440" s="3" t="s">
        <v>1405</v>
      </c>
      <c r="BS440" s="3" t="s">
        <v>1405</v>
      </c>
      <c r="BT440" s="3" t="s">
        <v>1405</v>
      </c>
      <c r="BU440" s="3" t="str">
        <f t="shared" si="113"/>
        <v>89. PRODUCE THE CHEMICAL</v>
      </c>
      <c r="BV440" s="3" t="str">
        <f t="shared" si="113"/>
        <v/>
      </c>
      <c r="BW440" s="3" t="str">
        <f t="shared" si="113"/>
        <v/>
      </c>
      <c r="BX440" s="3" t="str">
        <f t="shared" si="112"/>
        <v>92. SALE OR DISTRIBUTION OF THE CHEMICAL</v>
      </c>
      <c r="BY440" s="3" t="str">
        <f t="shared" si="112"/>
        <v>93. AS A BYPRODUCT</v>
      </c>
      <c r="BZ440" s="3" t="str">
        <f t="shared" si="112"/>
        <v>94. AS A MANUFACTURED IMPURITY</v>
      </c>
      <c r="CA440" s="3" t="str">
        <f t="shared" si="112"/>
        <v/>
      </c>
      <c r="CB440" s="3" t="str">
        <f t="shared" si="112"/>
        <v/>
      </c>
      <c r="CC440" s="3" t="str">
        <f t="shared" si="112"/>
        <v/>
      </c>
      <c r="CD440" s="3" t="str">
        <f t="shared" si="105"/>
        <v/>
      </c>
      <c r="CE440" s="3" t="str">
        <f t="shared" si="105"/>
        <v/>
      </c>
      <c r="CF440" s="3" t="str">
        <f t="shared" si="105"/>
        <v/>
      </c>
      <c r="CG440" s="3" t="str">
        <f t="shared" si="111"/>
        <v/>
      </c>
      <c r="CH440" s="3" t="str">
        <f t="shared" si="111"/>
        <v/>
      </c>
      <c r="CI440" s="3" t="str">
        <f t="shared" si="111"/>
        <v/>
      </c>
      <c r="CJ440" s="3" t="str">
        <f t="shared" si="111"/>
        <v/>
      </c>
      <c r="CK440" s="3" t="str">
        <f t="shared" si="111"/>
        <v/>
      </c>
      <c r="CL440" s="3" t="str">
        <f t="shared" si="111"/>
        <v/>
      </c>
      <c r="CM440" s="3" t="str">
        <f t="shared" si="111"/>
        <v/>
      </c>
      <c r="CN440" s="3" t="str">
        <f t="shared" si="111"/>
        <v/>
      </c>
      <c r="CO440" s="3" t="str">
        <f t="shared" si="111"/>
        <v/>
      </c>
      <c r="CP440" s="3" t="str">
        <f t="shared" si="111"/>
        <v/>
      </c>
      <c r="CQ440" s="3" t="str">
        <f t="shared" si="111"/>
        <v/>
      </c>
      <c r="CR440" s="3" t="str">
        <f t="shared" si="110"/>
        <v/>
      </c>
      <c r="CS440" s="3" t="str">
        <f t="shared" si="110"/>
        <v/>
      </c>
      <c r="CT440" s="3" t="str">
        <f t="shared" si="110"/>
        <v/>
      </c>
      <c r="CU440" s="3" t="str">
        <f t="shared" si="110"/>
        <v/>
      </c>
      <c r="CV440" s="3" t="str">
        <f t="shared" si="110"/>
        <v>116. AS A PROCESS IMPURITY</v>
      </c>
      <c r="CW440" s="3" t="str">
        <f t="shared" si="109"/>
        <v/>
      </c>
      <c r="CX440" s="3" t="str">
        <f t="shared" si="109"/>
        <v/>
      </c>
      <c r="CY440" s="3" t="str">
        <f t="shared" si="109"/>
        <v/>
      </c>
      <c r="CZ440" s="3" t="str">
        <f t="shared" si="109"/>
        <v/>
      </c>
      <c r="DA440" s="3" t="str">
        <f t="shared" si="109"/>
        <v/>
      </c>
      <c r="DB440" s="3" t="str">
        <f t="shared" si="109"/>
        <v/>
      </c>
      <c r="DC440" s="3" t="str">
        <f t="shared" si="109"/>
        <v/>
      </c>
      <c r="DD440" s="3" t="str">
        <f t="shared" si="109"/>
        <v/>
      </c>
      <c r="DE440" s="3" t="str">
        <f t="shared" si="108"/>
        <v/>
      </c>
      <c r="DF440" s="3" t="str">
        <f t="shared" si="108"/>
        <v/>
      </c>
      <c r="DG440" s="3" t="str">
        <f t="shared" si="108"/>
        <v/>
      </c>
      <c r="DH440" s="3" t="str">
        <f t="shared" si="107"/>
        <v/>
      </c>
      <c r="DI440" s="3" t="str">
        <f t="shared" si="107"/>
        <v/>
      </c>
      <c r="DJ440" s="3" t="str">
        <f t="shared" si="107"/>
        <v/>
      </c>
      <c r="DK440" s="3" t="str">
        <f t="shared" si="107"/>
        <v/>
      </c>
      <c r="DL440" s="3" t="str">
        <f t="shared" si="107"/>
        <v/>
      </c>
      <c r="DM440" s="3" t="str">
        <f t="shared" si="107"/>
        <v/>
      </c>
      <c r="DN440" s="3" t="str">
        <f t="shared" si="107"/>
        <v/>
      </c>
      <c r="DO440" s="3" t="str">
        <f t="shared" si="107"/>
        <v/>
      </c>
      <c r="DP440" s="3" t="str">
        <f t="shared" si="107"/>
        <v/>
      </c>
      <c r="DQ440" s="3" t="str">
        <f t="shared" si="104"/>
        <v/>
      </c>
      <c r="DR440" s="3" t="str">
        <f t="shared" si="104"/>
        <v/>
      </c>
      <c r="DS440" s="3" t="str">
        <f t="shared" si="104"/>
        <v/>
      </c>
      <c r="DT440" s="3" t="str">
        <f t="shared" si="104"/>
        <v/>
      </c>
      <c r="DU440" s="3" t="str">
        <f t="shared" si="104"/>
        <v/>
      </c>
      <c r="DV440" s="3" t="str">
        <f t="shared" si="104"/>
        <v/>
      </c>
    </row>
    <row r="441" spans="1:126" ht="75">
      <c r="A441" t="s">
        <v>115</v>
      </c>
      <c r="B441">
        <v>2020</v>
      </c>
      <c r="C441" t="s">
        <v>114</v>
      </c>
      <c r="D441">
        <v>106990</v>
      </c>
      <c r="E441" s="31">
        <v>1320220601569</v>
      </c>
      <c r="F441" t="s">
        <v>806</v>
      </c>
      <c r="G441">
        <v>325199</v>
      </c>
      <c r="H441" t="s">
        <v>807</v>
      </c>
      <c r="I441" t="s">
        <v>808</v>
      </c>
      <c r="J441" t="s">
        <v>809</v>
      </c>
      <c r="K441" t="s">
        <v>148</v>
      </c>
      <c r="L441">
        <v>77978</v>
      </c>
      <c r="M441" s="3" t="str">
        <f t="shared" si="101"/>
        <v>133. ANCILLARY OR OTHER USE, 142. Z399  OTHER</v>
      </c>
      <c r="N441" s="3" t="s">
        <v>66</v>
      </c>
      <c r="O441" s="3" t="s">
        <v>1456</v>
      </c>
      <c r="P441">
        <v>1561</v>
      </c>
      <c r="Q441">
        <v>3279</v>
      </c>
      <c r="R441">
        <v>4840</v>
      </c>
      <c r="S441" s="3" t="s">
        <v>1405</v>
      </c>
      <c r="T441" s="3" t="s">
        <v>1405</v>
      </c>
      <c r="U441" s="3" t="s">
        <v>1405</v>
      </c>
      <c r="V441" s="3" t="s">
        <v>1405</v>
      </c>
      <c r="W441" s="3" t="s">
        <v>1405</v>
      </c>
      <c r="X441" s="3" t="s">
        <v>1405</v>
      </c>
      <c r="Y441" s="3" t="s">
        <v>1405</v>
      </c>
      <c r="Z441" s="3" t="s">
        <v>1405</v>
      </c>
      <c r="AA441" s="3" t="s">
        <v>1405</v>
      </c>
      <c r="AB441" s="3" t="s">
        <v>1405</v>
      </c>
      <c r="AC441" s="3" t="s">
        <v>1405</v>
      </c>
      <c r="AD441" s="3" t="s">
        <v>1405</v>
      </c>
      <c r="AE441" s="3" t="s">
        <v>1405</v>
      </c>
      <c r="AF441" s="3" t="s">
        <v>1405</v>
      </c>
      <c r="AG441" s="3" t="s">
        <v>1405</v>
      </c>
      <c r="AH441" s="3" t="s">
        <v>1405</v>
      </c>
      <c r="AI441" s="3" t="s">
        <v>1405</v>
      </c>
      <c r="AJ441" s="3" t="s">
        <v>1405</v>
      </c>
      <c r="AK441" s="3" t="s">
        <v>1405</v>
      </c>
      <c r="AL441" s="3" t="s">
        <v>1405</v>
      </c>
      <c r="AM441" s="3" t="s">
        <v>1405</v>
      </c>
      <c r="AN441" s="3" t="s">
        <v>1405</v>
      </c>
      <c r="AO441" s="3" t="s">
        <v>1405</v>
      </c>
      <c r="AP441" s="3" t="s">
        <v>1405</v>
      </c>
      <c r="AQ441" s="3" t="s">
        <v>1405</v>
      </c>
      <c r="AR441" s="3" t="s">
        <v>1405</v>
      </c>
      <c r="AS441" s="3" t="s">
        <v>1405</v>
      </c>
      <c r="AT441" s="3" t="s">
        <v>1405</v>
      </c>
      <c r="AU441" s="3" t="s">
        <v>1405</v>
      </c>
      <c r="AV441" s="3" t="s">
        <v>1405</v>
      </c>
      <c r="AW441" s="3" t="s">
        <v>1405</v>
      </c>
      <c r="AX441" s="3" t="s">
        <v>1405</v>
      </c>
      <c r="AY441" s="3" t="s">
        <v>1405</v>
      </c>
      <c r="AZ441" s="3" t="s">
        <v>1405</v>
      </c>
      <c r="BA441" s="3" t="s">
        <v>1405</v>
      </c>
      <c r="BB441" s="3" t="s">
        <v>1405</v>
      </c>
      <c r="BC441" s="3" t="s">
        <v>1405</v>
      </c>
      <c r="BD441" s="3" t="s">
        <v>1405</v>
      </c>
      <c r="BE441" s="3" t="s">
        <v>1405</v>
      </c>
      <c r="BF441" s="3" t="s">
        <v>1405</v>
      </c>
      <c r="BG441" s="3" t="s">
        <v>1405</v>
      </c>
      <c r="BH441" s="3" t="s">
        <v>1405</v>
      </c>
      <c r="BI441" s="3" t="s">
        <v>1405</v>
      </c>
      <c r="BJ441" s="3" t="s">
        <v>1405</v>
      </c>
      <c r="BK441" s="3" t="s">
        <v>1407</v>
      </c>
      <c r="BL441" s="3" t="s">
        <v>1405</v>
      </c>
      <c r="BM441" s="3" t="s">
        <v>1405</v>
      </c>
      <c r="BN441" s="3" t="s">
        <v>1405</v>
      </c>
      <c r="BO441" s="3" t="s">
        <v>1405</v>
      </c>
      <c r="BP441" s="3" t="s">
        <v>1405</v>
      </c>
      <c r="BQ441" s="3" t="s">
        <v>1405</v>
      </c>
      <c r="BR441" s="3" t="s">
        <v>1405</v>
      </c>
      <c r="BS441" s="3" t="s">
        <v>1405</v>
      </c>
      <c r="BT441" s="3" t="s">
        <v>1407</v>
      </c>
      <c r="BU441" s="3" t="str">
        <f t="shared" si="113"/>
        <v/>
      </c>
      <c r="BV441" s="3" t="str">
        <f t="shared" si="113"/>
        <v/>
      </c>
      <c r="BW441" s="3" t="str">
        <f t="shared" si="113"/>
        <v/>
      </c>
      <c r="BX441" s="3" t="str">
        <f t="shared" si="112"/>
        <v/>
      </c>
      <c r="BY441" s="3" t="str">
        <f t="shared" si="112"/>
        <v/>
      </c>
      <c r="BZ441" s="3" t="str">
        <f t="shared" si="112"/>
        <v/>
      </c>
      <c r="CA441" s="3" t="str">
        <f t="shared" si="112"/>
        <v/>
      </c>
      <c r="CB441" s="3" t="str">
        <f t="shared" si="112"/>
        <v/>
      </c>
      <c r="CC441" s="3" t="str">
        <f t="shared" si="112"/>
        <v/>
      </c>
      <c r="CD441" s="3" t="str">
        <f t="shared" si="105"/>
        <v/>
      </c>
      <c r="CE441" s="3" t="str">
        <f t="shared" si="105"/>
        <v/>
      </c>
      <c r="CF441" s="3" t="str">
        <f t="shared" si="105"/>
        <v/>
      </c>
      <c r="CG441" s="3" t="str">
        <f t="shared" si="111"/>
        <v/>
      </c>
      <c r="CH441" s="3" t="str">
        <f t="shared" si="111"/>
        <v/>
      </c>
      <c r="CI441" s="3" t="str">
        <f t="shared" si="111"/>
        <v/>
      </c>
      <c r="CJ441" s="3" t="str">
        <f t="shared" si="111"/>
        <v/>
      </c>
      <c r="CK441" s="3" t="str">
        <f t="shared" si="111"/>
        <v/>
      </c>
      <c r="CL441" s="3" t="str">
        <f t="shared" si="111"/>
        <v/>
      </c>
      <c r="CM441" s="3" t="str">
        <f t="shared" si="111"/>
        <v/>
      </c>
      <c r="CN441" s="3" t="str">
        <f t="shared" si="111"/>
        <v/>
      </c>
      <c r="CO441" s="3" t="str">
        <f t="shared" si="111"/>
        <v/>
      </c>
      <c r="CP441" s="3" t="str">
        <f t="shared" si="111"/>
        <v/>
      </c>
      <c r="CQ441" s="3" t="str">
        <f t="shared" si="111"/>
        <v/>
      </c>
      <c r="CR441" s="3" t="str">
        <f t="shared" si="110"/>
        <v/>
      </c>
      <c r="CS441" s="3" t="str">
        <f t="shared" si="110"/>
        <v/>
      </c>
      <c r="CT441" s="3" t="str">
        <f t="shared" si="110"/>
        <v/>
      </c>
      <c r="CU441" s="3" t="str">
        <f t="shared" si="110"/>
        <v/>
      </c>
      <c r="CV441" s="3" t="str">
        <f t="shared" si="110"/>
        <v/>
      </c>
      <c r="CW441" s="3" t="str">
        <f t="shared" si="109"/>
        <v/>
      </c>
      <c r="CX441" s="3" t="str">
        <f t="shared" si="109"/>
        <v/>
      </c>
      <c r="CY441" s="3" t="str">
        <f t="shared" si="109"/>
        <v/>
      </c>
      <c r="CZ441" s="3" t="str">
        <f t="shared" si="109"/>
        <v/>
      </c>
      <c r="DA441" s="3" t="str">
        <f t="shared" si="109"/>
        <v/>
      </c>
      <c r="DB441" s="3" t="str">
        <f t="shared" si="109"/>
        <v/>
      </c>
      <c r="DC441" s="3" t="str">
        <f t="shared" si="109"/>
        <v/>
      </c>
      <c r="DD441" s="3" t="str">
        <f t="shared" si="109"/>
        <v/>
      </c>
      <c r="DE441" s="3" t="str">
        <f t="shared" si="108"/>
        <v/>
      </c>
      <c r="DF441" s="3" t="str">
        <f t="shared" si="108"/>
        <v/>
      </c>
      <c r="DG441" s="3" t="str">
        <f t="shared" si="108"/>
        <v/>
      </c>
      <c r="DH441" s="3" t="str">
        <f t="shared" si="107"/>
        <v/>
      </c>
      <c r="DI441" s="3" t="str">
        <f t="shared" si="107"/>
        <v/>
      </c>
      <c r="DJ441" s="3" t="str">
        <f t="shared" si="107"/>
        <v/>
      </c>
      <c r="DK441" s="3" t="str">
        <f t="shared" si="107"/>
        <v/>
      </c>
      <c r="DL441" s="3" t="str">
        <f t="shared" si="107"/>
        <v/>
      </c>
      <c r="DM441" s="3" t="str">
        <f t="shared" si="107"/>
        <v>133. ANCILLARY OR OTHER USE</v>
      </c>
      <c r="DN441" s="3" t="str">
        <f t="shared" si="107"/>
        <v/>
      </c>
      <c r="DO441" s="3" t="str">
        <f t="shared" si="107"/>
        <v/>
      </c>
      <c r="DP441" s="3" t="str">
        <f t="shared" si="107"/>
        <v/>
      </c>
      <c r="DQ441" s="3" t="str">
        <f t="shared" si="104"/>
        <v/>
      </c>
      <c r="DR441" s="3" t="str">
        <f t="shared" si="104"/>
        <v/>
      </c>
      <c r="DS441" s="3" t="str">
        <f t="shared" si="104"/>
        <v/>
      </c>
      <c r="DT441" s="3" t="str">
        <f t="shared" si="104"/>
        <v/>
      </c>
      <c r="DU441" s="3" t="str">
        <f t="shared" si="104"/>
        <v/>
      </c>
      <c r="DV441" s="3" t="str">
        <f t="shared" si="104"/>
        <v>142. Z399  OTHER</v>
      </c>
    </row>
    <row r="442" spans="1:126" ht="105">
      <c r="A442" t="s">
        <v>115</v>
      </c>
      <c r="B442">
        <v>2021</v>
      </c>
      <c r="C442" t="s">
        <v>114</v>
      </c>
      <c r="D442">
        <v>106990</v>
      </c>
      <c r="E442" s="31">
        <v>1321220408429</v>
      </c>
      <c r="F442" t="s">
        <v>806</v>
      </c>
      <c r="G442">
        <v>325211</v>
      </c>
      <c r="H442" t="s">
        <v>807</v>
      </c>
      <c r="I442" t="s">
        <v>808</v>
      </c>
      <c r="J442" t="s">
        <v>809</v>
      </c>
      <c r="K442" t="s">
        <v>148</v>
      </c>
      <c r="L442">
        <v>77978</v>
      </c>
      <c r="M442" s="3" t="str">
        <f t="shared" si="101"/>
        <v>89. PRODUCE THE CHEMICAL, 92. SALE OR DISTRIBUTION OF THE CHEMICAL, 93. AS A BYPRODUCT, 94. AS A MANUFACTURED IMPURITY, 116. AS A PROCESS IMPURITY</v>
      </c>
      <c r="N442" s="3" t="s">
        <v>66</v>
      </c>
      <c r="O442" s="3" t="s">
        <v>1456</v>
      </c>
      <c r="P442">
        <v>1463</v>
      </c>
      <c r="Q442">
        <v>50961</v>
      </c>
      <c r="R442">
        <v>52424</v>
      </c>
      <c r="S442" s="3" t="s">
        <v>1407</v>
      </c>
      <c r="T442" s="3" t="s">
        <v>1405</v>
      </c>
      <c r="U442" s="3" t="s">
        <v>1405</v>
      </c>
      <c r="V442" s="3" t="s">
        <v>1407</v>
      </c>
      <c r="W442" s="3" t="s">
        <v>1407</v>
      </c>
      <c r="X442" s="3" t="s">
        <v>1407</v>
      </c>
      <c r="Y442" s="3" t="s">
        <v>1405</v>
      </c>
      <c r="Z442" s="3" t="s">
        <v>1405</v>
      </c>
      <c r="AA442" s="3" t="s">
        <v>1405</v>
      </c>
      <c r="AB442" s="3" t="s">
        <v>1405</v>
      </c>
      <c r="AC442" s="3" t="s">
        <v>1405</v>
      </c>
      <c r="AD442" s="3" t="s">
        <v>1405</v>
      </c>
      <c r="AE442" s="3" t="s">
        <v>1405</v>
      </c>
      <c r="AF442" s="3" t="s">
        <v>1405</v>
      </c>
      <c r="AG442" s="3" t="s">
        <v>1405</v>
      </c>
      <c r="AH442" s="3" t="s">
        <v>1405</v>
      </c>
      <c r="AI442" s="3" t="s">
        <v>1405</v>
      </c>
      <c r="AJ442" s="3" t="s">
        <v>1405</v>
      </c>
      <c r="AK442" s="3" t="s">
        <v>1405</v>
      </c>
      <c r="AL442" s="3" t="s">
        <v>1405</v>
      </c>
      <c r="AM442" s="3" t="s">
        <v>1405</v>
      </c>
      <c r="AN442" s="3" t="s">
        <v>1405</v>
      </c>
      <c r="AO442" s="3" t="s">
        <v>1405</v>
      </c>
      <c r="AP442" s="3" t="s">
        <v>1405</v>
      </c>
      <c r="AQ442" s="3" t="s">
        <v>1405</v>
      </c>
      <c r="AR442" s="3" t="s">
        <v>1405</v>
      </c>
      <c r="AS442" s="3" t="s">
        <v>1405</v>
      </c>
      <c r="AT442" s="3" t="s">
        <v>1407</v>
      </c>
      <c r="AU442" s="3" t="s">
        <v>1405</v>
      </c>
      <c r="AV442" s="3" t="s">
        <v>1405</v>
      </c>
      <c r="AW442" s="3" t="s">
        <v>1405</v>
      </c>
      <c r="AX442" s="3" t="s">
        <v>1405</v>
      </c>
      <c r="AY442" s="3" t="s">
        <v>1405</v>
      </c>
      <c r="AZ442" s="3" t="s">
        <v>1405</v>
      </c>
      <c r="BA442" s="3" t="s">
        <v>1405</v>
      </c>
      <c r="BB442" s="3" t="s">
        <v>1405</v>
      </c>
      <c r="BC442" s="3" t="s">
        <v>1405</v>
      </c>
      <c r="BD442" s="3" t="s">
        <v>1405</v>
      </c>
      <c r="BE442" s="3" t="s">
        <v>1405</v>
      </c>
      <c r="BF442" s="3" t="s">
        <v>1405</v>
      </c>
      <c r="BG442" s="3" t="s">
        <v>1405</v>
      </c>
      <c r="BH442" s="3" t="s">
        <v>1405</v>
      </c>
      <c r="BI442" s="3" t="s">
        <v>1405</v>
      </c>
      <c r="BJ442" s="3" t="s">
        <v>1405</v>
      </c>
      <c r="BK442" s="3" t="s">
        <v>1405</v>
      </c>
      <c r="BL442" s="3" t="s">
        <v>1405</v>
      </c>
      <c r="BM442" s="3" t="s">
        <v>1405</v>
      </c>
      <c r="BN442" s="3" t="s">
        <v>1405</v>
      </c>
      <c r="BO442" s="3" t="s">
        <v>1405</v>
      </c>
      <c r="BP442" s="3" t="s">
        <v>1405</v>
      </c>
      <c r="BQ442" s="3" t="s">
        <v>1405</v>
      </c>
      <c r="BR442" s="3" t="s">
        <v>1405</v>
      </c>
      <c r="BS442" s="3" t="s">
        <v>1405</v>
      </c>
      <c r="BT442" s="3" t="s">
        <v>1405</v>
      </c>
      <c r="BU442" s="3" t="str">
        <f t="shared" si="113"/>
        <v>89. PRODUCE THE CHEMICAL</v>
      </c>
      <c r="BV442" s="3" t="str">
        <f t="shared" si="113"/>
        <v/>
      </c>
      <c r="BW442" s="3" t="str">
        <f t="shared" si="113"/>
        <v/>
      </c>
      <c r="BX442" s="3" t="str">
        <f t="shared" si="112"/>
        <v>92. SALE OR DISTRIBUTION OF THE CHEMICAL</v>
      </c>
      <c r="BY442" s="3" t="str">
        <f t="shared" si="112"/>
        <v>93. AS A BYPRODUCT</v>
      </c>
      <c r="BZ442" s="3" t="str">
        <f t="shared" si="112"/>
        <v>94. AS A MANUFACTURED IMPURITY</v>
      </c>
      <c r="CA442" s="3" t="str">
        <f t="shared" si="112"/>
        <v/>
      </c>
      <c r="CB442" s="3" t="str">
        <f t="shared" si="112"/>
        <v/>
      </c>
      <c r="CC442" s="3" t="str">
        <f t="shared" si="112"/>
        <v/>
      </c>
      <c r="CD442" s="3" t="str">
        <f t="shared" si="105"/>
        <v/>
      </c>
      <c r="CE442" s="3" t="str">
        <f t="shared" si="105"/>
        <v/>
      </c>
      <c r="CF442" s="3" t="str">
        <f t="shared" si="105"/>
        <v/>
      </c>
      <c r="CG442" s="3" t="str">
        <f t="shared" si="111"/>
        <v/>
      </c>
      <c r="CH442" s="3" t="str">
        <f t="shared" si="111"/>
        <v/>
      </c>
      <c r="CI442" s="3" t="str">
        <f t="shared" si="111"/>
        <v/>
      </c>
      <c r="CJ442" s="3" t="str">
        <f t="shared" si="111"/>
        <v/>
      </c>
      <c r="CK442" s="3" t="str">
        <f t="shared" si="111"/>
        <v/>
      </c>
      <c r="CL442" s="3" t="str">
        <f t="shared" si="111"/>
        <v/>
      </c>
      <c r="CM442" s="3" t="str">
        <f t="shared" si="111"/>
        <v/>
      </c>
      <c r="CN442" s="3" t="str">
        <f t="shared" si="111"/>
        <v/>
      </c>
      <c r="CO442" s="3" t="str">
        <f t="shared" si="111"/>
        <v/>
      </c>
      <c r="CP442" s="3" t="str">
        <f t="shared" si="111"/>
        <v/>
      </c>
      <c r="CQ442" s="3" t="str">
        <f t="shared" si="111"/>
        <v/>
      </c>
      <c r="CR442" s="3" t="str">
        <f t="shared" si="110"/>
        <v/>
      </c>
      <c r="CS442" s="3" t="str">
        <f t="shared" si="110"/>
        <v/>
      </c>
      <c r="CT442" s="3" t="str">
        <f t="shared" si="110"/>
        <v/>
      </c>
      <c r="CU442" s="3" t="str">
        <f t="shared" si="110"/>
        <v/>
      </c>
      <c r="CV442" s="3" t="str">
        <f t="shared" si="110"/>
        <v>116. AS A PROCESS IMPURITY</v>
      </c>
      <c r="CW442" s="3" t="str">
        <f t="shared" si="109"/>
        <v/>
      </c>
      <c r="CX442" s="3" t="str">
        <f t="shared" si="109"/>
        <v/>
      </c>
      <c r="CY442" s="3" t="str">
        <f t="shared" si="109"/>
        <v/>
      </c>
      <c r="CZ442" s="3" t="str">
        <f t="shared" si="109"/>
        <v/>
      </c>
      <c r="DA442" s="3" t="str">
        <f t="shared" si="109"/>
        <v/>
      </c>
      <c r="DB442" s="3" t="str">
        <f t="shared" si="109"/>
        <v/>
      </c>
      <c r="DC442" s="3" t="str">
        <f t="shared" si="109"/>
        <v/>
      </c>
      <c r="DD442" s="3" t="str">
        <f t="shared" si="109"/>
        <v/>
      </c>
      <c r="DE442" s="3" t="str">
        <f t="shared" si="108"/>
        <v/>
      </c>
      <c r="DF442" s="3" t="str">
        <f t="shared" si="108"/>
        <v/>
      </c>
      <c r="DG442" s="3" t="str">
        <f t="shared" si="108"/>
        <v/>
      </c>
      <c r="DH442" s="3" t="str">
        <f t="shared" si="107"/>
        <v/>
      </c>
      <c r="DI442" s="3" t="str">
        <f t="shared" si="107"/>
        <v/>
      </c>
      <c r="DJ442" s="3" t="str">
        <f t="shared" si="107"/>
        <v/>
      </c>
      <c r="DK442" s="3" t="str">
        <f t="shared" si="107"/>
        <v/>
      </c>
      <c r="DL442" s="3" t="str">
        <f t="shared" si="107"/>
        <v/>
      </c>
      <c r="DM442" s="3" t="str">
        <f t="shared" si="107"/>
        <v/>
      </c>
      <c r="DN442" s="3" t="str">
        <f t="shared" si="107"/>
        <v/>
      </c>
      <c r="DO442" s="3" t="str">
        <f t="shared" si="107"/>
        <v/>
      </c>
      <c r="DP442" s="3" t="str">
        <f t="shared" si="107"/>
        <v/>
      </c>
      <c r="DQ442" s="3" t="str">
        <f t="shared" si="104"/>
        <v/>
      </c>
      <c r="DR442" s="3" t="str">
        <f t="shared" si="104"/>
        <v/>
      </c>
      <c r="DS442" s="3" t="str">
        <f t="shared" si="104"/>
        <v/>
      </c>
      <c r="DT442" s="3" t="str">
        <f t="shared" si="104"/>
        <v/>
      </c>
      <c r="DU442" s="3" t="str">
        <f t="shared" si="104"/>
        <v/>
      </c>
      <c r="DV442" s="3" t="str">
        <f t="shared" si="104"/>
        <v/>
      </c>
    </row>
    <row r="443" spans="1:126" ht="62.45" customHeight="1">
      <c r="A443" t="s">
        <v>115</v>
      </c>
      <c r="B443">
        <v>2016</v>
      </c>
      <c r="C443" t="s">
        <v>114</v>
      </c>
      <c r="D443">
        <v>106990</v>
      </c>
      <c r="E443" s="31">
        <v>1316215572722</v>
      </c>
      <c r="F443" t="s">
        <v>812</v>
      </c>
      <c r="G443">
        <v>325199</v>
      </c>
      <c r="H443" t="s">
        <v>813</v>
      </c>
      <c r="I443" t="s">
        <v>176</v>
      </c>
      <c r="J443" t="s">
        <v>177</v>
      </c>
      <c r="K443" t="s">
        <v>148</v>
      </c>
      <c r="L443">
        <v>77541</v>
      </c>
      <c r="M443" s="3" t="str">
        <f t="shared" si="101"/>
        <v>133. ANCILLARY OR OTHER USE</v>
      </c>
      <c r="N443" s="3" t="s">
        <v>1419</v>
      </c>
      <c r="O443" s="3" t="s">
        <v>1430</v>
      </c>
      <c r="P443">
        <v>0</v>
      </c>
      <c r="Q443">
        <v>0</v>
      </c>
      <c r="R443">
        <v>0</v>
      </c>
      <c r="S443" s="3" t="s">
        <v>1405</v>
      </c>
      <c r="T443" s="3" t="s">
        <v>1405</v>
      </c>
      <c r="U443" s="3" t="s">
        <v>1405</v>
      </c>
      <c r="V443" s="3" t="s">
        <v>1405</v>
      </c>
      <c r="W443" s="3" t="s">
        <v>1405</v>
      </c>
      <c r="X443" s="3" t="s">
        <v>1405</v>
      </c>
      <c r="Y443" s="3" t="s">
        <v>1405</v>
      </c>
      <c r="AE443" s="3" t="s">
        <v>1405</v>
      </c>
      <c r="AR443" s="3" t="s">
        <v>1405</v>
      </c>
      <c r="AS443" s="3" t="s">
        <v>1405</v>
      </c>
      <c r="AT443" s="3" t="s">
        <v>1405</v>
      </c>
      <c r="AV443" s="3" t="s">
        <v>1405</v>
      </c>
      <c r="BD443" s="3" t="s">
        <v>1405</v>
      </c>
      <c r="BK443" s="3" t="s">
        <v>1407</v>
      </c>
      <c r="BU443" s="3" t="str">
        <f t="shared" si="113"/>
        <v/>
      </c>
      <c r="BV443" s="3" t="str">
        <f t="shared" si="113"/>
        <v/>
      </c>
      <c r="BW443" s="3" t="str">
        <f t="shared" si="113"/>
        <v/>
      </c>
      <c r="BX443" s="3" t="str">
        <f t="shared" si="112"/>
        <v/>
      </c>
      <c r="BY443" s="3" t="str">
        <f t="shared" si="112"/>
        <v/>
      </c>
      <c r="BZ443" s="3" t="str">
        <f t="shared" si="112"/>
        <v/>
      </c>
      <c r="CA443" s="3" t="str">
        <f t="shared" si="112"/>
        <v/>
      </c>
      <c r="CB443" s="3" t="str">
        <f t="shared" si="112"/>
        <v/>
      </c>
      <c r="CC443" s="3" t="str">
        <f t="shared" si="112"/>
        <v/>
      </c>
      <c r="CD443" s="3" t="str">
        <f t="shared" si="105"/>
        <v/>
      </c>
      <c r="CE443" s="3" t="str">
        <f t="shared" si="105"/>
        <v/>
      </c>
      <c r="CF443" s="3" t="str">
        <f t="shared" si="105"/>
        <v/>
      </c>
      <c r="CG443" s="3" t="str">
        <f t="shared" si="111"/>
        <v/>
      </c>
      <c r="CH443" s="3" t="str">
        <f t="shared" si="111"/>
        <v/>
      </c>
      <c r="CI443" s="3" t="str">
        <f t="shared" si="111"/>
        <v/>
      </c>
      <c r="CJ443" s="3" t="str">
        <f t="shared" si="111"/>
        <v/>
      </c>
      <c r="CK443" s="3" t="str">
        <f t="shared" si="111"/>
        <v/>
      </c>
      <c r="CL443" s="3" t="str">
        <f t="shared" si="111"/>
        <v/>
      </c>
      <c r="CM443" s="3" t="str">
        <f t="shared" si="111"/>
        <v/>
      </c>
      <c r="CN443" s="3" t="str">
        <f t="shared" si="111"/>
        <v/>
      </c>
      <c r="CO443" s="3" t="str">
        <f t="shared" si="111"/>
        <v/>
      </c>
      <c r="CP443" s="3" t="str">
        <f t="shared" si="111"/>
        <v/>
      </c>
      <c r="CQ443" s="3" t="str">
        <f t="shared" si="111"/>
        <v/>
      </c>
      <c r="CR443" s="3" t="str">
        <f t="shared" si="110"/>
        <v/>
      </c>
      <c r="CS443" s="3" t="str">
        <f t="shared" si="110"/>
        <v/>
      </c>
      <c r="CT443" s="3" t="str">
        <f t="shared" si="110"/>
        <v/>
      </c>
      <c r="CU443" s="3" t="str">
        <f t="shared" si="110"/>
        <v/>
      </c>
      <c r="CV443" s="3" t="str">
        <f t="shared" si="110"/>
        <v/>
      </c>
      <c r="CW443" s="3" t="str">
        <f t="shared" si="109"/>
        <v/>
      </c>
      <c r="CX443" s="3" t="str">
        <f t="shared" si="109"/>
        <v/>
      </c>
      <c r="CY443" s="3" t="str">
        <f t="shared" si="109"/>
        <v/>
      </c>
      <c r="CZ443" s="3" t="str">
        <f t="shared" si="109"/>
        <v/>
      </c>
      <c r="DA443" s="3" t="str">
        <f t="shared" si="109"/>
        <v/>
      </c>
      <c r="DB443" s="3" t="str">
        <f t="shared" si="109"/>
        <v/>
      </c>
      <c r="DC443" s="3" t="str">
        <f t="shared" si="109"/>
        <v/>
      </c>
      <c r="DD443" s="3" t="str">
        <f t="shared" si="109"/>
        <v/>
      </c>
      <c r="DE443" s="3" t="str">
        <f t="shared" si="108"/>
        <v/>
      </c>
      <c r="DF443" s="3" t="str">
        <f t="shared" si="108"/>
        <v/>
      </c>
      <c r="DG443" s="3" t="str">
        <f t="shared" si="108"/>
        <v/>
      </c>
      <c r="DH443" s="3" t="str">
        <f t="shared" si="107"/>
        <v/>
      </c>
      <c r="DI443" s="3" t="str">
        <f t="shared" si="107"/>
        <v/>
      </c>
      <c r="DJ443" s="3" t="str">
        <f t="shared" si="107"/>
        <v/>
      </c>
      <c r="DK443" s="3" t="str">
        <f t="shared" si="107"/>
        <v/>
      </c>
      <c r="DL443" s="3" t="str">
        <f t="shared" si="107"/>
        <v/>
      </c>
      <c r="DM443" s="3" t="str">
        <f t="shared" si="107"/>
        <v>133. ANCILLARY OR OTHER USE</v>
      </c>
      <c r="DN443" s="3" t="str">
        <f t="shared" si="107"/>
        <v/>
      </c>
      <c r="DO443" s="3" t="str">
        <f t="shared" si="107"/>
        <v/>
      </c>
      <c r="DP443" s="3" t="str">
        <f t="shared" si="107"/>
        <v/>
      </c>
      <c r="DQ443" s="3" t="str">
        <f t="shared" si="104"/>
        <v/>
      </c>
      <c r="DR443" s="3" t="str">
        <f t="shared" si="104"/>
        <v/>
      </c>
      <c r="DS443" s="3" t="str">
        <f t="shared" si="104"/>
        <v/>
      </c>
      <c r="DT443" s="3" t="str">
        <f t="shared" si="104"/>
        <v/>
      </c>
      <c r="DU443" s="3" t="str">
        <f t="shared" si="104"/>
        <v/>
      </c>
      <c r="DV443" s="3" t="str">
        <f t="shared" si="104"/>
        <v/>
      </c>
    </row>
    <row r="444" spans="1:126">
      <c r="A444" t="s">
        <v>115</v>
      </c>
      <c r="B444">
        <v>2017</v>
      </c>
      <c r="C444" t="s">
        <v>114</v>
      </c>
      <c r="D444">
        <v>106990</v>
      </c>
      <c r="E444" s="31">
        <v>1317216221630</v>
      </c>
      <c r="F444" t="s">
        <v>812</v>
      </c>
      <c r="G444">
        <v>325199</v>
      </c>
      <c r="H444" t="s">
        <v>813</v>
      </c>
      <c r="I444" t="s">
        <v>176</v>
      </c>
      <c r="J444" t="s">
        <v>177</v>
      </c>
      <c r="K444" t="s">
        <v>148</v>
      </c>
      <c r="L444">
        <v>77541</v>
      </c>
      <c r="M444" s="3" t="str">
        <f t="shared" si="101"/>
        <v>133. ANCILLARY OR OTHER USE</v>
      </c>
      <c r="N444" s="3" t="s">
        <v>1419</v>
      </c>
      <c r="O444" s="3" t="s">
        <v>1430</v>
      </c>
      <c r="P444">
        <v>0</v>
      </c>
      <c r="Q444">
        <v>0</v>
      </c>
      <c r="R444">
        <v>0</v>
      </c>
      <c r="S444" s="3" t="s">
        <v>1405</v>
      </c>
      <c r="T444" s="3" t="s">
        <v>1405</v>
      </c>
      <c r="U444" s="3" t="s">
        <v>1405</v>
      </c>
      <c r="V444" s="3" t="s">
        <v>1405</v>
      </c>
      <c r="W444" s="3" t="s">
        <v>1405</v>
      </c>
      <c r="X444" s="3" t="s">
        <v>1405</v>
      </c>
      <c r="Y444" s="3" t="s">
        <v>1405</v>
      </c>
      <c r="AE444" s="3" t="s">
        <v>1405</v>
      </c>
      <c r="AR444" s="3" t="s">
        <v>1405</v>
      </c>
      <c r="AS444" s="3" t="s">
        <v>1405</v>
      </c>
      <c r="AT444" s="3" t="s">
        <v>1405</v>
      </c>
      <c r="AV444" s="3" t="s">
        <v>1405</v>
      </c>
      <c r="BD444" s="3" t="s">
        <v>1405</v>
      </c>
      <c r="BK444" s="3" t="s">
        <v>1407</v>
      </c>
      <c r="BU444" s="3" t="str">
        <f t="shared" si="113"/>
        <v/>
      </c>
      <c r="BV444" s="3" t="str">
        <f t="shared" si="113"/>
        <v/>
      </c>
      <c r="BW444" s="3" t="str">
        <f t="shared" si="113"/>
        <v/>
      </c>
      <c r="BX444" s="3" t="str">
        <f t="shared" si="112"/>
        <v/>
      </c>
      <c r="BY444" s="3" t="str">
        <f t="shared" si="112"/>
        <v/>
      </c>
      <c r="BZ444" s="3" t="str">
        <f t="shared" si="112"/>
        <v/>
      </c>
      <c r="CA444" s="3" t="str">
        <f t="shared" si="112"/>
        <v/>
      </c>
      <c r="CB444" s="3" t="str">
        <f t="shared" si="112"/>
        <v/>
      </c>
      <c r="CC444" s="3" t="str">
        <f t="shared" si="112"/>
        <v/>
      </c>
      <c r="CD444" s="3" t="str">
        <f t="shared" si="105"/>
        <v/>
      </c>
      <c r="CE444" s="3" t="str">
        <f t="shared" si="105"/>
        <v/>
      </c>
      <c r="CF444" s="3" t="str">
        <f t="shared" si="105"/>
        <v/>
      </c>
      <c r="CG444" s="3" t="str">
        <f t="shared" si="111"/>
        <v/>
      </c>
      <c r="CH444" s="3" t="str">
        <f t="shared" si="111"/>
        <v/>
      </c>
      <c r="CI444" s="3" t="str">
        <f t="shared" si="111"/>
        <v/>
      </c>
      <c r="CJ444" s="3" t="str">
        <f t="shared" si="111"/>
        <v/>
      </c>
      <c r="CK444" s="3" t="str">
        <f t="shared" si="111"/>
        <v/>
      </c>
      <c r="CL444" s="3" t="str">
        <f t="shared" si="111"/>
        <v/>
      </c>
      <c r="CM444" s="3" t="str">
        <f t="shared" si="111"/>
        <v/>
      </c>
      <c r="CN444" s="3" t="str">
        <f t="shared" si="111"/>
        <v/>
      </c>
      <c r="CO444" s="3" t="str">
        <f t="shared" si="111"/>
        <v/>
      </c>
      <c r="CP444" s="3" t="str">
        <f t="shared" si="111"/>
        <v/>
      </c>
      <c r="CQ444" s="3" t="str">
        <f t="shared" si="111"/>
        <v/>
      </c>
      <c r="CR444" s="3" t="str">
        <f t="shared" si="110"/>
        <v/>
      </c>
      <c r="CS444" s="3" t="str">
        <f t="shared" si="110"/>
        <v/>
      </c>
      <c r="CT444" s="3" t="str">
        <f t="shared" si="110"/>
        <v/>
      </c>
      <c r="CU444" s="3" t="str">
        <f t="shared" si="110"/>
        <v/>
      </c>
      <c r="CV444" s="3" t="str">
        <f t="shared" si="110"/>
        <v/>
      </c>
      <c r="CW444" s="3" t="str">
        <f t="shared" si="109"/>
        <v/>
      </c>
      <c r="CX444" s="3" t="str">
        <f t="shared" si="109"/>
        <v/>
      </c>
      <c r="CY444" s="3" t="str">
        <f t="shared" si="109"/>
        <v/>
      </c>
      <c r="CZ444" s="3" t="str">
        <f t="shared" si="109"/>
        <v/>
      </c>
      <c r="DA444" s="3" t="str">
        <f t="shared" si="109"/>
        <v/>
      </c>
      <c r="DB444" s="3" t="str">
        <f t="shared" si="109"/>
        <v/>
      </c>
      <c r="DC444" s="3" t="str">
        <f t="shared" si="109"/>
        <v/>
      </c>
      <c r="DD444" s="3" t="str">
        <f t="shared" si="109"/>
        <v/>
      </c>
      <c r="DE444" s="3" t="str">
        <f t="shared" si="108"/>
        <v/>
      </c>
      <c r="DF444" s="3" t="str">
        <f t="shared" si="108"/>
        <v/>
      </c>
      <c r="DG444" s="3" t="str">
        <f t="shared" si="108"/>
        <v/>
      </c>
      <c r="DH444" s="3" t="str">
        <f t="shared" si="107"/>
        <v/>
      </c>
      <c r="DI444" s="3" t="str">
        <f t="shared" si="107"/>
        <v/>
      </c>
      <c r="DJ444" s="3" t="str">
        <f t="shared" si="107"/>
        <v/>
      </c>
      <c r="DK444" s="3" t="str">
        <f t="shared" si="107"/>
        <v/>
      </c>
      <c r="DL444" s="3" t="str">
        <f t="shared" si="107"/>
        <v/>
      </c>
      <c r="DM444" s="3" t="str">
        <f t="shared" si="107"/>
        <v>133. ANCILLARY OR OTHER USE</v>
      </c>
      <c r="DN444" s="3" t="str">
        <f t="shared" si="107"/>
        <v/>
      </c>
      <c r="DO444" s="3" t="str">
        <f t="shared" si="107"/>
        <v/>
      </c>
      <c r="DP444" s="3" t="str">
        <f t="shared" si="107"/>
        <v/>
      </c>
      <c r="DQ444" s="3" t="str">
        <f t="shared" si="104"/>
        <v/>
      </c>
      <c r="DR444" s="3" t="str">
        <f t="shared" si="104"/>
        <v/>
      </c>
      <c r="DS444" s="3" t="str">
        <f t="shared" si="104"/>
        <v/>
      </c>
      <c r="DT444" s="3" t="str">
        <f t="shared" ref="DT444:DV507" si="114">IF(BR444="Yes", DT$1,"")</f>
        <v/>
      </c>
      <c r="DU444" s="3" t="str">
        <f t="shared" si="114"/>
        <v/>
      </c>
      <c r="DV444" s="3" t="str">
        <f t="shared" si="114"/>
        <v/>
      </c>
    </row>
    <row r="445" spans="1:126" ht="75">
      <c r="A445" t="s">
        <v>115</v>
      </c>
      <c r="B445">
        <v>2018</v>
      </c>
      <c r="C445" t="s">
        <v>114</v>
      </c>
      <c r="D445">
        <v>106990</v>
      </c>
      <c r="E445" s="31">
        <v>1318217020460</v>
      </c>
      <c r="F445" t="s">
        <v>812</v>
      </c>
      <c r="G445">
        <v>325199</v>
      </c>
      <c r="H445" t="s">
        <v>813</v>
      </c>
      <c r="I445" t="s">
        <v>176</v>
      </c>
      <c r="J445" t="s">
        <v>177</v>
      </c>
      <c r="K445" t="s">
        <v>148</v>
      </c>
      <c r="L445">
        <v>77541</v>
      </c>
      <c r="M445" s="3" t="str">
        <f t="shared" si="101"/>
        <v>133. ANCILLARY OR OTHER USE</v>
      </c>
      <c r="N445" s="3" t="s">
        <v>1419</v>
      </c>
      <c r="O445" s="3" t="s">
        <v>1430</v>
      </c>
      <c r="P445">
        <v>0</v>
      </c>
      <c r="Q445">
        <v>0</v>
      </c>
      <c r="R445">
        <v>0</v>
      </c>
      <c r="S445" s="3" t="s">
        <v>1405</v>
      </c>
      <c r="T445" s="3" t="s">
        <v>1405</v>
      </c>
      <c r="U445" s="3" t="s">
        <v>1405</v>
      </c>
      <c r="V445" s="3" t="s">
        <v>1405</v>
      </c>
      <c r="W445" s="3" t="s">
        <v>1405</v>
      </c>
      <c r="X445" s="3" t="s">
        <v>1405</v>
      </c>
      <c r="Y445" s="3" t="s">
        <v>1405</v>
      </c>
      <c r="Z445" s="3" t="s">
        <v>1405</v>
      </c>
      <c r="AA445" s="3" t="s">
        <v>1405</v>
      </c>
      <c r="AB445" s="3" t="s">
        <v>1405</v>
      </c>
      <c r="AC445" s="3" t="s">
        <v>1405</v>
      </c>
      <c r="AD445" s="3" t="s">
        <v>1405</v>
      </c>
      <c r="AE445" s="3" t="s">
        <v>1405</v>
      </c>
      <c r="AF445" s="3" t="s">
        <v>1405</v>
      </c>
      <c r="AG445" s="3" t="s">
        <v>1405</v>
      </c>
      <c r="AH445" s="3" t="s">
        <v>1405</v>
      </c>
      <c r="AI445" s="3" t="s">
        <v>1405</v>
      </c>
      <c r="AJ445" s="3" t="s">
        <v>1405</v>
      </c>
      <c r="AK445" s="3" t="s">
        <v>1405</v>
      </c>
      <c r="AL445" s="3" t="s">
        <v>1405</v>
      </c>
      <c r="AM445" s="3" t="s">
        <v>1405</v>
      </c>
      <c r="AN445" s="3" t="s">
        <v>1405</v>
      </c>
      <c r="AO445" s="3" t="s">
        <v>1405</v>
      </c>
      <c r="AP445" s="3" t="s">
        <v>1405</v>
      </c>
      <c r="AQ445" s="3" t="s">
        <v>1405</v>
      </c>
      <c r="AR445" s="3" t="s">
        <v>1405</v>
      </c>
      <c r="AS445" s="3" t="s">
        <v>1405</v>
      </c>
      <c r="AT445" s="3" t="s">
        <v>1405</v>
      </c>
      <c r="AU445" s="3" t="s">
        <v>1405</v>
      </c>
      <c r="AV445" s="3" t="s">
        <v>1405</v>
      </c>
      <c r="AW445" s="3" t="s">
        <v>1405</v>
      </c>
      <c r="AX445" s="3" t="s">
        <v>1405</v>
      </c>
      <c r="AY445" s="3" t="s">
        <v>1405</v>
      </c>
      <c r="AZ445" s="3" t="s">
        <v>1405</v>
      </c>
      <c r="BA445" s="3" t="s">
        <v>1405</v>
      </c>
      <c r="BB445" s="3" t="s">
        <v>1405</v>
      </c>
      <c r="BC445" s="3" t="s">
        <v>1405</v>
      </c>
      <c r="BD445" s="3" t="s">
        <v>1405</v>
      </c>
      <c r="BE445" s="3" t="s">
        <v>1405</v>
      </c>
      <c r="BF445" s="3" t="s">
        <v>1405</v>
      </c>
      <c r="BG445" s="3" t="s">
        <v>1405</v>
      </c>
      <c r="BH445" s="3" t="s">
        <v>1405</v>
      </c>
      <c r="BI445" s="3" t="s">
        <v>1405</v>
      </c>
      <c r="BJ445" s="3" t="s">
        <v>1405</v>
      </c>
      <c r="BK445" s="3" t="s">
        <v>1407</v>
      </c>
      <c r="BL445" s="3" t="s">
        <v>1405</v>
      </c>
      <c r="BM445" s="3" t="s">
        <v>1405</v>
      </c>
      <c r="BN445" s="3" t="s">
        <v>1405</v>
      </c>
      <c r="BO445" s="3" t="s">
        <v>1405</v>
      </c>
      <c r="BP445" s="3" t="s">
        <v>1405</v>
      </c>
      <c r="BQ445" s="3" t="s">
        <v>1405</v>
      </c>
      <c r="BR445" s="3" t="s">
        <v>1405</v>
      </c>
      <c r="BS445" s="3" t="s">
        <v>1405</v>
      </c>
      <c r="BT445" s="3" t="s">
        <v>1405</v>
      </c>
      <c r="BU445" s="3" t="str">
        <f t="shared" si="113"/>
        <v/>
      </c>
      <c r="BV445" s="3" t="str">
        <f t="shared" si="113"/>
        <v/>
      </c>
      <c r="BW445" s="3" t="str">
        <f t="shared" si="113"/>
        <v/>
      </c>
      <c r="BX445" s="3" t="str">
        <f t="shared" si="112"/>
        <v/>
      </c>
      <c r="BY445" s="3" t="str">
        <f t="shared" si="112"/>
        <v/>
      </c>
      <c r="BZ445" s="3" t="str">
        <f t="shared" si="112"/>
        <v/>
      </c>
      <c r="CA445" s="3" t="str">
        <f t="shared" si="112"/>
        <v/>
      </c>
      <c r="CB445" s="3" t="str">
        <f t="shared" si="112"/>
        <v/>
      </c>
      <c r="CC445" s="3" t="str">
        <f t="shared" si="112"/>
        <v/>
      </c>
      <c r="CD445" s="3" t="str">
        <f t="shared" si="105"/>
        <v/>
      </c>
      <c r="CE445" s="3" t="str">
        <f t="shared" si="105"/>
        <v/>
      </c>
      <c r="CF445" s="3" t="str">
        <f t="shared" si="105"/>
        <v/>
      </c>
      <c r="CG445" s="3" t="str">
        <f t="shared" si="111"/>
        <v/>
      </c>
      <c r="CH445" s="3" t="str">
        <f t="shared" si="111"/>
        <v/>
      </c>
      <c r="CI445" s="3" t="str">
        <f t="shared" si="111"/>
        <v/>
      </c>
      <c r="CJ445" s="3" t="str">
        <f t="shared" si="111"/>
        <v/>
      </c>
      <c r="CK445" s="3" t="str">
        <f t="shared" si="111"/>
        <v/>
      </c>
      <c r="CL445" s="3" t="str">
        <f t="shared" si="111"/>
        <v/>
      </c>
      <c r="CM445" s="3" t="str">
        <f t="shared" si="111"/>
        <v/>
      </c>
      <c r="CN445" s="3" t="str">
        <f t="shared" si="111"/>
        <v/>
      </c>
      <c r="CO445" s="3" t="str">
        <f t="shared" si="111"/>
        <v/>
      </c>
      <c r="CP445" s="3" t="str">
        <f t="shared" si="111"/>
        <v/>
      </c>
      <c r="CQ445" s="3" t="str">
        <f t="shared" si="111"/>
        <v/>
      </c>
      <c r="CR445" s="3" t="str">
        <f t="shared" si="110"/>
        <v/>
      </c>
      <c r="CS445" s="3" t="str">
        <f t="shared" si="110"/>
        <v/>
      </c>
      <c r="CT445" s="3" t="str">
        <f t="shared" si="110"/>
        <v/>
      </c>
      <c r="CU445" s="3" t="str">
        <f t="shared" si="110"/>
        <v/>
      </c>
      <c r="CV445" s="3" t="str">
        <f t="shared" si="110"/>
        <v/>
      </c>
      <c r="CW445" s="3" t="str">
        <f t="shared" si="109"/>
        <v/>
      </c>
      <c r="CX445" s="3" t="str">
        <f t="shared" si="109"/>
        <v/>
      </c>
      <c r="CY445" s="3" t="str">
        <f t="shared" si="109"/>
        <v/>
      </c>
      <c r="CZ445" s="3" t="str">
        <f t="shared" si="109"/>
        <v/>
      </c>
      <c r="DA445" s="3" t="str">
        <f t="shared" si="109"/>
        <v/>
      </c>
      <c r="DB445" s="3" t="str">
        <f t="shared" si="109"/>
        <v/>
      </c>
      <c r="DC445" s="3" t="str">
        <f t="shared" si="109"/>
        <v/>
      </c>
      <c r="DD445" s="3" t="str">
        <f t="shared" si="109"/>
        <v/>
      </c>
      <c r="DE445" s="3" t="str">
        <f t="shared" si="108"/>
        <v/>
      </c>
      <c r="DF445" s="3" t="str">
        <f t="shared" si="108"/>
        <v/>
      </c>
      <c r="DG445" s="3" t="str">
        <f t="shared" si="108"/>
        <v/>
      </c>
      <c r="DH445" s="3" t="str">
        <f t="shared" si="107"/>
        <v/>
      </c>
      <c r="DI445" s="3" t="str">
        <f t="shared" si="107"/>
        <v/>
      </c>
      <c r="DJ445" s="3" t="str">
        <f t="shared" si="107"/>
        <v/>
      </c>
      <c r="DK445" s="3" t="str">
        <f t="shared" si="107"/>
        <v/>
      </c>
      <c r="DL445" s="3" t="str">
        <f t="shared" si="107"/>
        <v/>
      </c>
      <c r="DM445" s="3" t="str">
        <f t="shared" si="107"/>
        <v>133. ANCILLARY OR OTHER USE</v>
      </c>
      <c r="DN445" s="3" t="str">
        <f t="shared" si="107"/>
        <v/>
      </c>
      <c r="DO445" s="3" t="str">
        <f t="shared" si="107"/>
        <v/>
      </c>
      <c r="DP445" s="3" t="str">
        <f t="shared" si="107"/>
        <v/>
      </c>
      <c r="DQ445" s="3" t="str">
        <f t="shared" si="107"/>
        <v/>
      </c>
      <c r="DR445" s="3" t="str">
        <f t="shared" si="107"/>
        <v/>
      </c>
      <c r="DS445" s="3" t="str">
        <f t="shared" si="107"/>
        <v/>
      </c>
      <c r="DT445" s="3" t="str">
        <f t="shared" si="114"/>
        <v/>
      </c>
      <c r="DU445" s="3" t="str">
        <f t="shared" si="114"/>
        <v/>
      </c>
      <c r="DV445" s="3" t="str">
        <f t="shared" si="114"/>
        <v/>
      </c>
    </row>
    <row r="446" spans="1:126" ht="60">
      <c r="A446" t="s">
        <v>115</v>
      </c>
      <c r="B446">
        <v>2020</v>
      </c>
      <c r="C446" t="s">
        <v>114</v>
      </c>
      <c r="D446">
        <v>106990</v>
      </c>
      <c r="E446" s="31">
        <v>1320219222054</v>
      </c>
      <c r="F446" t="s">
        <v>812</v>
      </c>
      <c r="G446">
        <v>325199</v>
      </c>
      <c r="H446" t="s">
        <v>813</v>
      </c>
      <c r="I446" t="s">
        <v>176</v>
      </c>
      <c r="J446" t="s">
        <v>177</v>
      </c>
      <c r="K446" t="s">
        <v>148</v>
      </c>
      <c r="L446">
        <v>77541</v>
      </c>
      <c r="M446" s="3" t="str">
        <f t="shared" si="101"/>
        <v>95. USED AS A REACTANT, 97. P102  RAW MATERIALS, 116. AS A PROCESS IMPURITY</v>
      </c>
      <c r="N446" s="3" t="s">
        <v>1419</v>
      </c>
      <c r="O446" s="3" t="s">
        <v>1411</v>
      </c>
      <c r="P446">
        <v>0</v>
      </c>
      <c r="Q446">
        <v>0</v>
      </c>
      <c r="R446">
        <v>0</v>
      </c>
      <c r="S446" s="3" t="s">
        <v>1405</v>
      </c>
      <c r="T446" s="3" t="s">
        <v>1405</v>
      </c>
      <c r="U446" s="3" t="s">
        <v>1405</v>
      </c>
      <c r="V446" s="3" t="s">
        <v>1405</v>
      </c>
      <c r="W446" s="3" t="s">
        <v>1405</v>
      </c>
      <c r="X446" s="3" t="s">
        <v>1405</v>
      </c>
      <c r="Y446" s="3" t="s">
        <v>1407</v>
      </c>
      <c r="Z446" s="3" t="s">
        <v>1405</v>
      </c>
      <c r="AA446" s="3" t="s">
        <v>1407</v>
      </c>
      <c r="AB446" s="3" t="s">
        <v>1405</v>
      </c>
      <c r="AC446" s="3" t="s">
        <v>1405</v>
      </c>
      <c r="AD446" s="3" t="s">
        <v>1405</v>
      </c>
      <c r="AE446" s="3" t="s">
        <v>1405</v>
      </c>
      <c r="AF446" s="3" t="s">
        <v>1405</v>
      </c>
      <c r="AG446" s="3" t="s">
        <v>1405</v>
      </c>
      <c r="AH446" s="3" t="s">
        <v>1405</v>
      </c>
      <c r="AI446" s="3" t="s">
        <v>1405</v>
      </c>
      <c r="AJ446" s="3" t="s">
        <v>1405</v>
      </c>
      <c r="AK446" s="3" t="s">
        <v>1405</v>
      </c>
      <c r="AL446" s="3" t="s">
        <v>1405</v>
      </c>
      <c r="AM446" s="3" t="s">
        <v>1405</v>
      </c>
      <c r="AN446" s="3" t="s">
        <v>1405</v>
      </c>
      <c r="AO446" s="3" t="s">
        <v>1405</v>
      </c>
      <c r="AP446" s="3" t="s">
        <v>1405</v>
      </c>
      <c r="AQ446" s="3" t="s">
        <v>1405</v>
      </c>
      <c r="AR446" s="3" t="s">
        <v>1405</v>
      </c>
      <c r="AS446" s="3" t="s">
        <v>1405</v>
      </c>
      <c r="AT446" s="3" t="s">
        <v>1407</v>
      </c>
      <c r="AU446" s="3" t="s">
        <v>1405</v>
      </c>
      <c r="AV446" s="3" t="s">
        <v>1405</v>
      </c>
      <c r="AW446" s="3" t="s">
        <v>1405</v>
      </c>
      <c r="AX446" s="3" t="s">
        <v>1405</v>
      </c>
      <c r="AY446" s="3" t="s">
        <v>1405</v>
      </c>
      <c r="AZ446" s="3" t="s">
        <v>1405</v>
      </c>
      <c r="BA446" s="3" t="s">
        <v>1405</v>
      </c>
      <c r="BB446" s="3" t="s">
        <v>1405</v>
      </c>
      <c r="BC446" s="3" t="s">
        <v>1405</v>
      </c>
      <c r="BD446" s="3" t="s">
        <v>1405</v>
      </c>
      <c r="BE446" s="3" t="s">
        <v>1405</v>
      </c>
      <c r="BF446" s="3" t="s">
        <v>1405</v>
      </c>
      <c r="BG446" s="3" t="s">
        <v>1405</v>
      </c>
      <c r="BH446" s="3" t="s">
        <v>1405</v>
      </c>
      <c r="BI446" s="3" t="s">
        <v>1405</v>
      </c>
      <c r="BJ446" s="3" t="s">
        <v>1405</v>
      </c>
      <c r="BK446" s="3" t="s">
        <v>1405</v>
      </c>
      <c r="BL446" s="3" t="s">
        <v>1405</v>
      </c>
      <c r="BM446" s="3" t="s">
        <v>1405</v>
      </c>
      <c r="BN446" s="3" t="s">
        <v>1405</v>
      </c>
      <c r="BO446" s="3" t="s">
        <v>1405</v>
      </c>
      <c r="BP446" s="3" t="s">
        <v>1405</v>
      </c>
      <c r="BQ446" s="3" t="s">
        <v>1405</v>
      </c>
      <c r="BR446" s="3" t="s">
        <v>1405</v>
      </c>
      <c r="BS446" s="3" t="s">
        <v>1405</v>
      </c>
      <c r="BT446" s="3" t="s">
        <v>1405</v>
      </c>
      <c r="BU446" s="3" t="str">
        <f t="shared" si="113"/>
        <v/>
      </c>
      <c r="BV446" s="3" t="str">
        <f t="shared" si="113"/>
        <v/>
      </c>
      <c r="BW446" s="3" t="str">
        <f t="shared" si="113"/>
        <v/>
      </c>
      <c r="BX446" s="3" t="str">
        <f t="shared" si="112"/>
        <v/>
      </c>
      <c r="BY446" s="3" t="str">
        <f t="shared" si="112"/>
        <v/>
      </c>
      <c r="BZ446" s="3" t="str">
        <f t="shared" si="112"/>
        <v/>
      </c>
      <c r="CA446" s="3" t="str">
        <f t="shared" si="112"/>
        <v>95. USED AS A REACTANT</v>
      </c>
      <c r="CB446" s="3" t="str">
        <f t="shared" si="112"/>
        <v/>
      </c>
      <c r="CC446" s="3" t="str">
        <f t="shared" si="112"/>
        <v>97. P102  RAW MATERIALS</v>
      </c>
      <c r="CD446" s="3" t="str">
        <f t="shared" si="105"/>
        <v/>
      </c>
      <c r="CE446" s="3" t="str">
        <f t="shared" si="105"/>
        <v/>
      </c>
      <c r="CF446" s="3" t="str">
        <f t="shared" si="105"/>
        <v/>
      </c>
      <c r="CG446" s="3" t="str">
        <f t="shared" si="111"/>
        <v/>
      </c>
      <c r="CH446" s="3" t="str">
        <f t="shared" si="111"/>
        <v/>
      </c>
      <c r="CI446" s="3" t="str">
        <f t="shared" si="111"/>
        <v/>
      </c>
      <c r="CJ446" s="3" t="str">
        <f t="shared" si="111"/>
        <v/>
      </c>
      <c r="CK446" s="3" t="str">
        <f t="shared" si="111"/>
        <v/>
      </c>
      <c r="CL446" s="3" t="str">
        <f t="shared" si="111"/>
        <v/>
      </c>
      <c r="CM446" s="3" t="str">
        <f t="shared" si="111"/>
        <v/>
      </c>
      <c r="CN446" s="3" t="str">
        <f t="shared" si="111"/>
        <v/>
      </c>
      <c r="CO446" s="3" t="str">
        <f t="shared" si="111"/>
        <v/>
      </c>
      <c r="CP446" s="3" t="str">
        <f t="shared" si="111"/>
        <v/>
      </c>
      <c r="CQ446" s="3" t="str">
        <f t="shared" si="111"/>
        <v/>
      </c>
      <c r="CR446" s="3" t="str">
        <f t="shared" si="110"/>
        <v/>
      </c>
      <c r="CS446" s="3" t="str">
        <f t="shared" si="110"/>
        <v/>
      </c>
      <c r="CT446" s="3" t="str">
        <f t="shared" si="110"/>
        <v/>
      </c>
      <c r="CU446" s="3" t="str">
        <f t="shared" si="110"/>
        <v/>
      </c>
      <c r="CV446" s="3" t="str">
        <f t="shared" si="110"/>
        <v>116. AS A PROCESS IMPURITY</v>
      </c>
      <c r="CW446" s="3" t="str">
        <f t="shared" si="109"/>
        <v/>
      </c>
      <c r="CX446" s="3" t="str">
        <f t="shared" si="109"/>
        <v/>
      </c>
      <c r="CY446" s="3" t="str">
        <f t="shared" si="109"/>
        <v/>
      </c>
      <c r="CZ446" s="3" t="str">
        <f t="shared" si="109"/>
        <v/>
      </c>
      <c r="DA446" s="3" t="str">
        <f t="shared" si="109"/>
        <v/>
      </c>
      <c r="DB446" s="3" t="str">
        <f t="shared" si="109"/>
        <v/>
      </c>
      <c r="DC446" s="3" t="str">
        <f t="shared" si="109"/>
        <v/>
      </c>
      <c r="DD446" s="3" t="str">
        <f t="shared" si="109"/>
        <v/>
      </c>
      <c r="DE446" s="3" t="str">
        <f t="shared" si="108"/>
        <v/>
      </c>
      <c r="DF446" s="3" t="str">
        <f t="shared" si="108"/>
        <v/>
      </c>
      <c r="DG446" s="3" t="str">
        <f t="shared" si="108"/>
        <v/>
      </c>
      <c r="DH446" s="3" t="str">
        <f t="shared" si="107"/>
        <v/>
      </c>
      <c r="DI446" s="3" t="str">
        <f t="shared" si="107"/>
        <v/>
      </c>
      <c r="DJ446" s="3" t="str">
        <f t="shared" si="107"/>
        <v/>
      </c>
      <c r="DK446" s="3" t="str">
        <f t="shared" si="107"/>
        <v/>
      </c>
      <c r="DL446" s="3" t="str">
        <f t="shared" si="107"/>
        <v/>
      </c>
      <c r="DM446" s="3" t="str">
        <f t="shared" si="107"/>
        <v/>
      </c>
      <c r="DN446" s="3" t="str">
        <f t="shared" si="107"/>
        <v/>
      </c>
      <c r="DO446" s="3" t="str">
        <f t="shared" si="107"/>
        <v/>
      </c>
      <c r="DP446" s="3" t="str">
        <f t="shared" si="107"/>
        <v/>
      </c>
      <c r="DQ446" s="3" t="str">
        <f t="shared" si="107"/>
        <v/>
      </c>
      <c r="DR446" s="3" t="str">
        <f t="shared" si="107"/>
        <v/>
      </c>
      <c r="DS446" s="3" t="str">
        <f t="shared" si="107"/>
        <v/>
      </c>
      <c r="DT446" s="3" t="str">
        <f t="shared" si="114"/>
        <v/>
      </c>
      <c r="DU446" s="3" t="str">
        <f t="shared" si="114"/>
        <v/>
      </c>
      <c r="DV446" s="3" t="str">
        <f t="shared" si="114"/>
        <v/>
      </c>
    </row>
    <row r="447" spans="1:126" ht="75">
      <c r="A447" t="s">
        <v>115</v>
      </c>
      <c r="B447">
        <v>2021</v>
      </c>
      <c r="C447" t="s">
        <v>114</v>
      </c>
      <c r="D447">
        <v>106990</v>
      </c>
      <c r="E447" s="31">
        <v>1321220195008</v>
      </c>
      <c r="F447" t="s">
        <v>812</v>
      </c>
      <c r="G447">
        <v>325199</v>
      </c>
      <c r="H447" t="s">
        <v>813</v>
      </c>
      <c r="I447" t="s">
        <v>176</v>
      </c>
      <c r="J447" t="s">
        <v>177</v>
      </c>
      <c r="K447" t="s">
        <v>148</v>
      </c>
      <c r="L447">
        <v>77541</v>
      </c>
      <c r="M447" s="3" t="str">
        <f t="shared" si="101"/>
        <v>133. ANCILLARY OR OTHER USE, 142. Z399  OTHER</v>
      </c>
      <c r="N447" s="3" t="s">
        <v>1419</v>
      </c>
      <c r="O447" s="3" t="s">
        <v>1430</v>
      </c>
      <c r="P447">
        <v>0</v>
      </c>
      <c r="Q447">
        <v>0</v>
      </c>
      <c r="R447">
        <v>0</v>
      </c>
      <c r="S447" s="3" t="s">
        <v>1405</v>
      </c>
      <c r="T447" s="3" t="s">
        <v>1405</v>
      </c>
      <c r="U447" s="3" t="s">
        <v>1405</v>
      </c>
      <c r="V447" s="3" t="s">
        <v>1405</v>
      </c>
      <c r="W447" s="3" t="s">
        <v>1405</v>
      </c>
      <c r="X447" s="3" t="s">
        <v>1405</v>
      </c>
      <c r="Y447" s="3" t="s">
        <v>1405</v>
      </c>
      <c r="Z447" s="3" t="s">
        <v>1405</v>
      </c>
      <c r="AA447" s="3" t="s">
        <v>1405</v>
      </c>
      <c r="AB447" s="3" t="s">
        <v>1405</v>
      </c>
      <c r="AC447" s="3" t="s">
        <v>1405</v>
      </c>
      <c r="AD447" s="3" t="s">
        <v>1405</v>
      </c>
      <c r="AE447" s="3" t="s">
        <v>1405</v>
      </c>
      <c r="AF447" s="3" t="s">
        <v>1405</v>
      </c>
      <c r="AG447" s="3" t="s">
        <v>1405</v>
      </c>
      <c r="AH447" s="3" t="s">
        <v>1405</v>
      </c>
      <c r="AI447" s="3" t="s">
        <v>1405</v>
      </c>
      <c r="AJ447" s="3" t="s">
        <v>1405</v>
      </c>
      <c r="AK447" s="3" t="s">
        <v>1405</v>
      </c>
      <c r="AL447" s="3" t="s">
        <v>1405</v>
      </c>
      <c r="AM447" s="3" t="s">
        <v>1405</v>
      </c>
      <c r="AN447" s="3" t="s">
        <v>1405</v>
      </c>
      <c r="AO447" s="3" t="s">
        <v>1405</v>
      </c>
      <c r="AP447" s="3" t="s">
        <v>1405</v>
      </c>
      <c r="AQ447" s="3" t="s">
        <v>1405</v>
      </c>
      <c r="AR447" s="3" t="s">
        <v>1405</v>
      </c>
      <c r="AS447" s="3" t="s">
        <v>1405</v>
      </c>
      <c r="AT447" s="3" t="s">
        <v>1405</v>
      </c>
      <c r="AU447" s="3" t="s">
        <v>1405</v>
      </c>
      <c r="AV447" s="3" t="s">
        <v>1405</v>
      </c>
      <c r="AW447" s="3" t="s">
        <v>1405</v>
      </c>
      <c r="AX447" s="3" t="s">
        <v>1405</v>
      </c>
      <c r="AY447" s="3" t="s">
        <v>1405</v>
      </c>
      <c r="AZ447" s="3" t="s">
        <v>1405</v>
      </c>
      <c r="BA447" s="3" t="s">
        <v>1405</v>
      </c>
      <c r="BB447" s="3" t="s">
        <v>1405</v>
      </c>
      <c r="BC447" s="3" t="s">
        <v>1405</v>
      </c>
      <c r="BD447" s="3" t="s">
        <v>1405</v>
      </c>
      <c r="BE447" s="3" t="s">
        <v>1405</v>
      </c>
      <c r="BF447" s="3" t="s">
        <v>1405</v>
      </c>
      <c r="BG447" s="3" t="s">
        <v>1405</v>
      </c>
      <c r="BH447" s="3" t="s">
        <v>1405</v>
      </c>
      <c r="BI447" s="3" t="s">
        <v>1405</v>
      </c>
      <c r="BJ447" s="3" t="s">
        <v>1405</v>
      </c>
      <c r="BK447" s="3" t="s">
        <v>1407</v>
      </c>
      <c r="BL447" s="3" t="s">
        <v>1405</v>
      </c>
      <c r="BM447" s="3" t="s">
        <v>1405</v>
      </c>
      <c r="BN447" s="3" t="s">
        <v>1405</v>
      </c>
      <c r="BO447" s="3" t="s">
        <v>1405</v>
      </c>
      <c r="BP447" s="3" t="s">
        <v>1405</v>
      </c>
      <c r="BQ447" s="3" t="s">
        <v>1405</v>
      </c>
      <c r="BR447" s="3" t="s">
        <v>1405</v>
      </c>
      <c r="BS447" s="3" t="s">
        <v>1405</v>
      </c>
      <c r="BT447" s="3" t="s">
        <v>1407</v>
      </c>
      <c r="BU447" s="3" t="str">
        <f t="shared" si="113"/>
        <v/>
      </c>
      <c r="BV447" s="3" t="str">
        <f t="shared" si="113"/>
        <v/>
      </c>
      <c r="BW447" s="3" t="str">
        <f t="shared" si="113"/>
        <v/>
      </c>
      <c r="BX447" s="3" t="str">
        <f t="shared" si="112"/>
        <v/>
      </c>
      <c r="BY447" s="3" t="str">
        <f t="shared" si="112"/>
        <v/>
      </c>
      <c r="BZ447" s="3" t="str">
        <f t="shared" si="112"/>
        <v/>
      </c>
      <c r="CA447" s="3" t="str">
        <f t="shared" si="112"/>
        <v/>
      </c>
      <c r="CB447" s="3" t="str">
        <f t="shared" si="112"/>
        <v/>
      </c>
      <c r="CC447" s="3" t="str">
        <f t="shared" si="112"/>
        <v/>
      </c>
      <c r="CD447" s="3" t="str">
        <f t="shared" si="105"/>
        <v/>
      </c>
      <c r="CE447" s="3" t="str">
        <f t="shared" si="105"/>
        <v/>
      </c>
      <c r="CF447" s="3" t="str">
        <f t="shared" si="105"/>
        <v/>
      </c>
      <c r="CG447" s="3" t="str">
        <f t="shared" si="111"/>
        <v/>
      </c>
      <c r="CH447" s="3" t="str">
        <f t="shared" si="111"/>
        <v/>
      </c>
      <c r="CI447" s="3" t="str">
        <f t="shared" si="111"/>
        <v/>
      </c>
      <c r="CJ447" s="3" t="str">
        <f t="shared" si="111"/>
        <v/>
      </c>
      <c r="CK447" s="3" t="str">
        <f t="shared" si="111"/>
        <v/>
      </c>
      <c r="CL447" s="3" t="str">
        <f t="shared" si="111"/>
        <v/>
      </c>
      <c r="CM447" s="3" t="str">
        <f t="shared" si="111"/>
        <v/>
      </c>
      <c r="CN447" s="3" t="str">
        <f t="shared" si="111"/>
        <v/>
      </c>
      <c r="CO447" s="3" t="str">
        <f t="shared" si="111"/>
        <v/>
      </c>
      <c r="CP447" s="3" t="str">
        <f t="shared" si="111"/>
        <v/>
      </c>
      <c r="CQ447" s="3" t="str">
        <f t="shared" si="111"/>
        <v/>
      </c>
      <c r="CR447" s="3" t="str">
        <f t="shared" si="110"/>
        <v/>
      </c>
      <c r="CS447" s="3" t="str">
        <f t="shared" si="110"/>
        <v/>
      </c>
      <c r="CT447" s="3" t="str">
        <f t="shared" si="110"/>
        <v/>
      </c>
      <c r="CU447" s="3" t="str">
        <f t="shared" si="110"/>
        <v/>
      </c>
      <c r="CV447" s="3" t="str">
        <f t="shared" si="110"/>
        <v/>
      </c>
      <c r="CW447" s="3" t="str">
        <f t="shared" si="109"/>
        <v/>
      </c>
      <c r="CX447" s="3" t="str">
        <f t="shared" si="109"/>
        <v/>
      </c>
      <c r="CY447" s="3" t="str">
        <f t="shared" si="109"/>
        <v/>
      </c>
      <c r="CZ447" s="3" t="str">
        <f t="shared" si="109"/>
        <v/>
      </c>
      <c r="DA447" s="3" t="str">
        <f t="shared" si="109"/>
        <v/>
      </c>
      <c r="DB447" s="3" t="str">
        <f t="shared" si="109"/>
        <v/>
      </c>
      <c r="DC447" s="3" t="str">
        <f t="shared" si="109"/>
        <v/>
      </c>
      <c r="DD447" s="3" t="str">
        <f t="shared" si="109"/>
        <v/>
      </c>
      <c r="DE447" s="3" t="str">
        <f t="shared" si="108"/>
        <v/>
      </c>
      <c r="DF447" s="3" t="str">
        <f t="shared" si="108"/>
        <v/>
      </c>
      <c r="DG447" s="3" t="str">
        <f t="shared" si="108"/>
        <v/>
      </c>
      <c r="DH447" s="3" t="str">
        <f t="shared" si="107"/>
        <v/>
      </c>
      <c r="DI447" s="3" t="str">
        <f t="shared" si="107"/>
        <v/>
      </c>
      <c r="DJ447" s="3" t="str">
        <f t="shared" si="107"/>
        <v/>
      </c>
      <c r="DK447" s="3" t="str">
        <f t="shared" si="107"/>
        <v/>
      </c>
      <c r="DL447" s="3" t="str">
        <f t="shared" si="107"/>
        <v/>
      </c>
      <c r="DM447" s="3" t="str">
        <f t="shared" si="107"/>
        <v>133. ANCILLARY OR OTHER USE</v>
      </c>
      <c r="DN447" s="3" t="str">
        <f t="shared" si="107"/>
        <v/>
      </c>
      <c r="DO447" s="3" t="str">
        <f t="shared" si="107"/>
        <v/>
      </c>
      <c r="DP447" s="3" t="str">
        <f t="shared" si="107"/>
        <v/>
      </c>
      <c r="DQ447" s="3" t="str">
        <f t="shared" si="107"/>
        <v/>
      </c>
      <c r="DR447" s="3" t="str">
        <f t="shared" si="107"/>
        <v/>
      </c>
      <c r="DS447" s="3" t="str">
        <f t="shared" si="107"/>
        <v/>
      </c>
      <c r="DT447" s="3" t="str">
        <f t="shared" si="114"/>
        <v/>
      </c>
      <c r="DU447" s="3" t="str">
        <f t="shared" si="114"/>
        <v/>
      </c>
      <c r="DV447" s="3" t="str">
        <f t="shared" si="114"/>
        <v>142. Z399  OTHER</v>
      </c>
    </row>
    <row r="448" spans="1:126" ht="45">
      <c r="A448" t="s">
        <v>115</v>
      </c>
      <c r="B448">
        <v>2016</v>
      </c>
      <c r="C448" t="s">
        <v>114</v>
      </c>
      <c r="D448">
        <v>106990</v>
      </c>
      <c r="E448" s="31">
        <v>1316218578654</v>
      </c>
      <c r="F448" t="s">
        <v>815</v>
      </c>
      <c r="G448">
        <v>336413</v>
      </c>
      <c r="H448" t="s">
        <v>816</v>
      </c>
      <c r="I448" t="s">
        <v>817</v>
      </c>
      <c r="J448" t="s">
        <v>647</v>
      </c>
      <c r="K448" t="s">
        <v>648</v>
      </c>
      <c r="L448">
        <v>81001</v>
      </c>
      <c r="M448" s="47" t="str">
        <f t="shared" si="101"/>
        <v>89. PRODUCE THE CHEMICAL, 91. ON-SITE USE OF THE CHEMICAL, 93. AS A BYPRODUCT, 133. ANCILLARY OR OTHER USE</v>
      </c>
      <c r="N448" s="3" t="s">
        <v>80</v>
      </c>
      <c r="O448" s="3" t="s">
        <v>1451</v>
      </c>
      <c r="P448">
        <v>5</v>
      </c>
      <c r="Q448">
        <v>3</v>
      </c>
      <c r="R448">
        <v>8</v>
      </c>
      <c r="S448" s="3" t="s">
        <v>1407</v>
      </c>
      <c r="T448" s="3" t="s">
        <v>1405</v>
      </c>
      <c r="U448" s="3" t="s">
        <v>1407</v>
      </c>
      <c r="V448" s="3" t="s">
        <v>1405</v>
      </c>
      <c r="W448" s="3" t="s">
        <v>1407</v>
      </c>
      <c r="X448" s="3" t="s">
        <v>1405</v>
      </c>
      <c r="Y448" s="3" t="s">
        <v>1405</v>
      </c>
      <c r="AE448" s="3" t="s">
        <v>1405</v>
      </c>
      <c r="AR448" s="3" t="s">
        <v>1405</v>
      </c>
      <c r="AS448" s="3" t="s">
        <v>1405</v>
      </c>
      <c r="AT448" s="3" t="s">
        <v>1405</v>
      </c>
      <c r="AU448" s="3" t="s">
        <v>1405</v>
      </c>
      <c r="AV448" s="3" t="s">
        <v>1405</v>
      </c>
      <c r="BD448" s="3" t="s">
        <v>1405</v>
      </c>
      <c r="BK448" s="3" t="s">
        <v>1407</v>
      </c>
      <c r="BU448" s="3" t="str">
        <f t="shared" si="113"/>
        <v>89. PRODUCE THE CHEMICAL</v>
      </c>
      <c r="BV448" s="3" t="str">
        <f t="shared" si="113"/>
        <v/>
      </c>
      <c r="BW448" s="3" t="str">
        <f t="shared" si="113"/>
        <v>91. ON-SITE USE OF THE CHEMICAL</v>
      </c>
      <c r="BX448" s="3" t="str">
        <f t="shared" si="112"/>
        <v/>
      </c>
      <c r="BY448" s="3" t="str">
        <f t="shared" si="112"/>
        <v>93. AS A BYPRODUCT</v>
      </c>
      <c r="BZ448" s="3" t="str">
        <f t="shared" si="112"/>
        <v/>
      </c>
      <c r="CA448" s="3" t="str">
        <f t="shared" si="112"/>
        <v/>
      </c>
      <c r="CB448" s="3" t="str">
        <f t="shared" si="112"/>
        <v/>
      </c>
      <c r="CC448" s="3" t="str">
        <f t="shared" si="112"/>
        <v/>
      </c>
      <c r="CD448" s="3" t="str">
        <f t="shared" si="105"/>
        <v/>
      </c>
      <c r="CE448" s="3" t="str">
        <f t="shared" si="105"/>
        <v/>
      </c>
      <c r="CF448" s="3" t="str">
        <f t="shared" si="105"/>
        <v/>
      </c>
      <c r="CG448" s="3" t="str">
        <f t="shared" si="111"/>
        <v/>
      </c>
      <c r="CH448" s="3" t="str">
        <f t="shared" si="111"/>
        <v/>
      </c>
      <c r="CI448" s="3" t="str">
        <f t="shared" si="111"/>
        <v/>
      </c>
      <c r="CJ448" s="3" t="str">
        <f t="shared" si="111"/>
        <v/>
      </c>
      <c r="CK448" s="3" t="str">
        <f t="shared" si="111"/>
        <v/>
      </c>
      <c r="CL448" s="3" t="str">
        <f t="shared" si="111"/>
        <v/>
      </c>
      <c r="CM448" s="3" t="str">
        <f t="shared" si="111"/>
        <v/>
      </c>
      <c r="CN448" s="3" t="str">
        <f t="shared" si="111"/>
        <v/>
      </c>
      <c r="CO448" s="3" t="str">
        <f t="shared" si="111"/>
        <v/>
      </c>
      <c r="CP448" s="3" t="str">
        <f t="shared" si="111"/>
        <v/>
      </c>
      <c r="CQ448" s="3" t="str">
        <f t="shared" si="111"/>
        <v/>
      </c>
      <c r="CR448" s="3" t="str">
        <f t="shared" si="110"/>
        <v/>
      </c>
      <c r="CS448" s="3" t="str">
        <f t="shared" si="110"/>
        <v/>
      </c>
      <c r="CT448" s="3" t="str">
        <f t="shared" si="110"/>
        <v/>
      </c>
      <c r="CU448" s="3" t="str">
        <f t="shared" si="110"/>
        <v/>
      </c>
      <c r="CV448" s="3" t="str">
        <f t="shared" si="110"/>
        <v/>
      </c>
      <c r="CW448" s="3" t="str">
        <f t="shared" si="109"/>
        <v/>
      </c>
      <c r="CX448" s="3" t="str">
        <f t="shared" si="109"/>
        <v/>
      </c>
      <c r="CY448" s="3" t="str">
        <f t="shared" si="109"/>
        <v/>
      </c>
      <c r="CZ448" s="3" t="str">
        <f t="shared" si="109"/>
        <v/>
      </c>
      <c r="DA448" s="3" t="str">
        <f t="shared" si="109"/>
        <v/>
      </c>
      <c r="DB448" s="3" t="str">
        <f t="shared" si="109"/>
        <v/>
      </c>
      <c r="DC448" s="3" t="str">
        <f t="shared" si="109"/>
        <v/>
      </c>
      <c r="DD448" s="3" t="str">
        <f t="shared" si="109"/>
        <v/>
      </c>
      <c r="DE448" s="3" t="str">
        <f t="shared" si="108"/>
        <v/>
      </c>
      <c r="DF448" s="3" t="str">
        <f t="shared" si="108"/>
        <v/>
      </c>
      <c r="DG448" s="3" t="str">
        <f t="shared" si="108"/>
        <v/>
      </c>
      <c r="DH448" s="3" t="str">
        <f t="shared" si="107"/>
        <v/>
      </c>
      <c r="DI448" s="3" t="str">
        <f t="shared" si="107"/>
        <v/>
      </c>
      <c r="DJ448" s="3" t="str">
        <f t="shared" si="107"/>
        <v/>
      </c>
      <c r="DK448" s="3" t="str">
        <f t="shared" si="107"/>
        <v/>
      </c>
      <c r="DL448" s="3" t="str">
        <f t="shared" si="107"/>
        <v/>
      </c>
      <c r="DM448" s="3" t="str">
        <f t="shared" ref="DM448:DS484" si="115">IF(BK448="Yes", DM$1,"")</f>
        <v>133. ANCILLARY OR OTHER USE</v>
      </c>
      <c r="DN448" s="3" t="str">
        <f t="shared" si="115"/>
        <v/>
      </c>
      <c r="DO448" s="3" t="str">
        <f t="shared" si="115"/>
        <v/>
      </c>
      <c r="DP448" s="3" t="str">
        <f t="shared" si="115"/>
        <v/>
      </c>
      <c r="DQ448" s="3" t="str">
        <f t="shared" si="115"/>
        <v/>
      </c>
      <c r="DR448" s="3" t="str">
        <f t="shared" si="115"/>
        <v/>
      </c>
      <c r="DS448" s="3" t="str">
        <f t="shared" si="115"/>
        <v/>
      </c>
      <c r="DT448" s="3" t="str">
        <f t="shared" si="114"/>
        <v/>
      </c>
      <c r="DU448" s="3" t="str">
        <f t="shared" si="114"/>
        <v/>
      </c>
      <c r="DV448" s="3" t="str">
        <f t="shared" si="114"/>
        <v/>
      </c>
    </row>
    <row r="449" spans="1:126" ht="45">
      <c r="A449" t="s">
        <v>115</v>
      </c>
      <c r="B449">
        <v>2017</v>
      </c>
      <c r="C449" t="s">
        <v>114</v>
      </c>
      <c r="D449">
        <v>106990</v>
      </c>
      <c r="E449" s="31">
        <v>1317218578336</v>
      </c>
      <c r="F449" t="s">
        <v>815</v>
      </c>
      <c r="G449">
        <v>336413</v>
      </c>
      <c r="H449" t="s">
        <v>816</v>
      </c>
      <c r="I449" t="s">
        <v>817</v>
      </c>
      <c r="J449" t="s">
        <v>647</v>
      </c>
      <c r="K449" t="s">
        <v>648</v>
      </c>
      <c r="L449">
        <v>81001</v>
      </c>
      <c r="M449" s="47" t="str">
        <f t="shared" si="101"/>
        <v>89. PRODUCE THE CHEMICAL, 91. ON-SITE USE OF THE CHEMICAL, 93. AS A BYPRODUCT, 133. ANCILLARY OR OTHER USE</v>
      </c>
      <c r="N449" s="3" t="s">
        <v>80</v>
      </c>
      <c r="O449" s="3" t="s">
        <v>1451</v>
      </c>
      <c r="P449">
        <v>5</v>
      </c>
      <c r="Q449">
        <v>1</v>
      </c>
      <c r="R449">
        <v>6</v>
      </c>
      <c r="S449" s="3" t="s">
        <v>1407</v>
      </c>
      <c r="T449" s="3" t="s">
        <v>1405</v>
      </c>
      <c r="U449" s="3" t="s">
        <v>1407</v>
      </c>
      <c r="V449" s="3" t="s">
        <v>1405</v>
      </c>
      <c r="W449" s="3" t="s">
        <v>1407</v>
      </c>
      <c r="X449" s="3" t="s">
        <v>1405</v>
      </c>
      <c r="Y449" s="3" t="s">
        <v>1405</v>
      </c>
      <c r="AE449" s="3" t="s">
        <v>1405</v>
      </c>
      <c r="AR449" s="3" t="s">
        <v>1405</v>
      </c>
      <c r="AS449" s="3" t="s">
        <v>1405</v>
      </c>
      <c r="AT449" s="3" t="s">
        <v>1405</v>
      </c>
      <c r="AU449" s="3" t="s">
        <v>1405</v>
      </c>
      <c r="AV449" s="3" t="s">
        <v>1405</v>
      </c>
      <c r="BD449" s="3" t="s">
        <v>1405</v>
      </c>
      <c r="BK449" s="3" t="s">
        <v>1407</v>
      </c>
      <c r="BU449" s="3" t="str">
        <f t="shared" si="113"/>
        <v>89. PRODUCE THE CHEMICAL</v>
      </c>
      <c r="BV449" s="3" t="str">
        <f t="shared" si="113"/>
        <v/>
      </c>
      <c r="BW449" s="3" t="str">
        <f t="shared" si="113"/>
        <v>91. ON-SITE USE OF THE CHEMICAL</v>
      </c>
      <c r="BX449" s="3" t="str">
        <f t="shared" si="112"/>
        <v/>
      </c>
      <c r="BY449" s="3" t="str">
        <f t="shared" si="112"/>
        <v>93. AS A BYPRODUCT</v>
      </c>
      <c r="BZ449" s="3" t="str">
        <f t="shared" si="112"/>
        <v/>
      </c>
      <c r="CA449" s="3" t="str">
        <f t="shared" si="112"/>
        <v/>
      </c>
      <c r="CB449" s="3" t="str">
        <f t="shared" si="112"/>
        <v/>
      </c>
      <c r="CC449" s="3" t="str">
        <f t="shared" si="112"/>
        <v/>
      </c>
      <c r="CD449" s="3" t="str">
        <f t="shared" si="105"/>
        <v/>
      </c>
      <c r="CE449" s="3" t="str">
        <f t="shared" si="105"/>
        <v/>
      </c>
      <c r="CF449" s="3" t="str">
        <f t="shared" si="105"/>
        <v/>
      </c>
      <c r="CG449" s="3" t="str">
        <f t="shared" si="111"/>
        <v/>
      </c>
      <c r="CH449" s="3" t="str">
        <f t="shared" si="111"/>
        <v/>
      </c>
      <c r="CI449" s="3" t="str">
        <f t="shared" si="111"/>
        <v/>
      </c>
      <c r="CJ449" s="3" t="str">
        <f t="shared" si="111"/>
        <v/>
      </c>
      <c r="CK449" s="3" t="str">
        <f t="shared" si="111"/>
        <v/>
      </c>
      <c r="CL449" s="3" t="str">
        <f t="shared" si="111"/>
        <v/>
      </c>
      <c r="CM449" s="3" t="str">
        <f t="shared" si="111"/>
        <v/>
      </c>
      <c r="CN449" s="3" t="str">
        <f t="shared" si="111"/>
        <v/>
      </c>
      <c r="CO449" s="3" t="str">
        <f t="shared" si="111"/>
        <v/>
      </c>
      <c r="CP449" s="3" t="str">
        <f t="shared" si="111"/>
        <v/>
      </c>
      <c r="CQ449" s="3" t="str">
        <f t="shared" si="111"/>
        <v/>
      </c>
      <c r="CR449" s="3" t="str">
        <f t="shared" si="110"/>
        <v/>
      </c>
      <c r="CS449" s="3" t="str">
        <f t="shared" si="110"/>
        <v/>
      </c>
      <c r="CT449" s="3" t="str">
        <f t="shared" si="110"/>
        <v/>
      </c>
      <c r="CU449" s="3" t="str">
        <f t="shared" si="110"/>
        <v/>
      </c>
      <c r="CV449" s="3" t="str">
        <f t="shared" si="110"/>
        <v/>
      </c>
      <c r="CW449" s="3" t="str">
        <f t="shared" si="109"/>
        <v/>
      </c>
      <c r="CX449" s="3" t="str">
        <f t="shared" si="109"/>
        <v/>
      </c>
      <c r="CY449" s="3" t="str">
        <f t="shared" si="109"/>
        <v/>
      </c>
      <c r="CZ449" s="3" t="str">
        <f t="shared" si="109"/>
        <v/>
      </c>
      <c r="DA449" s="3" t="str">
        <f t="shared" si="109"/>
        <v/>
      </c>
      <c r="DB449" s="3" t="str">
        <f t="shared" si="109"/>
        <v/>
      </c>
      <c r="DC449" s="3" t="str">
        <f t="shared" si="109"/>
        <v/>
      </c>
      <c r="DD449" s="3" t="str">
        <f t="shared" si="109"/>
        <v/>
      </c>
      <c r="DE449" s="3" t="str">
        <f t="shared" si="108"/>
        <v/>
      </c>
      <c r="DF449" s="3" t="str">
        <f t="shared" si="108"/>
        <v/>
      </c>
      <c r="DG449" s="3" t="str">
        <f t="shared" si="108"/>
        <v/>
      </c>
      <c r="DH449" s="3" t="str">
        <f t="shared" si="108"/>
        <v/>
      </c>
      <c r="DI449" s="3" t="str">
        <f t="shared" si="108"/>
        <v/>
      </c>
      <c r="DJ449" s="3" t="str">
        <f t="shared" si="108"/>
        <v/>
      </c>
      <c r="DK449" s="3" t="str">
        <f t="shared" si="108"/>
        <v/>
      </c>
      <c r="DL449" s="3" t="str">
        <f t="shared" si="108"/>
        <v/>
      </c>
      <c r="DM449" s="3" t="str">
        <f t="shared" si="115"/>
        <v>133. ANCILLARY OR OTHER USE</v>
      </c>
      <c r="DN449" s="3" t="str">
        <f t="shared" si="115"/>
        <v/>
      </c>
      <c r="DO449" s="3" t="str">
        <f t="shared" si="115"/>
        <v/>
      </c>
      <c r="DP449" s="3" t="str">
        <f t="shared" si="115"/>
        <v/>
      </c>
      <c r="DQ449" s="3" t="str">
        <f t="shared" si="115"/>
        <v/>
      </c>
      <c r="DR449" s="3" t="str">
        <f t="shared" si="115"/>
        <v/>
      </c>
      <c r="DS449" s="3" t="str">
        <f t="shared" si="115"/>
        <v/>
      </c>
      <c r="DT449" s="3" t="str">
        <f t="shared" si="114"/>
        <v/>
      </c>
      <c r="DU449" s="3" t="str">
        <f t="shared" si="114"/>
        <v/>
      </c>
      <c r="DV449" s="3" t="str">
        <f t="shared" si="114"/>
        <v/>
      </c>
    </row>
    <row r="450" spans="1:126" ht="75">
      <c r="A450" t="s">
        <v>115</v>
      </c>
      <c r="B450">
        <v>2018</v>
      </c>
      <c r="C450" t="s">
        <v>114</v>
      </c>
      <c r="D450">
        <v>106990</v>
      </c>
      <c r="E450" s="31">
        <v>1318218578641</v>
      </c>
      <c r="F450" t="s">
        <v>815</v>
      </c>
      <c r="G450">
        <v>336413</v>
      </c>
      <c r="H450" t="s">
        <v>816</v>
      </c>
      <c r="I450" t="s">
        <v>817</v>
      </c>
      <c r="J450" t="s">
        <v>647</v>
      </c>
      <c r="K450" t="s">
        <v>648</v>
      </c>
      <c r="L450">
        <v>81001</v>
      </c>
      <c r="M450" s="47" t="str">
        <f t="shared" ref="M450:M513" si="116">_xlfn.TEXTJOIN(", ", TRUE, BU450:DV450)</f>
        <v>89. PRODUCE THE CHEMICAL, 91. ON-SITE USE OF THE CHEMICAL, 93. AS A BYPRODUCT, 133. ANCILLARY OR OTHER USE, 137. Z304  FUEL</v>
      </c>
      <c r="N450" s="3" t="s">
        <v>80</v>
      </c>
      <c r="O450" s="3" t="s">
        <v>1451</v>
      </c>
      <c r="P450">
        <v>5</v>
      </c>
      <c r="Q450">
        <v>1</v>
      </c>
      <c r="R450">
        <v>6</v>
      </c>
      <c r="S450" s="3" t="s">
        <v>1407</v>
      </c>
      <c r="T450" s="3" t="s">
        <v>1405</v>
      </c>
      <c r="U450" s="3" t="s">
        <v>1407</v>
      </c>
      <c r="V450" s="3" t="s">
        <v>1405</v>
      </c>
      <c r="W450" s="3" t="s">
        <v>1407</v>
      </c>
      <c r="X450" s="3" t="s">
        <v>1405</v>
      </c>
      <c r="Y450" s="3" t="s">
        <v>1405</v>
      </c>
      <c r="Z450" s="3" t="s">
        <v>1405</v>
      </c>
      <c r="AA450" s="3" t="s">
        <v>1405</v>
      </c>
      <c r="AB450" s="3" t="s">
        <v>1405</v>
      </c>
      <c r="AC450" s="3" t="s">
        <v>1405</v>
      </c>
      <c r="AD450" s="3" t="s">
        <v>1405</v>
      </c>
      <c r="AE450" s="3" t="s">
        <v>1405</v>
      </c>
      <c r="AF450" s="3" t="s">
        <v>1405</v>
      </c>
      <c r="AG450" s="3" t="s">
        <v>1405</v>
      </c>
      <c r="AH450" s="3" t="s">
        <v>1405</v>
      </c>
      <c r="AI450" s="3" t="s">
        <v>1405</v>
      </c>
      <c r="AJ450" s="3" t="s">
        <v>1405</v>
      </c>
      <c r="AK450" s="3" t="s">
        <v>1405</v>
      </c>
      <c r="AL450" s="3" t="s">
        <v>1405</v>
      </c>
      <c r="AM450" s="3" t="s">
        <v>1405</v>
      </c>
      <c r="AN450" s="3" t="s">
        <v>1405</v>
      </c>
      <c r="AO450" s="3" t="s">
        <v>1405</v>
      </c>
      <c r="AP450" s="3" t="s">
        <v>1405</v>
      </c>
      <c r="AQ450" s="3" t="s">
        <v>1405</v>
      </c>
      <c r="AR450" s="3" t="s">
        <v>1405</v>
      </c>
      <c r="AS450" s="3" t="s">
        <v>1405</v>
      </c>
      <c r="AT450" s="3" t="s">
        <v>1405</v>
      </c>
      <c r="AU450" s="3" t="s">
        <v>1405</v>
      </c>
      <c r="AV450" s="3" t="s">
        <v>1405</v>
      </c>
      <c r="AW450" s="3" t="s">
        <v>1405</v>
      </c>
      <c r="AX450" s="3" t="s">
        <v>1405</v>
      </c>
      <c r="AY450" s="3" t="s">
        <v>1405</v>
      </c>
      <c r="AZ450" s="3" t="s">
        <v>1405</v>
      </c>
      <c r="BA450" s="3" t="s">
        <v>1405</v>
      </c>
      <c r="BB450" s="3" t="s">
        <v>1405</v>
      </c>
      <c r="BC450" s="3" t="s">
        <v>1405</v>
      </c>
      <c r="BD450" s="3" t="s">
        <v>1405</v>
      </c>
      <c r="BE450" s="3" t="s">
        <v>1405</v>
      </c>
      <c r="BF450" s="3" t="s">
        <v>1405</v>
      </c>
      <c r="BG450" s="3" t="s">
        <v>1405</v>
      </c>
      <c r="BH450" s="3" t="s">
        <v>1405</v>
      </c>
      <c r="BI450" s="3" t="s">
        <v>1405</v>
      </c>
      <c r="BJ450" s="3" t="s">
        <v>1405</v>
      </c>
      <c r="BK450" s="3" t="s">
        <v>1407</v>
      </c>
      <c r="BL450" s="3" t="s">
        <v>1405</v>
      </c>
      <c r="BM450" s="3" t="s">
        <v>1405</v>
      </c>
      <c r="BN450" s="3" t="s">
        <v>1405</v>
      </c>
      <c r="BO450" s="3" t="s">
        <v>1407</v>
      </c>
      <c r="BP450" s="3" t="s">
        <v>1405</v>
      </c>
      <c r="BQ450" s="3" t="s">
        <v>1405</v>
      </c>
      <c r="BR450" s="3" t="s">
        <v>1405</v>
      </c>
      <c r="BS450" s="3" t="s">
        <v>1405</v>
      </c>
      <c r="BT450" s="3" t="s">
        <v>1405</v>
      </c>
      <c r="BU450" s="3" t="str">
        <f t="shared" si="113"/>
        <v>89. PRODUCE THE CHEMICAL</v>
      </c>
      <c r="BV450" s="3" t="str">
        <f t="shared" si="113"/>
        <v/>
      </c>
      <c r="BW450" s="3" t="str">
        <f t="shared" si="113"/>
        <v>91. ON-SITE USE OF THE CHEMICAL</v>
      </c>
      <c r="BX450" s="3" t="str">
        <f t="shared" si="112"/>
        <v/>
      </c>
      <c r="BY450" s="3" t="str">
        <f t="shared" si="112"/>
        <v>93. AS A BYPRODUCT</v>
      </c>
      <c r="BZ450" s="3" t="str">
        <f t="shared" si="112"/>
        <v/>
      </c>
      <c r="CA450" s="3" t="str">
        <f t="shared" si="112"/>
        <v/>
      </c>
      <c r="CB450" s="3" t="str">
        <f t="shared" si="112"/>
        <v/>
      </c>
      <c r="CC450" s="3" t="str">
        <f t="shared" si="112"/>
        <v/>
      </c>
      <c r="CD450" s="3" t="str">
        <f t="shared" si="105"/>
        <v/>
      </c>
      <c r="CE450" s="3" t="str">
        <f t="shared" si="105"/>
        <v/>
      </c>
      <c r="CF450" s="3" t="str">
        <f t="shared" si="105"/>
        <v/>
      </c>
      <c r="CG450" s="3" t="str">
        <f t="shared" si="111"/>
        <v/>
      </c>
      <c r="CH450" s="3" t="str">
        <f t="shared" si="111"/>
        <v/>
      </c>
      <c r="CI450" s="3" t="str">
        <f t="shared" si="111"/>
        <v/>
      </c>
      <c r="CJ450" s="3" t="str">
        <f t="shared" si="111"/>
        <v/>
      </c>
      <c r="CK450" s="3" t="str">
        <f t="shared" si="111"/>
        <v/>
      </c>
      <c r="CL450" s="3" t="str">
        <f t="shared" si="111"/>
        <v/>
      </c>
      <c r="CM450" s="3" t="str">
        <f t="shared" si="111"/>
        <v/>
      </c>
      <c r="CN450" s="3" t="str">
        <f t="shared" si="111"/>
        <v/>
      </c>
      <c r="CO450" s="3" t="str">
        <f t="shared" si="111"/>
        <v/>
      </c>
      <c r="CP450" s="3" t="str">
        <f t="shared" si="111"/>
        <v/>
      </c>
      <c r="CQ450" s="3" t="str">
        <f t="shared" si="111"/>
        <v/>
      </c>
      <c r="CR450" s="3" t="str">
        <f t="shared" si="110"/>
        <v/>
      </c>
      <c r="CS450" s="3" t="str">
        <f t="shared" si="110"/>
        <v/>
      </c>
      <c r="CT450" s="3" t="str">
        <f t="shared" si="110"/>
        <v/>
      </c>
      <c r="CU450" s="3" t="str">
        <f t="shared" si="110"/>
        <v/>
      </c>
      <c r="CV450" s="3" t="str">
        <f t="shared" si="110"/>
        <v/>
      </c>
      <c r="CW450" s="3" t="str">
        <f t="shared" si="109"/>
        <v/>
      </c>
      <c r="CX450" s="3" t="str">
        <f t="shared" si="109"/>
        <v/>
      </c>
      <c r="CY450" s="3" t="str">
        <f t="shared" si="109"/>
        <v/>
      </c>
      <c r="CZ450" s="3" t="str">
        <f t="shared" si="109"/>
        <v/>
      </c>
      <c r="DA450" s="3" t="str">
        <f t="shared" si="109"/>
        <v/>
      </c>
      <c r="DB450" s="3" t="str">
        <f t="shared" si="109"/>
        <v/>
      </c>
      <c r="DC450" s="3" t="str">
        <f t="shared" si="109"/>
        <v/>
      </c>
      <c r="DD450" s="3" t="str">
        <f t="shared" si="109"/>
        <v/>
      </c>
      <c r="DE450" s="3" t="str">
        <f t="shared" si="108"/>
        <v/>
      </c>
      <c r="DF450" s="3" t="str">
        <f t="shared" si="108"/>
        <v/>
      </c>
      <c r="DG450" s="3" t="str">
        <f t="shared" si="108"/>
        <v/>
      </c>
      <c r="DH450" s="3" t="str">
        <f t="shared" si="108"/>
        <v/>
      </c>
      <c r="DI450" s="3" t="str">
        <f t="shared" si="108"/>
        <v/>
      </c>
      <c r="DJ450" s="3" t="str">
        <f t="shared" si="108"/>
        <v/>
      </c>
      <c r="DK450" s="3" t="str">
        <f t="shared" si="108"/>
        <v/>
      </c>
      <c r="DL450" s="3" t="str">
        <f t="shared" si="108"/>
        <v/>
      </c>
      <c r="DM450" s="3" t="str">
        <f t="shared" si="115"/>
        <v>133. ANCILLARY OR OTHER USE</v>
      </c>
      <c r="DN450" s="3" t="str">
        <f t="shared" si="115"/>
        <v/>
      </c>
      <c r="DO450" s="3" t="str">
        <f t="shared" si="115"/>
        <v/>
      </c>
      <c r="DP450" s="3" t="str">
        <f t="shared" si="115"/>
        <v/>
      </c>
      <c r="DQ450" s="3" t="str">
        <f t="shared" si="115"/>
        <v>137. Z304  FUEL</v>
      </c>
      <c r="DR450" s="3" t="str">
        <f t="shared" si="115"/>
        <v/>
      </c>
      <c r="DS450" s="3" t="str">
        <f t="shared" si="115"/>
        <v/>
      </c>
      <c r="DT450" s="3" t="str">
        <f t="shared" si="114"/>
        <v/>
      </c>
      <c r="DU450" s="3" t="str">
        <f t="shared" si="114"/>
        <v/>
      </c>
      <c r="DV450" s="3" t="str">
        <f t="shared" si="114"/>
        <v/>
      </c>
    </row>
    <row r="451" spans="1:126" ht="75">
      <c r="A451" t="s">
        <v>115</v>
      </c>
      <c r="B451">
        <v>2019</v>
      </c>
      <c r="C451" t="s">
        <v>114</v>
      </c>
      <c r="D451">
        <v>106990</v>
      </c>
      <c r="E451" s="31">
        <v>1319218578324</v>
      </c>
      <c r="F451" t="s">
        <v>815</v>
      </c>
      <c r="G451">
        <v>336413</v>
      </c>
      <c r="H451" t="s">
        <v>816</v>
      </c>
      <c r="I451" t="s">
        <v>817</v>
      </c>
      <c r="J451" t="s">
        <v>647</v>
      </c>
      <c r="K451" t="s">
        <v>648</v>
      </c>
      <c r="L451">
        <v>81001</v>
      </c>
      <c r="M451" s="47" t="str">
        <f t="shared" si="116"/>
        <v>89. PRODUCE THE CHEMICAL, 91. ON-SITE USE OF THE CHEMICAL, 93. AS A BYPRODUCT, 133. ANCILLARY OR OTHER USE, 137. Z304  FUEL</v>
      </c>
      <c r="N451" s="3" t="s">
        <v>80</v>
      </c>
      <c r="O451" s="3" t="s">
        <v>1451</v>
      </c>
      <c r="P451">
        <v>5</v>
      </c>
      <c r="Q451">
        <v>1</v>
      </c>
      <c r="R451">
        <v>6</v>
      </c>
      <c r="S451" s="3" t="s">
        <v>1407</v>
      </c>
      <c r="T451" s="3" t="s">
        <v>1405</v>
      </c>
      <c r="U451" s="3" t="s">
        <v>1407</v>
      </c>
      <c r="V451" s="3" t="s">
        <v>1405</v>
      </c>
      <c r="W451" s="3" t="s">
        <v>1407</v>
      </c>
      <c r="X451" s="3" t="s">
        <v>1405</v>
      </c>
      <c r="Y451" s="3" t="s">
        <v>1405</v>
      </c>
      <c r="Z451" s="3" t="s">
        <v>1405</v>
      </c>
      <c r="AA451" s="3" t="s">
        <v>1405</v>
      </c>
      <c r="AB451" s="3" t="s">
        <v>1405</v>
      </c>
      <c r="AC451" s="3" t="s">
        <v>1405</v>
      </c>
      <c r="AD451" s="3" t="s">
        <v>1405</v>
      </c>
      <c r="AE451" s="3" t="s">
        <v>1405</v>
      </c>
      <c r="AF451" s="3" t="s">
        <v>1405</v>
      </c>
      <c r="AG451" s="3" t="s">
        <v>1405</v>
      </c>
      <c r="AH451" s="3" t="s">
        <v>1405</v>
      </c>
      <c r="AI451" s="3" t="s">
        <v>1405</v>
      </c>
      <c r="AJ451" s="3" t="s">
        <v>1405</v>
      </c>
      <c r="AK451" s="3" t="s">
        <v>1405</v>
      </c>
      <c r="AL451" s="3" t="s">
        <v>1405</v>
      </c>
      <c r="AM451" s="3" t="s">
        <v>1405</v>
      </c>
      <c r="AN451" s="3" t="s">
        <v>1405</v>
      </c>
      <c r="AO451" s="3" t="s">
        <v>1405</v>
      </c>
      <c r="AP451" s="3" t="s">
        <v>1405</v>
      </c>
      <c r="AQ451" s="3" t="s">
        <v>1405</v>
      </c>
      <c r="AR451" s="3" t="s">
        <v>1405</v>
      </c>
      <c r="AS451" s="3" t="s">
        <v>1405</v>
      </c>
      <c r="AT451" s="3" t="s">
        <v>1405</v>
      </c>
      <c r="AU451" s="3" t="s">
        <v>1405</v>
      </c>
      <c r="AV451" s="3" t="s">
        <v>1405</v>
      </c>
      <c r="AW451" s="3" t="s">
        <v>1405</v>
      </c>
      <c r="AX451" s="3" t="s">
        <v>1405</v>
      </c>
      <c r="AY451" s="3" t="s">
        <v>1405</v>
      </c>
      <c r="AZ451" s="3" t="s">
        <v>1405</v>
      </c>
      <c r="BA451" s="3" t="s">
        <v>1405</v>
      </c>
      <c r="BB451" s="3" t="s">
        <v>1405</v>
      </c>
      <c r="BC451" s="3" t="s">
        <v>1405</v>
      </c>
      <c r="BD451" s="3" t="s">
        <v>1405</v>
      </c>
      <c r="BE451" s="3" t="s">
        <v>1405</v>
      </c>
      <c r="BF451" s="3" t="s">
        <v>1405</v>
      </c>
      <c r="BG451" s="3" t="s">
        <v>1405</v>
      </c>
      <c r="BH451" s="3" t="s">
        <v>1405</v>
      </c>
      <c r="BI451" s="3" t="s">
        <v>1405</v>
      </c>
      <c r="BJ451" s="3" t="s">
        <v>1405</v>
      </c>
      <c r="BK451" s="3" t="s">
        <v>1407</v>
      </c>
      <c r="BL451" s="3" t="s">
        <v>1405</v>
      </c>
      <c r="BM451" s="3" t="s">
        <v>1405</v>
      </c>
      <c r="BN451" s="3" t="s">
        <v>1405</v>
      </c>
      <c r="BO451" s="3" t="s">
        <v>1407</v>
      </c>
      <c r="BP451" s="3" t="s">
        <v>1405</v>
      </c>
      <c r="BQ451" s="3" t="s">
        <v>1405</v>
      </c>
      <c r="BR451" s="3" t="s">
        <v>1405</v>
      </c>
      <c r="BS451" s="3" t="s">
        <v>1405</v>
      </c>
      <c r="BT451" s="3" t="s">
        <v>1405</v>
      </c>
      <c r="BU451" s="3" t="str">
        <f t="shared" si="113"/>
        <v>89. PRODUCE THE CHEMICAL</v>
      </c>
      <c r="BV451" s="3" t="str">
        <f t="shared" si="113"/>
        <v/>
      </c>
      <c r="BW451" s="3" t="str">
        <f t="shared" si="113"/>
        <v>91. ON-SITE USE OF THE CHEMICAL</v>
      </c>
      <c r="BX451" s="3" t="str">
        <f t="shared" si="112"/>
        <v/>
      </c>
      <c r="BY451" s="3" t="str">
        <f t="shared" si="112"/>
        <v>93. AS A BYPRODUCT</v>
      </c>
      <c r="BZ451" s="3" t="str">
        <f t="shared" si="112"/>
        <v/>
      </c>
      <c r="CA451" s="3" t="str">
        <f t="shared" si="112"/>
        <v/>
      </c>
      <c r="CB451" s="3" t="str">
        <f t="shared" si="112"/>
        <v/>
      </c>
      <c r="CC451" s="3" t="str">
        <f t="shared" si="112"/>
        <v/>
      </c>
      <c r="CD451" s="3" t="str">
        <f t="shared" si="105"/>
        <v/>
      </c>
      <c r="CE451" s="3" t="str">
        <f t="shared" si="105"/>
        <v/>
      </c>
      <c r="CF451" s="3" t="str">
        <f t="shared" si="105"/>
        <v/>
      </c>
      <c r="CG451" s="3" t="str">
        <f t="shared" si="111"/>
        <v/>
      </c>
      <c r="CH451" s="3" t="str">
        <f t="shared" si="111"/>
        <v/>
      </c>
      <c r="CI451" s="3" t="str">
        <f t="shared" si="111"/>
        <v/>
      </c>
      <c r="CJ451" s="3" t="str">
        <f t="shared" si="111"/>
        <v/>
      </c>
      <c r="CK451" s="3" t="str">
        <f t="shared" si="111"/>
        <v/>
      </c>
      <c r="CL451" s="3" t="str">
        <f t="shared" si="111"/>
        <v/>
      </c>
      <c r="CM451" s="3" t="str">
        <f t="shared" si="111"/>
        <v/>
      </c>
      <c r="CN451" s="3" t="str">
        <f t="shared" si="111"/>
        <v/>
      </c>
      <c r="CO451" s="3" t="str">
        <f t="shared" si="111"/>
        <v/>
      </c>
      <c r="CP451" s="3" t="str">
        <f t="shared" si="111"/>
        <v/>
      </c>
      <c r="CQ451" s="3" t="str">
        <f t="shared" si="111"/>
        <v/>
      </c>
      <c r="CR451" s="3" t="str">
        <f t="shared" si="110"/>
        <v/>
      </c>
      <c r="CS451" s="3" t="str">
        <f t="shared" si="110"/>
        <v/>
      </c>
      <c r="CT451" s="3" t="str">
        <f t="shared" si="110"/>
        <v/>
      </c>
      <c r="CU451" s="3" t="str">
        <f t="shared" si="110"/>
        <v/>
      </c>
      <c r="CV451" s="3" t="str">
        <f t="shared" si="110"/>
        <v/>
      </c>
      <c r="CW451" s="3" t="str">
        <f t="shared" si="109"/>
        <v/>
      </c>
      <c r="CX451" s="3" t="str">
        <f t="shared" si="109"/>
        <v/>
      </c>
      <c r="CY451" s="3" t="str">
        <f t="shared" si="109"/>
        <v/>
      </c>
      <c r="CZ451" s="3" t="str">
        <f t="shared" si="109"/>
        <v/>
      </c>
      <c r="DA451" s="3" t="str">
        <f t="shared" si="109"/>
        <v/>
      </c>
      <c r="DB451" s="3" t="str">
        <f t="shared" si="109"/>
        <v/>
      </c>
      <c r="DC451" s="3" t="str">
        <f t="shared" si="109"/>
        <v/>
      </c>
      <c r="DD451" s="3" t="str">
        <f t="shared" si="109"/>
        <v/>
      </c>
      <c r="DE451" s="3" t="str">
        <f t="shared" si="108"/>
        <v/>
      </c>
      <c r="DF451" s="3" t="str">
        <f t="shared" si="108"/>
        <v/>
      </c>
      <c r="DG451" s="3" t="str">
        <f t="shared" si="108"/>
        <v/>
      </c>
      <c r="DH451" s="3" t="str">
        <f t="shared" si="108"/>
        <v/>
      </c>
      <c r="DI451" s="3" t="str">
        <f t="shared" si="108"/>
        <v/>
      </c>
      <c r="DJ451" s="3" t="str">
        <f t="shared" si="108"/>
        <v/>
      </c>
      <c r="DK451" s="3" t="str">
        <f t="shared" si="108"/>
        <v/>
      </c>
      <c r="DL451" s="3" t="str">
        <f t="shared" si="108"/>
        <v/>
      </c>
      <c r="DM451" s="3" t="str">
        <f t="shared" si="115"/>
        <v>133. ANCILLARY OR OTHER USE</v>
      </c>
      <c r="DN451" s="3" t="str">
        <f t="shared" si="115"/>
        <v/>
      </c>
      <c r="DO451" s="3" t="str">
        <f t="shared" si="115"/>
        <v/>
      </c>
      <c r="DP451" s="3" t="str">
        <f t="shared" si="115"/>
        <v/>
      </c>
      <c r="DQ451" s="3" t="str">
        <f t="shared" si="115"/>
        <v>137. Z304  FUEL</v>
      </c>
      <c r="DR451" s="3" t="str">
        <f t="shared" si="115"/>
        <v/>
      </c>
      <c r="DS451" s="3" t="str">
        <f t="shared" si="115"/>
        <v/>
      </c>
      <c r="DT451" s="3" t="str">
        <f t="shared" si="114"/>
        <v/>
      </c>
      <c r="DU451" s="3" t="str">
        <f t="shared" si="114"/>
        <v/>
      </c>
      <c r="DV451" s="3" t="str">
        <f t="shared" si="114"/>
        <v/>
      </c>
    </row>
    <row r="452" spans="1:126" ht="75">
      <c r="A452" t="s">
        <v>115</v>
      </c>
      <c r="B452">
        <v>2020</v>
      </c>
      <c r="C452" t="s">
        <v>114</v>
      </c>
      <c r="D452">
        <v>106990</v>
      </c>
      <c r="E452" s="31">
        <v>1320219344189</v>
      </c>
      <c r="F452" t="s">
        <v>815</v>
      </c>
      <c r="G452">
        <v>336413</v>
      </c>
      <c r="H452" t="s">
        <v>816</v>
      </c>
      <c r="I452" t="s">
        <v>817</v>
      </c>
      <c r="J452" t="s">
        <v>647</v>
      </c>
      <c r="K452" t="s">
        <v>648</v>
      </c>
      <c r="L452">
        <v>81001</v>
      </c>
      <c r="M452" s="47" t="str">
        <f t="shared" si="116"/>
        <v>89. PRODUCE THE CHEMICAL, 91. ON-SITE USE OF THE CHEMICAL, 93. AS A BYPRODUCT, 133. ANCILLARY OR OTHER USE, 137. Z304  FUEL</v>
      </c>
      <c r="N452" s="3" t="s">
        <v>80</v>
      </c>
      <c r="O452" s="3" t="s">
        <v>1451</v>
      </c>
      <c r="P452">
        <v>1</v>
      </c>
      <c r="Q452">
        <v>0</v>
      </c>
      <c r="R452">
        <v>1</v>
      </c>
      <c r="S452" s="3" t="s">
        <v>1407</v>
      </c>
      <c r="T452" s="3" t="s">
        <v>1405</v>
      </c>
      <c r="U452" s="3" t="s">
        <v>1407</v>
      </c>
      <c r="V452" s="3" t="s">
        <v>1405</v>
      </c>
      <c r="W452" s="3" t="s">
        <v>1407</v>
      </c>
      <c r="X452" s="3" t="s">
        <v>1405</v>
      </c>
      <c r="Y452" s="3" t="s">
        <v>1405</v>
      </c>
      <c r="Z452" s="3" t="s">
        <v>1405</v>
      </c>
      <c r="AA452" s="3" t="s">
        <v>1405</v>
      </c>
      <c r="AB452" s="3" t="s">
        <v>1405</v>
      </c>
      <c r="AC452" s="3" t="s">
        <v>1405</v>
      </c>
      <c r="AD452" s="3" t="s">
        <v>1405</v>
      </c>
      <c r="AE452" s="3" t="s">
        <v>1405</v>
      </c>
      <c r="AF452" s="3" t="s">
        <v>1405</v>
      </c>
      <c r="AG452" s="3" t="s">
        <v>1405</v>
      </c>
      <c r="AH452" s="3" t="s">
        <v>1405</v>
      </c>
      <c r="AI452" s="3" t="s">
        <v>1405</v>
      </c>
      <c r="AJ452" s="3" t="s">
        <v>1405</v>
      </c>
      <c r="AK452" s="3" t="s">
        <v>1405</v>
      </c>
      <c r="AL452" s="3" t="s">
        <v>1405</v>
      </c>
      <c r="AM452" s="3" t="s">
        <v>1405</v>
      </c>
      <c r="AN452" s="3" t="s">
        <v>1405</v>
      </c>
      <c r="AO452" s="3" t="s">
        <v>1405</v>
      </c>
      <c r="AP452" s="3" t="s">
        <v>1405</v>
      </c>
      <c r="AQ452" s="3" t="s">
        <v>1405</v>
      </c>
      <c r="AR452" s="3" t="s">
        <v>1405</v>
      </c>
      <c r="AS452" s="3" t="s">
        <v>1405</v>
      </c>
      <c r="AT452" s="3" t="s">
        <v>1405</v>
      </c>
      <c r="AU452" s="3" t="s">
        <v>1405</v>
      </c>
      <c r="AV452" s="3" t="s">
        <v>1405</v>
      </c>
      <c r="AW452" s="3" t="s">
        <v>1405</v>
      </c>
      <c r="AX452" s="3" t="s">
        <v>1405</v>
      </c>
      <c r="AY452" s="3" t="s">
        <v>1405</v>
      </c>
      <c r="AZ452" s="3" t="s">
        <v>1405</v>
      </c>
      <c r="BA452" s="3" t="s">
        <v>1405</v>
      </c>
      <c r="BB452" s="3" t="s">
        <v>1405</v>
      </c>
      <c r="BC452" s="3" t="s">
        <v>1405</v>
      </c>
      <c r="BD452" s="3" t="s">
        <v>1405</v>
      </c>
      <c r="BE452" s="3" t="s">
        <v>1405</v>
      </c>
      <c r="BF452" s="3" t="s">
        <v>1405</v>
      </c>
      <c r="BG452" s="3" t="s">
        <v>1405</v>
      </c>
      <c r="BH452" s="3" t="s">
        <v>1405</v>
      </c>
      <c r="BI452" s="3" t="s">
        <v>1405</v>
      </c>
      <c r="BJ452" s="3" t="s">
        <v>1405</v>
      </c>
      <c r="BK452" s="3" t="s">
        <v>1407</v>
      </c>
      <c r="BL452" s="3" t="s">
        <v>1405</v>
      </c>
      <c r="BM452" s="3" t="s">
        <v>1405</v>
      </c>
      <c r="BN452" s="3" t="s">
        <v>1405</v>
      </c>
      <c r="BO452" s="3" t="s">
        <v>1407</v>
      </c>
      <c r="BP452" s="3" t="s">
        <v>1405</v>
      </c>
      <c r="BQ452" s="3" t="s">
        <v>1405</v>
      </c>
      <c r="BR452" s="3" t="s">
        <v>1405</v>
      </c>
      <c r="BS452" s="3" t="s">
        <v>1405</v>
      </c>
      <c r="BT452" s="3" t="s">
        <v>1405</v>
      </c>
      <c r="BU452" s="3" t="str">
        <f t="shared" si="113"/>
        <v>89. PRODUCE THE CHEMICAL</v>
      </c>
      <c r="BV452" s="3" t="str">
        <f t="shared" si="113"/>
        <v/>
      </c>
      <c r="BW452" s="3" t="str">
        <f t="shared" si="113"/>
        <v>91. ON-SITE USE OF THE CHEMICAL</v>
      </c>
      <c r="BX452" s="3" t="str">
        <f t="shared" si="112"/>
        <v/>
      </c>
      <c r="BY452" s="3" t="str">
        <f t="shared" si="112"/>
        <v>93. AS A BYPRODUCT</v>
      </c>
      <c r="BZ452" s="3" t="str">
        <f t="shared" si="112"/>
        <v/>
      </c>
      <c r="CA452" s="3" t="str">
        <f t="shared" si="112"/>
        <v/>
      </c>
      <c r="CB452" s="3" t="str">
        <f t="shared" si="112"/>
        <v/>
      </c>
      <c r="CC452" s="3" t="str">
        <f t="shared" si="112"/>
        <v/>
      </c>
      <c r="CD452" s="3" t="str">
        <f t="shared" si="105"/>
        <v/>
      </c>
      <c r="CE452" s="3" t="str">
        <f t="shared" si="105"/>
        <v/>
      </c>
      <c r="CF452" s="3" t="str">
        <f t="shared" si="105"/>
        <v/>
      </c>
      <c r="CG452" s="3" t="str">
        <f t="shared" si="111"/>
        <v/>
      </c>
      <c r="CH452" s="3" t="str">
        <f t="shared" si="111"/>
        <v/>
      </c>
      <c r="CI452" s="3" t="str">
        <f t="shared" si="111"/>
        <v/>
      </c>
      <c r="CJ452" s="3" t="str">
        <f t="shared" si="111"/>
        <v/>
      </c>
      <c r="CK452" s="3" t="str">
        <f t="shared" si="111"/>
        <v/>
      </c>
      <c r="CL452" s="3" t="str">
        <f t="shared" si="111"/>
        <v/>
      </c>
      <c r="CM452" s="3" t="str">
        <f t="shared" si="111"/>
        <v/>
      </c>
      <c r="CN452" s="3" t="str">
        <f t="shared" si="111"/>
        <v/>
      </c>
      <c r="CO452" s="3" t="str">
        <f t="shared" si="111"/>
        <v/>
      </c>
      <c r="CP452" s="3" t="str">
        <f t="shared" si="111"/>
        <v/>
      </c>
      <c r="CQ452" s="3" t="str">
        <f t="shared" si="111"/>
        <v/>
      </c>
      <c r="CR452" s="3" t="str">
        <f t="shared" si="110"/>
        <v/>
      </c>
      <c r="CS452" s="3" t="str">
        <f t="shared" si="110"/>
        <v/>
      </c>
      <c r="CT452" s="3" t="str">
        <f t="shared" si="110"/>
        <v/>
      </c>
      <c r="CU452" s="3" t="str">
        <f t="shared" si="110"/>
        <v/>
      </c>
      <c r="CV452" s="3" t="str">
        <f t="shared" si="110"/>
        <v/>
      </c>
      <c r="CW452" s="3" t="str">
        <f t="shared" si="109"/>
        <v/>
      </c>
      <c r="CX452" s="3" t="str">
        <f t="shared" si="109"/>
        <v/>
      </c>
      <c r="CY452" s="3" t="str">
        <f t="shared" si="109"/>
        <v/>
      </c>
      <c r="CZ452" s="3" t="str">
        <f t="shared" si="109"/>
        <v/>
      </c>
      <c r="DA452" s="3" t="str">
        <f t="shared" si="109"/>
        <v/>
      </c>
      <c r="DB452" s="3" t="str">
        <f t="shared" si="109"/>
        <v/>
      </c>
      <c r="DC452" s="3" t="str">
        <f t="shared" si="109"/>
        <v/>
      </c>
      <c r="DD452" s="3" t="str">
        <f t="shared" si="109"/>
        <v/>
      </c>
      <c r="DE452" s="3" t="str">
        <f t="shared" si="108"/>
        <v/>
      </c>
      <c r="DF452" s="3" t="str">
        <f t="shared" si="108"/>
        <v/>
      </c>
      <c r="DG452" s="3" t="str">
        <f t="shared" si="108"/>
        <v/>
      </c>
      <c r="DH452" s="3" t="str">
        <f t="shared" si="108"/>
        <v/>
      </c>
      <c r="DI452" s="3" t="str">
        <f t="shared" si="108"/>
        <v/>
      </c>
      <c r="DJ452" s="3" t="str">
        <f t="shared" si="108"/>
        <v/>
      </c>
      <c r="DK452" s="3" t="str">
        <f t="shared" si="108"/>
        <v/>
      </c>
      <c r="DL452" s="3" t="str">
        <f t="shared" si="108"/>
        <v/>
      </c>
      <c r="DM452" s="3" t="str">
        <f t="shared" si="115"/>
        <v>133. ANCILLARY OR OTHER USE</v>
      </c>
      <c r="DN452" s="3" t="str">
        <f t="shared" si="115"/>
        <v/>
      </c>
      <c r="DO452" s="3" t="str">
        <f t="shared" si="115"/>
        <v/>
      </c>
      <c r="DP452" s="3" t="str">
        <f t="shared" si="115"/>
        <v/>
      </c>
      <c r="DQ452" s="3" t="str">
        <f t="shared" si="115"/>
        <v>137. Z304  FUEL</v>
      </c>
      <c r="DR452" s="3" t="str">
        <f t="shared" si="115"/>
        <v/>
      </c>
      <c r="DS452" s="3" t="str">
        <f t="shared" si="115"/>
        <v/>
      </c>
      <c r="DT452" s="3" t="str">
        <f t="shared" si="114"/>
        <v/>
      </c>
      <c r="DU452" s="3" t="str">
        <f t="shared" si="114"/>
        <v/>
      </c>
      <c r="DV452" s="3" t="str">
        <f t="shared" si="114"/>
        <v/>
      </c>
    </row>
    <row r="453" spans="1:126" ht="75">
      <c r="A453" t="s">
        <v>115</v>
      </c>
      <c r="B453">
        <v>2021</v>
      </c>
      <c r="C453" t="s">
        <v>114</v>
      </c>
      <c r="D453">
        <v>106990</v>
      </c>
      <c r="E453" s="31">
        <v>1321220263053</v>
      </c>
      <c r="F453" t="s">
        <v>815</v>
      </c>
      <c r="G453">
        <v>336413</v>
      </c>
      <c r="H453" t="s">
        <v>816</v>
      </c>
      <c r="I453" t="s">
        <v>817</v>
      </c>
      <c r="J453" t="s">
        <v>647</v>
      </c>
      <c r="K453" t="s">
        <v>648</v>
      </c>
      <c r="L453">
        <v>81001</v>
      </c>
      <c r="M453" s="47" t="str">
        <f t="shared" si="116"/>
        <v>89. PRODUCE THE CHEMICAL, 91. ON-SITE USE OF THE CHEMICAL, 93. AS A BYPRODUCT, 133. ANCILLARY OR OTHER USE, 137. Z304  FUEL</v>
      </c>
      <c r="N453" s="3" t="s">
        <v>80</v>
      </c>
      <c r="O453" s="3" t="s">
        <v>1451</v>
      </c>
      <c r="P453">
        <v>1</v>
      </c>
      <c r="Q453">
        <v>0.60489999999999999</v>
      </c>
      <c r="R453">
        <v>1.6049</v>
      </c>
      <c r="S453" s="3" t="s">
        <v>1407</v>
      </c>
      <c r="T453" s="3" t="s">
        <v>1405</v>
      </c>
      <c r="U453" s="3" t="s">
        <v>1407</v>
      </c>
      <c r="V453" s="3" t="s">
        <v>1405</v>
      </c>
      <c r="W453" s="3" t="s">
        <v>1407</v>
      </c>
      <c r="X453" s="3" t="s">
        <v>1405</v>
      </c>
      <c r="Y453" s="3" t="s">
        <v>1405</v>
      </c>
      <c r="Z453" s="3" t="s">
        <v>1405</v>
      </c>
      <c r="AA453" s="3" t="s">
        <v>1405</v>
      </c>
      <c r="AB453" s="3" t="s">
        <v>1405</v>
      </c>
      <c r="AC453" s="3" t="s">
        <v>1405</v>
      </c>
      <c r="AD453" s="3" t="s">
        <v>1405</v>
      </c>
      <c r="AE453" s="3" t="s">
        <v>1405</v>
      </c>
      <c r="AF453" s="3" t="s">
        <v>1405</v>
      </c>
      <c r="AG453" s="3" t="s">
        <v>1405</v>
      </c>
      <c r="AH453" s="3" t="s">
        <v>1405</v>
      </c>
      <c r="AI453" s="3" t="s">
        <v>1405</v>
      </c>
      <c r="AJ453" s="3" t="s">
        <v>1405</v>
      </c>
      <c r="AK453" s="3" t="s">
        <v>1405</v>
      </c>
      <c r="AL453" s="3" t="s">
        <v>1405</v>
      </c>
      <c r="AM453" s="3" t="s">
        <v>1405</v>
      </c>
      <c r="AN453" s="3" t="s">
        <v>1405</v>
      </c>
      <c r="AO453" s="3" t="s">
        <v>1405</v>
      </c>
      <c r="AP453" s="3" t="s">
        <v>1405</v>
      </c>
      <c r="AQ453" s="3" t="s">
        <v>1405</v>
      </c>
      <c r="AR453" s="3" t="s">
        <v>1405</v>
      </c>
      <c r="AS453" s="3" t="s">
        <v>1405</v>
      </c>
      <c r="AT453" s="3" t="s">
        <v>1405</v>
      </c>
      <c r="AU453" s="3" t="s">
        <v>1405</v>
      </c>
      <c r="AV453" s="3" t="s">
        <v>1405</v>
      </c>
      <c r="AW453" s="3" t="s">
        <v>1405</v>
      </c>
      <c r="AX453" s="3" t="s">
        <v>1405</v>
      </c>
      <c r="AY453" s="3" t="s">
        <v>1405</v>
      </c>
      <c r="AZ453" s="3" t="s">
        <v>1405</v>
      </c>
      <c r="BA453" s="3" t="s">
        <v>1405</v>
      </c>
      <c r="BB453" s="3" t="s">
        <v>1405</v>
      </c>
      <c r="BC453" s="3" t="s">
        <v>1405</v>
      </c>
      <c r="BD453" s="3" t="s">
        <v>1405</v>
      </c>
      <c r="BE453" s="3" t="s">
        <v>1405</v>
      </c>
      <c r="BF453" s="3" t="s">
        <v>1405</v>
      </c>
      <c r="BG453" s="3" t="s">
        <v>1405</v>
      </c>
      <c r="BH453" s="3" t="s">
        <v>1405</v>
      </c>
      <c r="BI453" s="3" t="s">
        <v>1405</v>
      </c>
      <c r="BJ453" s="3" t="s">
        <v>1405</v>
      </c>
      <c r="BK453" s="3" t="s">
        <v>1407</v>
      </c>
      <c r="BL453" s="3" t="s">
        <v>1405</v>
      </c>
      <c r="BM453" s="3" t="s">
        <v>1405</v>
      </c>
      <c r="BN453" s="3" t="s">
        <v>1405</v>
      </c>
      <c r="BO453" s="3" t="s">
        <v>1407</v>
      </c>
      <c r="BP453" s="3" t="s">
        <v>1405</v>
      </c>
      <c r="BQ453" s="3" t="s">
        <v>1405</v>
      </c>
      <c r="BR453" s="3" t="s">
        <v>1405</v>
      </c>
      <c r="BS453" s="3" t="s">
        <v>1405</v>
      </c>
      <c r="BT453" s="3" t="s">
        <v>1405</v>
      </c>
      <c r="BU453" s="3" t="str">
        <f t="shared" si="113"/>
        <v>89. PRODUCE THE CHEMICAL</v>
      </c>
      <c r="BV453" s="3" t="str">
        <f t="shared" si="113"/>
        <v/>
      </c>
      <c r="BW453" s="3" t="str">
        <f t="shared" si="113"/>
        <v>91. ON-SITE USE OF THE CHEMICAL</v>
      </c>
      <c r="BX453" s="3" t="str">
        <f t="shared" si="112"/>
        <v/>
      </c>
      <c r="BY453" s="3" t="str">
        <f t="shared" si="112"/>
        <v>93. AS A BYPRODUCT</v>
      </c>
      <c r="BZ453" s="3" t="str">
        <f t="shared" si="112"/>
        <v/>
      </c>
      <c r="CA453" s="3" t="str">
        <f t="shared" si="112"/>
        <v/>
      </c>
      <c r="CB453" s="3" t="str">
        <f t="shared" si="112"/>
        <v/>
      </c>
      <c r="CC453" s="3" t="str">
        <f t="shared" si="112"/>
        <v/>
      </c>
      <c r="CD453" s="3" t="str">
        <f t="shared" si="105"/>
        <v/>
      </c>
      <c r="CE453" s="3" t="str">
        <f t="shared" si="105"/>
        <v/>
      </c>
      <c r="CF453" s="3" t="str">
        <f t="shared" si="105"/>
        <v/>
      </c>
      <c r="CG453" s="3" t="str">
        <f t="shared" si="111"/>
        <v/>
      </c>
      <c r="CH453" s="3" t="str">
        <f t="shared" si="111"/>
        <v/>
      </c>
      <c r="CI453" s="3" t="str">
        <f t="shared" si="111"/>
        <v/>
      </c>
      <c r="CJ453" s="3" t="str">
        <f t="shared" si="111"/>
        <v/>
      </c>
      <c r="CK453" s="3" t="str">
        <f t="shared" si="111"/>
        <v/>
      </c>
      <c r="CL453" s="3" t="str">
        <f t="shared" si="111"/>
        <v/>
      </c>
      <c r="CM453" s="3" t="str">
        <f t="shared" si="111"/>
        <v/>
      </c>
      <c r="CN453" s="3" t="str">
        <f t="shared" si="111"/>
        <v/>
      </c>
      <c r="CO453" s="3" t="str">
        <f t="shared" si="111"/>
        <v/>
      </c>
      <c r="CP453" s="3" t="str">
        <f t="shared" si="111"/>
        <v/>
      </c>
      <c r="CQ453" s="3" t="str">
        <f t="shared" si="111"/>
        <v/>
      </c>
      <c r="CR453" s="3" t="str">
        <f t="shared" si="110"/>
        <v/>
      </c>
      <c r="CS453" s="3" t="str">
        <f t="shared" si="110"/>
        <v/>
      </c>
      <c r="CT453" s="3" t="str">
        <f t="shared" si="110"/>
        <v/>
      </c>
      <c r="CU453" s="3" t="str">
        <f t="shared" si="110"/>
        <v/>
      </c>
      <c r="CV453" s="3" t="str">
        <f t="shared" si="110"/>
        <v/>
      </c>
      <c r="CW453" s="3" t="str">
        <f t="shared" si="109"/>
        <v/>
      </c>
      <c r="CX453" s="3" t="str">
        <f t="shared" si="109"/>
        <v/>
      </c>
      <c r="CY453" s="3" t="str">
        <f t="shared" si="109"/>
        <v/>
      </c>
      <c r="CZ453" s="3" t="str">
        <f t="shared" si="109"/>
        <v/>
      </c>
      <c r="DA453" s="3" t="str">
        <f t="shared" si="109"/>
        <v/>
      </c>
      <c r="DB453" s="3" t="str">
        <f t="shared" si="109"/>
        <v/>
      </c>
      <c r="DC453" s="3" t="str">
        <f t="shared" si="109"/>
        <v/>
      </c>
      <c r="DD453" s="3" t="str">
        <f t="shared" si="109"/>
        <v/>
      </c>
      <c r="DE453" s="3" t="str">
        <f t="shared" si="108"/>
        <v/>
      </c>
      <c r="DF453" s="3" t="str">
        <f t="shared" si="108"/>
        <v/>
      </c>
      <c r="DG453" s="3" t="str">
        <f t="shared" si="108"/>
        <v/>
      </c>
      <c r="DH453" s="3" t="str">
        <f t="shared" si="108"/>
        <v/>
      </c>
      <c r="DI453" s="3" t="str">
        <f t="shared" si="108"/>
        <v/>
      </c>
      <c r="DJ453" s="3" t="str">
        <f t="shared" si="108"/>
        <v/>
      </c>
      <c r="DK453" s="3" t="str">
        <f t="shared" si="108"/>
        <v/>
      </c>
      <c r="DL453" s="3" t="str">
        <f t="shared" si="108"/>
        <v/>
      </c>
      <c r="DM453" s="3" t="str">
        <f t="shared" si="115"/>
        <v>133. ANCILLARY OR OTHER USE</v>
      </c>
      <c r="DN453" s="3" t="str">
        <f t="shared" si="115"/>
        <v/>
      </c>
      <c r="DO453" s="3" t="str">
        <f t="shared" si="115"/>
        <v/>
      </c>
      <c r="DP453" s="3" t="str">
        <f t="shared" si="115"/>
        <v/>
      </c>
      <c r="DQ453" s="3" t="str">
        <f t="shared" si="115"/>
        <v>137. Z304  FUEL</v>
      </c>
      <c r="DR453" s="3" t="str">
        <f t="shared" si="115"/>
        <v/>
      </c>
      <c r="DS453" s="3" t="str">
        <f t="shared" si="115"/>
        <v/>
      </c>
      <c r="DT453" s="3" t="str">
        <f t="shared" si="114"/>
        <v/>
      </c>
      <c r="DU453" s="3" t="str">
        <f t="shared" si="114"/>
        <v/>
      </c>
      <c r="DV453" s="3" t="str">
        <f t="shared" si="114"/>
        <v/>
      </c>
    </row>
    <row r="454" spans="1:126" ht="45">
      <c r="A454" t="s">
        <v>115</v>
      </c>
      <c r="B454">
        <v>2016</v>
      </c>
      <c r="C454" t="s">
        <v>114</v>
      </c>
      <c r="D454">
        <v>106990</v>
      </c>
      <c r="E454" s="31">
        <v>1316215734551</v>
      </c>
      <c r="F454" t="s">
        <v>818</v>
      </c>
      <c r="G454">
        <v>336413</v>
      </c>
      <c r="H454" t="s">
        <v>819</v>
      </c>
      <c r="I454" t="s">
        <v>820</v>
      </c>
      <c r="J454" t="s">
        <v>655</v>
      </c>
      <c r="K454" t="s">
        <v>131</v>
      </c>
      <c r="L454">
        <v>99224</v>
      </c>
      <c r="M454" s="3" t="str">
        <f t="shared" si="116"/>
        <v>89. PRODUCE THE CHEMICAL, 91. ON-SITE USE OF THE CHEMICAL, 93. AS A BYPRODUCT, 133. ANCILLARY OR OTHER USE</v>
      </c>
      <c r="N454" s="3" t="s">
        <v>80</v>
      </c>
      <c r="O454" s="3" t="s">
        <v>1451</v>
      </c>
      <c r="P454">
        <v>0</v>
      </c>
      <c r="Q454">
        <v>3.8</v>
      </c>
      <c r="R454">
        <v>3.8</v>
      </c>
      <c r="S454" s="3" t="s">
        <v>1407</v>
      </c>
      <c r="T454" s="3" t="s">
        <v>1405</v>
      </c>
      <c r="U454" s="3" t="s">
        <v>1407</v>
      </c>
      <c r="V454" s="3" t="s">
        <v>1405</v>
      </c>
      <c r="W454" s="3" t="s">
        <v>1407</v>
      </c>
      <c r="X454" s="3" t="s">
        <v>1405</v>
      </c>
      <c r="Y454" s="3" t="s">
        <v>1405</v>
      </c>
      <c r="AE454" s="3" t="s">
        <v>1405</v>
      </c>
      <c r="AR454" s="3" t="s">
        <v>1405</v>
      </c>
      <c r="AS454" s="3" t="s">
        <v>1405</v>
      </c>
      <c r="AT454" s="3" t="s">
        <v>1405</v>
      </c>
      <c r="AV454" s="3" t="s">
        <v>1405</v>
      </c>
      <c r="BD454" s="3" t="s">
        <v>1405</v>
      </c>
      <c r="BK454" s="3" t="s">
        <v>1407</v>
      </c>
      <c r="BU454" s="3" t="str">
        <f t="shared" si="113"/>
        <v>89. PRODUCE THE CHEMICAL</v>
      </c>
      <c r="BV454" s="3" t="str">
        <f t="shared" si="113"/>
        <v/>
      </c>
      <c r="BW454" s="3" t="str">
        <f t="shared" si="113"/>
        <v>91. ON-SITE USE OF THE CHEMICAL</v>
      </c>
      <c r="BX454" s="3" t="str">
        <f t="shared" si="112"/>
        <v/>
      </c>
      <c r="BY454" s="3" t="str">
        <f t="shared" si="112"/>
        <v>93. AS A BYPRODUCT</v>
      </c>
      <c r="BZ454" s="3" t="str">
        <f t="shared" si="112"/>
        <v/>
      </c>
      <c r="CA454" s="3" t="str">
        <f t="shared" si="112"/>
        <v/>
      </c>
      <c r="CB454" s="3" t="str">
        <f t="shared" si="112"/>
        <v/>
      </c>
      <c r="CC454" s="3" t="str">
        <f t="shared" si="112"/>
        <v/>
      </c>
      <c r="CD454" s="3" t="str">
        <f t="shared" si="105"/>
        <v/>
      </c>
      <c r="CE454" s="3" t="str">
        <f t="shared" si="105"/>
        <v/>
      </c>
      <c r="CF454" s="3" t="str">
        <f t="shared" si="105"/>
        <v/>
      </c>
      <c r="CG454" s="3" t="str">
        <f t="shared" si="111"/>
        <v/>
      </c>
      <c r="CH454" s="3" t="str">
        <f t="shared" si="111"/>
        <v/>
      </c>
      <c r="CI454" s="3" t="str">
        <f t="shared" si="111"/>
        <v/>
      </c>
      <c r="CJ454" s="3" t="str">
        <f t="shared" si="111"/>
        <v/>
      </c>
      <c r="CK454" s="3" t="str">
        <f t="shared" si="111"/>
        <v/>
      </c>
      <c r="CL454" s="3" t="str">
        <f t="shared" si="111"/>
        <v/>
      </c>
      <c r="CM454" s="3" t="str">
        <f t="shared" si="111"/>
        <v/>
      </c>
      <c r="CN454" s="3" t="str">
        <f t="shared" si="111"/>
        <v/>
      </c>
      <c r="CO454" s="3" t="str">
        <f t="shared" si="111"/>
        <v/>
      </c>
      <c r="CP454" s="3" t="str">
        <f t="shared" si="111"/>
        <v/>
      </c>
      <c r="CQ454" s="3" t="str">
        <f t="shared" si="111"/>
        <v/>
      </c>
      <c r="CR454" s="3" t="str">
        <f t="shared" si="110"/>
        <v/>
      </c>
      <c r="CS454" s="3" t="str">
        <f t="shared" si="110"/>
        <v/>
      </c>
      <c r="CT454" s="3" t="str">
        <f t="shared" si="110"/>
        <v/>
      </c>
      <c r="CU454" s="3" t="str">
        <f t="shared" si="110"/>
        <v/>
      </c>
      <c r="CV454" s="3" t="str">
        <f t="shared" si="110"/>
        <v/>
      </c>
      <c r="CW454" s="3" t="str">
        <f t="shared" si="109"/>
        <v/>
      </c>
      <c r="CX454" s="3" t="str">
        <f t="shared" si="109"/>
        <v/>
      </c>
      <c r="CY454" s="3" t="str">
        <f t="shared" si="109"/>
        <v/>
      </c>
      <c r="CZ454" s="3" t="str">
        <f t="shared" si="109"/>
        <v/>
      </c>
      <c r="DA454" s="3" t="str">
        <f t="shared" si="109"/>
        <v/>
      </c>
      <c r="DB454" s="3" t="str">
        <f t="shared" si="109"/>
        <v/>
      </c>
      <c r="DC454" s="3" t="str">
        <f t="shared" si="109"/>
        <v/>
      </c>
      <c r="DD454" s="3" t="str">
        <f t="shared" ref="DD454:DI509" si="117">IF(BB454="Yes", DD$1,"")</f>
        <v/>
      </c>
      <c r="DE454" s="3" t="str">
        <f t="shared" si="108"/>
        <v/>
      </c>
      <c r="DF454" s="3" t="str">
        <f t="shared" si="108"/>
        <v/>
      </c>
      <c r="DG454" s="3" t="str">
        <f t="shared" si="108"/>
        <v/>
      </c>
      <c r="DH454" s="3" t="str">
        <f t="shared" si="108"/>
        <v/>
      </c>
      <c r="DI454" s="3" t="str">
        <f t="shared" si="108"/>
        <v/>
      </c>
      <c r="DJ454" s="3" t="str">
        <f t="shared" si="108"/>
        <v/>
      </c>
      <c r="DK454" s="3" t="str">
        <f t="shared" si="108"/>
        <v/>
      </c>
      <c r="DL454" s="3" t="str">
        <f t="shared" si="108"/>
        <v/>
      </c>
      <c r="DM454" s="3" t="str">
        <f t="shared" si="115"/>
        <v>133. ANCILLARY OR OTHER USE</v>
      </c>
      <c r="DN454" s="3" t="str">
        <f t="shared" si="115"/>
        <v/>
      </c>
      <c r="DO454" s="3" t="str">
        <f t="shared" si="115"/>
        <v/>
      </c>
      <c r="DP454" s="3" t="str">
        <f t="shared" si="115"/>
        <v/>
      </c>
      <c r="DQ454" s="3" t="str">
        <f t="shared" si="115"/>
        <v/>
      </c>
      <c r="DR454" s="3" t="str">
        <f t="shared" si="115"/>
        <v/>
      </c>
      <c r="DS454" s="3" t="str">
        <f t="shared" si="115"/>
        <v/>
      </c>
      <c r="DT454" s="3" t="str">
        <f t="shared" si="114"/>
        <v/>
      </c>
      <c r="DU454" s="3" t="str">
        <f t="shared" si="114"/>
        <v/>
      </c>
      <c r="DV454" s="3" t="str">
        <f t="shared" si="114"/>
        <v/>
      </c>
    </row>
    <row r="455" spans="1:126" ht="45">
      <c r="A455" t="s">
        <v>115</v>
      </c>
      <c r="B455">
        <v>2017</v>
      </c>
      <c r="C455" t="s">
        <v>114</v>
      </c>
      <c r="D455">
        <v>106990</v>
      </c>
      <c r="E455" s="31">
        <v>1317216573028</v>
      </c>
      <c r="F455" t="s">
        <v>818</v>
      </c>
      <c r="G455">
        <v>336413</v>
      </c>
      <c r="H455" t="s">
        <v>819</v>
      </c>
      <c r="I455" t="s">
        <v>820</v>
      </c>
      <c r="J455" t="s">
        <v>655</v>
      </c>
      <c r="K455" t="s">
        <v>131</v>
      </c>
      <c r="L455">
        <v>99224</v>
      </c>
      <c r="M455" s="3" t="str">
        <f t="shared" si="116"/>
        <v>89. PRODUCE THE CHEMICAL, 91. ON-SITE USE OF THE CHEMICAL, 93. AS A BYPRODUCT, 133. ANCILLARY OR OTHER USE</v>
      </c>
      <c r="N455" s="3" t="s">
        <v>80</v>
      </c>
      <c r="O455" s="3" t="s">
        <v>1451</v>
      </c>
      <c r="P455">
        <v>0</v>
      </c>
      <c r="Q455">
        <v>10</v>
      </c>
      <c r="R455">
        <v>10</v>
      </c>
      <c r="S455" s="3" t="s">
        <v>1407</v>
      </c>
      <c r="T455" s="3" t="s">
        <v>1405</v>
      </c>
      <c r="U455" s="3" t="s">
        <v>1407</v>
      </c>
      <c r="V455" s="3" t="s">
        <v>1405</v>
      </c>
      <c r="W455" s="3" t="s">
        <v>1407</v>
      </c>
      <c r="X455" s="3" t="s">
        <v>1405</v>
      </c>
      <c r="Y455" s="3" t="s">
        <v>1405</v>
      </c>
      <c r="AE455" s="3" t="s">
        <v>1405</v>
      </c>
      <c r="AR455" s="3" t="s">
        <v>1405</v>
      </c>
      <c r="AS455" s="3" t="s">
        <v>1405</v>
      </c>
      <c r="AT455" s="3" t="s">
        <v>1405</v>
      </c>
      <c r="AV455" s="3" t="s">
        <v>1405</v>
      </c>
      <c r="BD455" s="3" t="s">
        <v>1405</v>
      </c>
      <c r="BK455" s="3" t="s">
        <v>1407</v>
      </c>
      <c r="BU455" s="3" t="str">
        <f t="shared" si="113"/>
        <v>89. PRODUCE THE CHEMICAL</v>
      </c>
      <c r="BV455" s="3" t="str">
        <f t="shared" si="113"/>
        <v/>
      </c>
      <c r="BW455" s="3" t="str">
        <f t="shared" si="113"/>
        <v>91. ON-SITE USE OF THE CHEMICAL</v>
      </c>
      <c r="BX455" s="3" t="str">
        <f t="shared" si="112"/>
        <v/>
      </c>
      <c r="BY455" s="3" t="str">
        <f t="shared" si="112"/>
        <v>93. AS A BYPRODUCT</v>
      </c>
      <c r="BZ455" s="3" t="str">
        <f t="shared" si="112"/>
        <v/>
      </c>
      <c r="CA455" s="3" t="str">
        <f t="shared" si="112"/>
        <v/>
      </c>
      <c r="CB455" s="3" t="str">
        <f t="shared" si="112"/>
        <v/>
      </c>
      <c r="CC455" s="3" t="str">
        <f t="shared" si="112"/>
        <v/>
      </c>
      <c r="CD455" s="3" t="str">
        <f t="shared" si="105"/>
        <v/>
      </c>
      <c r="CE455" s="3" t="str">
        <f t="shared" si="105"/>
        <v/>
      </c>
      <c r="CF455" s="3" t="str">
        <f t="shared" si="105"/>
        <v/>
      </c>
      <c r="CG455" s="3" t="str">
        <f t="shared" si="111"/>
        <v/>
      </c>
      <c r="CH455" s="3" t="str">
        <f t="shared" si="111"/>
        <v/>
      </c>
      <c r="CI455" s="3" t="str">
        <f t="shared" ref="CI455:CU477" si="118">IF(AG455="Yes", CI$1,"")</f>
        <v/>
      </c>
      <c r="CJ455" s="3" t="str">
        <f t="shared" si="118"/>
        <v/>
      </c>
      <c r="CK455" s="3" t="str">
        <f t="shared" si="118"/>
        <v/>
      </c>
      <c r="CL455" s="3" t="str">
        <f t="shared" si="118"/>
        <v/>
      </c>
      <c r="CM455" s="3" t="str">
        <f t="shared" si="118"/>
        <v/>
      </c>
      <c r="CN455" s="3" t="str">
        <f t="shared" si="118"/>
        <v/>
      </c>
      <c r="CO455" s="3" t="str">
        <f t="shared" si="118"/>
        <v/>
      </c>
      <c r="CP455" s="3" t="str">
        <f t="shared" si="118"/>
        <v/>
      </c>
      <c r="CQ455" s="3" t="str">
        <f t="shared" si="118"/>
        <v/>
      </c>
      <c r="CR455" s="3" t="str">
        <f t="shared" si="110"/>
        <v/>
      </c>
      <c r="CS455" s="3" t="str">
        <f t="shared" si="110"/>
        <v/>
      </c>
      <c r="CT455" s="3" t="str">
        <f t="shared" si="110"/>
        <v/>
      </c>
      <c r="CU455" s="3" t="str">
        <f t="shared" si="110"/>
        <v/>
      </c>
      <c r="CV455" s="3" t="str">
        <f t="shared" si="110"/>
        <v/>
      </c>
      <c r="CW455" s="3" t="str">
        <f t="shared" si="110"/>
        <v/>
      </c>
      <c r="CX455" s="3" t="str">
        <f t="shared" si="110"/>
        <v/>
      </c>
      <c r="CY455" s="3" t="str">
        <f t="shared" si="110"/>
        <v/>
      </c>
      <c r="CZ455" s="3" t="str">
        <f t="shared" si="110"/>
        <v/>
      </c>
      <c r="DA455" s="3" t="str">
        <f t="shared" si="110"/>
        <v/>
      </c>
      <c r="DB455" s="3" t="str">
        <f t="shared" si="110"/>
        <v/>
      </c>
      <c r="DC455" s="3" t="str">
        <f t="shared" si="110"/>
        <v/>
      </c>
      <c r="DD455" s="3" t="str">
        <f t="shared" si="117"/>
        <v/>
      </c>
      <c r="DE455" s="3" t="str">
        <f t="shared" si="108"/>
        <v/>
      </c>
      <c r="DF455" s="3" t="str">
        <f t="shared" si="108"/>
        <v/>
      </c>
      <c r="DG455" s="3" t="str">
        <f t="shared" si="108"/>
        <v/>
      </c>
      <c r="DH455" s="3" t="str">
        <f t="shared" si="108"/>
        <v/>
      </c>
      <c r="DI455" s="3" t="str">
        <f t="shared" si="108"/>
        <v/>
      </c>
      <c r="DJ455" s="3" t="str">
        <f t="shared" si="108"/>
        <v/>
      </c>
      <c r="DK455" s="3" t="str">
        <f t="shared" si="108"/>
        <v/>
      </c>
      <c r="DL455" s="3" t="str">
        <f t="shared" si="108"/>
        <v/>
      </c>
      <c r="DM455" s="3" t="str">
        <f t="shared" si="115"/>
        <v>133. ANCILLARY OR OTHER USE</v>
      </c>
      <c r="DN455" s="3" t="str">
        <f t="shared" si="115"/>
        <v/>
      </c>
      <c r="DO455" s="3" t="str">
        <f t="shared" si="115"/>
        <v/>
      </c>
      <c r="DP455" s="3" t="str">
        <f t="shared" si="115"/>
        <v/>
      </c>
      <c r="DQ455" s="3" t="str">
        <f t="shared" si="115"/>
        <v/>
      </c>
      <c r="DR455" s="3" t="str">
        <f t="shared" si="115"/>
        <v/>
      </c>
      <c r="DS455" s="3" t="str">
        <f t="shared" si="115"/>
        <v/>
      </c>
      <c r="DT455" s="3" t="str">
        <f t="shared" si="114"/>
        <v/>
      </c>
      <c r="DU455" s="3" t="str">
        <f t="shared" si="114"/>
        <v/>
      </c>
      <c r="DV455" s="3" t="str">
        <f t="shared" si="114"/>
        <v/>
      </c>
    </row>
    <row r="456" spans="1:126" ht="75">
      <c r="A456" t="s">
        <v>115</v>
      </c>
      <c r="B456">
        <v>2018</v>
      </c>
      <c r="C456" t="s">
        <v>114</v>
      </c>
      <c r="D456">
        <v>106990</v>
      </c>
      <c r="E456" s="31">
        <v>1318217417916</v>
      </c>
      <c r="F456" t="s">
        <v>818</v>
      </c>
      <c r="G456">
        <v>336413</v>
      </c>
      <c r="H456" t="s">
        <v>819</v>
      </c>
      <c r="I456" t="s">
        <v>820</v>
      </c>
      <c r="J456" t="s">
        <v>655</v>
      </c>
      <c r="K456" t="s">
        <v>131</v>
      </c>
      <c r="L456">
        <v>99224</v>
      </c>
      <c r="M456" s="3" t="str">
        <f t="shared" si="116"/>
        <v>89. PRODUCE THE CHEMICAL, 91. ON-SITE USE OF THE CHEMICAL, 93. AS A BYPRODUCT, 133. ANCILLARY OR OTHER USE, 137. Z304  FUEL</v>
      </c>
      <c r="N456" s="3" t="s">
        <v>80</v>
      </c>
      <c r="O456" s="3" t="s">
        <v>1451</v>
      </c>
      <c r="P456">
        <v>0</v>
      </c>
      <c r="Q456">
        <v>11</v>
      </c>
      <c r="R456">
        <v>11</v>
      </c>
      <c r="S456" s="3" t="s">
        <v>1407</v>
      </c>
      <c r="T456" s="3" t="s">
        <v>1405</v>
      </c>
      <c r="U456" s="3" t="s">
        <v>1407</v>
      </c>
      <c r="V456" s="3" t="s">
        <v>1405</v>
      </c>
      <c r="W456" s="3" t="s">
        <v>1407</v>
      </c>
      <c r="X456" s="3" t="s">
        <v>1405</v>
      </c>
      <c r="Y456" s="3" t="s">
        <v>1405</v>
      </c>
      <c r="Z456" s="3" t="s">
        <v>1405</v>
      </c>
      <c r="AA456" s="3" t="s">
        <v>1405</v>
      </c>
      <c r="AB456" s="3" t="s">
        <v>1405</v>
      </c>
      <c r="AC456" s="3" t="s">
        <v>1405</v>
      </c>
      <c r="AD456" s="3" t="s">
        <v>1405</v>
      </c>
      <c r="AE456" s="3" t="s">
        <v>1405</v>
      </c>
      <c r="AF456" s="3" t="s">
        <v>1405</v>
      </c>
      <c r="AG456" s="3" t="s">
        <v>1405</v>
      </c>
      <c r="AH456" s="3" t="s">
        <v>1405</v>
      </c>
      <c r="AI456" s="3" t="s">
        <v>1405</v>
      </c>
      <c r="AJ456" s="3" t="s">
        <v>1405</v>
      </c>
      <c r="AK456" s="3" t="s">
        <v>1405</v>
      </c>
      <c r="AL456" s="3" t="s">
        <v>1405</v>
      </c>
      <c r="AM456" s="3" t="s">
        <v>1405</v>
      </c>
      <c r="AN456" s="3" t="s">
        <v>1405</v>
      </c>
      <c r="AO456" s="3" t="s">
        <v>1405</v>
      </c>
      <c r="AP456" s="3" t="s">
        <v>1405</v>
      </c>
      <c r="AQ456" s="3" t="s">
        <v>1405</v>
      </c>
      <c r="AR456" s="3" t="s">
        <v>1405</v>
      </c>
      <c r="AS456" s="3" t="s">
        <v>1405</v>
      </c>
      <c r="AT456" s="3" t="s">
        <v>1405</v>
      </c>
      <c r="AU456" s="3" t="s">
        <v>1405</v>
      </c>
      <c r="AV456" s="3" t="s">
        <v>1405</v>
      </c>
      <c r="AW456" s="3" t="s">
        <v>1405</v>
      </c>
      <c r="AX456" s="3" t="s">
        <v>1405</v>
      </c>
      <c r="AY456" s="3" t="s">
        <v>1405</v>
      </c>
      <c r="AZ456" s="3" t="s">
        <v>1405</v>
      </c>
      <c r="BA456" s="3" t="s">
        <v>1405</v>
      </c>
      <c r="BB456" s="3" t="s">
        <v>1405</v>
      </c>
      <c r="BC456" s="3" t="s">
        <v>1405</v>
      </c>
      <c r="BD456" s="3" t="s">
        <v>1405</v>
      </c>
      <c r="BE456" s="3" t="s">
        <v>1405</v>
      </c>
      <c r="BF456" s="3" t="s">
        <v>1405</v>
      </c>
      <c r="BG456" s="3" t="s">
        <v>1405</v>
      </c>
      <c r="BH456" s="3" t="s">
        <v>1405</v>
      </c>
      <c r="BI456" s="3" t="s">
        <v>1405</v>
      </c>
      <c r="BJ456" s="3" t="s">
        <v>1405</v>
      </c>
      <c r="BK456" s="3" t="s">
        <v>1407</v>
      </c>
      <c r="BL456" s="3" t="s">
        <v>1405</v>
      </c>
      <c r="BM456" s="3" t="s">
        <v>1405</v>
      </c>
      <c r="BN456" s="3" t="s">
        <v>1405</v>
      </c>
      <c r="BO456" s="3" t="s">
        <v>1407</v>
      </c>
      <c r="BP456" s="3" t="s">
        <v>1405</v>
      </c>
      <c r="BQ456" s="3" t="s">
        <v>1405</v>
      </c>
      <c r="BR456" s="3" t="s">
        <v>1405</v>
      </c>
      <c r="BS456" s="3" t="s">
        <v>1405</v>
      </c>
      <c r="BT456" s="3" t="s">
        <v>1405</v>
      </c>
      <c r="BU456" s="3" t="str">
        <f t="shared" si="113"/>
        <v>89. PRODUCE THE CHEMICAL</v>
      </c>
      <c r="BV456" s="3" t="str">
        <f t="shared" si="113"/>
        <v/>
      </c>
      <c r="BW456" s="3" t="str">
        <f t="shared" si="113"/>
        <v>91. ON-SITE USE OF THE CHEMICAL</v>
      </c>
      <c r="BX456" s="3" t="str">
        <f t="shared" si="112"/>
        <v/>
      </c>
      <c r="BY456" s="3" t="str">
        <f t="shared" si="112"/>
        <v>93. AS A BYPRODUCT</v>
      </c>
      <c r="BZ456" s="3" t="str">
        <f t="shared" si="112"/>
        <v/>
      </c>
      <c r="CA456" s="3" t="str">
        <f t="shared" si="112"/>
        <v/>
      </c>
      <c r="CB456" s="3" t="str">
        <f t="shared" si="112"/>
        <v/>
      </c>
      <c r="CC456" s="3" t="str">
        <f t="shared" si="112"/>
        <v/>
      </c>
      <c r="CD456" s="3" t="str">
        <f t="shared" si="105"/>
        <v/>
      </c>
      <c r="CE456" s="3" t="str">
        <f t="shared" si="105"/>
        <v/>
      </c>
      <c r="CF456" s="3" t="str">
        <f t="shared" si="105"/>
        <v/>
      </c>
      <c r="CG456" s="3" t="str">
        <f t="shared" si="105"/>
        <v/>
      </c>
      <c r="CH456" s="3" t="str">
        <f t="shared" si="105"/>
        <v/>
      </c>
      <c r="CI456" s="3" t="str">
        <f t="shared" si="118"/>
        <v/>
      </c>
      <c r="CJ456" s="3" t="str">
        <f t="shared" si="118"/>
        <v/>
      </c>
      <c r="CK456" s="3" t="str">
        <f t="shared" si="118"/>
        <v/>
      </c>
      <c r="CL456" s="3" t="str">
        <f t="shared" si="118"/>
        <v/>
      </c>
      <c r="CM456" s="3" t="str">
        <f t="shared" si="118"/>
        <v/>
      </c>
      <c r="CN456" s="3" t="str">
        <f t="shared" si="118"/>
        <v/>
      </c>
      <c r="CO456" s="3" t="str">
        <f t="shared" si="118"/>
        <v/>
      </c>
      <c r="CP456" s="3" t="str">
        <f t="shared" si="118"/>
        <v/>
      </c>
      <c r="CQ456" s="3" t="str">
        <f t="shared" si="118"/>
        <v/>
      </c>
      <c r="CR456" s="3" t="str">
        <f t="shared" si="110"/>
        <v/>
      </c>
      <c r="CS456" s="3" t="str">
        <f t="shared" si="110"/>
        <v/>
      </c>
      <c r="CT456" s="3" t="str">
        <f t="shared" si="110"/>
        <v/>
      </c>
      <c r="CU456" s="3" t="str">
        <f t="shared" si="110"/>
        <v/>
      </c>
      <c r="CV456" s="3" t="str">
        <f t="shared" si="110"/>
        <v/>
      </c>
      <c r="CW456" s="3" t="str">
        <f t="shared" si="110"/>
        <v/>
      </c>
      <c r="CX456" s="3" t="str">
        <f t="shared" si="110"/>
        <v/>
      </c>
      <c r="CY456" s="3" t="str">
        <f t="shared" si="110"/>
        <v/>
      </c>
      <c r="CZ456" s="3" t="str">
        <f t="shared" si="110"/>
        <v/>
      </c>
      <c r="DA456" s="3" t="str">
        <f t="shared" si="110"/>
        <v/>
      </c>
      <c r="DB456" s="3" t="str">
        <f t="shared" si="110"/>
        <v/>
      </c>
      <c r="DC456" s="3" t="str">
        <f t="shared" si="110"/>
        <v/>
      </c>
      <c r="DD456" s="3" t="str">
        <f t="shared" si="117"/>
        <v/>
      </c>
      <c r="DE456" s="3" t="str">
        <f t="shared" si="108"/>
        <v/>
      </c>
      <c r="DF456" s="3" t="str">
        <f t="shared" si="108"/>
        <v/>
      </c>
      <c r="DG456" s="3" t="str">
        <f t="shared" si="108"/>
        <v/>
      </c>
      <c r="DH456" s="3" t="str">
        <f t="shared" si="108"/>
        <v/>
      </c>
      <c r="DI456" s="3" t="str">
        <f t="shared" si="108"/>
        <v/>
      </c>
      <c r="DJ456" s="3" t="str">
        <f t="shared" si="108"/>
        <v/>
      </c>
      <c r="DK456" s="3" t="str">
        <f t="shared" si="108"/>
        <v/>
      </c>
      <c r="DL456" s="3" t="str">
        <f t="shared" si="108"/>
        <v/>
      </c>
      <c r="DM456" s="3" t="str">
        <f t="shared" si="115"/>
        <v>133. ANCILLARY OR OTHER USE</v>
      </c>
      <c r="DN456" s="3" t="str">
        <f t="shared" si="115"/>
        <v/>
      </c>
      <c r="DO456" s="3" t="str">
        <f t="shared" si="115"/>
        <v/>
      </c>
      <c r="DP456" s="3" t="str">
        <f t="shared" si="115"/>
        <v/>
      </c>
      <c r="DQ456" s="3" t="str">
        <f t="shared" si="115"/>
        <v>137. Z304  FUEL</v>
      </c>
      <c r="DR456" s="3" t="str">
        <f t="shared" si="115"/>
        <v/>
      </c>
      <c r="DS456" s="3" t="str">
        <f t="shared" si="115"/>
        <v/>
      </c>
      <c r="DT456" s="3" t="str">
        <f t="shared" si="114"/>
        <v/>
      </c>
      <c r="DU456" s="3" t="str">
        <f t="shared" si="114"/>
        <v/>
      </c>
      <c r="DV456" s="3" t="str">
        <f t="shared" si="114"/>
        <v/>
      </c>
    </row>
    <row r="457" spans="1:126" ht="75">
      <c r="A457" t="s">
        <v>115</v>
      </c>
      <c r="B457">
        <v>2019</v>
      </c>
      <c r="C457" t="s">
        <v>114</v>
      </c>
      <c r="D457">
        <v>106990</v>
      </c>
      <c r="E457" s="31">
        <v>1319218267452</v>
      </c>
      <c r="F457" t="s">
        <v>818</v>
      </c>
      <c r="G457">
        <v>336413</v>
      </c>
      <c r="H457" t="s">
        <v>819</v>
      </c>
      <c r="I457" t="s">
        <v>820</v>
      </c>
      <c r="J457" t="s">
        <v>655</v>
      </c>
      <c r="K457" t="s">
        <v>131</v>
      </c>
      <c r="L457">
        <v>99224</v>
      </c>
      <c r="M457" s="3" t="str">
        <f t="shared" si="116"/>
        <v>89. PRODUCE THE CHEMICAL, 91. ON-SITE USE OF THE CHEMICAL, 93. AS A BYPRODUCT, 133. ANCILLARY OR OTHER USE, 137. Z304  FUEL</v>
      </c>
      <c r="N457" s="3" t="s">
        <v>80</v>
      </c>
      <c r="O457" s="3" t="s">
        <v>1451</v>
      </c>
      <c r="P457">
        <v>0</v>
      </c>
      <c r="Q457">
        <v>14</v>
      </c>
      <c r="R457">
        <v>14</v>
      </c>
      <c r="S457" s="3" t="s">
        <v>1407</v>
      </c>
      <c r="T457" s="3" t="s">
        <v>1405</v>
      </c>
      <c r="U457" s="3" t="s">
        <v>1407</v>
      </c>
      <c r="V457" s="3" t="s">
        <v>1405</v>
      </c>
      <c r="W457" s="3" t="s">
        <v>1407</v>
      </c>
      <c r="X457" s="3" t="s">
        <v>1405</v>
      </c>
      <c r="Y457" s="3" t="s">
        <v>1405</v>
      </c>
      <c r="Z457" s="3" t="s">
        <v>1405</v>
      </c>
      <c r="AA457" s="3" t="s">
        <v>1405</v>
      </c>
      <c r="AB457" s="3" t="s">
        <v>1405</v>
      </c>
      <c r="AC457" s="3" t="s">
        <v>1405</v>
      </c>
      <c r="AD457" s="3" t="s">
        <v>1405</v>
      </c>
      <c r="AE457" s="3" t="s">
        <v>1405</v>
      </c>
      <c r="AF457" s="3" t="s">
        <v>1405</v>
      </c>
      <c r="AG457" s="3" t="s">
        <v>1405</v>
      </c>
      <c r="AH457" s="3" t="s">
        <v>1405</v>
      </c>
      <c r="AI457" s="3" t="s">
        <v>1405</v>
      </c>
      <c r="AJ457" s="3" t="s">
        <v>1405</v>
      </c>
      <c r="AK457" s="3" t="s">
        <v>1405</v>
      </c>
      <c r="AL457" s="3" t="s">
        <v>1405</v>
      </c>
      <c r="AM457" s="3" t="s">
        <v>1405</v>
      </c>
      <c r="AN457" s="3" t="s">
        <v>1405</v>
      </c>
      <c r="AO457" s="3" t="s">
        <v>1405</v>
      </c>
      <c r="AP457" s="3" t="s">
        <v>1405</v>
      </c>
      <c r="AQ457" s="3" t="s">
        <v>1405</v>
      </c>
      <c r="AR457" s="3" t="s">
        <v>1405</v>
      </c>
      <c r="AS457" s="3" t="s">
        <v>1405</v>
      </c>
      <c r="AT457" s="3" t="s">
        <v>1405</v>
      </c>
      <c r="AU457" s="3" t="s">
        <v>1405</v>
      </c>
      <c r="AV457" s="3" t="s">
        <v>1405</v>
      </c>
      <c r="AW457" s="3" t="s">
        <v>1405</v>
      </c>
      <c r="AX457" s="3" t="s">
        <v>1405</v>
      </c>
      <c r="AY457" s="3" t="s">
        <v>1405</v>
      </c>
      <c r="AZ457" s="3" t="s">
        <v>1405</v>
      </c>
      <c r="BA457" s="3" t="s">
        <v>1405</v>
      </c>
      <c r="BB457" s="3" t="s">
        <v>1405</v>
      </c>
      <c r="BC457" s="3" t="s">
        <v>1405</v>
      </c>
      <c r="BD457" s="3" t="s">
        <v>1405</v>
      </c>
      <c r="BE457" s="3" t="s">
        <v>1405</v>
      </c>
      <c r="BF457" s="3" t="s">
        <v>1405</v>
      </c>
      <c r="BG457" s="3" t="s">
        <v>1405</v>
      </c>
      <c r="BH457" s="3" t="s">
        <v>1405</v>
      </c>
      <c r="BI457" s="3" t="s">
        <v>1405</v>
      </c>
      <c r="BJ457" s="3" t="s">
        <v>1405</v>
      </c>
      <c r="BK457" s="3" t="s">
        <v>1407</v>
      </c>
      <c r="BL457" s="3" t="s">
        <v>1405</v>
      </c>
      <c r="BM457" s="3" t="s">
        <v>1405</v>
      </c>
      <c r="BN457" s="3" t="s">
        <v>1405</v>
      </c>
      <c r="BO457" s="3" t="s">
        <v>1407</v>
      </c>
      <c r="BP457" s="3" t="s">
        <v>1405</v>
      </c>
      <c r="BQ457" s="3" t="s">
        <v>1405</v>
      </c>
      <c r="BR457" s="3" t="s">
        <v>1405</v>
      </c>
      <c r="BS457" s="3" t="s">
        <v>1405</v>
      </c>
      <c r="BT457" s="3" t="s">
        <v>1405</v>
      </c>
      <c r="BU457" s="3" t="str">
        <f t="shared" si="113"/>
        <v>89. PRODUCE THE CHEMICAL</v>
      </c>
      <c r="BV457" s="3" t="str">
        <f t="shared" si="113"/>
        <v/>
      </c>
      <c r="BW457" s="3" t="str">
        <f t="shared" si="113"/>
        <v>91. ON-SITE USE OF THE CHEMICAL</v>
      </c>
      <c r="BX457" s="3" t="str">
        <f t="shared" si="112"/>
        <v/>
      </c>
      <c r="BY457" s="3" t="str">
        <f t="shared" si="112"/>
        <v>93. AS A BYPRODUCT</v>
      </c>
      <c r="BZ457" s="3" t="str">
        <f t="shared" si="112"/>
        <v/>
      </c>
      <c r="CA457" s="3" t="str">
        <f t="shared" si="112"/>
        <v/>
      </c>
      <c r="CB457" s="3" t="str">
        <f t="shared" si="112"/>
        <v/>
      </c>
      <c r="CC457" s="3" t="str">
        <f t="shared" si="112"/>
        <v/>
      </c>
      <c r="CD457" s="3" t="str">
        <f t="shared" si="105"/>
        <v/>
      </c>
      <c r="CE457" s="3" t="str">
        <f t="shared" si="105"/>
        <v/>
      </c>
      <c r="CF457" s="3" t="str">
        <f t="shared" si="105"/>
        <v/>
      </c>
      <c r="CG457" s="3" t="str">
        <f t="shared" si="105"/>
        <v/>
      </c>
      <c r="CH457" s="3" t="str">
        <f t="shared" si="105"/>
        <v/>
      </c>
      <c r="CI457" s="3" t="str">
        <f t="shared" si="118"/>
        <v/>
      </c>
      <c r="CJ457" s="3" t="str">
        <f t="shared" si="118"/>
        <v/>
      </c>
      <c r="CK457" s="3" t="str">
        <f t="shared" si="118"/>
        <v/>
      </c>
      <c r="CL457" s="3" t="str">
        <f t="shared" si="118"/>
        <v/>
      </c>
      <c r="CM457" s="3" t="str">
        <f t="shared" si="118"/>
        <v/>
      </c>
      <c r="CN457" s="3" t="str">
        <f t="shared" si="118"/>
        <v/>
      </c>
      <c r="CO457" s="3" t="str">
        <f t="shared" si="118"/>
        <v/>
      </c>
      <c r="CP457" s="3" t="str">
        <f t="shared" si="118"/>
        <v/>
      </c>
      <c r="CQ457" s="3" t="str">
        <f t="shared" si="118"/>
        <v/>
      </c>
      <c r="CR457" s="3" t="str">
        <f t="shared" si="110"/>
        <v/>
      </c>
      <c r="CS457" s="3" t="str">
        <f t="shared" si="110"/>
        <v/>
      </c>
      <c r="CT457" s="3" t="str">
        <f t="shared" si="110"/>
        <v/>
      </c>
      <c r="CU457" s="3" t="str">
        <f t="shared" si="110"/>
        <v/>
      </c>
      <c r="CV457" s="3" t="str">
        <f t="shared" si="110"/>
        <v/>
      </c>
      <c r="CW457" s="3" t="str">
        <f t="shared" si="110"/>
        <v/>
      </c>
      <c r="CX457" s="3" t="str">
        <f t="shared" si="110"/>
        <v/>
      </c>
      <c r="CY457" s="3" t="str">
        <f t="shared" si="110"/>
        <v/>
      </c>
      <c r="CZ457" s="3" t="str">
        <f t="shared" si="110"/>
        <v/>
      </c>
      <c r="DA457" s="3" t="str">
        <f t="shared" si="110"/>
        <v/>
      </c>
      <c r="DB457" s="3" t="str">
        <f t="shared" si="110"/>
        <v/>
      </c>
      <c r="DC457" s="3" t="str">
        <f t="shared" si="110"/>
        <v/>
      </c>
      <c r="DD457" s="3" t="str">
        <f t="shared" si="117"/>
        <v/>
      </c>
      <c r="DE457" s="3" t="str">
        <f t="shared" si="108"/>
        <v/>
      </c>
      <c r="DF457" s="3" t="str">
        <f t="shared" si="108"/>
        <v/>
      </c>
      <c r="DG457" s="3" t="str">
        <f t="shared" si="108"/>
        <v/>
      </c>
      <c r="DH457" s="3" t="str">
        <f t="shared" si="108"/>
        <v/>
      </c>
      <c r="DI457" s="3" t="str">
        <f t="shared" si="108"/>
        <v/>
      </c>
      <c r="DJ457" s="3" t="str">
        <f t="shared" si="108"/>
        <v/>
      </c>
      <c r="DK457" s="3" t="str">
        <f t="shared" si="108"/>
        <v/>
      </c>
      <c r="DL457" s="3" t="str">
        <f t="shared" si="108"/>
        <v/>
      </c>
      <c r="DM457" s="3" t="str">
        <f t="shared" si="115"/>
        <v>133. ANCILLARY OR OTHER USE</v>
      </c>
      <c r="DN457" s="3" t="str">
        <f t="shared" si="115"/>
        <v/>
      </c>
      <c r="DO457" s="3" t="str">
        <f t="shared" si="115"/>
        <v/>
      </c>
      <c r="DP457" s="3" t="str">
        <f t="shared" si="115"/>
        <v/>
      </c>
      <c r="DQ457" s="3" t="str">
        <f t="shared" si="115"/>
        <v>137. Z304  FUEL</v>
      </c>
      <c r="DR457" s="3" t="str">
        <f t="shared" si="115"/>
        <v/>
      </c>
      <c r="DS457" s="3" t="str">
        <f t="shared" si="115"/>
        <v/>
      </c>
      <c r="DT457" s="3" t="str">
        <f t="shared" si="114"/>
        <v/>
      </c>
      <c r="DU457" s="3" t="str">
        <f t="shared" si="114"/>
        <v/>
      </c>
      <c r="DV457" s="3" t="str">
        <f t="shared" si="114"/>
        <v/>
      </c>
    </row>
    <row r="458" spans="1:126" ht="60">
      <c r="A458" t="s">
        <v>115</v>
      </c>
      <c r="B458">
        <v>2020</v>
      </c>
      <c r="C458" t="s">
        <v>114</v>
      </c>
      <c r="D458">
        <v>106990</v>
      </c>
      <c r="E458" s="31">
        <v>1320218950424</v>
      </c>
      <c r="F458" t="s">
        <v>818</v>
      </c>
      <c r="G458">
        <v>336413</v>
      </c>
      <c r="H458" t="s">
        <v>819</v>
      </c>
      <c r="I458" t="s">
        <v>820</v>
      </c>
      <c r="J458" t="s">
        <v>655</v>
      </c>
      <c r="K458" t="s">
        <v>131</v>
      </c>
      <c r="L458">
        <v>99224</v>
      </c>
      <c r="M458" s="3" t="str">
        <f t="shared" si="116"/>
        <v>95. USED AS A REACTANT, 97. P102  RAW MATERIALS</v>
      </c>
      <c r="N458" s="3" t="s">
        <v>80</v>
      </c>
      <c r="O458" s="3" t="s">
        <v>1451</v>
      </c>
      <c r="P458">
        <v>0</v>
      </c>
      <c r="Q458">
        <v>6.8</v>
      </c>
      <c r="R458">
        <v>6.8</v>
      </c>
      <c r="S458" s="3" t="s">
        <v>1405</v>
      </c>
      <c r="T458" s="3" t="s">
        <v>1405</v>
      </c>
      <c r="U458" s="3" t="s">
        <v>1405</v>
      </c>
      <c r="V458" s="3" t="s">
        <v>1405</v>
      </c>
      <c r="W458" s="3" t="s">
        <v>1405</v>
      </c>
      <c r="X458" s="3" t="s">
        <v>1405</v>
      </c>
      <c r="Y458" s="3" t="s">
        <v>1407</v>
      </c>
      <c r="Z458" s="3" t="s">
        <v>1405</v>
      </c>
      <c r="AA458" s="3" t="s">
        <v>1407</v>
      </c>
      <c r="AB458" s="3" t="s">
        <v>1405</v>
      </c>
      <c r="AC458" s="3" t="s">
        <v>1405</v>
      </c>
      <c r="AD458" s="3" t="s">
        <v>1405</v>
      </c>
      <c r="AE458" s="3" t="s">
        <v>1405</v>
      </c>
      <c r="AF458" s="3" t="s">
        <v>1405</v>
      </c>
      <c r="AG458" s="3" t="s">
        <v>1405</v>
      </c>
      <c r="AH458" s="3" t="s">
        <v>1405</v>
      </c>
      <c r="AI458" s="3" t="s">
        <v>1405</v>
      </c>
      <c r="AJ458" s="3" t="s">
        <v>1405</v>
      </c>
      <c r="AK458" s="3" t="s">
        <v>1405</v>
      </c>
      <c r="AL458" s="3" t="s">
        <v>1405</v>
      </c>
      <c r="AM458" s="3" t="s">
        <v>1405</v>
      </c>
      <c r="AN458" s="3" t="s">
        <v>1405</v>
      </c>
      <c r="AO458" s="3" t="s">
        <v>1405</v>
      </c>
      <c r="AP458" s="3" t="s">
        <v>1405</v>
      </c>
      <c r="AQ458" s="3" t="s">
        <v>1405</v>
      </c>
      <c r="AR458" s="3" t="s">
        <v>1405</v>
      </c>
      <c r="AS458" s="3" t="s">
        <v>1405</v>
      </c>
      <c r="AT458" s="3" t="s">
        <v>1405</v>
      </c>
      <c r="AU458" s="3" t="s">
        <v>1405</v>
      </c>
      <c r="AV458" s="3" t="s">
        <v>1405</v>
      </c>
      <c r="AW458" s="3" t="s">
        <v>1405</v>
      </c>
      <c r="AX458" s="3" t="s">
        <v>1405</v>
      </c>
      <c r="AY458" s="3" t="s">
        <v>1405</v>
      </c>
      <c r="AZ458" s="3" t="s">
        <v>1405</v>
      </c>
      <c r="BA458" s="3" t="s">
        <v>1405</v>
      </c>
      <c r="BB458" s="3" t="s">
        <v>1405</v>
      </c>
      <c r="BC458" s="3" t="s">
        <v>1405</v>
      </c>
      <c r="BD458" s="3" t="s">
        <v>1405</v>
      </c>
      <c r="BE458" s="3" t="s">
        <v>1405</v>
      </c>
      <c r="BF458" s="3" t="s">
        <v>1405</v>
      </c>
      <c r="BG458" s="3" t="s">
        <v>1405</v>
      </c>
      <c r="BH458" s="3" t="s">
        <v>1405</v>
      </c>
      <c r="BI458" s="3" t="s">
        <v>1405</v>
      </c>
      <c r="BJ458" s="3" t="s">
        <v>1405</v>
      </c>
      <c r="BK458" s="3" t="s">
        <v>1405</v>
      </c>
      <c r="BL458" s="3" t="s">
        <v>1405</v>
      </c>
      <c r="BM458" s="3" t="s">
        <v>1405</v>
      </c>
      <c r="BN458" s="3" t="s">
        <v>1405</v>
      </c>
      <c r="BO458" s="3" t="s">
        <v>1405</v>
      </c>
      <c r="BP458" s="3" t="s">
        <v>1405</v>
      </c>
      <c r="BQ458" s="3" t="s">
        <v>1405</v>
      </c>
      <c r="BR458" s="3" t="s">
        <v>1405</v>
      </c>
      <c r="BS458" s="3" t="s">
        <v>1405</v>
      </c>
      <c r="BT458" s="3" t="s">
        <v>1405</v>
      </c>
      <c r="BU458" s="3" t="str">
        <f t="shared" si="113"/>
        <v/>
      </c>
      <c r="BV458" s="3" t="str">
        <f t="shared" si="113"/>
        <v/>
      </c>
      <c r="BW458" s="3" t="str">
        <f t="shared" si="113"/>
        <v/>
      </c>
      <c r="BX458" s="3" t="str">
        <f t="shared" si="112"/>
        <v/>
      </c>
      <c r="BY458" s="3" t="str">
        <f t="shared" si="112"/>
        <v/>
      </c>
      <c r="BZ458" s="3" t="str">
        <f t="shared" si="112"/>
        <v/>
      </c>
      <c r="CA458" s="3" t="str">
        <f t="shared" si="112"/>
        <v>95. USED AS A REACTANT</v>
      </c>
      <c r="CB458" s="3" t="str">
        <f t="shared" si="112"/>
        <v/>
      </c>
      <c r="CC458" s="3" t="str">
        <f t="shared" si="112"/>
        <v>97. P102  RAW MATERIALS</v>
      </c>
      <c r="CD458" s="3" t="str">
        <f t="shared" si="105"/>
        <v/>
      </c>
      <c r="CE458" s="3" t="str">
        <f t="shared" si="105"/>
        <v/>
      </c>
      <c r="CF458" s="3" t="str">
        <f t="shared" si="105"/>
        <v/>
      </c>
      <c r="CG458" s="3" t="str">
        <f t="shared" si="105"/>
        <v/>
      </c>
      <c r="CH458" s="3" t="str">
        <f t="shared" si="105"/>
        <v/>
      </c>
      <c r="CI458" s="3" t="str">
        <f t="shared" si="118"/>
        <v/>
      </c>
      <c r="CJ458" s="3" t="str">
        <f t="shared" si="118"/>
        <v/>
      </c>
      <c r="CK458" s="3" t="str">
        <f t="shared" si="118"/>
        <v/>
      </c>
      <c r="CL458" s="3" t="str">
        <f t="shared" si="118"/>
        <v/>
      </c>
      <c r="CM458" s="3" t="str">
        <f t="shared" si="118"/>
        <v/>
      </c>
      <c r="CN458" s="3" t="str">
        <f t="shared" si="118"/>
        <v/>
      </c>
      <c r="CO458" s="3" t="str">
        <f t="shared" si="118"/>
        <v/>
      </c>
      <c r="CP458" s="3" t="str">
        <f t="shared" si="118"/>
        <v/>
      </c>
      <c r="CQ458" s="3" t="str">
        <f t="shared" si="118"/>
        <v/>
      </c>
      <c r="CR458" s="3" t="str">
        <f t="shared" si="110"/>
        <v/>
      </c>
      <c r="CS458" s="3" t="str">
        <f t="shared" si="110"/>
        <v/>
      </c>
      <c r="CT458" s="3" t="str">
        <f t="shared" si="110"/>
        <v/>
      </c>
      <c r="CU458" s="3" t="str">
        <f t="shared" si="110"/>
        <v/>
      </c>
      <c r="CV458" s="3" t="str">
        <f t="shared" si="110"/>
        <v/>
      </c>
      <c r="CW458" s="3" t="str">
        <f t="shared" si="110"/>
        <v/>
      </c>
      <c r="CX458" s="3" t="str">
        <f t="shared" si="110"/>
        <v/>
      </c>
      <c r="CY458" s="3" t="str">
        <f t="shared" si="110"/>
        <v/>
      </c>
      <c r="CZ458" s="3" t="str">
        <f t="shared" si="110"/>
        <v/>
      </c>
      <c r="DA458" s="3" t="str">
        <f t="shared" si="110"/>
        <v/>
      </c>
      <c r="DB458" s="3" t="str">
        <f t="shared" si="110"/>
        <v/>
      </c>
      <c r="DC458" s="3" t="str">
        <f t="shared" si="110"/>
        <v/>
      </c>
      <c r="DD458" s="3" t="str">
        <f t="shared" si="117"/>
        <v/>
      </c>
      <c r="DE458" s="3" t="str">
        <f t="shared" si="108"/>
        <v/>
      </c>
      <c r="DF458" s="3" t="str">
        <f t="shared" si="108"/>
        <v/>
      </c>
      <c r="DG458" s="3" t="str">
        <f t="shared" si="108"/>
        <v/>
      </c>
      <c r="DH458" s="3" t="str">
        <f t="shared" si="108"/>
        <v/>
      </c>
      <c r="DI458" s="3" t="str">
        <f t="shared" si="108"/>
        <v/>
      </c>
      <c r="DJ458" s="3" t="str">
        <f t="shared" si="108"/>
        <v/>
      </c>
      <c r="DK458" s="3" t="str">
        <f t="shared" si="108"/>
        <v/>
      </c>
      <c r="DL458" s="3" t="str">
        <f t="shared" si="108"/>
        <v/>
      </c>
      <c r="DM458" s="3" t="str">
        <f t="shared" si="115"/>
        <v/>
      </c>
      <c r="DN458" s="3" t="str">
        <f t="shared" si="115"/>
        <v/>
      </c>
      <c r="DO458" s="3" t="str">
        <f t="shared" si="115"/>
        <v/>
      </c>
      <c r="DP458" s="3" t="str">
        <f t="shared" si="115"/>
        <v/>
      </c>
      <c r="DQ458" s="3" t="str">
        <f t="shared" si="115"/>
        <v/>
      </c>
      <c r="DR458" s="3" t="str">
        <f t="shared" si="115"/>
        <v/>
      </c>
      <c r="DS458" s="3" t="str">
        <f t="shared" si="115"/>
        <v/>
      </c>
      <c r="DT458" s="3" t="str">
        <f t="shared" si="114"/>
        <v/>
      </c>
      <c r="DU458" s="3" t="str">
        <f t="shared" si="114"/>
        <v/>
      </c>
      <c r="DV458" s="3" t="str">
        <f t="shared" si="114"/>
        <v/>
      </c>
    </row>
    <row r="459" spans="1:126" ht="75">
      <c r="A459" t="s">
        <v>115</v>
      </c>
      <c r="B459">
        <v>2021</v>
      </c>
      <c r="C459" t="s">
        <v>114</v>
      </c>
      <c r="D459">
        <v>106990</v>
      </c>
      <c r="E459" s="31">
        <v>1321220027965</v>
      </c>
      <c r="F459" t="s">
        <v>818</v>
      </c>
      <c r="G459">
        <v>336413</v>
      </c>
      <c r="H459" t="s">
        <v>819</v>
      </c>
      <c r="I459" t="s">
        <v>820</v>
      </c>
      <c r="J459" t="s">
        <v>655</v>
      </c>
      <c r="K459" t="s">
        <v>131</v>
      </c>
      <c r="L459">
        <v>99224</v>
      </c>
      <c r="M459" s="3" t="str">
        <f t="shared" si="116"/>
        <v>89. PRODUCE THE CHEMICAL, 91. ON-SITE USE OF THE CHEMICAL, 93. AS A BYPRODUCT, 133. ANCILLARY OR OTHER USE, 137. Z304  FUEL</v>
      </c>
      <c r="N459" s="3" t="s">
        <v>80</v>
      </c>
      <c r="O459" s="3" t="s">
        <v>1451</v>
      </c>
      <c r="P459">
        <v>0</v>
      </c>
      <c r="Q459">
        <v>6.9</v>
      </c>
      <c r="R459">
        <v>6.9</v>
      </c>
      <c r="S459" s="3" t="s">
        <v>1407</v>
      </c>
      <c r="T459" s="3" t="s">
        <v>1405</v>
      </c>
      <c r="U459" s="3" t="s">
        <v>1407</v>
      </c>
      <c r="V459" s="3" t="s">
        <v>1405</v>
      </c>
      <c r="W459" s="3" t="s">
        <v>1407</v>
      </c>
      <c r="X459" s="3" t="s">
        <v>1405</v>
      </c>
      <c r="Y459" s="3" t="s">
        <v>1405</v>
      </c>
      <c r="Z459" s="3" t="s">
        <v>1405</v>
      </c>
      <c r="AA459" s="3" t="s">
        <v>1405</v>
      </c>
      <c r="AB459" s="3" t="s">
        <v>1405</v>
      </c>
      <c r="AC459" s="3" t="s">
        <v>1405</v>
      </c>
      <c r="AD459" s="3" t="s">
        <v>1405</v>
      </c>
      <c r="AE459" s="3" t="s">
        <v>1405</v>
      </c>
      <c r="AF459" s="3" t="s">
        <v>1405</v>
      </c>
      <c r="AG459" s="3" t="s">
        <v>1405</v>
      </c>
      <c r="AH459" s="3" t="s">
        <v>1405</v>
      </c>
      <c r="AI459" s="3" t="s">
        <v>1405</v>
      </c>
      <c r="AJ459" s="3" t="s">
        <v>1405</v>
      </c>
      <c r="AK459" s="3" t="s">
        <v>1405</v>
      </c>
      <c r="AL459" s="3" t="s">
        <v>1405</v>
      </c>
      <c r="AM459" s="3" t="s">
        <v>1405</v>
      </c>
      <c r="AN459" s="3" t="s">
        <v>1405</v>
      </c>
      <c r="AO459" s="3" t="s">
        <v>1405</v>
      </c>
      <c r="AP459" s="3" t="s">
        <v>1405</v>
      </c>
      <c r="AQ459" s="3" t="s">
        <v>1405</v>
      </c>
      <c r="AR459" s="3" t="s">
        <v>1405</v>
      </c>
      <c r="AS459" s="3" t="s">
        <v>1405</v>
      </c>
      <c r="AT459" s="3" t="s">
        <v>1405</v>
      </c>
      <c r="AU459" s="3" t="s">
        <v>1405</v>
      </c>
      <c r="AV459" s="3" t="s">
        <v>1405</v>
      </c>
      <c r="AW459" s="3" t="s">
        <v>1405</v>
      </c>
      <c r="AX459" s="3" t="s">
        <v>1405</v>
      </c>
      <c r="AY459" s="3" t="s">
        <v>1405</v>
      </c>
      <c r="AZ459" s="3" t="s">
        <v>1405</v>
      </c>
      <c r="BA459" s="3" t="s">
        <v>1405</v>
      </c>
      <c r="BB459" s="3" t="s">
        <v>1405</v>
      </c>
      <c r="BC459" s="3" t="s">
        <v>1405</v>
      </c>
      <c r="BD459" s="3" t="s">
        <v>1405</v>
      </c>
      <c r="BE459" s="3" t="s">
        <v>1405</v>
      </c>
      <c r="BF459" s="3" t="s">
        <v>1405</v>
      </c>
      <c r="BG459" s="3" t="s">
        <v>1405</v>
      </c>
      <c r="BH459" s="3" t="s">
        <v>1405</v>
      </c>
      <c r="BI459" s="3" t="s">
        <v>1405</v>
      </c>
      <c r="BJ459" s="3" t="s">
        <v>1405</v>
      </c>
      <c r="BK459" s="3" t="s">
        <v>1407</v>
      </c>
      <c r="BL459" s="3" t="s">
        <v>1405</v>
      </c>
      <c r="BM459" s="3" t="s">
        <v>1405</v>
      </c>
      <c r="BN459" s="3" t="s">
        <v>1405</v>
      </c>
      <c r="BO459" s="3" t="s">
        <v>1407</v>
      </c>
      <c r="BP459" s="3" t="s">
        <v>1405</v>
      </c>
      <c r="BQ459" s="3" t="s">
        <v>1405</v>
      </c>
      <c r="BR459" s="3" t="s">
        <v>1405</v>
      </c>
      <c r="BS459" s="3" t="s">
        <v>1405</v>
      </c>
      <c r="BT459" s="3" t="s">
        <v>1405</v>
      </c>
      <c r="BU459" s="3" t="str">
        <f t="shared" si="113"/>
        <v>89. PRODUCE THE CHEMICAL</v>
      </c>
      <c r="BV459" s="3" t="str">
        <f t="shared" si="113"/>
        <v/>
      </c>
      <c r="BW459" s="3" t="str">
        <f t="shared" si="113"/>
        <v>91. ON-SITE USE OF THE CHEMICAL</v>
      </c>
      <c r="BX459" s="3" t="str">
        <f t="shared" si="112"/>
        <v/>
      </c>
      <c r="BY459" s="3" t="str">
        <f t="shared" si="112"/>
        <v>93. AS A BYPRODUCT</v>
      </c>
      <c r="BZ459" s="3" t="str">
        <f t="shared" si="112"/>
        <v/>
      </c>
      <c r="CA459" s="3" t="str">
        <f t="shared" si="112"/>
        <v/>
      </c>
      <c r="CB459" s="3" t="str">
        <f t="shared" si="112"/>
        <v/>
      </c>
      <c r="CC459" s="3" t="str">
        <f t="shared" si="112"/>
        <v/>
      </c>
      <c r="CD459" s="3" t="str">
        <f t="shared" si="105"/>
        <v/>
      </c>
      <c r="CE459" s="3" t="str">
        <f t="shared" si="105"/>
        <v/>
      </c>
      <c r="CF459" s="3" t="str">
        <f t="shared" si="105"/>
        <v/>
      </c>
      <c r="CG459" s="3" t="str">
        <f t="shared" si="105"/>
        <v/>
      </c>
      <c r="CH459" s="3" t="str">
        <f t="shared" si="105"/>
        <v/>
      </c>
      <c r="CI459" s="3" t="str">
        <f t="shared" si="118"/>
        <v/>
      </c>
      <c r="CJ459" s="3" t="str">
        <f t="shared" si="118"/>
        <v/>
      </c>
      <c r="CK459" s="3" t="str">
        <f t="shared" si="118"/>
        <v/>
      </c>
      <c r="CL459" s="3" t="str">
        <f t="shared" si="118"/>
        <v/>
      </c>
      <c r="CM459" s="3" t="str">
        <f t="shared" si="118"/>
        <v/>
      </c>
      <c r="CN459" s="3" t="str">
        <f t="shared" si="118"/>
        <v/>
      </c>
      <c r="CO459" s="3" t="str">
        <f t="shared" si="118"/>
        <v/>
      </c>
      <c r="CP459" s="3" t="str">
        <f t="shared" si="118"/>
        <v/>
      </c>
      <c r="CQ459" s="3" t="str">
        <f t="shared" si="118"/>
        <v/>
      </c>
      <c r="CR459" s="3" t="str">
        <f t="shared" si="110"/>
        <v/>
      </c>
      <c r="CS459" s="3" t="str">
        <f t="shared" si="110"/>
        <v/>
      </c>
      <c r="CT459" s="3" t="str">
        <f t="shared" si="110"/>
        <v/>
      </c>
      <c r="CU459" s="3" t="str">
        <f t="shared" si="110"/>
        <v/>
      </c>
      <c r="CV459" s="3" t="str">
        <f t="shared" si="110"/>
        <v/>
      </c>
      <c r="CW459" s="3" t="str">
        <f t="shared" si="110"/>
        <v/>
      </c>
      <c r="CX459" s="3" t="str">
        <f t="shared" si="110"/>
        <v/>
      </c>
      <c r="CY459" s="3" t="str">
        <f t="shared" si="110"/>
        <v/>
      </c>
      <c r="CZ459" s="3" t="str">
        <f t="shared" si="110"/>
        <v/>
      </c>
      <c r="DA459" s="3" t="str">
        <f t="shared" si="110"/>
        <v/>
      </c>
      <c r="DB459" s="3" t="str">
        <f t="shared" si="110"/>
        <v/>
      </c>
      <c r="DC459" s="3" t="str">
        <f t="shared" si="110"/>
        <v/>
      </c>
      <c r="DD459" s="3" t="str">
        <f t="shared" si="117"/>
        <v/>
      </c>
      <c r="DE459" s="3" t="str">
        <f t="shared" si="108"/>
        <v/>
      </c>
      <c r="DF459" s="3" t="str">
        <f t="shared" si="108"/>
        <v/>
      </c>
      <c r="DG459" s="3" t="str">
        <f t="shared" si="108"/>
        <v/>
      </c>
      <c r="DH459" s="3" t="str">
        <f t="shared" si="108"/>
        <v/>
      </c>
      <c r="DI459" s="3" t="str">
        <f t="shared" si="108"/>
        <v/>
      </c>
      <c r="DJ459" s="3" t="str">
        <f t="shared" si="108"/>
        <v/>
      </c>
      <c r="DK459" s="3" t="str">
        <f t="shared" si="108"/>
        <v/>
      </c>
      <c r="DL459" s="3" t="str">
        <f t="shared" si="108"/>
        <v/>
      </c>
      <c r="DM459" s="3" t="str">
        <f t="shared" si="115"/>
        <v>133. ANCILLARY OR OTHER USE</v>
      </c>
      <c r="DN459" s="3" t="str">
        <f t="shared" si="115"/>
        <v/>
      </c>
      <c r="DO459" s="3" t="str">
        <f t="shared" si="115"/>
        <v/>
      </c>
      <c r="DP459" s="3" t="str">
        <f t="shared" si="115"/>
        <v/>
      </c>
      <c r="DQ459" s="3" t="str">
        <f t="shared" si="115"/>
        <v>137. Z304  FUEL</v>
      </c>
      <c r="DR459" s="3" t="str">
        <f t="shared" si="115"/>
        <v/>
      </c>
      <c r="DS459" s="3" t="str">
        <f t="shared" si="115"/>
        <v/>
      </c>
      <c r="DT459" s="3" t="str">
        <f t="shared" si="114"/>
        <v/>
      </c>
      <c r="DU459" s="3" t="str">
        <f t="shared" si="114"/>
        <v/>
      </c>
      <c r="DV459" s="3" t="str">
        <f t="shared" si="114"/>
        <v/>
      </c>
    </row>
    <row r="460" spans="1:126" ht="30">
      <c r="A460" t="s">
        <v>115</v>
      </c>
      <c r="B460">
        <v>2016</v>
      </c>
      <c r="C460" t="s">
        <v>114</v>
      </c>
      <c r="D460">
        <v>106990</v>
      </c>
      <c r="E460" s="31">
        <v>1316215470206</v>
      </c>
      <c r="F460" t="s">
        <v>821</v>
      </c>
      <c r="G460">
        <v>325212</v>
      </c>
      <c r="H460" t="s">
        <v>822</v>
      </c>
      <c r="I460" t="s">
        <v>823</v>
      </c>
      <c r="J460" t="s">
        <v>255</v>
      </c>
      <c r="K460" t="s">
        <v>250</v>
      </c>
      <c r="L460">
        <v>44306</v>
      </c>
      <c r="M460" s="3" t="str">
        <f t="shared" si="116"/>
        <v>95. USED AS A REACTANT</v>
      </c>
      <c r="N460" s="3" t="s">
        <v>66</v>
      </c>
      <c r="O460" s="3" t="s">
        <v>1437</v>
      </c>
      <c r="P460">
        <v>435</v>
      </c>
      <c r="Q460">
        <v>509</v>
      </c>
      <c r="R460">
        <v>944</v>
      </c>
      <c r="S460" s="3" t="s">
        <v>1405</v>
      </c>
      <c r="T460" s="3" t="s">
        <v>1405</v>
      </c>
      <c r="U460" s="3" t="s">
        <v>1405</v>
      </c>
      <c r="V460" s="3" t="s">
        <v>1405</v>
      </c>
      <c r="W460" s="3" t="s">
        <v>1405</v>
      </c>
      <c r="X460" s="3" t="s">
        <v>1405</v>
      </c>
      <c r="Y460" s="3" t="s">
        <v>1407</v>
      </c>
      <c r="AE460" s="3" t="s">
        <v>1405</v>
      </c>
      <c r="AR460" s="3" t="s">
        <v>1405</v>
      </c>
      <c r="AS460" s="3" t="s">
        <v>1405</v>
      </c>
      <c r="AT460" s="3" t="s">
        <v>1405</v>
      </c>
      <c r="AV460" s="3" t="s">
        <v>1405</v>
      </c>
      <c r="BD460" s="3" t="s">
        <v>1405</v>
      </c>
      <c r="BK460" s="3" t="s">
        <v>1405</v>
      </c>
      <c r="BU460" s="3" t="str">
        <f t="shared" si="113"/>
        <v/>
      </c>
      <c r="BV460" s="3" t="str">
        <f t="shared" si="113"/>
        <v/>
      </c>
      <c r="BW460" s="3" t="str">
        <f t="shared" si="113"/>
        <v/>
      </c>
      <c r="BX460" s="3" t="str">
        <f t="shared" si="112"/>
        <v/>
      </c>
      <c r="BY460" s="3" t="str">
        <f t="shared" si="112"/>
        <v/>
      </c>
      <c r="BZ460" s="3" t="str">
        <f t="shared" si="112"/>
        <v/>
      </c>
      <c r="CA460" s="3" t="str">
        <f t="shared" si="112"/>
        <v>95. USED AS A REACTANT</v>
      </c>
      <c r="CB460" s="3" t="str">
        <f t="shared" si="112"/>
        <v/>
      </c>
      <c r="CC460" s="3" t="str">
        <f t="shared" si="112"/>
        <v/>
      </c>
      <c r="CD460" s="3" t="str">
        <f t="shared" si="105"/>
        <v/>
      </c>
      <c r="CE460" s="3" t="str">
        <f t="shared" si="105"/>
        <v/>
      </c>
      <c r="CF460" s="3" t="str">
        <f t="shared" si="105"/>
        <v/>
      </c>
      <c r="CG460" s="3" t="str">
        <f t="shared" si="105"/>
        <v/>
      </c>
      <c r="CH460" s="3" t="str">
        <f t="shared" si="105"/>
        <v/>
      </c>
      <c r="CI460" s="3" t="str">
        <f t="shared" si="118"/>
        <v/>
      </c>
      <c r="CJ460" s="3" t="str">
        <f t="shared" si="118"/>
        <v/>
      </c>
      <c r="CK460" s="3" t="str">
        <f t="shared" si="118"/>
        <v/>
      </c>
      <c r="CL460" s="3" t="str">
        <f t="shared" si="118"/>
        <v/>
      </c>
      <c r="CM460" s="3" t="str">
        <f t="shared" si="118"/>
        <v/>
      </c>
      <c r="CN460" s="3" t="str">
        <f t="shared" si="118"/>
        <v/>
      </c>
      <c r="CO460" s="3" t="str">
        <f t="shared" si="118"/>
        <v/>
      </c>
      <c r="CP460" s="3" t="str">
        <f t="shared" si="118"/>
        <v/>
      </c>
      <c r="CQ460" s="3" t="str">
        <f t="shared" si="118"/>
        <v/>
      </c>
      <c r="CR460" s="3" t="str">
        <f t="shared" si="110"/>
        <v/>
      </c>
      <c r="CS460" s="3" t="str">
        <f t="shared" si="110"/>
        <v/>
      </c>
      <c r="CT460" s="3" t="str">
        <f t="shared" si="110"/>
        <v/>
      </c>
      <c r="CU460" s="3" t="str">
        <f t="shared" si="110"/>
        <v/>
      </c>
      <c r="CV460" s="3" t="str">
        <f t="shared" si="110"/>
        <v/>
      </c>
      <c r="CW460" s="3" t="str">
        <f t="shared" si="110"/>
        <v/>
      </c>
      <c r="CX460" s="3" t="str">
        <f t="shared" si="110"/>
        <v/>
      </c>
      <c r="CY460" s="3" t="str">
        <f t="shared" si="110"/>
        <v/>
      </c>
      <c r="CZ460" s="3" t="str">
        <f t="shared" si="110"/>
        <v/>
      </c>
      <c r="DA460" s="3" t="str">
        <f t="shared" si="110"/>
        <v/>
      </c>
      <c r="DB460" s="3" t="str">
        <f t="shared" si="110"/>
        <v/>
      </c>
      <c r="DC460" s="3" t="str">
        <f t="shared" si="110"/>
        <v/>
      </c>
      <c r="DD460" s="3" t="str">
        <f t="shared" si="117"/>
        <v/>
      </c>
      <c r="DE460" s="3" t="str">
        <f t="shared" si="108"/>
        <v/>
      </c>
      <c r="DF460" s="3" t="str">
        <f t="shared" si="108"/>
        <v/>
      </c>
      <c r="DG460" s="3" t="str">
        <f t="shared" si="108"/>
        <v/>
      </c>
      <c r="DH460" s="3" t="str">
        <f t="shared" si="108"/>
        <v/>
      </c>
      <c r="DI460" s="3" t="str">
        <f t="shared" si="108"/>
        <v/>
      </c>
      <c r="DJ460" s="3" t="str">
        <f t="shared" si="108"/>
        <v/>
      </c>
      <c r="DK460" s="3" t="str">
        <f t="shared" si="108"/>
        <v/>
      </c>
      <c r="DL460" s="3" t="str">
        <f t="shared" si="108"/>
        <v/>
      </c>
      <c r="DM460" s="3" t="str">
        <f t="shared" si="115"/>
        <v/>
      </c>
      <c r="DN460" s="3" t="str">
        <f t="shared" si="115"/>
        <v/>
      </c>
      <c r="DO460" s="3" t="str">
        <f t="shared" si="115"/>
        <v/>
      </c>
      <c r="DP460" s="3" t="str">
        <f t="shared" si="115"/>
        <v/>
      </c>
      <c r="DQ460" s="3" t="str">
        <f t="shared" si="115"/>
        <v/>
      </c>
      <c r="DR460" s="3" t="str">
        <f t="shared" si="115"/>
        <v/>
      </c>
      <c r="DS460" s="3" t="str">
        <f t="shared" si="115"/>
        <v/>
      </c>
      <c r="DT460" s="3" t="str">
        <f t="shared" si="114"/>
        <v/>
      </c>
      <c r="DU460" s="3" t="str">
        <f t="shared" si="114"/>
        <v/>
      </c>
      <c r="DV460" s="3" t="str">
        <f t="shared" si="114"/>
        <v/>
      </c>
    </row>
    <row r="461" spans="1:126" ht="30">
      <c r="A461" t="s">
        <v>115</v>
      </c>
      <c r="B461">
        <v>2017</v>
      </c>
      <c r="C461" t="s">
        <v>114</v>
      </c>
      <c r="D461">
        <v>106990</v>
      </c>
      <c r="E461" s="31">
        <v>1317216373908</v>
      </c>
      <c r="F461" t="s">
        <v>821</v>
      </c>
      <c r="G461">
        <v>325212</v>
      </c>
      <c r="H461" t="s">
        <v>822</v>
      </c>
      <c r="I461" t="s">
        <v>823</v>
      </c>
      <c r="J461" t="s">
        <v>255</v>
      </c>
      <c r="K461" t="s">
        <v>250</v>
      </c>
      <c r="L461">
        <v>44306</v>
      </c>
      <c r="M461" s="3" t="str">
        <f t="shared" si="116"/>
        <v>95. USED AS A REACTANT</v>
      </c>
      <c r="N461" s="3" t="s">
        <v>66</v>
      </c>
      <c r="O461" s="3" t="s">
        <v>1437</v>
      </c>
      <c r="P461">
        <v>446</v>
      </c>
      <c r="Q461">
        <v>507</v>
      </c>
      <c r="R461">
        <v>953</v>
      </c>
      <c r="S461" s="3" t="s">
        <v>1405</v>
      </c>
      <c r="T461" s="3" t="s">
        <v>1405</v>
      </c>
      <c r="U461" s="3" t="s">
        <v>1405</v>
      </c>
      <c r="V461" s="3" t="s">
        <v>1405</v>
      </c>
      <c r="W461" s="3" t="s">
        <v>1405</v>
      </c>
      <c r="X461" s="3" t="s">
        <v>1405</v>
      </c>
      <c r="Y461" s="3" t="s">
        <v>1407</v>
      </c>
      <c r="AE461" s="3" t="s">
        <v>1405</v>
      </c>
      <c r="AR461" s="3" t="s">
        <v>1405</v>
      </c>
      <c r="AS461" s="3" t="s">
        <v>1405</v>
      </c>
      <c r="AT461" s="3" t="s">
        <v>1405</v>
      </c>
      <c r="AV461" s="3" t="s">
        <v>1405</v>
      </c>
      <c r="BD461" s="3" t="s">
        <v>1405</v>
      </c>
      <c r="BK461" s="3" t="s">
        <v>1405</v>
      </c>
      <c r="BU461" s="3" t="str">
        <f t="shared" si="113"/>
        <v/>
      </c>
      <c r="BV461" s="3" t="str">
        <f t="shared" si="113"/>
        <v/>
      </c>
      <c r="BW461" s="3" t="str">
        <f t="shared" si="113"/>
        <v/>
      </c>
      <c r="BX461" s="3" t="str">
        <f t="shared" si="112"/>
        <v/>
      </c>
      <c r="BY461" s="3" t="str">
        <f t="shared" si="112"/>
        <v/>
      </c>
      <c r="BZ461" s="3" t="str">
        <f t="shared" si="112"/>
        <v/>
      </c>
      <c r="CA461" s="3" t="str">
        <f t="shared" si="112"/>
        <v>95. USED AS A REACTANT</v>
      </c>
      <c r="CB461" s="3" t="str">
        <f t="shared" si="112"/>
        <v/>
      </c>
      <c r="CC461" s="3" t="str">
        <f t="shared" si="112"/>
        <v/>
      </c>
      <c r="CD461" s="3" t="str">
        <f t="shared" si="105"/>
        <v/>
      </c>
      <c r="CE461" s="3" t="str">
        <f t="shared" si="105"/>
        <v/>
      </c>
      <c r="CF461" s="3" t="str">
        <f t="shared" si="105"/>
        <v/>
      </c>
      <c r="CG461" s="3" t="str">
        <f t="shared" si="105"/>
        <v/>
      </c>
      <c r="CH461" s="3" t="str">
        <f t="shared" si="105"/>
        <v/>
      </c>
      <c r="CI461" s="3" t="str">
        <f t="shared" si="118"/>
        <v/>
      </c>
      <c r="CJ461" s="3" t="str">
        <f t="shared" si="118"/>
        <v/>
      </c>
      <c r="CK461" s="3" t="str">
        <f t="shared" si="118"/>
        <v/>
      </c>
      <c r="CL461" s="3" t="str">
        <f t="shared" si="118"/>
        <v/>
      </c>
      <c r="CM461" s="3" t="str">
        <f t="shared" si="118"/>
        <v/>
      </c>
      <c r="CN461" s="3" t="str">
        <f t="shared" si="118"/>
        <v/>
      </c>
      <c r="CO461" s="3" t="str">
        <f t="shared" si="118"/>
        <v/>
      </c>
      <c r="CP461" s="3" t="str">
        <f t="shared" si="118"/>
        <v/>
      </c>
      <c r="CQ461" s="3" t="str">
        <f t="shared" si="118"/>
        <v/>
      </c>
      <c r="CR461" s="3" t="str">
        <f t="shared" si="110"/>
        <v/>
      </c>
      <c r="CS461" s="3" t="str">
        <f t="shared" si="110"/>
        <v/>
      </c>
      <c r="CT461" s="3" t="str">
        <f t="shared" si="110"/>
        <v/>
      </c>
      <c r="CU461" s="3" t="str">
        <f t="shared" si="110"/>
        <v/>
      </c>
      <c r="CV461" s="3" t="str">
        <f t="shared" si="110"/>
        <v/>
      </c>
      <c r="CW461" s="3" t="str">
        <f t="shared" si="110"/>
        <v/>
      </c>
      <c r="CX461" s="3" t="str">
        <f t="shared" si="110"/>
        <v/>
      </c>
      <c r="CY461" s="3" t="str">
        <f t="shared" si="110"/>
        <v/>
      </c>
      <c r="CZ461" s="3" t="str">
        <f t="shared" si="110"/>
        <v/>
      </c>
      <c r="DA461" s="3" t="str">
        <f t="shared" si="110"/>
        <v/>
      </c>
      <c r="DB461" s="3" t="str">
        <f t="shared" si="110"/>
        <v/>
      </c>
      <c r="DC461" s="3" t="str">
        <f t="shared" si="110"/>
        <v/>
      </c>
      <c r="DD461" s="3" t="str">
        <f t="shared" si="117"/>
        <v/>
      </c>
      <c r="DE461" s="3" t="str">
        <f t="shared" si="108"/>
        <v/>
      </c>
      <c r="DF461" s="3" t="str">
        <f t="shared" si="108"/>
        <v/>
      </c>
      <c r="DG461" s="3" t="str">
        <f t="shared" si="108"/>
        <v/>
      </c>
      <c r="DH461" s="3" t="str">
        <f t="shared" si="108"/>
        <v/>
      </c>
      <c r="DI461" s="3" t="str">
        <f t="shared" si="108"/>
        <v/>
      </c>
      <c r="DJ461" s="3" t="str">
        <f t="shared" si="108"/>
        <v/>
      </c>
      <c r="DK461" s="3" t="str">
        <f t="shared" si="108"/>
        <v/>
      </c>
      <c r="DL461" s="3" t="str">
        <f t="shared" si="108"/>
        <v/>
      </c>
      <c r="DM461" s="3" t="str">
        <f t="shared" si="115"/>
        <v/>
      </c>
      <c r="DN461" s="3" t="str">
        <f t="shared" si="115"/>
        <v/>
      </c>
      <c r="DO461" s="3" t="str">
        <f t="shared" si="115"/>
        <v/>
      </c>
      <c r="DP461" s="3" t="str">
        <f t="shared" si="115"/>
        <v/>
      </c>
      <c r="DQ461" s="3" t="str">
        <f t="shared" si="115"/>
        <v/>
      </c>
      <c r="DR461" s="3" t="str">
        <f t="shared" si="115"/>
        <v/>
      </c>
      <c r="DS461" s="3" t="str">
        <f t="shared" si="115"/>
        <v/>
      </c>
      <c r="DT461" s="3" t="str">
        <f t="shared" si="114"/>
        <v/>
      </c>
      <c r="DU461" s="3" t="str">
        <f t="shared" si="114"/>
        <v/>
      </c>
      <c r="DV461" s="3" t="str">
        <f t="shared" si="114"/>
        <v/>
      </c>
    </row>
    <row r="462" spans="1:126" ht="60">
      <c r="A462" t="s">
        <v>115</v>
      </c>
      <c r="B462">
        <v>2018</v>
      </c>
      <c r="C462" t="s">
        <v>114</v>
      </c>
      <c r="D462">
        <v>106990</v>
      </c>
      <c r="E462" s="31">
        <v>1318217164476</v>
      </c>
      <c r="F462" t="s">
        <v>821</v>
      </c>
      <c r="G462">
        <v>325212</v>
      </c>
      <c r="H462" t="s">
        <v>822</v>
      </c>
      <c r="I462" t="s">
        <v>823</v>
      </c>
      <c r="J462" t="s">
        <v>255</v>
      </c>
      <c r="K462" t="s">
        <v>250</v>
      </c>
      <c r="L462">
        <v>44306</v>
      </c>
      <c r="M462" s="3" t="str">
        <f t="shared" si="116"/>
        <v>95. USED AS A REACTANT, 97. P102  RAW MATERIALS</v>
      </c>
      <c r="N462" s="3" t="s">
        <v>66</v>
      </c>
      <c r="O462" s="3" t="s">
        <v>1437</v>
      </c>
      <c r="P462">
        <v>384</v>
      </c>
      <c r="Q462">
        <v>387</v>
      </c>
      <c r="R462">
        <v>771</v>
      </c>
      <c r="S462" s="3" t="s">
        <v>1405</v>
      </c>
      <c r="T462" s="3" t="s">
        <v>1405</v>
      </c>
      <c r="U462" s="3" t="s">
        <v>1405</v>
      </c>
      <c r="V462" s="3" t="s">
        <v>1405</v>
      </c>
      <c r="W462" s="3" t="s">
        <v>1405</v>
      </c>
      <c r="X462" s="3" t="s">
        <v>1405</v>
      </c>
      <c r="Y462" s="3" t="s">
        <v>1407</v>
      </c>
      <c r="Z462" s="3" t="s">
        <v>1405</v>
      </c>
      <c r="AA462" s="3" t="s">
        <v>1407</v>
      </c>
      <c r="AB462" s="3" t="s">
        <v>1405</v>
      </c>
      <c r="AC462" s="3" t="s">
        <v>1405</v>
      </c>
      <c r="AD462" s="3" t="s">
        <v>1405</v>
      </c>
      <c r="AE462" s="3" t="s">
        <v>1405</v>
      </c>
      <c r="AF462" s="3" t="s">
        <v>1405</v>
      </c>
      <c r="AG462" s="3" t="s">
        <v>1405</v>
      </c>
      <c r="AH462" s="3" t="s">
        <v>1405</v>
      </c>
      <c r="AI462" s="3" t="s">
        <v>1405</v>
      </c>
      <c r="AJ462" s="3" t="s">
        <v>1405</v>
      </c>
      <c r="AK462" s="3" t="s">
        <v>1405</v>
      </c>
      <c r="AL462" s="3" t="s">
        <v>1405</v>
      </c>
      <c r="AM462" s="3" t="s">
        <v>1405</v>
      </c>
      <c r="AN462" s="3" t="s">
        <v>1405</v>
      </c>
      <c r="AO462" s="3" t="s">
        <v>1405</v>
      </c>
      <c r="AP462" s="3" t="s">
        <v>1405</v>
      </c>
      <c r="AQ462" s="3" t="s">
        <v>1405</v>
      </c>
      <c r="AR462" s="3" t="s">
        <v>1405</v>
      </c>
      <c r="AS462" s="3" t="s">
        <v>1405</v>
      </c>
      <c r="AT462" s="3" t="s">
        <v>1405</v>
      </c>
      <c r="AU462" s="3" t="s">
        <v>1405</v>
      </c>
      <c r="AV462" s="3" t="s">
        <v>1405</v>
      </c>
      <c r="AW462" s="3" t="s">
        <v>1405</v>
      </c>
      <c r="AX462" s="3" t="s">
        <v>1405</v>
      </c>
      <c r="AY462" s="3" t="s">
        <v>1405</v>
      </c>
      <c r="AZ462" s="3" t="s">
        <v>1405</v>
      </c>
      <c r="BA462" s="3" t="s">
        <v>1405</v>
      </c>
      <c r="BB462" s="3" t="s">
        <v>1405</v>
      </c>
      <c r="BC462" s="3" t="s">
        <v>1405</v>
      </c>
      <c r="BD462" s="3" t="s">
        <v>1405</v>
      </c>
      <c r="BE462" s="3" t="s">
        <v>1405</v>
      </c>
      <c r="BF462" s="3" t="s">
        <v>1405</v>
      </c>
      <c r="BG462" s="3" t="s">
        <v>1405</v>
      </c>
      <c r="BH462" s="3" t="s">
        <v>1405</v>
      </c>
      <c r="BI462" s="3" t="s">
        <v>1405</v>
      </c>
      <c r="BJ462" s="3" t="s">
        <v>1405</v>
      </c>
      <c r="BK462" s="3" t="s">
        <v>1405</v>
      </c>
      <c r="BL462" s="3" t="s">
        <v>1405</v>
      </c>
      <c r="BM462" s="3" t="s">
        <v>1405</v>
      </c>
      <c r="BN462" s="3" t="s">
        <v>1405</v>
      </c>
      <c r="BO462" s="3" t="s">
        <v>1405</v>
      </c>
      <c r="BP462" s="3" t="s">
        <v>1405</v>
      </c>
      <c r="BQ462" s="3" t="s">
        <v>1405</v>
      </c>
      <c r="BR462" s="3" t="s">
        <v>1405</v>
      </c>
      <c r="BS462" s="3" t="s">
        <v>1405</v>
      </c>
      <c r="BT462" s="3" t="s">
        <v>1405</v>
      </c>
      <c r="BU462" s="3" t="str">
        <f t="shared" si="113"/>
        <v/>
      </c>
      <c r="BV462" s="3" t="str">
        <f t="shared" si="113"/>
        <v/>
      </c>
      <c r="BW462" s="3" t="str">
        <f t="shared" si="113"/>
        <v/>
      </c>
      <c r="BX462" s="3" t="str">
        <f t="shared" si="112"/>
        <v/>
      </c>
      <c r="BY462" s="3" t="str">
        <f t="shared" si="112"/>
        <v/>
      </c>
      <c r="BZ462" s="3" t="str">
        <f t="shared" si="112"/>
        <v/>
      </c>
      <c r="CA462" s="3" t="str">
        <f t="shared" si="112"/>
        <v>95. USED AS A REACTANT</v>
      </c>
      <c r="CB462" s="3" t="str">
        <f t="shared" si="112"/>
        <v/>
      </c>
      <c r="CC462" s="3" t="str">
        <f t="shared" si="112"/>
        <v>97. P102  RAW MATERIALS</v>
      </c>
      <c r="CD462" s="3" t="str">
        <f t="shared" si="105"/>
        <v/>
      </c>
      <c r="CE462" s="3" t="str">
        <f t="shared" si="105"/>
        <v/>
      </c>
      <c r="CF462" s="3" t="str">
        <f t="shared" si="105"/>
        <v/>
      </c>
      <c r="CG462" s="3" t="str">
        <f t="shared" si="105"/>
        <v/>
      </c>
      <c r="CH462" s="3" t="str">
        <f t="shared" si="105"/>
        <v/>
      </c>
      <c r="CI462" s="3" t="str">
        <f t="shared" si="118"/>
        <v/>
      </c>
      <c r="CJ462" s="3" t="str">
        <f t="shared" si="118"/>
        <v/>
      </c>
      <c r="CK462" s="3" t="str">
        <f t="shared" si="118"/>
        <v/>
      </c>
      <c r="CL462" s="3" t="str">
        <f t="shared" si="118"/>
        <v/>
      </c>
      <c r="CM462" s="3" t="str">
        <f t="shared" si="118"/>
        <v/>
      </c>
      <c r="CN462" s="3" t="str">
        <f t="shared" si="118"/>
        <v/>
      </c>
      <c r="CO462" s="3" t="str">
        <f t="shared" si="118"/>
        <v/>
      </c>
      <c r="CP462" s="3" t="str">
        <f t="shared" si="118"/>
        <v/>
      </c>
      <c r="CQ462" s="3" t="str">
        <f t="shared" si="118"/>
        <v/>
      </c>
      <c r="CR462" s="3" t="str">
        <f t="shared" si="110"/>
        <v/>
      </c>
      <c r="CS462" s="3" t="str">
        <f t="shared" si="110"/>
        <v/>
      </c>
      <c r="CT462" s="3" t="str">
        <f t="shared" si="110"/>
        <v/>
      </c>
      <c r="CU462" s="3" t="str">
        <f t="shared" si="110"/>
        <v/>
      </c>
      <c r="CV462" s="3" t="str">
        <f t="shared" si="110"/>
        <v/>
      </c>
      <c r="CW462" s="3" t="str">
        <f t="shared" si="110"/>
        <v/>
      </c>
      <c r="CX462" s="3" t="str">
        <f t="shared" si="110"/>
        <v/>
      </c>
      <c r="CY462" s="3" t="str">
        <f t="shared" si="110"/>
        <v/>
      </c>
      <c r="CZ462" s="3" t="str">
        <f t="shared" si="110"/>
        <v/>
      </c>
      <c r="DA462" s="3" t="str">
        <f t="shared" si="110"/>
        <v/>
      </c>
      <c r="DB462" s="3" t="str">
        <f t="shared" si="110"/>
        <v/>
      </c>
      <c r="DC462" s="3" t="str">
        <f t="shared" si="110"/>
        <v/>
      </c>
      <c r="DD462" s="3" t="str">
        <f t="shared" si="117"/>
        <v/>
      </c>
      <c r="DE462" s="3" t="str">
        <f t="shared" si="108"/>
        <v/>
      </c>
      <c r="DF462" s="3" t="str">
        <f t="shared" si="108"/>
        <v/>
      </c>
      <c r="DG462" s="3" t="str">
        <f t="shared" si="108"/>
        <v/>
      </c>
      <c r="DH462" s="3" t="str">
        <f t="shared" si="108"/>
        <v/>
      </c>
      <c r="DI462" s="3" t="str">
        <f t="shared" si="108"/>
        <v/>
      </c>
      <c r="DJ462" s="3" t="str">
        <f t="shared" si="108"/>
        <v/>
      </c>
      <c r="DK462" s="3" t="str">
        <f t="shared" si="108"/>
        <v/>
      </c>
      <c r="DL462" s="3" t="str">
        <f t="shared" si="108"/>
        <v/>
      </c>
      <c r="DM462" s="3" t="str">
        <f t="shared" si="115"/>
        <v/>
      </c>
      <c r="DN462" s="3" t="str">
        <f t="shared" si="115"/>
        <v/>
      </c>
      <c r="DO462" s="3" t="str">
        <f t="shared" si="115"/>
        <v/>
      </c>
      <c r="DP462" s="3" t="str">
        <f t="shared" si="115"/>
        <v/>
      </c>
      <c r="DQ462" s="3" t="str">
        <f t="shared" si="115"/>
        <v/>
      </c>
      <c r="DR462" s="3" t="str">
        <f t="shared" si="115"/>
        <v/>
      </c>
      <c r="DS462" s="3" t="str">
        <f t="shared" si="115"/>
        <v/>
      </c>
      <c r="DT462" s="3" t="str">
        <f t="shared" si="114"/>
        <v/>
      </c>
      <c r="DU462" s="3" t="str">
        <f t="shared" si="114"/>
        <v/>
      </c>
      <c r="DV462" s="3" t="str">
        <f t="shared" si="114"/>
        <v/>
      </c>
    </row>
    <row r="463" spans="1:126" ht="60">
      <c r="A463" t="s">
        <v>115</v>
      </c>
      <c r="B463">
        <v>2019</v>
      </c>
      <c r="C463" t="s">
        <v>114</v>
      </c>
      <c r="D463">
        <v>106990</v>
      </c>
      <c r="E463" s="31">
        <v>1319217884699</v>
      </c>
      <c r="F463" t="s">
        <v>821</v>
      </c>
      <c r="G463">
        <v>325212</v>
      </c>
      <c r="H463" t="s">
        <v>822</v>
      </c>
      <c r="I463" t="s">
        <v>823</v>
      </c>
      <c r="J463" t="s">
        <v>255</v>
      </c>
      <c r="K463" t="s">
        <v>250</v>
      </c>
      <c r="L463">
        <v>44306</v>
      </c>
      <c r="M463" s="3" t="str">
        <f t="shared" si="116"/>
        <v>95. USED AS A REACTANT, 97. P102  RAW MATERIALS</v>
      </c>
      <c r="N463" s="3" t="s">
        <v>66</v>
      </c>
      <c r="O463" s="3" t="s">
        <v>1437</v>
      </c>
      <c r="P463">
        <v>348</v>
      </c>
      <c r="Q463">
        <v>361</v>
      </c>
      <c r="R463">
        <v>709</v>
      </c>
      <c r="S463" s="3" t="s">
        <v>1405</v>
      </c>
      <c r="T463" s="3" t="s">
        <v>1405</v>
      </c>
      <c r="U463" s="3" t="s">
        <v>1405</v>
      </c>
      <c r="V463" s="3" t="s">
        <v>1405</v>
      </c>
      <c r="W463" s="3" t="s">
        <v>1405</v>
      </c>
      <c r="X463" s="3" t="s">
        <v>1405</v>
      </c>
      <c r="Y463" s="3" t="s">
        <v>1407</v>
      </c>
      <c r="Z463" s="3" t="s">
        <v>1405</v>
      </c>
      <c r="AA463" s="3" t="s">
        <v>1407</v>
      </c>
      <c r="AB463" s="3" t="s">
        <v>1405</v>
      </c>
      <c r="AC463" s="3" t="s">
        <v>1405</v>
      </c>
      <c r="AD463" s="3" t="s">
        <v>1405</v>
      </c>
      <c r="AE463" s="3" t="s">
        <v>1405</v>
      </c>
      <c r="AF463" s="3" t="s">
        <v>1405</v>
      </c>
      <c r="AG463" s="3" t="s">
        <v>1405</v>
      </c>
      <c r="AH463" s="3" t="s">
        <v>1405</v>
      </c>
      <c r="AI463" s="3" t="s">
        <v>1405</v>
      </c>
      <c r="AJ463" s="3" t="s">
        <v>1405</v>
      </c>
      <c r="AK463" s="3" t="s">
        <v>1405</v>
      </c>
      <c r="AL463" s="3" t="s">
        <v>1405</v>
      </c>
      <c r="AM463" s="3" t="s">
        <v>1405</v>
      </c>
      <c r="AN463" s="3" t="s">
        <v>1405</v>
      </c>
      <c r="AO463" s="3" t="s">
        <v>1405</v>
      </c>
      <c r="AP463" s="3" t="s">
        <v>1405</v>
      </c>
      <c r="AQ463" s="3" t="s">
        <v>1405</v>
      </c>
      <c r="AR463" s="3" t="s">
        <v>1405</v>
      </c>
      <c r="AS463" s="3" t="s">
        <v>1405</v>
      </c>
      <c r="AT463" s="3" t="s">
        <v>1405</v>
      </c>
      <c r="AU463" s="3" t="s">
        <v>1405</v>
      </c>
      <c r="AV463" s="3" t="s">
        <v>1405</v>
      </c>
      <c r="AW463" s="3" t="s">
        <v>1405</v>
      </c>
      <c r="AX463" s="3" t="s">
        <v>1405</v>
      </c>
      <c r="AY463" s="3" t="s">
        <v>1405</v>
      </c>
      <c r="AZ463" s="3" t="s">
        <v>1405</v>
      </c>
      <c r="BA463" s="3" t="s">
        <v>1405</v>
      </c>
      <c r="BB463" s="3" t="s">
        <v>1405</v>
      </c>
      <c r="BC463" s="3" t="s">
        <v>1405</v>
      </c>
      <c r="BD463" s="3" t="s">
        <v>1405</v>
      </c>
      <c r="BE463" s="3" t="s">
        <v>1405</v>
      </c>
      <c r="BF463" s="3" t="s">
        <v>1405</v>
      </c>
      <c r="BG463" s="3" t="s">
        <v>1405</v>
      </c>
      <c r="BH463" s="3" t="s">
        <v>1405</v>
      </c>
      <c r="BI463" s="3" t="s">
        <v>1405</v>
      </c>
      <c r="BJ463" s="3" t="s">
        <v>1405</v>
      </c>
      <c r="BK463" s="3" t="s">
        <v>1405</v>
      </c>
      <c r="BL463" s="3" t="s">
        <v>1405</v>
      </c>
      <c r="BM463" s="3" t="s">
        <v>1405</v>
      </c>
      <c r="BN463" s="3" t="s">
        <v>1405</v>
      </c>
      <c r="BO463" s="3" t="s">
        <v>1405</v>
      </c>
      <c r="BP463" s="3" t="s">
        <v>1405</v>
      </c>
      <c r="BQ463" s="3" t="s">
        <v>1405</v>
      </c>
      <c r="BR463" s="3" t="s">
        <v>1405</v>
      </c>
      <c r="BS463" s="3" t="s">
        <v>1405</v>
      </c>
      <c r="BT463" s="3" t="s">
        <v>1405</v>
      </c>
      <c r="BU463" s="3" t="str">
        <f t="shared" si="113"/>
        <v/>
      </c>
      <c r="BV463" s="3" t="str">
        <f t="shared" si="113"/>
        <v/>
      </c>
      <c r="BW463" s="3" t="str">
        <f t="shared" si="113"/>
        <v/>
      </c>
      <c r="BX463" s="3" t="str">
        <f t="shared" si="112"/>
        <v/>
      </c>
      <c r="BY463" s="3" t="str">
        <f t="shared" si="112"/>
        <v/>
      </c>
      <c r="BZ463" s="3" t="str">
        <f t="shared" si="112"/>
        <v/>
      </c>
      <c r="CA463" s="3" t="str">
        <f t="shared" si="112"/>
        <v>95. USED AS A REACTANT</v>
      </c>
      <c r="CB463" s="3" t="str">
        <f t="shared" si="112"/>
        <v/>
      </c>
      <c r="CC463" s="3" t="str">
        <f t="shared" si="112"/>
        <v>97. P102  RAW MATERIALS</v>
      </c>
      <c r="CD463" s="3" t="str">
        <f t="shared" si="105"/>
        <v/>
      </c>
      <c r="CE463" s="3" t="str">
        <f t="shared" si="105"/>
        <v/>
      </c>
      <c r="CF463" s="3" t="str">
        <f t="shared" si="105"/>
        <v/>
      </c>
      <c r="CG463" s="3" t="str">
        <f t="shared" si="105"/>
        <v/>
      </c>
      <c r="CH463" s="3" t="str">
        <f t="shared" si="105"/>
        <v/>
      </c>
      <c r="CI463" s="3" t="str">
        <f t="shared" si="118"/>
        <v/>
      </c>
      <c r="CJ463" s="3" t="str">
        <f t="shared" si="118"/>
        <v/>
      </c>
      <c r="CK463" s="3" t="str">
        <f t="shared" si="118"/>
        <v/>
      </c>
      <c r="CL463" s="3" t="str">
        <f t="shared" si="118"/>
        <v/>
      </c>
      <c r="CM463" s="3" t="str">
        <f t="shared" si="118"/>
        <v/>
      </c>
      <c r="CN463" s="3" t="str">
        <f t="shared" si="118"/>
        <v/>
      </c>
      <c r="CO463" s="3" t="str">
        <f t="shared" si="118"/>
        <v/>
      </c>
      <c r="CP463" s="3" t="str">
        <f t="shared" si="118"/>
        <v/>
      </c>
      <c r="CQ463" s="3" t="str">
        <f t="shared" si="118"/>
        <v/>
      </c>
      <c r="CR463" s="3" t="str">
        <f t="shared" si="110"/>
        <v/>
      </c>
      <c r="CS463" s="3" t="str">
        <f t="shared" si="110"/>
        <v/>
      </c>
      <c r="CT463" s="3" t="str">
        <f t="shared" si="110"/>
        <v/>
      </c>
      <c r="CU463" s="3" t="str">
        <f t="shared" si="110"/>
        <v/>
      </c>
      <c r="CV463" s="3" t="str">
        <f t="shared" ref="CV463:DC494" si="119">IF(AT463="Yes", CV$1,"")</f>
        <v/>
      </c>
      <c r="CW463" s="3" t="str">
        <f t="shared" si="119"/>
        <v/>
      </c>
      <c r="CX463" s="3" t="str">
        <f t="shared" si="119"/>
        <v/>
      </c>
      <c r="CY463" s="3" t="str">
        <f t="shared" si="119"/>
        <v/>
      </c>
      <c r="CZ463" s="3" t="str">
        <f t="shared" si="119"/>
        <v/>
      </c>
      <c r="DA463" s="3" t="str">
        <f t="shared" si="119"/>
        <v/>
      </c>
      <c r="DB463" s="3" t="str">
        <f t="shared" si="119"/>
        <v/>
      </c>
      <c r="DC463" s="3" t="str">
        <f t="shared" si="119"/>
        <v/>
      </c>
      <c r="DD463" s="3" t="str">
        <f t="shared" si="117"/>
        <v/>
      </c>
      <c r="DE463" s="3" t="str">
        <f t="shared" si="108"/>
        <v/>
      </c>
      <c r="DF463" s="3" t="str">
        <f t="shared" si="108"/>
        <v/>
      </c>
      <c r="DG463" s="3" t="str">
        <f t="shared" si="108"/>
        <v/>
      </c>
      <c r="DH463" s="3" t="str">
        <f t="shared" si="108"/>
        <v/>
      </c>
      <c r="DI463" s="3" t="str">
        <f t="shared" si="108"/>
        <v/>
      </c>
      <c r="DJ463" s="3" t="str">
        <f t="shared" si="108"/>
        <v/>
      </c>
      <c r="DK463" s="3" t="str">
        <f t="shared" si="108"/>
        <v/>
      </c>
      <c r="DL463" s="3" t="str">
        <f t="shared" si="108"/>
        <v/>
      </c>
      <c r="DM463" s="3" t="str">
        <f t="shared" si="115"/>
        <v/>
      </c>
      <c r="DN463" s="3" t="str">
        <f t="shared" si="115"/>
        <v/>
      </c>
      <c r="DO463" s="3" t="str">
        <f t="shared" si="115"/>
        <v/>
      </c>
      <c r="DP463" s="3" t="str">
        <f t="shared" si="115"/>
        <v/>
      </c>
      <c r="DQ463" s="3" t="str">
        <f t="shared" si="115"/>
        <v/>
      </c>
      <c r="DR463" s="3" t="str">
        <f t="shared" si="115"/>
        <v/>
      </c>
      <c r="DS463" s="3" t="str">
        <f t="shared" si="115"/>
        <v/>
      </c>
      <c r="DT463" s="3" t="str">
        <f t="shared" si="114"/>
        <v/>
      </c>
      <c r="DU463" s="3" t="str">
        <f t="shared" si="114"/>
        <v/>
      </c>
      <c r="DV463" s="3" t="str">
        <f t="shared" si="114"/>
        <v/>
      </c>
    </row>
    <row r="464" spans="1:126" ht="60">
      <c r="A464" t="s">
        <v>115</v>
      </c>
      <c r="B464">
        <v>2020</v>
      </c>
      <c r="C464" t="s">
        <v>114</v>
      </c>
      <c r="D464">
        <v>106990</v>
      </c>
      <c r="E464" s="31">
        <v>1320219196159</v>
      </c>
      <c r="F464" t="s">
        <v>821</v>
      </c>
      <c r="G464">
        <v>325212</v>
      </c>
      <c r="H464" t="s">
        <v>822</v>
      </c>
      <c r="I464" t="s">
        <v>823</v>
      </c>
      <c r="J464" t="s">
        <v>255</v>
      </c>
      <c r="K464" t="s">
        <v>250</v>
      </c>
      <c r="L464">
        <v>44306</v>
      </c>
      <c r="M464" s="3" t="str">
        <f t="shared" si="116"/>
        <v>95. USED AS A REACTANT, 97. P102  RAW MATERIALS</v>
      </c>
      <c r="N464" s="3" t="s">
        <v>66</v>
      </c>
      <c r="O464" s="3" t="s">
        <v>1437</v>
      </c>
      <c r="P464">
        <v>16</v>
      </c>
      <c r="Q464">
        <v>17</v>
      </c>
      <c r="R464">
        <v>33</v>
      </c>
      <c r="S464" s="3" t="s">
        <v>1405</v>
      </c>
      <c r="T464" s="3" t="s">
        <v>1405</v>
      </c>
      <c r="U464" s="3" t="s">
        <v>1405</v>
      </c>
      <c r="V464" s="3" t="s">
        <v>1405</v>
      </c>
      <c r="W464" s="3" t="s">
        <v>1405</v>
      </c>
      <c r="X464" s="3" t="s">
        <v>1405</v>
      </c>
      <c r="Y464" s="3" t="s">
        <v>1407</v>
      </c>
      <c r="Z464" s="3" t="s">
        <v>1405</v>
      </c>
      <c r="AA464" s="3" t="s">
        <v>1407</v>
      </c>
      <c r="AB464" s="3" t="s">
        <v>1405</v>
      </c>
      <c r="AC464" s="3" t="s">
        <v>1405</v>
      </c>
      <c r="AD464" s="3" t="s">
        <v>1405</v>
      </c>
      <c r="AE464" s="3" t="s">
        <v>1405</v>
      </c>
      <c r="AF464" s="3" t="s">
        <v>1405</v>
      </c>
      <c r="AG464" s="3" t="s">
        <v>1405</v>
      </c>
      <c r="AH464" s="3" t="s">
        <v>1405</v>
      </c>
      <c r="AI464" s="3" t="s">
        <v>1405</v>
      </c>
      <c r="AJ464" s="3" t="s">
        <v>1405</v>
      </c>
      <c r="AK464" s="3" t="s">
        <v>1405</v>
      </c>
      <c r="AL464" s="3" t="s">
        <v>1405</v>
      </c>
      <c r="AM464" s="3" t="s">
        <v>1405</v>
      </c>
      <c r="AN464" s="3" t="s">
        <v>1405</v>
      </c>
      <c r="AO464" s="3" t="s">
        <v>1405</v>
      </c>
      <c r="AP464" s="3" t="s">
        <v>1405</v>
      </c>
      <c r="AQ464" s="3" t="s">
        <v>1405</v>
      </c>
      <c r="AR464" s="3" t="s">
        <v>1405</v>
      </c>
      <c r="AS464" s="3" t="s">
        <v>1405</v>
      </c>
      <c r="AT464" s="3" t="s">
        <v>1405</v>
      </c>
      <c r="AU464" s="3" t="s">
        <v>1405</v>
      </c>
      <c r="AV464" s="3" t="s">
        <v>1405</v>
      </c>
      <c r="AW464" s="3" t="s">
        <v>1405</v>
      </c>
      <c r="AX464" s="3" t="s">
        <v>1405</v>
      </c>
      <c r="AY464" s="3" t="s">
        <v>1405</v>
      </c>
      <c r="AZ464" s="3" t="s">
        <v>1405</v>
      </c>
      <c r="BA464" s="3" t="s">
        <v>1405</v>
      </c>
      <c r="BB464" s="3" t="s">
        <v>1405</v>
      </c>
      <c r="BC464" s="3" t="s">
        <v>1405</v>
      </c>
      <c r="BD464" s="3" t="s">
        <v>1405</v>
      </c>
      <c r="BE464" s="3" t="s">
        <v>1405</v>
      </c>
      <c r="BF464" s="3" t="s">
        <v>1405</v>
      </c>
      <c r="BG464" s="3" t="s">
        <v>1405</v>
      </c>
      <c r="BH464" s="3" t="s">
        <v>1405</v>
      </c>
      <c r="BI464" s="3" t="s">
        <v>1405</v>
      </c>
      <c r="BJ464" s="3" t="s">
        <v>1405</v>
      </c>
      <c r="BK464" s="3" t="s">
        <v>1405</v>
      </c>
      <c r="BL464" s="3" t="s">
        <v>1405</v>
      </c>
      <c r="BM464" s="3" t="s">
        <v>1405</v>
      </c>
      <c r="BN464" s="3" t="s">
        <v>1405</v>
      </c>
      <c r="BO464" s="3" t="s">
        <v>1405</v>
      </c>
      <c r="BP464" s="3" t="s">
        <v>1405</v>
      </c>
      <c r="BQ464" s="3" t="s">
        <v>1405</v>
      </c>
      <c r="BR464" s="3" t="s">
        <v>1405</v>
      </c>
      <c r="BS464" s="3" t="s">
        <v>1405</v>
      </c>
      <c r="BT464" s="3" t="s">
        <v>1405</v>
      </c>
      <c r="BU464" s="3" t="str">
        <f t="shared" si="113"/>
        <v/>
      </c>
      <c r="BV464" s="3" t="str">
        <f t="shared" si="113"/>
        <v/>
      </c>
      <c r="BW464" s="3" t="str">
        <f t="shared" si="113"/>
        <v/>
      </c>
      <c r="BX464" s="3" t="str">
        <f t="shared" si="112"/>
        <v/>
      </c>
      <c r="BY464" s="3" t="str">
        <f t="shared" si="112"/>
        <v/>
      </c>
      <c r="BZ464" s="3" t="str">
        <f t="shared" si="112"/>
        <v/>
      </c>
      <c r="CA464" s="3" t="str">
        <f t="shared" si="112"/>
        <v>95. USED AS A REACTANT</v>
      </c>
      <c r="CB464" s="3" t="str">
        <f t="shared" si="112"/>
        <v/>
      </c>
      <c r="CC464" s="3" t="str">
        <f t="shared" si="112"/>
        <v>97. P102  RAW MATERIALS</v>
      </c>
      <c r="CD464" s="3" t="str">
        <f t="shared" si="105"/>
        <v/>
      </c>
      <c r="CE464" s="3" t="str">
        <f t="shared" si="105"/>
        <v/>
      </c>
      <c r="CF464" s="3" t="str">
        <f t="shared" si="105"/>
        <v/>
      </c>
      <c r="CG464" s="3" t="str">
        <f t="shared" si="105"/>
        <v/>
      </c>
      <c r="CH464" s="3" t="str">
        <f t="shared" si="105"/>
        <v/>
      </c>
      <c r="CI464" s="3" t="str">
        <f t="shared" si="118"/>
        <v/>
      </c>
      <c r="CJ464" s="3" t="str">
        <f t="shared" si="118"/>
        <v/>
      </c>
      <c r="CK464" s="3" t="str">
        <f t="shared" si="118"/>
        <v/>
      </c>
      <c r="CL464" s="3" t="str">
        <f t="shared" si="118"/>
        <v/>
      </c>
      <c r="CM464" s="3" t="str">
        <f t="shared" si="118"/>
        <v/>
      </c>
      <c r="CN464" s="3" t="str">
        <f t="shared" si="118"/>
        <v/>
      </c>
      <c r="CO464" s="3" t="str">
        <f t="shared" si="118"/>
        <v/>
      </c>
      <c r="CP464" s="3" t="str">
        <f t="shared" si="118"/>
        <v/>
      </c>
      <c r="CQ464" s="3" t="str">
        <f t="shared" si="118"/>
        <v/>
      </c>
      <c r="CR464" s="3" t="str">
        <f t="shared" si="118"/>
        <v/>
      </c>
      <c r="CS464" s="3" t="str">
        <f t="shared" si="118"/>
        <v/>
      </c>
      <c r="CT464" s="3" t="str">
        <f t="shared" si="118"/>
        <v/>
      </c>
      <c r="CU464" s="3" t="str">
        <f t="shared" si="118"/>
        <v/>
      </c>
      <c r="CV464" s="3" t="str">
        <f t="shared" si="119"/>
        <v/>
      </c>
      <c r="CW464" s="3" t="str">
        <f t="shared" si="119"/>
        <v/>
      </c>
      <c r="CX464" s="3" t="str">
        <f t="shared" si="119"/>
        <v/>
      </c>
      <c r="CY464" s="3" t="str">
        <f t="shared" si="119"/>
        <v/>
      </c>
      <c r="CZ464" s="3" t="str">
        <f t="shared" si="119"/>
        <v/>
      </c>
      <c r="DA464" s="3" t="str">
        <f t="shared" si="119"/>
        <v/>
      </c>
      <c r="DB464" s="3" t="str">
        <f t="shared" si="119"/>
        <v/>
      </c>
      <c r="DC464" s="3" t="str">
        <f t="shared" si="119"/>
        <v/>
      </c>
      <c r="DD464" s="3" t="str">
        <f t="shared" si="117"/>
        <v/>
      </c>
      <c r="DE464" s="3" t="str">
        <f t="shared" si="108"/>
        <v/>
      </c>
      <c r="DF464" s="3" t="str">
        <f t="shared" si="108"/>
        <v/>
      </c>
      <c r="DG464" s="3" t="str">
        <f t="shared" si="108"/>
        <v/>
      </c>
      <c r="DH464" s="3" t="str">
        <f t="shared" si="108"/>
        <v/>
      </c>
      <c r="DI464" s="3" t="str">
        <f t="shared" si="108"/>
        <v/>
      </c>
      <c r="DJ464" s="3" t="str">
        <f t="shared" si="108"/>
        <v/>
      </c>
      <c r="DK464" s="3" t="str">
        <f t="shared" si="108"/>
        <v/>
      </c>
      <c r="DL464" s="3" t="str">
        <f t="shared" si="108"/>
        <v/>
      </c>
      <c r="DM464" s="3" t="str">
        <f t="shared" si="115"/>
        <v/>
      </c>
      <c r="DN464" s="3" t="str">
        <f t="shared" si="115"/>
        <v/>
      </c>
      <c r="DO464" s="3" t="str">
        <f t="shared" si="115"/>
        <v/>
      </c>
      <c r="DP464" s="3" t="str">
        <f t="shared" si="115"/>
        <v/>
      </c>
      <c r="DQ464" s="3" t="str">
        <f t="shared" si="115"/>
        <v/>
      </c>
      <c r="DR464" s="3" t="str">
        <f t="shared" si="115"/>
        <v/>
      </c>
      <c r="DS464" s="3" t="str">
        <f t="shared" si="115"/>
        <v/>
      </c>
      <c r="DT464" s="3" t="str">
        <f t="shared" si="114"/>
        <v/>
      </c>
      <c r="DU464" s="3" t="str">
        <f t="shared" si="114"/>
        <v/>
      </c>
      <c r="DV464" s="3" t="str">
        <f t="shared" si="114"/>
        <v/>
      </c>
    </row>
    <row r="465" spans="1:126" ht="60">
      <c r="A465" t="s">
        <v>115</v>
      </c>
      <c r="B465">
        <v>2021</v>
      </c>
      <c r="C465" t="s">
        <v>114</v>
      </c>
      <c r="D465">
        <v>106990</v>
      </c>
      <c r="E465" s="31">
        <v>1321220329775</v>
      </c>
      <c r="F465" t="s">
        <v>824</v>
      </c>
      <c r="G465">
        <v>325212</v>
      </c>
      <c r="H465" t="s">
        <v>825</v>
      </c>
      <c r="I465" t="s">
        <v>826</v>
      </c>
      <c r="J465" t="s">
        <v>255</v>
      </c>
      <c r="K465" t="s">
        <v>250</v>
      </c>
      <c r="L465">
        <v>44306</v>
      </c>
      <c r="M465" s="3" t="str">
        <f t="shared" si="116"/>
        <v>95. USED AS A REACTANT, 97. P102  RAW MATERIALS</v>
      </c>
      <c r="N465" s="3" t="s">
        <v>66</v>
      </c>
      <c r="O465" s="3" t="s">
        <v>1444</v>
      </c>
      <c r="P465">
        <v>346</v>
      </c>
      <c r="Q465">
        <v>2004</v>
      </c>
      <c r="R465">
        <v>2350</v>
      </c>
      <c r="S465" s="3" t="s">
        <v>1405</v>
      </c>
      <c r="T465" s="3" t="s">
        <v>1405</v>
      </c>
      <c r="U465" s="3" t="s">
        <v>1405</v>
      </c>
      <c r="V465" s="3" t="s">
        <v>1405</v>
      </c>
      <c r="W465" s="3" t="s">
        <v>1405</v>
      </c>
      <c r="X465" s="3" t="s">
        <v>1405</v>
      </c>
      <c r="Y465" s="3" t="s">
        <v>1407</v>
      </c>
      <c r="Z465" s="3" t="s">
        <v>1405</v>
      </c>
      <c r="AA465" s="3" t="s">
        <v>1407</v>
      </c>
      <c r="AB465" s="3" t="s">
        <v>1405</v>
      </c>
      <c r="AC465" s="3" t="s">
        <v>1405</v>
      </c>
      <c r="AD465" s="3" t="s">
        <v>1405</v>
      </c>
      <c r="AE465" s="3" t="s">
        <v>1405</v>
      </c>
      <c r="AF465" s="3" t="s">
        <v>1405</v>
      </c>
      <c r="AG465" s="3" t="s">
        <v>1405</v>
      </c>
      <c r="AH465" s="3" t="s">
        <v>1405</v>
      </c>
      <c r="AI465" s="3" t="s">
        <v>1405</v>
      </c>
      <c r="AJ465" s="3" t="s">
        <v>1405</v>
      </c>
      <c r="AK465" s="3" t="s">
        <v>1405</v>
      </c>
      <c r="AL465" s="3" t="s">
        <v>1405</v>
      </c>
      <c r="AM465" s="3" t="s">
        <v>1405</v>
      </c>
      <c r="AN465" s="3" t="s">
        <v>1405</v>
      </c>
      <c r="AO465" s="3" t="s">
        <v>1405</v>
      </c>
      <c r="AP465" s="3" t="s">
        <v>1405</v>
      </c>
      <c r="AQ465" s="3" t="s">
        <v>1405</v>
      </c>
      <c r="AR465" s="3" t="s">
        <v>1405</v>
      </c>
      <c r="AS465" s="3" t="s">
        <v>1405</v>
      </c>
      <c r="AT465" s="3" t="s">
        <v>1405</v>
      </c>
      <c r="AU465" s="3" t="s">
        <v>1405</v>
      </c>
      <c r="AV465" s="3" t="s">
        <v>1405</v>
      </c>
      <c r="AW465" s="3" t="s">
        <v>1405</v>
      </c>
      <c r="AX465" s="3" t="s">
        <v>1405</v>
      </c>
      <c r="AY465" s="3" t="s">
        <v>1405</v>
      </c>
      <c r="AZ465" s="3" t="s">
        <v>1405</v>
      </c>
      <c r="BA465" s="3" t="s">
        <v>1405</v>
      </c>
      <c r="BB465" s="3" t="s">
        <v>1405</v>
      </c>
      <c r="BC465" s="3" t="s">
        <v>1405</v>
      </c>
      <c r="BD465" s="3" t="s">
        <v>1405</v>
      </c>
      <c r="BE465" s="3" t="s">
        <v>1405</v>
      </c>
      <c r="BF465" s="3" t="s">
        <v>1405</v>
      </c>
      <c r="BG465" s="3" t="s">
        <v>1405</v>
      </c>
      <c r="BH465" s="3" t="s">
        <v>1405</v>
      </c>
      <c r="BI465" s="3" t="s">
        <v>1405</v>
      </c>
      <c r="BJ465" s="3" t="s">
        <v>1405</v>
      </c>
      <c r="BK465" s="3" t="s">
        <v>1405</v>
      </c>
      <c r="BL465" s="3" t="s">
        <v>1405</v>
      </c>
      <c r="BM465" s="3" t="s">
        <v>1405</v>
      </c>
      <c r="BN465" s="3" t="s">
        <v>1405</v>
      </c>
      <c r="BO465" s="3" t="s">
        <v>1405</v>
      </c>
      <c r="BP465" s="3" t="s">
        <v>1405</v>
      </c>
      <c r="BQ465" s="3" t="s">
        <v>1405</v>
      </c>
      <c r="BR465" s="3" t="s">
        <v>1405</v>
      </c>
      <c r="BS465" s="3" t="s">
        <v>1405</v>
      </c>
      <c r="BT465" s="3" t="s">
        <v>1405</v>
      </c>
      <c r="BU465" s="3" t="str">
        <f t="shared" si="113"/>
        <v/>
      </c>
      <c r="BV465" s="3" t="str">
        <f t="shared" si="113"/>
        <v/>
      </c>
      <c r="BW465" s="3" t="str">
        <f t="shared" si="113"/>
        <v/>
      </c>
      <c r="BX465" s="3" t="str">
        <f t="shared" si="112"/>
        <v/>
      </c>
      <c r="BY465" s="3" t="str">
        <f t="shared" si="112"/>
        <v/>
      </c>
      <c r="BZ465" s="3" t="str">
        <f t="shared" si="112"/>
        <v/>
      </c>
      <c r="CA465" s="3" t="str">
        <f t="shared" si="112"/>
        <v>95. USED AS A REACTANT</v>
      </c>
      <c r="CB465" s="3" t="str">
        <f t="shared" si="112"/>
        <v/>
      </c>
      <c r="CC465" s="3" t="str">
        <f t="shared" si="112"/>
        <v>97. P102  RAW MATERIALS</v>
      </c>
      <c r="CD465" s="3" t="str">
        <f t="shared" si="105"/>
        <v/>
      </c>
      <c r="CE465" s="3" t="str">
        <f t="shared" si="105"/>
        <v/>
      </c>
      <c r="CF465" s="3" t="str">
        <f t="shared" si="105"/>
        <v/>
      </c>
      <c r="CG465" s="3" t="str">
        <f t="shared" si="105"/>
        <v/>
      </c>
      <c r="CH465" s="3" t="str">
        <f t="shared" si="105"/>
        <v/>
      </c>
      <c r="CI465" s="3" t="str">
        <f t="shared" si="118"/>
        <v/>
      </c>
      <c r="CJ465" s="3" t="str">
        <f t="shared" si="118"/>
        <v/>
      </c>
      <c r="CK465" s="3" t="str">
        <f t="shared" si="118"/>
        <v/>
      </c>
      <c r="CL465" s="3" t="str">
        <f t="shared" si="118"/>
        <v/>
      </c>
      <c r="CM465" s="3" t="str">
        <f t="shared" si="118"/>
        <v/>
      </c>
      <c r="CN465" s="3" t="str">
        <f t="shared" si="118"/>
        <v/>
      </c>
      <c r="CO465" s="3" t="str">
        <f t="shared" si="118"/>
        <v/>
      </c>
      <c r="CP465" s="3" t="str">
        <f t="shared" si="118"/>
        <v/>
      </c>
      <c r="CQ465" s="3" t="str">
        <f t="shared" si="118"/>
        <v/>
      </c>
      <c r="CR465" s="3" t="str">
        <f t="shared" si="118"/>
        <v/>
      </c>
      <c r="CS465" s="3" t="str">
        <f t="shared" si="118"/>
        <v/>
      </c>
      <c r="CT465" s="3" t="str">
        <f t="shared" si="118"/>
        <v/>
      </c>
      <c r="CU465" s="3" t="str">
        <f t="shared" si="118"/>
        <v/>
      </c>
      <c r="CV465" s="3" t="str">
        <f t="shared" si="119"/>
        <v/>
      </c>
      <c r="CW465" s="3" t="str">
        <f t="shared" si="119"/>
        <v/>
      </c>
      <c r="CX465" s="3" t="str">
        <f t="shared" si="119"/>
        <v/>
      </c>
      <c r="CY465" s="3" t="str">
        <f t="shared" si="119"/>
        <v/>
      </c>
      <c r="CZ465" s="3" t="str">
        <f t="shared" si="119"/>
        <v/>
      </c>
      <c r="DA465" s="3" t="str">
        <f t="shared" si="119"/>
        <v/>
      </c>
      <c r="DB465" s="3" t="str">
        <f t="shared" si="119"/>
        <v/>
      </c>
      <c r="DC465" s="3" t="str">
        <f t="shared" si="119"/>
        <v/>
      </c>
      <c r="DD465" s="3" t="str">
        <f t="shared" si="117"/>
        <v/>
      </c>
      <c r="DE465" s="3" t="str">
        <f t="shared" si="108"/>
        <v/>
      </c>
      <c r="DF465" s="3" t="str">
        <f t="shared" si="108"/>
        <v/>
      </c>
      <c r="DG465" s="3" t="str">
        <f t="shared" si="108"/>
        <v/>
      </c>
      <c r="DH465" s="3" t="str">
        <f t="shared" si="108"/>
        <v/>
      </c>
      <c r="DI465" s="3" t="str">
        <f t="shared" si="108"/>
        <v/>
      </c>
      <c r="DJ465" s="3" t="str">
        <f t="shared" si="108"/>
        <v/>
      </c>
      <c r="DK465" s="3" t="str">
        <f t="shared" si="108"/>
        <v/>
      </c>
      <c r="DL465" s="3" t="str">
        <f t="shared" si="108"/>
        <v/>
      </c>
      <c r="DM465" s="3" t="str">
        <f t="shared" si="115"/>
        <v/>
      </c>
      <c r="DN465" s="3" t="str">
        <f t="shared" si="115"/>
        <v/>
      </c>
      <c r="DO465" s="3" t="str">
        <f t="shared" si="115"/>
        <v/>
      </c>
      <c r="DP465" s="3" t="str">
        <f t="shared" si="115"/>
        <v/>
      </c>
      <c r="DQ465" s="3" t="str">
        <f t="shared" si="115"/>
        <v/>
      </c>
      <c r="DR465" s="3" t="str">
        <f t="shared" si="115"/>
        <v/>
      </c>
      <c r="DS465" s="3" t="str">
        <f t="shared" si="115"/>
        <v/>
      </c>
      <c r="DT465" s="3" t="str">
        <f t="shared" si="114"/>
        <v/>
      </c>
      <c r="DU465" s="3" t="str">
        <f t="shared" si="114"/>
        <v/>
      </c>
      <c r="DV465" s="3" t="str">
        <f t="shared" si="114"/>
        <v/>
      </c>
    </row>
    <row r="466" spans="1:126" ht="30">
      <c r="A466" t="s">
        <v>115</v>
      </c>
      <c r="B466">
        <v>2016</v>
      </c>
      <c r="C466" t="s">
        <v>114</v>
      </c>
      <c r="D466">
        <v>106990</v>
      </c>
      <c r="E466" s="31">
        <v>1316215677016</v>
      </c>
      <c r="F466" t="s">
        <v>232</v>
      </c>
      <c r="G466">
        <v>325212</v>
      </c>
      <c r="H466" t="s">
        <v>234</v>
      </c>
      <c r="I466" t="s">
        <v>235</v>
      </c>
      <c r="J466" t="s">
        <v>236</v>
      </c>
      <c r="K466" t="s">
        <v>148</v>
      </c>
      <c r="L466">
        <v>77705</v>
      </c>
      <c r="M466" s="3" t="str">
        <f t="shared" si="116"/>
        <v>95. USED AS A REACTANT, 101. ADDED AS A FORMULATION COMPONENT</v>
      </c>
      <c r="N466" s="3" t="s">
        <v>66</v>
      </c>
      <c r="O466" s="3" t="s">
        <v>1437</v>
      </c>
      <c r="P466">
        <v>21912</v>
      </c>
      <c r="Q466">
        <v>11419</v>
      </c>
      <c r="R466">
        <v>33331</v>
      </c>
      <c r="S466" s="3" t="s">
        <v>1405</v>
      </c>
      <c r="T466" s="3" t="s">
        <v>1405</v>
      </c>
      <c r="U466" s="3" t="s">
        <v>1405</v>
      </c>
      <c r="V466" s="3" t="s">
        <v>1405</v>
      </c>
      <c r="W466" s="3" t="s">
        <v>1405</v>
      </c>
      <c r="X466" s="3" t="s">
        <v>1405</v>
      </c>
      <c r="Y466" s="3" t="s">
        <v>1407</v>
      </c>
      <c r="AE466" s="3" t="s">
        <v>1407</v>
      </c>
      <c r="AR466" s="3" t="s">
        <v>1405</v>
      </c>
      <c r="AS466" s="3" t="s">
        <v>1405</v>
      </c>
      <c r="AT466" s="3" t="s">
        <v>1405</v>
      </c>
      <c r="AV466" s="3" t="s">
        <v>1405</v>
      </c>
      <c r="BD466" s="3" t="s">
        <v>1405</v>
      </c>
      <c r="BK466" s="3" t="s">
        <v>1405</v>
      </c>
      <c r="BU466" s="3" t="str">
        <f t="shared" si="113"/>
        <v/>
      </c>
      <c r="BV466" s="3" t="str">
        <f t="shared" si="113"/>
        <v/>
      </c>
      <c r="BW466" s="3" t="str">
        <f t="shared" si="113"/>
        <v/>
      </c>
      <c r="BX466" s="3" t="str">
        <f t="shared" si="112"/>
        <v/>
      </c>
      <c r="BY466" s="3" t="str">
        <f t="shared" si="112"/>
        <v/>
      </c>
      <c r="BZ466" s="3" t="str">
        <f t="shared" si="112"/>
        <v/>
      </c>
      <c r="CA466" s="3" t="str">
        <f t="shared" si="112"/>
        <v>95. USED AS A REACTANT</v>
      </c>
      <c r="CB466" s="3" t="str">
        <f t="shared" si="112"/>
        <v/>
      </c>
      <c r="CC466" s="3" t="str">
        <f t="shared" si="112"/>
        <v/>
      </c>
      <c r="CD466" s="3" t="str">
        <f t="shared" si="105"/>
        <v/>
      </c>
      <c r="CE466" s="3" t="str">
        <f t="shared" si="105"/>
        <v/>
      </c>
      <c r="CF466" s="3" t="str">
        <f t="shared" si="105"/>
        <v/>
      </c>
      <c r="CG466" s="3" t="str">
        <f t="shared" si="105"/>
        <v>101. ADDED AS A FORMULATION COMPONENT</v>
      </c>
      <c r="CH466" s="3" t="str">
        <f t="shared" si="105"/>
        <v/>
      </c>
      <c r="CI466" s="3" t="str">
        <f t="shared" si="118"/>
        <v/>
      </c>
      <c r="CJ466" s="3" t="str">
        <f t="shared" si="118"/>
        <v/>
      </c>
      <c r="CK466" s="3" t="str">
        <f t="shared" si="118"/>
        <v/>
      </c>
      <c r="CL466" s="3" t="str">
        <f t="shared" si="118"/>
        <v/>
      </c>
      <c r="CM466" s="3" t="str">
        <f t="shared" si="118"/>
        <v/>
      </c>
      <c r="CN466" s="3" t="str">
        <f t="shared" si="118"/>
        <v/>
      </c>
      <c r="CO466" s="3" t="str">
        <f t="shared" si="118"/>
        <v/>
      </c>
      <c r="CP466" s="3" t="str">
        <f t="shared" si="118"/>
        <v/>
      </c>
      <c r="CQ466" s="3" t="str">
        <f t="shared" si="118"/>
        <v/>
      </c>
      <c r="CR466" s="3" t="str">
        <f t="shared" si="118"/>
        <v/>
      </c>
      <c r="CS466" s="3" t="str">
        <f t="shared" si="118"/>
        <v/>
      </c>
      <c r="CT466" s="3" t="str">
        <f t="shared" si="118"/>
        <v/>
      </c>
      <c r="CU466" s="3" t="str">
        <f t="shared" si="118"/>
        <v/>
      </c>
      <c r="CV466" s="3" t="str">
        <f t="shared" si="119"/>
        <v/>
      </c>
      <c r="CW466" s="3" t="str">
        <f t="shared" si="119"/>
        <v/>
      </c>
      <c r="CX466" s="3" t="str">
        <f t="shared" si="119"/>
        <v/>
      </c>
      <c r="CY466" s="3" t="str">
        <f t="shared" si="119"/>
        <v/>
      </c>
      <c r="CZ466" s="3" t="str">
        <f t="shared" si="119"/>
        <v/>
      </c>
      <c r="DA466" s="3" t="str">
        <f t="shared" si="119"/>
        <v/>
      </c>
      <c r="DB466" s="3" t="str">
        <f t="shared" si="119"/>
        <v/>
      </c>
      <c r="DC466" s="3" t="str">
        <f t="shared" si="119"/>
        <v/>
      </c>
      <c r="DD466" s="3" t="str">
        <f t="shared" si="117"/>
        <v/>
      </c>
      <c r="DE466" s="3" t="str">
        <f t="shared" si="108"/>
        <v/>
      </c>
      <c r="DF466" s="3" t="str">
        <f t="shared" si="108"/>
        <v/>
      </c>
      <c r="DG466" s="3" t="str">
        <f t="shared" si="108"/>
        <v/>
      </c>
      <c r="DH466" s="3" t="str">
        <f t="shared" si="108"/>
        <v/>
      </c>
      <c r="DI466" s="3" t="str">
        <f t="shared" si="108"/>
        <v/>
      </c>
      <c r="DJ466" s="3" t="str">
        <f t="shared" si="108"/>
        <v/>
      </c>
      <c r="DK466" s="3" t="str">
        <f t="shared" si="108"/>
        <v/>
      </c>
      <c r="DL466" s="3" t="str">
        <f t="shared" si="108"/>
        <v/>
      </c>
      <c r="DM466" s="3" t="str">
        <f t="shared" si="115"/>
        <v/>
      </c>
      <c r="DN466" s="3" t="str">
        <f t="shared" si="115"/>
        <v/>
      </c>
      <c r="DO466" s="3" t="str">
        <f t="shared" si="115"/>
        <v/>
      </c>
      <c r="DP466" s="3" t="str">
        <f t="shared" si="115"/>
        <v/>
      </c>
      <c r="DQ466" s="3" t="str">
        <f t="shared" si="115"/>
        <v/>
      </c>
      <c r="DR466" s="3" t="str">
        <f t="shared" si="115"/>
        <v/>
      </c>
      <c r="DS466" s="3" t="str">
        <f t="shared" si="115"/>
        <v/>
      </c>
      <c r="DT466" s="3" t="str">
        <f t="shared" si="114"/>
        <v/>
      </c>
      <c r="DU466" s="3" t="str">
        <f t="shared" si="114"/>
        <v/>
      </c>
      <c r="DV466" s="3" t="str">
        <f t="shared" si="114"/>
        <v/>
      </c>
    </row>
    <row r="467" spans="1:126" ht="30">
      <c r="A467" t="s">
        <v>115</v>
      </c>
      <c r="B467">
        <v>2017</v>
      </c>
      <c r="C467" t="s">
        <v>114</v>
      </c>
      <c r="D467">
        <v>106990</v>
      </c>
      <c r="E467" s="31">
        <v>1317216401341</v>
      </c>
      <c r="F467" t="s">
        <v>232</v>
      </c>
      <c r="G467">
        <v>325212</v>
      </c>
      <c r="H467" t="s">
        <v>234</v>
      </c>
      <c r="I467" t="s">
        <v>235</v>
      </c>
      <c r="J467" t="s">
        <v>236</v>
      </c>
      <c r="K467" t="s">
        <v>148</v>
      </c>
      <c r="L467">
        <v>77705</v>
      </c>
      <c r="M467" s="3" t="str">
        <f t="shared" si="116"/>
        <v>95. USED AS A REACTANT, 101. ADDED AS A FORMULATION COMPONENT</v>
      </c>
      <c r="N467" s="3" t="s">
        <v>66</v>
      </c>
      <c r="O467" s="3" t="s">
        <v>1437</v>
      </c>
      <c r="P467">
        <v>22963</v>
      </c>
      <c r="Q467">
        <v>7731</v>
      </c>
      <c r="R467">
        <v>30694</v>
      </c>
      <c r="S467" s="3" t="s">
        <v>1405</v>
      </c>
      <c r="T467" s="3" t="s">
        <v>1405</v>
      </c>
      <c r="U467" s="3" t="s">
        <v>1405</v>
      </c>
      <c r="V467" s="3" t="s">
        <v>1405</v>
      </c>
      <c r="W467" s="3" t="s">
        <v>1405</v>
      </c>
      <c r="X467" s="3" t="s">
        <v>1405</v>
      </c>
      <c r="Y467" s="3" t="s">
        <v>1407</v>
      </c>
      <c r="AE467" s="3" t="s">
        <v>1407</v>
      </c>
      <c r="AR467" s="3" t="s">
        <v>1405</v>
      </c>
      <c r="AS467" s="3" t="s">
        <v>1405</v>
      </c>
      <c r="AT467" s="3" t="s">
        <v>1405</v>
      </c>
      <c r="AV467" s="3" t="s">
        <v>1405</v>
      </c>
      <c r="BD467" s="3" t="s">
        <v>1405</v>
      </c>
      <c r="BK467" s="3" t="s">
        <v>1405</v>
      </c>
      <c r="BU467" s="3" t="str">
        <f t="shared" si="113"/>
        <v/>
      </c>
      <c r="BV467" s="3" t="str">
        <f t="shared" si="113"/>
        <v/>
      </c>
      <c r="BW467" s="3" t="str">
        <f t="shared" si="113"/>
        <v/>
      </c>
      <c r="BX467" s="3" t="str">
        <f t="shared" si="112"/>
        <v/>
      </c>
      <c r="BY467" s="3" t="str">
        <f t="shared" si="112"/>
        <v/>
      </c>
      <c r="BZ467" s="3" t="str">
        <f t="shared" si="112"/>
        <v/>
      </c>
      <c r="CA467" s="3" t="str">
        <f t="shared" si="112"/>
        <v>95. USED AS A REACTANT</v>
      </c>
      <c r="CB467" s="3" t="str">
        <f t="shared" si="112"/>
        <v/>
      </c>
      <c r="CC467" s="3" t="str">
        <f t="shared" si="112"/>
        <v/>
      </c>
      <c r="CD467" s="3" t="str">
        <f t="shared" si="105"/>
        <v/>
      </c>
      <c r="CE467" s="3" t="str">
        <f t="shared" si="105"/>
        <v/>
      </c>
      <c r="CF467" s="3" t="str">
        <f t="shared" si="105"/>
        <v/>
      </c>
      <c r="CG467" s="3" t="str">
        <f t="shared" si="105"/>
        <v>101. ADDED AS A FORMULATION COMPONENT</v>
      </c>
      <c r="CH467" s="3" t="str">
        <f t="shared" si="105"/>
        <v/>
      </c>
      <c r="CI467" s="3" t="str">
        <f t="shared" si="118"/>
        <v/>
      </c>
      <c r="CJ467" s="3" t="str">
        <f t="shared" si="118"/>
        <v/>
      </c>
      <c r="CK467" s="3" t="str">
        <f t="shared" si="118"/>
        <v/>
      </c>
      <c r="CL467" s="3" t="str">
        <f t="shared" si="118"/>
        <v/>
      </c>
      <c r="CM467" s="3" t="str">
        <f t="shared" si="118"/>
        <v/>
      </c>
      <c r="CN467" s="3" t="str">
        <f t="shared" si="118"/>
        <v/>
      </c>
      <c r="CO467" s="3" t="str">
        <f t="shared" si="118"/>
        <v/>
      </c>
      <c r="CP467" s="3" t="str">
        <f t="shared" si="118"/>
        <v/>
      </c>
      <c r="CQ467" s="3" t="str">
        <f t="shared" si="118"/>
        <v/>
      </c>
      <c r="CR467" s="3" t="str">
        <f t="shared" si="118"/>
        <v/>
      </c>
      <c r="CS467" s="3" t="str">
        <f t="shared" si="118"/>
        <v/>
      </c>
      <c r="CT467" s="3" t="str">
        <f t="shared" si="118"/>
        <v/>
      </c>
      <c r="CU467" s="3" t="str">
        <f t="shared" si="118"/>
        <v/>
      </c>
      <c r="CV467" s="3" t="str">
        <f t="shared" si="119"/>
        <v/>
      </c>
      <c r="CW467" s="3" t="str">
        <f t="shared" si="119"/>
        <v/>
      </c>
      <c r="CX467" s="3" t="str">
        <f t="shared" si="119"/>
        <v/>
      </c>
      <c r="CY467" s="3" t="str">
        <f t="shared" si="119"/>
        <v/>
      </c>
      <c r="CZ467" s="3" t="str">
        <f t="shared" si="119"/>
        <v/>
      </c>
      <c r="DA467" s="3" t="str">
        <f t="shared" si="119"/>
        <v/>
      </c>
      <c r="DB467" s="3" t="str">
        <f t="shared" si="119"/>
        <v/>
      </c>
      <c r="DC467" s="3" t="str">
        <f t="shared" si="119"/>
        <v/>
      </c>
      <c r="DD467" s="3" t="str">
        <f t="shared" si="117"/>
        <v/>
      </c>
      <c r="DE467" s="3" t="str">
        <f t="shared" si="108"/>
        <v/>
      </c>
      <c r="DF467" s="3" t="str">
        <f t="shared" si="108"/>
        <v/>
      </c>
      <c r="DG467" s="3" t="str">
        <f t="shared" si="108"/>
        <v/>
      </c>
      <c r="DH467" s="3" t="str">
        <f t="shared" si="108"/>
        <v/>
      </c>
      <c r="DI467" s="3" t="str">
        <f t="shared" si="108"/>
        <v/>
      </c>
      <c r="DJ467" s="3" t="str">
        <f t="shared" si="108"/>
        <v/>
      </c>
      <c r="DK467" s="3" t="str">
        <f t="shared" si="108"/>
        <v/>
      </c>
      <c r="DL467" s="3" t="str">
        <f t="shared" si="108"/>
        <v/>
      </c>
      <c r="DM467" s="3" t="str">
        <f t="shared" si="115"/>
        <v/>
      </c>
      <c r="DN467" s="3" t="str">
        <f t="shared" si="115"/>
        <v/>
      </c>
      <c r="DO467" s="3" t="str">
        <f t="shared" si="115"/>
        <v/>
      </c>
      <c r="DP467" s="3" t="str">
        <f t="shared" si="115"/>
        <v/>
      </c>
      <c r="DQ467" s="3" t="str">
        <f t="shared" si="115"/>
        <v/>
      </c>
      <c r="DR467" s="3" t="str">
        <f t="shared" si="115"/>
        <v/>
      </c>
      <c r="DS467" s="3" t="str">
        <f t="shared" si="115"/>
        <v/>
      </c>
      <c r="DT467" s="3" t="str">
        <f t="shared" si="114"/>
        <v/>
      </c>
      <c r="DU467" s="3" t="str">
        <f t="shared" si="114"/>
        <v/>
      </c>
      <c r="DV467" s="3" t="str">
        <f t="shared" si="114"/>
        <v/>
      </c>
    </row>
    <row r="468" spans="1:126" ht="105">
      <c r="A468" t="s">
        <v>115</v>
      </c>
      <c r="B468">
        <v>2018</v>
      </c>
      <c r="C468" t="s">
        <v>114</v>
      </c>
      <c r="D468">
        <v>106990</v>
      </c>
      <c r="E468" s="31">
        <v>1318217200486</v>
      </c>
      <c r="F468" t="s">
        <v>232</v>
      </c>
      <c r="G468">
        <v>325212</v>
      </c>
      <c r="H468" t="s">
        <v>234</v>
      </c>
      <c r="I468" t="s">
        <v>235</v>
      </c>
      <c r="J468" t="s">
        <v>236</v>
      </c>
      <c r="K468" t="s">
        <v>148</v>
      </c>
      <c r="L468">
        <v>77705</v>
      </c>
      <c r="M468" s="3" t="str">
        <f t="shared" si="116"/>
        <v>95. USED AS A REACTANT, 101. ADDED AS A FORMULATION COMPONENT</v>
      </c>
      <c r="N468" s="3" t="s">
        <v>66</v>
      </c>
      <c r="O468" s="3" t="s">
        <v>1437</v>
      </c>
      <c r="P468">
        <v>17628</v>
      </c>
      <c r="Q468">
        <v>12052</v>
      </c>
      <c r="R468">
        <v>29680</v>
      </c>
      <c r="S468" s="3" t="s">
        <v>1405</v>
      </c>
      <c r="T468" s="3" t="s">
        <v>1405</v>
      </c>
      <c r="U468" s="3" t="s">
        <v>1405</v>
      </c>
      <c r="V468" s="3" t="s">
        <v>1405</v>
      </c>
      <c r="W468" s="3" t="s">
        <v>1405</v>
      </c>
      <c r="X468" s="3" t="s">
        <v>1405</v>
      </c>
      <c r="Y468" s="3" t="s">
        <v>1407</v>
      </c>
      <c r="Z468" s="3" t="s">
        <v>1405</v>
      </c>
      <c r="AA468" s="3" t="s">
        <v>1405</v>
      </c>
      <c r="AB468" s="3" t="s">
        <v>1405</v>
      </c>
      <c r="AC468" s="3" t="s">
        <v>1405</v>
      </c>
      <c r="AD468" s="3" t="s">
        <v>1405</v>
      </c>
      <c r="AE468" s="3" t="s">
        <v>1407</v>
      </c>
      <c r="AF468" s="3" t="s">
        <v>1405</v>
      </c>
      <c r="AG468" s="3" t="s">
        <v>1405</v>
      </c>
      <c r="AH468" s="3" t="s">
        <v>1405</v>
      </c>
      <c r="AI468" s="3" t="s">
        <v>1405</v>
      </c>
      <c r="AJ468" s="3" t="s">
        <v>1405</v>
      </c>
      <c r="AK468" s="3" t="s">
        <v>1405</v>
      </c>
      <c r="AL468" s="3" t="s">
        <v>1405</v>
      </c>
      <c r="AM468" s="3" t="s">
        <v>1405</v>
      </c>
      <c r="AN468" s="3" t="s">
        <v>1405</v>
      </c>
      <c r="AO468" s="3" t="s">
        <v>1405</v>
      </c>
      <c r="AP468" s="3" t="s">
        <v>1405</v>
      </c>
      <c r="AQ468" s="3" t="s">
        <v>1405</v>
      </c>
      <c r="AR468" s="3" t="s">
        <v>1405</v>
      </c>
      <c r="AS468" s="3" t="s">
        <v>1405</v>
      </c>
      <c r="AT468" s="3" t="s">
        <v>1405</v>
      </c>
      <c r="AU468" s="3" t="s">
        <v>1405</v>
      </c>
      <c r="AV468" s="3" t="s">
        <v>1405</v>
      </c>
      <c r="AW468" s="3" t="s">
        <v>1405</v>
      </c>
      <c r="AX468" s="3" t="s">
        <v>1405</v>
      </c>
      <c r="AY468" s="3" t="s">
        <v>1405</v>
      </c>
      <c r="AZ468" s="3" t="s">
        <v>1405</v>
      </c>
      <c r="BA468" s="3" t="s">
        <v>1405</v>
      </c>
      <c r="BB468" s="3" t="s">
        <v>1405</v>
      </c>
      <c r="BC468" s="3" t="s">
        <v>1405</v>
      </c>
      <c r="BD468" s="3" t="s">
        <v>1405</v>
      </c>
      <c r="BE468" s="3" t="s">
        <v>1405</v>
      </c>
      <c r="BF468" s="3" t="s">
        <v>1405</v>
      </c>
      <c r="BG468" s="3" t="s">
        <v>1405</v>
      </c>
      <c r="BH468" s="3" t="s">
        <v>1405</v>
      </c>
      <c r="BI468" s="3" t="s">
        <v>1405</v>
      </c>
      <c r="BJ468" s="3" t="s">
        <v>1405</v>
      </c>
      <c r="BK468" s="3" t="s">
        <v>1405</v>
      </c>
      <c r="BL468" s="3" t="s">
        <v>1405</v>
      </c>
      <c r="BM468" s="3" t="s">
        <v>1405</v>
      </c>
      <c r="BN468" s="3" t="s">
        <v>1405</v>
      </c>
      <c r="BO468" s="3" t="s">
        <v>1405</v>
      </c>
      <c r="BP468" s="3" t="s">
        <v>1405</v>
      </c>
      <c r="BQ468" s="3" t="s">
        <v>1405</v>
      </c>
      <c r="BR468" s="3" t="s">
        <v>1405</v>
      </c>
      <c r="BS468" s="3" t="s">
        <v>1405</v>
      </c>
      <c r="BT468" s="3" t="s">
        <v>1405</v>
      </c>
      <c r="BU468" s="3" t="str">
        <f t="shared" si="113"/>
        <v/>
      </c>
      <c r="BV468" s="3" t="str">
        <f t="shared" si="113"/>
        <v/>
      </c>
      <c r="BW468" s="3" t="str">
        <f t="shared" si="113"/>
        <v/>
      </c>
      <c r="BX468" s="3" t="str">
        <f t="shared" si="112"/>
        <v/>
      </c>
      <c r="BY468" s="3" t="str">
        <f t="shared" si="112"/>
        <v/>
      </c>
      <c r="BZ468" s="3" t="str">
        <f t="shared" si="112"/>
        <v/>
      </c>
      <c r="CA468" s="3" t="str">
        <f t="shared" si="112"/>
        <v>95. USED AS A REACTANT</v>
      </c>
      <c r="CB468" s="3" t="str">
        <f t="shared" si="112"/>
        <v/>
      </c>
      <c r="CC468" s="3" t="str">
        <f t="shared" si="112"/>
        <v/>
      </c>
      <c r="CD468" s="3" t="str">
        <f t="shared" si="112"/>
        <v/>
      </c>
      <c r="CE468" s="3" t="str">
        <f t="shared" si="112"/>
        <v/>
      </c>
      <c r="CF468" s="3" t="str">
        <f t="shared" si="112"/>
        <v/>
      </c>
      <c r="CG468" s="3" t="str">
        <f t="shared" si="112"/>
        <v>101. ADDED AS A FORMULATION COMPONENT</v>
      </c>
      <c r="CH468" s="3" t="str">
        <f t="shared" si="112"/>
        <v/>
      </c>
      <c r="CI468" s="3" t="str">
        <f t="shared" si="118"/>
        <v/>
      </c>
      <c r="CJ468" s="3" t="str">
        <f t="shared" si="118"/>
        <v/>
      </c>
      <c r="CK468" s="3" t="str">
        <f t="shared" si="118"/>
        <v/>
      </c>
      <c r="CL468" s="3" t="str">
        <f t="shared" si="118"/>
        <v/>
      </c>
      <c r="CM468" s="3" t="str">
        <f t="shared" si="118"/>
        <v/>
      </c>
      <c r="CN468" s="3" t="str">
        <f t="shared" si="118"/>
        <v/>
      </c>
      <c r="CO468" s="3" t="str">
        <f t="shared" si="118"/>
        <v/>
      </c>
      <c r="CP468" s="3" t="str">
        <f t="shared" si="118"/>
        <v/>
      </c>
      <c r="CQ468" s="3" t="str">
        <f t="shared" si="118"/>
        <v/>
      </c>
      <c r="CR468" s="3" t="str">
        <f t="shared" si="118"/>
        <v/>
      </c>
      <c r="CS468" s="3" t="str">
        <f t="shared" si="118"/>
        <v/>
      </c>
      <c r="CT468" s="3" t="str">
        <f t="shared" si="118"/>
        <v/>
      </c>
      <c r="CU468" s="3" t="str">
        <f t="shared" si="118"/>
        <v/>
      </c>
      <c r="CV468" s="3" t="str">
        <f t="shared" si="119"/>
        <v/>
      </c>
      <c r="CW468" s="3" t="str">
        <f t="shared" si="119"/>
        <v/>
      </c>
      <c r="CX468" s="3" t="str">
        <f t="shared" si="119"/>
        <v/>
      </c>
      <c r="CY468" s="3" t="str">
        <f t="shared" si="119"/>
        <v/>
      </c>
      <c r="CZ468" s="3" t="str">
        <f t="shared" si="119"/>
        <v/>
      </c>
      <c r="DA468" s="3" t="str">
        <f t="shared" si="119"/>
        <v/>
      </c>
      <c r="DB468" s="3" t="str">
        <f t="shared" si="119"/>
        <v/>
      </c>
      <c r="DC468" s="3" t="str">
        <f t="shared" si="119"/>
        <v/>
      </c>
      <c r="DD468" s="3" t="str">
        <f t="shared" si="117"/>
        <v/>
      </c>
      <c r="DE468" s="3" t="str">
        <f t="shared" si="108"/>
        <v/>
      </c>
      <c r="DF468" s="3" t="str">
        <f t="shared" si="108"/>
        <v/>
      </c>
      <c r="DG468" s="3" t="str">
        <f t="shared" si="108"/>
        <v/>
      </c>
      <c r="DH468" s="3" t="str">
        <f t="shared" si="108"/>
        <v/>
      </c>
      <c r="DI468" s="3" t="str">
        <f t="shared" si="108"/>
        <v/>
      </c>
      <c r="DJ468" s="3" t="str">
        <f t="shared" si="108"/>
        <v/>
      </c>
      <c r="DK468" s="3" t="str">
        <f t="shared" si="108"/>
        <v/>
      </c>
      <c r="DL468" s="3" t="str">
        <f t="shared" si="108"/>
        <v/>
      </c>
      <c r="DM468" s="3" t="str">
        <f t="shared" si="115"/>
        <v/>
      </c>
      <c r="DN468" s="3" t="str">
        <f t="shared" si="115"/>
        <v/>
      </c>
      <c r="DO468" s="3" t="str">
        <f t="shared" si="115"/>
        <v/>
      </c>
      <c r="DP468" s="3" t="str">
        <f t="shared" si="115"/>
        <v/>
      </c>
      <c r="DQ468" s="3" t="str">
        <f t="shared" si="115"/>
        <v/>
      </c>
      <c r="DR468" s="3" t="str">
        <f t="shared" si="115"/>
        <v/>
      </c>
      <c r="DS468" s="3" t="str">
        <f t="shared" si="115"/>
        <v/>
      </c>
      <c r="DT468" s="3" t="str">
        <f t="shared" si="114"/>
        <v/>
      </c>
      <c r="DU468" s="3" t="str">
        <f t="shared" si="114"/>
        <v/>
      </c>
      <c r="DV468" s="3" t="str">
        <f t="shared" si="114"/>
        <v/>
      </c>
    </row>
    <row r="469" spans="1:126" ht="60">
      <c r="A469" t="s">
        <v>115</v>
      </c>
      <c r="B469">
        <v>2019</v>
      </c>
      <c r="C469" t="s">
        <v>114</v>
      </c>
      <c r="D469">
        <v>106990</v>
      </c>
      <c r="E469" s="31">
        <v>1319218270433</v>
      </c>
      <c r="F469" t="s">
        <v>232</v>
      </c>
      <c r="G469">
        <v>325212</v>
      </c>
      <c r="H469" t="s">
        <v>234</v>
      </c>
      <c r="I469" t="s">
        <v>235</v>
      </c>
      <c r="J469" t="s">
        <v>236</v>
      </c>
      <c r="K469" t="s">
        <v>148</v>
      </c>
      <c r="L469">
        <v>77705</v>
      </c>
      <c r="M469" s="3" t="str">
        <f t="shared" si="116"/>
        <v>95. USED AS A REACTANT, 97. P102  RAW MATERIALS</v>
      </c>
      <c r="N469" s="3" t="s">
        <v>66</v>
      </c>
      <c r="O469" s="3" t="s">
        <v>1437</v>
      </c>
      <c r="P469">
        <v>19491</v>
      </c>
      <c r="Q469">
        <v>7501</v>
      </c>
      <c r="R469">
        <v>26992</v>
      </c>
      <c r="S469" s="3" t="s">
        <v>1405</v>
      </c>
      <c r="T469" s="3" t="s">
        <v>1405</v>
      </c>
      <c r="U469" s="3" t="s">
        <v>1405</v>
      </c>
      <c r="V469" s="3" t="s">
        <v>1405</v>
      </c>
      <c r="W469" s="3" t="s">
        <v>1405</v>
      </c>
      <c r="X469" s="3" t="s">
        <v>1405</v>
      </c>
      <c r="Y469" s="3" t="s">
        <v>1407</v>
      </c>
      <c r="Z469" s="3" t="s">
        <v>1405</v>
      </c>
      <c r="AA469" s="3" t="s">
        <v>1407</v>
      </c>
      <c r="AB469" s="3" t="s">
        <v>1405</v>
      </c>
      <c r="AC469" s="3" t="s">
        <v>1405</v>
      </c>
      <c r="AD469" s="3" t="s">
        <v>1405</v>
      </c>
      <c r="AE469" s="3" t="s">
        <v>1405</v>
      </c>
      <c r="AF469" s="3" t="s">
        <v>1405</v>
      </c>
      <c r="AG469" s="3" t="s">
        <v>1405</v>
      </c>
      <c r="AH469" s="3" t="s">
        <v>1405</v>
      </c>
      <c r="AI469" s="3" t="s">
        <v>1405</v>
      </c>
      <c r="AJ469" s="3" t="s">
        <v>1405</v>
      </c>
      <c r="AK469" s="3" t="s">
        <v>1405</v>
      </c>
      <c r="AL469" s="3" t="s">
        <v>1405</v>
      </c>
      <c r="AM469" s="3" t="s">
        <v>1405</v>
      </c>
      <c r="AN469" s="3" t="s">
        <v>1405</v>
      </c>
      <c r="AO469" s="3" t="s">
        <v>1405</v>
      </c>
      <c r="AP469" s="3" t="s">
        <v>1405</v>
      </c>
      <c r="AQ469" s="3" t="s">
        <v>1405</v>
      </c>
      <c r="AR469" s="3" t="s">
        <v>1405</v>
      </c>
      <c r="AS469" s="3" t="s">
        <v>1405</v>
      </c>
      <c r="AT469" s="3" t="s">
        <v>1405</v>
      </c>
      <c r="AU469" s="3" t="s">
        <v>1405</v>
      </c>
      <c r="AV469" s="3" t="s">
        <v>1405</v>
      </c>
      <c r="AW469" s="3" t="s">
        <v>1405</v>
      </c>
      <c r="AX469" s="3" t="s">
        <v>1405</v>
      </c>
      <c r="AY469" s="3" t="s">
        <v>1405</v>
      </c>
      <c r="AZ469" s="3" t="s">
        <v>1405</v>
      </c>
      <c r="BA469" s="3" t="s">
        <v>1405</v>
      </c>
      <c r="BB469" s="3" t="s">
        <v>1405</v>
      </c>
      <c r="BC469" s="3" t="s">
        <v>1405</v>
      </c>
      <c r="BD469" s="3" t="s">
        <v>1405</v>
      </c>
      <c r="BE469" s="3" t="s">
        <v>1405</v>
      </c>
      <c r="BF469" s="3" t="s">
        <v>1405</v>
      </c>
      <c r="BG469" s="3" t="s">
        <v>1405</v>
      </c>
      <c r="BH469" s="3" t="s">
        <v>1405</v>
      </c>
      <c r="BI469" s="3" t="s">
        <v>1405</v>
      </c>
      <c r="BJ469" s="3" t="s">
        <v>1405</v>
      </c>
      <c r="BK469" s="3" t="s">
        <v>1405</v>
      </c>
      <c r="BL469" s="3" t="s">
        <v>1405</v>
      </c>
      <c r="BM469" s="3" t="s">
        <v>1405</v>
      </c>
      <c r="BN469" s="3" t="s">
        <v>1405</v>
      </c>
      <c r="BO469" s="3" t="s">
        <v>1405</v>
      </c>
      <c r="BP469" s="3" t="s">
        <v>1405</v>
      </c>
      <c r="BQ469" s="3" t="s">
        <v>1405</v>
      </c>
      <c r="BR469" s="3" t="s">
        <v>1405</v>
      </c>
      <c r="BS469" s="3" t="s">
        <v>1405</v>
      </c>
      <c r="BT469" s="3" t="s">
        <v>1405</v>
      </c>
      <c r="BU469" s="3" t="str">
        <f t="shared" si="113"/>
        <v/>
      </c>
      <c r="BV469" s="3" t="str">
        <f t="shared" si="113"/>
        <v/>
      </c>
      <c r="BW469" s="3" t="str">
        <f t="shared" si="113"/>
        <v/>
      </c>
      <c r="BX469" s="3" t="str">
        <f t="shared" si="112"/>
        <v/>
      </c>
      <c r="BY469" s="3" t="str">
        <f t="shared" si="112"/>
        <v/>
      </c>
      <c r="BZ469" s="3" t="str">
        <f t="shared" si="112"/>
        <v/>
      </c>
      <c r="CA469" s="3" t="str">
        <f t="shared" si="112"/>
        <v>95. USED AS A REACTANT</v>
      </c>
      <c r="CB469" s="3" t="str">
        <f t="shared" si="112"/>
        <v/>
      </c>
      <c r="CC469" s="3" t="str">
        <f t="shared" si="112"/>
        <v>97. P102  RAW MATERIALS</v>
      </c>
      <c r="CD469" s="3" t="str">
        <f t="shared" si="112"/>
        <v/>
      </c>
      <c r="CE469" s="3" t="str">
        <f t="shared" si="112"/>
        <v/>
      </c>
      <c r="CF469" s="3" t="str">
        <f t="shared" si="112"/>
        <v/>
      </c>
      <c r="CG469" s="3" t="str">
        <f t="shared" si="112"/>
        <v/>
      </c>
      <c r="CH469" s="3" t="str">
        <f t="shared" si="112"/>
        <v/>
      </c>
      <c r="CI469" s="3" t="str">
        <f t="shared" si="118"/>
        <v/>
      </c>
      <c r="CJ469" s="3" t="str">
        <f t="shared" si="118"/>
        <v/>
      </c>
      <c r="CK469" s="3" t="str">
        <f t="shared" si="118"/>
        <v/>
      </c>
      <c r="CL469" s="3" t="str">
        <f t="shared" si="118"/>
        <v/>
      </c>
      <c r="CM469" s="3" t="str">
        <f t="shared" si="118"/>
        <v/>
      </c>
      <c r="CN469" s="3" t="str">
        <f t="shared" si="118"/>
        <v/>
      </c>
      <c r="CO469" s="3" t="str">
        <f t="shared" si="118"/>
        <v/>
      </c>
      <c r="CP469" s="3" t="str">
        <f t="shared" si="118"/>
        <v/>
      </c>
      <c r="CQ469" s="3" t="str">
        <f t="shared" si="118"/>
        <v/>
      </c>
      <c r="CR469" s="3" t="str">
        <f t="shared" si="118"/>
        <v/>
      </c>
      <c r="CS469" s="3" t="str">
        <f t="shared" si="118"/>
        <v/>
      </c>
      <c r="CT469" s="3" t="str">
        <f t="shared" si="118"/>
        <v/>
      </c>
      <c r="CU469" s="3" t="str">
        <f t="shared" si="118"/>
        <v/>
      </c>
      <c r="CV469" s="3" t="str">
        <f t="shared" si="119"/>
        <v/>
      </c>
      <c r="CW469" s="3" t="str">
        <f t="shared" si="119"/>
        <v/>
      </c>
      <c r="CX469" s="3" t="str">
        <f t="shared" si="119"/>
        <v/>
      </c>
      <c r="CY469" s="3" t="str">
        <f t="shared" si="119"/>
        <v/>
      </c>
      <c r="CZ469" s="3" t="str">
        <f t="shared" si="119"/>
        <v/>
      </c>
      <c r="DA469" s="3" t="str">
        <f t="shared" si="119"/>
        <v/>
      </c>
      <c r="DB469" s="3" t="str">
        <f t="shared" si="119"/>
        <v/>
      </c>
      <c r="DC469" s="3" t="str">
        <f t="shared" si="119"/>
        <v/>
      </c>
      <c r="DD469" s="3" t="str">
        <f t="shared" si="117"/>
        <v/>
      </c>
      <c r="DE469" s="3" t="str">
        <f t="shared" si="108"/>
        <v/>
      </c>
      <c r="DF469" s="3" t="str">
        <f t="shared" si="108"/>
        <v/>
      </c>
      <c r="DG469" s="3" t="str">
        <f t="shared" si="108"/>
        <v/>
      </c>
      <c r="DH469" s="3" t="str">
        <f t="shared" si="108"/>
        <v/>
      </c>
      <c r="DI469" s="3" t="str">
        <f t="shared" si="108"/>
        <v/>
      </c>
      <c r="DJ469" s="3" t="str">
        <f t="shared" ref="DJ469:DO519" si="120">IF(BH469="Yes", DJ$1,"")</f>
        <v/>
      </c>
      <c r="DK469" s="3" t="str">
        <f t="shared" si="120"/>
        <v/>
      </c>
      <c r="DL469" s="3" t="str">
        <f t="shared" si="120"/>
        <v/>
      </c>
      <c r="DM469" s="3" t="str">
        <f t="shared" si="115"/>
        <v/>
      </c>
      <c r="DN469" s="3" t="str">
        <f t="shared" si="115"/>
        <v/>
      </c>
      <c r="DO469" s="3" t="str">
        <f t="shared" si="115"/>
        <v/>
      </c>
      <c r="DP469" s="3" t="str">
        <f t="shared" si="115"/>
        <v/>
      </c>
      <c r="DQ469" s="3" t="str">
        <f t="shared" si="115"/>
        <v/>
      </c>
      <c r="DR469" s="3" t="str">
        <f t="shared" si="115"/>
        <v/>
      </c>
      <c r="DS469" s="3" t="str">
        <f t="shared" si="115"/>
        <v/>
      </c>
      <c r="DT469" s="3" t="str">
        <f t="shared" si="114"/>
        <v/>
      </c>
      <c r="DU469" s="3" t="str">
        <f t="shared" si="114"/>
        <v/>
      </c>
      <c r="DV469" s="3" t="str">
        <f t="shared" si="114"/>
        <v/>
      </c>
    </row>
    <row r="470" spans="1:126" ht="105">
      <c r="A470" t="s">
        <v>115</v>
      </c>
      <c r="B470">
        <v>2020</v>
      </c>
      <c r="C470" t="s">
        <v>114</v>
      </c>
      <c r="D470">
        <v>106990</v>
      </c>
      <c r="E470" s="31">
        <v>1320219063498</v>
      </c>
      <c r="F470" t="s">
        <v>232</v>
      </c>
      <c r="G470">
        <v>325212</v>
      </c>
      <c r="H470" t="s">
        <v>234</v>
      </c>
      <c r="I470" t="s">
        <v>235</v>
      </c>
      <c r="J470" t="s">
        <v>236</v>
      </c>
      <c r="K470" t="s">
        <v>148</v>
      </c>
      <c r="L470">
        <v>77705</v>
      </c>
      <c r="M470" s="3" t="str">
        <f t="shared" si="116"/>
        <v>89. PRODUCE THE CHEMICAL, 91. ON-SITE USE OF THE CHEMICAL, 95. USED AS A REACTANT, 96. P101  FEEDSTOCKS, 98. P103  INTERMEDIATES, 101. ADDED AS A FORMULATION COMPONENT, 102. P201  ADDITIVES, 103. P202  DYES, 115. REPACKAGING</v>
      </c>
      <c r="N470" s="3" t="s">
        <v>66</v>
      </c>
      <c r="O470" s="3" t="s">
        <v>1437</v>
      </c>
      <c r="P470">
        <v>16131</v>
      </c>
      <c r="Q470">
        <v>5792</v>
      </c>
      <c r="R470">
        <v>21923</v>
      </c>
      <c r="S470" s="3" t="s">
        <v>1407</v>
      </c>
      <c r="T470" s="3" t="s">
        <v>1405</v>
      </c>
      <c r="U470" s="3" t="s">
        <v>1407</v>
      </c>
      <c r="V470" s="3" t="s">
        <v>1405</v>
      </c>
      <c r="W470" s="3" t="s">
        <v>1405</v>
      </c>
      <c r="X470" s="3" t="s">
        <v>1405</v>
      </c>
      <c r="Y470" s="3" t="s">
        <v>1407</v>
      </c>
      <c r="Z470" s="3" t="s">
        <v>1407</v>
      </c>
      <c r="AA470" s="3" t="s">
        <v>1405</v>
      </c>
      <c r="AB470" s="3" t="s">
        <v>1407</v>
      </c>
      <c r="AC470" s="3" t="s">
        <v>1405</v>
      </c>
      <c r="AD470" s="3" t="s">
        <v>1405</v>
      </c>
      <c r="AE470" s="3" t="s">
        <v>1407</v>
      </c>
      <c r="AF470" s="3" t="s">
        <v>1407</v>
      </c>
      <c r="AG470" s="3" t="s">
        <v>1407</v>
      </c>
      <c r="AH470" s="3" t="s">
        <v>1405</v>
      </c>
      <c r="AI470" s="3" t="s">
        <v>1405</v>
      </c>
      <c r="AJ470" s="3" t="s">
        <v>1405</v>
      </c>
      <c r="AK470" s="3" t="s">
        <v>1405</v>
      </c>
      <c r="AL470" s="3" t="s">
        <v>1405</v>
      </c>
      <c r="AM470" s="3" t="s">
        <v>1405</v>
      </c>
      <c r="AN470" s="3" t="s">
        <v>1405</v>
      </c>
      <c r="AO470" s="3" t="s">
        <v>1405</v>
      </c>
      <c r="AP470" s="3" t="s">
        <v>1405</v>
      </c>
      <c r="AQ470" s="3" t="s">
        <v>1405</v>
      </c>
      <c r="AR470" s="3" t="s">
        <v>1405</v>
      </c>
      <c r="AS470" s="3" t="s">
        <v>1407</v>
      </c>
      <c r="AT470" s="3" t="s">
        <v>1405</v>
      </c>
      <c r="AU470" s="3" t="s">
        <v>1405</v>
      </c>
      <c r="AV470" s="3" t="s">
        <v>1405</v>
      </c>
      <c r="AW470" s="3" t="s">
        <v>1405</v>
      </c>
      <c r="AX470" s="3" t="s">
        <v>1405</v>
      </c>
      <c r="AY470" s="3" t="s">
        <v>1405</v>
      </c>
      <c r="AZ470" s="3" t="s">
        <v>1405</v>
      </c>
      <c r="BA470" s="3" t="s">
        <v>1405</v>
      </c>
      <c r="BB470" s="3" t="s">
        <v>1405</v>
      </c>
      <c r="BC470" s="3" t="s">
        <v>1405</v>
      </c>
      <c r="BD470" s="3" t="s">
        <v>1405</v>
      </c>
      <c r="BE470" s="3" t="s">
        <v>1405</v>
      </c>
      <c r="BF470" s="3" t="s">
        <v>1405</v>
      </c>
      <c r="BG470" s="3" t="s">
        <v>1405</v>
      </c>
      <c r="BH470" s="3" t="s">
        <v>1405</v>
      </c>
      <c r="BI470" s="3" t="s">
        <v>1405</v>
      </c>
      <c r="BJ470" s="3" t="s">
        <v>1405</v>
      </c>
      <c r="BK470" s="3" t="s">
        <v>1405</v>
      </c>
      <c r="BL470" s="3" t="s">
        <v>1405</v>
      </c>
      <c r="BM470" s="3" t="s">
        <v>1405</v>
      </c>
      <c r="BN470" s="3" t="s">
        <v>1405</v>
      </c>
      <c r="BO470" s="3" t="s">
        <v>1405</v>
      </c>
      <c r="BP470" s="3" t="s">
        <v>1405</v>
      </c>
      <c r="BQ470" s="3" t="s">
        <v>1405</v>
      </c>
      <c r="BR470" s="3" t="s">
        <v>1405</v>
      </c>
      <c r="BS470" s="3" t="s">
        <v>1405</v>
      </c>
      <c r="BT470" s="3" t="s">
        <v>1405</v>
      </c>
      <c r="BU470" s="3" t="str">
        <f t="shared" si="113"/>
        <v>89. PRODUCE THE CHEMICAL</v>
      </c>
      <c r="BV470" s="3" t="str">
        <f t="shared" si="113"/>
        <v/>
      </c>
      <c r="BW470" s="3" t="str">
        <f t="shared" si="113"/>
        <v>91. ON-SITE USE OF THE CHEMICAL</v>
      </c>
      <c r="BX470" s="3" t="str">
        <f t="shared" si="112"/>
        <v/>
      </c>
      <c r="BY470" s="3" t="str">
        <f t="shared" si="112"/>
        <v/>
      </c>
      <c r="BZ470" s="3" t="str">
        <f t="shared" si="112"/>
        <v/>
      </c>
      <c r="CA470" s="3" t="str">
        <f t="shared" si="112"/>
        <v>95. USED AS A REACTANT</v>
      </c>
      <c r="CB470" s="3" t="str">
        <f t="shared" si="112"/>
        <v>96. P101  FEEDSTOCKS</v>
      </c>
      <c r="CC470" s="3" t="str">
        <f t="shared" si="112"/>
        <v/>
      </c>
      <c r="CD470" s="3" t="str">
        <f t="shared" si="112"/>
        <v>98. P103  INTERMEDIATES</v>
      </c>
      <c r="CE470" s="3" t="str">
        <f t="shared" si="112"/>
        <v/>
      </c>
      <c r="CF470" s="3" t="str">
        <f t="shared" si="112"/>
        <v/>
      </c>
      <c r="CG470" s="3" t="str">
        <f t="shared" si="112"/>
        <v>101. ADDED AS A FORMULATION COMPONENT</v>
      </c>
      <c r="CH470" s="3" t="str">
        <f t="shared" si="112"/>
        <v>102. P201  ADDITIVES</v>
      </c>
      <c r="CI470" s="3" t="str">
        <f t="shared" si="118"/>
        <v>103. P202  DYES</v>
      </c>
      <c r="CJ470" s="3" t="str">
        <f t="shared" si="118"/>
        <v/>
      </c>
      <c r="CK470" s="3" t="str">
        <f t="shared" si="118"/>
        <v/>
      </c>
      <c r="CL470" s="3" t="str">
        <f t="shared" si="118"/>
        <v/>
      </c>
      <c r="CM470" s="3" t="str">
        <f t="shared" si="118"/>
        <v/>
      </c>
      <c r="CN470" s="3" t="str">
        <f t="shared" si="118"/>
        <v/>
      </c>
      <c r="CO470" s="3" t="str">
        <f t="shared" si="118"/>
        <v/>
      </c>
      <c r="CP470" s="3" t="str">
        <f t="shared" si="118"/>
        <v/>
      </c>
      <c r="CQ470" s="3" t="str">
        <f t="shared" si="118"/>
        <v/>
      </c>
      <c r="CR470" s="3" t="str">
        <f t="shared" si="118"/>
        <v/>
      </c>
      <c r="CS470" s="3" t="str">
        <f t="shared" si="118"/>
        <v/>
      </c>
      <c r="CT470" s="3" t="str">
        <f t="shared" si="118"/>
        <v/>
      </c>
      <c r="CU470" s="3" t="str">
        <f t="shared" si="118"/>
        <v>115. REPACKAGING</v>
      </c>
      <c r="CV470" s="3" t="str">
        <f t="shared" si="119"/>
        <v/>
      </c>
      <c r="CW470" s="3" t="str">
        <f t="shared" si="119"/>
        <v/>
      </c>
      <c r="CX470" s="3" t="str">
        <f t="shared" si="119"/>
        <v/>
      </c>
      <c r="CY470" s="3" t="str">
        <f t="shared" si="119"/>
        <v/>
      </c>
      <c r="CZ470" s="3" t="str">
        <f t="shared" si="119"/>
        <v/>
      </c>
      <c r="DA470" s="3" t="str">
        <f t="shared" si="119"/>
        <v/>
      </c>
      <c r="DB470" s="3" t="str">
        <f t="shared" si="119"/>
        <v/>
      </c>
      <c r="DC470" s="3" t="str">
        <f t="shared" si="119"/>
        <v/>
      </c>
      <c r="DD470" s="3" t="str">
        <f t="shared" si="117"/>
        <v/>
      </c>
      <c r="DE470" s="3" t="str">
        <f t="shared" si="117"/>
        <v/>
      </c>
      <c r="DF470" s="3" t="str">
        <f t="shared" si="117"/>
        <v/>
      </c>
      <c r="DG470" s="3" t="str">
        <f t="shared" si="117"/>
        <v/>
      </c>
      <c r="DH470" s="3" t="str">
        <f t="shared" si="117"/>
        <v/>
      </c>
      <c r="DI470" s="3" t="str">
        <f t="shared" si="117"/>
        <v/>
      </c>
      <c r="DJ470" s="3" t="str">
        <f t="shared" si="120"/>
        <v/>
      </c>
      <c r="DK470" s="3" t="str">
        <f t="shared" si="120"/>
        <v/>
      </c>
      <c r="DL470" s="3" t="str">
        <f t="shared" si="120"/>
        <v/>
      </c>
      <c r="DM470" s="3" t="str">
        <f t="shared" si="115"/>
        <v/>
      </c>
      <c r="DN470" s="3" t="str">
        <f t="shared" si="115"/>
        <v/>
      </c>
      <c r="DO470" s="3" t="str">
        <f t="shared" si="115"/>
        <v/>
      </c>
      <c r="DP470" s="3" t="str">
        <f t="shared" si="115"/>
        <v/>
      </c>
      <c r="DQ470" s="3" t="str">
        <f t="shared" si="115"/>
        <v/>
      </c>
      <c r="DR470" s="3" t="str">
        <f t="shared" si="115"/>
        <v/>
      </c>
      <c r="DS470" s="3" t="str">
        <f t="shared" si="115"/>
        <v/>
      </c>
      <c r="DT470" s="3" t="str">
        <f t="shared" si="114"/>
        <v/>
      </c>
      <c r="DU470" s="3" t="str">
        <f t="shared" si="114"/>
        <v/>
      </c>
      <c r="DV470" s="3" t="str">
        <f t="shared" si="114"/>
        <v/>
      </c>
    </row>
    <row r="471" spans="1:126" ht="60">
      <c r="A471" t="s">
        <v>115</v>
      </c>
      <c r="B471">
        <v>2021</v>
      </c>
      <c r="C471" t="s">
        <v>114</v>
      </c>
      <c r="D471">
        <v>106990</v>
      </c>
      <c r="E471" s="31">
        <v>1321220283927</v>
      </c>
      <c r="F471" t="s">
        <v>232</v>
      </c>
      <c r="G471">
        <v>325212</v>
      </c>
      <c r="H471" t="s">
        <v>234</v>
      </c>
      <c r="I471" t="s">
        <v>235</v>
      </c>
      <c r="J471" t="s">
        <v>236</v>
      </c>
      <c r="K471" t="s">
        <v>148</v>
      </c>
      <c r="L471">
        <v>77705</v>
      </c>
      <c r="M471" s="3" t="str">
        <f t="shared" si="116"/>
        <v>95. USED AS A REACTANT, 97. P102  RAW MATERIALS</v>
      </c>
      <c r="N471" s="3" t="s">
        <v>66</v>
      </c>
      <c r="O471" s="3" t="s">
        <v>1437</v>
      </c>
      <c r="P471">
        <v>15719</v>
      </c>
      <c r="Q471">
        <v>10241</v>
      </c>
      <c r="R471">
        <v>25960</v>
      </c>
      <c r="S471" s="3" t="s">
        <v>1405</v>
      </c>
      <c r="T471" s="3" t="s">
        <v>1405</v>
      </c>
      <c r="U471" s="3" t="s">
        <v>1405</v>
      </c>
      <c r="V471" s="3" t="s">
        <v>1405</v>
      </c>
      <c r="W471" s="3" t="s">
        <v>1405</v>
      </c>
      <c r="X471" s="3" t="s">
        <v>1405</v>
      </c>
      <c r="Y471" s="3" t="s">
        <v>1407</v>
      </c>
      <c r="Z471" s="3" t="s">
        <v>1405</v>
      </c>
      <c r="AA471" s="3" t="s">
        <v>1407</v>
      </c>
      <c r="AB471" s="3" t="s">
        <v>1405</v>
      </c>
      <c r="AC471" s="3" t="s">
        <v>1405</v>
      </c>
      <c r="AD471" s="3" t="s">
        <v>1405</v>
      </c>
      <c r="AE471" s="3" t="s">
        <v>1405</v>
      </c>
      <c r="AF471" s="3" t="s">
        <v>1405</v>
      </c>
      <c r="AG471" s="3" t="s">
        <v>1405</v>
      </c>
      <c r="AH471" s="3" t="s">
        <v>1405</v>
      </c>
      <c r="AI471" s="3" t="s">
        <v>1405</v>
      </c>
      <c r="AJ471" s="3" t="s">
        <v>1405</v>
      </c>
      <c r="AK471" s="3" t="s">
        <v>1405</v>
      </c>
      <c r="AL471" s="3" t="s">
        <v>1405</v>
      </c>
      <c r="AM471" s="3" t="s">
        <v>1405</v>
      </c>
      <c r="AN471" s="3" t="s">
        <v>1405</v>
      </c>
      <c r="AO471" s="3" t="s">
        <v>1405</v>
      </c>
      <c r="AP471" s="3" t="s">
        <v>1405</v>
      </c>
      <c r="AQ471" s="3" t="s">
        <v>1405</v>
      </c>
      <c r="AR471" s="3" t="s">
        <v>1405</v>
      </c>
      <c r="AS471" s="3" t="s">
        <v>1405</v>
      </c>
      <c r="AT471" s="3" t="s">
        <v>1405</v>
      </c>
      <c r="AU471" s="3" t="s">
        <v>1405</v>
      </c>
      <c r="AV471" s="3" t="s">
        <v>1405</v>
      </c>
      <c r="AW471" s="3" t="s">
        <v>1405</v>
      </c>
      <c r="AX471" s="3" t="s">
        <v>1405</v>
      </c>
      <c r="AY471" s="3" t="s">
        <v>1405</v>
      </c>
      <c r="AZ471" s="3" t="s">
        <v>1405</v>
      </c>
      <c r="BA471" s="3" t="s">
        <v>1405</v>
      </c>
      <c r="BB471" s="3" t="s">
        <v>1405</v>
      </c>
      <c r="BC471" s="3" t="s">
        <v>1405</v>
      </c>
      <c r="BD471" s="3" t="s">
        <v>1405</v>
      </c>
      <c r="BE471" s="3" t="s">
        <v>1405</v>
      </c>
      <c r="BF471" s="3" t="s">
        <v>1405</v>
      </c>
      <c r="BG471" s="3" t="s">
        <v>1405</v>
      </c>
      <c r="BH471" s="3" t="s">
        <v>1405</v>
      </c>
      <c r="BI471" s="3" t="s">
        <v>1405</v>
      </c>
      <c r="BJ471" s="3" t="s">
        <v>1405</v>
      </c>
      <c r="BK471" s="3" t="s">
        <v>1405</v>
      </c>
      <c r="BL471" s="3" t="s">
        <v>1405</v>
      </c>
      <c r="BM471" s="3" t="s">
        <v>1405</v>
      </c>
      <c r="BN471" s="3" t="s">
        <v>1405</v>
      </c>
      <c r="BO471" s="3" t="s">
        <v>1405</v>
      </c>
      <c r="BP471" s="3" t="s">
        <v>1405</v>
      </c>
      <c r="BQ471" s="3" t="s">
        <v>1405</v>
      </c>
      <c r="BR471" s="3" t="s">
        <v>1405</v>
      </c>
      <c r="BS471" s="3" t="s">
        <v>1405</v>
      </c>
      <c r="BT471" s="3" t="s">
        <v>1405</v>
      </c>
      <c r="BU471" s="3" t="str">
        <f t="shared" si="113"/>
        <v/>
      </c>
      <c r="BV471" s="3" t="str">
        <f t="shared" si="113"/>
        <v/>
      </c>
      <c r="BW471" s="3" t="str">
        <f t="shared" si="113"/>
        <v/>
      </c>
      <c r="BX471" s="3" t="str">
        <f t="shared" si="112"/>
        <v/>
      </c>
      <c r="BY471" s="3" t="str">
        <f t="shared" si="112"/>
        <v/>
      </c>
      <c r="BZ471" s="3" t="str">
        <f t="shared" si="112"/>
        <v/>
      </c>
      <c r="CA471" s="3" t="str">
        <f t="shared" si="112"/>
        <v>95. USED AS A REACTANT</v>
      </c>
      <c r="CB471" s="3" t="str">
        <f t="shared" si="112"/>
        <v/>
      </c>
      <c r="CC471" s="3" t="str">
        <f t="shared" si="112"/>
        <v>97. P102  RAW MATERIALS</v>
      </c>
      <c r="CD471" s="3" t="str">
        <f t="shared" si="112"/>
        <v/>
      </c>
      <c r="CE471" s="3" t="str">
        <f t="shared" si="112"/>
        <v/>
      </c>
      <c r="CF471" s="3" t="str">
        <f t="shared" si="112"/>
        <v/>
      </c>
      <c r="CG471" s="3" t="str">
        <f t="shared" si="112"/>
        <v/>
      </c>
      <c r="CH471" s="3" t="str">
        <f t="shared" si="112"/>
        <v/>
      </c>
      <c r="CI471" s="3" t="str">
        <f t="shared" si="118"/>
        <v/>
      </c>
      <c r="CJ471" s="3" t="str">
        <f t="shared" si="118"/>
        <v/>
      </c>
      <c r="CK471" s="3" t="str">
        <f t="shared" si="118"/>
        <v/>
      </c>
      <c r="CL471" s="3" t="str">
        <f t="shared" si="118"/>
        <v/>
      </c>
      <c r="CM471" s="3" t="str">
        <f t="shared" si="118"/>
        <v/>
      </c>
      <c r="CN471" s="3" t="str">
        <f t="shared" si="118"/>
        <v/>
      </c>
      <c r="CO471" s="3" t="str">
        <f t="shared" si="118"/>
        <v/>
      </c>
      <c r="CP471" s="3" t="str">
        <f t="shared" si="118"/>
        <v/>
      </c>
      <c r="CQ471" s="3" t="str">
        <f t="shared" si="118"/>
        <v/>
      </c>
      <c r="CR471" s="3" t="str">
        <f t="shared" si="118"/>
        <v/>
      </c>
      <c r="CS471" s="3" t="str">
        <f t="shared" si="118"/>
        <v/>
      </c>
      <c r="CT471" s="3" t="str">
        <f t="shared" si="118"/>
        <v/>
      </c>
      <c r="CU471" s="3" t="str">
        <f t="shared" si="118"/>
        <v/>
      </c>
      <c r="CV471" s="3" t="str">
        <f t="shared" si="119"/>
        <v/>
      </c>
      <c r="CW471" s="3" t="str">
        <f t="shared" si="119"/>
        <v/>
      </c>
      <c r="CX471" s="3" t="str">
        <f t="shared" si="119"/>
        <v/>
      </c>
      <c r="CY471" s="3" t="str">
        <f t="shared" si="119"/>
        <v/>
      </c>
      <c r="CZ471" s="3" t="str">
        <f t="shared" si="119"/>
        <v/>
      </c>
      <c r="DA471" s="3" t="str">
        <f t="shared" si="119"/>
        <v/>
      </c>
      <c r="DB471" s="3" t="str">
        <f t="shared" si="119"/>
        <v/>
      </c>
      <c r="DC471" s="3" t="str">
        <f t="shared" si="119"/>
        <v/>
      </c>
      <c r="DD471" s="3" t="str">
        <f t="shared" si="117"/>
        <v/>
      </c>
      <c r="DE471" s="3" t="str">
        <f t="shared" si="117"/>
        <v/>
      </c>
      <c r="DF471" s="3" t="str">
        <f t="shared" si="117"/>
        <v/>
      </c>
      <c r="DG471" s="3" t="str">
        <f t="shared" si="117"/>
        <v/>
      </c>
      <c r="DH471" s="3" t="str">
        <f t="shared" si="117"/>
        <v/>
      </c>
      <c r="DI471" s="3" t="str">
        <f t="shared" si="117"/>
        <v/>
      </c>
      <c r="DJ471" s="3" t="str">
        <f t="shared" si="120"/>
        <v/>
      </c>
      <c r="DK471" s="3" t="str">
        <f t="shared" si="120"/>
        <v/>
      </c>
      <c r="DL471" s="3" t="str">
        <f t="shared" si="120"/>
        <v/>
      </c>
      <c r="DM471" s="3" t="str">
        <f t="shared" si="115"/>
        <v/>
      </c>
      <c r="DN471" s="3" t="str">
        <f t="shared" si="115"/>
        <v/>
      </c>
      <c r="DO471" s="3" t="str">
        <f t="shared" si="115"/>
        <v/>
      </c>
      <c r="DP471" s="3" t="str">
        <f t="shared" si="115"/>
        <v/>
      </c>
      <c r="DQ471" s="3" t="str">
        <f t="shared" si="115"/>
        <v/>
      </c>
      <c r="DR471" s="3" t="str">
        <f t="shared" si="115"/>
        <v/>
      </c>
      <c r="DS471" s="3" t="str">
        <f t="shared" si="115"/>
        <v/>
      </c>
      <c r="DT471" s="3" t="str">
        <f t="shared" si="114"/>
        <v/>
      </c>
      <c r="DU471" s="3" t="str">
        <f t="shared" si="114"/>
        <v/>
      </c>
      <c r="DV471" s="3" t="str">
        <f t="shared" si="114"/>
        <v/>
      </c>
    </row>
    <row r="472" spans="1:126" ht="105">
      <c r="A472" t="s">
        <v>115</v>
      </c>
      <c r="B472">
        <v>2021</v>
      </c>
      <c r="C472" t="s">
        <v>114</v>
      </c>
      <c r="D472">
        <v>106990</v>
      </c>
      <c r="E472" s="31">
        <v>1321220160713</v>
      </c>
      <c r="F472" t="s">
        <v>827</v>
      </c>
      <c r="G472">
        <v>325211</v>
      </c>
      <c r="H472" t="s">
        <v>828</v>
      </c>
      <c r="I472" t="s">
        <v>829</v>
      </c>
      <c r="J472" t="s">
        <v>267</v>
      </c>
      <c r="K472" t="s">
        <v>148</v>
      </c>
      <c r="L472">
        <v>78359</v>
      </c>
      <c r="M472" s="3" t="str">
        <f t="shared" si="116"/>
        <v>89. PRODUCE THE CHEMICAL, 92. SALE OR DISTRIBUTION OF THE CHEMICAL, 93. AS A BYPRODUCT, 95. USED AS A REACTANT, 96. P101  FEEDSTOCKS, 98. P103  INTERMEDIATES</v>
      </c>
      <c r="N472" s="3" t="s">
        <v>66</v>
      </c>
      <c r="O472" s="3" t="s">
        <v>1456</v>
      </c>
      <c r="P472">
        <v>166</v>
      </c>
      <c r="Q472">
        <v>10152</v>
      </c>
      <c r="R472">
        <v>10318</v>
      </c>
      <c r="S472" s="3" t="s">
        <v>1407</v>
      </c>
      <c r="T472" s="3" t="s">
        <v>1405</v>
      </c>
      <c r="U472" s="3" t="s">
        <v>1405</v>
      </c>
      <c r="V472" s="3" t="s">
        <v>1407</v>
      </c>
      <c r="W472" s="3" t="s">
        <v>1407</v>
      </c>
      <c r="X472" s="3" t="s">
        <v>1405</v>
      </c>
      <c r="Y472" s="3" t="s">
        <v>1407</v>
      </c>
      <c r="Z472" s="3" t="s">
        <v>1407</v>
      </c>
      <c r="AA472" s="3" t="s">
        <v>1405</v>
      </c>
      <c r="AB472" s="3" t="s">
        <v>1407</v>
      </c>
      <c r="AC472" s="3" t="s">
        <v>1405</v>
      </c>
      <c r="AD472" s="3" t="s">
        <v>1405</v>
      </c>
      <c r="AE472" s="3" t="s">
        <v>1405</v>
      </c>
      <c r="AF472" s="3" t="s">
        <v>1405</v>
      </c>
      <c r="AG472" s="3" t="s">
        <v>1405</v>
      </c>
      <c r="AH472" s="3" t="s">
        <v>1405</v>
      </c>
      <c r="AI472" s="3" t="s">
        <v>1405</v>
      </c>
      <c r="AJ472" s="3" t="s">
        <v>1405</v>
      </c>
      <c r="AK472" s="3" t="s">
        <v>1405</v>
      </c>
      <c r="AL472" s="3" t="s">
        <v>1405</v>
      </c>
      <c r="AM472" s="3" t="s">
        <v>1405</v>
      </c>
      <c r="AN472" s="3" t="s">
        <v>1405</v>
      </c>
      <c r="AO472" s="3" t="s">
        <v>1405</v>
      </c>
      <c r="AP472" s="3" t="s">
        <v>1405</v>
      </c>
      <c r="AQ472" s="3" t="s">
        <v>1405</v>
      </c>
      <c r="AR472" s="3" t="s">
        <v>1405</v>
      </c>
      <c r="AS472" s="3" t="s">
        <v>1405</v>
      </c>
      <c r="AT472" s="3" t="s">
        <v>1405</v>
      </c>
      <c r="AU472" s="3" t="s">
        <v>1405</v>
      </c>
      <c r="AV472" s="3" t="s">
        <v>1405</v>
      </c>
      <c r="AW472" s="3" t="s">
        <v>1405</v>
      </c>
      <c r="AX472" s="3" t="s">
        <v>1405</v>
      </c>
      <c r="AY472" s="3" t="s">
        <v>1405</v>
      </c>
      <c r="AZ472" s="3" t="s">
        <v>1405</v>
      </c>
      <c r="BA472" s="3" t="s">
        <v>1405</v>
      </c>
      <c r="BB472" s="3" t="s">
        <v>1405</v>
      </c>
      <c r="BC472" s="3" t="s">
        <v>1405</v>
      </c>
      <c r="BD472" s="3" t="s">
        <v>1405</v>
      </c>
      <c r="BE472" s="3" t="s">
        <v>1405</v>
      </c>
      <c r="BF472" s="3" t="s">
        <v>1405</v>
      </c>
      <c r="BG472" s="3" t="s">
        <v>1405</v>
      </c>
      <c r="BH472" s="3" t="s">
        <v>1405</v>
      </c>
      <c r="BI472" s="3" t="s">
        <v>1405</v>
      </c>
      <c r="BJ472" s="3" t="s">
        <v>1405</v>
      </c>
      <c r="BK472" s="3" t="s">
        <v>1405</v>
      </c>
      <c r="BL472" s="3" t="s">
        <v>1405</v>
      </c>
      <c r="BM472" s="3" t="s">
        <v>1405</v>
      </c>
      <c r="BN472" s="3" t="s">
        <v>1405</v>
      </c>
      <c r="BO472" s="3" t="s">
        <v>1405</v>
      </c>
      <c r="BP472" s="3" t="s">
        <v>1405</v>
      </c>
      <c r="BQ472" s="3" t="s">
        <v>1405</v>
      </c>
      <c r="BR472" s="3" t="s">
        <v>1405</v>
      </c>
      <c r="BS472" s="3" t="s">
        <v>1405</v>
      </c>
      <c r="BT472" s="3" t="s">
        <v>1405</v>
      </c>
      <c r="BU472" s="3" t="str">
        <f t="shared" si="113"/>
        <v>89. PRODUCE THE CHEMICAL</v>
      </c>
      <c r="BV472" s="3" t="str">
        <f t="shared" si="113"/>
        <v/>
      </c>
      <c r="BW472" s="3" t="str">
        <f t="shared" si="113"/>
        <v/>
      </c>
      <c r="BX472" s="3" t="str">
        <f t="shared" si="112"/>
        <v>92. SALE OR DISTRIBUTION OF THE CHEMICAL</v>
      </c>
      <c r="BY472" s="3" t="str">
        <f t="shared" ref="BY472:CM490" si="121">IF(W472="Yes", BY$1,"")</f>
        <v>93. AS A BYPRODUCT</v>
      </c>
      <c r="BZ472" s="3" t="str">
        <f t="shared" si="121"/>
        <v/>
      </c>
      <c r="CA472" s="3" t="str">
        <f t="shared" si="121"/>
        <v>95. USED AS A REACTANT</v>
      </c>
      <c r="CB472" s="3" t="str">
        <f t="shared" si="121"/>
        <v>96. P101  FEEDSTOCKS</v>
      </c>
      <c r="CC472" s="3" t="str">
        <f t="shared" si="121"/>
        <v/>
      </c>
      <c r="CD472" s="3" t="str">
        <f t="shared" si="121"/>
        <v>98. P103  INTERMEDIATES</v>
      </c>
      <c r="CE472" s="3" t="str">
        <f t="shared" si="121"/>
        <v/>
      </c>
      <c r="CF472" s="3" t="str">
        <f t="shared" si="121"/>
        <v/>
      </c>
      <c r="CG472" s="3" t="str">
        <f t="shared" si="121"/>
        <v/>
      </c>
      <c r="CH472" s="3" t="str">
        <f t="shared" si="121"/>
        <v/>
      </c>
      <c r="CI472" s="3" t="str">
        <f t="shared" si="118"/>
        <v/>
      </c>
      <c r="CJ472" s="3" t="str">
        <f t="shared" si="118"/>
        <v/>
      </c>
      <c r="CK472" s="3" t="str">
        <f t="shared" si="118"/>
        <v/>
      </c>
      <c r="CL472" s="3" t="str">
        <f t="shared" si="118"/>
        <v/>
      </c>
      <c r="CM472" s="3" t="str">
        <f t="shared" si="118"/>
        <v/>
      </c>
      <c r="CN472" s="3" t="str">
        <f t="shared" si="118"/>
        <v/>
      </c>
      <c r="CO472" s="3" t="str">
        <f t="shared" si="118"/>
        <v/>
      </c>
      <c r="CP472" s="3" t="str">
        <f t="shared" si="118"/>
        <v/>
      </c>
      <c r="CQ472" s="3" t="str">
        <f t="shared" si="118"/>
        <v/>
      </c>
      <c r="CR472" s="3" t="str">
        <f t="shared" si="118"/>
        <v/>
      </c>
      <c r="CS472" s="3" t="str">
        <f t="shared" si="118"/>
        <v/>
      </c>
      <c r="CT472" s="3" t="str">
        <f t="shared" si="118"/>
        <v/>
      </c>
      <c r="CU472" s="3" t="str">
        <f t="shared" si="118"/>
        <v/>
      </c>
      <c r="CV472" s="3" t="str">
        <f t="shared" si="119"/>
        <v/>
      </c>
      <c r="CW472" s="3" t="str">
        <f t="shared" si="119"/>
        <v/>
      </c>
      <c r="CX472" s="3" t="str">
        <f t="shared" si="119"/>
        <v/>
      </c>
      <c r="CY472" s="3" t="str">
        <f t="shared" si="119"/>
        <v/>
      </c>
      <c r="CZ472" s="3" t="str">
        <f t="shared" si="119"/>
        <v/>
      </c>
      <c r="DA472" s="3" t="str">
        <f t="shared" si="119"/>
        <v/>
      </c>
      <c r="DB472" s="3" t="str">
        <f t="shared" si="119"/>
        <v/>
      </c>
      <c r="DC472" s="3" t="str">
        <f t="shared" si="119"/>
        <v/>
      </c>
      <c r="DD472" s="3" t="str">
        <f t="shared" si="117"/>
        <v/>
      </c>
      <c r="DE472" s="3" t="str">
        <f t="shared" si="117"/>
        <v/>
      </c>
      <c r="DF472" s="3" t="str">
        <f t="shared" si="117"/>
        <v/>
      </c>
      <c r="DG472" s="3" t="str">
        <f t="shared" si="117"/>
        <v/>
      </c>
      <c r="DH472" s="3" t="str">
        <f t="shared" si="117"/>
        <v/>
      </c>
      <c r="DI472" s="3" t="str">
        <f t="shared" si="117"/>
        <v/>
      </c>
      <c r="DJ472" s="3" t="str">
        <f t="shared" si="120"/>
        <v/>
      </c>
      <c r="DK472" s="3" t="str">
        <f t="shared" si="120"/>
        <v/>
      </c>
      <c r="DL472" s="3" t="str">
        <f t="shared" si="120"/>
        <v/>
      </c>
      <c r="DM472" s="3" t="str">
        <f t="shared" si="115"/>
        <v/>
      </c>
      <c r="DN472" s="3" t="str">
        <f t="shared" si="115"/>
        <v/>
      </c>
      <c r="DO472" s="3" t="str">
        <f t="shared" si="115"/>
        <v/>
      </c>
      <c r="DP472" s="3" t="str">
        <f t="shared" si="115"/>
        <v/>
      </c>
      <c r="DQ472" s="3" t="str">
        <f t="shared" si="115"/>
        <v/>
      </c>
      <c r="DR472" s="3" t="str">
        <f t="shared" si="115"/>
        <v/>
      </c>
      <c r="DS472" s="3" t="str">
        <f t="shared" si="115"/>
        <v/>
      </c>
      <c r="DT472" s="3" t="str">
        <f t="shared" si="114"/>
        <v/>
      </c>
      <c r="DU472" s="3" t="str">
        <f t="shared" si="114"/>
        <v/>
      </c>
      <c r="DV472" s="3" t="str">
        <f t="shared" si="114"/>
        <v/>
      </c>
    </row>
    <row r="473" spans="1:126" ht="45">
      <c r="A473" t="s">
        <v>115</v>
      </c>
      <c r="B473">
        <v>2016</v>
      </c>
      <c r="C473" t="s">
        <v>114</v>
      </c>
      <c r="D473">
        <v>106990</v>
      </c>
      <c r="E473" s="31">
        <v>1316215781129</v>
      </c>
      <c r="F473" t="s">
        <v>830</v>
      </c>
      <c r="G473">
        <v>325520</v>
      </c>
      <c r="H473" t="s">
        <v>831</v>
      </c>
      <c r="I473" t="s">
        <v>832</v>
      </c>
      <c r="J473" t="s">
        <v>833</v>
      </c>
      <c r="K473" t="s">
        <v>148</v>
      </c>
      <c r="L473">
        <v>77011</v>
      </c>
      <c r="M473" s="3" t="str">
        <f t="shared" si="116"/>
        <v>101. ADDED AS A FORMULATION COMPONENT</v>
      </c>
      <c r="N473" s="3" t="s">
        <v>63</v>
      </c>
      <c r="O473" s="3" t="s">
        <v>1410</v>
      </c>
      <c r="P473">
        <v>0</v>
      </c>
      <c r="Q473">
        <v>0.4</v>
      </c>
      <c r="R473">
        <v>0.4</v>
      </c>
      <c r="S473" s="3" t="s">
        <v>1405</v>
      </c>
      <c r="T473" s="3" t="s">
        <v>1405</v>
      </c>
      <c r="U473" s="3" t="s">
        <v>1405</v>
      </c>
      <c r="V473" s="3" t="s">
        <v>1405</v>
      </c>
      <c r="W473" s="3" t="s">
        <v>1405</v>
      </c>
      <c r="X473" s="3" t="s">
        <v>1405</v>
      </c>
      <c r="Y473" s="3" t="s">
        <v>1405</v>
      </c>
      <c r="AE473" s="3" t="s">
        <v>1407</v>
      </c>
      <c r="AR473" s="3" t="s">
        <v>1405</v>
      </c>
      <c r="AS473" s="3" t="s">
        <v>1405</v>
      </c>
      <c r="AT473" s="3" t="s">
        <v>1405</v>
      </c>
      <c r="AV473" s="3" t="s">
        <v>1405</v>
      </c>
      <c r="BD473" s="3" t="s">
        <v>1405</v>
      </c>
      <c r="BK473" s="3" t="s">
        <v>1405</v>
      </c>
      <c r="BU473" s="3" t="str">
        <f t="shared" si="113"/>
        <v/>
      </c>
      <c r="BV473" s="3" t="str">
        <f t="shared" si="113"/>
        <v/>
      </c>
      <c r="BW473" s="3" t="str">
        <f t="shared" si="113"/>
        <v/>
      </c>
      <c r="BX473" s="3" t="str">
        <f t="shared" si="113"/>
        <v/>
      </c>
      <c r="BY473" s="3" t="str">
        <f t="shared" si="121"/>
        <v/>
      </c>
      <c r="BZ473" s="3" t="str">
        <f t="shared" si="121"/>
        <v/>
      </c>
      <c r="CA473" s="3" t="str">
        <f t="shared" si="121"/>
        <v/>
      </c>
      <c r="CB473" s="3" t="str">
        <f t="shared" si="121"/>
        <v/>
      </c>
      <c r="CC473" s="3" t="str">
        <f t="shared" si="121"/>
        <v/>
      </c>
      <c r="CD473" s="3" t="str">
        <f t="shared" si="121"/>
        <v/>
      </c>
      <c r="CE473" s="3" t="str">
        <f t="shared" si="121"/>
        <v/>
      </c>
      <c r="CF473" s="3" t="str">
        <f t="shared" si="121"/>
        <v/>
      </c>
      <c r="CG473" s="3" t="str">
        <f t="shared" si="121"/>
        <v>101. ADDED AS A FORMULATION COMPONENT</v>
      </c>
      <c r="CH473" s="3" t="str">
        <f t="shared" si="121"/>
        <v/>
      </c>
      <c r="CI473" s="3" t="str">
        <f t="shared" si="118"/>
        <v/>
      </c>
      <c r="CJ473" s="3" t="str">
        <f t="shared" si="118"/>
        <v/>
      </c>
      <c r="CK473" s="3" t="str">
        <f t="shared" si="118"/>
        <v/>
      </c>
      <c r="CL473" s="3" t="str">
        <f t="shared" si="118"/>
        <v/>
      </c>
      <c r="CM473" s="3" t="str">
        <f t="shared" si="118"/>
        <v/>
      </c>
      <c r="CN473" s="3" t="str">
        <f t="shared" si="118"/>
        <v/>
      </c>
      <c r="CO473" s="3" t="str">
        <f t="shared" si="118"/>
        <v/>
      </c>
      <c r="CP473" s="3" t="str">
        <f t="shared" si="118"/>
        <v/>
      </c>
      <c r="CQ473" s="3" t="str">
        <f t="shared" si="118"/>
        <v/>
      </c>
      <c r="CR473" s="3" t="str">
        <f t="shared" si="118"/>
        <v/>
      </c>
      <c r="CS473" s="3" t="str">
        <f t="shared" si="118"/>
        <v/>
      </c>
      <c r="CT473" s="3" t="str">
        <f t="shared" si="118"/>
        <v/>
      </c>
      <c r="CU473" s="3" t="str">
        <f t="shared" si="118"/>
        <v/>
      </c>
      <c r="CV473" s="3" t="str">
        <f t="shared" si="119"/>
        <v/>
      </c>
      <c r="CW473" s="3" t="str">
        <f t="shared" si="119"/>
        <v/>
      </c>
      <c r="CX473" s="3" t="str">
        <f t="shared" si="119"/>
        <v/>
      </c>
      <c r="CY473" s="3" t="str">
        <f t="shared" si="119"/>
        <v/>
      </c>
      <c r="CZ473" s="3" t="str">
        <f t="shared" si="119"/>
        <v/>
      </c>
      <c r="DA473" s="3" t="str">
        <f t="shared" si="119"/>
        <v/>
      </c>
      <c r="DB473" s="3" t="str">
        <f t="shared" si="119"/>
        <v/>
      </c>
      <c r="DC473" s="3" t="str">
        <f t="shared" si="119"/>
        <v/>
      </c>
      <c r="DD473" s="3" t="str">
        <f t="shared" si="117"/>
        <v/>
      </c>
      <c r="DE473" s="3" t="str">
        <f t="shared" si="117"/>
        <v/>
      </c>
      <c r="DF473" s="3" t="str">
        <f t="shared" si="117"/>
        <v/>
      </c>
      <c r="DG473" s="3" t="str">
        <f t="shared" si="117"/>
        <v/>
      </c>
      <c r="DH473" s="3" t="str">
        <f t="shared" si="117"/>
        <v/>
      </c>
      <c r="DI473" s="3" t="str">
        <f t="shared" si="117"/>
        <v/>
      </c>
      <c r="DJ473" s="3" t="str">
        <f t="shared" si="120"/>
        <v/>
      </c>
      <c r="DK473" s="3" t="str">
        <f t="shared" si="120"/>
        <v/>
      </c>
      <c r="DL473" s="3" t="str">
        <f t="shared" si="120"/>
        <v/>
      </c>
      <c r="DM473" s="3" t="str">
        <f t="shared" si="115"/>
        <v/>
      </c>
      <c r="DN473" s="3" t="str">
        <f t="shared" si="115"/>
        <v/>
      </c>
      <c r="DO473" s="3" t="str">
        <f t="shared" si="115"/>
        <v/>
      </c>
      <c r="DP473" s="3" t="str">
        <f t="shared" si="115"/>
        <v/>
      </c>
      <c r="DQ473" s="3" t="str">
        <f t="shared" si="115"/>
        <v/>
      </c>
      <c r="DR473" s="3" t="str">
        <f t="shared" si="115"/>
        <v/>
      </c>
      <c r="DS473" s="3" t="str">
        <f t="shared" si="115"/>
        <v/>
      </c>
      <c r="DT473" s="3" t="str">
        <f t="shared" si="114"/>
        <v/>
      </c>
      <c r="DU473" s="3" t="str">
        <f t="shared" si="114"/>
        <v/>
      </c>
      <c r="DV473" s="3" t="str">
        <f t="shared" si="114"/>
        <v/>
      </c>
    </row>
    <row r="474" spans="1:126" ht="45">
      <c r="A474" t="s">
        <v>454</v>
      </c>
      <c r="B474">
        <v>2017</v>
      </c>
      <c r="C474" t="s">
        <v>114</v>
      </c>
      <c r="D474">
        <v>106990</v>
      </c>
      <c r="E474" s="31">
        <v>1317216157774</v>
      </c>
      <c r="F474" t="s">
        <v>830</v>
      </c>
      <c r="G474">
        <v>325520</v>
      </c>
      <c r="H474" t="s">
        <v>831</v>
      </c>
      <c r="I474" t="s">
        <v>832</v>
      </c>
      <c r="J474" t="s">
        <v>833</v>
      </c>
      <c r="K474" t="s">
        <v>148</v>
      </c>
      <c r="L474">
        <v>77011</v>
      </c>
      <c r="M474" s="3" t="str">
        <f t="shared" si="116"/>
        <v/>
      </c>
      <c r="N474" s="3" t="s">
        <v>63</v>
      </c>
      <c r="O474" s="3" t="s">
        <v>1457</v>
      </c>
      <c r="P474">
        <v>500</v>
      </c>
      <c r="Q474">
        <v>500</v>
      </c>
      <c r="R474">
        <f t="shared" ref="R474:R475" si="122">SUM(P474:Q474)</f>
        <v>1000</v>
      </c>
      <c r="S474" s="3" t="s">
        <v>1405</v>
      </c>
      <c r="T474" s="3" t="s">
        <v>1405</v>
      </c>
      <c r="U474" s="3" t="s">
        <v>1405</v>
      </c>
      <c r="V474" s="3" t="s">
        <v>1405</v>
      </c>
      <c r="W474" s="3" t="s">
        <v>1405</v>
      </c>
      <c r="X474" s="3" t="s">
        <v>1405</v>
      </c>
      <c r="Y474" s="3" t="s">
        <v>1405</v>
      </c>
      <c r="AE474" s="3" t="s">
        <v>1405</v>
      </c>
      <c r="AR474" s="3" t="s">
        <v>1405</v>
      </c>
      <c r="AS474" s="3" t="s">
        <v>1405</v>
      </c>
      <c r="AT474" s="3" t="s">
        <v>1405</v>
      </c>
      <c r="AV474" s="3" t="s">
        <v>1405</v>
      </c>
      <c r="BD474" s="3" t="s">
        <v>1405</v>
      </c>
      <c r="BK474" s="3" t="s">
        <v>1405</v>
      </c>
      <c r="BU474" s="3" t="str">
        <f t="shared" si="113"/>
        <v/>
      </c>
      <c r="BV474" s="3" t="str">
        <f t="shared" si="113"/>
        <v/>
      </c>
      <c r="BW474" s="3" t="str">
        <f t="shared" si="113"/>
        <v/>
      </c>
      <c r="BX474" s="3" t="str">
        <f t="shared" si="113"/>
        <v/>
      </c>
      <c r="BY474" s="3" t="str">
        <f t="shared" si="121"/>
        <v/>
      </c>
      <c r="BZ474" s="3" t="str">
        <f t="shared" si="121"/>
        <v/>
      </c>
      <c r="CA474" s="3" t="str">
        <f t="shared" si="121"/>
        <v/>
      </c>
      <c r="CB474" s="3" t="str">
        <f t="shared" si="121"/>
        <v/>
      </c>
      <c r="CC474" s="3" t="str">
        <f t="shared" si="121"/>
        <v/>
      </c>
      <c r="CD474" s="3" t="str">
        <f t="shared" si="121"/>
        <v/>
      </c>
      <c r="CE474" s="3" t="str">
        <f t="shared" si="121"/>
        <v/>
      </c>
      <c r="CF474" s="3" t="str">
        <f t="shared" si="121"/>
        <v/>
      </c>
      <c r="CG474" s="3" t="str">
        <f t="shared" si="121"/>
        <v/>
      </c>
      <c r="CH474" s="3" t="str">
        <f t="shared" si="121"/>
        <v/>
      </c>
      <c r="CI474" s="3" t="str">
        <f t="shared" si="118"/>
        <v/>
      </c>
      <c r="CJ474" s="3" t="str">
        <f t="shared" si="118"/>
        <v/>
      </c>
      <c r="CK474" s="3" t="str">
        <f t="shared" si="118"/>
        <v/>
      </c>
      <c r="CL474" s="3" t="str">
        <f t="shared" si="118"/>
        <v/>
      </c>
      <c r="CM474" s="3" t="str">
        <f t="shared" si="118"/>
        <v/>
      </c>
      <c r="CN474" s="3" t="str">
        <f t="shared" si="118"/>
        <v/>
      </c>
      <c r="CO474" s="3" t="str">
        <f t="shared" si="118"/>
        <v/>
      </c>
      <c r="CP474" s="3" t="str">
        <f t="shared" si="118"/>
        <v/>
      </c>
      <c r="CQ474" s="3" t="str">
        <f t="shared" si="118"/>
        <v/>
      </c>
      <c r="CR474" s="3" t="str">
        <f t="shared" si="118"/>
        <v/>
      </c>
      <c r="CS474" s="3" t="str">
        <f t="shared" si="118"/>
        <v/>
      </c>
      <c r="CT474" s="3" t="str">
        <f t="shared" si="118"/>
        <v/>
      </c>
      <c r="CU474" s="3" t="str">
        <f t="shared" si="118"/>
        <v/>
      </c>
      <c r="CV474" s="3" t="str">
        <f t="shared" si="119"/>
        <v/>
      </c>
      <c r="CW474" s="3" t="str">
        <f t="shared" si="119"/>
        <v/>
      </c>
      <c r="CX474" s="3" t="str">
        <f t="shared" si="119"/>
        <v/>
      </c>
      <c r="CY474" s="3" t="str">
        <f t="shared" si="119"/>
        <v/>
      </c>
      <c r="CZ474" s="3" t="str">
        <f t="shared" si="119"/>
        <v/>
      </c>
      <c r="DA474" s="3" t="str">
        <f t="shared" si="119"/>
        <v/>
      </c>
      <c r="DB474" s="3" t="str">
        <f t="shared" si="119"/>
        <v/>
      </c>
      <c r="DC474" s="3" t="str">
        <f t="shared" si="119"/>
        <v/>
      </c>
      <c r="DD474" s="3" t="str">
        <f t="shared" si="117"/>
        <v/>
      </c>
      <c r="DE474" s="3" t="str">
        <f t="shared" si="117"/>
        <v/>
      </c>
      <c r="DF474" s="3" t="str">
        <f t="shared" si="117"/>
        <v/>
      </c>
      <c r="DG474" s="3" t="str">
        <f t="shared" si="117"/>
        <v/>
      </c>
      <c r="DH474" s="3" t="str">
        <f t="shared" si="117"/>
        <v/>
      </c>
      <c r="DI474" s="3" t="str">
        <f t="shared" si="117"/>
        <v/>
      </c>
      <c r="DJ474" s="3" t="str">
        <f t="shared" si="120"/>
        <v/>
      </c>
      <c r="DK474" s="3" t="str">
        <f t="shared" si="120"/>
        <v/>
      </c>
      <c r="DL474" s="3" t="str">
        <f t="shared" si="120"/>
        <v/>
      </c>
      <c r="DM474" s="3" t="str">
        <f t="shared" si="115"/>
        <v/>
      </c>
      <c r="DN474" s="3" t="str">
        <f t="shared" si="115"/>
        <v/>
      </c>
      <c r="DO474" s="3" t="str">
        <f t="shared" si="115"/>
        <v/>
      </c>
      <c r="DP474" s="3" t="str">
        <f t="shared" si="115"/>
        <v/>
      </c>
      <c r="DQ474" s="3" t="str">
        <f t="shared" si="115"/>
        <v/>
      </c>
      <c r="DR474" s="3" t="str">
        <f t="shared" si="115"/>
        <v/>
      </c>
      <c r="DS474" s="3" t="str">
        <f t="shared" si="115"/>
        <v/>
      </c>
      <c r="DT474" s="3" t="str">
        <f t="shared" si="114"/>
        <v/>
      </c>
      <c r="DU474" s="3" t="str">
        <f t="shared" si="114"/>
        <v/>
      </c>
      <c r="DV474" s="3" t="str">
        <f t="shared" si="114"/>
        <v/>
      </c>
    </row>
    <row r="475" spans="1:126" ht="45">
      <c r="A475" t="s">
        <v>454</v>
      </c>
      <c r="B475">
        <v>2018</v>
      </c>
      <c r="C475" t="s">
        <v>114</v>
      </c>
      <c r="D475">
        <v>106990</v>
      </c>
      <c r="E475" s="31">
        <v>1318217307040</v>
      </c>
      <c r="F475" t="s">
        <v>830</v>
      </c>
      <c r="G475">
        <v>325520</v>
      </c>
      <c r="H475" t="s">
        <v>831</v>
      </c>
      <c r="I475" t="s">
        <v>832</v>
      </c>
      <c r="J475" t="s">
        <v>833</v>
      </c>
      <c r="K475" t="s">
        <v>148</v>
      </c>
      <c r="L475">
        <v>77011</v>
      </c>
      <c r="M475" s="3" t="str">
        <f t="shared" si="116"/>
        <v/>
      </c>
      <c r="N475" s="3" t="s">
        <v>63</v>
      </c>
      <c r="O475" s="3" t="s">
        <v>1457</v>
      </c>
      <c r="P475">
        <v>500</v>
      </c>
      <c r="Q475">
        <v>500</v>
      </c>
      <c r="R475">
        <f t="shared" si="122"/>
        <v>1000</v>
      </c>
      <c r="S475" s="3" t="s">
        <v>1405</v>
      </c>
      <c r="T475" s="3" t="s">
        <v>1405</v>
      </c>
      <c r="U475" s="3" t="s">
        <v>1405</v>
      </c>
      <c r="V475" s="3" t="s">
        <v>1405</v>
      </c>
      <c r="W475" s="3" t="s">
        <v>1405</v>
      </c>
      <c r="X475" s="3" t="s">
        <v>1405</v>
      </c>
      <c r="Y475" s="3" t="s">
        <v>1405</v>
      </c>
      <c r="AE475" s="3" t="s">
        <v>1405</v>
      </c>
      <c r="AR475" s="3" t="s">
        <v>1405</v>
      </c>
      <c r="AS475" s="3" t="s">
        <v>1405</v>
      </c>
      <c r="AT475" s="3" t="s">
        <v>1405</v>
      </c>
      <c r="AV475" s="3" t="s">
        <v>1405</v>
      </c>
      <c r="BD475" s="3" t="s">
        <v>1405</v>
      </c>
      <c r="BK475" s="3" t="s">
        <v>1405</v>
      </c>
      <c r="BU475" s="3" t="str">
        <f t="shared" si="113"/>
        <v/>
      </c>
      <c r="BV475" s="3" t="str">
        <f t="shared" si="113"/>
        <v/>
      </c>
      <c r="BW475" s="3" t="str">
        <f t="shared" si="113"/>
        <v/>
      </c>
      <c r="BX475" s="3" t="str">
        <f t="shared" si="113"/>
        <v/>
      </c>
      <c r="BY475" s="3" t="str">
        <f t="shared" si="121"/>
        <v/>
      </c>
      <c r="BZ475" s="3" t="str">
        <f t="shared" si="121"/>
        <v/>
      </c>
      <c r="CA475" s="3" t="str">
        <f t="shared" si="121"/>
        <v/>
      </c>
      <c r="CB475" s="3" t="str">
        <f t="shared" si="121"/>
        <v/>
      </c>
      <c r="CC475" s="3" t="str">
        <f t="shared" si="121"/>
        <v/>
      </c>
      <c r="CD475" s="3" t="str">
        <f t="shared" si="121"/>
        <v/>
      </c>
      <c r="CE475" s="3" t="str">
        <f t="shared" si="121"/>
        <v/>
      </c>
      <c r="CF475" s="3" t="str">
        <f t="shared" si="121"/>
        <v/>
      </c>
      <c r="CG475" s="3" t="str">
        <f t="shared" si="121"/>
        <v/>
      </c>
      <c r="CH475" s="3" t="str">
        <f t="shared" si="121"/>
        <v/>
      </c>
      <c r="CI475" s="3" t="str">
        <f t="shared" si="118"/>
        <v/>
      </c>
      <c r="CJ475" s="3" t="str">
        <f t="shared" si="118"/>
        <v/>
      </c>
      <c r="CK475" s="3" t="str">
        <f t="shared" si="118"/>
        <v/>
      </c>
      <c r="CL475" s="3" t="str">
        <f t="shared" si="118"/>
        <v/>
      </c>
      <c r="CM475" s="3" t="str">
        <f t="shared" si="118"/>
        <v/>
      </c>
      <c r="CN475" s="3" t="str">
        <f t="shared" si="118"/>
        <v/>
      </c>
      <c r="CO475" s="3" t="str">
        <f t="shared" si="118"/>
        <v/>
      </c>
      <c r="CP475" s="3" t="str">
        <f t="shared" si="118"/>
        <v/>
      </c>
      <c r="CQ475" s="3" t="str">
        <f t="shared" si="118"/>
        <v/>
      </c>
      <c r="CR475" s="3" t="str">
        <f t="shared" si="118"/>
        <v/>
      </c>
      <c r="CS475" s="3" t="str">
        <f t="shared" si="118"/>
        <v/>
      </c>
      <c r="CT475" s="3" t="str">
        <f t="shared" si="118"/>
        <v/>
      </c>
      <c r="CU475" s="3" t="str">
        <f t="shared" si="118"/>
        <v/>
      </c>
      <c r="CV475" s="3" t="str">
        <f t="shared" si="119"/>
        <v/>
      </c>
      <c r="CW475" s="3" t="str">
        <f t="shared" si="119"/>
        <v/>
      </c>
      <c r="CX475" s="3" t="str">
        <f t="shared" si="119"/>
        <v/>
      </c>
      <c r="CY475" s="3" t="str">
        <f t="shared" si="119"/>
        <v/>
      </c>
      <c r="CZ475" s="3" t="str">
        <f t="shared" si="119"/>
        <v/>
      </c>
      <c r="DA475" s="3" t="str">
        <f t="shared" si="119"/>
        <v/>
      </c>
      <c r="DB475" s="3" t="str">
        <f t="shared" si="119"/>
        <v/>
      </c>
      <c r="DC475" s="3" t="str">
        <f t="shared" si="119"/>
        <v/>
      </c>
      <c r="DD475" s="3" t="str">
        <f t="shared" si="117"/>
        <v/>
      </c>
      <c r="DE475" s="3" t="str">
        <f t="shared" si="117"/>
        <v/>
      </c>
      <c r="DF475" s="3" t="str">
        <f t="shared" si="117"/>
        <v/>
      </c>
      <c r="DG475" s="3" t="str">
        <f t="shared" si="117"/>
        <v/>
      </c>
      <c r="DH475" s="3" t="str">
        <f t="shared" si="117"/>
        <v/>
      </c>
      <c r="DI475" s="3" t="str">
        <f t="shared" si="117"/>
        <v/>
      </c>
      <c r="DJ475" s="3" t="str">
        <f t="shared" si="120"/>
        <v/>
      </c>
      <c r="DK475" s="3" t="str">
        <f t="shared" si="120"/>
        <v/>
      </c>
      <c r="DL475" s="3" t="str">
        <f t="shared" si="120"/>
        <v/>
      </c>
      <c r="DM475" s="3" t="str">
        <f t="shared" si="115"/>
        <v/>
      </c>
      <c r="DN475" s="3" t="str">
        <f t="shared" si="115"/>
        <v/>
      </c>
      <c r="DO475" s="3" t="str">
        <f t="shared" si="115"/>
        <v/>
      </c>
      <c r="DP475" s="3" t="str">
        <f t="shared" si="115"/>
        <v/>
      </c>
      <c r="DQ475" s="3" t="str">
        <f t="shared" si="115"/>
        <v/>
      </c>
      <c r="DR475" s="3" t="str">
        <f t="shared" si="115"/>
        <v/>
      </c>
      <c r="DS475" s="3" t="str">
        <f t="shared" si="115"/>
        <v/>
      </c>
      <c r="DT475" s="3" t="str">
        <f t="shared" si="114"/>
        <v/>
      </c>
      <c r="DU475" s="3" t="str">
        <f t="shared" si="114"/>
        <v/>
      </c>
      <c r="DV475" s="3" t="str">
        <f t="shared" si="114"/>
        <v/>
      </c>
    </row>
    <row r="476" spans="1:126" ht="60">
      <c r="A476" t="s">
        <v>115</v>
      </c>
      <c r="B476">
        <v>2016</v>
      </c>
      <c r="C476" t="s">
        <v>114</v>
      </c>
      <c r="D476">
        <v>106990</v>
      </c>
      <c r="E476" s="31">
        <v>1316215122920</v>
      </c>
      <c r="F476" t="s">
        <v>835</v>
      </c>
      <c r="G476">
        <v>324110</v>
      </c>
      <c r="H476" t="s">
        <v>836</v>
      </c>
      <c r="I476" t="s">
        <v>837</v>
      </c>
      <c r="J476" t="s">
        <v>488</v>
      </c>
      <c r="K476" t="s">
        <v>612</v>
      </c>
      <c r="L476">
        <v>67042</v>
      </c>
      <c r="M476" s="3" t="str">
        <f t="shared" si="116"/>
        <v>89. PRODUCE THE CHEMICAL, 91. ON-SITE USE OF THE CHEMICAL, 95. USED AS A REACTANT, 101. ADDED AS A FORMULATION COMPONENT, 115. REPACKAGING</v>
      </c>
      <c r="N476" s="3" t="s">
        <v>1419</v>
      </c>
      <c r="O476" s="3" t="s">
        <v>1409</v>
      </c>
      <c r="P476">
        <v>1</v>
      </c>
      <c r="Q476">
        <v>440</v>
      </c>
      <c r="R476">
        <v>441</v>
      </c>
      <c r="S476" s="3" t="s">
        <v>1407</v>
      </c>
      <c r="T476" s="3" t="s">
        <v>1405</v>
      </c>
      <c r="U476" s="3" t="s">
        <v>1407</v>
      </c>
      <c r="V476" s="3" t="s">
        <v>1405</v>
      </c>
      <c r="W476" s="3" t="s">
        <v>1405</v>
      </c>
      <c r="X476" s="3" t="s">
        <v>1405</v>
      </c>
      <c r="Y476" s="3" t="s">
        <v>1407</v>
      </c>
      <c r="AE476" s="3" t="s">
        <v>1407</v>
      </c>
      <c r="AR476" s="3" t="s">
        <v>1405</v>
      </c>
      <c r="AS476" s="3" t="s">
        <v>1407</v>
      </c>
      <c r="AT476" s="3" t="s">
        <v>1405</v>
      </c>
      <c r="AV476" s="3" t="s">
        <v>1405</v>
      </c>
      <c r="BD476" s="3" t="s">
        <v>1405</v>
      </c>
      <c r="BK476" s="3" t="s">
        <v>1405</v>
      </c>
      <c r="BU476" s="3" t="str">
        <f t="shared" si="113"/>
        <v>89. PRODUCE THE CHEMICAL</v>
      </c>
      <c r="BV476" s="3" t="str">
        <f t="shared" si="113"/>
        <v/>
      </c>
      <c r="BW476" s="3" t="str">
        <f t="shared" si="113"/>
        <v>91. ON-SITE USE OF THE CHEMICAL</v>
      </c>
      <c r="BX476" s="3" t="str">
        <f t="shared" si="113"/>
        <v/>
      </c>
      <c r="BY476" s="3" t="str">
        <f t="shared" si="121"/>
        <v/>
      </c>
      <c r="BZ476" s="3" t="str">
        <f t="shared" si="121"/>
        <v/>
      </c>
      <c r="CA476" s="3" t="str">
        <f t="shared" si="121"/>
        <v>95. USED AS A REACTANT</v>
      </c>
      <c r="CB476" s="3" t="str">
        <f t="shared" si="121"/>
        <v/>
      </c>
      <c r="CC476" s="3" t="str">
        <f t="shared" si="121"/>
        <v/>
      </c>
      <c r="CD476" s="3" t="str">
        <f t="shared" si="121"/>
        <v/>
      </c>
      <c r="CE476" s="3" t="str">
        <f t="shared" si="121"/>
        <v/>
      </c>
      <c r="CF476" s="3" t="str">
        <f t="shared" si="121"/>
        <v/>
      </c>
      <c r="CG476" s="3" t="str">
        <f t="shared" si="121"/>
        <v>101. ADDED AS A FORMULATION COMPONENT</v>
      </c>
      <c r="CH476" s="3" t="str">
        <f t="shared" si="121"/>
        <v/>
      </c>
      <c r="CI476" s="3" t="str">
        <f t="shared" si="118"/>
        <v/>
      </c>
      <c r="CJ476" s="3" t="str">
        <f t="shared" si="118"/>
        <v/>
      </c>
      <c r="CK476" s="3" t="str">
        <f t="shared" si="118"/>
        <v/>
      </c>
      <c r="CL476" s="3" t="str">
        <f t="shared" si="118"/>
        <v/>
      </c>
      <c r="CM476" s="3" t="str">
        <f t="shared" si="118"/>
        <v/>
      </c>
      <c r="CN476" s="3" t="str">
        <f t="shared" si="118"/>
        <v/>
      </c>
      <c r="CO476" s="3" t="str">
        <f t="shared" si="118"/>
        <v/>
      </c>
      <c r="CP476" s="3" t="str">
        <f t="shared" si="118"/>
        <v/>
      </c>
      <c r="CQ476" s="3" t="str">
        <f t="shared" si="118"/>
        <v/>
      </c>
      <c r="CR476" s="3" t="str">
        <f t="shared" si="118"/>
        <v/>
      </c>
      <c r="CS476" s="3" t="str">
        <f t="shared" si="118"/>
        <v/>
      </c>
      <c r="CT476" s="3" t="str">
        <f t="shared" si="118"/>
        <v/>
      </c>
      <c r="CU476" s="3" t="str">
        <f t="shared" si="118"/>
        <v>115. REPACKAGING</v>
      </c>
      <c r="CV476" s="3" t="str">
        <f t="shared" si="119"/>
        <v/>
      </c>
      <c r="CW476" s="3" t="str">
        <f t="shared" si="119"/>
        <v/>
      </c>
      <c r="CX476" s="3" t="str">
        <f t="shared" si="119"/>
        <v/>
      </c>
      <c r="CY476" s="3" t="str">
        <f t="shared" si="119"/>
        <v/>
      </c>
      <c r="CZ476" s="3" t="str">
        <f t="shared" si="119"/>
        <v/>
      </c>
      <c r="DA476" s="3" t="str">
        <f t="shared" si="119"/>
        <v/>
      </c>
      <c r="DB476" s="3" t="str">
        <f t="shared" si="119"/>
        <v/>
      </c>
      <c r="DC476" s="3" t="str">
        <f t="shared" si="119"/>
        <v/>
      </c>
      <c r="DD476" s="3" t="str">
        <f t="shared" si="117"/>
        <v/>
      </c>
      <c r="DE476" s="3" t="str">
        <f t="shared" si="117"/>
        <v/>
      </c>
      <c r="DF476" s="3" t="str">
        <f t="shared" si="117"/>
        <v/>
      </c>
      <c r="DG476" s="3" t="str">
        <f t="shared" si="117"/>
        <v/>
      </c>
      <c r="DH476" s="3" t="str">
        <f t="shared" si="117"/>
        <v/>
      </c>
      <c r="DI476" s="3" t="str">
        <f t="shared" si="117"/>
        <v/>
      </c>
      <c r="DJ476" s="3" t="str">
        <f t="shared" si="120"/>
        <v/>
      </c>
      <c r="DK476" s="3" t="str">
        <f t="shared" si="120"/>
        <v/>
      </c>
      <c r="DL476" s="3" t="str">
        <f t="shared" si="120"/>
        <v/>
      </c>
      <c r="DM476" s="3" t="str">
        <f t="shared" si="115"/>
        <v/>
      </c>
      <c r="DN476" s="3" t="str">
        <f t="shared" si="115"/>
        <v/>
      </c>
      <c r="DO476" s="3" t="str">
        <f t="shared" si="115"/>
        <v/>
      </c>
      <c r="DP476" s="3" t="str">
        <f t="shared" si="115"/>
        <v/>
      </c>
      <c r="DQ476" s="3" t="str">
        <f t="shared" si="115"/>
        <v/>
      </c>
      <c r="DR476" s="3" t="str">
        <f t="shared" si="115"/>
        <v/>
      </c>
      <c r="DS476" s="3" t="str">
        <f t="shared" si="115"/>
        <v/>
      </c>
      <c r="DT476" s="3" t="str">
        <f t="shared" si="114"/>
        <v/>
      </c>
      <c r="DU476" s="3" t="str">
        <f t="shared" si="114"/>
        <v/>
      </c>
      <c r="DV476" s="3" t="str">
        <f t="shared" si="114"/>
        <v/>
      </c>
    </row>
    <row r="477" spans="1:126" ht="60">
      <c r="A477" t="s">
        <v>115</v>
      </c>
      <c r="B477">
        <v>2017</v>
      </c>
      <c r="C477" t="s">
        <v>114</v>
      </c>
      <c r="D477">
        <v>106990</v>
      </c>
      <c r="E477" s="31">
        <v>1317216287969</v>
      </c>
      <c r="F477" t="s">
        <v>835</v>
      </c>
      <c r="G477">
        <v>324110</v>
      </c>
      <c r="H477" t="s">
        <v>836</v>
      </c>
      <c r="I477" t="s">
        <v>837</v>
      </c>
      <c r="J477" t="s">
        <v>488</v>
      </c>
      <c r="K477" t="s">
        <v>612</v>
      </c>
      <c r="L477">
        <v>67042</v>
      </c>
      <c r="M477" s="3" t="str">
        <f t="shared" si="116"/>
        <v>89. PRODUCE THE CHEMICAL, 91. ON-SITE USE OF THE CHEMICAL, 95. USED AS A REACTANT, 101. ADDED AS A FORMULATION COMPONENT, 115. REPACKAGING</v>
      </c>
      <c r="N477" s="3" t="s">
        <v>1419</v>
      </c>
      <c r="O477" s="3" t="s">
        <v>1409</v>
      </c>
      <c r="P477">
        <v>1</v>
      </c>
      <c r="Q477">
        <v>490</v>
      </c>
      <c r="R477">
        <v>491</v>
      </c>
      <c r="S477" s="3" t="s">
        <v>1407</v>
      </c>
      <c r="T477" s="3" t="s">
        <v>1405</v>
      </c>
      <c r="U477" s="3" t="s">
        <v>1407</v>
      </c>
      <c r="V477" s="3" t="s">
        <v>1405</v>
      </c>
      <c r="W477" s="3" t="s">
        <v>1405</v>
      </c>
      <c r="X477" s="3" t="s">
        <v>1405</v>
      </c>
      <c r="Y477" s="3" t="s">
        <v>1407</v>
      </c>
      <c r="AE477" s="3" t="s">
        <v>1407</v>
      </c>
      <c r="AR477" s="3" t="s">
        <v>1405</v>
      </c>
      <c r="AS477" s="3" t="s">
        <v>1407</v>
      </c>
      <c r="AT477" s="3" t="s">
        <v>1405</v>
      </c>
      <c r="AV477" s="3" t="s">
        <v>1405</v>
      </c>
      <c r="BD477" s="3" t="s">
        <v>1405</v>
      </c>
      <c r="BK477" s="3" t="s">
        <v>1405</v>
      </c>
      <c r="BU477" s="3" t="str">
        <f t="shared" si="113"/>
        <v>89. PRODUCE THE CHEMICAL</v>
      </c>
      <c r="BV477" s="3" t="str">
        <f t="shared" si="113"/>
        <v/>
      </c>
      <c r="BW477" s="3" t="str">
        <f t="shared" si="113"/>
        <v>91. ON-SITE USE OF THE CHEMICAL</v>
      </c>
      <c r="BX477" s="3" t="str">
        <f t="shared" si="113"/>
        <v/>
      </c>
      <c r="BY477" s="3" t="str">
        <f t="shared" si="121"/>
        <v/>
      </c>
      <c r="BZ477" s="3" t="str">
        <f t="shared" si="121"/>
        <v/>
      </c>
      <c r="CA477" s="3" t="str">
        <f t="shared" si="121"/>
        <v>95. USED AS A REACTANT</v>
      </c>
      <c r="CB477" s="3" t="str">
        <f t="shared" si="121"/>
        <v/>
      </c>
      <c r="CC477" s="3" t="str">
        <f t="shared" si="121"/>
        <v/>
      </c>
      <c r="CD477" s="3" t="str">
        <f t="shared" si="121"/>
        <v/>
      </c>
      <c r="CE477" s="3" t="str">
        <f t="shared" si="121"/>
        <v/>
      </c>
      <c r="CF477" s="3" t="str">
        <f t="shared" si="121"/>
        <v/>
      </c>
      <c r="CG477" s="3" t="str">
        <f t="shared" si="121"/>
        <v>101. ADDED AS A FORMULATION COMPONENT</v>
      </c>
      <c r="CH477" s="3" t="str">
        <f t="shared" si="121"/>
        <v/>
      </c>
      <c r="CI477" s="3" t="str">
        <f t="shared" si="118"/>
        <v/>
      </c>
      <c r="CJ477" s="3" t="str">
        <f t="shared" si="118"/>
        <v/>
      </c>
      <c r="CK477" s="3" t="str">
        <f t="shared" si="118"/>
        <v/>
      </c>
      <c r="CL477" s="3" t="str">
        <f t="shared" si="118"/>
        <v/>
      </c>
      <c r="CM477" s="3" t="str">
        <f t="shared" si="118"/>
        <v/>
      </c>
      <c r="CN477" s="3" t="str">
        <f t="shared" ref="CN477:DB502" si="123">IF(AL477="Yes", CN$1,"")</f>
        <v/>
      </c>
      <c r="CO477" s="3" t="str">
        <f t="shared" si="123"/>
        <v/>
      </c>
      <c r="CP477" s="3" t="str">
        <f t="shared" si="123"/>
        <v/>
      </c>
      <c r="CQ477" s="3" t="str">
        <f t="shared" si="123"/>
        <v/>
      </c>
      <c r="CR477" s="3" t="str">
        <f t="shared" si="123"/>
        <v/>
      </c>
      <c r="CS477" s="3" t="str">
        <f t="shared" si="123"/>
        <v/>
      </c>
      <c r="CT477" s="3" t="str">
        <f t="shared" si="123"/>
        <v/>
      </c>
      <c r="CU477" s="3" t="str">
        <f t="shared" si="123"/>
        <v>115. REPACKAGING</v>
      </c>
      <c r="CV477" s="3" t="str">
        <f t="shared" si="119"/>
        <v/>
      </c>
      <c r="CW477" s="3" t="str">
        <f t="shared" si="119"/>
        <v/>
      </c>
      <c r="CX477" s="3" t="str">
        <f t="shared" si="119"/>
        <v/>
      </c>
      <c r="CY477" s="3" t="str">
        <f t="shared" si="119"/>
        <v/>
      </c>
      <c r="CZ477" s="3" t="str">
        <f t="shared" si="119"/>
        <v/>
      </c>
      <c r="DA477" s="3" t="str">
        <f t="shared" si="119"/>
        <v/>
      </c>
      <c r="DB477" s="3" t="str">
        <f t="shared" si="119"/>
        <v/>
      </c>
      <c r="DC477" s="3" t="str">
        <f t="shared" si="119"/>
        <v/>
      </c>
      <c r="DD477" s="3" t="str">
        <f t="shared" si="117"/>
        <v/>
      </c>
      <c r="DE477" s="3" t="str">
        <f t="shared" si="117"/>
        <v/>
      </c>
      <c r="DF477" s="3" t="str">
        <f t="shared" si="117"/>
        <v/>
      </c>
      <c r="DG477" s="3" t="str">
        <f t="shared" si="117"/>
        <v/>
      </c>
      <c r="DH477" s="3" t="str">
        <f t="shared" si="117"/>
        <v/>
      </c>
      <c r="DI477" s="3" t="str">
        <f t="shared" si="117"/>
        <v/>
      </c>
      <c r="DJ477" s="3" t="str">
        <f t="shared" si="120"/>
        <v/>
      </c>
      <c r="DK477" s="3" t="str">
        <f t="shared" si="120"/>
        <v/>
      </c>
      <c r="DL477" s="3" t="str">
        <f t="shared" si="120"/>
        <v/>
      </c>
      <c r="DM477" s="3" t="str">
        <f t="shared" si="115"/>
        <v/>
      </c>
      <c r="DN477" s="3" t="str">
        <f t="shared" si="115"/>
        <v/>
      </c>
      <c r="DO477" s="3" t="str">
        <f t="shared" si="115"/>
        <v/>
      </c>
      <c r="DP477" s="3" t="str">
        <f t="shared" si="115"/>
        <v/>
      </c>
      <c r="DQ477" s="3" t="str">
        <f t="shared" si="115"/>
        <v/>
      </c>
      <c r="DR477" s="3" t="str">
        <f t="shared" si="115"/>
        <v/>
      </c>
      <c r="DS477" s="3" t="str">
        <f t="shared" si="115"/>
        <v/>
      </c>
      <c r="DT477" s="3" t="str">
        <f t="shared" si="114"/>
        <v/>
      </c>
      <c r="DU477" s="3" t="str">
        <f t="shared" si="114"/>
        <v/>
      </c>
      <c r="DV477" s="3" t="str">
        <f t="shared" si="114"/>
        <v/>
      </c>
    </row>
    <row r="478" spans="1:126" ht="105">
      <c r="A478" t="s">
        <v>115</v>
      </c>
      <c r="B478">
        <v>2018</v>
      </c>
      <c r="C478" t="s">
        <v>114</v>
      </c>
      <c r="D478">
        <v>106990</v>
      </c>
      <c r="E478" s="31">
        <v>1318216838983</v>
      </c>
      <c r="F478" t="s">
        <v>835</v>
      </c>
      <c r="G478">
        <v>324110</v>
      </c>
      <c r="H478" t="s">
        <v>836</v>
      </c>
      <c r="I478" t="s">
        <v>837</v>
      </c>
      <c r="J478" t="s">
        <v>488</v>
      </c>
      <c r="K478" t="s">
        <v>612</v>
      </c>
      <c r="L478">
        <v>67042</v>
      </c>
      <c r="M478" s="3" t="str">
        <f t="shared" si="116"/>
        <v>89. PRODUCE THE CHEMICAL, 91. ON-SITE USE OF THE CHEMICAL, 95. USED AS A REACTANT, 96. P101  FEEDSTOCKS, 98. P103  INTERMEDIATES, 101. ADDED AS A FORMULATION COMPONENT, 102. P201  ADDITIVES, 103. P202  DYES, 115. REPACKAGING</v>
      </c>
      <c r="N478" s="3" t="s">
        <v>1419</v>
      </c>
      <c r="O478" s="3" t="s">
        <v>1409</v>
      </c>
      <c r="P478">
        <v>1</v>
      </c>
      <c r="Q478">
        <v>440</v>
      </c>
      <c r="R478">
        <v>441</v>
      </c>
      <c r="S478" s="3" t="s">
        <v>1407</v>
      </c>
      <c r="T478" s="3" t="s">
        <v>1405</v>
      </c>
      <c r="U478" s="3" t="s">
        <v>1407</v>
      </c>
      <c r="V478" s="3" t="s">
        <v>1405</v>
      </c>
      <c r="W478" s="3" t="s">
        <v>1405</v>
      </c>
      <c r="X478" s="3" t="s">
        <v>1405</v>
      </c>
      <c r="Y478" s="3" t="s">
        <v>1407</v>
      </c>
      <c r="Z478" s="3" t="s">
        <v>1407</v>
      </c>
      <c r="AA478" s="3" t="s">
        <v>1405</v>
      </c>
      <c r="AB478" s="3" t="s">
        <v>1407</v>
      </c>
      <c r="AC478" s="3" t="s">
        <v>1405</v>
      </c>
      <c r="AD478" s="3" t="s">
        <v>1405</v>
      </c>
      <c r="AE478" s="3" t="s">
        <v>1407</v>
      </c>
      <c r="AF478" s="3" t="s">
        <v>1407</v>
      </c>
      <c r="AG478" s="3" t="s">
        <v>1407</v>
      </c>
      <c r="AH478" s="3" t="s">
        <v>1405</v>
      </c>
      <c r="AI478" s="3" t="s">
        <v>1405</v>
      </c>
      <c r="AJ478" s="3" t="s">
        <v>1405</v>
      </c>
      <c r="AK478" s="3" t="s">
        <v>1405</v>
      </c>
      <c r="AL478" s="3" t="s">
        <v>1405</v>
      </c>
      <c r="AM478" s="3" t="s">
        <v>1405</v>
      </c>
      <c r="AN478" s="3" t="s">
        <v>1405</v>
      </c>
      <c r="AO478" s="3" t="s">
        <v>1405</v>
      </c>
      <c r="AP478" s="3" t="s">
        <v>1405</v>
      </c>
      <c r="AQ478" s="3" t="s">
        <v>1405</v>
      </c>
      <c r="AR478" s="3" t="s">
        <v>1405</v>
      </c>
      <c r="AS478" s="3" t="s">
        <v>1407</v>
      </c>
      <c r="AT478" s="3" t="s">
        <v>1405</v>
      </c>
      <c r="AU478" s="3" t="s">
        <v>1405</v>
      </c>
      <c r="AV478" s="3" t="s">
        <v>1405</v>
      </c>
      <c r="AW478" s="3" t="s">
        <v>1405</v>
      </c>
      <c r="AX478" s="3" t="s">
        <v>1405</v>
      </c>
      <c r="AY478" s="3" t="s">
        <v>1405</v>
      </c>
      <c r="AZ478" s="3" t="s">
        <v>1405</v>
      </c>
      <c r="BA478" s="3" t="s">
        <v>1405</v>
      </c>
      <c r="BB478" s="3" t="s">
        <v>1405</v>
      </c>
      <c r="BC478" s="3" t="s">
        <v>1405</v>
      </c>
      <c r="BD478" s="3" t="s">
        <v>1405</v>
      </c>
      <c r="BE478" s="3" t="s">
        <v>1405</v>
      </c>
      <c r="BF478" s="3" t="s">
        <v>1405</v>
      </c>
      <c r="BG478" s="3" t="s">
        <v>1405</v>
      </c>
      <c r="BH478" s="3" t="s">
        <v>1405</v>
      </c>
      <c r="BI478" s="3" t="s">
        <v>1405</v>
      </c>
      <c r="BJ478" s="3" t="s">
        <v>1405</v>
      </c>
      <c r="BK478" s="3" t="s">
        <v>1405</v>
      </c>
      <c r="BL478" s="3" t="s">
        <v>1405</v>
      </c>
      <c r="BM478" s="3" t="s">
        <v>1405</v>
      </c>
      <c r="BN478" s="3" t="s">
        <v>1405</v>
      </c>
      <c r="BO478" s="3" t="s">
        <v>1405</v>
      </c>
      <c r="BP478" s="3" t="s">
        <v>1405</v>
      </c>
      <c r="BQ478" s="3" t="s">
        <v>1405</v>
      </c>
      <c r="BR478" s="3" t="s">
        <v>1405</v>
      </c>
      <c r="BS478" s="3" t="s">
        <v>1405</v>
      </c>
      <c r="BT478" s="3" t="s">
        <v>1405</v>
      </c>
      <c r="BU478" s="3" t="str">
        <f t="shared" si="113"/>
        <v>89. PRODUCE THE CHEMICAL</v>
      </c>
      <c r="BV478" s="3" t="str">
        <f t="shared" si="113"/>
        <v/>
      </c>
      <c r="BW478" s="3" t="str">
        <f t="shared" si="113"/>
        <v>91. ON-SITE USE OF THE CHEMICAL</v>
      </c>
      <c r="BX478" s="3" t="str">
        <f t="shared" si="113"/>
        <v/>
      </c>
      <c r="BY478" s="3" t="str">
        <f t="shared" si="121"/>
        <v/>
      </c>
      <c r="BZ478" s="3" t="str">
        <f t="shared" si="121"/>
        <v/>
      </c>
      <c r="CA478" s="3" t="str">
        <f t="shared" si="121"/>
        <v>95. USED AS A REACTANT</v>
      </c>
      <c r="CB478" s="3" t="str">
        <f t="shared" si="121"/>
        <v>96. P101  FEEDSTOCKS</v>
      </c>
      <c r="CC478" s="3" t="str">
        <f t="shared" si="121"/>
        <v/>
      </c>
      <c r="CD478" s="3" t="str">
        <f t="shared" si="121"/>
        <v>98. P103  INTERMEDIATES</v>
      </c>
      <c r="CE478" s="3" t="str">
        <f t="shared" si="121"/>
        <v/>
      </c>
      <c r="CF478" s="3" t="str">
        <f t="shared" si="121"/>
        <v/>
      </c>
      <c r="CG478" s="3" t="str">
        <f t="shared" si="121"/>
        <v>101. ADDED AS A FORMULATION COMPONENT</v>
      </c>
      <c r="CH478" s="3" t="str">
        <f t="shared" si="121"/>
        <v>102. P201  ADDITIVES</v>
      </c>
      <c r="CI478" s="3" t="str">
        <f t="shared" si="121"/>
        <v>103. P202  DYES</v>
      </c>
      <c r="CJ478" s="3" t="str">
        <f t="shared" si="121"/>
        <v/>
      </c>
      <c r="CK478" s="3" t="str">
        <f t="shared" si="121"/>
        <v/>
      </c>
      <c r="CL478" s="3" t="str">
        <f t="shared" si="121"/>
        <v/>
      </c>
      <c r="CM478" s="3" t="str">
        <f t="shared" si="121"/>
        <v/>
      </c>
      <c r="CN478" s="3" t="str">
        <f t="shared" si="123"/>
        <v/>
      </c>
      <c r="CO478" s="3" t="str">
        <f t="shared" si="123"/>
        <v/>
      </c>
      <c r="CP478" s="3" t="str">
        <f t="shared" si="123"/>
        <v/>
      </c>
      <c r="CQ478" s="3" t="str">
        <f t="shared" si="123"/>
        <v/>
      </c>
      <c r="CR478" s="3" t="str">
        <f t="shared" si="123"/>
        <v/>
      </c>
      <c r="CS478" s="3" t="str">
        <f t="shared" si="123"/>
        <v/>
      </c>
      <c r="CT478" s="3" t="str">
        <f t="shared" si="123"/>
        <v/>
      </c>
      <c r="CU478" s="3" t="str">
        <f t="shared" si="123"/>
        <v>115. REPACKAGING</v>
      </c>
      <c r="CV478" s="3" t="str">
        <f t="shared" si="119"/>
        <v/>
      </c>
      <c r="CW478" s="3" t="str">
        <f t="shared" si="119"/>
        <v/>
      </c>
      <c r="CX478" s="3" t="str">
        <f t="shared" si="119"/>
        <v/>
      </c>
      <c r="CY478" s="3" t="str">
        <f t="shared" si="119"/>
        <v/>
      </c>
      <c r="CZ478" s="3" t="str">
        <f t="shared" si="119"/>
        <v/>
      </c>
      <c r="DA478" s="3" t="str">
        <f t="shared" si="119"/>
        <v/>
      </c>
      <c r="DB478" s="3" t="str">
        <f t="shared" si="119"/>
        <v/>
      </c>
      <c r="DC478" s="3" t="str">
        <f t="shared" si="119"/>
        <v/>
      </c>
      <c r="DD478" s="3" t="str">
        <f t="shared" si="117"/>
        <v/>
      </c>
      <c r="DE478" s="3" t="str">
        <f t="shared" si="117"/>
        <v/>
      </c>
      <c r="DF478" s="3" t="str">
        <f t="shared" si="117"/>
        <v/>
      </c>
      <c r="DG478" s="3" t="str">
        <f t="shared" si="117"/>
        <v/>
      </c>
      <c r="DH478" s="3" t="str">
        <f t="shared" si="117"/>
        <v/>
      </c>
      <c r="DI478" s="3" t="str">
        <f t="shared" si="117"/>
        <v/>
      </c>
      <c r="DJ478" s="3" t="str">
        <f t="shared" si="120"/>
        <v/>
      </c>
      <c r="DK478" s="3" t="str">
        <f t="shared" si="120"/>
        <v/>
      </c>
      <c r="DL478" s="3" t="str">
        <f t="shared" si="120"/>
        <v/>
      </c>
      <c r="DM478" s="3" t="str">
        <f t="shared" si="115"/>
        <v/>
      </c>
      <c r="DN478" s="3" t="str">
        <f t="shared" si="115"/>
        <v/>
      </c>
      <c r="DO478" s="3" t="str">
        <f t="shared" si="115"/>
        <v/>
      </c>
      <c r="DP478" s="3" t="str">
        <f t="shared" si="115"/>
        <v/>
      </c>
      <c r="DQ478" s="3" t="str">
        <f t="shared" si="115"/>
        <v/>
      </c>
      <c r="DR478" s="3" t="str">
        <f t="shared" si="115"/>
        <v/>
      </c>
      <c r="DS478" s="3" t="str">
        <f t="shared" si="115"/>
        <v/>
      </c>
      <c r="DT478" s="3" t="str">
        <f t="shared" si="114"/>
        <v/>
      </c>
      <c r="DU478" s="3" t="str">
        <f t="shared" si="114"/>
        <v/>
      </c>
      <c r="DV478" s="3" t="str">
        <f t="shared" si="114"/>
        <v/>
      </c>
    </row>
    <row r="479" spans="1:126" ht="105">
      <c r="A479" t="s">
        <v>115</v>
      </c>
      <c r="B479">
        <v>2019</v>
      </c>
      <c r="C479" t="s">
        <v>114</v>
      </c>
      <c r="D479">
        <v>106990</v>
      </c>
      <c r="E479" s="31">
        <v>1319217993169</v>
      </c>
      <c r="F479" t="s">
        <v>835</v>
      </c>
      <c r="G479">
        <v>324110</v>
      </c>
      <c r="H479" t="s">
        <v>836</v>
      </c>
      <c r="I479" t="s">
        <v>837</v>
      </c>
      <c r="J479" t="s">
        <v>488</v>
      </c>
      <c r="K479" t="s">
        <v>612</v>
      </c>
      <c r="L479">
        <v>67042</v>
      </c>
      <c r="M479" s="3" t="str">
        <f t="shared" si="116"/>
        <v>89. PRODUCE THE CHEMICAL, 91. ON-SITE USE OF THE CHEMICAL, 95. USED AS A REACTANT, 96. P101  FEEDSTOCKS, 98. P103  INTERMEDIATES, 101. ADDED AS A FORMULATION COMPONENT, 102. P201  ADDITIVES, 103. P202  DYES, 115. REPACKAGING</v>
      </c>
      <c r="N479" s="3" t="s">
        <v>1419</v>
      </c>
      <c r="O479" s="3" t="s">
        <v>1409</v>
      </c>
      <c r="P479">
        <v>1</v>
      </c>
      <c r="Q479">
        <v>550</v>
      </c>
      <c r="R479">
        <v>551</v>
      </c>
      <c r="S479" s="3" t="s">
        <v>1407</v>
      </c>
      <c r="T479" s="3" t="s">
        <v>1405</v>
      </c>
      <c r="U479" s="3" t="s">
        <v>1407</v>
      </c>
      <c r="V479" s="3" t="s">
        <v>1405</v>
      </c>
      <c r="W479" s="3" t="s">
        <v>1405</v>
      </c>
      <c r="X479" s="3" t="s">
        <v>1405</v>
      </c>
      <c r="Y479" s="3" t="s">
        <v>1407</v>
      </c>
      <c r="Z479" s="3" t="s">
        <v>1407</v>
      </c>
      <c r="AA479" s="3" t="s">
        <v>1405</v>
      </c>
      <c r="AB479" s="3" t="s">
        <v>1407</v>
      </c>
      <c r="AC479" s="3" t="s">
        <v>1405</v>
      </c>
      <c r="AD479" s="3" t="s">
        <v>1405</v>
      </c>
      <c r="AE479" s="3" t="s">
        <v>1407</v>
      </c>
      <c r="AF479" s="3" t="s">
        <v>1407</v>
      </c>
      <c r="AG479" s="3" t="s">
        <v>1407</v>
      </c>
      <c r="AH479" s="3" t="s">
        <v>1405</v>
      </c>
      <c r="AI479" s="3" t="s">
        <v>1405</v>
      </c>
      <c r="AJ479" s="3" t="s">
        <v>1405</v>
      </c>
      <c r="AK479" s="3" t="s">
        <v>1405</v>
      </c>
      <c r="AL479" s="3" t="s">
        <v>1405</v>
      </c>
      <c r="AM479" s="3" t="s">
        <v>1405</v>
      </c>
      <c r="AN479" s="3" t="s">
        <v>1405</v>
      </c>
      <c r="AO479" s="3" t="s">
        <v>1405</v>
      </c>
      <c r="AP479" s="3" t="s">
        <v>1405</v>
      </c>
      <c r="AQ479" s="3" t="s">
        <v>1405</v>
      </c>
      <c r="AR479" s="3" t="s">
        <v>1405</v>
      </c>
      <c r="AS479" s="3" t="s">
        <v>1407</v>
      </c>
      <c r="AT479" s="3" t="s">
        <v>1405</v>
      </c>
      <c r="AU479" s="3" t="s">
        <v>1405</v>
      </c>
      <c r="AV479" s="3" t="s">
        <v>1405</v>
      </c>
      <c r="AW479" s="3" t="s">
        <v>1405</v>
      </c>
      <c r="AX479" s="3" t="s">
        <v>1405</v>
      </c>
      <c r="AY479" s="3" t="s">
        <v>1405</v>
      </c>
      <c r="AZ479" s="3" t="s">
        <v>1405</v>
      </c>
      <c r="BA479" s="3" t="s">
        <v>1405</v>
      </c>
      <c r="BB479" s="3" t="s">
        <v>1405</v>
      </c>
      <c r="BC479" s="3" t="s">
        <v>1405</v>
      </c>
      <c r="BD479" s="3" t="s">
        <v>1405</v>
      </c>
      <c r="BE479" s="3" t="s">
        <v>1405</v>
      </c>
      <c r="BF479" s="3" t="s">
        <v>1405</v>
      </c>
      <c r="BG479" s="3" t="s">
        <v>1405</v>
      </c>
      <c r="BH479" s="3" t="s">
        <v>1405</v>
      </c>
      <c r="BI479" s="3" t="s">
        <v>1405</v>
      </c>
      <c r="BJ479" s="3" t="s">
        <v>1405</v>
      </c>
      <c r="BK479" s="3" t="s">
        <v>1405</v>
      </c>
      <c r="BL479" s="3" t="s">
        <v>1405</v>
      </c>
      <c r="BM479" s="3" t="s">
        <v>1405</v>
      </c>
      <c r="BN479" s="3" t="s">
        <v>1405</v>
      </c>
      <c r="BO479" s="3" t="s">
        <v>1405</v>
      </c>
      <c r="BP479" s="3" t="s">
        <v>1405</v>
      </c>
      <c r="BQ479" s="3" t="s">
        <v>1405</v>
      </c>
      <c r="BR479" s="3" t="s">
        <v>1405</v>
      </c>
      <c r="BS479" s="3" t="s">
        <v>1405</v>
      </c>
      <c r="BT479" s="3" t="s">
        <v>1405</v>
      </c>
      <c r="BU479" s="3" t="str">
        <f t="shared" si="113"/>
        <v>89. PRODUCE THE CHEMICAL</v>
      </c>
      <c r="BV479" s="3" t="str">
        <f t="shared" si="113"/>
        <v/>
      </c>
      <c r="BW479" s="3" t="str">
        <f t="shared" si="113"/>
        <v>91. ON-SITE USE OF THE CHEMICAL</v>
      </c>
      <c r="BX479" s="3" t="str">
        <f t="shared" si="113"/>
        <v/>
      </c>
      <c r="BY479" s="3" t="str">
        <f t="shared" si="121"/>
        <v/>
      </c>
      <c r="BZ479" s="3" t="str">
        <f t="shared" si="121"/>
        <v/>
      </c>
      <c r="CA479" s="3" t="str">
        <f t="shared" si="121"/>
        <v>95. USED AS A REACTANT</v>
      </c>
      <c r="CB479" s="3" t="str">
        <f t="shared" si="121"/>
        <v>96. P101  FEEDSTOCKS</v>
      </c>
      <c r="CC479" s="3" t="str">
        <f t="shared" si="121"/>
        <v/>
      </c>
      <c r="CD479" s="3" t="str">
        <f t="shared" si="121"/>
        <v>98. P103  INTERMEDIATES</v>
      </c>
      <c r="CE479" s="3" t="str">
        <f t="shared" si="121"/>
        <v/>
      </c>
      <c r="CF479" s="3" t="str">
        <f t="shared" si="121"/>
        <v/>
      </c>
      <c r="CG479" s="3" t="str">
        <f t="shared" si="121"/>
        <v>101. ADDED AS A FORMULATION COMPONENT</v>
      </c>
      <c r="CH479" s="3" t="str">
        <f t="shared" si="121"/>
        <v>102. P201  ADDITIVES</v>
      </c>
      <c r="CI479" s="3" t="str">
        <f t="shared" si="121"/>
        <v>103. P202  DYES</v>
      </c>
      <c r="CJ479" s="3" t="str">
        <f t="shared" si="121"/>
        <v/>
      </c>
      <c r="CK479" s="3" t="str">
        <f t="shared" si="121"/>
        <v/>
      </c>
      <c r="CL479" s="3" t="str">
        <f t="shared" si="121"/>
        <v/>
      </c>
      <c r="CM479" s="3" t="str">
        <f t="shared" si="121"/>
        <v/>
      </c>
      <c r="CN479" s="3" t="str">
        <f t="shared" si="123"/>
        <v/>
      </c>
      <c r="CO479" s="3" t="str">
        <f t="shared" si="123"/>
        <v/>
      </c>
      <c r="CP479" s="3" t="str">
        <f t="shared" si="123"/>
        <v/>
      </c>
      <c r="CQ479" s="3" t="str">
        <f t="shared" si="123"/>
        <v/>
      </c>
      <c r="CR479" s="3" t="str">
        <f t="shared" si="123"/>
        <v/>
      </c>
      <c r="CS479" s="3" t="str">
        <f t="shared" si="123"/>
        <v/>
      </c>
      <c r="CT479" s="3" t="str">
        <f t="shared" si="123"/>
        <v/>
      </c>
      <c r="CU479" s="3" t="str">
        <f t="shared" si="123"/>
        <v>115. REPACKAGING</v>
      </c>
      <c r="CV479" s="3" t="str">
        <f t="shared" si="119"/>
        <v/>
      </c>
      <c r="CW479" s="3" t="str">
        <f t="shared" si="119"/>
        <v/>
      </c>
      <c r="CX479" s="3" t="str">
        <f t="shared" si="119"/>
        <v/>
      </c>
      <c r="CY479" s="3" t="str">
        <f t="shared" si="119"/>
        <v/>
      </c>
      <c r="CZ479" s="3" t="str">
        <f t="shared" si="119"/>
        <v/>
      </c>
      <c r="DA479" s="3" t="str">
        <f t="shared" si="119"/>
        <v/>
      </c>
      <c r="DB479" s="3" t="str">
        <f t="shared" si="119"/>
        <v/>
      </c>
      <c r="DC479" s="3" t="str">
        <f t="shared" si="119"/>
        <v/>
      </c>
      <c r="DD479" s="3" t="str">
        <f t="shared" si="117"/>
        <v/>
      </c>
      <c r="DE479" s="3" t="str">
        <f t="shared" si="117"/>
        <v/>
      </c>
      <c r="DF479" s="3" t="str">
        <f t="shared" si="117"/>
        <v/>
      </c>
      <c r="DG479" s="3" t="str">
        <f t="shared" si="117"/>
        <v/>
      </c>
      <c r="DH479" s="3" t="str">
        <f t="shared" si="117"/>
        <v/>
      </c>
      <c r="DI479" s="3" t="str">
        <f t="shared" si="117"/>
        <v/>
      </c>
      <c r="DJ479" s="3" t="str">
        <f t="shared" si="120"/>
        <v/>
      </c>
      <c r="DK479" s="3" t="str">
        <f t="shared" si="120"/>
        <v/>
      </c>
      <c r="DL479" s="3" t="str">
        <f t="shared" si="120"/>
        <v/>
      </c>
      <c r="DM479" s="3" t="str">
        <f t="shared" si="115"/>
        <v/>
      </c>
      <c r="DN479" s="3" t="str">
        <f t="shared" si="115"/>
        <v/>
      </c>
      <c r="DO479" s="3" t="str">
        <f t="shared" si="115"/>
        <v/>
      </c>
      <c r="DP479" s="3" t="str">
        <f t="shared" si="115"/>
        <v/>
      </c>
      <c r="DQ479" s="3" t="str">
        <f t="shared" si="115"/>
        <v/>
      </c>
      <c r="DR479" s="3" t="str">
        <f t="shared" si="115"/>
        <v/>
      </c>
      <c r="DS479" s="3" t="str">
        <f t="shared" si="115"/>
        <v/>
      </c>
      <c r="DT479" s="3" t="str">
        <f t="shared" si="114"/>
        <v/>
      </c>
      <c r="DU479" s="3" t="str">
        <f t="shared" si="114"/>
        <v/>
      </c>
      <c r="DV479" s="3" t="str">
        <f t="shared" si="114"/>
        <v/>
      </c>
    </row>
    <row r="480" spans="1:126" ht="105">
      <c r="A480" t="s">
        <v>115</v>
      </c>
      <c r="B480">
        <v>2020</v>
      </c>
      <c r="C480" t="s">
        <v>114</v>
      </c>
      <c r="D480">
        <v>106990</v>
      </c>
      <c r="E480" s="31">
        <v>1320219347717</v>
      </c>
      <c r="F480" t="s">
        <v>835</v>
      </c>
      <c r="G480">
        <v>324110</v>
      </c>
      <c r="H480" t="s">
        <v>836</v>
      </c>
      <c r="I480" t="s">
        <v>837</v>
      </c>
      <c r="J480" t="s">
        <v>488</v>
      </c>
      <c r="K480" t="s">
        <v>612</v>
      </c>
      <c r="L480">
        <v>67042</v>
      </c>
      <c r="M480" s="3" t="str">
        <f t="shared" si="116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80" s="3" t="s">
        <v>1419</v>
      </c>
      <c r="O480" s="3" t="s">
        <v>1409</v>
      </c>
      <c r="P480">
        <v>2</v>
      </c>
      <c r="Q480">
        <v>460</v>
      </c>
      <c r="R480">
        <v>462</v>
      </c>
      <c r="S480" s="3" t="s">
        <v>1407</v>
      </c>
      <c r="T480" s="3" t="s">
        <v>1405</v>
      </c>
      <c r="U480" s="3" t="s">
        <v>1407</v>
      </c>
      <c r="V480" s="3" t="s">
        <v>1405</v>
      </c>
      <c r="W480" s="3" t="s">
        <v>1407</v>
      </c>
      <c r="X480" s="3" t="s">
        <v>1405</v>
      </c>
      <c r="Y480" s="3" t="s">
        <v>1407</v>
      </c>
      <c r="Z480" s="3" t="s">
        <v>1407</v>
      </c>
      <c r="AA480" s="3" t="s">
        <v>1405</v>
      </c>
      <c r="AB480" s="3" t="s">
        <v>1405</v>
      </c>
      <c r="AC480" s="3" t="s">
        <v>1405</v>
      </c>
      <c r="AD480" s="3" t="s">
        <v>1405</v>
      </c>
      <c r="AE480" s="3" t="s">
        <v>1407</v>
      </c>
      <c r="AF480" s="3" t="s">
        <v>1405</v>
      </c>
      <c r="AG480" s="3" t="s">
        <v>1405</v>
      </c>
      <c r="AH480" s="3" t="s">
        <v>1405</v>
      </c>
      <c r="AI480" s="3" t="s">
        <v>1405</v>
      </c>
      <c r="AJ480" s="3" t="s">
        <v>1405</v>
      </c>
      <c r="AK480" s="3" t="s">
        <v>1405</v>
      </c>
      <c r="AL480" s="3" t="s">
        <v>1405</v>
      </c>
      <c r="AM480" s="3" t="s">
        <v>1405</v>
      </c>
      <c r="AN480" s="3" t="s">
        <v>1405</v>
      </c>
      <c r="AO480" s="3" t="s">
        <v>1405</v>
      </c>
      <c r="AP480" s="3" t="s">
        <v>1405</v>
      </c>
      <c r="AQ480" s="3" t="s">
        <v>1407</v>
      </c>
      <c r="AR480" s="3" t="s">
        <v>1405</v>
      </c>
      <c r="AS480" s="3" t="s">
        <v>1407</v>
      </c>
      <c r="AT480" s="3" t="s">
        <v>1405</v>
      </c>
      <c r="AU480" s="3" t="s">
        <v>1405</v>
      </c>
      <c r="AV480" s="3" t="s">
        <v>1405</v>
      </c>
      <c r="AW480" s="3" t="s">
        <v>1405</v>
      </c>
      <c r="AX480" s="3" t="s">
        <v>1405</v>
      </c>
      <c r="AY480" s="3" t="s">
        <v>1405</v>
      </c>
      <c r="AZ480" s="3" t="s">
        <v>1405</v>
      </c>
      <c r="BA480" s="3" t="s">
        <v>1405</v>
      </c>
      <c r="BB480" s="3" t="s">
        <v>1405</v>
      </c>
      <c r="BC480" s="3" t="s">
        <v>1405</v>
      </c>
      <c r="BD480" s="3" t="s">
        <v>1405</v>
      </c>
      <c r="BE480" s="3" t="s">
        <v>1405</v>
      </c>
      <c r="BF480" s="3" t="s">
        <v>1405</v>
      </c>
      <c r="BG480" s="3" t="s">
        <v>1405</v>
      </c>
      <c r="BH480" s="3" t="s">
        <v>1405</v>
      </c>
      <c r="BI480" s="3" t="s">
        <v>1405</v>
      </c>
      <c r="BJ480" s="3" t="s">
        <v>1405</v>
      </c>
      <c r="BK480" s="3" t="s">
        <v>1407</v>
      </c>
      <c r="BL480" s="3" t="s">
        <v>1405</v>
      </c>
      <c r="BM480" s="3" t="s">
        <v>1405</v>
      </c>
      <c r="BN480" s="3" t="s">
        <v>1405</v>
      </c>
      <c r="BO480" s="3" t="s">
        <v>1407</v>
      </c>
      <c r="BP480" s="3" t="s">
        <v>1405</v>
      </c>
      <c r="BQ480" s="3" t="s">
        <v>1405</v>
      </c>
      <c r="BR480" s="3" t="s">
        <v>1405</v>
      </c>
      <c r="BS480" s="3" t="s">
        <v>1405</v>
      </c>
      <c r="BT480" s="3" t="s">
        <v>1405</v>
      </c>
      <c r="BU480" s="3" t="str">
        <f t="shared" si="113"/>
        <v>89. PRODUCE THE CHEMICAL</v>
      </c>
      <c r="BV480" s="3" t="str">
        <f t="shared" si="113"/>
        <v/>
      </c>
      <c r="BW480" s="3" t="str">
        <f t="shared" si="113"/>
        <v>91. ON-SITE USE OF THE CHEMICAL</v>
      </c>
      <c r="BX480" s="3" t="str">
        <f t="shared" si="113"/>
        <v/>
      </c>
      <c r="BY480" s="3" t="str">
        <f t="shared" si="121"/>
        <v>93. AS A BYPRODUCT</v>
      </c>
      <c r="BZ480" s="3" t="str">
        <f t="shared" si="121"/>
        <v/>
      </c>
      <c r="CA480" s="3" t="str">
        <f t="shared" si="121"/>
        <v>95. USED AS A REACTANT</v>
      </c>
      <c r="CB480" s="3" t="str">
        <f t="shared" si="121"/>
        <v>96. P101  FEEDSTOCKS</v>
      </c>
      <c r="CC480" s="3" t="str">
        <f t="shared" si="121"/>
        <v/>
      </c>
      <c r="CD480" s="3" t="str">
        <f t="shared" si="121"/>
        <v/>
      </c>
      <c r="CE480" s="3" t="str">
        <f t="shared" si="121"/>
        <v/>
      </c>
      <c r="CF480" s="3" t="str">
        <f t="shared" si="121"/>
        <v/>
      </c>
      <c r="CG480" s="3" t="str">
        <f t="shared" si="121"/>
        <v>101. ADDED AS A FORMULATION COMPONENT</v>
      </c>
      <c r="CH480" s="3" t="str">
        <f t="shared" si="121"/>
        <v/>
      </c>
      <c r="CI480" s="3" t="str">
        <f t="shared" si="121"/>
        <v/>
      </c>
      <c r="CJ480" s="3" t="str">
        <f t="shared" si="121"/>
        <v/>
      </c>
      <c r="CK480" s="3" t="str">
        <f t="shared" si="121"/>
        <v/>
      </c>
      <c r="CL480" s="3" t="str">
        <f t="shared" si="121"/>
        <v/>
      </c>
      <c r="CM480" s="3" t="str">
        <f t="shared" si="121"/>
        <v/>
      </c>
      <c r="CN480" s="3" t="str">
        <f t="shared" si="123"/>
        <v/>
      </c>
      <c r="CO480" s="3" t="str">
        <f t="shared" si="123"/>
        <v/>
      </c>
      <c r="CP480" s="3" t="str">
        <f t="shared" si="123"/>
        <v/>
      </c>
      <c r="CQ480" s="3" t="str">
        <f t="shared" si="123"/>
        <v/>
      </c>
      <c r="CR480" s="3" t="str">
        <f t="shared" si="123"/>
        <v/>
      </c>
      <c r="CS480" s="3" t="str">
        <f t="shared" si="123"/>
        <v>113. P299  OTHER</v>
      </c>
      <c r="CT480" s="3" t="str">
        <f t="shared" si="123"/>
        <v/>
      </c>
      <c r="CU480" s="3" t="str">
        <f t="shared" si="123"/>
        <v>115. REPACKAGING</v>
      </c>
      <c r="CV480" s="3" t="str">
        <f t="shared" si="119"/>
        <v/>
      </c>
      <c r="CW480" s="3" t="str">
        <f t="shared" si="119"/>
        <v/>
      </c>
      <c r="CX480" s="3" t="str">
        <f t="shared" si="119"/>
        <v/>
      </c>
      <c r="CY480" s="3" t="str">
        <f t="shared" si="119"/>
        <v/>
      </c>
      <c r="CZ480" s="3" t="str">
        <f t="shared" si="119"/>
        <v/>
      </c>
      <c r="DA480" s="3" t="str">
        <f t="shared" si="119"/>
        <v/>
      </c>
      <c r="DB480" s="3" t="str">
        <f t="shared" si="119"/>
        <v/>
      </c>
      <c r="DC480" s="3" t="str">
        <f t="shared" si="119"/>
        <v/>
      </c>
      <c r="DD480" s="3" t="str">
        <f t="shared" si="117"/>
        <v/>
      </c>
      <c r="DE480" s="3" t="str">
        <f t="shared" si="117"/>
        <v/>
      </c>
      <c r="DF480" s="3" t="str">
        <f t="shared" si="117"/>
        <v/>
      </c>
      <c r="DG480" s="3" t="str">
        <f t="shared" si="117"/>
        <v/>
      </c>
      <c r="DH480" s="3" t="str">
        <f t="shared" si="117"/>
        <v/>
      </c>
      <c r="DI480" s="3" t="str">
        <f t="shared" si="117"/>
        <v/>
      </c>
      <c r="DJ480" s="3" t="str">
        <f t="shared" si="120"/>
        <v/>
      </c>
      <c r="DK480" s="3" t="str">
        <f t="shared" si="120"/>
        <v/>
      </c>
      <c r="DL480" s="3" t="str">
        <f t="shared" si="120"/>
        <v/>
      </c>
      <c r="DM480" s="3" t="str">
        <f t="shared" si="115"/>
        <v>133. ANCILLARY OR OTHER USE</v>
      </c>
      <c r="DN480" s="3" t="str">
        <f t="shared" si="115"/>
        <v/>
      </c>
      <c r="DO480" s="3" t="str">
        <f t="shared" si="115"/>
        <v/>
      </c>
      <c r="DP480" s="3" t="str">
        <f t="shared" si="115"/>
        <v/>
      </c>
      <c r="DQ480" s="3" t="str">
        <f t="shared" si="115"/>
        <v>137. Z304  FUEL</v>
      </c>
      <c r="DR480" s="3" t="str">
        <f t="shared" si="115"/>
        <v/>
      </c>
      <c r="DS480" s="3" t="str">
        <f t="shared" si="115"/>
        <v/>
      </c>
      <c r="DT480" s="3" t="str">
        <f t="shared" si="114"/>
        <v/>
      </c>
      <c r="DU480" s="3" t="str">
        <f t="shared" si="114"/>
        <v/>
      </c>
      <c r="DV480" s="3" t="str">
        <f t="shared" si="114"/>
        <v/>
      </c>
    </row>
    <row r="481" spans="1:126" ht="105">
      <c r="A481" t="s">
        <v>115</v>
      </c>
      <c r="B481">
        <v>2021</v>
      </c>
      <c r="C481" t="s">
        <v>114</v>
      </c>
      <c r="D481">
        <v>106990</v>
      </c>
      <c r="E481" s="31">
        <v>1321220092668</v>
      </c>
      <c r="F481" t="s">
        <v>835</v>
      </c>
      <c r="G481">
        <v>324110</v>
      </c>
      <c r="H481" t="s">
        <v>836</v>
      </c>
      <c r="I481" t="s">
        <v>837</v>
      </c>
      <c r="J481" t="s">
        <v>488</v>
      </c>
      <c r="K481" t="s">
        <v>612</v>
      </c>
      <c r="L481">
        <v>67042</v>
      </c>
      <c r="M481" s="3" t="str">
        <f t="shared" si="116"/>
        <v>89. PRODUCE THE CHEMICAL, 91. ON-SITE USE OF THE CHEMICAL, 95. USED AS A REACTANT, 96. P101  FEEDSTOCKS, 98. P103  INTERMEDIATES, 101. ADDED AS A FORMULATION COMPONENT, 102. P201  ADDITIVES, 103. P202  DYES, 115. REPACKAGING</v>
      </c>
      <c r="N481" s="3" t="s">
        <v>1419</v>
      </c>
      <c r="O481" s="3" t="s">
        <v>1409</v>
      </c>
      <c r="P481">
        <v>2</v>
      </c>
      <c r="Q481">
        <v>430</v>
      </c>
      <c r="R481">
        <v>432</v>
      </c>
      <c r="S481" s="3" t="s">
        <v>1407</v>
      </c>
      <c r="T481" s="3" t="s">
        <v>1405</v>
      </c>
      <c r="U481" s="3" t="s">
        <v>1407</v>
      </c>
      <c r="V481" s="3" t="s">
        <v>1405</v>
      </c>
      <c r="W481" s="3" t="s">
        <v>1405</v>
      </c>
      <c r="X481" s="3" t="s">
        <v>1405</v>
      </c>
      <c r="Y481" s="3" t="s">
        <v>1407</v>
      </c>
      <c r="Z481" s="3" t="s">
        <v>1407</v>
      </c>
      <c r="AA481" s="3" t="s">
        <v>1405</v>
      </c>
      <c r="AB481" s="3" t="s">
        <v>1407</v>
      </c>
      <c r="AC481" s="3" t="s">
        <v>1405</v>
      </c>
      <c r="AD481" s="3" t="s">
        <v>1405</v>
      </c>
      <c r="AE481" s="3" t="s">
        <v>1407</v>
      </c>
      <c r="AF481" s="3" t="s">
        <v>1407</v>
      </c>
      <c r="AG481" s="3" t="s">
        <v>1407</v>
      </c>
      <c r="AH481" s="3" t="s">
        <v>1405</v>
      </c>
      <c r="AI481" s="3" t="s">
        <v>1405</v>
      </c>
      <c r="AJ481" s="3" t="s">
        <v>1405</v>
      </c>
      <c r="AK481" s="3" t="s">
        <v>1405</v>
      </c>
      <c r="AL481" s="3" t="s">
        <v>1405</v>
      </c>
      <c r="AM481" s="3" t="s">
        <v>1405</v>
      </c>
      <c r="AN481" s="3" t="s">
        <v>1405</v>
      </c>
      <c r="AO481" s="3" t="s">
        <v>1405</v>
      </c>
      <c r="AP481" s="3" t="s">
        <v>1405</v>
      </c>
      <c r="AQ481" s="3" t="s">
        <v>1405</v>
      </c>
      <c r="AR481" s="3" t="s">
        <v>1405</v>
      </c>
      <c r="AS481" s="3" t="s">
        <v>1407</v>
      </c>
      <c r="AT481" s="3" t="s">
        <v>1405</v>
      </c>
      <c r="AU481" s="3" t="s">
        <v>1405</v>
      </c>
      <c r="AV481" s="3" t="s">
        <v>1405</v>
      </c>
      <c r="AW481" s="3" t="s">
        <v>1405</v>
      </c>
      <c r="AX481" s="3" t="s">
        <v>1405</v>
      </c>
      <c r="AY481" s="3" t="s">
        <v>1405</v>
      </c>
      <c r="AZ481" s="3" t="s">
        <v>1405</v>
      </c>
      <c r="BA481" s="3" t="s">
        <v>1405</v>
      </c>
      <c r="BB481" s="3" t="s">
        <v>1405</v>
      </c>
      <c r="BC481" s="3" t="s">
        <v>1405</v>
      </c>
      <c r="BD481" s="3" t="s">
        <v>1405</v>
      </c>
      <c r="BE481" s="3" t="s">
        <v>1405</v>
      </c>
      <c r="BF481" s="3" t="s">
        <v>1405</v>
      </c>
      <c r="BG481" s="3" t="s">
        <v>1405</v>
      </c>
      <c r="BH481" s="3" t="s">
        <v>1405</v>
      </c>
      <c r="BI481" s="3" t="s">
        <v>1405</v>
      </c>
      <c r="BJ481" s="3" t="s">
        <v>1405</v>
      </c>
      <c r="BK481" s="3" t="s">
        <v>1405</v>
      </c>
      <c r="BL481" s="3" t="s">
        <v>1405</v>
      </c>
      <c r="BM481" s="3" t="s">
        <v>1405</v>
      </c>
      <c r="BN481" s="3" t="s">
        <v>1405</v>
      </c>
      <c r="BO481" s="3" t="s">
        <v>1405</v>
      </c>
      <c r="BP481" s="3" t="s">
        <v>1405</v>
      </c>
      <c r="BQ481" s="3" t="s">
        <v>1405</v>
      </c>
      <c r="BR481" s="3" t="s">
        <v>1405</v>
      </c>
      <c r="BS481" s="3" t="s">
        <v>1405</v>
      </c>
      <c r="BT481" s="3" t="s">
        <v>1405</v>
      </c>
      <c r="BU481" s="3" t="str">
        <f t="shared" si="113"/>
        <v>89. PRODUCE THE CHEMICAL</v>
      </c>
      <c r="BV481" s="3" t="str">
        <f t="shared" si="113"/>
        <v/>
      </c>
      <c r="BW481" s="3" t="str">
        <f t="shared" si="113"/>
        <v>91. ON-SITE USE OF THE CHEMICAL</v>
      </c>
      <c r="BX481" s="3" t="str">
        <f t="shared" si="113"/>
        <v/>
      </c>
      <c r="BY481" s="3" t="str">
        <f t="shared" si="121"/>
        <v/>
      </c>
      <c r="BZ481" s="3" t="str">
        <f t="shared" si="121"/>
        <v/>
      </c>
      <c r="CA481" s="3" t="str">
        <f t="shared" si="121"/>
        <v>95. USED AS A REACTANT</v>
      </c>
      <c r="CB481" s="3" t="str">
        <f t="shared" si="121"/>
        <v>96. P101  FEEDSTOCKS</v>
      </c>
      <c r="CC481" s="3" t="str">
        <f t="shared" si="121"/>
        <v/>
      </c>
      <c r="CD481" s="3" t="str">
        <f t="shared" si="121"/>
        <v>98. P103  INTERMEDIATES</v>
      </c>
      <c r="CE481" s="3" t="str">
        <f t="shared" si="121"/>
        <v/>
      </c>
      <c r="CF481" s="3" t="str">
        <f t="shared" si="121"/>
        <v/>
      </c>
      <c r="CG481" s="3" t="str">
        <f t="shared" si="121"/>
        <v>101. ADDED AS A FORMULATION COMPONENT</v>
      </c>
      <c r="CH481" s="3" t="str">
        <f t="shared" si="121"/>
        <v>102. P201  ADDITIVES</v>
      </c>
      <c r="CI481" s="3" t="str">
        <f t="shared" si="121"/>
        <v>103. P202  DYES</v>
      </c>
      <c r="CJ481" s="3" t="str">
        <f t="shared" si="121"/>
        <v/>
      </c>
      <c r="CK481" s="3" t="str">
        <f t="shared" si="121"/>
        <v/>
      </c>
      <c r="CL481" s="3" t="str">
        <f t="shared" si="121"/>
        <v/>
      </c>
      <c r="CM481" s="3" t="str">
        <f t="shared" si="121"/>
        <v/>
      </c>
      <c r="CN481" s="3" t="str">
        <f t="shared" si="123"/>
        <v/>
      </c>
      <c r="CO481" s="3" t="str">
        <f t="shared" si="123"/>
        <v/>
      </c>
      <c r="CP481" s="3" t="str">
        <f t="shared" si="123"/>
        <v/>
      </c>
      <c r="CQ481" s="3" t="str">
        <f t="shared" si="123"/>
        <v/>
      </c>
      <c r="CR481" s="3" t="str">
        <f t="shared" si="123"/>
        <v/>
      </c>
      <c r="CS481" s="3" t="str">
        <f t="shared" si="123"/>
        <v/>
      </c>
      <c r="CT481" s="3" t="str">
        <f t="shared" si="123"/>
        <v/>
      </c>
      <c r="CU481" s="3" t="str">
        <f t="shared" si="123"/>
        <v>115. REPACKAGING</v>
      </c>
      <c r="CV481" s="3" t="str">
        <f t="shared" si="119"/>
        <v/>
      </c>
      <c r="CW481" s="3" t="str">
        <f t="shared" si="119"/>
        <v/>
      </c>
      <c r="CX481" s="3" t="str">
        <f t="shared" si="119"/>
        <v/>
      </c>
      <c r="CY481" s="3" t="str">
        <f t="shared" si="119"/>
        <v/>
      </c>
      <c r="CZ481" s="3" t="str">
        <f t="shared" si="119"/>
        <v/>
      </c>
      <c r="DA481" s="3" t="str">
        <f t="shared" si="119"/>
        <v/>
      </c>
      <c r="DB481" s="3" t="str">
        <f t="shared" si="119"/>
        <v/>
      </c>
      <c r="DC481" s="3" t="str">
        <f t="shared" si="119"/>
        <v/>
      </c>
      <c r="DD481" s="3" t="str">
        <f t="shared" si="117"/>
        <v/>
      </c>
      <c r="DE481" s="3" t="str">
        <f t="shared" si="117"/>
        <v/>
      </c>
      <c r="DF481" s="3" t="str">
        <f t="shared" si="117"/>
        <v/>
      </c>
      <c r="DG481" s="3" t="str">
        <f t="shared" si="117"/>
        <v/>
      </c>
      <c r="DH481" s="3" t="str">
        <f t="shared" si="117"/>
        <v/>
      </c>
      <c r="DI481" s="3" t="str">
        <f t="shared" si="117"/>
        <v/>
      </c>
      <c r="DJ481" s="3" t="str">
        <f t="shared" si="120"/>
        <v/>
      </c>
      <c r="DK481" s="3" t="str">
        <f t="shared" si="120"/>
        <v/>
      </c>
      <c r="DL481" s="3" t="str">
        <f t="shared" si="120"/>
        <v/>
      </c>
      <c r="DM481" s="3" t="str">
        <f t="shared" si="115"/>
        <v/>
      </c>
      <c r="DN481" s="3" t="str">
        <f t="shared" si="115"/>
        <v/>
      </c>
      <c r="DO481" s="3" t="str">
        <f t="shared" si="115"/>
        <v/>
      </c>
      <c r="DP481" s="3" t="str">
        <f t="shared" si="115"/>
        <v/>
      </c>
      <c r="DQ481" s="3" t="str">
        <f t="shared" si="115"/>
        <v/>
      </c>
      <c r="DR481" s="3" t="str">
        <f t="shared" si="115"/>
        <v/>
      </c>
      <c r="DS481" s="3" t="str">
        <f t="shared" si="115"/>
        <v/>
      </c>
      <c r="DT481" s="3" t="str">
        <f t="shared" si="114"/>
        <v/>
      </c>
      <c r="DU481" s="3" t="str">
        <f t="shared" si="114"/>
        <v/>
      </c>
      <c r="DV481" s="3" t="str">
        <f t="shared" si="114"/>
        <v/>
      </c>
    </row>
    <row r="482" spans="1:126" ht="45">
      <c r="A482" t="s">
        <v>115</v>
      </c>
      <c r="B482">
        <v>2016</v>
      </c>
      <c r="C482" t="s">
        <v>114</v>
      </c>
      <c r="D482">
        <v>106990</v>
      </c>
      <c r="E482" s="31">
        <v>1316215371345</v>
      </c>
      <c r="F482" t="s">
        <v>838</v>
      </c>
      <c r="G482">
        <v>324110</v>
      </c>
      <c r="H482" t="s">
        <v>839</v>
      </c>
      <c r="I482" t="s">
        <v>840</v>
      </c>
      <c r="J482" t="s">
        <v>841</v>
      </c>
      <c r="K482" t="s">
        <v>131</v>
      </c>
      <c r="L482">
        <v>98221</v>
      </c>
      <c r="M482" s="47" t="str">
        <f t="shared" si="116"/>
        <v>89. PRODUCE THE CHEMICAL, 91. ON-SITE USE OF THE CHEMICAL, 93. AS A BYPRODUCT, 133. ANCILLARY OR OTHER USE</v>
      </c>
      <c r="N482" s="3" t="s">
        <v>80</v>
      </c>
      <c r="O482" s="3" t="s">
        <v>1409</v>
      </c>
      <c r="P482">
        <v>14</v>
      </c>
      <c r="Q482">
        <v>28</v>
      </c>
      <c r="R482">
        <v>42</v>
      </c>
      <c r="S482" s="3" t="s">
        <v>1407</v>
      </c>
      <c r="T482" s="3" t="s">
        <v>1405</v>
      </c>
      <c r="U482" s="3" t="s">
        <v>1407</v>
      </c>
      <c r="V482" s="3" t="s">
        <v>1405</v>
      </c>
      <c r="W482" s="3" t="s">
        <v>1407</v>
      </c>
      <c r="X482" s="3" t="s">
        <v>1405</v>
      </c>
      <c r="Y482" s="3" t="s">
        <v>1405</v>
      </c>
      <c r="AE482" s="3" t="s">
        <v>1405</v>
      </c>
      <c r="AR482" s="3" t="s">
        <v>1405</v>
      </c>
      <c r="AS482" s="3" t="s">
        <v>1405</v>
      </c>
      <c r="AT482" s="3" t="s">
        <v>1405</v>
      </c>
      <c r="AV482" s="3" t="s">
        <v>1405</v>
      </c>
      <c r="BD482" s="3" t="s">
        <v>1405</v>
      </c>
      <c r="BK482" s="3" t="s">
        <v>1407</v>
      </c>
      <c r="BU482" s="3" t="str">
        <f t="shared" si="113"/>
        <v>89. PRODUCE THE CHEMICAL</v>
      </c>
      <c r="BV482" s="3" t="str">
        <f t="shared" si="113"/>
        <v/>
      </c>
      <c r="BW482" s="3" t="str">
        <f t="shared" si="113"/>
        <v>91. ON-SITE USE OF THE CHEMICAL</v>
      </c>
      <c r="BX482" s="3" t="str">
        <f t="shared" si="113"/>
        <v/>
      </c>
      <c r="BY482" s="3" t="str">
        <f t="shared" si="121"/>
        <v>93. AS A BYPRODUCT</v>
      </c>
      <c r="BZ482" s="3" t="str">
        <f t="shared" si="121"/>
        <v/>
      </c>
      <c r="CA482" s="3" t="str">
        <f t="shared" si="121"/>
        <v/>
      </c>
      <c r="CB482" s="3" t="str">
        <f t="shared" si="121"/>
        <v/>
      </c>
      <c r="CC482" s="3" t="str">
        <f t="shared" si="121"/>
        <v/>
      </c>
      <c r="CD482" s="3" t="str">
        <f t="shared" si="121"/>
        <v/>
      </c>
      <c r="CE482" s="3" t="str">
        <f t="shared" si="121"/>
        <v/>
      </c>
      <c r="CF482" s="3" t="str">
        <f t="shared" si="121"/>
        <v/>
      </c>
      <c r="CG482" s="3" t="str">
        <f t="shared" si="121"/>
        <v/>
      </c>
      <c r="CH482" s="3" t="str">
        <f t="shared" si="121"/>
        <v/>
      </c>
      <c r="CI482" s="3" t="str">
        <f t="shared" si="121"/>
        <v/>
      </c>
      <c r="CJ482" s="3" t="str">
        <f t="shared" si="121"/>
        <v/>
      </c>
      <c r="CK482" s="3" t="str">
        <f t="shared" si="121"/>
        <v/>
      </c>
      <c r="CL482" s="3" t="str">
        <f t="shared" si="121"/>
        <v/>
      </c>
      <c r="CM482" s="3" t="str">
        <f t="shared" si="121"/>
        <v/>
      </c>
      <c r="CN482" s="3" t="str">
        <f t="shared" si="123"/>
        <v/>
      </c>
      <c r="CO482" s="3" t="str">
        <f t="shared" si="123"/>
        <v/>
      </c>
      <c r="CP482" s="3" t="str">
        <f t="shared" si="123"/>
        <v/>
      </c>
      <c r="CQ482" s="3" t="str">
        <f t="shared" si="123"/>
        <v/>
      </c>
      <c r="CR482" s="3" t="str">
        <f t="shared" si="123"/>
        <v/>
      </c>
      <c r="CS482" s="3" t="str">
        <f t="shared" si="123"/>
        <v/>
      </c>
      <c r="CT482" s="3" t="str">
        <f t="shared" si="123"/>
        <v/>
      </c>
      <c r="CU482" s="3" t="str">
        <f t="shared" si="123"/>
        <v/>
      </c>
      <c r="CV482" s="3" t="str">
        <f t="shared" si="119"/>
        <v/>
      </c>
      <c r="CW482" s="3" t="str">
        <f t="shared" si="119"/>
        <v/>
      </c>
      <c r="CX482" s="3" t="str">
        <f t="shared" si="119"/>
        <v/>
      </c>
      <c r="CY482" s="3" t="str">
        <f t="shared" si="119"/>
        <v/>
      </c>
      <c r="CZ482" s="3" t="str">
        <f t="shared" si="119"/>
        <v/>
      </c>
      <c r="DA482" s="3" t="str">
        <f t="shared" si="119"/>
        <v/>
      </c>
      <c r="DB482" s="3" t="str">
        <f t="shared" si="119"/>
        <v/>
      </c>
      <c r="DC482" s="3" t="str">
        <f t="shared" si="119"/>
        <v/>
      </c>
      <c r="DD482" s="3" t="str">
        <f t="shared" si="117"/>
        <v/>
      </c>
      <c r="DE482" s="3" t="str">
        <f t="shared" si="117"/>
        <v/>
      </c>
      <c r="DF482" s="3" t="str">
        <f t="shared" si="117"/>
        <v/>
      </c>
      <c r="DG482" s="3" t="str">
        <f t="shared" si="117"/>
        <v/>
      </c>
      <c r="DH482" s="3" t="str">
        <f t="shared" si="117"/>
        <v/>
      </c>
      <c r="DI482" s="3" t="str">
        <f t="shared" si="117"/>
        <v/>
      </c>
      <c r="DJ482" s="3" t="str">
        <f t="shared" si="120"/>
        <v/>
      </c>
      <c r="DK482" s="3" t="str">
        <f t="shared" si="120"/>
        <v/>
      </c>
      <c r="DL482" s="3" t="str">
        <f t="shared" si="120"/>
        <v/>
      </c>
      <c r="DM482" s="3" t="str">
        <f t="shared" si="115"/>
        <v>133. ANCILLARY OR OTHER USE</v>
      </c>
      <c r="DN482" s="3" t="str">
        <f t="shared" si="115"/>
        <v/>
      </c>
      <c r="DO482" s="3" t="str">
        <f t="shared" si="115"/>
        <v/>
      </c>
      <c r="DP482" s="3" t="str">
        <f t="shared" si="115"/>
        <v/>
      </c>
      <c r="DQ482" s="3" t="str">
        <f t="shared" si="115"/>
        <v/>
      </c>
      <c r="DR482" s="3" t="str">
        <f t="shared" si="115"/>
        <v/>
      </c>
      <c r="DS482" s="3" t="str">
        <f t="shared" si="115"/>
        <v/>
      </c>
      <c r="DT482" s="3" t="str">
        <f t="shared" si="114"/>
        <v/>
      </c>
      <c r="DU482" s="3" t="str">
        <f t="shared" si="114"/>
        <v/>
      </c>
      <c r="DV482" s="3" t="str">
        <f t="shared" si="114"/>
        <v/>
      </c>
    </row>
    <row r="483" spans="1:126" ht="45">
      <c r="A483" t="s">
        <v>115</v>
      </c>
      <c r="B483">
        <v>2017</v>
      </c>
      <c r="C483" t="s">
        <v>114</v>
      </c>
      <c r="D483">
        <v>106990</v>
      </c>
      <c r="E483" s="31">
        <v>1317216200319</v>
      </c>
      <c r="F483" t="s">
        <v>838</v>
      </c>
      <c r="G483">
        <v>324110</v>
      </c>
      <c r="H483" t="s">
        <v>839</v>
      </c>
      <c r="I483" t="s">
        <v>840</v>
      </c>
      <c r="J483" t="s">
        <v>841</v>
      </c>
      <c r="K483" t="s">
        <v>131</v>
      </c>
      <c r="L483">
        <v>98221</v>
      </c>
      <c r="M483" s="47" t="str">
        <f t="shared" si="116"/>
        <v>89. PRODUCE THE CHEMICAL, 91. ON-SITE USE OF THE CHEMICAL, 93. AS A BYPRODUCT, 133. ANCILLARY OR OTHER USE</v>
      </c>
      <c r="N483" s="3" t="s">
        <v>80</v>
      </c>
      <c r="O483" s="3" t="s">
        <v>1409</v>
      </c>
      <c r="P483">
        <v>12</v>
      </c>
      <c r="Q483">
        <v>23</v>
      </c>
      <c r="R483">
        <v>35</v>
      </c>
      <c r="S483" s="3" t="s">
        <v>1407</v>
      </c>
      <c r="T483" s="3" t="s">
        <v>1405</v>
      </c>
      <c r="U483" s="3" t="s">
        <v>1407</v>
      </c>
      <c r="V483" s="3" t="s">
        <v>1405</v>
      </c>
      <c r="W483" s="3" t="s">
        <v>1407</v>
      </c>
      <c r="X483" s="3" t="s">
        <v>1405</v>
      </c>
      <c r="Y483" s="3" t="s">
        <v>1405</v>
      </c>
      <c r="AE483" s="3" t="s">
        <v>1405</v>
      </c>
      <c r="AR483" s="3" t="s">
        <v>1405</v>
      </c>
      <c r="AS483" s="3" t="s">
        <v>1405</v>
      </c>
      <c r="AT483" s="3" t="s">
        <v>1405</v>
      </c>
      <c r="AV483" s="3" t="s">
        <v>1405</v>
      </c>
      <c r="BD483" s="3" t="s">
        <v>1405</v>
      </c>
      <c r="BK483" s="3" t="s">
        <v>1407</v>
      </c>
      <c r="BU483" s="3" t="str">
        <f t="shared" si="113"/>
        <v>89. PRODUCE THE CHEMICAL</v>
      </c>
      <c r="BV483" s="3" t="str">
        <f t="shared" si="113"/>
        <v/>
      </c>
      <c r="BW483" s="3" t="str">
        <f t="shared" si="113"/>
        <v>91. ON-SITE USE OF THE CHEMICAL</v>
      </c>
      <c r="BX483" s="3" t="str">
        <f t="shared" si="113"/>
        <v/>
      </c>
      <c r="BY483" s="3" t="str">
        <f t="shared" si="121"/>
        <v>93. AS A BYPRODUCT</v>
      </c>
      <c r="BZ483" s="3" t="str">
        <f t="shared" si="121"/>
        <v/>
      </c>
      <c r="CA483" s="3" t="str">
        <f t="shared" si="121"/>
        <v/>
      </c>
      <c r="CB483" s="3" t="str">
        <f t="shared" si="121"/>
        <v/>
      </c>
      <c r="CC483" s="3" t="str">
        <f t="shared" si="121"/>
        <v/>
      </c>
      <c r="CD483" s="3" t="str">
        <f t="shared" si="121"/>
        <v/>
      </c>
      <c r="CE483" s="3" t="str">
        <f t="shared" si="121"/>
        <v/>
      </c>
      <c r="CF483" s="3" t="str">
        <f t="shared" si="121"/>
        <v/>
      </c>
      <c r="CG483" s="3" t="str">
        <f t="shared" si="121"/>
        <v/>
      </c>
      <c r="CH483" s="3" t="str">
        <f t="shared" si="121"/>
        <v/>
      </c>
      <c r="CI483" s="3" t="str">
        <f t="shared" si="121"/>
        <v/>
      </c>
      <c r="CJ483" s="3" t="str">
        <f t="shared" si="121"/>
        <v/>
      </c>
      <c r="CK483" s="3" t="str">
        <f t="shared" si="121"/>
        <v/>
      </c>
      <c r="CL483" s="3" t="str">
        <f t="shared" si="121"/>
        <v/>
      </c>
      <c r="CM483" s="3" t="str">
        <f t="shared" si="121"/>
        <v/>
      </c>
      <c r="CN483" s="3" t="str">
        <f t="shared" si="123"/>
        <v/>
      </c>
      <c r="CO483" s="3" t="str">
        <f t="shared" si="123"/>
        <v/>
      </c>
      <c r="CP483" s="3" t="str">
        <f t="shared" si="123"/>
        <v/>
      </c>
      <c r="CQ483" s="3" t="str">
        <f t="shared" si="123"/>
        <v/>
      </c>
      <c r="CR483" s="3" t="str">
        <f t="shared" si="123"/>
        <v/>
      </c>
      <c r="CS483" s="3" t="str">
        <f t="shared" si="123"/>
        <v/>
      </c>
      <c r="CT483" s="3" t="str">
        <f t="shared" si="123"/>
        <v/>
      </c>
      <c r="CU483" s="3" t="str">
        <f t="shared" si="123"/>
        <v/>
      </c>
      <c r="CV483" s="3" t="str">
        <f t="shared" si="119"/>
        <v/>
      </c>
      <c r="CW483" s="3" t="str">
        <f t="shared" si="119"/>
        <v/>
      </c>
      <c r="CX483" s="3" t="str">
        <f t="shared" si="119"/>
        <v/>
      </c>
      <c r="CY483" s="3" t="str">
        <f t="shared" si="119"/>
        <v/>
      </c>
      <c r="CZ483" s="3" t="str">
        <f t="shared" si="119"/>
        <v/>
      </c>
      <c r="DA483" s="3" t="str">
        <f t="shared" si="119"/>
        <v/>
      </c>
      <c r="DB483" s="3" t="str">
        <f t="shared" si="119"/>
        <v/>
      </c>
      <c r="DC483" s="3" t="str">
        <f t="shared" si="119"/>
        <v/>
      </c>
      <c r="DD483" s="3" t="str">
        <f t="shared" si="117"/>
        <v/>
      </c>
      <c r="DE483" s="3" t="str">
        <f t="shared" si="117"/>
        <v/>
      </c>
      <c r="DF483" s="3" t="str">
        <f t="shared" si="117"/>
        <v/>
      </c>
      <c r="DG483" s="3" t="str">
        <f t="shared" si="117"/>
        <v/>
      </c>
      <c r="DH483" s="3" t="str">
        <f t="shared" si="117"/>
        <v/>
      </c>
      <c r="DI483" s="3" t="str">
        <f t="shared" si="117"/>
        <v/>
      </c>
      <c r="DJ483" s="3" t="str">
        <f t="shared" si="120"/>
        <v/>
      </c>
      <c r="DK483" s="3" t="str">
        <f t="shared" si="120"/>
        <v/>
      </c>
      <c r="DL483" s="3" t="str">
        <f t="shared" si="120"/>
        <v/>
      </c>
      <c r="DM483" s="3" t="str">
        <f t="shared" si="115"/>
        <v>133. ANCILLARY OR OTHER USE</v>
      </c>
      <c r="DN483" s="3" t="str">
        <f t="shared" si="115"/>
        <v/>
      </c>
      <c r="DO483" s="3" t="str">
        <f t="shared" si="115"/>
        <v/>
      </c>
      <c r="DP483" s="3" t="str">
        <f t="shared" si="115"/>
        <v/>
      </c>
      <c r="DQ483" s="3" t="str">
        <f t="shared" si="115"/>
        <v/>
      </c>
      <c r="DR483" s="3" t="str">
        <f t="shared" si="115"/>
        <v/>
      </c>
      <c r="DS483" s="3" t="str">
        <f t="shared" si="115"/>
        <v/>
      </c>
      <c r="DT483" s="3" t="str">
        <f t="shared" si="114"/>
        <v/>
      </c>
      <c r="DU483" s="3" t="str">
        <f t="shared" si="114"/>
        <v/>
      </c>
      <c r="DV483" s="3" t="str">
        <f t="shared" si="114"/>
        <v/>
      </c>
    </row>
    <row r="484" spans="1:126" ht="75">
      <c r="A484" t="s">
        <v>115</v>
      </c>
      <c r="B484">
        <v>2018</v>
      </c>
      <c r="C484" t="s">
        <v>114</v>
      </c>
      <c r="D484">
        <v>106990</v>
      </c>
      <c r="E484" s="31">
        <v>1318217157585</v>
      </c>
      <c r="F484" t="s">
        <v>838</v>
      </c>
      <c r="G484">
        <v>324110</v>
      </c>
      <c r="H484" t="s">
        <v>839</v>
      </c>
      <c r="I484" t="s">
        <v>840</v>
      </c>
      <c r="J484" t="s">
        <v>841</v>
      </c>
      <c r="K484" t="s">
        <v>131</v>
      </c>
      <c r="L484">
        <v>98221</v>
      </c>
      <c r="M484" s="47" t="str">
        <f t="shared" si="116"/>
        <v>89. PRODUCE THE CHEMICAL, 91. ON-SITE USE OF THE CHEMICAL, 93. AS A BYPRODUCT, 133. ANCILLARY OR OTHER USE, 137. Z304  FUEL</v>
      </c>
      <c r="N484" s="3" t="s">
        <v>80</v>
      </c>
      <c r="O484" s="3" t="s">
        <v>1409</v>
      </c>
      <c r="P484">
        <v>10</v>
      </c>
      <c r="Q484">
        <v>28</v>
      </c>
      <c r="R484">
        <v>38</v>
      </c>
      <c r="S484" s="3" t="s">
        <v>1407</v>
      </c>
      <c r="T484" s="3" t="s">
        <v>1405</v>
      </c>
      <c r="U484" s="3" t="s">
        <v>1407</v>
      </c>
      <c r="V484" s="3" t="s">
        <v>1405</v>
      </c>
      <c r="W484" s="3" t="s">
        <v>1407</v>
      </c>
      <c r="X484" s="3" t="s">
        <v>1405</v>
      </c>
      <c r="Y484" s="3" t="s">
        <v>1405</v>
      </c>
      <c r="Z484" s="3" t="s">
        <v>1405</v>
      </c>
      <c r="AA484" s="3" t="s">
        <v>1405</v>
      </c>
      <c r="AB484" s="3" t="s">
        <v>1405</v>
      </c>
      <c r="AC484" s="3" t="s">
        <v>1405</v>
      </c>
      <c r="AD484" s="3" t="s">
        <v>1405</v>
      </c>
      <c r="AE484" s="3" t="s">
        <v>1405</v>
      </c>
      <c r="AF484" s="3" t="s">
        <v>1405</v>
      </c>
      <c r="AG484" s="3" t="s">
        <v>1405</v>
      </c>
      <c r="AH484" s="3" t="s">
        <v>1405</v>
      </c>
      <c r="AI484" s="3" t="s">
        <v>1405</v>
      </c>
      <c r="AJ484" s="3" t="s">
        <v>1405</v>
      </c>
      <c r="AK484" s="3" t="s">
        <v>1405</v>
      </c>
      <c r="AL484" s="3" t="s">
        <v>1405</v>
      </c>
      <c r="AM484" s="3" t="s">
        <v>1405</v>
      </c>
      <c r="AN484" s="3" t="s">
        <v>1405</v>
      </c>
      <c r="AO484" s="3" t="s">
        <v>1405</v>
      </c>
      <c r="AP484" s="3" t="s">
        <v>1405</v>
      </c>
      <c r="AQ484" s="3" t="s">
        <v>1405</v>
      </c>
      <c r="AR484" s="3" t="s">
        <v>1405</v>
      </c>
      <c r="AS484" s="3" t="s">
        <v>1405</v>
      </c>
      <c r="AT484" s="3" t="s">
        <v>1405</v>
      </c>
      <c r="AU484" s="3" t="s">
        <v>1405</v>
      </c>
      <c r="AV484" s="3" t="s">
        <v>1405</v>
      </c>
      <c r="AW484" s="3" t="s">
        <v>1405</v>
      </c>
      <c r="AX484" s="3" t="s">
        <v>1405</v>
      </c>
      <c r="AY484" s="3" t="s">
        <v>1405</v>
      </c>
      <c r="AZ484" s="3" t="s">
        <v>1405</v>
      </c>
      <c r="BA484" s="3" t="s">
        <v>1405</v>
      </c>
      <c r="BB484" s="3" t="s">
        <v>1405</v>
      </c>
      <c r="BC484" s="3" t="s">
        <v>1405</v>
      </c>
      <c r="BD484" s="3" t="s">
        <v>1405</v>
      </c>
      <c r="BE484" s="3" t="s">
        <v>1405</v>
      </c>
      <c r="BF484" s="3" t="s">
        <v>1405</v>
      </c>
      <c r="BG484" s="3" t="s">
        <v>1405</v>
      </c>
      <c r="BH484" s="3" t="s">
        <v>1405</v>
      </c>
      <c r="BI484" s="3" t="s">
        <v>1405</v>
      </c>
      <c r="BJ484" s="3" t="s">
        <v>1405</v>
      </c>
      <c r="BK484" s="3" t="s">
        <v>1407</v>
      </c>
      <c r="BL484" s="3" t="s">
        <v>1405</v>
      </c>
      <c r="BM484" s="3" t="s">
        <v>1405</v>
      </c>
      <c r="BN484" s="3" t="s">
        <v>1405</v>
      </c>
      <c r="BO484" s="3" t="s">
        <v>1407</v>
      </c>
      <c r="BP484" s="3" t="s">
        <v>1405</v>
      </c>
      <c r="BQ484" s="3" t="s">
        <v>1405</v>
      </c>
      <c r="BR484" s="3" t="s">
        <v>1405</v>
      </c>
      <c r="BS484" s="3" t="s">
        <v>1405</v>
      </c>
      <c r="BT484" s="3" t="s">
        <v>1405</v>
      </c>
      <c r="BU484" s="3" t="str">
        <f t="shared" si="113"/>
        <v>89. PRODUCE THE CHEMICAL</v>
      </c>
      <c r="BV484" s="3" t="str">
        <f t="shared" si="113"/>
        <v/>
      </c>
      <c r="BW484" s="3" t="str">
        <f t="shared" si="113"/>
        <v>91. ON-SITE USE OF THE CHEMICAL</v>
      </c>
      <c r="BX484" s="3" t="str">
        <f t="shared" si="113"/>
        <v/>
      </c>
      <c r="BY484" s="3" t="str">
        <f t="shared" si="121"/>
        <v>93. AS A BYPRODUCT</v>
      </c>
      <c r="BZ484" s="3" t="str">
        <f t="shared" si="121"/>
        <v/>
      </c>
      <c r="CA484" s="3" t="str">
        <f t="shared" si="121"/>
        <v/>
      </c>
      <c r="CB484" s="3" t="str">
        <f t="shared" si="121"/>
        <v/>
      </c>
      <c r="CC484" s="3" t="str">
        <f t="shared" si="121"/>
        <v/>
      </c>
      <c r="CD484" s="3" t="str">
        <f t="shared" si="121"/>
        <v/>
      </c>
      <c r="CE484" s="3" t="str">
        <f t="shared" si="121"/>
        <v/>
      </c>
      <c r="CF484" s="3" t="str">
        <f t="shared" si="121"/>
        <v/>
      </c>
      <c r="CG484" s="3" t="str">
        <f t="shared" si="121"/>
        <v/>
      </c>
      <c r="CH484" s="3" t="str">
        <f t="shared" si="121"/>
        <v/>
      </c>
      <c r="CI484" s="3" t="str">
        <f t="shared" si="121"/>
        <v/>
      </c>
      <c r="CJ484" s="3" t="str">
        <f t="shared" si="121"/>
        <v/>
      </c>
      <c r="CK484" s="3" t="str">
        <f t="shared" si="121"/>
        <v/>
      </c>
      <c r="CL484" s="3" t="str">
        <f t="shared" si="121"/>
        <v/>
      </c>
      <c r="CM484" s="3" t="str">
        <f t="shared" si="121"/>
        <v/>
      </c>
      <c r="CN484" s="3" t="str">
        <f t="shared" si="123"/>
        <v/>
      </c>
      <c r="CO484" s="3" t="str">
        <f t="shared" si="123"/>
        <v/>
      </c>
      <c r="CP484" s="3" t="str">
        <f t="shared" si="123"/>
        <v/>
      </c>
      <c r="CQ484" s="3" t="str">
        <f t="shared" si="123"/>
        <v/>
      </c>
      <c r="CR484" s="3" t="str">
        <f t="shared" si="123"/>
        <v/>
      </c>
      <c r="CS484" s="3" t="str">
        <f t="shared" si="123"/>
        <v/>
      </c>
      <c r="CT484" s="3" t="str">
        <f t="shared" si="123"/>
        <v/>
      </c>
      <c r="CU484" s="3" t="str">
        <f t="shared" si="123"/>
        <v/>
      </c>
      <c r="CV484" s="3" t="str">
        <f t="shared" si="119"/>
        <v/>
      </c>
      <c r="CW484" s="3" t="str">
        <f t="shared" si="119"/>
        <v/>
      </c>
      <c r="CX484" s="3" t="str">
        <f t="shared" si="119"/>
        <v/>
      </c>
      <c r="CY484" s="3" t="str">
        <f t="shared" si="119"/>
        <v/>
      </c>
      <c r="CZ484" s="3" t="str">
        <f t="shared" si="119"/>
        <v/>
      </c>
      <c r="DA484" s="3" t="str">
        <f t="shared" si="119"/>
        <v/>
      </c>
      <c r="DB484" s="3" t="str">
        <f t="shared" si="119"/>
        <v/>
      </c>
      <c r="DC484" s="3" t="str">
        <f t="shared" si="119"/>
        <v/>
      </c>
      <c r="DD484" s="3" t="str">
        <f t="shared" si="117"/>
        <v/>
      </c>
      <c r="DE484" s="3" t="str">
        <f t="shared" si="117"/>
        <v/>
      </c>
      <c r="DF484" s="3" t="str">
        <f t="shared" si="117"/>
        <v/>
      </c>
      <c r="DG484" s="3" t="str">
        <f t="shared" si="117"/>
        <v/>
      </c>
      <c r="DH484" s="3" t="str">
        <f t="shared" si="117"/>
        <v/>
      </c>
      <c r="DI484" s="3" t="str">
        <f t="shared" si="117"/>
        <v/>
      </c>
      <c r="DJ484" s="3" t="str">
        <f t="shared" si="120"/>
        <v/>
      </c>
      <c r="DK484" s="3" t="str">
        <f t="shared" si="120"/>
        <v/>
      </c>
      <c r="DL484" s="3" t="str">
        <f t="shared" si="120"/>
        <v/>
      </c>
      <c r="DM484" s="3" t="str">
        <f t="shared" si="115"/>
        <v>133. ANCILLARY OR OTHER USE</v>
      </c>
      <c r="DN484" s="3" t="str">
        <f t="shared" si="115"/>
        <v/>
      </c>
      <c r="DO484" s="3" t="str">
        <f t="shared" si="115"/>
        <v/>
      </c>
      <c r="DP484" s="3" t="str">
        <f t="shared" ref="DP484:DV530" si="124">IF(BN484="Yes", DP$1,"")</f>
        <v/>
      </c>
      <c r="DQ484" s="3" t="str">
        <f t="shared" si="124"/>
        <v>137. Z304  FUEL</v>
      </c>
      <c r="DR484" s="3" t="str">
        <f t="shared" si="124"/>
        <v/>
      </c>
      <c r="DS484" s="3" t="str">
        <f t="shared" si="124"/>
        <v/>
      </c>
      <c r="DT484" s="3" t="str">
        <f t="shared" si="114"/>
        <v/>
      </c>
      <c r="DU484" s="3" t="str">
        <f t="shared" si="114"/>
        <v/>
      </c>
      <c r="DV484" s="3" t="str">
        <f t="shared" si="114"/>
        <v/>
      </c>
    </row>
    <row r="485" spans="1:126" ht="75">
      <c r="A485" t="s">
        <v>115</v>
      </c>
      <c r="B485">
        <v>2019</v>
      </c>
      <c r="C485" t="s">
        <v>114</v>
      </c>
      <c r="D485">
        <v>106990</v>
      </c>
      <c r="E485" s="31">
        <v>1319218052405</v>
      </c>
      <c r="F485" t="s">
        <v>838</v>
      </c>
      <c r="G485">
        <v>324110</v>
      </c>
      <c r="H485" t="s">
        <v>839</v>
      </c>
      <c r="I485" t="s">
        <v>840</v>
      </c>
      <c r="J485" t="s">
        <v>841</v>
      </c>
      <c r="K485" t="s">
        <v>131</v>
      </c>
      <c r="L485">
        <v>98221</v>
      </c>
      <c r="M485" s="47" t="str">
        <f t="shared" si="116"/>
        <v>89. PRODUCE THE CHEMICAL, 91. ON-SITE USE OF THE CHEMICAL, 93. AS A BYPRODUCT, 133. ANCILLARY OR OTHER USE, 137. Z304  FUEL</v>
      </c>
      <c r="N485" s="3" t="s">
        <v>80</v>
      </c>
      <c r="O485" s="3" t="s">
        <v>1409</v>
      </c>
      <c r="P485">
        <v>7</v>
      </c>
      <c r="Q485">
        <v>21</v>
      </c>
      <c r="R485">
        <v>28</v>
      </c>
      <c r="S485" s="3" t="s">
        <v>1407</v>
      </c>
      <c r="T485" s="3" t="s">
        <v>1405</v>
      </c>
      <c r="U485" s="3" t="s">
        <v>1407</v>
      </c>
      <c r="V485" s="3" t="s">
        <v>1405</v>
      </c>
      <c r="W485" s="3" t="s">
        <v>1407</v>
      </c>
      <c r="X485" s="3" t="s">
        <v>1405</v>
      </c>
      <c r="Y485" s="3" t="s">
        <v>1405</v>
      </c>
      <c r="Z485" s="3" t="s">
        <v>1405</v>
      </c>
      <c r="AA485" s="3" t="s">
        <v>1405</v>
      </c>
      <c r="AB485" s="3" t="s">
        <v>1405</v>
      </c>
      <c r="AC485" s="3" t="s">
        <v>1405</v>
      </c>
      <c r="AD485" s="3" t="s">
        <v>1405</v>
      </c>
      <c r="AE485" s="3" t="s">
        <v>1405</v>
      </c>
      <c r="AF485" s="3" t="s">
        <v>1405</v>
      </c>
      <c r="AG485" s="3" t="s">
        <v>1405</v>
      </c>
      <c r="AH485" s="3" t="s">
        <v>1405</v>
      </c>
      <c r="AI485" s="3" t="s">
        <v>1405</v>
      </c>
      <c r="AJ485" s="3" t="s">
        <v>1405</v>
      </c>
      <c r="AK485" s="3" t="s">
        <v>1405</v>
      </c>
      <c r="AL485" s="3" t="s">
        <v>1405</v>
      </c>
      <c r="AM485" s="3" t="s">
        <v>1405</v>
      </c>
      <c r="AN485" s="3" t="s">
        <v>1405</v>
      </c>
      <c r="AO485" s="3" t="s">
        <v>1405</v>
      </c>
      <c r="AP485" s="3" t="s">
        <v>1405</v>
      </c>
      <c r="AQ485" s="3" t="s">
        <v>1405</v>
      </c>
      <c r="AR485" s="3" t="s">
        <v>1405</v>
      </c>
      <c r="AS485" s="3" t="s">
        <v>1405</v>
      </c>
      <c r="AT485" s="3" t="s">
        <v>1405</v>
      </c>
      <c r="AU485" s="3" t="s">
        <v>1405</v>
      </c>
      <c r="AV485" s="3" t="s">
        <v>1405</v>
      </c>
      <c r="AW485" s="3" t="s">
        <v>1405</v>
      </c>
      <c r="AX485" s="3" t="s">
        <v>1405</v>
      </c>
      <c r="AY485" s="3" t="s">
        <v>1405</v>
      </c>
      <c r="AZ485" s="3" t="s">
        <v>1405</v>
      </c>
      <c r="BA485" s="3" t="s">
        <v>1405</v>
      </c>
      <c r="BB485" s="3" t="s">
        <v>1405</v>
      </c>
      <c r="BC485" s="3" t="s">
        <v>1405</v>
      </c>
      <c r="BD485" s="3" t="s">
        <v>1405</v>
      </c>
      <c r="BE485" s="3" t="s">
        <v>1405</v>
      </c>
      <c r="BF485" s="3" t="s">
        <v>1405</v>
      </c>
      <c r="BG485" s="3" t="s">
        <v>1405</v>
      </c>
      <c r="BH485" s="3" t="s">
        <v>1405</v>
      </c>
      <c r="BI485" s="3" t="s">
        <v>1405</v>
      </c>
      <c r="BJ485" s="3" t="s">
        <v>1405</v>
      </c>
      <c r="BK485" s="3" t="s">
        <v>1407</v>
      </c>
      <c r="BL485" s="3" t="s">
        <v>1405</v>
      </c>
      <c r="BM485" s="3" t="s">
        <v>1405</v>
      </c>
      <c r="BN485" s="3" t="s">
        <v>1405</v>
      </c>
      <c r="BO485" s="3" t="s">
        <v>1407</v>
      </c>
      <c r="BP485" s="3" t="s">
        <v>1405</v>
      </c>
      <c r="BQ485" s="3" t="s">
        <v>1405</v>
      </c>
      <c r="BR485" s="3" t="s">
        <v>1405</v>
      </c>
      <c r="BS485" s="3" t="s">
        <v>1405</v>
      </c>
      <c r="BT485" s="3" t="s">
        <v>1405</v>
      </c>
      <c r="BU485" s="3" t="str">
        <f t="shared" si="113"/>
        <v>89. PRODUCE THE CHEMICAL</v>
      </c>
      <c r="BV485" s="3" t="str">
        <f t="shared" si="113"/>
        <v/>
      </c>
      <c r="BW485" s="3" t="str">
        <f t="shared" si="113"/>
        <v>91. ON-SITE USE OF THE CHEMICAL</v>
      </c>
      <c r="BX485" s="3" t="str">
        <f t="shared" si="113"/>
        <v/>
      </c>
      <c r="BY485" s="3" t="str">
        <f t="shared" si="121"/>
        <v>93. AS A BYPRODUCT</v>
      </c>
      <c r="BZ485" s="3" t="str">
        <f t="shared" si="121"/>
        <v/>
      </c>
      <c r="CA485" s="3" t="str">
        <f t="shared" si="121"/>
        <v/>
      </c>
      <c r="CB485" s="3" t="str">
        <f t="shared" si="121"/>
        <v/>
      </c>
      <c r="CC485" s="3" t="str">
        <f t="shared" si="121"/>
        <v/>
      </c>
      <c r="CD485" s="3" t="str">
        <f t="shared" si="121"/>
        <v/>
      </c>
      <c r="CE485" s="3" t="str">
        <f t="shared" si="121"/>
        <v/>
      </c>
      <c r="CF485" s="3" t="str">
        <f t="shared" si="121"/>
        <v/>
      </c>
      <c r="CG485" s="3" t="str">
        <f t="shared" si="121"/>
        <v/>
      </c>
      <c r="CH485" s="3" t="str">
        <f t="shared" si="121"/>
        <v/>
      </c>
      <c r="CI485" s="3" t="str">
        <f t="shared" si="121"/>
        <v/>
      </c>
      <c r="CJ485" s="3" t="str">
        <f t="shared" si="121"/>
        <v/>
      </c>
      <c r="CK485" s="3" t="str">
        <f t="shared" si="121"/>
        <v/>
      </c>
      <c r="CL485" s="3" t="str">
        <f t="shared" si="121"/>
        <v/>
      </c>
      <c r="CM485" s="3" t="str">
        <f t="shared" si="121"/>
        <v/>
      </c>
      <c r="CN485" s="3" t="str">
        <f t="shared" si="123"/>
        <v/>
      </c>
      <c r="CO485" s="3" t="str">
        <f t="shared" si="123"/>
        <v/>
      </c>
      <c r="CP485" s="3" t="str">
        <f t="shared" si="123"/>
        <v/>
      </c>
      <c r="CQ485" s="3" t="str">
        <f t="shared" si="123"/>
        <v/>
      </c>
      <c r="CR485" s="3" t="str">
        <f t="shared" si="123"/>
        <v/>
      </c>
      <c r="CS485" s="3" t="str">
        <f t="shared" si="123"/>
        <v/>
      </c>
      <c r="CT485" s="3" t="str">
        <f t="shared" si="123"/>
        <v/>
      </c>
      <c r="CU485" s="3" t="str">
        <f t="shared" si="123"/>
        <v/>
      </c>
      <c r="CV485" s="3" t="str">
        <f t="shared" si="119"/>
        <v/>
      </c>
      <c r="CW485" s="3" t="str">
        <f t="shared" si="119"/>
        <v/>
      </c>
      <c r="CX485" s="3" t="str">
        <f t="shared" si="119"/>
        <v/>
      </c>
      <c r="CY485" s="3" t="str">
        <f t="shared" si="119"/>
        <v/>
      </c>
      <c r="CZ485" s="3" t="str">
        <f t="shared" si="119"/>
        <v/>
      </c>
      <c r="DA485" s="3" t="str">
        <f t="shared" si="119"/>
        <v/>
      </c>
      <c r="DB485" s="3" t="str">
        <f t="shared" si="119"/>
        <v/>
      </c>
      <c r="DC485" s="3" t="str">
        <f t="shared" si="119"/>
        <v/>
      </c>
      <c r="DD485" s="3" t="str">
        <f t="shared" si="117"/>
        <v/>
      </c>
      <c r="DE485" s="3" t="str">
        <f t="shared" si="117"/>
        <v/>
      </c>
      <c r="DF485" s="3" t="str">
        <f t="shared" si="117"/>
        <v/>
      </c>
      <c r="DG485" s="3" t="str">
        <f t="shared" si="117"/>
        <v/>
      </c>
      <c r="DH485" s="3" t="str">
        <f t="shared" si="117"/>
        <v/>
      </c>
      <c r="DI485" s="3" t="str">
        <f t="shared" si="117"/>
        <v/>
      </c>
      <c r="DJ485" s="3" t="str">
        <f t="shared" si="120"/>
        <v/>
      </c>
      <c r="DK485" s="3" t="str">
        <f t="shared" si="120"/>
        <v/>
      </c>
      <c r="DL485" s="3" t="str">
        <f t="shared" si="120"/>
        <v/>
      </c>
      <c r="DM485" s="3" t="str">
        <f t="shared" si="120"/>
        <v>133. ANCILLARY OR OTHER USE</v>
      </c>
      <c r="DN485" s="3" t="str">
        <f t="shared" si="120"/>
        <v/>
      </c>
      <c r="DO485" s="3" t="str">
        <f t="shared" si="120"/>
        <v/>
      </c>
      <c r="DP485" s="3" t="str">
        <f t="shared" si="124"/>
        <v/>
      </c>
      <c r="DQ485" s="3" t="str">
        <f t="shared" si="124"/>
        <v>137. Z304  FUEL</v>
      </c>
      <c r="DR485" s="3" t="str">
        <f t="shared" si="124"/>
        <v/>
      </c>
      <c r="DS485" s="3" t="str">
        <f t="shared" si="124"/>
        <v/>
      </c>
      <c r="DT485" s="3" t="str">
        <f t="shared" si="114"/>
        <v/>
      </c>
      <c r="DU485" s="3" t="str">
        <f t="shared" si="114"/>
        <v/>
      </c>
      <c r="DV485" s="3" t="str">
        <f t="shared" si="114"/>
        <v/>
      </c>
    </row>
    <row r="486" spans="1:126" ht="105">
      <c r="A486" t="s">
        <v>115</v>
      </c>
      <c r="B486">
        <v>2020</v>
      </c>
      <c r="C486" t="s">
        <v>114</v>
      </c>
      <c r="D486">
        <v>106990</v>
      </c>
      <c r="E486" s="31">
        <v>1320218809287</v>
      </c>
      <c r="F486" t="s">
        <v>838</v>
      </c>
      <c r="G486">
        <v>324110</v>
      </c>
      <c r="H486" t="s">
        <v>839</v>
      </c>
      <c r="I486" t="s">
        <v>840</v>
      </c>
      <c r="J486" t="s">
        <v>841</v>
      </c>
      <c r="K486" t="s">
        <v>131</v>
      </c>
      <c r="L486">
        <v>98221</v>
      </c>
      <c r="M486" s="47" t="str">
        <f t="shared" si="116"/>
        <v>89. PRODUCE THE CHEMICAL, 91. ON-SITE USE OF THE CHEMICAL, 95. USED AS A REACTANT, 98. P103  INTERMEDIATES, 101. ADDED AS A FORMULATION COMPONENT, 113. P299  OTHER, 115. REPACKAGING, 133. ANCILLARY OR OTHER USE, 142. Z399  OTHER</v>
      </c>
      <c r="N486" s="3" t="s">
        <v>80</v>
      </c>
      <c r="O486" s="3" t="s">
        <v>1409</v>
      </c>
      <c r="P486">
        <v>12</v>
      </c>
      <c r="Q486">
        <v>16</v>
      </c>
      <c r="R486">
        <v>28</v>
      </c>
      <c r="S486" s="3" t="s">
        <v>1407</v>
      </c>
      <c r="T486" s="3" t="s">
        <v>1405</v>
      </c>
      <c r="U486" s="3" t="s">
        <v>1407</v>
      </c>
      <c r="V486" s="3" t="s">
        <v>1405</v>
      </c>
      <c r="W486" s="3" t="s">
        <v>1405</v>
      </c>
      <c r="X486" s="3" t="s">
        <v>1405</v>
      </c>
      <c r="Y486" s="3" t="s">
        <v>1407</v>
      </c>
      <c r="Z486" s="3" t="s">
        <v>1405</v>
      </c>
      <c r="AA486" s="3" t="s">
        <v>1405</v>
      </c>
      <c r="AB486" s="3" t="s">
        <v>1407</v>
      </c>
      <c r="AC486" s="3" t="s">
        <v>1405</v>
      </c>
      <c r="AD486" s="3" t="s">
        <v>1405</v>
      </c>
      <c r="AE486" s="3" t="s">
        <v>1407</v>
      </c>
      <c r="AF486" s="3" t="s">
        <v>1405</v>
      </c>
      <c r="AG486" s="3" t="s">
        <v>1405</v>
      </c>
      <c r="AH486" s="3" t="s">
        <v>1405</v>
      </c>
      <c r="AI486" s="3" t="s">
        <v>1405</v>
      </c>
      <c r="AJ486" s="3" t="s">
        <v>1405</v>
      </c>
      <c r="AK486" s="3" t="s">
        <v>1405</v>
      </c>
      <c r="AL486" s="3" t="s">
        <v>1405</v>
      </c>
      <c r="AM486" s="3" t="s">
        <v>1405</v>
      </c>
      <c r="AN486" s="3" t="s">
        <v>1405</v>
      </c>
      <c r="AO486" s="3" t="s">
        <v>1405</v>
      </c>
      <c r="AP486" s="3" t="s">
        <v>1405</v>
      </c>
      <c r="AQ486" s="3" t="s">
        <v>1407</v>
      </c>
      <c r="AR486" s="3" t="s">
        <v>1405</v>
      </c>
      <c r="AS486" s="3" t="s">
        <v>1407</v>
      </c>
      <c r="AT486" s="3" t="s">
        <v>1405</v>
      </c>
      <c r="AU486" s="3" t="s">
        <v>1405</v>
      </c>
      <c r="AV486" s="3" t="s">
        <v>1405</v>
      </c>
      <c r="AW486" s="3" t="s">
        <v>1405</v>
      </c>
      <c r="AX486" s="3" t="s">
        <v>1405</v>
      </c>
      <c r="AY486" s="3" t="s">
        <v>1405</v>
      </c>
      <c r="AZ486" s="3" t="s">
        <v>1405</v>
      </c>
      <c r="BA486" s="3" t="s">
        <v>1405</v>
      </c>
      <c r="BB486" s="3" t="s">
        <v>1405</v>
      </c>
      <c r="BC486" s="3" t="s">
        <v>1405</v>
      </c>
      <c r="BD486" s="3" t="s">
        <v>1405</v>
      </c>
      <c r="BE486" s="3" t="s">
        <v>1405</v>
      </c>
      <c r="BF486" s="3" t="s">
        <v>1405</v>
      </c>
      <c r="BG486" s="3" t="s">
        <v>1405</v>
      </c>
      <c r="BH486" s="3" t="s">
        <v>1405</v>
      </c>
      <c r="BI486" s="3" t="s">
        <v>1405</v>
      </c>
      <c r="BJ486" s="3" t="s">
        <v>1405</v>
      </c>
      <c r="BK486" s="3" t="s">
        <v>1407</v>
      </c>
      <c r="BL486" s="3" t="s">
        <v>1405</v>
      </c>
      <c r="BM486" s="3" t="s">
        <v>1405</v>
      </c>
      <c r="BN486" s="3" t="s">
        <v>1405</v>
      </c>
      <c r="BO486" s="3" t="s">
        <v>1405</v>
      </c>
      <c r="BP486" s="3" t="s">
        <v>1405</v>
      </c>
      <c r="BQ486" s="3" t="s">
        <v>1405</v>
      </c>
      <c r="BR486" s="3" t="s">
        <v>1405</v>
      </c>
      <c r="BS486" s="3" t="s">
        <v>1405</v>
      </c>
      <c r="BT486" s="3" t="s">
        <v>1407</v>
      </c>
      <c r="BU486" s="3" t="str">
        <f t="shared" si="113"/>
        <v>89. PRODUCE THE CHEMICAL</v>
      </c>
      <c r="BV486" s="3" t="str">
        <f t="shared" si="113"/>
        <v/>
      </c>
      <c r="BW486" s="3" t="str">
        <f t="shared" si="113"/>
        <v>91. ON-SITE USE OF THE CHEMICAL</v>
      </c>
      <c r="BX486" s="3" t="str">
        <f t="shared" si="113"/>
        <v/>
      </c>
      <c r="BY486" s="3" t="str">
        <f t="shared" si="121"/>
        <v/>
      </c>
      <c r="BZ486" s="3" t="str">
        <f t="shared" si="121"/>
        <v/>
      </c>
      <c r="CA486" s="3" t="str">
        <f t="shared" si="121"/>
        <v>95. USED AS A REACTANT</v>
      </c>
      <c r="CB486" s="3" t="str">
        <f t="shared" si="121"/>
        <v/>
      </c>
      <c r="CC486" s="3" t="str">
        <f t="shared" si="121"/>
        <v/>
      </c>
      <c r="CD486" s="3" t="str">
        <f t="shared" si="121"/>
        <v>98. P103  INTERMEDIATES</v>
      </c>
      <c r="CE486" s="3" t="str">
        <f t="shared" si="121"/>
        <v/>
      </c>
      <c r="CF486" s="3" t="str">
        <f t="shared" si="121"/>
        <v/>
      </c>
      <c r="CG486" s="3" t="str">
        <f t="shared" si="121"/>
        <v>101. ADDED AS A FORMULATION COMPONENT</v>
      </c>
      <c r="CH486" s="3" t="str">
        <f t="shared" si="121"/>
        <v/>
      </c>
      <c r="CI486" s="3" t="str">
        <f t="shared" si="121"/>
        <v/>
      </c>
      <c r="CJ486" s="3" t="str">
        <f t="shared" si="121"/>
        <v/>
      </c>
      <c r="CK486" s="3" t="str">
        <f t="shared" si="121"/>
        <v/>
      </c>
      <c r="CL486" s="3" t="str">
        <f t="shared" si="121"/>
        <v/>
      </c>
      <c r="CM486" s="3" t="str">
        <f t="shared" si="121"/>
        <v/>
      </c>
      <c r="CN486" s="3" t="str">
        <f t="shared" si="123"/>
        <v/>
      </c>
      <c r="CO486" s="3" t="str">
        <f t="shared" si="123"/>
        <v/>
      </c>
      <c r="CP486" s="3" t="str">
        <f t="shared" si="123"/>
        <v/>
      </c>
      <c r="CQ486" s="3" t="str">
        <f t="shared" si="123"/>
        <v/>
      </c>
      <c r="CR486" s="3" t="str">
        <f t="shared" si="123"/>
        <v/>
      </c>
      <c r="CS486" s="3" t="str">
        <f t="shared" si="123"/>
        <v>113. P299  OTHER</v>
      </c>
      <c r="CT486" s="3" t="str">
        <f t="shared" si="123"/>
        <v/>
      </c>
      <c r="CU486" s="3" t="str">
        <f t="shared" si="123"/>
        <v>115. REPACKAGING</v>
      </c>
      <c r="CV486" s="3" t="str">
        <f t="shared" si="119"/>
        <v/>
      </c>
      <c r="CW486" s="3" t="str">
        <f t="shared" si="119"/>
        <v/>
      </c>
      <c r="CX486" s="3" t="str">
        <f t="shared" si="119"/>
        <v/>
      </c>
      <c r="CY486" s="3" t="str">
        <f t="shared" si="119"/>
        <v/>
      </c>
      <c r="CZ486" s="3" t="str">
        <f t="shared" si="119"/>
        <v/>
      </c>
      <c r="DA486" s="3" t="str">
        <f t="shared" si="119"/>
        <v/>
      </c>
      <c r="DB486" s="3" t="str">
        <f t="shared" si="119"/>
        <v/>
      </c>
      <c r="DC486" s="3" t="str">
        <f t="shared" si="119"/>
        <v/>
      </c>
      <c r="DD486" s="3" t="str">
        <f t="shared" si="117"/>
        <v/>
      </c>
      <c r="DE486" s="3" t="str">
        <f t="shared" si="117"/>
        <v/>
      </c>
      <c r="DF486" s="3" t="str">
        <f t="shared" si="117"/>
        <v/>
      </c>
      <c r="DG486" s="3" t="str">
        <f t="shared" si="117"/>
        <v/>
      </c>
      <c r="DH486" s="3" t="str">
        <f t="shared" si="117"/>
        <v/>
      </c>
      <c r="DI486" s="3" t="str">
        <f t="shared" si="117"/>
        <v/>
      </c>
      <c r="DJ486" s="3" t="str">
        <f t="shared" si="120"/>
        <v/>
      </c>
      <c r="DK486" s="3" t="str">
        <f t="shared" si="120"/>
        <v/>
      </c>
      <c r="DL486" s="3" t="str">
        <f t="shared" si="120"/>
        <v/>
      </c>
      <c r="DM486" s="3" t="str">
        <f t="shared" si="120"/>
        <v>133. ANCILLARY OR OTHER USE</v>
      </c>
      <c r="DN486" s="3" t="str">
        <f t="shared" si="120"/>
        <v/>
      </c>
      <c r="DO486" s="3" t="str">
        <f t="shared" si="120"/>
        <v/>
      </c>
      <c r="DP486" s="3" t="str">
        <f t="shared" si="124"/>
        <v/>
      </c>
      <c r="DQ486" s="3" t="str">
        <f t="shared" si="124"/>
        <v/>
      </c>
      <c r="DR486" s="3" t="str">
        <f t="shared" si="124"/>
        <v/>
      </c>
      <c r="DS486" s="3" t="str">
        <f t="shared" si="124"/>
        <v/>
      </c>
      <c r="DT486" s="3" t="str">
        <f t="shared" si="114"/>
        <v/>
      </c>
      <c r="DU486" s="3" t="str">
        <f t="shared" si="114"/>
        <v/>
      </c>
      <c r="DV486" s="3" t="str">
        <f t="shared" si="114"/>
        <v>142. Z399  OTHER</v>
      </c>
    </row>
    <row r="487" spans="1:126" ht="75">
      <c r="A487" t="s">
        <v>115</v>
      </c>
      <c r="B487">
        <v>2021</v>
      </c>
      <c r="C487" t="s">
        <v>114</v>
      </c>
      <c r="D487">
        <v>106990</v>
      </c>
      <c r="E487" s="31">
        <v>1321219870134</v>
      </c>
      <c r="F487" t="s">
        <v>838</v>
      </c>
      <c r="G487">
        <v>324110</v>
      </c>
      <c r="H487" t="s">
        <v>839</v>
      </c>
      <c r="I487" t="s">
        <v>840</v>
      </c>
      <c r="J487" t="s">
        <v>841</v>
      </c>
      <c r="K487" t="s">
        <v>131</v>
      </c>
      <c r="L487">
        <v>98221</v>
      </c>
      <c r="M487" s="47" t="str">
        <f t="shared" si="116"/>
        <v>89. PRODUCE THE CHEMICAL, 91. ON-SITE USE OF THE CHEMICAL, 93. AS A BYPRODUCT, 133. ANCILLARY OR OTHER USE, 137. Z304  FUEL</v>
      </c>
      <c r="N487" s="3" t="s">
        <v>80</v>
      </c>
      <c r="O487" s="3" t="s">
        <v>1409</v>
      </c>
      <c r="P487">
        <v>8</v>
      </c>
      <c r="Q487">
        <v>63</v>
      </c>
      <c r="R487">
        <v>71</v>
      </c>
      <c r="S487" s="3" t="s">
        <v>1407</v>
      </c>
      <c r="T487" s="3" t="s">
        <v>1405</v>
      </c>
      <c r="U487" s="3" t="s">
        <v>1407</v>
      </c>
      <c r="V487" s="3" t="s">
        <v>1405</v>
      </c>
      <c r="W487" s="3" t="s">
        <v>1407</v>
      </c>
      <c r="X487" s="3" t="s">
        <v>1405</v>
      </c>
      <c r="Y487" s="3" t="s">
        <v>1405</v>
      </c>
      <c r="Z487" s="3" t="s">
        <v>1405</v>
      </c>
      <c r="AA487" s="3" t="s">
        <v>1405</v>
      </c>
      <c r="AB487" s="3" t="s">
        <v>1405</v>
      </c>
      <c r="AC487" s="3" t="s">
        <v>1405</v>
      </c>
      <c r="AD487" s="3" t="s">
        <v>1405</v>
      </c>
      <c r="AE487" s="3" t="s">
        <v>1405</v>
      </c>
      <c r="AF487" s="3" t="s">
        <v>1405</v>
      </c>
      <c r="AG487" s="3" t="s">
        <v>1405</v>
      </c>
      <c r="AH487" s="3" t="s">
        <v>1405</v>
      </c>
      <c r="AI487" s="3" t="s">
        <v>1405</v>
      </c>
      <c r="AJ487" s="3" t="s">
        <v>1405</v>
      </c>
      <c r="AK487" s="3" t="s">
        <v>1405</v>
      </c>
      <c r="AL487" s="3" t="s">
        <v>1405</v>
      </c>
      <c r="AM487" s="3" t="s">
        <v>1405</v>
      </c>
      <c r="AN487" s="3" t="s">
        <v>1405</v>
      </c>
      <c r="AO487" s="3" t="s">
        <v>1405</v>
      </c>
      <c r="AP487" s="3" t="s">
        <v>1405</v>
      </c>
      <c r="AQ487" s="3" t="s">
        <v>1405</v>
      </c>
      <c r="AR487" s="3" t="s">
        <v>1405</v>
      </c>
      <c r="AS487" s="3" t="s">
        <v>1405</v>
      </c>
      <c r="AT487" s="3" t="s">
        <v>1405</v>
      </c>
      <c r="AU487" s="3" t="s">
        <v>1405</v>
      </c>
      <c r="AV487" s="3" t="s">
        <v>1405</v>
      </c>
      <c r="AW487" s="3" t="s">
        <v>1405</v>
      </c>
      <c r="AX487" s="3" t="s">
        <v>1405</v>
      </c>
      <c r="AY487" s="3" t="s">
        <v>1405</v>
      </c>
      <c r="AZ487" s="3" t="s">
        <v>1405</v>
      </c>
      <c r="BA487" s="3" t="s">
        <v>1405</v>
      </c>
      <c r="BB487" s="3" t="s">
        <v>1405</v>
      </c>
      <c r="BC487" s="3" t="s">
        <v>1405</v>
      </c>
      <c r="BD487" s="3" t="s">
        <v>1405</v>
      </c>
      <c r="BE487" s="3" t="s">
        <v>1405</v>
      </c>
      <c r="BF487" s="3" t="s">
        <v>1405</v>
      </c>
      <c r="BG487" s="3" t="s">
        <v>1405</v>
      </c>
      <c r="BH487" s="3" t="s">
        <v>1405</v>
      </c>
      <c r="BI487" s="3" t="s">
        <v>1405</v>
      </c>
      <c r="BJ487" s="3" t="s">
        <v>1405</v>
      </c>
      <c r="BK487" s="3" t="s">
        <v>1407</v>
      </c>
      <c r="BL487" s="3" t="s">
        <v>1405</v>
      </c>
      <c r="BM487" s="3" t="s">
        <v>1405</v>
      </c>
      <c r="BN487" s="3" t="s">
        <v>1405</v>
      </c>
      <c r="BO487" s="3" t="s">
        <v>1407</v>
      </c>
      <c r="BP487" s="3" t="s">
        <v>1405</v>
      </c>
      <c r="BQ487" s="3" t="s">
        <v>1405</v>
      </c>
      <c r="BR487" s="3" t="s">
        <v>1405</v>
      </c>
      <c r="BS487" s="3" t="s">
        <v>1405</v>
      </c>
      <c r="BT487" s="3" t="s">
        <v>1405</v>
      </c>
      <c r="BU487" s="3" t="str">
        <f t="shared" si="113"/>
        <v>89. PRODUCE THE CHEMICAL</v>
      </c>
      <c r="BV487" s="3" t="str">
        <f t="shared" si="113"/>
        <v/>
      </c>
      <c r="BW487" s="3" t="str">
        <f t="shared" si="113"/>
        <v>91. ON-SITE USE OF THE CHEMICAL</v>
      </c>
      <c r="BX487" s="3" t="str">
        <f t="shared" si="113"/>
        <v/>
      </c>
      <c r="BY487" s="3" t="str">
        <f t="shared" si="121"/>
        <v>93. AS A BYPRODUCT</v>
      </c>
      <c r="BZ487" s="3" t="str">
        <f t="shared" si="121"/>
        <v/>
      </c>
      <c r="CA487" s="3" t="str">
        <f t="shared" si="121"/>
        <v/>
      </c>
      <c r="CB487" s="3" t="str">
        <f t="shared" si="121"/>
        <v/>
      </c>
      <c r="CC487" s="3" t="str">
        <f t="shared" si="121"/>
        <v/>
      </c>
      <c r="CD487" s="3" t="str">
        <f t="shared" si="121"/>
        <v/>
      </c>
      <c r="CE487" s="3" t="str">
        <f t="shared" si="121"/>
        <v/>
      </c>
      <c r="CF487" s="3" t="str">
        <f t="shared" si="121"/>
        <v/>
      </c>
      <c r="CG487" s="3" t="str">
        <f t="shared" si="121"/>
        <v/>
      </c>
      <c r="CH487" s="3" t="str">
        <f t="shared" si="121"/>
        <v/>
      </c>
      <c r="CI487" s="3" t="str">
        <f t="shared" si="121"/>
        <v/>
      </c>
      <c r="CJ487" s="3" t="str">
        <f t="shared" si="121"/>
        <v/>
      </c>
      <c r="CK487" s="3" t="str">
        <f t="shared" si="121"/>
        <v/>
      </c>
      <c r="CL487" s="3" t="str">
        <f t="shared" si="121"/>
        <v/>
      </c>
      <c r="CM487" s="3" t="str">
        <f t="shared" si="121"/>
        <v/>
      </c>
      <c r="CN487" s="3" t="str">
        <f t="shared" si="123"/>
        <v/>
      </c>
      <c r="CO487" s="3" t="str">
        <f t="shared" si="123"/>
        <v/>
      </c>
      <c r="CP487" s="3" t="str">
        <f t="shared" si="123"/>
        <v/>
      </c>
      <c r="CQ487" s="3" t="str">
        <f t="shared" si="123"/>
        <v/>
      </c>
      <c r="CR487" s="3" t="str">
        <f t="shared" si="123"/>
        <v/>
      </c>
      <c r="CS487" s="3" t="str">
        <f t="shared" si="123"/>
        <v/>
      </c>
      <c r="CT487" s="3" t="str">
        <f t="shared" si="123"/>
        <v/>
      </c>
      <c r="CU487" s="3" t="str">
        <f t="shared" si="123"/>
        <v/>
      </c>
      <c r="CV487" s="3" t="str">
        <f t="shared" si="119"/>
        <v/>
      </c>
      <c r="CW487" s="3" t="str">
        <f t="shared" si="119"/>
        <v/>
      </c>
      <c r="CX487" s="3" t="str">
        <f t="shared" si="119"/>
        <v/>
      </c>
      <c r="CY487" s="3" t="str">
        <f t="shared" si="119"/>
        <v/>
      </c>
      <c r="CZ487" s="3" t="str">
        <f t="shared" si="119"/>
        <v/>
      </c>
      <c r="DA487" s="3" t="str">
        <f t="shared" si="119"/>
        <v/>
      </c>
      <c r="DB487" s="3" t="str">
        <f t="shared" si="119"/>
        <v/>
      </c>
      <c r="DC487" s="3" t="str">
        <f t="shared" si="119"/>
        <v/>
      </c>
      <c r="DD487" s="3" t="str">
        <f t="shared" si="117"/>
        <v/>
      </c>
      <c r="DE487" s="3" t="str">
        <f t="shared" si="117"/>
        <v/>
      </c>
      <c r="DF487" s="3" t="str">
        <f t="shared" si="117"/>
        <v/>
      </c>
      <c r="DG487" s="3" t="str">
        <f t="shared" si="117"/>
        <v/>
      </c>
      <c r="DH487" s="3" t="str">
        <f t="shared" si="117"/>
        <v/>
      </c>
      <c r="DI487" s="3" t="str">
        <f t="shared" si="117"/>
        <v/>
      </c>
      <c r="DJ487" s="3" t="str">
        <f t="shared" si="120"/>
        <v/>
      </c>
      <c r="DK487" s="3" t="str">
        <f t="shared" si="120"/>
        <v/>
      </c>
      <c r="DL487" s="3" t="str">
        <f t="shared" si="120"/>
        <v/>
      </c>
      <c r="DM487" s="3" t="str">
        <f t="shared" si="120"/>
        <v>133. ANCILLARY OR OTHER USE</v>
      </c>
      <c r="DN487" s="3" t="str">
        <f t="shared" si="120"/>
        <v/>
      </c>
      <c r="DO487" s="3" t="str">
        <f t="shared" si="120"/>
        <v/>
      </c>
      <c r="DP487" s="3" t="str">
        <f t="shared" si="124"/>
        <v/>
      </c>
      <c r="DQ487" s="3" t="str">
        <f t="shared" si="124"/>
        <v>137. Z304  FUEL</v>
      </c>
      <c r="DR487" s="3" t="str">
        <f t="shared" si="124"/>
        <v/>
      </c>
      <c r="DS487" s="3" t="str">
        <f t="shared" si="124"/>
        <v/>
      </c>
      <c r="DT487" s="3" t="str">
        <f t="shared" si="114"/>
        <v/>
      </c>
      <c r="DU487" s="3" t="str">
        <f t="shared" si="114"/>
        <v/>
      </c>
      <c r="DV487" s="3" t="str">
        <f t="shared" si="114"/>
        <v/>
      </c>
    </row>
    <row r="488" spans="1:126" ht="88.5" customHeight="1">
      <c r="A488" t="s">
        <v>115</v>
      </c>
      <c r="B488">
        <v>2017</v>
      </c>
      <c r="C488" t="s">
        <v>114</v>
      </c>
      <c r="D488">
        <v>106990</v>
      </c>
      <c r="E488" s="31">
        <v>1317216612147</v>
      </c>
      <c r="F488" t="s">
        <v>844</v>
      </c>
      <c r="G488">
        <v>324110</v>
      </c>
      <c r="H488" t="s">
        <v>845</v>
      </c>
      <c r="I488" t="s">
        <v>846</v>
      </c>
      <c r="J488" t="s">
        <v>847</v>
      </c>
      <c r="K488" t="s">
        <v>384</v>
      </c>
      <c r="L488">
        <v>74107</v>
      </c>
      <c r="M488" s="47" t="str">
        <f>_xlfn.TEXTJOIN(", ", TRUE, BU488:DV488)</f>
        <v>89. PRODUCE THE CHEMICAL, 91. ON-SITE USE OF THE CHEMICAL, 93. AS A BYPRODUCT, 95. USED AS A REACTANT, 101. ADDED AS A FORMULATION COMPONENT, 115. REPACKAGING, 133. ANCILLARY OR OTHER USE</v>
      </c>
      <c r="N488" s="3" t="s">
        <v>1419</v>
      </c>
      <c r="O488" s="3" t="s">
        <v>1409</v>
      </c>
      <c r="P488">
        <v>5</v>
      </c>
      <c r="Q488">
        <v>250</v>
      </c>
      <c r="R488">
        <v>255</v>
      </c>
      <c r="S488" s="3" t="s">
        <v>1407</v>
      </c>
      <c r="T488" s="3" t="s">
        <v>1405</v>
      </c>
      <c r="U488" s="3" t="s">
        <v>1407</v>
      </c>
      <c r="V488" s="3" t="s">
        <v>1405</v>
      </c>
      <c r="W488" s="3" t="s">
        <v>1407</v>
      </c>
      <c r="X488" s="3" t="s">
        <v>1405</v>
      </c>
      <c r="Y488" s="3" t="s">
        <v>1407</v>
      </c>
      <c r="AE488" s="3" t="s">
        <v>1407</v>
      </c>
      <c r="AR488" s="3" t="s">
        <v>1405</v>
      </c>
      <c r="AS488" s="3" t="s">
        <v>1407</v>
      </c>
      <c r="AT488" s="3" t="s">
        <v>1405</v>
      </c>
      <c r="AV488" s="3" t="s">
        <v>1405</v>
      </c>
      <c r="BD488" s="3" t="s">
        <v>1405</v>
      </c>
      <c r="BK488" s="3" t="s">
        <v>1407</v>
      </c>
      <c r="BU488" s="3" t="str">
        <f t="shared" si="113"/>
        <v>89. PRODUCE THE CHEMICAL</v>
      </c>
      <c r="BV488" s="3" t="str">
        <f t="shared" si="113"/>
        <v/>
      </c>
      <c r="BW488" s="3" t="str">
        <f t="shared" si="113"/>
        <v>91. ON-SITE USE OF THE CHEMICAL</v>
      </c>
      <c r="BX488" s="3" t="str">
        <f t="shared" si="113"/>
        <v/>
      </c>
      <c r="BY488" s="3" t="str">
        <f t="shared" si="121"/>
        <v>93. AS A BYPRODUCT</v>
      </c>
      <c r="BZ488" s="3" t="str">
        <f t="shared" si="121"/>
        <v/>
      </c>
      <c r="CA488" s="3" t="str">
        <f t="shared" si="121"/>
        <v>95. USED AS A REACTANT</v>
      </c>
      <c r="CB488" s="3" t="str">
        <f t="shared" si="121"/>
        <v/>
      </c>
      <c r="CC488" s="3" t="str">
        <f t="shared" si="121"/>
        <v/>
      </c>
      <c r="CD488" s="3" t="str">
        <f t="shared" si="121"/>
        <v/>
      </c>
      <c r="CE488" s="3" t="str">
        <f t="shared" si="121"/>
        <v/>
      </c>
      <c r="CF488" s="3" t="str">
        <f t="shared" si="121"/>
        <v/>
      </c>
      <c r="CG488" s="3" t="str">
        <f t="shared" si="121"/>
        <v>101. ADDED AS A FORMULATION COMPONENT</v>
      </c>
      <c r="CH488" s="3" t="str">
        <f t="shared" si="121"/>
        <v/>
      </c>
      <c r="CI488" s="3" t="str">
        <f t="shared" si="121"/>
        <v/>
      </c>
      <c r="CJ488" s="3" t="str">
        <f t="shared" si="121"/>
        <v/>
      </c>
      <c r="CK488" s="3" t="str">
        <f t="shared" si="121"/>
        <v/>
      </c>
      <c r="CL488" s="3" t="str">
        <f t="shared" si="121"/>
        <v/>
      </c>
      <c r="CM488" s="3" t="str">
        <f t="shared" si="121"/>
        <v/>
      </c>
      <c r="CN488" s="3" t="str">
        <f t="shared" si="123"/>
        <v/>
      </c>
      <c r="CO488" s="3" t="str">
        <f t="shared" si="123"/>
        <v/>
      </c>
      <c r="CP488" s="3" t="str">
        <f t="shared" si="123"/>
        <v/>
      </c>
      <c r="CQ488" s="3" t="str">
        <f t="shared" si="123"/>
        <v/>
      </c>
      <c r="CR488" s="3" t="str">
        <f t="shared" si="123"/>
        <v/>
      </c>
      <c r="CS488" s="3" t="str">
        <f t="shared" si="123"/>
        <v/>
      </c>
      <c r="CT488" s="3" t="str">
        <f t="shared" si="123"/>
        <v/>
      </c>
      <c r="CU488" s="3" t="str">
        <f t="shared" si="123"/>
        <v>115. REPACKAGING</v>
      </c>
      <c r="CV488" s="3" t="str">
        <f t="shared" si="119"/>
        <v/>
      </c>
      <c r="CW488" s="3" t="str">
        <f t="shared" si="119"/>
        <v/>
      </c>
      <c r="CX488" s="3" t="str">
        <f t="shared" si="119"/>
        <v/>
      </c>
      <c r="CY488" s="3" t="str">
        <f t="shared" si="119"/>
        <v/>
      </c>
      <c r="CZ488" s="3" t="str">
        <f t="shared" si="119"/>
        <v/>
      </c>
      <c r="DA488" s="3" t="str">
        <f t="shared" si="119"/>
        <v/>
      </c>
      <c r="DB488" s="3" t="str">
        <f t="shared" si="119"/>
        <v/>
      </c>
      <c r="DC488" s="3" t="str">
        <f t="shared" si="119"/>
        <v/>
      </c>
      <c r="DD488" s="3" t="str">
        <f t="shared" si="117"/>
        <v/>
      </c>
      <c r="DE488" s="3" t="str">
        <f t="shared" si="117"/>
        <v/>
      </c>
      <c r="DF488" s="3" t="str">
        <f t="shared" si="117"/>
        <v/>
      </c>
      <c r="DG488" s="3" t="str">
        <f t="shared" si="117"/>
        <v/>
      </c>
      <c r="DH488" s="3" t="str">
        <f t="shared" si="117"/>
        <v/>
      </c>
      <c r="DI488" s="3" t="str">
        <f t="shared" si="117"/>
        <v/>
      </c>
      <c r="DJ488" s="3" t="str">
        <f t="shared" si="120"/>
        <v/>
      </c>
      <c r="DK488" s="3" t="str">
        <f t="shared" si="120"/>
        <v/>
      </c>
      <c r="DL488" s="3" t="str">
        <f t="shared" si="120"/>
        <v/>
      </c>
      <c r="DM488" s="3" t="str">
        <f t="shared" si="120"/>
        <v>133. ANCILLARY OR OTHER USE</v>
      </c>
      <c r="DN488" s="3" t="str">
        <f t="shared" si="120"/>
        <v/>
      </c>
      <c r="DO488" s="3" t="str">
        <f t="shared" si="120"/>
        <v/>
      </c>
      <c r="DP488" s="3" t="str">
        <f t="shared" si="124"/>
        <v/>
      </c>
      <c r="DQ488" s="3" t="str">
        <f t="shared" si="124"/>
        <v/>
      </c>
      <c r="DR488" s="3" t="str">
        <f t="shared" si="124"/>
        <v/>
      </c>
      <c r="DS488" s="3" t="str">
        <f t="shared" si="124"/>
        <v/>
      </c>
      <c r="DT488" s="3" t="str">
        <f t="shared" si="114"/>
        <v/>
      </c>
      <c r="DU488" s="3" t="str">
        <f t="shared" si="114"/>
        <v/>
      </c>
      <c r="DV488" s="3" t="str">
        <f t="shared" si="114"/>
        <v/>
      </c>
    </row>
    <row r="489" spans="1:126" ht="129.6" customHeight="1">
      <c r="A489" t="s">
        <v>115</v>
      </c>
      <c r="B489">
        <v>2018</v>
      </c>
      <c r="C489" t="s">
        <v>114</v>
      </c>
      <c r="D489">
        <v>106990</v>
      </c>
      <c r="E489" s="31">
        <v>1318218477432</v>
      </c>
      <c r="F489" t="s">
        <v>844</v>
      </c>
      <c r="G489">
        <v>324110</v>
      </c>
      <c r="H489" t="s">
        <v>845</v>
      </c>
      <c r="I489" t="s">
        <v>846</v>
      </c>
      <c r="J489" t="s">
        <v>847</v>
      </c>
      <c r="K489" t="s">
        <v>384</v>
      </c>
      <c r="L489">
        <v>74107</v>
      </c>
      <c r="M489" s="47" t="str">
        <f t="shared" si="116"/>
        <v>89. PRODUCE THE CHEMICAL, 91. ON-SITE USE OF THE CHEMICAL, 93. AS A BYPRODUCT, 95. USED AS A REACTANT, 96. P101  FEEDSTOCKS, 98. P103  INTERMEDIATES, 101. ADDED AS A FORMULATION COMPONENT, 113. P299  OTHER, 115. REPACKAGING, 133. ANCILLARY OR OTHER USE, 137. Z304  FUEL</v>
      </c>
      <c r="N489" s="3" t="s">
        <v>1419</v>
      </c>
      <c r="O489" s="3" t="s">
        <v>1409</v>
      </c>
      <c r="P489">
        <v>5</v>
      </c>
      <c r="Q489">
        <v>5</v>
      </c>
      <c r="R489">
        <v>10</v>
      </c>
      <c r="S489" s="3" t="s">
        <v>1407</v>
      </c>
      <c r="T489" s="3" t="s">
        <v>1405</v>
      </c>
      <c r="U489" s="3" t="s">
        <v>1407</v>
      </c>
      <c r="V489" s="3" t="s">
        <v>1405</v>
      </c>
      <c r="W489" s="3" t="s">
        <v>1407</v>
      </c>
      <c r="X489" s="3" t="s">
        <v>1405</v>
      </c>
      <c r="Y489" s="3" t="s">
        <v>1407</v>
      </c>
      <c r="Z489" s="3" t="s">
        <v>1407</v>
      </c>
      <c r="AA489" s="3" t="s">
        <v>1405</v>
      </c>
      <c r="AB489" s="3" t="s">
        <v>1407</v>
      </c>
      <c r="AC489" s="3" t="s">
        <v>1405</v>
      </c>
      <c r="AD489" s="3" t="s">
        <v>1405</v>
      </c>
      <c r="AE489" s="3" t="s">
        <v>1407</v>
      </c>
      <c r="AF489" s="3" t="s">
        <v>1405</v>
      </c>
      <c r="AG489" s="3" t="s">
        <v>1405</v>
      </c>
      <c r="AH489" s="3" t="s">
        <v>1405</v>
      </c>
      <c r="AI489" s="3" t="s">
        <v>1405</v>
      </c>
      <c r="AJ489" s="3" t="s">
        <v>1405</v>
      </c>
      <c r="AK489" s="3" t="s">
        <v>1405</v>
      </c>
      <c r="AL489" s="3" t="s">
        <v>1405</v>
      </c>
      <c r="AM489" s="3" t="s">
        <v>1405</v>
      </c>
      <c r="AN489" s="3" t="s">
        <v>1405</v>
      </c>
      <c r="AO489" s="3" t="s">
        <v>1405</v>
      </c>
      <c r="AP489" s="3" t="s">
        <v>1405</v>
      </c>
      <c r="AQ489" s="3" t="s">
        <v>1407</v>
      </c>
      <c r="AR489" s="3" t="s">
        <v>1405</v>
      </c>
      <c r="AS489" s="3" t="s">
        <v>1407</v>
      </c>
      <c r="AT489" s="3" t="s">
        <v>1405</v>
      </c>
      <c r="AU489" s="3" t="s">
        <v>1405</v>
      </c>
      <c r="AV489" s="3" t="s">
        <v>1405</v>
      </c>
      <c r="AW489" s="3" t="s">
        <v>1405</v>
      </c>
      <c r="AX489" s="3" t="s">
        <v>1405</v>
      </c>
      <c r="AY489" s="3" t="s">
        <v>1405</v>
      </c>
      <c r="AZ489" s="3" t="s">
        <v>1405</v>
      </c>
      <c r="BA489" s="3" t="s">
        <v>1405</v>
      </c>
      <c r="BB489" s="3" t="s">
        <v>1405</v>
      </c>
      <c r="BC489" s="3" t="s">
        <v>1405</v>
      </c>
      <c r="BD489" s="3" t="s">
        <v>1405</v>
      </c>
      <c r="BE489" s="3" t="s">
        <v>1405</v>
      </c>
      <c r="BF489" s="3" t="s">
        <v>1405</v>
      </c>
      <c r="BG489" s="3" t="s">
        <v>1405</v>
      </c>
      <c r="BH489" s="3" t="s">
        <v>1405</v>
      </c>
      <c r="BI489" s="3" t="s">
        <v>1405</v>
      </c>
      <c r="BJ489" s="3" t="s">
        <v>1405</v>
      </c>
      <c r="BK489" s="3" t="s">
        <v>1407</v>
      </c>
      <c r="BL489" s="3" t="s">
        <v>1405</v>
      </c>
      <c r="BM489" s="3" t="s">
        <v>1405</v>
      </c>
      <c r="BN489" s="3" t="s">
        <v>1405</v>
      </c>
      <c r="BO489" s="3" t="s">
        <v>1407</v>
      </c>
      <c r="BP489" s="3" t="s">
        <v>1405</v>
      </c>
      <c r="BQ489" s="3" t="s">
        <v>1405</v>
      </c>
      <c r="BR489" s="3" t="s">
        <v>1405</v>
      </c>
      <c r="BS489" s="3" t="s">
        <v>1405</v>
      </c>
      <c r="BT489" s="3" t="s">
        <v>1405</v>
      </c>
      <c r="BU489" s="3" t="str">
        <f t="shared" si="113"/>
        <v>89. PRODUCE THE CHEMICAL</v>
      </c>
      <c r="BV489" s="3" t="str">
        <f t="shared" si="113"/>
        <v/>
      </c>
      <c r="BW489" s="3" t="str">
        <f t="shared" si="113"/>
        <v>91. ON-SITE USE OF THE CHEMICAL</v>
      </c>
      <c r="BX489" s="3" t="str">
        <f t="shared" si="113"/>
        <v/>
      </c>
      <c r="BY489" s="3" t="str">
        <f t="shared" si="121"/>
        <v>93. AS A BYPRODUCT</v>
      </c>
      <c r="BZ489" s="3" t="str">
        <f t="shared" si="121"/>
        <v/>
      </c>
      <c r="CA489" s="3" t="str">
        <f t="shared" si="121"/>
        <v>95. USED AS A REACTANT</v>
      </c>
      <c r="CB489" s="3" t="str">
        <f t="shared" si="121"/>
        <v>96. P101  FEEDSTOCKS</v>
      </c>
      <c r="CC489" s="3" t="str">
        <f t="shared" si="121"/>
        <v/>
      </c>
      <c r="CD489" s="3" t="str">
        <f t="shared" si="121"/>
        <v>98. P103  INTERMEDIATES</v>
      </c>
      <c r="CE489" s="3" t="str">
        <f t="shared" si="121"/>
        <v/>
      </c>
      <c r="CF489" s="3" t="str">
        <f t="shared" si="121"/>
        <v/>
      </c>
      <c r="CG489" s="3" t="str">
        <f t="shared" si="121"/>
        <v>101. ADDED AS A FORMULATION COMPONENT</v>
      </c>
      <c r="CH489" s="3" t="str">
        <f t="shared" si="121"/>
        <v/>
      </c>
      <c r="CI489" s="3" t="str">
        <f t="shared" si="121"/>
        <v/>
      </c>
      <c r="CJ489" s="3" t="str">
        <f t="shared" si="121"/>
        <v/>
      </c>
      <c r="CK489" s="3" t="str">
        <f t="shared" si="121"/>
        <v/>
      </c>
      <c r="CL489" s="3" t="str">
        <f t="shared" si="121"/>
        <v/>
      </c>
      <c r="CM489" s="3" t="str">
        <f t="shared" si="121"/>
        <v/>
      </c>
      <c r="CN489" s="3" t="str">
        <f t="shared" si="123"/>
        <v/>
      </c>
      <c r="CO489" s="3" t="str">
        <f t="shared" si="123"/>
        <v/>
      </c>
      <c r="CP489" s="3" t="str">
        <f t="shared" si="123"/>
        <v/>
      </c>
      <c r="CQ489" s="3" t="str">
        <f t="shared" si="123"/>
        <v/>
      </c>
      <c r="CR489" s="3" t="str">
        <f t="shared" si="123"/>
        <v/>
      </c>
      <c r="CS489" s="3" t="str">
        <f t="shared" si="123"/>
        <v>113. P299  OTHER</v>
      </c>
      <c r="CT489" s="3" t="str">
        <f t="shared" si="123"/>
        <v/>
      </c>
      <c r="CU489" s="3" t="str">
        <f t="shared" si="123"/>
        <v>115. REPACKAGING</v>
      </c>
      <c r="CV489" s="3" t="str">
        <f t="shared" si="119"/>
        <v/>
      </c>
      <c r="CW489" s="3" t="str">
        <f t="shared" si="119"/>
        <v/>
      </c>
      <c r="CX489" s="3" t="str">
        <f t="shared" si="119"/>
        <v/>
      </c>
      <c r="CY489" s="3" t="str">
        <f t="shared" si="119"/>
        <v/>
      </c>
      <c r="CZ489" s="3" t="str">
        <f t="shared" si="119"/>
        <v/>
      </c>
      <c r="DA489" s="3" t="str">
        <f t="shared" si="119"/>
        <v/>
      </c>
      <c r="DB489" s="3" t="str">
        <f t="shared" si="119"/>
        <v/>
      </c>
      <c r="DC489" s="3" t="str">
        <f t="shared" si="119"/>
        <v/>
      </c>
      <c r="DD489" s="3" t="str">
        <f t="shared" si="117"/>
        <v/>
      </c>
      <c r="DE489" s="3" t="str">
        <f t="shared" si="117"/>
        <v/>
      </c>
      <c r="DF489" s="3" t="str">
        <f t="shared" si="117"/>
        <v/>
      </c>
      <c r="DG489" s="3" t="str">
        <f t="shared" si="117"/>
        <v/>
      </c>
      <c r="DH489" s="3" t="str">
        <f t="shared" si="117"/>
        <v/>
      </c>
      <c r="DI489" s="3" t="str">
        <f t="shared" si="117"/>
        <v/>
      </c>
      <c r="DJ489" s="3" t="str">
        <f t="shared" si="120"/>
        <v/>
      </c>
      <c r="DK489" s="3" t="str">
        <f t="shared" si="120"/>
        <v/>
      </c>
      <c r="DL489" s="3" t="str">
        <f t="shared" si="120"/>
        <v/>
      </c>
      <c r="DM489" s="3" t="str">
        <f t="shared" si="120"/>
        <v>133. ANCILLARY OR OTHER USE</v>
      </c>
      <c r="DN489" s="3" t="str">
        <f t="shared" si="120"/>
        <v/>
      </c>
      <c r="DO489" s="3" t="str">
        <f t="shared" si="120"/>
        <v/>
      </c>
      <c r="DP489" s="3" t="str">
        <f t="shared" si="124"/>
        <v/>
      </c>
      <c r="DQ489" s="3" t="str">
        <f t="shared" si="124"/>
        <v>137. Z304  FUEL</v>
      </c>
      <c r="DR489" s="3" t="str">
        <f t="shared" si="124"/>
        <v/>
      </c>
      <c r="DS489" s="3" t="str">
        <f t="shared" si="124"/>
        <v/>
      </c>
      <c r="DT489" s="3" t="str">
        <f t="shared" si="114"/>
        <v/>
      </c>
      <c r="DU489" s="3" t="str">
        <f t="shared" si="114"/>
        <v/>
      </c>
      <c r="DV489" s="3" t="str">
        <f t="shared" si="114"/>
        <v/>
      </c>
    </row>
    <row r="490" spans="1:126" ht="117.6" customHeight="1">
      <c r="A490" t="s">
        <v>115</v>
      </c>
      <c r="B490">
        <v>2019</v>
      </c>
      <c r="C490" t="s">
        <v>114</v>
      </c>
      <c r="D490">
        <v>106990</v>
      </c>
      <c r="E490" s="31">
        <v>1319218477507</v>
      </c>
      <c r="F490" t="s">
        <v>844</v>
      </c>
      <c r="G490">
        <v>324110</v>
      </c>
      <c r="H490" t="s">
        <v>845</v>
      </c>
      <c r="I490" t="s">
        <v>846</v>
      </c>
      <c r="J490" t="s">
        <v>847</v>
      </c>
      <c r="K490" t="s">
        <v>384</v>
      </c>
      <c r="L490">
        <v>74107</v>
      </c>
      <c r="M490" s="47" t="str">
        <f t="shared" si="116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0" s="3" t="s">
        <v>1419</v>
      </c>
      <c r="O490" s="3" t="s">
        <v>1409</v>
      </c>
      <c r="P490">
        <v>5</v>
      </c>
      <c r="Q490">
        <v>0</v>
      </c>
      <c r="R490">
        <v>5</v>
      </c>
      <c r="S490" s="3" t="s">
        <v>1407</v>
      </c>
      <c r="T490" s="3" t="s">
        <v>1405</v>
      </c>
      <c r="U490" s="3" t="s">
        <v>1407</v>
      </c>
      <c r="V490" s="3" t="s">
        <v>1405</v>
      </c>
      <c r="W490" s="3" t="s">
        <v>1407</v>
      </c>
      <c r="X490" s="3" t="s">
        <v>1405</v>
      </c>
      <c r="Y490" s="3" t="s">
        <v>1407</v>
      </c>
      <c r="Z490" s="3" t="s">
        <v>1407</v>
      </c>
      <c r="AA490" s="3" t="s">
        <v>1405</v>
      </c>
      <c r="AB490" s="3" t="s">
        <v>1405</v>
      </c>
      <c r="AC490" s="3" t="s">
        <v>1405</v>
      </c>
      <c r="AD490" s="3" t="s">
        <v>1405</v>
      </c>
      <c r="AE490" s="3" t="s">
        <v>1407</v>
      </c>
      <c r="AF490" s="3" t="s">
        <v>1405</v>
      </c>
      <c r="AG490" s="3" t="s">
        <v>1405</v>
      </c>
      <c r="AH490" s="3" t="s">
        <v>1405</v>
      </c>
      <c r="AI490" s="3" t="s">
        <v>1405</v>
      </c>
      <c r="AJ490" s="3" t="s">
        <v>1405</v>
      </c>
      <c r="AK490" s="3" t="s">
        <v>1405</v>
      </c>
      <c r="AL490" s="3" t="s">
        <v>1405</v>
      </c>
      <c r="AM490" s="3" t="s">
        <v>1405</v>
      </c>
      <c r="AN490" s="3" t="s">
        <v>1405</v>
      </c>
      <c r="AO490" s="3" t="s">
        <v>1405</v>
      </c>
      <c r="AP490" s="3" t="s">
        <v>1405</v>
      </c>
      <c r="AQ490" s="3" t="s">
        <v>1407</v>
      </c>
      <c r="AR490" s="3" t="s">
        <v>1405</v>
      </c>
      <c r="AS490" s="3" t="s">
        <v>1407</v>
      </c>
      <c r="AT490" s="3" t="s">
        <v>1405</v>
      </c>
      <c r="AU490" s="3" t="s">
        <v>1405</v>
      </c>
      <c r="AV490" s="3" t="s">
        <v>1405</v>
      </c>
      <c r="AW490" s="3" t="s">
        <v>1405</v>
      </c>
      <c r="AX490" s="3" t="s">
        <v>1405</v>
      </c>
      <c r="AY490" s="3" t="s">
        <v>1405</v>
      </c>
      <c r="AZ490" s="3" t="s">
        <v>1405</v>
      </c>
      <c r="BA490" s="3" t="s">
        <v>1405</v>
      </c>
      <c r="BB490" s="3" t="s">
        <v>1405</v>
      </c>
      <c r="BC490" s="3" t="s">
        <v>1405</v>
      </c>
      <c r="BD490" s="3" t="s">
        <v>1405</v>
      </c>
      <c r="BE490" s="3" t="s">
        <v>1405</v>
      </c>
      <c r="BF490" s="3" t="s">
        <v>1405</v>
      </c>
      <c r="BG490" s="3" t="s">
        <v>1405</v>
      </c>
      <c r="BH490" s="3" t="s">
        <v>1405</v>
      </c>
      <c r="BI490" s="3" t="s">
        <v>1405</v>
      </c>
      <c r="BJ490" s="3" t="s">
        <v>1405</v>
      </c>
      <c r="BK490" s="3" t="s">
        <v>1407</v>
      </c>
      <c r="BL490" s="3" t="s">
        <v>1405</v>
      </c>
      <c r="BM490" s="3" t="s">
        <v>1405</v>
      </c>
      <c r="BN490" s="3" t="s">
        <v>1405</v>
      </c>
      <c r="BO490" s="3" t="s">
        <v>1407</v>
      </c>
      <c r="BP490" s="3" t="s">
        <v>1405</v>
      </c>
      <c r="BQ490" s="3" t="s">
        <v>1405</v>
      </c>
      <c r="BR490" s="3" t="s">
        <v>1405</v>
      </c>
      <c r="BS490" s="3" t="s">
        <v>1405</v>
      </c>
      <c r="BT490" s="3" t="s">
        <v>1405</v>
      </c>
      <c r="BU490" s="3" t="str">
        <f t="shared" si="113"/>
        <v>89. PRODUCE THE CHEMICAL</v>
      </c>
      <c r="BV490" s="3" t="str">
        <f t="shared" si="113"/>
        <v/>
      </c>
      <c r="BW490" s="3" t="str">
        <f t="shared" si="113"/>
        <v>91. ON-SITE USE OF THE CHEMICAL</v>
      </c>
      <c r="BX490" s="3" t="str">
        <f t="shared" si="113"/>
        <v/>
      </c>
      <c r="BY490" s="3" t="str">
        <f t="shared" si="121"/>
        <v>93. AS A BYPRODUCT</v>
      </c>
      <c r="BZ490" s="3" t="str">
        <f t="shared" si="121"/>
        <v/>
      </c>
      <c r="CA490" s="3" t="str">
        <f t="shared" si="121"/>
        <v>95. USED AS A REACTANT</v>
      </c>
      <c r="CB490" s="3" t="str">
        <f t="shared" si="121"/>
        <v>96. P101  FEEDSTOCKS</v>
      </c>
      <c r="CC490" s="3" t="str">
        <f t="shared" si="121"/>
        <v/>
      </c>
      <c r="CD490" s="3" t="str">
        <f t="shared" si="121"/>
        <v/>
      </c>
      <c r="CE490" s="3" t="str">
        <f t="shared" si="121"/>
        <v/>
      </c>
      <c r="CF490" s="3" t="str">
        <f t="shared" si="121"/>
        <v/>
      </c>
      <c r="CG490" s="3" t="str">
        <f t="shared" si="121"/>
        <v>101. ADDED AS A FORMULATION COMPONENT</v>
      </c>
      <c r="CH490" s="3" t="str">
        <f t="shared" si="121"/>
        <v/>
      </c>
      <c r="CI490" s="3" t="str">
        <f t="shared" si="121"/>
        <v/>
      </c>
      <c r="CJ490" s="3" t="str">
        <f t="shared" si="121"/>
        <v/>
      </c>
      <c r="CK490" s="3" t="str">
        <f t="shared" si="121"/>
        <v/>
      </c>
      <c r="CL490" s="3" t="str">
        <f t="shared" si="121"/>
        <v/>
      </c>
      <c r="CM490" s="3" t="str">
        <f t="shared" si="121"/>
        <v/>
      </c>
      <c r="CN490" s="3" t="str">
        <f t="shared" si="123"/>
        <v/>
      </c>
      <c r="CO490" s="3" t="str">
        <f t="shared" si="123"/>
        <v/>
      </c>
      <c r="CP490" s="3" t="str">
        <f t="shared" si="123"/>
        <v/>
      </c>
      <c r="CQ490" s="3" t="str">
        <f t="shared" si="123"/>
        <v/>
      </c>
      <c r="CR490" s="3" t="str">
        <f t="shared" si="123"/>
        <v/>
      </c>
      <c r="CS490" s="3" t="str">
        <f t="shared" si="123"/>
        <v>113. P299  OTHER</v>
      </c>
      <c r="CT490" s="3" t="str">
        <f t="shared" si="123"/>
        <v/>
      </c>
      <c r="CU490" s="3" t="str">
        <f t="shared" si="123"/>
        <v>115. REPACKAGING</v>
      </c>
      <c r="CV490" s="3" t="str">
        <f t="shared" si="119"/>
        <v/>
      </c>
      <c r="CW490" s="3" t="str">
        <f t="shared" si="119"/>
        <v/>
      </c>
      <c r="CX490" s="3" t="str">
        <f t="shared" si="119"/>
        <v/>
      </c>
      <c r="CY490" s="3" t="str">
        <f t="shared" si="119"/>
        <v/>
      </c>
      <c r="CZ490" s="3" t="str">
        <f t="shared" si="119"/>
        <v/>
      </c>
      <c r="DA490" s="3" t="str">
        <f t="shared" si="119"/>
        <v/>
      </c>
      <c r="DB490" s="3" t="str">
        <f t="shared" si="119"/>
        <v/>
      </c>
      <c r="DC490" s="3" t="str">
        <f t="shared" si="119"/>
        <v/>
      </c>
      <c r="DD490" s="3" t="str">
        <f t="shared" si="117"/>
        <v/>
      </c>
      <c r="DE490" s="3" t="str">
        <f t="shared" si="117"/>
        <v/>
      </c>
      <c r="DF490" s="3" t="str">
        <f t="shared" si="117"/>
        <v/>
      </c>
      <c r="DG490" s="3" t="str">
        <f t="shared" si="117"/>
        <v/>
      </c>
      <c r="DH490" s="3" t="str">
        <f t="shared" si="117"/>
        <v/>
      </c>
      <c r="DI490" s="3" t="str">
        <f t="shared" si="117"/>
        <v/>
      </c>
      <c r="DJ490" s="3" t="str">
        <f t="shared" si="120"/>
        <v/>
      </c>
      <c r="DK490" s="3" t="str">
        <f t="shared" si="120"/>
        <v/>
      </c>
      <c r="DL490" s="3" t="str">
        <f t="shared" si="120"/>
        <v/>
      </c>
      <c r="DM490" s="3" t="str">
        <f t="shared" si="120"/>
        <v>133. ANCILLARY OR OTHER USE</v>
      </c>
      <c r="DN490" s="3" t="str">
        <f t="shared" si="120"/>
        <v/>
      </c>
      <c r="DO490" s="3" t="str">
        <f t="shared" si="120"/>
        <v/>
      </c>
      <c r="DP490" s="3" t="str">
        <f t="shared" si="124"/>
        <v/>
      </c>
      <c r="DQ490" s="3" t="str">
        <f t="shared" si="124"/>
        <v>137. Z304  FUEL</v>
      </c>
      <c r="DR490" s="3" t="str">
        <f t="shared" si="124"/>
        <v/>
      </c>
      <c r="DS490" s="3" t="str">
        <f t="shared" si="124"/>
        <v/>
      </c>
      <c r="DT490" s="3" t="str">
        <f t="shared" si="114"/>
        <v/>
      </c>
      <c r="DU490" s="3" t="str">
        <f t="shared" si="114"/>
        <v/>
      </c>
      <c r="DV490" s="3" t="str">
        <f t="shared" si="114"/>
        <v/>
      </c>
    </row>
    <row r="491" spans="1:126" ht="75">
      <c r="A491" t="s">
        <v>115</v>
      </c>
      <c r="B491">
        <v>2020</v>
      </c>
      <c r="C491" t="s">
        <v>114</v>
      </c>
      <c r="D491">
        <v>106990</v>
      </c>
      <c r="E491" s="31">
        <v>1320219383736</v>
      </c>
      <c r="F491" t="s">
        <v>844</v>
      </c>
      <c r="G491">
        <v>324110</v>
      </c>
      <c r="H491" t="s">
        <v>845</v>
      </c>
      <c r="I491" t="s">
        <v>846</v>
      </c>
      <c r="J491" t="s">
        <v>847</v>
      </c>
      <c r="K491" t="s">
        <v>384</v>
      </c>
      <c r="L491">
        <v>74107</v>
      </c>
      <c r="M491" s="47" t="str">
        <f t="shared" si="116"/>
        <v>95. USED AS A REACTANT, 97. P102  RAW MATERIALS, 117. PROCESSED / RECYCLING</v>
      </c>
      <c r="N491" s="3" t="s">
        <v>1419</v>
      </c>
      <c r="O491" s="3" t="s">
        <v>1409</v>
      </c>
      <c r="P491">
        <v>5</v>
      </c>
      <c r="Q491">
        <v>0</v>
      </c>
      <c r="R491">
        <v>5</v>
      </c>
      <c r="S491" s="3" t="s">
        <v>1405</v>
      </c>
      <c r="T491" s="3" t="s">
        <v>1405</v>
      </c>
      <c r="U491" s="3" t="s">
        <v>1405</v>
      </c>
      <c r="V491" s="3" t="s">
        <v>1405</v>
      </c>
      <c r="W491" s="3" t="s">
        <v>1405</v>
      </c>
      <c r="X491" s="3" t="s">
        <v>1405</v>
      </c>
      <c r="Y491" s="3" t="s">
        <v>1407</v>
      </c>
      <c r="Z491" s="3" t="s">
        <v>1405</v>
      </c>
      <c r="AA491" s="3" t="s">
        <v>1407</v>
      </c>
      <c r="AB491" s="3" t="s">
        <v>1405</v>
      </c>
      <c r="AC491" s="3" t="s">
        <v>1405</v>
      </c>
      <c r="AD491" s="3" t="s">
        <v>1405</v>
      </c>
      <c r="AE491" s="3" t="s">
        <v>1405</v>
      </c>
      <c r="AF491" s="3" t="s">
        <v>1405</v>
      </c>
      <c r="AG491" s="3" t="s">
        <v>1405</v>
      </c>
      <c r="AH491" s="3" t="s">
        <v>1405</v>
      </c>
      <c r="AI491" s="3" t="s">
        <v>1405</v>
      </c>
      <c r="AJ491" s="3" t="s">
        <v>1405</v>
      </c>
      <c r="AK491" s="3" t="s">
        <v>1405</v>
      </c>
      <c r="AL491" s="3" t="s">
        <v>1405</v>
      </c>
      <c r="AM491" s="3" t="s">
        <v>1405</v>
      </c>
      <c r="AN491" s="3" t="s">
        <v>1405</v>
      </c>
      <c r="AO491" s="3" t="s">
        <v>1405</v>
      </c>
      <c r="AP491" s="3" t="s">
        <v>1405</v>
      </c>
      <c r="AQ491" s="3" t="s">
        <v>1405</v>
      </c>
      <c r="AR491" s="3" t="s">
        <v>1405</v>
      </c>
      <c r="AS491" s="3" t="s">
        <v>1405</v>
      </c>
      <c r="AT491" s="3" t="s">
        <v>1405</v>
      </c>
      <c r="AU491" s="3" t="s">
        <v>1407</v>
      </c>
      <c r="AV491" s="3" t="s">
        <v>1405</v>
      </c>
      <c r="AW491" s="3" t="s">
        <v>1405</v>
      </c>
      <c r="AX491" s="3" t="s">
        <v>1405</v>
      </c>
      <c r="AY491" s="3" t="s">
        <v>1405</v>
      </c>
      <c r="AZ491" s="3" t="s">
        <v>1405</v>
      </c>
      <c r="BA491" s="3" t="s">
        <v>1405</v>
      </c>
      <c r="BB491" s="3" t="s">
        <v>1405</v>
      </c>
      <c r="BC491" s="3" t="s">
        <v>1405</v>
      </c>
      <c r="BD491" s="3" t="s">
        <v>1405</v>
      </c>
      <c r="BE491" s="3" t="s">
        <v>1405</v>
      </c>
      <c r="BF491" s="3" t="s">
        <v>1405</v>
      </c>
      <c r="BG491" s="3" t="s">
        <v>1405</v>
      </c>
      <c r="BH491" s="3" t="s">
        <v>1405</v>
      </c>
      <c r="BI491" s="3" t="s">
        <v>1405</v>
      </c>
      <c r="BJ491" s="3" t="s">
        <v>1405</v>
      </c>
      <c r="BK491" s="3" t="s">
        <v>1405</v>
      </c>
      <c r="BL491" s="3" t="s">
        <v>1405</v>
      </c>
      <c r="BM491" s="3" t="s">
        <v>1405</v>
      </c>
      <c r="BN491" s="3" t="s">
        <v>1405</v>
      </c>
      <c r="BO491" s="3" t="s">
        <v>1405</v>
      </c>
      <c r="BP491" s="3" t="s">
        <v>1405</v>
      </c>
      <c r="BQ491" s="3" t="s">
        <v>1405</v>
      </c>
      <c r="BR491" s="3" t="s">
        <v>1405</v>
      </c>
      <c r="BS491" s="3" t="s">
        <v>1405</v>
      </c>
      <c r="BT491" s="3" t="s">
        <v>1405</v>
      </c>
      <c r="BU491" s="3" t="str">
        <f t="shared" si="113"/>
        <v/>
      </c>
      <c r="BV491" s="3" t="str">
        <f t="shared" si="113"/>
        <v/>
      </c>
      <c r="BW491" s="3" t="str">
        <f t="shared" si="113"/>
        <v/>
      </c>
      <c r="BX491" s="3" t="str">
        <f t="shared" si="113"/>
        <v/>
      </c>
      <c r="BY491" s="3" t="str">
        <f t="shared" si="113"/>
        <v/>
      </c>
      <c r="BZ491" s="3" t="str">
        <f t="shared" si="113"/>
        <v/>
      </c>
      <c r="CA491" s="3" t="str">
        <f t="shared" si="113"/>
        <v>95. USED AS A REACTANT</v>
      </c>
      <c r="CB491" s="3" t="str">
        <f t="shared" si="113"/>
        <v/>
      </c>
      <c r="CC491" s="3" t="str">
        <f t="shared" si="113"/>
        <v>97. P102  RAW MATERIALS</v>
      </c>
      <c r="CD491" s="3" t="str">
        <f t="shared" si="113"/>
        <v/>
      </c>
      <c r="CE491" s="3" t="str">
        <f t="shared" si="113"/>
        <v/>
      </c>
      <c r="CF491" s="3" t="str">
        <f t="shared" si="113"/>
        <v/>
      </c>
      <c r="CG491" s="3" t="str">
        <f t="shared" si="113"/>
        <v/>
      </c>
      <c r="CH491" s="3" t="str">
        <f t="shared" si="113"/>
        <v/>
      </c>
      <c r="CI491" s="3" t="str">
        <f t="shared" si="113"/>
        <v/>
      </c>
      <c r="CJ491" s="3" t="str">
        <f t="shared" si="113"/>
        <v/>
      </c>
      <c r="CK491" s="3" t="str">
        <f t="shared" ref="CK491:CS527" si="125">IF(AI491="Yes", CK$1,"")</f>
        <v/>
      </c>
      <c r="CL491" s="3" t="str">
        <f t="shared" si="125"/>
        <v/>
      </c>
      <c r="CM491" s="3" t="str">
        <f t="shared" si="125"/>
        <v/>
      </c>
      <c r="CN491" s="3" t="str">
        <f t="shared" si="123"/>
        <v/>
      </c>
      <c r="CO491" s="3" t="str">
        <f t="shared" si="123"/>
        <v/>
      </c>
      <c r="CP491" s="3" t="str">
        <f t="shared" si="123"/>
        <v/>
      </c>
      <c r="CQ491" s="3" t="str">
        <f t="shared" si="123"/>
        <v/>
      </c>
      <c r="CR491" s="3" t="str">
        <f t="shared" si="123"/>
        <v/>
      </c>
      <c r="CS491" s="3" t="str">
        <f t="shared" si="123"/>
        <v/>
      </c>
      <c r="CT491" s="3" t="str">
        <f t="shared" si="123"/>
        <v/>
      </c>
      <c r="CU491" s="3" t="str">
        <f t="shared" si="123"/>
        <v/>
      </c>
      <c r="CV491" s="3" t="str">
        <f t="shared" si="119"/>
        <v/>
      </c>
      <c r="CW491" s="3" t="str">
        <f t="shared" si="119"/>
        <v>117. PROCESSED / RECYCLING</v>
      </c>
      <c r="CX491" s="3" t="str">
        <f t="shared" si="119"/>
        <v/>
      </c>
      <c r="CY491" s="3" t="str">
        <f t="shared" si="119"/>
        <v/>
      </c>
      <c r="CZ491" s="3" t="str">
        <f t="shared" si="119"/>
        <v/>
      </c>
      <c r="DA491" s="3" t="str">
        <f t="shared" si="119"/>
        <v/>
      </c>
      <c r="DB491" s="3" t="str">
        <f t="shared" si="119"/>
        <v/>
      </c>
      <c r="DC491" s="3" t="str">
        <f t="shared" si="119"/>
        <v/>
      </c>
      <c r="DD491" s="3" t="str">
        <f t="shared" si="117"/>
        <v/>
      </c>
      <c r="DE491" s="3" t="str">
        <f t="shared" si="117"/>
        <v/>
      </c>
      <c r="DF491" s="3" t="str">
        <f t="shared" si="117"/>
        <v/>
      </c>
      <c r="DG491" s="3" t="str">
        <f t="shared" si="117"/>
        <v/>
      </c>
      <c r="DH491" s="3" t="str">
        <f t="shared" si="117"/>
        <v/>
      </c>
      <c r="DI491" s="3" t="str">
        <f t="shared" si="117"/>
        <v/>
      </c>
      <c r="DJ491" s="3" t="str">
        <f t="shared" si="120"/>
        <v/>
      </c>
      <c r="DK491" s="3" t="str">
        <f t="shared" si="120"/>
        <v/>
      </c>
      <c r="DL491" s="3" t="str">
        <f t="shared" si="120"/>
        <v/>
      </c>
      <c r="DM491" s="3" t="str">
        <f t="shared" si="120"/>
        <v/>
      </c>
      <c r="DN491" s="3" t="str">
        <f t="shared" si="120"/>
        <v/>
      </c>
      <c r="DO491" s="3" t="str">
        <f t="shared" si="120"/>
        <v/>
      </c>
      <c r="DP491" s="3" t="str">
        <f t="shared" si="124"/>
        <v/>
      </c>
      <c r="DQ491" s="3" t="str">
        <f t="shared" si="124"/>
        <v/>
      </c>
      <c r="DR491" s="3" t="str">
        <f t="shared" si="124"/>
        <v/>
      </c>
      <c r="DS491" s="3" t="str">
        <f t="shared" si="124"/>
        <v/>
      </c>
      <c r="DT491" s="3" t="str">
        <f t="shared" si="114"/>
        <v/>
      </c>
      <c r="DU491" s="3" t="str">
        <f t="shared" si="114"/>
        <v/>
      </c>
      <c r="DV491" s="3" t="str">
        <f t="shared" si="114"/>
        <v/>
      </c>
    </row>
    <row r="492" spans="1:126" ht="111.95" customHeight="1">
      <c r="A492" t="s">
        <v>115</v>
      </c>
      <c r="B492">
        <v>2021</v>
      </c>
      <c r="C492" t="s">
        <v>114</v>
      </c>
      <c r="D492">
        <v>106990</v>
      </c>
      <c r="E492" s="31">
        <v>1321220519437</v>
      </c>
      <c r="F492" t="s">
        <v>844</v>
      </c>
      <c r="G492">
        <v>324110</v>
      </c>
      <c r="H492" t="s">
        <v>845</v>
      </c>
      <c r="I492" t="s">
        <v>846</v>
      </c>
      <c r="J492" t="s">
        <v>847</v>
      </c>
      <c r="K492" t="s">
        <v>384</v>
      </c>
      <c r="L492">
        <v>74107</v>
      </c>
      <c r="M492" s="47" t="str">
        <f t="shared" si="116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2" s="3" t="s">
        <v>1419</v>
      </c>
      <c r="O492" s="3" t="s">
        <v>1409</v>
      </c>
      <c r="P492">
        <v>3.4</v>
      </c>
      <c r="Q492">
        <v>0</v>
      </c>
      <c r="R492">
        <v>3.4</v>
      </c>
      <c r="S492" s="3" t="s">
        <v>1407</v>
      </c>
      <c r="T492" s="3" t="s">
        <v>1405</v>
      </c>
      <c r="U492" s="3" t="s">
        <v>1407</v>
      </c>
      <c r="V492" s="3" t="s">
        <v>1405</v>
      </c>
      <c r="W492" s="3" t="s">
        <v>1407</v>
      </c>
      <c r="X492" s="3" t="s">
        <v>1405</v>
      </c>
      <c r="Y492" s="3" t="s">
        <v>1407</v>
      </c>
      <c r="Z492" s="3" t="s">
        <v>1407</v>
      </c>
      <c r="AA492" s="3" t="s">
        <v>1405</v>
      </c>
      <c r="AB492" s="3" t="s">
        <v>1405</v>
      </c>
      <c r="AC492" s="3" t="s">
        <v>1405</v>
      </c>
      <c r="AD492" s="3" t="s">
        <v>1405</v>
      </c>
      <c r="AE492" s="3" t="s">
        <v>1407</v>
      </c>
      <c r="AF492" s="3" t="s">
        <v>1405</v>
      </c>
      <c r="AG492" s="3" t="s">
        <v>1405</v>
      </c>
      <c r="AH492" s="3" t="s">
        <v>1405</v>
      </c>
      <c r="AI492" s="3" t="s">
        <v>1405</v>
      </c>
      <c r="AJ492" s="3" t="s">
        <v>1405</v>
      </c>
      <c r="AK492" s="3" t="s">
        <v>1405</v>
      </c>
      <c r="AL492" s="3" t="s">
        <v>1405</v>
      </c>
      <c r="AM492" s="3" t="s">
        <v>1405</v>
      </c>
      <c r="AN492" s="3" t="s">
        <v>1405</v>
      </c>
      <c r="AO492" s="3" t="s">
        <v>1405</v>
      </c>
      <c r="AP492" s="3" t="s">
        <v>1405</v>
      </c>
      <c r="AQ492" s="3" t="s">
        <v>1407</v>
      </c>
      <c r="AR492" s="3" t="s">
        <v>1405</v>
      </c>
      <c r="AS492" s="3" t="s">
        <v>1407</v>
      </c>
      <c r="AT492" s="3" t="s">
        <v>1405</v>
      </c>
      <c r="AU492" s="3" t="s">
        <v>1405</v>
      </c>
      <c r="AV492" s="3" t="s">
        <v>1405</v>
      </c>
      <c r="AW492" s="3" t="s">
        <v>1405</v>
      </c>
      <c r="AX492" s="3" t="s">
        <v>1405</v>
      </c>
      <c r="AY492" s="3" t="s">
        <v>1405</v>
      </c>
      <c r="AZ492" s="3" t="s">
        <v>1405</v>
      </c>
      <c r="BA492" s="3" t="s">
        <v>1405</v>
      </c>
      <c r="BB492" s="3" t="s">
        <v>1405</v>
      </c>
      <c r="BC492" s="3" t="s">
        <v>1405</v>
      </c>
      <c r="BD492" s="3" t="s">
        <v>1405</v>
      </c>
      <c r="BE492" s="3" t="s">
        <v>1405</v>
      </c>
      <c r="BF492" s="3" t="s">
        <v>1405</v>
      </c>
      <c r="BG492" s="3" t="s">
        <v>1405</v>
      </c>
      <c r="BH492" s="3" t="s">
        <v>1405</v>
      </c>
      <c r="BI492" s="3" t="s">
        <v>1405</v>
      </c>
      <c r="BJ492" s="3" t="s">
        <v>1405</v>
      </c>
      <c r="BK492" s="3" t="s">
        <v>1407</v>
      </c>
      <c r="BL492" s="3" t="s">
        <v>1405</v>
      </c>
      <c r="BM492" s="3" t="s">
        <v>1405</v>
      </c>
      <c r="BN492" s="3" t="s">
        <v>1405</v>
      </c>
      <c r="BO492" s="3" t="s">
        <v>1407</v>
      </c>
      <c r="BP492" s="3" t="s">
        <v>1405</v>
      </c>
      <c r="BQ492" s="3" t="s">
        <v>1405</v>
      </c>
      <c r="BR492" s="3" t="s">
        <v>1405</v>
      </c>
      <c r="BS492" s="3" t="s">
        <v>1405</v>
      </c>
      <c r="BT492" s="3" t="s">
        <v>1405</v>
      </c>
      <c r="BU492" s="3" t="str">
        <f t="shared" si="113"/>
        <v>89. PRODUCE THE CHEMICAL</v>
      </c>
      <c r="BV492" s="3" t="str">
        <f t="shared" si="113"/>
        <v/>
      </c>
      <c r="BW492" s="3" t="str">
        <f t="shared" si="113"/>
        <v>91. ON-SITE USE OF THE CHEMICAL</v>
      </c>
      <c r="BX492" s="3" t="str">
        <f t="shared" si="113"/>
        <v/>
      </c>
      <c r="BY492" s="3" t="str">
        <f t="shared" si="113"/>
        <v>93. AS A BYPRODUCT</v>
      </c>
      <c r="BZ492" s="3" t="str">
        <f t="shared" si="113"/>
        <v/>
      </c>
      <c r="CA492" s="3" t="str">
        <f t="shared" si="113"/>
        <v>95. USED AS A REACTANT</v>
      </c>
      <c r="CB492" s="3" t="str">
        <f t="shared" si="113"/>
        <v>96. P101  FEEDSTOCKS</v>
      </c>
      <c r="CC492" s="3" t="str">
        <f t="shared" si="113"/>
        <v/>
      </c>
      <c r="CD492" s="3" t="str">
        <f t="shared" si="113"/>
        <v/>
      </c>
      <c r="CE492" s="3" t="str">
        <f t="shared" si="113"/>
        <v/>
      </c>
      <c r="CF492" s="3" t="str">
        <f t="shared" si="113"/>
        <v/>
      </c>
      <c r="CG492" s="3" t="str">
        <f t="shared" si="113"/>
        <v>101. ADDED AS A FORMULATION COMPONENT</v>
      </c>
      <c r="CH492" s="3" t="str">
        <f t="shared" si="113"/>
        <v/>
      </c>
      <c r="CI492" s="3" t="str">
        <f t="shared" si="113"/>
        <v/>
      </c>
      <c r="CJ492" s="3" t="str">
        <f t="shared" si="113"/>
        <v/>
      </c>
      <c r="CK492" s="3" t="str">
        <f t="shared" si="125"/>
        <v/>
      </c>
      <c r="CL492" s="3" t="str">
        <f t="shared" si="125"/>
        <v/>
      </c>
      <c r="CM492" s="3" t="str">
        <f t="shared" si="125"/>
        <v/>
      </c>
      <c r="CN492" s="3" t="str">
        <f t="shared" si="123"/>
        <v/>
      </c>
      <c r="CO492" s="3" t="str">
        <f t="shared" si="123"/>
        <v/>
      </c>
      <c r="CP492" s="3" t="str">
        <f t="shared" si="123"/>
        <v/>
      </c>
      <c r="CQ492" s="3" t="str">
        <f t="shared" si="123"/>
        <v/>
      </c>
      <c r="CR492" s="3" t="str">
        <f t="shared" si="123"/>
        <v/>
      </c>
      <c r="CS492" s="3" t="str">
        <f t="shared" si="123"/>
        <v>113. P299  OTHER</v>
      </c>
      <c r="CT492" s="3" t="str">
        <f t="shared" si="123"/>
        <v/>
      </c>
      <c r="CU492" s="3" t="str">
        <f t="shared" si="123"/>
        <v>115. REPACKAGING</v>
      </c>
      <c r="CV492" s="3" t="str">
        <f t="shared" si="119"/>
        <v/>
      </c>
      <c r="CW492" s="3" t="str">
        <f t="shared" si="119"/>
        <v/>
      </c>
      <c r="CX492" s="3" t="str">
        <f t="shared" si="119"/>
        <v/>
      </c>
      <c r="CY492" s="3" t="str">
        <f t="shared" si="119"/>
        <v/>
      </c>
      <c r="CZ492" s="3" t="str">
        <f t="shared" si="119"/>
        <v/>
      </c>
      <c r="DA492" s="3" t="str">
        <f t="shared" si="119"/>
        <v/>
      </c>
      <c r="DB492" s="3" t="str">
        <f t="shared" si="119"/>
        <v/>
      </c>
      <c r="DC492" s="3" t="str">
        <f t="shared" si="119"/>
        <v/>
      </c>
      <c r="DD492" s="3" t="str">
        <f t="shared" si="117"/>
        <v/>
      </c>
      <c r="DE492" s="3" t="str">
        <f t="shared" si="117"/>
        <v/>
      </c>
      <c r="DF492" s="3" t="str">
        <f t="shared" si="117"/>
        <v/>
      </c>
      <c r="DG492" s="3" t="str">
        <f t="shared" si="117"/>
        <v/>
      </c>
      <c r="DH492" s="3" t="str">
        <f t="shared" si="117"/>
        <v/>
      </c>
      <c r="DI492" s="3" t="str">
        <f t="shared" si="117"/>
        <v/>
      </c>
      <c r="DJ492" s="3" t="str">
        <f t="shared" si="120"/>
        <v/>
      </c>
      <c r="DK492" s="3" t="str">
        <f t="shared" si="120"/>
        <v/>
      </c>
      <c r="DL492" s="3" t="str">
        <f t="shared" si="120"/>
        <v/>
      </c>
      <c r="DM492" s="3" t="str">
        <f t="shared" si="120"/>
        <v>133. ANCILLARY OR OTHER USE</v>
      </c>
      <c r="DN492" s="3" t="str">
        <f t="shared" si="120"/>
        <v/>
      </c>
      <c r="DO492" s="3" t="str">
        <f t="shared" si="120"/>
        <v/>
      </c>
      <c r="DP492" s="3" t="str">
        <f t="shared" si="124"/>
        <v/>
      </c>
      <c r="DQ492" s="3" t="str">
        <f t="shared" si="124"/>
        <v>137. Z304  FUEL</v>
      </c>
      <c r="DR492" s="3" t="str">
        <f t="shared" si="124"/>
        <v/>
      </c>
      <c r="DS492" s="3" t="str">
        <f t="shared" si="124"/>
        <v/>
      </c>
      <c r="DT492" s="3" t="str">
        <f t="shared" si="114"/>
        <v/>
      </c>
      <c r="DU492" s="3" t="str">
        <f t="shared" si="114"/>
        <v/>
      </c>
      <c r="DV492" s="3" t="str">
        <f t="shared" si="114"/>
        <v/>
      </c>
    </row>
    <row r="493" spans="1:126" ht="75">
      <c r="A493" t="s">
        <v>115</v>
      </c>
      <c r="B493">
        <v>2016</v>
      </c>
      <c r="C493" t="s">
        <v>114</v>
      </c>
      <c r="D493">
        <v>106990</v>
      </c>
      <c r="E493" s="31">
        <v>1316215494865</v>
      </c>
      <c r="F493" t="s">
        <v>849</v>
      </c>
      <c r="G493">
        <v>324110</v>
      </c>
      <c r="H493" t="s">
        <v>850</v>
      </c>
      <c r="I493" t="s">
        <v>851</v>
      </c>
      <c r="J493" t="s">
        <v>852</v>
      </c>
      <c r="K493" t="s">
        <v>334</v>
      </c>
      <c r="L493">
        <v>84087</v>
      </c>
      <c r="M493" s="3" t="str">
        <f t="shared" si="116"/>
        <v>89. PRODUCE THE CHEMICAL, 91. ON-SITE USE OF THE CHEMICAL, 95. USED AS A REACTANT, 101. ADDED AS A FORMULATION COMPONENT, 115. REPACKAGING, 133. ANCILLARY OR OTHER USE</v>
      </c>
      <c r="N493" s="3" t="s">
        <v>1419</v>
      </c>
      <c r="O493" s="3" t="s">
        <v>1409</v>
      </c>
      <c r="P493">
        <v>5</v>
      </c>
      <c r="Q493">
        <v>0</v>
      </c>
      <c r="R493">
        <v>5</v>
      </c>
      <c r="S493" s="3" t="s">
        <v>1407</v>
      </c>
      <c r="T493" s="3" t="s">
        <v>1405</v>
      </c>
      <c r="U493" s="3" t="s">
        <v>1407</v>
      </c>
      <c r="V493" s="3" t="s">
        <v>1405</v>
      </c>
      <c r="W493" s="3" t="s">
        <v>1405</v>
      </c>
      <c r="X493" s="3" t="s">
        <v>1405</v>
      </c>
      <c r="Y493" s="3" t="s">
        <v>1407</v>
      </c>
      <c r="AE493" s="3" t="s">
        <v>1407</v>
      </c>
      <c r="AR493" s="3" t="s">
        <v>1405</v>
      </c>
      <c r="AS493" s="3" t="s">
        <v>1407</v>
      </c>
      <c r="AT493" s="3" t="s">
        <v>1405</v>
      </c>
      <c r="AV493" s="3" t="s">
        <v>1405</v>
      </c>
      <c r="BD493" s="3" t="s">
        <v>1405</v>
      </c>
      <c r="BK493" s="3" t="s">
        <v>1407</v>
      </c>
      <c r="BU493" s="3" t="str">
        <f t="shared" si="113"/>
        <v>89. PRODUCE THE CHEMICAL</v>
      </c>
      <c r="BV493" s="3" t="str">
        <f t="shared" si="113"/>
        <v/>
      </c>
      <c r="BW493" s="3" t="str">
        <f t="shared" si="113"/>
        <v>91. ON-SITE USE OF THE CHEMICAL</v>
      </c>
      <c r="BX493" s="3" t="str">
        <f t="shared" si="113"/>
        <v/>
      </c>
      <c r="BY493" s="3" t="str">
        <f t="shared" si="113"/>
        <v/>
      </c>
      <c r="BZ493" s="3" t="str">
        <f t="shared" si="113"/>
        <v/>
      </c>
      <c r="CA493" s="3" t="str">
        <f t="shared" si="113"/>
        <v>95. USED AS A REACTANT</v>
      </c>
      <c r="CB493" s="3" t="str">
        <f t="shared" si="113"/>
        <v/>
      </c>
      <c r="CC493" s="3" t="str">
        <f t="shared" si="113"/>
        <v/>
      </c>
      <c r="CD493" s="3" t="str">
        <f t="shared" si="113"/>
        <v/>
      </c>
      <c r="CE493" s="3" t="str">
        <f t="shared" si="113"/>
        <v/>
      </c>
      <c r="CF493" s="3" t="str">
        <f t="shared" si="113"/>
        <v/>
      </c>
      <c r="CG493" s="3" t="str">
        <f t="shared" si="113"/>
        <v>101. ADDED AS A FORMULATION COMPONENT</v>
      </c>
      <c r="CH493" s="3" t="str">
        <f t="shared" si="113"/>
        <v/>
      </c>
      <c r="CI493" s="3" t="str">
        <f t="shared" si="113"/>
        <v/>
      </c>
      <c r="CJ493" s="3" t="str">
        <f t="shared" si="113"/>
        <v/>
      </c>
      <c r="CK493" s="3" t="str">
        <f t="shared" si="125"/>
        <v/>
      </c>
      <c r="CL493" s="3" t="str">
        <f t="shared" si="125"/>
        <v/>
      </c>
      <c r="CM493" s="3" t="str">
        <f t="shared" si="125"/>
        <v/>
      </c>
      <c r="CN493" s="3" t="str">
        <f t="shared" si="123"/>
        <v/>
      </c>
      <c r="CO493" s="3" t="str">
        <f t="shared" si="123"/>
        <v/>
      </c>
      <c r="CP493" s="3" t="str">
        <f t="shared" si="123"/>
        <v/>
      </c>
      <c r="CQ493" s="3" t="str">
        <f t="shared" si="123"/>
        <v/>
      </c>
      <c r="CR493" s="3" t="str">
        <f t="shared" si="123"/>
        <v/>
      </c>
      <c r="CS493" s="3" t="str">
        <f t="shared" si="123"/>
        <v/>
      </c>
      <c r="CT493" s="3" t="str">
        <f t="shared" si="123"/>
        <v/>
      </c>
      <c r="CU493" s="3" t="str">
        <f t="shared" si="123"/>
        <v>115. REPACKAGING</v>
      </c>
      <c r="CV493" s="3" t="str">
        <f t="shared" si="119"/>
        <v/>
      </c>
      <c r="CW493" s="3" t="str">
        <f t="shared" si="119"/>
        <v/>
      </c>
      <c r="CX493" s="3" t="str">
        <f t="shared" si="119"/>
        <v/>
      </c>
      <c r="CY493" s="3" t="str">
        <f t="shared" si="119"/>
        <v/>
      </c>
      <c r="CZ493" s="3" t="str">
        <f t="shared" si="119"/>
        <v/>
      </c>
      <c r="DA493" s="3" t="str">
        <f t="shared" si="119"/>
        <v/>
      </c>
      <c r="DB493" s="3" t="str">
        <f t="shared" si="119"/>
        <v/>
      </c>
      <c r="DC493" s="3" t="str">
        <f t="shared" si="119"/>
        <v/>
      </c>
      <c r="DD493" s="3" t="str">
        <f t="shared" si="117"/>
        <v/>
      </c>
      <c r="DE493" s="3" t="str">
        <f t="shared" si="117"/>
        <v/>
      </c>
      <c r="DF493" s="3" t="str">
        <f t="shared" si="117"/>
        <v/>
      </c>
      <c r="DG493" s="3" t="str">
        <f t="shared" si="117"/>
        <v/>
      </c>
      <c r="DH493" s="3" t="str">
        <f t="shared" si="117"/>
        <v/>
      </c>
      <c r="DI493" s="3" t="str">
        <f t="shared" si="117"/>
        <v/>
      </c>
      <c r="DJ493" s="3" t="str">
        <f t="shared" si="120"/>
        <v/>
      </c>
      <c r="DK493" s="3" t="str">
        <f t="shared" si="120"/>
        <v/>
      </c>
      <c r="DL493" s="3" t="str">
        <f t="shared" si="120"/>
        <v/>
      </c>
      <c r="DM493" s="3" t="str">
        <f t="shared" si="120"/>
        <v>133. ANCILLARY OR OTHER USE</v>
      </c>
      <c r="DN493" s="3" t="str">
        <f t="shared" si="120"/>
        <v/>
      </c>
      <c r="DO493" s="3" t="str">
        <f t="shared" si="120"/>
        <v/>
      </c>
      <c r="DP493" s="3" t="str">
        <f t="shared" si="124"/>
        <v/>
      </c>
      <c r="DQ493" s="3" t="str">
        <f t="shared" si="124"/>
        <v/>
      </c>
      <c r="DR493" s="3" t="str">
        <f t="shared" si="124"/>
        <v/>
      </c>
      <c r="DS493" s="3" t="str">
        <f t="shared" si="124"/>
        <v/>
      </c>
      <c r="DT493" s="3" t="str">
        <f t="shared" si="114"/>
        <v/>
      </c>
      <c r="DU493" s="3" t="str">
        <f t="shared" si="114"/>
        <v/>
      </c>
      <c r="DV493" s="3" t="str">
        <f t="shared" si="114"/>
        <v/>
      </c>
    </row>
    <row r="494" spans="1:126" ht="75">
      <c r="A494" t="s">
        <v>115</v>
      </c>
      <c r="B494">
        <v>2017</v>
      </c>
      <c r="C494" t="s">
        <v>114</v>
      </c>
      <c r="D494">
        <v>106990</v>
      </c>
      <c r="E494" s="31">
        <v>1317216600332</v>
      </c>
      <c r="F494" t="s">
        <v>849</v>
      </c>
      <c r="G494">
        <v>324110</v>
      </c>
      <c r="H494" t="s">
        <v>850</v>
      </c>
      <c r="I494" t="s">
        <v>851</v>
      </c>
      <c r="J494" t="s">
        <v>852</v>
      </c>
      <c r="K494" t="s">
        <v>334</v>
      </c>
      <c r="L494">
        <v>84087</v>
      </c>
      <c r="M494" s="3" t="str">
        <f t="shared" si="116"/>
        <v>89. PRODUCE THE CHEMICAL, 91. ON-SITE USE OF THE CHEMICAL, 95. USED AS A REACTANT, 101. ADDED AS A FORMULATION COMPONENT, 115. REPACKAGING, 133. ANCILLARY OR OTHER USE</v>
      </c>
      <c r="N494" s="3" t="s">
        <v>1419</v>
      </c>
      <c r="O494" s="3" t="s">
        <v>1409</v>
      </c>
      <c r="P494">
        <v>5</v>
      </c>
      <c r="Q494">
        <v>0</v>
      </c>
      <c r="R494">
        <v>5</v>
      </c>
      <c r="S494" s="3" t="s">
        <v>1407</v>
      </c>
      <c r="T494" s="3" t="s">
        <v>1405</v>
      </c>
      <c r="U494" s="3" t="s">
        <v>1407</v>
      </c>
      <c r="V494" s="3" t="s">
        <v>1405</v>
      </c>
      <c r="W494" s="3" t="s">
        <v>1405</v>
      </c>
      <c r="X494" s="3" t="s">
        <v>1405</v>
      </c>
      <c r="Y494" s="3" t="s">
        <v>1407</v>
      </c>
      <c r="AE494" s="3" t="s">
        <v>1407</v>
      </c>
      <c r="AR494" s="3" t="s">
        <v>1405</v>
      </c>
      <c r="AS494" s="3" t="s">
        <v>1407</v>
      </c>
      <c r="AT494" s="3" t="s">
        <v>1405</v>
      </c>
      <c r="AV494" s="3" t="s">
        <v>1405</v>
      </c>
      <c r="BD494" s="3" t="s">
        <v>1405</v>
      </c>
      <c r="BK494" s="3" t="s">
        <v>1407</v>
      </c>
      <c r="BU494" s="3" t="str">
        <f t="shared" si="113"/>
        <v>89. PRODUCE THE CHEMICAL</v>
      </c>
      <c r="BV494" s="3" t="str">
        <f t="shared" si="113"/>
        <v/>
      </c>
      <c r="BW494" s="3" t="str">
        <f t="shared" si="113"/>
        <v>91. ON-SITE USE OF THE CHEMICAL</v>
      </c>
      <c r="BX494" s="3" t="str">
        <f t="shared" si="113"/>
        <v/>
      </c>
      <c r="BY494" s="3" t="str">
        <f t="shared" si="113"/>
        <v/>
      </c>
      <c r="BZ494" s="3" t="str">
        <f t="shared" si="113"/>
        <v/>
      </c>
      <c r="CA494" s="3" t="str">
        <f t="shared" si="113"/>
        <v>95. USED AS A REACTANT</v>
      </c>
      <c r="CB494" s="3" t="str">
        <f t="shared" si="113"/>
        <v/>
      </c>
      <c r="CC494" s="3" t="str">
        <f t="shared" si="113"/>
        <v/>
      </c>
      <c r="CD494" s="3" t="str">
        <f t="shared" si="113"/>
        <v/>
      </c>
      <c r="CE494" s="3" t="str">
        <f t="shared" si="113"/>
        <v/>
      </c>
      <c r="CF494" s="3" t="str">
        <f t="shared" si="113"/>
        <v/>
      </c>
      <c r="CG494" s="3" t="str">
        <f t="shared" si="113"/>
        <v>101. ADDED AS A FORMULATION COMPONENT</v>
      </c>
      <c r="CH494" s="3" t="str">
        <f t="shared" si="113"/>
        <v/>
      </c>
      <c r="CI494" s="3" t="str">
        <f t="shared" si="113"/>
        <v/>
      </c>
      <c r="CJ494" s="3" t="str">
        <f t="shared" si="113"/>
        <v/>
      </c>
      <c r="CK494" s="3" t="str">
        <f t="shared" si="125"/>
        <v/>
      </c>
      <c r="CL494" s="3" t="str">
        <f t="shared" si="125"/>
        <v/>
      </c>
      <c r="CM494" s="3" t="str">
        <f t="shared" si="125"/>
        <v/>
      </c>
      <c r="CN494" s="3" t="str">
        <f t="shared" si="123"/>
        <v/>
      </c>
      <c r="CO494" s="3" t="str">
        <f t="shared" si="123"/>
        <v/>
      </c>
      <c r="CP494" s="3" t="str">
        <f t="shared" si="123"/>
        <v/>
      </c>
      <c r="CQ494" s="3" t="str">
        <f t="shared" si="123"/>
        <v/>
      </c>
      <c r="CR494" s="3" t="str">
        <f t="shared" si="123"/>
        <v/>
      </c>
      <c r="CS494" s="3" t="str">
        <f t="shared" si="123"/>
        <v/>
      </c>
      <c r="CT494" s="3" t="str">
        <f t="shared" si="123"/>
        <v/>
      </c>
      <c r="CU494" s="3" t="str">
        <f t="shared" si="123"/>
        <v>115. REPACKAGING</v>
      </c>
      <c r="CV494" s="3" t="str">
        <f t="shared" si="119"/>
        <v/>
      </c>
      <c r="CW494" s="3" t="str">
        <f t="shared" si="119"/>
        <v/>
      </c>
      <c r="CX494" s="3" t="str">
        <f t="shared" si="119"/>
        <v/>
      </c>
      <c r="CY494" s="3" t="str">
        <f t="shared" si="119"/>
        <v/>
      </c>
      <c r="CZ494" s="3" t="str">
        <f t="shared" si="119"/>
        <v/>
      </c>
      <c r="DA494" s="3" t="str">
        <f t="shared" si="119"/>
        <v/>
      </c>
      <c r="DB494" s="3" t="str">
        <f t="shared" si="119"/>
        <v/>
      </c>
      <c r="DC494" s="3" t="str">
        <f t="shared" ref="DC494:DH549" si="126">IF(BA494="Yes", DC$1,"")</f>
        <v/>
      </c>
      <c r="DD494" s="3" t="str">
        <f t="shared" si="117"/>
        <v/>
      </c>
      <c r="DE494" s="3" t="str">
        <f t="shared" si="117"/>
        <v/>
      </c>
      <c r="DF494" s="3" t="str">
        <f t="shared" si="117"/>
        <v/>
      </c>
      <c r="DG494" s="3" t="str">
        <f t="shared" si="117"/>
        <v/>
      </c>
      <c r="DH494" s="3" t="str">
        <f t="shared" si="117"/>
        <v/>
      </c>
      <c r="DI494" s="3" t="str">
        <f t="shared" si="117"/>
        <v/>
      </c>
      <c r="DJ494" s="3" t="str">
        <f t="shared" si="120"/>
        <v/>
      </c>
      <c r="DK494" s="3" t="str">
        <f t="shared" si="120"/>
        <v/>
      </c>
      <c r="DL494" s="3" t="str">
        <f t="shared" si="120"/>
        <v/>
      </c>
      <c r="DM494" s="3" t="str">
        <f t="shared" si="120"/>
        <v>133. ANCILLARY OR OTHER USE</v>
      </c>
      <c r="DN494" s="3" t="str">
        <f t="shared" si="120"/>
        <v/>
      </c>
      <c r="DO494" s="3" t="str">
        <f t="shared" si="120"/>
        <v/>
      </c>
      <c r="DP494" s="3" t="str">
        <f t="shared" si="124"/>
        <v/>
      </c>
      <c r="DQ494" s="3" t="str">
        <f t="shared" si="124"/>
        <v/>
      </c>
      <c r="DR494" s="3" t="str">
        <f t="shared" si="124"/>
        <v/>
      </c>
      <c r="DS494" s="3" t="str">
        <f t="shared" si="124"/>
        <v/>
      </c>
      <c r="DT494" s="3" t="str">
        <f t="shared" si="114"/>
        <v/>
      </c>
      <c r="DU494" s="3" t="str">
        <f t="shared" si="114"/>
        <v/>
      </c>
      <c r="DV494" s="3" t="str">
        <f t="shared" si="114"/>
        <v/>
      </c>
    </row>
    <row r="495" spans="1:126" ht="105">
      <c r="A495" t="s">
        <v>115</v>
      </c>
      <c r="B495">
        <v>2018</v>
      </c>
      <c r="C495" t="s">
        <v>114</v>
      </c>
      <c r="D495">
        <v>106990</v>
      </c>
      <c r="E495" s="31">
        <v>1318217315694</v>
      </c>
      <c r="F495" t="s">
        <v>849</v>
      </c>
      <c r="G495">
        <v>324110</v>
      </c>
      <c r="H495" t="s">
        <v>850</v>
      </c>
      <c r="I495" t="s">
        <v>851</v>
      </c>
      <c r="J495" t="s">
        <v>852</v>
      </c>
      <c r="K495" t="s">
        <v>334</v>
      </c>
      <c r="L495">
        <v>84087</v>
      </c>
      <c r="M495" s="3" t="str">
        <f t="shared" si="116"/>
        <v>89. PRODUCE THE CHEMICAL, 91. ON-SITE USE OF THE CHEMICAL, 95. USED AS A REACTANT, 98. P103  INTERMEDIATES, 101. ADDED AS A FORMULATION COMPONENT, 113. P299  OTHER, 115. REPACKAGING, 133. ANCILLARY OR OTHER USE, 142. Z399  OTHER</v>
      </c>
      <c r="N495" s="3" t="s">
        <v>1419</v>
      </c>
      <c r="O495" s="3" t="s">
        <v>1409</v>
      </c>
      <c r="P495">
        <v>5</v>
      </c>
      <c r="Q495">
        <v>0</v>
      </c>
      <c r="R495">
        <v>5</v>
      </c>
      <c r="S495" s="3" t="s">
        <v>1407</v>
      </c>
      <c r="T495" s="3" t="s">
        <v>1405</v>
      </c>
      <c r="U495" s="3" t="s">
        <v>1407</v>
      </c>
      <c r="V495" s="3" t="s">
        <v>1405</v>
      </c>
      <c r="W495" s="3" t="s">
        <v>1405</v>
      </c>
      <c r="X495" s="3" t="s">
        <v>1405</v>
      </c>
      <c r="Y495" s="3" t="s">
        <v>1407</v>
      </c>
      <c r="Z495" s="3" t="s">
        <v>1405</v>
      </c>
      <c r="AA495" s="3" t="s">
        <v>1405</v>
      </c>
      <c r="AB495" s="3" t="s">
        <v>1407</v>
      </c>
      <c r="AC495" s="3" t="s">
        <v>1405</v>
      </c>
      <c r="AD495" s="3" t="s">
        <v>1405</v>
      </c>
      <c r="AE495" s="3" t="s">
        <v>1407</v>
      </c>
      <c r="AF495" s="3" t="s">
        <v>1405</v>
      </c>
      <c r="AG495" s="3" t="s">
        <v>1405</v>
      </c>
      <c r="AH495" s="3" t="s">
        <v>1405</v>
      </c>
      <c r="AI495" s="3" t="s">
        <v>1405</v>
      </c>
      <c r="AJ495" s="3" t="s">
        <v>1405</v>
      </c>
      <c r="AK495" s="3" t="s">
        <v>1405</v>
      </c>
      <c r="AL495" s="3" t="s">
        <v>1405</v>
      </c>
      <c r="AM495" s="3" t="s">
        <v>1405</v>
      </c>
      <c r="AN495" s="3" t="s">
        <v>1405</v>
      </c>
      <c r="AO495" s="3" t="s">
        <v>1405</v>
      </c>
      <c r="AP495" s="3" t="s">
        <v>1405</v>
      </c>
      <c r="AQ495" s="3" t="s">
        <v>1407</v>
      </c>
      <c r="AR495" s="3" t="s">
        <v>1405</v>
      </c>
      <c r="AS495" s="3" t="s">
        <v>1407</v>
      </c>
      <c r="AT495" s="3" t="s">
        <v>1405</v>
      </c>
      <c r="AU495" s="3" t="s">
        <v>1405</v>
      </c>
      <c r="AV495" s="3" t="s">
        <v>1405</v>
      </c>
      <c r="AW495" s="3" t="s">
        <v>1405</v>
      </c>
      <c r="AX495" s="3" t="s">
        <v>1405</v>
      </c>
      <c r="AY495" s="3" t="s">
        <v>1405</v>
      </c>
      <c r="AZ495" s="3" t="s">
        <v>1405</v>
      </c>
      <c r="BA495" s="3" t="s">
        <v>1405</v>
      </c>
      <c r="BB495" s="3" t="s">
        <v>1405</v>
      </c>
      <c r="BC495" s="3" t="s">
        <v>1405</v>
      </c>
      <c r="BD495" s="3" t="s">
        <v>1405</v>
      </c>
      <c r="BE495" s="3" t="s">
        <v>1405</v>
      </c>
      <c r="BF495" s="3" t="s">
        <v>1405</v>
      </c>
      <c r="BG495" s="3" t="s">
        <v>1405</v>
      </c>
      <c r="BH495" s="3" t="s">
        <v>1405</v>
      </c>
      <c r="BI495" s="3" t="s">
        <v>1405</v>
      </c>
      <c r="BJ495" s="3" t="s">
        <v>1405</v>
      </c>
      <c r="BK495" s="3" t="s">
        <v>1407</v>
      </c>
      <c r="BL495" s="3" t="s">
        <v>1405</v>
      </c>
      <c r="BM495" s="3" t="s">
        <v>1405</v>
      </c>
      <c r="BN495" s="3" t="s">
        <v>1405</v>
      </c>
      <c r="BO495" s="3" t="s">
        <v>1405</v>
      </c>
      <c r="BP495" s="3" t="s">
        <v>1405</v>
      </c>
      <c r="BQ495" s="3" t="s">
        <v>1405</v>
      </c>
      <c r="BR495" s="3" t="s">
        <v>1405</v>
      </c>
      <c r="BS495" s="3" t="s">
        <v>1405</v>
      </c>
      <c r="BT495" s="3" t="s">
        <v>1407</v>
      </c>
      <c r="BU495" s="3" t="str">
        <f t="shared" si="113"/>
        <v>89. PRODUCE THE CHEMICAL</v>
      </c>
      <c r="BV495" s="3" t="str">
        <f t="shared" si="113"/>
        <v/>
      </c>
      <c r="BW495" s="3" t="str">
        <f t="shared" ref="BW495:CJ513" si="127">IF(U495="Yes", BW$1,"")</f>
        <v>91. ON-SITE USE OF THE CHEMICAL</v>
      </c>
      <c r="BX495" s="3" t="str">
        <f t="shared" si="127"/>
        <v/>
      </c>
      <c r="BY495" s="3" t="str">
        <f t="shared" si="127"/>
        <v/>
      </c>
      <c r="BZ495" s="3" t="str">
        <f t="shared" si="127"/>
        <v/>
      </c>
      <c r="CA495" s="3" t="str">
        <f t="shared" si="127"/>
        <v>95. USED AS A REACTANT</v>
      </c>
      <c r="CB495" s="3" t="str">
        <f t="shared" si="127"/>
        <v/>
      </c>
      <c r="CC495" s="3" t="str">
        <f t="shared" si="127"/>
        <v/>
      </c>
      <c r="CD495" s="3" t="str">
        <f t="shared" si="127"/>
        <v>98. P103  INTERMEDIATES</v>
      </c>
      <c r="CE495" s="3" t="str">
        <f t="shared" si="127"/>
        <v/>
      </c>
      <c r="CF495" s="3" t="str">
        <f t="shared" si="127"/>
        <v/>
      </c>
      <c r="CG495" s="3" t="str">
        <f t="shared" si="127"/>
        <v>101. ADDED AS A FORMULATION COMPONENT</v>
      </c>
      <c r="CH495" s="3" t="str">
        <f t="shared" si="127"/>
        <v/>
      </c>
      <c r="CI495" s="3" t="str">
        <f t="shared" si="127"/>
        <v/>
      </c>
      <c r="CJ495" s="3" t="str">
        <f t="shared" si="127"/>
        <v/>
      </c>
      <c r="CK495" s="3" t="str">
        <f t="shared" si="125"/>
        <v/>
      </c>
      <c r="CL495" s="3" t="str">
        <f t="shared" si="125"/>
        <v/>
      </c>
      <c r="CM495" s="3" t="str">
        <f t="shared" si="125"/>
        <v/>
      </c>
      <c r="CN495" s="3" t="str">
        <f t="shared" si="123"/>
        <v/>
      </c>
      <c r="CO495" s="3" t="str">
        <f t="shared" si="123"/>
        <v/>
      </c>
      <c r="CP495" s="3" t="str">
        <f t="shared" si="123"/>
        <v/>
      </c>
      <c r="CQ495" s="3" t="str">
        <f t="shared" si="123"/>
        <v/>
      </c>
      <c r="CR495" s="3" t="str">
        <f t="shared" si="123"/>
        <v/>
      </c>
      <c r="CS495" s="3" t="str">
        <f t="shared" si="123"/>
        <v>113. P299  OTHER</v>
      </c>
      <c r="CT495" s="3" t="str">
        <f t="shared" si="123"/>
        <v/>
      </c>
      <c r="CU495" s="3" t="str">
        <f t="shared" si="123"/>
        <v>115. REPACKAGING</v>
      </c>
      <c r="CV495" s="3" t="str">
        <f t="shared" si="123"/>
        <v/>
      </c>
      <c r="CW495" s="3" t="str">
        <f t="shared" si="123"/>
        <v/>
      </c>
      <c r="CX495" s="3" t="str">
        <f t="shared" si="123"/>
        <v/>
      </c>
      <c r="CY495" s="3" t="str">
        <f t="shared" si="123"/>
        <v/>
      </c>
      <c r="CZ495" s="3" t="str">
        <f t="shared" si="123"/>
        <v/>
      </c>
      <c r="DA495" s="3" t="str">
        <f t="shared" si="123"/>
        <v/>
      </c>
      <c r="DB495" s="3" t="str">
        <f t="shared" si="123"/>
        <v/>
      </c>
      <c r="DC495" s="3" t="str">
        <f t="shared" si="126"/>
        <v/>
      </c>
      <c r="DD495" s="3" t="str">
        <f t="shared" si="117"/>
        <v/>
      </c>
      <c r="DE495" s="3" t="str">
        <f t="shared" si="117"/>
        <v/>
      </c>
      <c r="DF495" s="3" t="str">
        <f t="shared" si="117"/>
        <v/>
      </c>
      <c r="DG495" s="3" t="str">
        <f t="shared" si="117"/>
        <v/>
      </c>
      <c r="DH495" s="3" t="str">
        <f t="shared" si="117"/>
        <v/>
      </c>
      <c r="DI495" s="3" t="str">
        <f t="shared" si="117"/>
        <v/>
      </c>
      <c r="DJ495" s="3" t="str">
        <f t="shared" si="120"/>
        <v/>
      </c>
      <c r="DK495" s="3" t="str">
        <f t="shared" si="120"/>
        <v/>
      </c>
      <c r="DL495" s="3" t="str">
        <f t="shared" si="120"/>
        <v/>
      </c>
      <c r="DM495" s="3" t="str">
        <f t="shared" si="120"/>
        <v>133. ANCILLARY OR OTHER USE</v>
      </c>
      <c r="DN495" s="3" t="str">
        <f t="shared" si="120"/>
        <v/>
      </c>
      <c r="DO495" s="3" t="str">
        <f t="shared" si="120"/>
        <v/>
      </c>
      <c r="DP495" s="3" t="str">
        <f t="shared" si="124"/>
        <v/>
      </c>
      <c r="DQ495" s="3" t="str">
        <f t="shared" si="124"/>
        <v/>
      </c>
      <c r="DR495" s="3" t="str">
        <f t="shared" si="124"/>
        <v/>
      </c>
      <c r="DS495" s="3" t="str">
        <f t="shared" si="124"/>
        <v/>
      </c>
      <c r="DT495" s="3" t="str">
        <f t="shared" si="114"/>
        <v/>
      </c>
      <c r="DU495" s="3" t="str">
        <f t="shared" si="114"/>
        <v/>
      </c>
      <c r="DV495" s="3" t="str">
        <f t="shared" si="114"/>
        <v>142. Z399  OTHER</v>
      </c>
    </row>
    <row r="496" spans="1:126" ht="105">
      <c r="A496" t="s">
        <v>115</v>
      </c>
      <c r="B496">
        <v>2019</v>
      </c>
      <c r="C496" t="s">
        <v>114</v>
      </c>
      <c r="D496">
        <v>106990</v>
      </c>
      <c r="E496" s="31">
        <v>1319218395364</v>
      </c>
      <c r="F496" t="s">
        <v>849</v>
      </c>
      <c r="G496">
        <v>324110</v>
      </c>
      <c r="H496" t="s">
        <v>850</v>
      </c>
      <c r="I496" t="s">
        <v>851</v>
      </c>
      <c r="J496" t="s">
        <v>852</v>
      </c>
      <c r="K496" t="s">
        <v>334</v>
      </c>
      <c r="L496">
        <v>84087</v>
      </c>
      <c r="M496" s="3" t="str">
        <f t="shared" si="116"/>
        <v>89. PRODUCE THE CHEMICAL, 91. ON-SITE USE OF THE CHEMICAL, 95. USED AS A REACTANT, 98. P103  INTERMEDIATES, 101. ADDED AS A FORMULATION COMPONENT, 113. P299  OTHER, 115. REPACKAGING, 133. ANCILLARY OR OTHER USE, 142. Z399  OTHER</v>
      </c>
      <c r="N496" s="3" t="s">
        <v>1419</v>
      </c>
      <c r="O496" s="3" t="s">
        <v>1409</v>
      </c>
      <c r="P496">
        <v>5</v>
      </c>
      <c r="Q496">
        <v>0</v>
      </c>
      <c r="R496">
        <v>5</v>
      </c>
      <c r="S496" s="3" t="s">
        <v>1407</v>
      </c>
      <c r="T496" s="3" t="s">
        <v>1405</v>
      </c>
      <c r="U496" s="3" t="s">
        <v>1407</v>
      </c>
      <c r="V496" s="3" t="s">
        <v>1405</v>
      </c>
      <c r="W496" s="3" t="s">
        <v>1405</v>
      </c>
      <c r="X496" s="3" t="s">
        <v>1405</v>
      </c>
      <c r="Y496" s="3" t="s">
        <v>1407</v>
      </c>
      <c r="Z496" s="3" t="s">
        <v>1405</v>
      </c>
      <c r="AA496" s="3" t="s">
        <v>1405</v>
      </c>
      <c r="AB496" s="3" t="s">
        <v>1407</v>
      </c>
      <c r="AC496" s="3" t="s">
        <v>1405</v>
      </c>
      <c r="AD496" s="3" t="s">
        <v>1405</v>
      </c>
      <c r="AE496" s="3" t="s">
        <v>1407</v>
      </c>
      <c r="AF496" s="3" t="s">
        <v>1405</v>
      </c>
      <c r="AG496" s="3" t="s">
        <v>1405</v>
      </c>
      <c r="AH496" s="3" t="s">
        <v>1405</v>
      </c>
      <c r="AI496" s="3" t="s">
        <v>1405</v>
      </c>
      <c r="AJ496" s="3" t="s">
        <v>1405</v>
      </c>
      <c r="AK496" s="3" t="s">
        <v>1405</v>
      </c>
      <c r="AL496" s="3" t="s">
        <v>1405</v>
      </c>
      <c r="AM496" s="3" t="s">
        <v>1405</v>
      </c>
      <c r="AN496" s="3" t="s">
        <v>1405</v>
      </c>
      <c r="AO496" s="3" t="s">
        <v>1405</v>
      </c>
      <c r="AP496" s="3" t="s">
        <v>1405</v>
      </c>
      <c r="AQ496" s="3" t="s">
        <v>1407</v>
      </c>
      <c r="AR496" s="3" t="s">
        <v>1405</v>
      </c>
      <c r="AS496" s="3" t="s">
        <v>1407</v>
      </c>
      <c r="AT496" s="3" t="s">
        <v>1405</v>
      </c>
      <c r="AU496" s="3" t="s">
        <v>1405</v>
      </c>
      <c r="AV496" s="3" t="s">
        <v>1405</v>
      </c>
      <c r="AW496" s="3" t="s">
        <v>1405</v>
      </c>
      <c r="AX496" s="3" t="s">
        <v>1405</v>
      </c>
      <c r="AY496" s="3" t="s">
        <v>1405</v>
      </c>
      <c r="AZ496" s="3" t="s">
        <v>1405</v>
      </c>
      <c r="BA496" s="3" t="s">
        <v>1405</v>
      </c>
      <c r="BB496" s="3" t="s">
        <v>1405</v>
      </c>
      <c r="BC496" s="3" t="s">
        <v>1405</v>
      </c>
      <c r="BD496" s="3" t="s">
        <v>1405</v>
      </c>
      <c r="BE496" s="3" t="s">
        <v>1405</v>
      </c>
      <c r="BF496" s="3" t="s">
        <v>1405</v>
      </c>
      <c r="BG496" s="3" t="s">
        <v>1405</v>
      </c>
      <c r="BH496" s="3" t="s">
        <v>1405</v>
      </c>
      <c r="BI496" s="3" t="s">
        <v>1405</v>
      </c>
      <c r="BJ496" s="3" t="s">
        <v>1405</v>
      </c>
      <c r="BK496" s="3" t="s">
        <v>1407</v>
      </c>
      <c r="BL496" s="3" t="s">
        <v>1405</v>
      </c>
      <c r="BM496" s="3" t="s">
        <v>1405</v>
      </c>
      <c r="BN496" s="3" t="s">
        <v>1405</v>
      </c>
      <c r="BO496" s="3" t="s">
        <v>1405</v>
      </c>
      <c r="BP496" s="3" t="s">
        <v>1405</v>
      </c>
      <c r="BQ496" s="3" t="s">
        <v>1405</v>
      </c>
      <c r="BR496" s="3" t="s">
        <v>1405</v>
      </c>
      <c r="BS496" s="3" t="s">
        <v>1405</v>
      </c>
      <c r="BT496" s="3" t="s">
        <v>1407</v>
      </c>
      <c r="BU496" s="3" t="str">
        <f t="shared" ref="BU496:CE545" si="128">IF(S496="Yes", BU$1,"")</f>
        <v>89. PRODUCE THE CHEMICAL</v>
      </c>
      <c r="BV496" s="3" t="str">
        <f t="shared" si="128"/>
        <v/>
      </c>
      <c r="BW496" s="3" t="str">
        <f t="shared" si="127"/>
        <v>91. ON-SITE USE OF THE CHEMICAL</v>
      </c>
      <c r="BX496" s="3" t="str">
        <f t="shared" si="127"/>
        <v/>
      </c>
      <c r="BY496" s="3" t="str">
        <f t="shared" si="127"/>
        <v/>
      </c>
      <c r="BZ496" s="3" t="str">
        <f t="shared" si="127"/>
        <v/>
      </c>
      <c r="CA496" s="3" t="str">
        <f t="shared" si="127"/>
        <v>95. USED AS A REACTANT</v>
      </c>
      <c r="CB496" s="3" t="str">
        <f t="shared" si="127"/>
        <v/>
      </c>
      <c r="CC496" s="3" t="str">
        <f t="shared" si="127"/>
        <v/>
      </c>
      <c r="CD496" s="3" t="str">
        <f t="shared" si="127"/>
        <v>98. P103  INTERMEDIATES</v>
      </c>
      <c r="CE496" s="3" t="str">
        <f t="shared" si="127"/>
        <v/>
      </c>
      <c r="CF496" s="3" t="str">
        <f t="shared" si="127"/>
        <v/>
      </c>
      <c r="CG496" s="3" t="str">
        <f t="shared" si="127"/>
        <v>101. ADDED AS A FORMULATION COMPONENT</v>
      </c>
      <c r="CH496" s="3" t="str">
        <f t="shared" si="127"/>
        <v/>
      </c>
      <c r="CI496" s="3" t="str">
        <f t="shared" si="127"/>
        <v/>
      </c>
      <c r="CJ496" s="3" t="str">
        <f t="shared" si="127"/>
        <v/>
      </c>
      <c r="CK496" s="3" t="str">
        <f t="shared" si="125"/>
        <v/>
      </c>
      <c r="CL496" s="3" t="str">
        <f t="shared" si="125"/>
        <v/>
      </c>
      <c r="CM496" s="3" t="str">
        <f t="shared" si="125"/>
        <v/>
      </c>
      <c r="CN496" s="3" t="str">
        <f t="shared" si="123"/>
        <v/>
      </c>
      <c r="CO496" s="3" t="str">
        <f t="shared" si="123"/>
        <v/>
      </c>
      <c r="CP496" s="3" t="str">
        <f t="shared" si="123"/>
        <v/>
      </c>
      <c r="CQ496" s="3" t="str">
        <f t="shared" si="123"/>
        <v/>
      </c>
      <c r="CR496" s="3" t="str">
        <f t="shared" si="123"/>
        <v/>
      </c>
      <c r="CS496" s="3" t="str">
        <f t="shared" si="123"/>
        <v>113. P299  OTHER</v>
      </c>
      <c r="CT496" s="3" t="str">
        <f t="shared" si="123"/>
        <v/>
      </c>
      <c r="CU496" s="3" t="str">
        <f t="shared" si="123"/>
        <v>115. REPACKAGING</v>
      </c>
      <c r="CV496" s="3" t="str">
        <f t="shared" si="123"/>
        <v/>
      </c>
      <c r="CW496" s="3" t="str">
        <f t="shared" si="123"/>
        <v/>
      </c>
      <c r="CX496" s="3" t="str">
        <f t="shared" si="123"/>
        <v/>
      </c>
      <c r="CY496" s="3" t="str">
        <f t="shared" si="123"/>
        <v/>
      </c>
      <c r="CZ496" s="3" t="str">
        <f t="shared" si="123"/>
        <v/>
      </c>
      <c r="DA496" s="3" t="str">
        <f t="shared" si="123"/>
        <v/>
      </c>
      <c r="DB496" s="3" t="str">
        <f t="shared" si="123"/>
        <v/>
      </c>
      <c r="DC496" s="3" t="str">
        <f t="shared" si="126"/>
        <v/>
      </c>
      <c r="DD496" s="3" t="str">
        <f t="shared" si="117"/>
        <v/>
      </c>
      <c r="DE496" s="3" t="str">
        <f t="shared" si="117"/>
        <v/>
      </c>
      <c r="DF496" s="3" t="str">
        <f t="shared" si="117"/>
        <v/>
      </c>
      <c r="DG496" s="3" t="str">
        <f t="shared" si="117"/>
        <v/>
      </c>
      <c r="DH496" s="3" t="str">
        <f t="shared" si="117"/>
        <v/>
      </c>
      <c r="DI496" s="3" t="str">
        <f t="shared" si="117"/>
        <v/>
      </c>
      <c r="DJ496" s="3" t="str">
        <f t="shared" si="120"/>
        <v/>
      </c>
      <c r="DK496" s="3" t="str">
        <f t="shared" si="120"/>
        <v/>
      </c>
      <c r="DL496" s="3" t="str">
        <f t="shared" si="120"/>
        <v/>
      </c>
      <c r="DM496" s="3" t="str">
        <f t="shared" si="120"/>
        <v>133. ANCILLARY OR OTHER USE</v>
      </c>
      <c r="DN496" s="3" t="str">
        <f t="shared" si="120"/>
        <v/>
      </c>
      <c r="DO496" s="3" t="str">
        <f t="shared" si="120"/>
        <v/>
      </c>
      <c r="DP496" s="3" t="str">
        <f t="shared" si="124"/>
        <v/>
      </c>
      <c r="DQ496" s="3" t="str">
        <f t="shared" si="124"/>
        <v/>
      </c>
      <c r="DR496" s="3" t="str">
        <f t="shared" si="124"/>
        <v/>
      </c>
      <c r="DS496" s="3" t="str">
        <f t="shared" si="124"/>
        <v/>
      </c>
      <c r="DT496" s="3" t="str">
        <f t="shared" si="114"/>
        <v/>
      </c>
      <c r="DU496" s="3" t="str">
        <f t="shared" si="114"/>
        <v/>
      </c>
      <c r="DV496" s="3" t="str">
        <f t="shared" si="114"/>
        <v>142. Z399  OTHER</v>
      </c>
    </row>
    <row r="497" spans="1:126" ht="75">
      <c r="A497" t="s">
        <v>115</v>
      </c>
      <c r="B497">
        <v>2020</v>
      </c>
      <c r="C497" t="s">
        <v>114</v>
      </c>
      <c r="D497">
        <v>106990</v>
      </c>
      <c r="E497" s="31">
        <v>1320219323134</v>
      </c>
      <c r="F497" t="s">
        <v>849</v>
      </c>
      <c r="G497">
        <v>324110</v>
      </c>
      <c r="H497" t="s">
        <v>850</v>
      </c>
      <c r="I497" t="s">
        <v>851</v>
      </c>
      <c r="J497" t="s">
        <v>852</v>
      </c>
      <c r="K497" t="s">
        <v>334</v>
      </c>
      <c r="L497">
        <v>84087</v>
      </c>
      <c r="M497" s="3" t="str">
        <f t="shared" si="116"/>
        <v>89. PRODUCE THE CHEMICAL, 93. AS A BYPRODUCT, 133. ANCILLARY OR OTHER USE, 137. Z304  FUEL</v>
      </c>
      <c r="N497" s="3" t="s">
        <v>1419</v>
      </c>
      <c r="O497" s="3" t="s">
        <v>1409</v>
      </c>
      <c r="P497">
        <v>250</v>
      </c>
      <c r="Q497">
        <v>0.28999999999999998</v>
      </c>
      <c r="R497">
        <v>250.29</v>
      </c>
      <c r="S497" s="3" t="s">
        <v>1407</v>
      </c>
      <c r="T497" s="3" t="s">
        <v>1405</v>
      </c>
      <c r="U497" s="3" t="s">
        <v>1405</v>
      </c>
      <c r="V497" s="3" t="s">
        <v>1405</v>
      </c>
      <c r="W497" s="3" t="s">
        <v>1407</v>
      </c>
      <c r="X497" s="3" t="s">
        <v>1405</v>
      </c>
      <c r="Y497" s="3" t="s">
        <v>1405</v>
      </c>
      <c r="Z497" s="3" t="s">
        <v>1405</v>
      </c>
      <c r="AA497" s="3" t="s">
        <v>1405</v>
      </c>
      <c r="AB497" s="3" t="s">
        <v>1405</v>
      </c>
      <c r="AC497" s="3" t="s">
        <v>1405</v>
      </c>
      <c r="AD497" s="3" t="s">
        <v>1405</v>
      </c>
      <c r="AE497" s="3" t="s">
        <v>1405</v>
      </c>
      <c r="AF497" s="3" t="s">
        <v>1405</v>
      </c>
      <c r="AG497" s="3" t="s">
        <v>1405</v>
      </c>
      <c r="AH497" s="3" t="s">
        <v>1405</v>
      </c>
      <c r="AI497" s="3" t="s">
        <v>1405</v>
      </c>
      <c r="AJ497" s="3" t="s">
        <v>1405</v>
      </c>
      <c r="AK497" s="3" t="s">
        <v>1405</v>
      </c>
      <c r="AL497" s="3" t="s">
        <v>1405</v>
      </c>
      <c r="AM497" s="3" t="s">
        <v>1405</v>
      </c>
      <c r="AN497" s="3" t="s">
        <v>1405</v>
      </c>
      <c r="AO497" s="3" t="s">
        <v>1405</v>
      </c>
      <c r="AP497" s="3" t="s">
        <v>1405</v>
      </c>
      <c r="AQ497" s="3" t="s">
        <v>1405</v>
      </c>
      <c r="AR497" s="3" t="s">
        <v>1405</v>
      </c>
      <c r="AS497" s="3" t="s">
        <v>1405</v>
      </c>
      <c r="AT497" s="3" t="s">
        <v>1405</v>
      </c>
      <c r="AU497" s="3" t="s">
        <v>1405</v>
      </c>
      <c r="AV497" s="3" t="s">
        <v>1405</v>
      </c>
      <c r="AW497" s="3" t="s">
        <v>1405</v>
      </c>
      <c r="AX497" s="3" t="s">
        <v>1405</v>
      </c>
      <c r="AY497" s="3" t="s">
        <v>1405</v>
      </c>
      <c r="AZ497" s="3" t="s">
        <v>1405</v>
      </c>
      <c r="BA497" s="3" t="s">
        <v>1405</v>
      </c>
      <c r="BB497" s="3" t="s">
        <v>1405</v>
      </c>
      <c r="BC497" s="3" t="s">
        <v>1405</v>
      </c>
      <c r="BD497" s="3" t="s">
        <v>1405</v>
      </c>
      <c r="BE497" s="3" t="s">
        <v>1405</v>
      </c>
      <c r="BF497" s="3" t="s">
        <v>1405</v>
      </c>
      <c r="BG497" s="3" t="s">
        <v>1405</v>
      </c>
      <c r="BH497" s="3" t="s">
        <v>1405</v>
      </c>
      <c r="BI497" s="3" t="s">
        <v>1405</v>
      </c>
      <c r="BJ497" s="3" t="s">
        <v>1405</v>
      </c>
      <c r="BK497" s="3" t="s">
        <v>1407</v>
      </c>
      <c r="BL497" s="3" t="s">
        <v>1405</v>
      </c>
      <c r="BM497" s="3" t="s">
        <v>1405</v>
      </c>
      <c r="BN497" s="3" t="s">
        <v>1405</v>
      </c>
      <c r="BO497" s="3" t="s">
        <v>1407</v>
      </c>
      <c r="BP497" s="3" t="s">
        <v>1405</v>
      </c>
      <c r="BQ497" s="3" t="s">
        <v>1405</v>
      </c>
      <c r="BR497" s="3" t="s">
        <v>1405</v>
      </c>
      <c r="BS497" s="3" t="s">
        <v>1405</v>
      </c>
      <c r="BT497" s="3" t="s">
        <v>1405</v>
      </c>
      <c r="BU497" s="3" t="str">
        <f t="shared" si="128"/>
        <v>89. PRODUCE THE CHEMICAL</v>
      </c>
      <c r="BV497" s="3" t="str">
        <f t="shared" si="128"/>
        <v/>
      </c>
      <c r="BW497" s="3" t="str">
        <f t="shared" si="127"/>
        <v/>
      </c>
      <c r="BX497" s="3" t="str">
        <f t="shared" si="127"/>
        <v/>
      </c>
      <c r="BY497" s="3" t="str">
        <f t="shared" si="127"/>
        <v>93. AS A BYPRODUCT</v>
      </c>
      <c r="BZ497" s="3" t="str">
        <f t="shared" si="127"/>
        <v/>
      </c>
      <c r="CA497" s="3" t="str">
        <f t="shared" si="127"/>
        <v/>
      </c>
      <c r="CB497" s="3" t="str">
        <f t="shared" si="127"/>
        <v/>
      </c>
      <c r="CC497" s="3" t="str">
        <f t="shared" si="127"/>
        <v/>
      </c>
      <c r="CD497" s="3" t="str">
        <f t="shared" si="127"/>
        <v/>
      </c>
      <c r="CE497" s="3" t="str">
        <f t="shared" si="127"/>
        <v/>
      </c>
      <c r="CF497" s="3" t="str">
        <f t="shared" si="127"/>
        <v/>
      </c>
      <c r="CG497" s="3" t="str">
        <f t="shared" si="127"/>
        <v/>
      </c>
      <c r="CH497" s="3" t="str">
        <f t="shared" si="127"/>
        <v/>
      </c>
      <c r="CI497" s="3" t="str">
        <f t="shared" si="127"/>
        <v/>
      </c>
      <c r="CJ497" s="3" t="str">
        <f t="shared" si="127"/>
        <v/>
      </c>
      <c r="CK497" s="3" t="str">
        <f t="shared" si="125"/>
        <v/>
      </c>
      <c r="CL497" s="3" t="str">
        <f t="shared" si="125"/>
        <v/>
      </c>
      <c r="CM497" s="3" t="str">
        <f t="shared" si="125"/>
        <v/>
      </c>
      <c r="CN497" s="3" t="str">
        <f t="shared" si="123"/>
        <v/>
      </c>
      <c r="CO497" s="3" t="str">
        <f t="shared" si="123"/>
        <v/>
      </c>
      <c r="CP497" s="3" t="str">
        <f t="shared" si="123"/>
        <v/>
      </c>
      <c r="CQ497" s="3" t="str">
        <f t="shared" si="123"/>
        <v/>
      </c>
      <c r="CR497" s="3" t="str">
        <f t="shared" si="123"/>
        <v/>
      </c>
      <c r="CS497" s="3" t="str">
        <f t="shared" si="123"/>
        <v/>
      </c>
      <c r="CT497" s="3" t="str">
        <f t="shared" si="123"/>
        <v/>
      </c>
      <c r="CU497" s="3" t="str">
        <f t="shared" si="123"/>
        <v/>
      </c>
      <c r="CV497" s="3" t="str">
        <f t="shared" si="123"/>
        <v/>
      </c>
      <c r="CW497" s="3" t="str">
        <f t="shared" si="123"/>
        <v/>
      </c>
      <c r="CX497" s="3" t="str">
        <f t="shared" si="123"/>
        <v/>
      </c>
      <c r="CY497" s="3" t="str">
        <f t="shared" si="123"/>
        <v/>
      </c>
      <c r="CZ497" s="3" t="str">
        <f t="shared" si="123"/>
        <v/>
      </c>
      <c r="DA497" s="3" t="str">
        <f t="shared" si="123"/>
        <v/>
      </c>
      <c r="DB497" s="3" t="str">
        <f t="shared" si="123"/>
        <v/>
      </c>
      <c r="DC497" s="3" t="str">
        <f t="shared" si="126"/>
        <v/>
      </c>
      <c r="DD497" s="3" t="str">
        <f t="shared" si="117"/>
        <v/>
      </c>
      <c r="DE497" s="3" t="str">
        <f t="shared" si="117"/>
        <v/>
      </c>
      <c r="DF497" s="3" t="str">
        <f t="shared" si="117"/>
        <v/>
      </c>
      <c r="DG497" s="3" t="str">
        <f t="shared" si="117"/>
        <v/>
      </c>
      <c r="DH497" s="3" t="str">
        <f t="shared" si="117"/>
        <v/>
      </c>
      <c r="DI497" s="3" t="str">
        <f t="shared" si="117"/>
        <v/>
      </c>
      <c r="DJ497" s="3" t="str">
        <f t="shared" si="120"/>
        <v/>
      </c>
      <c r="DK497" s="3" t="str">
        <f t="shared" si="120"/>
        <v/>
      </c>
      <c r="DL497" s="3" t="str">
        <f t="shared" si="120"/>
        <v/>
      </c>
      <c r="DM497" s="3" t="str">
        <f t="shared" si="120"/>
        <v>133. ANCILLARY OR OTHER USE</v>
      </c>
      <c r="DN497" s="3" t="str">
        <f t="shared" si="120"/>
        <v/>
      </c>
      <c r="DO497" s="3" t="str">
        <f t="shared" si="120"/>
        <v/>
      </c>
      <c r="DP497" s="3" t="str">
        <f t="shared" si="124"/>
        <v/>
      </c>
      <c r="DQ497" s="3" t="str">
        <f t="shared" si="124"/>
        <v>137. Z304  FUEL</v>
      </c>
      <c r="DR497" s="3" t="str">
        <f t="shared" si="124"/>
        <v/>
      </c>
      <c r="DS497" s="3" t="str">
        <f t="shared" si="124"/>
        <v/>
      </c>
      <c r="DT497" s="3" t="str">
        <f t="shared" si="114"/>
        <v/>
      </c>
      <c r="DU497" s="3" t="str">
        <f t="shared" si="114"/>
        <v/>
      </c>
      <c r="DV497" s="3" t="str">
        <f t="shared" si="114"/>
        <v/>
      </c>
    </row>
    <row r="498" spans="1:126" ht="105">
      <c r="A498" t="s">
        <v>115</v>
      </c>
      <c r="B498">
        <v>2016</v>
      </c>
      <c r="C498" t="s">
        <v>114</v>
      </c>
      <c r="D498">
        <v>106990</v>
      </c>
      <c r="E498" s="31">
        <v>1316215343854</v>
      </c>
      <c r="F498" t="s">
        <v>853</v>
      </c>
      <c r="G498">
        <v>324110</v>
      </c>
      <c r="H498" t="s">
        <v>854</v>
      </c>
      <c r="I498" t="s">
        <v>855</v>
      </c>
      <c r="J498" t="s">
        <v>833</v>
      </c>
      <c r="K498" t="s">
        <v>148</v>
      </c>
      <c r="L498">
        <v>77017</v>
      </c>
      <c r="M498" s="3" t="str">
        <f t="shared" si="116"/>
        <v>116. AS A PROCESS IMPURITY, 118. USED AS A CHEMICAL PROCESSING AID</v>
      </c>
      <c r="N498" s="3" t="s">
        <v>63</v>
      </c>
      <c r="O498" s="84" t="s">
        <v>1435</v>
      </c>
      <c r="P498">
        <v>82</v>
      </c>
      <c r="Q498">
        <v>3020</v>
      </c>
      <c r="R498">
        <v>3102</v>
      </c>
      <c r="S498" s="3" t="s">
        <v>1405</v>
      </c>
      <c r="T498" s="3" t="s">
        <v>1405</v>
      </c>
      <c r="U498" s="3" t="s">
        <v>1405</v>
      </c>
      <c r="V498" s="3" t="s">
        <v>1405</v>
      </c>
      <c r="W498" s="3" t="s">
        <v>1405</v>
      </c>
      <c r="X498" s="3" t="s">
        <v>1405</v>
      </c>
      <c r="Y498" s="3" t="s">
        <v>1405</v>
      </c>
      <c r="AE498" s="3" t="s">
        <v>1405</v>
      </c>
      <c r="AR498" s="3" t="s">
        <v>1405</v>
      </c>
      <c r="AS498" s="3" t="s">
        <v>1405</v>
      </c>
      <c r="AT498" s="3" t="s">
        <v>1407</v>
      </c>
      <c r="AV498" s="3" t="s">
        <v>1407</v>
      </c>
      <c r="BD498" s="3" t="s">
        <v>1405</v>
      </c>
      <c r="BK498" s="3" t="s">
        <v>1405</v>
      </c>
      <c r="BU498" s="3" t="str">
        <f t="shared" si="128"/>
        <v/>
      </c>
      <c r="BV498" s="3" t="str">
        <f t="shared" si="128"/>
        <v/>
      </c>
      <c r="BW498" s="3" t="str">
        <f t="shared" si="127"/>
        <v/>
      </c>
      <c r="BX498" s="3" t="str">
        <f t="shared" si="127"/>
        <v/>
      </c>
      <c r="BY498" s="3" t="str">
        <f t="shared" si="127"/>
        <v/>
      </c>
      <c r="BZ498" s="3" t="str">
        <f t="shared" si="127"/>
        <v/>
      </c>
      <c r="CA498" s="3" t="str">
        <f t="shared" si="127"/>
        <v/>
      </c>
      <c r="CB498" s="3" t="str">
        <f t="shared" si="127"/>
        <v/>
      </c>
      <c r="CC498" s="3" t="str">
        <f t="shared" si="127"/>
        <v/>
      </c>
      <c r="CD498" s="3" t="str">
        <f t="shared" si="127"/>
        <v/>
      </c>
      <c r="CE498" s="3" t="str">
        <f t="shared" si="127"/>
        <v/>
      </c>
      <c r="CF498" s="3" t="str">
        <f t="shared" si="127"/>
        <v/>
      </c>
      <c r="CG498" s="3" t="str">
        <f t="shared" si="127"/>
        <v/>
      </c>
      <c r="CH498" s="3" t="str">
        <f t="shared" si="127"/>
        <v/>
      </c>
      <c r="CI498" s="3" t="str">
        <f t="shared" si="127"/>
        <v/>
      </c>
      <c r="CJ498" s="3" t="str">
        <f t="shared" si="127"/>
        <v/>
      </c>
      <c r="CK498" s="3" t="str">
        <f t="shared" si="125"/>
        <v/>
      </c>
      <c r="CL498" s="3" t="str">
        <f t="shared" si="125"/>
        <v/>
      </c>
      <c r="CM498" s="3" t="str">
        <f t="shared" si="125"/>
        <v/>
      </c>
      <c r="CN498" s="3" t="str">
        <f t="shared" si="123"/>
        <v/>
      </c>
      <c r="CO498" s="3" t="str">
        <f t="shared" si="123"/>
        <v/>
      </c>
      <c r="CP498" s="3" t="str">
        <f t="shared" si="123"/>
        <v/>
      </c>
      <c r="CQ498" s="3" t="str">
        <f t="shared" si="123"/>
        <v/>
      </c>
      <c r="CR498" s="3" t="str">
        <f t="shared" si="123"/>
        <v/>
      </c>
      <c r="CS498" s="3" t="str">
        <f t="shared" si="123"/>
        <v/>
      </c>
      <c r="CT498" s="3" t="str">
        <f t="shared" si="123"/>
        <v/>
      </c>
      <c r="CU498" s="3" t="str">
        <f t="shared" si="123"/>
        <v/>
      </c>
      <c r="CV498" s="3" t="str">
        <f t="shared" si="123"/>
        <v>116. AS A PROCESS IMPURITY</v>
      </c>
      <c r="CW498" s="3" t="str">
        <f t="shared" si="123"/>
        <v/>
      </c>
      <c r="CX498" s="3" t="str">
        <f t="shared" si="123"/>
        <v>118. USED AS A CHEMICAL PROCESSING AID</v>
      </c>
      <c r="CY498" s="3" t="str">
        <f t="shared" si="123"/>
        <v/>
      </c>
      <c r="CZ498" s="3" t="str">
        <f t="shared" si="123"/>
        <v/>
      </c>
      <c r="DA498" s="3" t="str">
        <f t="shared" si="123"/>
        <v/>
      </c>
      <c r="DB498" s="3" t="str">
        <f t="shared" si="123"/>
        <v/>
      </c>
      <c r="DC498" s="3" t="str">
        <f t="shared" si="126"/>
        <v/>
      </c>
      <c r="DD498" s="3" t="str">
        <f t="shared" si="117"/>
        <v/>
      </c>
      <c r="DE498" s="3" t="str">
        <f t="shared" si="117"/>
        <v/>
      </c>
      <c r="DF498" s="3" t="str">
        <f t="shared" si="117"/>
        <v/>
      </c>
      <c r="DG498" s="3" t="str">
        <f t="shared" si="117"/>
        <v/>
      </c>
      <c r="DH498" s="3" t="str">
        <f t="shared" si="117"/>
        <v/>
      </c>
      <c r="DI498" s="3" t="str">
        <f t="shared" si="117"/>
        <v/>
      </c>
      <c r="DJ498" s="3" t="str">
        <f t="shared" si="120"/>
        <v/>
      </c>
      <c r="DK498" s="3" t="str">
        <f t="shared" si="120"/>
        <v/>
      </c>
      <c r="DL498" s="3" t="str">
        <f t="shared" si="120"/>
        <v/>
      </c>
      <c r="DM498" s="3" t="str">
        <f t="shared" si="120"/>
        <v/>
      </c>
      <c r="DN498" s="3" t="str">
        <f t="shared" si="120"/>
        <v/>
      </c>
      <c r="DO498" s="3" t="str">
        <f t="shared" si="120"/>
        <v/>
      </c>
      <c r="DP498" s="3" t="str">
        <f t="shared" si="124"/>
        <v/>
      </c>
      <c r="DQ498" s="3" t="str">
        <f t="shared" si="124"/>
        <v/>
      </c>
      <c r="DR498" s="3" t="str">
        <f t="shared" si="124"/>
        <v/>
      </c>
      <c r="DS498" s="3" t="str">
        <f t="shared" si="124"/>
        <v/>
      </c>
      <c r="DT498" s="3" t="str">
        <f t="shared" si="114"/>
        <v/>
      </c>
      <c r="DU498" s="3" t="str">
        <f t="shared" si="114"/>
        <v/>
      </c>
      <c r="DV498" s="3" t="str">
        <f t="shared" si="114"/>
        <v/>
      </c>
    </row>
    <row r="499" spans="1:126" ht="72.95" customHeight="1">
      <c r="A499" t="s">
        <v>115</v>
      </c>
      <c r="B499">
        <v>2017</v>
      </c>
      <c r="C499" t="s">
        <v>114</v>
      </c>
      <c r="D499">
        <v>106990</v>
      </c>
      <c r="E499" s="31">
        <v>1317215988890</v>
      </c>
      <c r="F499" t="s">
        <v>853</v>
      </c>
      <c r="G499">
        <v>324110</v>
      </c>
      <c r="H499" t="s">
        <v>854</v>
      </c>
      <c r="I499" t="s">
        <v>855</v>
      </c>
      <c r="J499" t="s">
        <v>833</v>
      </c>
      <c r="K499" t="s">
        <v>148</v>
      </c>
      <c r="L499">
        <v>77017</v>
      </c>
      <c r="M499" s="3" t="str">
        <f t="shared" si="116"/>
        <v>116. AS A PROCESS IMPURITY, 118. USED AS A CHEMICAL PROCESSING AID</v>
      </c>
      <c r="N499" s="3" t="s">
        <v>63</v>
      </c>
      <c r="O499" s="84" t="s">
        <v>1435</v>
      </c>
      <c r="P499">
        <v>71</v>
      </c>
      <c r="Q499">
        <v>3270</v>
      </c>
      <c r="R499">
        <v>3341</v>
      </c>
      <c r="S499" s="3" t="s">
        <v>1405</v>
      </c>
      <c r="T499" s="3" t="s">
        <v>1405</v>
      </c>
      <c r="U499" s="3" t="s">
        <v>1405</v>
      </c>
      <c r="V499" s="3" t="s">
        <v>1405</v>
      </c>
      <c r="W499" s="3" t="s">
        <v>1405</v>
      </c>
      <c r="X499" s="3" t="s">
        <v>1405</v>
      </c>
      <c r="Y499" s="3" t="s">
        <v>1405</v>
      </c>
      <c r="AE499" s="3" t="s">
        <v>1405</v>
      </c>
      <c r="AR499" s="3" t="s">
        <v>1405</v>
      </c>
      <c r="AS499" s="3" t="s">
        <v>1405</v>
      </c>
      <c r="AT499" s="3" t="s">
        <v>1407</v>
      </c>
      <c r="AV499" s="3" t="s">
        <v>1407</v>
      </c>
      <c r="BD499" s="3" t="s">
        <v>1405</v>
      </c>
      <c r="BK499" s="3" t="s">
        <v>1405</v>
      </c>
      <c r="BU499" s="3" t="str">
        <f t="shared" si="128"/>
        <v/>
      </c>
      <c r="BV499" s="3" t="str">
        <f t="shared" si="128"/>
        <v/>
      </c>
      <c r="BW499" s="3" t="str">
        <f t="shared" si="127"/>
        <v/>
      </c>
      <c r="BX499" s="3" t="str">
        <f t="shared" si="127"/>
        <v/>
      </c>
      <c r="BY499" s="3" t="str">
        <f t="shared" si="127"/>
        <v/>
      </c>
      <c r="BZ499" s="3" t="str">
        <f t="shared" si="127"/>
        <v/>
      </c>
      <c r="CA499" s="3" t="str">
        <f t="shared" si="127"/>
        <v/>
      </c>
      <c r="CB499" s="3" t="str">
        <f t="shared" si="127"/>
        <v/>
      </c>
      <c r="CC499" s="3" t="str">
        <f t="shared" si="127"/>
        <v/>
      </c>
      <c r="CD499" s="3" t="str">
        <f t="shared" si="127"/>
        <v/>
      </c>
      <c r="CE499" s="3" t="str">
        <f t="shared" si="127"/>
        <v/>
      </c>
      <c r="CF499" s="3" t="str">
        <f t="shared" si="127"/>
        <v/>
      </c>
      <c r="CG499" s="3" t="str">
        <f t="shared" si="127"/>
        <v/>
      </c>
      <c r="CH499" s="3" t="str">
        <f t="shared" si="127"/>
        <v/>
      </c>
      <c r="CI499" s="3" t="str">
        <f t="shared" si="127"/>
        <v/>
      </c>
      <c r="CJ499" s="3" t="str">
        <f t="shared" si="127"/>
        <v/>
      </c>
      <c r="CK499" s="3" t="str">
        <f t="shared" si="125"/>
        <v/>
      </c>
      <c r="CL499" s="3" t="str">
        <f t="shared" si="125"/>
        <v/>
      </c>
      <c r="CM499" s="3" t="str">
        <f t="shared" si="125"/>
        <v/>
      </c>
      <c r="CN499" s="3" t="str">
        <f t="shared" si="123"/>
        <v/>
      </c>
      <c r="CO499" s="3" t="str">
        <f t="shared" si="123"/>
        <v/>
      </c>
      <c r="CP499" s="3" t="str">
        <f t="shared" si="123"/>
        <v/>
      </c>
      <c r="CQ499" s="3" t="str">
        <f t="shared" si="123"/>
        <v/>
      </c>
      <c r="CR499" s="3" t="str">
        <f t="shared" si="123"/>
        <v/>
      </c>
      <c r="CS499" s="3" t="str">
        <f t="shared" si="123"/>
        <v/>
      </c>
      <c r="CT499" s="3" t="str">
        <f t="shared" si="123"/>
        <v/>
      </c>
      <c r="CU499" s="3" t="str">
        <f t="shared" si="123"/>
        <v/>
      </c>
      <c r="CV499" s="3" t="str">
        <f t="shared" si="123"/>
        <v>116. AS A PROCESS IMPURITY</v>
      </c>
      <c r="CW499" s="3" t="str">
        <f t="shared" si="123"/>
        <v/>
      </c>
      <c r="CX499" s="3" t="str">
        <f t="shared" si="123"/>
        <v>118. USED AS A CHEMICAL PROCESSING AID</v>
      </c>
      <c r="CY499" s="3" t="str">
        <f t="shared" si="123"/>
        <v/>
      </c>
      <c r="CZ499" s="3" t="str">
        <f t="shared" si="123"/>
        <v/>
      </c>
      <c r="DA499" s="3" t="str">
        <f t="shared" si="123"/>
        <v/>
      </c>
      <c r="DB499" s="3" t="str">
        <f t="shared" si="123"/>
        <v/>
      </c>
      <c r="DC499" s="3" t="str">
        <f t="shared" si="126"/>
        <v/>
      </c>
      <c r="DD499" s="3" t="str">
        <f t="shared" si="117"/>
        <v/>
      </c>
      <c r="DE499" s="3" t="str">
        <f t="shared" si="117"/>
        <v/>
      </c>
      <c r="DF499" s="3" t="str">
        <f t="shared" si="117"/>
        <v/>
      </c>
      <c r="DG499" s="3" t="str">
        <f t="shared" si="117"/>
        <v/>
      </c>
      <c r="DH499" s="3" t="str">
        <f t="shared" si="117"/>
        <v/>
      </c>
      <c r="DI499" s="3" t="str">
        <f t="shared" si="117"/>
        <v/>
      </c>
      <c r="DJ499" s="3" t="str">
        <f t="shared" si="120"/>
        <v/>
      </c>
      <c r="DK499" s="3" t="str">
        <f t="shared" si="120"/>
        <v/>
      </c>
      <c r="DL499" s="3" t="str">
        <f t="shared" si="120"/>
        <v/>
      </c>
      <c r="DM499" s="3" t="str">
        <f t="shared" si="120"/>
        <v/>
      </c>
      <c r="DN499" s="3" t="str">
        <f t="shared" si="120"/>
        <v/>
      </c>
      <c r="DO499" s="3" t="str">
        <f t="shared" si="120"/>
        <v/>
      </c>
      <c r="DP499" s="3" t="str">
        <f t="shared" si="124"/>
        <v/>
      </c>
      <c r="DQ499" s="3" t="str">
        <f t="shared" si="124"/>
        <v/>
      </c>
      <c r="DR499" s="3" t="str">
        <f t="shared" si="124"/>
        <v/>
      </c>
      <c r="DS499" s="3" t="str">
        <f t="shared" si="124"/>
        <v/>
      </c>
      <c r="DT499" s="3" t="str">
        <f t="shared" si="114"/>
        <v/>
      </c>
      <c r="DU499" s="3" t="str">
        <f t="shared" si="114"/>
        <v/>
      </c>
      <c r="DV499" s="3" t="str">
        <f t="shared" si="114"/>
        <v/>
      </c>
    </row>
    <row r="500" spans="1:126" ht="105">
      <c r="A500" t="s">
        <v>115</v>
      </c>
      <c r="B500">
        <v>2018</v>
      </c>
      <c r="C500" t="s">
        <v>114</v>
      </c>
      <c r="D500">
        <v>106990</v>
      </c>
      <c r="E500" s="31">
        <v>1318217389752</v>
      </c>
      <c r="F500" t="s">
        <v>853</v>
      </c>
      <c r="G500">
        <v>324110</v>
      </c>
      <c r="H500" t="s">
        <v>854</v>
      </c>
      <c r="I500" t="s">
        <v>855</v>
      </c>
      <c r="J500" t="s">
        <v>833</v>
      </c>
      <c r="K500" t="s">
        <v>148</v>
      </c>
      <c r="L500">
        <v>77017</v>
      </c>
      <c r="M500" s="3" t="str">
        <f t="shared" si="116"/>
        <v>116. AS A PROCESS IMPURITY</v>
      </c>
      <c r="N500" s="3" t="s">
        <v>63</v>
      </c>
      <c r="O500" s="84" t="s">
        <v>1435</v>
      </c>
      <c r="P500">
        <v>446</v>
      </c>
      <c r="Q500">
        <v>3210</v>
      </c>
      <c r="R500">
        <v>3656</v>
      </c>
      <c r="S500" s="3" t="s">
        <v>1405</v>
      </c>
      <c r="T500" s="3" t="s">
        <v>1405</v>
      </c>
      <c r="U500" s="3" t="s">
        <v>1405</v>
      </c>
      <c r="V500" s="3" t="s">
        <v>1405</v>
      </c>
      <c r="W500" s="3" t="s">
        <v>1405</v>
      </c>
      <c r="X500" s="3" t="s">
        <v>1405</v>
      </c>
      <c r="Y500" s="3" t="s">
        <v>1405</v>
      </c>
      <c r="Z500" s="3" t="s">
        <v>1405</v>
      </c>
      <c r="AA500" s="3" t="s">
        <v>1405</v>
      </c>
      <c r="AB500" s="3" t="s">
        <v>1405</v>
      </c>
      <c r="AC500" s="3" t="s">
        <v>1405</v>
      </c>
      <c r="AD500" s="3" t="s">
        <v>1405</v>
      </c>
      <c r="AE500" s="3" t="s">
        <v>1405</v>
      </c>
      <c r="AF500" s="3" t="s">
        <v>1405</v>
      </c>
      <c r="AG500" s="3" t="s">
        <v>1405</v>
      </c>
      <c r="AH500" s="3" t="s">
        <v>1405</v>
      </c>
      <c r="AI500" s="3" t="s">
        <v>1405</v>
      </c>
      <c r="AJ500" s="3" t="s">
        <v>1405</v>
      </c>
      <c r="AK500" s="3" t="s">
        <v>1405</v>
      </c>
      <c r="AL500" s="3" t="s">
        <v>1405</v>
      </c>
      <c r="AM500" s="3" t="s">
        <v>1405</v>
      </c>
      <c r="AN500" s="3" t="s">
        <v>1405</v>
      </c>
      <c r="AO500" s="3" t="s">
        <v>1405</v>
      </c>
      <c r="AP500" s="3" t="s">
        <v>1405</v>
      </c>
      <c r="AQ500" s="3" t="s">
        <v>1405</v>
      </c>
      <c r="AR500" s="3" t="s">
        <v>1405</v>
      </c>
      <c r="AS500" s="3" t="s">
        <v>1405</v>
      </c>
      <c r="AT500" s="3" t="s">
        <v>1407</v>
      </c>
      <c r="AU500" s="3" t="s">
        <v>1405</v>
      </c>
      <c r="AV500" s="3" t="s">
        <v>1405</v>
      </c>
      <c r="AW500" s="3" t="s">
        <v>1405</v>
      </c>
      <c r="AX500" s="3" t="s">
        <v>1405</v>
      </c>
      <c r="AY500" s="3" t="s">
        <v>1405</v>
      </c>
      <c r="AZ500" s="3" t="s">
        <v>1405</v>
      </c>
      <c r="BA500" s="3" t="s">
        <v>1405</v>
      </c>
      <c r="BB500" s="3" t="s">
        <v>1405</v>
      </c>
      <c r="BC500" s="3" t="s">
        <v>1405</v>
      </c>
      <c r="BD500" s="3" t="s">
        <v>1405</v>
      </c>
      <c r="BE500" s="3" t="s">
        <v>1405</v>
      </c>
      <c r="BF500" s="3" t="s">
        <v>1405</v>
      </c>
      <c r="BG500" s="3" t="s">
        <v>1405</v>
      </c>
      <c r="BH500" s="3" t="s">
        <v>1405</v>
      </c>
      <c r="BI500" s="3" t="s">
        <v>1405</v>
      </c>
      <c r="BJ500" s="3" t="s">
        <v>1405</v>
      </c>
      <c r="BK500" s="3" t="s">
        <v>1405</v>
      </c>
      <c r="BL500" s="3" t="s">
        <v>1405</v>
      </c>
      <c r="BM500" s="3" t="s">
        <v>1405</v>
      </c>
      <c r="BN500" s="3" t="s">
        <v>1405</v>
      </c>
      <c r="BO500" s="3" t="s">
        <v>1405</v>
      </c>
      <c r="BP500" s="3" t="s">
        <v>1405</v>
      </c>
      <c r="BQ500" s="3" t="s">
        <v>1405</v>
      </c>
      <c r="BR500" s="3" t="s">
        <v>1405</v>
      </c>
      <c r="BS500" s="3" t="s">
        <v>1405</v>
      </c>
      <c r="BT500" s="3" t="s">
        <v>1405</v>
      </c>
      <c r="BU500" s="3" t="str">
        <f t="shared" si="128"/>
        <v/>
      </c>
      <c r="BV500" s="3" t="str">
        <f t="shared" si="128"/>
        <v/>
      </c>
      <c r="BW500" s="3" t="str">
        <f t="shared" si="127"/>
        <v/>
      </c>
      <c r="BX500" s="3" t="str">
        <f t="shared" si="127"/>
        <v/>
      </c>
      <c r="BY500" s="3" t="str">
        <f t="shared" si="127"/>
        <v/>
      </c>
      <c r="BZ500" s="3" t="str">
        <f t="shared" si="127"/>
        <v/>
      </c>
      <c r="CA500" s="3" t="str">
        <f t="shared" si="127"/>
        <v/>
      </c>
      <c r="CB500" s="3" t="str">
        <f t="shared" si="127"/>
        <v/>
      </c>
      <c r="CC500" s="3" t="str">
        <f t="shared" si="127"/>
        <v/>
      </c>
      <c r="CD500" s="3" t="str">
        <f t="shared" si="127"/>
        <v/>
      </c>
      <c r="CE500" s="3" t="str">
        <f t="shared" si="127"/>
        <v/>
      </c>
      <c r="CF500" s="3" t="str">
        <f t="shared" si="127"/>
        <v/>
      </c>
      <c r="CG500" s="3" t="str">
        <f t="shared" si="127"/>
        <v/>
      </c>
      <c r="CH500" s="3" t="str">
        <f t="shared" si="127"/>
        <v/>
      </c>
      <c r="CI500" s="3" t="str">
        <f t="shared" si="127"/>
        <v/>
      </c>
      <c r="CJ500" s="3" t="str">
        <f t="shared" si="127"/>
        <v/>
      </c>
      <c r="CK500" s="3" t="str">
        <f t="shared" si="125"/>
        <v/>
      </c>
      <c r="CL500" s="3" t="str">
        <f t="shared" si="125"/>
        <v/>
      </c>
      <c r="CM500" s="3" t="str">
        <f t="shared" si="125"/>
        <v/>
      </c>
      <c r="CN500" s="3" t="str">
        <f t="shared" si="123"/>
        <v/>
      </c>
      <c r="CO500" s="3" t="str">
        <f t="shared" si="123"/>
        <v/>
      </c>
      <c r="CP500" s="3" t="str">
        <f t="shared" si="123"/>
        <v/>
      </c>
      <c r="CQ500" s="3" t="str">
        <f t="shared" si="123"/>
        <v/>
      </c>
      <c r="CR500" s="3" t="str">
        <f t="shared" si="123"/>
        <v/>
      </c>
      <c r="CS500" s="3" t="str">
        <f t="shared" si="123"/>
        <v/>
      </c>
      <c r="CT500" s="3" t="str">
        <f t="shared" si="123"/>
        <v/>
      </c>
      <c r="CU500" s="3" t="str">
        <f t="shared" si="123"/>
        <v/>
      </c>
      <c r="CV500" s="3" t="str">
        <f t="shared" si="123"/>
        <v>116. AS A PROCESS IMPURITY</v>
      </c>
      <c r="CW500" s="3" t="str">
        <f t="shared" si="123"/>
        <v/>
      </c>
      <c r="CX500" s="3" t="str">
        <f t="shared" si="123"/>
        <v/>
      </c>
      <c r="CY500" s="3" t="str">
        <f t="shared" si="123"/>
        <v/>
      </c>
      <c r="CZ500" s="3" t="str">
        <f t="shared" si="123"/>
        <v/>
      </c>
      <c r="DA500" s="3" t="str">
        <f t="shared" si="123"/>
        <v/>
      </c>
      <c r="DB500" s="3" t="str">
        <f t="shared" si="123"/>
        <v/>
      </c>
      <c r="DC500" s="3" t="str">
        <f t="shared" si="126"/>
        <v/>
      </c>
      <c r="DD500" s="3" t="str">
        <f t="shared" si="117"/>
        <v/>
      </c>
      <c r="DE500" s="3" t="str">
        <f t="shared" si="117"/>
        <v/>
      </c>
      <c r="DF500" s="3" t="str">
        <f t="shared" si="117"/>
        <v/>
      </c>
      <c r="DG500" s="3" t="str">
        <f t="shared" si="117"/>
        <v/>
      </c>
      <c r="DH500" s="3" t="str">
        <f t="shared" si="117"/>
        <v/>
      </c>
      <c r="DI500" s="3" t="str">
        <f t="shared" si="117"/>
        <v/>
      </c>
      <c r="DJ500" s="3" t="str">
        <f t="shared" si="120"/>
        <v/>
      </c>
      <c r="DK500" s="3" t="str">
        <f t="shared" si="120"/>
        <v/>
      </c>
      <c r="DL500" s="3" t="str">
        <f t="shared" si="120"/>
        <v/>
      </c>
      <c r="DM500" s="3" t="str">
        <f t="shared" si="120"/>
        <v/>
      </c>
      <c r="DN500" s="3" t="str">
        <f t="shared" si="120"/>
        <v/>
      </c>
      <c r="DO500" s="3" t="str">
        <f t="shared" si="120"/>
        <v/>
      </c>
      <c r="DP500" s="3" t="str">
        <f t="shared" si="124"/>
        <v/>
      </c>
      <c r="DQ500" s="3" t="str">
        <f t="shared" si="124"/>
        <v/>
      </c>
      <c r="DR500" s="3" t="str">
        <f t="shared" si="124"/>
        <v/>
      </c>
      <c r="DS500" s="3" t="str">
        <f t="shared" si="124"/>
        <v/>
      </c>
      <c r="DT500" s="3" t="str">
        <f t="shared" si="114"/>
        <v/>
      </c>
      <c r="DU500" s="3" t="str">
        <f t="shared" si="114"/>
        <v/>
      </c>
      <c r="DV500" s="3" t="str">
        <f t="shared" si="114"/>
        <v/>
      </c>
    </row>
    <row r="501" spans="1:126" ht="105">
      <c r="A501" t="s">
        <v>115</v>
      </c>
      <c r="B501">
        <v>2019</v>
      </c>
      <c r="C501" t="s">
        <v>114</v>
      </c>
      <c r="D501">
        <v>106990</v>
      </c>
      <c r="E501" s="31">
        <v>1319219191881</v>
      </c>
      <c r="F501" t="s">
        <v>853</v>
      </c>
      <c r="G501">
        <v>324110</v>
      </c>
      <c r="H501" t="s">
        <v>854</v>
      </c>
      <c r="I501" t="s">
        <v>855</v>
      </c>
      <c r="J501" t="s">
        <v>833</v>
      </c>
      <c r="K501" t="s">
        <v>148</v>
      </c>
      <c r="L501">
        <v>77017</v>
      </c>
      <c r="M501" s="3" t="str">
        <f t="shared" si="116"/>
        <v>116. AS A PROCESS IMPURITY</v>
      </c>
      <c r="N501" s="3" t="s">
        <v>63</v>
      </c>
      <c r="O501" s="84" t="s">
        <v>1435</v>
      </c>
      <c r="P501">
        <v>478</v>
      </c>
      <c r="Q501">
        <v>2938</v>
      </c>
      <c r="R501">
        <v>3416</v>
      </c>
      <c r="S501" s="3" t="s">
        <v>1405</v>
      </c>
      <c r="T501" s="3" t="s">
        <v>1405</v>
      </c>
      <c r="U501" s="3" t="s">
        <v>1405</v>
      </c>
      <c r="V501" s="3" t="s">
        <v>1405</v>
      </c>
      <c r="W501" s="3" t="s">
        <v>1405</v>
      </c>
      <c r="X501" s="3" t="s">
        <v>1405</v>
      </c>
      <c r="Y501" s="3" t="s">
        <v>1405</v>
      </c>
      <c r="Z501" s="3" t="s">
        <v>1405</v>
      </c>
      <c r="AA501" s="3" t="s">
        <v>1405</v>
      </c>
      <c r="AB501" s="3" t="s">
        <v>1405</v>
      </c>
      <c r="AC501" s="3" t="s">
        <v>1405</v>
      </c>
      <c r="AD501" s="3" t="s">
        <v>1405</v>
      </c>
      <c r="AE501" s="3" t="s">
        <v>1405</v>
      </c>
      <c r="AF501" s="3" t="s">
        <v>1405</v>
      </c>
      <c r="AG501" s="3" t="s">
        <v>1405</v>
      </c>
      <c r="AH501" s="3" t="s">
        <v>1405</v>
      </c>
      <c r="AI501" s="3" t="s">
        <v>1405</v>
      </c>
      <c r="AJ501" s="3" t="s">
        <v>1405</v>
      </c>
      <c r="AK501" s="3" t="s">
        <v>1405</v>
      </c>
      <c r="AL501" s="3" t="s">
        <v>1405</v>
      </c>
      <c r="AM501" s="3" t="s">
        <v>1405</v>
      </c>
      <c r="AN501" s="3" t="s">
        <v>1405</v>
      </c>
      <c r="AO501" s="3" t="s">
        <v>1405</v>
      </c>
      <c r="AP501" s="3" t="s">
        <v>1405</v>
      </c>
      <c r="AQ501" s="3" t="s">
        <v>1405</v>
      </c>
      <c r="AR501" s="3" t="s">
        <v>1405</v>
      </c>
      <c r="AS501" s="3" t="s">
        <v>1405</v>
      </c>
      <c r="AT501" s="3" t="s">
        <v>1407</v>
      </c>
      <c r="AU501" s="3" t="s">
        <v>1405</v>
      </c>
      <c r="AV501" s="3" t="s">
        <v>1405</v>
      </c>
      <c r="AW501" s="3" t="s">
        <v>1405</v>
      </c>
      <c r="AX501" s="3" t="s">
        <v>1405</v>
      </c>
      <c r="AY501" s="3" t="s">
        <v>1405</v>
      </c>
      <c r="AZ501" s="3" t="s">
        <v>1405</v>
      </c>
      <c r="BA501" s="3" t="s">
        <v>1405</v>
      </c>
      <c r="BB501" s="3" t="s">
        <v>1405</v>
      </c>
      <c r="BC501" s="3" t="s">
        <v>1405</v>
      </c>
      <c r="BD501" s="3" t="s">
        <v>1405</v>
      </c>
      <c r="BE501" s="3" t="s">
        <v>1405</v>
      </c>
      <c r="BF501" s="3" t="s">
        <v>1405</v>
      </c>
      <c r="BG501" s="3" t="s">
        <v>1405</v>
      </c>
      <c r="BH501" s="3" t="s">
        <v>1405</v>
      </c>
      <c r="BI501" s="3" t="s">
        <v>1405</v>
      </c>
      <c r="BJ501" s="3" t="s">
        <v>1405</v>
      </c>
      <c r="BK501" s="3" t="s">
        <v>1405</v>
      </c>
      <c r="BL501" s="3" t="s">
        <v>1405</v>
      </c>
      <c r="BM501" s="3" t="s">
        <v>1405</v>
      </c>
      <c r="BN501" s="3" t="s">
        <v>1405</v>
      </c>
      <c r="BO501" s="3" t="s">
        <v>1405</v>
      </c>
      <c r="BP501" s="3" t="s">
        <v>1405</v>
      </c>
      <c r="BQ501" s="3" t="s">
        <v>1405</v>
      </c>
      <c r="BR501" s="3" t="s">
        <v>1405</v>
      </c>
      <c r="BS501" s="3" t="s">
        <v>1405</v>
      </c>
      <c r="BT501" s="3" t="s">
        <v>1405</v>
      </c>
      <c r="BU501" s="3" t="str">
        <f t="shared" si="128"/>
        <v/>
      </c>
      <c r="BV501" s="3" t="str">
        <f t="shared" si="128"/>
        <v/>
      </c>
      <c r="BW501" s="3" t="str">
        <f t="shared" si="127"/>
        <v/>
      </c>
      <c r="BX501" s="3" t="str">
        <f t="shared" si="127"/>
        <v/>
      </c>
      <c r="BY501" s="3" t="str">
        <f t="shared" si="127"/>
        <v/>
      </c>
      <c r="BZ501" s="3" t="str">
        <f t="shared" si="127"/>
        <v/>
      </c>
      <c r="CA501" s="3" t="str">
        <f t="shared" si="127"/>
        <v/>
      </c>
      <c r="CB501" s="3" t="str">
        <f t="shared" si="127"/>
        <v/>
      </c>
      <c r="CC501" s="3" t="str">
        <f t="shared" si="127"/>
        <v/>
      </c>
      <c r="CD501" s="3" t="str">
        <f t="shared" si="127"/>
        <v/>
      </c>
      <c r="CE501" s="3" t="str">
        <f t="shared" si="127"/>
        <v/>
      </c>
      <c r="CF501" s="3" t="str">
        <f t="shared" si="127"/>
        <v/>
      </c>
      <c r="CG501" s="3" t="str">
        <f t="shared" si="127"/>
        <v/>
      </c>
      <c r="CH501" s="3" t="str">
        <f t="shared" si="127"/>
        <v/>
      </c>
      <c r="CI501" s="3" t="str">
        <f t="shared" si="127"/>
        <v/>
      </c>
      <c r="CJ501" s="3" t="str">
        <f t="shared" si="127"/>
        <v/>
      </c>
      <c r="CK501" s="3" t="str">
        <f t="shared" si="125"/>
        <v/>
      </c>
      <c r="CL501" s="3" t="str">
        <f t="shared" si="125"/>
        <v/>
      </c>
      <c r="CM501" s="3" t="str">
        <f t="shared" si="125"/>
        <v/>
      </c>
      <c r="CN501" s="3" t="str">
        <f t="shared" si="123"/>
        <v/>
      </c>
      <c r="CO501" s="3" t="str">
        <f t="shared" si="123"/>
        <v/>
      </c>
      <c r="CP501" s="3" t="str">
        <f t="shared" si="123"/>
        <v/>
      </c>
      <c r="CQ501" s="3" t="str">
        <f t="shared" si="123"/>
        <v/>
      </c>
      <c r="CR501" s="3" t="str">
        <f t="shared" si="123"/>
        <v/>
      </c>
      <c r="CS501" s="3" t="str">
        <f t="shared" si="123"/>
        <v/>
      </c>
      <c r="CT501" s="3" t="str">
        <f t="shared" si="123"/>
        <v/>
      </c>
      <c r="CU501" s="3" t="str">
        <f t="shared" si="123"/>
        <v/>
      </c>
      <c r="CV501" s="3" t="str">
        <f t="shared" si="123"/>
        <v>116. AS A PROCESS IMPURITY</v>
      </c>
      <c r="CW501" s="3" t="str">
        <f t="shared" si="123"/>
        <v/>
      </c>
      <c r="CX501" s="3" t="str">
        <f t="shared" si="123"/>
        <v/>
      </c>
      <c r="CY501" s="3" t="str">
        <f t="shared" si="123"/>
        <v/>
      </c>
      <c r="CZ501" s="3" t="str">
        <f t="shared" si="123"/>
        <v/>
      </c>
      <c r="DA501" s="3" t="str">
        <f t="shared" si="123"/>
        <v/>
      </c>
      <c r="DB501" s="3" t="str">
        <f t="shared" si="123"/>
        <v/>
      </c>
      <c r="DC501" s="3" t="str">
        <f t="shared" si="126"/>
        <v/>
      </c>
      <c r="DD501" s="3" t="str">
        <f t="shared" si="117"/>
        <v/>
      </c>
      <c r="DE501" s="3" t="str">
        <f t="shared" si="117"/>
        <v/>
      </c>
      <c r="DF501" s="3" t="str">
        <f t="shared" si="117"/>
        <v/>
      </c>
      <c r="DG501" s="3" t="str">
        <f t="shared" si="117"/>
        <v/>
      </c>
      <c r="DH501" s="3" t="str">
        <f t="shared" si="117"/>
        <v/>
      </c>
      <c r="DI501" s="3" t="str">
        <f t="shared" si="117"/>
        <v/>
      </c>
      <c r="DJ501" s="3" t="str">
        <f t="shared" si="120"/>
        <v/>
      </c>
      <c r="DK501" s="3" t="str">
        <f t="shared" si="120"/>
        <v/>
      </c>
      <c r="DL501" s="3" t="str">
        <f t="shared" si="120"/>
        <v/>
      </c>
      <c r="DM501" s="3" t="str">
        <f t="shared" si="120"/>
        <v/>
      </c>
      <c r="DN501" s="3" t="str">
        <f t="shared" si="120"/>
        <v/>
      </c>
      <c r="DO501" s="3" t="str">
        <f t="shared" si="120"/>
        <v/>
      </c>
      <c r="DP501" s="3" t="str">
        <f t="shared" si="124"/>
        <v/>
      </c>
      <c r="DQ501" s="3" t="str">
        <f t="shared" si="124"/>
        <v/>
      </c>
      <c r="DR501" s="3" t="str">
        <f t="shared" si="124"/>
        <v/>
      </c>
      <c r="DS501" s="3" t="str">
        <f t="shared" si="124"/>
        <v/>
      </c>
      <c r="DT501" s="3" t="str">
        <f t="shared" si="114"/>
        <v/>
      </c>
      <c r="DU501" s="3" t="str">
        <f t="shared" si="114"/>
        <v/>
      </c>
      <c r="DV501" s="3" t="str">
        <f t="shared" si="114"/>
        <v/>
      </c>
    </row>
    <row r="502" spans="1:126">
      <c r="A502" t="s">
        <v>115</v>
      </c>
      <c r="B502">
        <v>2016</v>
      </c>
      <c r="C502" t="s">
        <v>114</v>
      </c>
      <c r="D502">
        <v>106990</v>
      </c>
      <c r="E502" s="31">
        <v>1316215605965</v>
      </c>
      <c r="F502" t="s">
        <v>856</v>
      </c>
      <c r="G502">
        <v>325199</v>
      </c>
      <c r="H502" t="s">
        <v>857</v>
      </c>
      <c r="I502" t="s">
        <v>858</v>
      </c>
      <c r="J502" t="s">
        <v>255</v>
      </c>
      <c r="K502" t="s">
        <v>250</v>
      </c>
      <c r="L502">
        <v>44301</v>
      </c>
      <c r="M502" s="3" t="str">
        <f t="shared" si="116"/>
        <v>95. USED AS A REACTANT</v>
      </c>
      <c r="N502" s="3" t="s">
        <v>1419</v>
      </c>
      <c r="O502" s="3" t="s">
        <v>1411</v>
      </c>
      <c r="P502">
        <v>550</v>
      </c>
      <c r="Q502">
        <v>1580</v>
      </c>
      <c r="R502">
        <v>2130</v>
      </c>
      <c r="S502" s="3" t="s">
        <v>1405</v>
      </c>
      <c r="T502" s="3" t="s">
        <v>1405</v>
      </c>
      <c r="U502" s="3" t="s">
        <v>1405</v>
      </c>
      <c r="V502" s="3" t="s">
        <v>1405</v>
      </c>
      <c r="W502" s="3" t="s">
        <v>1405</v>
      </c>
      <c r="X502" s="3" t="s">
        <v>1405</v>
      </c>
      <c r="Y502" s="3" t="s">
        <v>1407</v>
      </c>
      <c r="AE502" s="3" t="s">
        <v>1405</v>
      </c>
      <c r="AR502" s="3" t="s">
        <v>1405</v>
      </c>
      <c r="AS502" s="3" t="s">
        <v>1405</v>
      </c>
      <c r="AT502" s="3" t="s">
        <v>1405</v>
      </c>
      <c r="AV502" s="3" t="s">
        <v>1405</v>
      </c>
      <c r="BD502" s="3" t="s">
        <v>1405</v>
      </c>
      <c r="BK502" s="3" t="s">
        <v>1405</v>
      </c>
      <c r="BU502" s="3" t="str">
        <f t="shared" si="128"/>
        <v/>
      </c>
      <c r="BV502" s="3" t="str">
        <f t="shared" si="128"/>
        <v/>
      </c>
      <c r="BW502" s="3" t="str">
        <f t="shared" si="127"/>
        <v/>
      </c>
      <c r="BX502" s="3" t="str">
        <f t="shared" si="127"/>
        <v/>
      </c>
      <c r="BY502" s="3" t="str">
        <f t="shared" si="127"/>
        <v/>
      </c>
      <c r="BZ502" s="3" t="str">
        <f t="shared" si="127"/>
        <v/>
      </c>
      <c r="CA502" s="3" t="str">
        <f t="shared" si="127"/>
        <v>95. USED AS A REACTANT</v>
      </c>
      <c r="CB502" s="3" t="str">
        <f t="shared" si="127"/>
        <v/>
      </c>
      <c r="CC502" s="3" t="str">
        <f t="shared" si="127"/>
        <v/>
      </c>
      <c r="CD502" s="3" t="str">
        <f t="shared" si="127"/>
        <v/>
      </c>
      <c r="CE502" s="3" t="str">
        <f t="shared" si="127"/>
        <v/>
      </c>
      <c r="CF502" s="3" t="str">
        <f t="shared" si="127"/>
        <v/>
      </c>
      <c r="CG502" s="3" t="str">
        <f t="shared" si="127"/>
        <v/>
      </c>
      <c r="CH502" s="3" t="str">
        <f t="shared" si="127"/>
        <v/>
      </c>
      <c r="CI502" s="3" t="str">
        <f t="shared" si="127"/>
        <v/>
      </c>
      <c r="CJ502" s="3" t="str">
        <f t="shared" si="127"/>
        <v/>
      </c>
      <c r="CK502" s="3" t="str">
        <f t="shared" si="125"/>
        <v/>
      </c>
      <c r="CL502" s="3" t="str">
        <f t="shared" si="125"/>
        <v/>
      </c>
      <c r="CM502" s="3" t="str">
        <f t="shared" si="125"/>
        <v/>
      </c>
      <c r="CN502" s="3" t="str">
        <f t="shared" si="123"/>
        <v/>
      </c>
      <c r="CO502" s="3" t="str">
        <f t="shared" si="123"/>
        <v/>
      </c>
      <c r="CP502" s="3" t="str">
        <f t="shared" si="123"/>
        <v/>
      </c>
      <c r="CQ502" s="3" t="str">
        <f t="shared" si="123"/>
        <v/>
      </c>
      <c r="CR502" s="3" t="str">
        <f t="shared" si="123"/>
        <v/>
      </c>
      <c r="CS502" s="3" t="str">
        <f t="shared" si="123"/>
        <v/>
      </c>
      <c r="CT502" s="3" t="str">
        <f t="shared" ref="CT502:DB530" si="129">IF(AR502="Yes", CT$1,"")</f>
        <v/>
      </c>
      <c r="CU502" s="3" t="str">
        <f t="shared" si="129"/>
        <v/>
      </c>
      <c r="CV502" s="3" t="str">
        <f t="shared" si="129"/>
        <v/>
      </c>
      <c r="CW502" s="3" t="str">
        <f t="shared" si="129"/>
        <v/>
      </c>
      <c r="CX502" s="3" t="str">
        <f t="shared" si="129"/>
        <v/>
      </c>
      <c r="CY502" s="3" t="str">
        <f t="shared" si="129"/>
        <v/>
      </c>
      <c r="CZ502" s="3" t="str">
        <f t="shared" si="129"/>
        <v/>
      </c>
      <c r="DA502" s="3" t="str">
        <f t="shared" si="129"/>
        <v/>
      </c>
      <c r="DB502" s="3" t="str">
        <f t="shared" si="129"/>
        <v/>
      </c>
      <c r="DC502" s="3" t="str">
        <f t="shared" si="126"/>
        <v/>
      </c>
      <c r="DD502" s="3" t="str">
        <f t="shared" si="117"/>
        <v/>
      </c>
      <c r="DE502" s="3" t="str">
        <f t="shared" si="117"/>
        <v/>
      </c>
      <c r="DF502" s="3" t="str">
        <f t="shared" si="117"/>
        <v/>
      </c>
      <c r="DG502" s="3" t="str">
        <f t="shared" si="117"/>
        <v/>
      </c>
      <c r="DH502" s="3" t="str">
        <f t="shared" si="117"/>
        <v/>
      </c>
      <c r="DI502" s="3" t="str">
        <f t="shared" si="117"/>
        <v/>
      </c>
      <c r="DJ502" s="3" t="str">
        <f t="shared" si="120"/>
        <v/>
      </c>
      <c r="DK502" s="3" t="str">
        <f t="shared" si="120"/>
        <v/>
      </c>
      <c r="DL502" s="3" t="str">
        <f t="shared" si="120"/>
        <v/>
      </c>
      <c r="DM502" s="3" t="str">
        <f t="shared" si="120"/>
        <v/>
      </c>
      <c r="DN502" s="3" t="str">
        <f t="shared" si="120"/>
        <v/>
      </c>
      <c r="DO502" s="3" t="str">
        <f t="shared" si="120"/>
        <v/>
      </c>
      <c r="DP502" s="3" t="str">
        <f t="shared" si="124"/>
        <v/>
      </c>
      <c r="DQ502" s="3" t="str">
        <f t="shared" si="124"/>
        <v/>
      </c>
      <c r="DR502" s="3" t="str">
        <f t="shared" si="124"/>
        <v/>
      </c>
      <c r="DS502" s="3" t="str">
        <f t="shared" si="124"/>
        <v/>
      </c>
      <c r="DT502" s="3" t="str">
        <f t="shared" si="114"/>
        <v/>
      </c>
      <c r="DU502" s="3" t="str">
        <f t="shared" si="114"/>
        <v/>
      </c>
      <c r="DV502" s="3" t="str">
        <f t="shared" si="114"/>
        <v/>
      </c>
    </row>
    <row r="503" spans="1:126">
      <c r="A503" t="s">
        <v>115</v>
      </c>
      <c r="B503">
        <v>2017</v>
      </c>
      <c r="C503" t="s">
        <v>114</v>
      </c>
      <c r="D503">
        <v>106990</v>
      </c>
      <c r="E503" s="31">
        <v>1317218847388</v>
      </c>
      <c r="F503" t="s">
        <v>856</v>
      </c>
      <c r="G503">
        <v>325199</v>
      </c>
      <c r="H503" t="s">
        <v>857</v>
      </c>
      <c r="I503" t="s">
        <v>858</v>
      </c>
      <c r="J503" t="s">
        <v>255</v>
      </c>
      <c r="K503" t="s">
        <v>250</v>
      </c>
      <c r="L503">
        <v>44301</v>
      </c>
      <c r="M503" s="3" t="str">
        <f t="shared" si="116"/>
        <v>95. USED AS A REACTANT</v>
      </c>
      <c r="N503" s="3" t="s">
        <v>1419</v>
      </c>
      <c r="O503" s="3" t="s">
        <v>1411</v>
      </c>
      <c r="P503">
        <v>2118</v>
      </c>
      <c r="Q503">
        <v>10312</v>
      </c>
      <c r="R503">
        <v>12430</v>
      </c>
      <c r="S503" s="3" t="s">
        <v>1405</v>
      </c>
      <c r="T503" s="3" t="s">
        <v>1405</v>
      </c>
      <c r="U503" s="3" t="s">
        <v>1405</v>
      </c>
      <c r="V503" s="3" t="s">
        <v>1405</v>
      </c>
      <c r="W503" s="3" t="s">
        <v>1405</v>
      </c>
      <c r="X503" s="3" t="s">
        <v>1405</v>
      </c>
      <c r="Y503" s="3" t="s">
        <v>1407</v>
      </c>
      <c r="AE503" s="3" t="s">
        <v>1405</v>
      </c>
      <c r="AR503" s="3" t="s">
        <v>1405</v>
      </c>
      <c r="AS503" s="3" t="s">
        <v>1405</v>
      </c>
      <c r="AT503" s="3" t="s">
        <v>1405</v>
      </c>
      <c r="AU503" s="3" t="s">
        <v>1405</v>
      </c>
      <c r="AV503" s="3" t="s">
        <v>1405</v>
      </c>
      <c r="BD503" s="3" t="s">
        <v>1405</v>
      </c>
      <c r="BK503" s="3" t="s">
        <v>1405</v>
      </c>
      <c r="BU503" s="3" t="str">
        <f t="shared" si="128"/>
        <v/>
      </c>
      <c r="BV503" s="3" t="str">
        <f t="shared" si="128"/>
        <v/>
      </c>
      <c r="BW503" s="3" t="str">
        <f t="shared" si="127"/>
        <v/>
      </c>
      <c r="BX503" s="3" t="str">
        <f t="shared" si="127"/>
        <v/>
      </c>
      <c r="BY503" s="3" t="str">
        <f t="shared" si="127"/>
        <v/>
      </c>
      <c r="BZ503" s="3" t="str">
        <f t="shared" si="127"/>
        <v/>
      </c>
      <c r="CA503" s="3" t="str">
        <f t="shared" si="127"/>
        <v>95. USED AS A REACTANT</v>
      </c>
      <c r="CB503" s="3" t="str">
        <f t="shared" si="127"/>
        <v/>
      </c>
      <c r="CC503" s="3" t="str">
        <f t="shared" si="127"/>
        <v/>
      </c>
      <c r="CD503" s="3" t="str">
        <f t="shared" si="127"/>
        <v/>
      </c>
      <c r="CE503" s="3" t="str">
        <f t="shared" si="127"/>
        <v/>
      </c>
      <c r="CF503" s="3" t="str">
        <f t="shared" si="127"/>
        <v/>
      </c>
      <c r="CG503" s="3" t="str">
        <f t="shared" si="127"/>
        <v/>
      </c>
      <c r="CH503" s="3" t="str">
        <f t="shared" si="127"/>
        <v/>
      </c>
      <c r="CI503" s="3" t="str">
        <f t="shared" si="127"/>
        <v/>
      </c>
      <c r="CJ503" s="3" t="str">
        <f t="shared" si="127"/>
        <v/>
      </c>
      <c r="CK503" s="3" t="str">
        <f t="shared" si="125"/>
        <v/>
      </c>
      <c r="CL503" s="3" t="str">
        <f t="shared" si="125"/>
        <v/>
      </c>
      <c r="CM503" s="3" t="str">
        <f t="shared" si="125"/>
        <v/>
      </c>
      <c r="CN503" s="3" t="str">
        <f t="shared" si="125"/>
        <v/>
      </c>
      <c r="CO503" s="3" t="str">
        <f t="shared" si="125"/>
        <v/>
      </c>
      <c r="CP503" s="3" t="str">
        <f t="shared" si="125"/>
        <v/>
      </c>
      <c r="CQ503" s="3" t="str">
        <f t="shared" si="125"/>
        <v/>
      </c>
      <c r="CR503" s="3" t="str">
        <f t="shared" si="125"/>
        <v/>
      </c>
      <c r="CS503" s="3" t="str">
        <f t="shared" si="125"/>
        <v/>
      </c>
      <c r="CT503" s="3" t="str">
        <f t="shared" si="129"/>
        <v/>
      </c>
      <c r="CU503" s="3" t="str">
        <f t="shared" si="129"/>
        <v/>
      </c>
      <c r="CV503" s="3" t="str">
        <f t="shared" si="129"/>
        <v/>
      </c>
      <c r="CW503" s="3" t="str">
        <f t="shared" si="129"/>
        <v/>
      </c>
      <c r="CX503" s="3" t="str">
        <f t="shared" si="129"/>
        <v/>
      </c>
      <c r="CY503" s="3" t="str">
        <f t="shared" si="129"/>
        <v/>
      </c>
      <c r="CZ503" s="3" t="str">
        <f t="shared" si="129"/>
        <v/>
      </c>
      <c r="DA503" s="3" t="str">
        <f t="shared" si="129"/>
        <v/>
      </c>
      <c r="DB503" s="3" t="str">
        <f t="shared" si="129"/>
        <v/>
      </c>
      <c r="DC503" s="3" t="str">
        <f t="shared" si="126"/>
        <v/>
      </c>
      <c r="DD503" s="3" t="str">
        <f t="shared" si="117"/>
        <v/>
      </c>
      <c r="DE503" s="3" t="str">
        <f t="shared" si="117"/>
        <v/>
      </c>
      <c r="DF503" s="3" t="str">
        <f t="shared" si="117"/>
        <v/>
      </c>
      <c r="DG503" s="3" t="str">
        <f t="shared" si="117"/>
        <v/>
      </c>
      <c r="DH503" s="3" t="str">
        <f t="shared" si="117"/>
        <v/>
      </c>
      <c r="DI503" s="3" t="str">
        <f t="shared" si="117"/>
        <v/>
      </c>
      <c r="DJ503" s="3" t="str">
        <f t="shared" si="120"/>
        <v/>
      </c>
      <c r="DK503" s="3" t="str">
        <f t="shared" si="120"/>
        <v/>
      </c>
      <c r="DL503" s="3" t="str">
        <f t="shared" si="120"/>
        <v/>
      </c>
      <c r="DM503" s="3" t="str">
        <f t="shared" si="120"/>
        <v/>
      </c>
      <c r="DN503" s="3" t="str">
        <f t="shared" si="120"/>
        <v/>
      </c>
      <c r="DO503" s="3" t="str">
        <f t="shared" si="120"/>
        <v/>
      </c>
      <c r="DP503" s="3" t="str">
        <f t="shared" si="124"/>
        <v/>
      </c>
      <c r="DQ503" s="3" t="str">
        <f t="shared" si="124"/>
        <v/>
      </c>
      <c r="DR503" s="3" t="str">
        <f t="shared" si="124"/>
        <v/>
      </c>
      <c r="DS503" s="3" t="str">
        <f t="shared" si="124"/>
        <v/>
      </c>
      <c r="DT503" s="3" t="str">
        <f t="shared" si="114"/>
        <v/>
      </c>
      <c r="DU503" s="3" t="str">
        <f t="shared" si="114"/>
        <v/>
      </c>
      <c r="DV503" s="3" t="str">
        <f t="shared" si="114"/>
        <v/>
      </c>
    </row>
    <row r="504" spans="1:126" ht="75">
      <c r="A504" t="s">
        <v>115</v>
      </c>
      <c r="B504">
        <v>2018</v>
      </c>
      <c r="C504" t="s">
        <v>114</v>
      </c>
      <c r="D504">
        <v>106990</v>
      </c>
      <c r="E504" s="31">
        <v>1318218901205</v>
      </c>
      <c r="F504" t="s">
        <v>856</v>
      </c>
      <c r="G504">
        <v>325199</v>
      </c>
      <c r="H504" t="s">
        <v>857</v>
      </c>
      <c r="I504" t="s">
        <v>858</v>
      </c>
      <c r="J504" t="s">
        <v>255</v>
      </c>
      <c r="K504" t="s">
        <v>250</v>
      </c>
      <c r="L504">
        <v>44301</v>
      </c>
      <c r="M504" s="3" t="str">
        <f t="shared" si="116"/>
        <v>95. USED AS A REACTANT, 97. P102  RAW MATERIALS, 117. PROCESSED / RECYCLING</v>
      </c>
      <c r="N504" s="3" t="s">
        <v>1419</v>
      </c>
      <c r="O504" s="3" t="s">
        <v>1411</v>
      </c>
      <c r="P504">
        <v>1651</v>
      </c>
      <c r="Q504">
        <v>9209</v>
      </c>
      <c r="R504">
        <v>10860</v>
      </c>
      <c r="S504" s="3" t="s">
        <v>1405</v>
      </c>
      <c r="T504" s="3" t="s">
        <v>1405</v>
      </c>
      <c r="U504" s="3" t="s">
        <v>1405</v>
      </c>
      <c r="V504" s="3" t="s">
        <v>1405</v>
      </c>
      <c r="W504" s="3" t="s">
        <v>1405</v>
      </c>
      <c r="X504" s="3" t="s">
        <v>1405</v>
      </c>
      <c r="Y504" s="3" t="s">
        <v>1407</v>
      </c>
      <c r="Z504" s="3" t="s">
        <v>1405</v>
      </c>
      <c r="AA504" s="3" t="s">
        <v>1407</v>
      </c>
      <c r="AB504" s="3" t="s">
        <v>1405</v>
      </c>
      <c r="AC504" s="3" t="s">
        <v>1405</v>
      </c>
      <c r="AD504" s="3" t="s">
        <v>1405</v>
      </c>
      <c r="AE504" s="3" t="s">
        <v>1405</v>
      </c>
      <c r="AF504" s="3" t="s">
        <v>1405</v>
      </c>
      <c r="AG504" s="3" t="s">
        <v>1405</v>
      </c>
      <c r="AH504" s="3" t="s">
        <v>1405</v>
      </c>
      <c r="AI504" s="3" t="s">
        <v>1405</v>
      </c>
      <c r="AJ504" s="3" t="s">
        <v>1405</v>
      </c>
      <c r="AK504" s="3" t="s">
        <v>1405</v>
      </c>
      <c r="AL504" s="3" t="s">
        <v>1405</v>
      </c>
      <c r="AM504" s="3" t="s">
        <v>1405</v>
      </c>
      <c r="AN504" s="3" t="s">
        <v>1405</v>
      </c>
      <c r="AO504" s="3" t="s">
        <v>1405</v>
      </c>
      <c r="AP504" s="3" t="s">
        <v>1405</v>
      </c>
      <c r="AQ504" s="3" t="s">
        <v>1405</v>
      </c>
      <c r="AR504" s="3" t="s">
        <v>1405</v>
      </c>
      <c r="AS504" s="3" t="s">
        <v>1405</v>
      </c>
      <c r="AT504" s="3" t="s">
        <v>1405</v>
      </c>
      <c r="AU504" s="3" t="s">
        <v>1407</v>
      </c>
      <c r="AV504" s="3" t="s">
        <v>1405</v>
      </c>
      <c r="AW504" s="3" t="s">
        <v>1405</v>
      </c>
      <c r="AX504" s="3" t="s">
        <v>1405</v>
      </c>
      <c r="AY504" s="3" t="s">
        <v>1405</v>
      </c>
      <c r="AZ504" s="3" t="s">
        <v>1405</v>
      </c>
      <c r="BA504" s="3" t="s">
        <v>1405</v>
      </c>
      <c r="BB504" s="3" t="s">
        <v>1405</v>
      </c>
      <c r="BC504" s="3" t="s">
        <v>1405</v>
      </c>
      <c r="BD504" s="3" t="s">
        <v>1405</v>
      </c>
      <c r="BE504" s="3" t="s">
        <v>1405</v>
      </c>
      <c r="BF504" s="3" t="s">
        <v>1405</v>
      </c>
      <c r="BG504" s="3" t="s">
        <v>1405</v>
      </c>
      <c r="BH504" s="3" t="s">
        <v>1405</v>
      </c>
      <c r="BI504" s="3" t="s">
        <v>1405</v>
      </c>
      <c r="BJ504" s="3" t="s">
        <v>1405</v>
      </c>
      <c r="BK504" s="3" t="s">
        <v>1405</v>
      </c>
      <c r="BL504" s="3" t="s">
        <v>1405</v>
      </c>
      <c r="BM504" s="3" t="s">
        <v>1405</v>
      </c>
      <c r="BN504" s="3" t="s">
        <v>1405</v>
      </c>
      <c r="BO504" s="3" t="s">
        <v>1405</v>
      </c>
      <c r="BP504" s="3" t="s">
        <v>1405</v>
      </c>
      <c r="BQ504" s="3" t="s">
        <v>1405</v>
      </c>
      <c r="BR504" s="3" t="s">
        <v>1405</v>
      </c>
      <c r="BS504" s="3" t="s">
        <v>1405</v>
      </c>
      <c r="BT504" s="3" t="s">
        <v>1405</v>
      </c>
      <c r="BU504" s="3" t="str">
        <f t="shared" si="128"/>
        <v/>
      </c>
      <c r="BV504" s="3" t="str">
        <f t="shared" si="128"/>
        <v/>
      </c>
      <c r="BW504" s="3" t="str">
        <f t="shared" si="127"/>
        <v/>
      </c>
      <c r="BX504" s="3" t="str">
        <f t="shared" si="127"/>
        <v/>
      </c>
      <c r="BY504" s="3" t="str">
        <f t="shared" si="127"/>
        <v/>
      </c>
      <c r="BZ504" s="3" t="str">
        <f t="shared" si="127"/>
        <v/>
      </c>
      <c r="CA504" s="3" t="str">
        <f t="shared" si="127"/>
        <v>95. USED AS A REACTANT</v>
      </c>
      <c r="CB504" s="3" t="str">
        <f t="shared" si="127"/>
        <v/>
      </c>
      <c r="CC504" s="3" t="str">
        <f t="shared" si="127"/>
        <v>97. P102  RAW MATERIALS</v>
      </c>
      <c r="CD504" s="3" t="str">
        <f t="shared" si="127"/>
        <v/>
      </c>
      <c r="CE504" s="3" t="str">
        <f t="shared" si="127"/>
        <v/>
      </c>
      <c r="CF504" s="3" t="str">
        <f t="shared" si="127"/>
        <v/>
      </c>
      <c r="CG504" s="3" t="str">
        <f t="shared" si="127"/>
        <v/>
      </c>
      <c r="CH504" s="3" t="str">
        <f t="shared" si="127"/>
        <v/>
      </c>
      <c r="CI504" s="3" t="str">
        <f t="shared" si="127"/>
        <v/>
      </c>
      <c r="CJ504" s="3" t="str">
        <f t="shared" si="127"/>
        <v/>
      </c>
      <c r="CK504" s="3" t="str">
        <f t="shared" si="125"/>
        <v/>
      </c>
      <c r="CL504" s="3" t="str">
        <f t="shared" si="125"/>
        <v/>
      </c>
      <c r="CM504" s="3" t="str">
        <f t="shared" si="125"/>
        <v/>
      </c>
      <c r="CN504" s="3" t="str">
        <f t="shared" si="125"/>
        <v/>
      </c>
      <c r="CO504" s="3" t="str">
        <f t="shared" si="125"/>
        <v/>
      </c>
      <c r="CP504" s="3" t="str">
        <f t="shared" si="125"/>
        <v/>
      </c>
      <c r="CQ504" s="3" t="str">
        <f t="shared" si="125"/>
        <v/>
      </c>
      <c r="CR504" s="3" t="str">
        <f t="shared" si="125"/>
        <v/>
      </c>
      <c r="CS504" s="3" t="str">
        <f t="shared" si="125"/>
        <v/>
      </c>
      <c r="CT504" s="3" t="str">
        <f t="shared" si="129"/>
        <v/>
      </c>
      <c r="CU504" s="3" t="str">
        <f t="shared" si="129"/>
        <v/>
      </c>
      <c r="CV504" s="3" t="str">
        <f t="shared" si="129"/>
        <v/>
      </c>
      <c r="CW504" s="3" t="str">
        <f t="shared" si="129"/>
        <v>117. PROCESSED / RECYCLING</v>
      </c>
      <c r="CX504" s="3" t="str">
        <f t="shared" si="129"/>
        <v/>
      </c>
      <c r="CY504" s="3" t="str">
        <f t="shared" si="129"/>
        <v/>
      </c>
      <c r="CZ504" s="3" t="str">
        <f t="shared" si="129"/>
        <v/>
      </c>
      <c r="DA504" s="3" t="str">
        <f t="shared" si="129"/>
        <v/>
      </c>
      <c r="DB504" s="3" t="str">
        <f t="shared" si="129"/>
        <v/>
      </c>
      <c r="DC504" s="3" t="str">
        <f t="shared" si="126"/>
        <v/>
      </c>
      <c r="DD504" s="3" t="str">
        <f t="shared" si="117"/>
        <v/>
      </c>
      <c r="DE504" s="3" t="str">
        <f t="shared" si="117"/>
        <v/>
      </c>
      <c r="DF504" s="3" t="str">
        <f t="shared" si="117"/>
        <v/>
      </c>
      <c r="DG504" s="3" t="str">
        <f t="shared" si="117"/>
        <v/>
      </c>
      <c r="DH504" s="3" t="str">
        <f t="shared" si="117"/>
        <v/>
      </c>
      <c r="DI504" s="3" t="str">
        <f t="shared" si="117"/>
        <v/>
      </c>
      <c r="DJ504" s="3" t="str">
        <f t="shared" si="120"/>
        <v/>
      </c>
      <c r="DK504" s="3" t="str">
        <f t="shared" si="120"/>
        <v/>
      </c>
      <c r="DL504" s="3" t="str">
        <f t="shared" si="120"/>
        <v/>
      </c>
      <c r="DM504" s="3" t="str">
        <f t="shared" si="120"/>
        <v/>
      </c>
      <c r="DN504" s="3" t="str">
        <f t="shared" si="120"/>
        <v/>
      </c>
      <c r="DO504" s="3" t="str">
        <f t="shared" si="120"/>
        <v/>
      </c>
      <c r="DP504" s="3" t="str">
        <f t="shared" si="124"/>
        <v/>
      </c>
      <c r="DQ504" s="3" t="str">
        <f t="shared" si="124"/>
        <v/>
      </c>
      <c r="DR504" s="3" t="str">
        <f t="shared" si="124"/>
        <v/>
      </c>
      <c r="DS504" s="3" t="str">
        <f t="shared" si="124"/>
        <v/>
      </c>
      <c r="DT504" s="3" t="str">
        <f t="shared" si="114"/>
        <v/>
      </c>
      <c r="DU504" s="3" t="str">
        <f t="shared" si="114"/>
        <v/>
      </c>
      <c r="DV504" s="3" t="str">
        <f t="shared" si="114"/>
        <v/>
      </c>
    </row>
    <row r="505" spans="1:126" ht="75">
      <c r="A505" t="s">
        <v>115</v>
      </c>
      <c r="B505">
        <v>2019</v>
      </c>
      <c r="C505" t="s">
        <v>114</v>
      </c>
      <c r="D505">
        <v>106990</v>
      </c>
      <c r="E505" s="31">
        <v>1319218936742</v>
      </c>
      <c r="F505" t="s">
        <v>856</v>
      </c>
      <c r="G505">
        <v>325212</v>
      </c>
      <c r="H505" t="s">
        <v>857</v>
      </c>
      <c r="I505" t="s">
        <v>858</v>
      </c>
      <c r="J505" t="s">
        <v>255</v>
      </c>
      <c r="K505" t="s">
        <v>250</v>
      </c>
      <c r="L505">
        <v>44301</v>
      </c>
      <c r="M505" s="3" t="str">
        <f t="shared" si="116"/>
        <v>95. USED AS A REACTANT, 97. P102  RAW MATERIALS, 117. PROCESSED / RECYCLING</v>
      </c>
      <c r="N505" s="3" t="s">
        <v>1419</v>
      </c>
      <c r="O505" s="3" t="s">
        <v>1411</v>
      </c>
      <c r="P505">
        <v>1961</v>
      </c>
      <c r="Q505">
        <v>8325</v>
      </c>
      <c r="R505">
        <v>10286</v>
      </c>
      <c r="S505" s="3" t="s">
        <v>1405</v>
      </c>
      <c r="T505" s="3" t="s">
        <v>1405</v>
      </c>
      <c r="U505" s="3" t="s">
        <v>1405</v>
      </c>
      <c r="V505" s="3" t="s">
        <v>1405</v>
      </c>
      <c r="W505" s="3" t="s">
        <v>1405</v>
      </c>
      <c r="X505" s="3" t="s">
        <v>1405</v>
      </c>
      <c r="Y505" s="3" t="s">
        <v>1407</v>
      </c>
      <c r="Z505" s="3" t="s">
        <v>1405</v>
      </c>
      <c r="AA505" s="3" t="s">
        <v>1407</v>
      </c>
      <c r="AB505" s="3" t="s">
        <v>1405</v>
      </c>
      <c r="AC505" s="3" t="s">
        <v>1405</v>
      </c>
      <c r="AD505" s="3" t="s">
        <v>1405</v>
      </c>
      <c r="AE505" s="3" t="s">
        <v>1405</v>
      </c>
      <c r="AF505" s="3" t="s">
        <v>1405</v>
      </c>
      <c r="AG505" s="3" t="s">
        <v>1405</v>
      </c>
      <c r="AH505" s="3" t="s">
        <v>1405</v>
      </c>
      <c r="AI505" s="3" t="s">
        <v>1405</v>
      </c>
      <c r="AJ505" s="3" t="s">
        <v>1405</v>
      </c>
      <c r="AK505" s="3" t="s">
        <v>1405</v>
      </c>
      <c r="AL505" s="3" t="s">
        <v>1405</v>
      </c>
      <c r="AM505" s="3" t="s">
        <v>1405</v>
      </c>
      <c r="AN505" s="3" t="s">
        <v>1405</v>
      </c>
      <c r="AO505" s="3" t="s">
        <v>1405</v>
      </c>
      <c r="AP505" s="3" t="s">
        <v>1405</v>
      </c>
      <c r="AQ505" s="3" t="s">
        <v>1405</v>
      </c>
      <c r="AR505" s="3" t="s">
        <v>1405</v>
      </c>
      <c r="AS505" s="3" t="s">
        <v>1405</v>
      </c>
      <c r="AT505" s="3" t="s">
        <v>1405</v>
      </c>
      <c r="AU505" s="3" t="s">
        <v>1407</v>
      </c>
      <c r="AV505" s="3" t="s">
        <v>1405</v>
      </c>
      <c r="AW505" s="3" t="s">
        <v>1405</v>
      </c>
      <c r="AX505" s="3" t="s">
        <v>1405</v>
      </c>
      <c r="AY505" s="3" t="s">
        <v>1405</v>
      </c>
      <c r="AZ505" s="3" t="s">
        <v>1405</v>
      </c>
      <c r="BA505" s="3" t="s">
        <v>1405</v>
      </c>
      <c r="BB505" s="3" t="s">
        <v>1405</v>
      </c>
      <c r="BC505" s="3" t="s">
        <v>1405</v>
      </c>
      <c r="BD505" s="3" t="s">
        <v>1405</v>
      </c>
      <c r="BE505" s="3" t="s">
        <v>1405</v>
      </c>
      <c r="BF505" s="3" t="s">
        <v>1405</v>
      </c>
      <c r="BG505" s="3" t="s">
        <v>1405</v>
      </c>
      <c r="BH505" s="3" t="s">
        <v>1405</v>
      </c>
      <c r="BI505" s="3" t="s">
        <v>1405</v>
      </c>
      <c r="BJ505" s="3" t="s">
        <v>1405</v>
      </c>
      <c r="BK505" s="3" t="s">
        <v>1405</v>
      </c>
      <c r="BL505" s="3" t="s">
        <v>1405</v>
      </c>
      <c r="BM505" s="3" t="s">
        <v>1405</v>
      </c>
      <c r="BN505" s="3" t="s">
        <v>1405</v>
      </c>
      <c r="BO505" s="3" t="s">
        <v>1405</v>
      </c>
      <c r="BP505" s="3" t="s">
        <v>1405</v>
      </c>
      <c r="BQ505" s="3" t="s">
        <v>1405</v>
      </c>
      <c r="BR505" s="3" t="s">
        <v>1405</v>
      </c>
      <c r="BS505" s="3" t="s">
        <v>1405</v>
      </c>
      <c r="BT505" s="3" t="s">
        <v>1405</v>
      </c>
      <c r="BU505" s="3" t="str">
        <f t="shared" si="128"/>
        <v/>
      </c>
      <c r="BV505" s="3" t="str">
        <f t="shared" si="128"/>
        <v/>
      </c>
      <c r="BW505" s="3" t="str">
        <f t="shared" si="127"/>
        <v/>
      </c>
      <c r="BX505" s="3" t="str">
        <f t="shared" si="127"/>
        <v/>
      </c>
      <c r="BY505" s="3" t="str">
        <f t="shared" si="127"/>
        <v/>
      </c>
      <c r="BZ505" s="3" t="str">
        <f t="shared" si="127"/>
        <v/>
      </c>
      <c r="CA505" s="3" t="str">
        <f t="shared" si="127"/>
        <v>95. USED AS A REACTANT</v>
      </c>
      <c r="CB505" s="3" t="str">
        <f t="shared" si="127"/>
        <v/>
      </c>
      <c r="CC505" s="3" t="str">
        <f t="shared" si="127"/>
        <v>97. P102  RAW MATERIALS</v>
      </c>
      <c r="CD505" s="3" t="str">
        <f t="shared" si="127"/>
        <v/>
      </c>
      <c r="CE505" s="3" t="str">
        <f t="shared" si="127"/>
        <v/>
      </c>
      <c r="CF505" s="3" t="str">
        <f t="shared" si="127"/>
        <v/>
      </c>
      <c r="CG505" s="3" t="str">
        <f t="shared" si="127"/>
        <v/>
      </c>
      <c r="CH505" s="3" t="str">
        <f t="shared" si="127"/>
        <v/>
      </c>
      <c r="CI505" s="3" t="str">
        <f t="shared" si="127"/>
        <v/>
      </c>
      <c r="CJ505" s="3" t="str">
        <f t="shared" si="127"/>
        <v/>
      </c>
      <c r="CK505" s="3" t="str">
        <f t="shared" si="125"/>
        <v/>
      </c>
      <c r="CL505" s="3" t="str">
        <f t="shared" si="125"/>
        <v/>
      </c>
      <c r="CM505" s="3" t="str">
        <f t="shared" si="125"/>
        <v/>
      </c>
      <c r="CN505" s="3" t="str">
        <f t="shared" si="125"/>
        <v/>
      </c>
      <c r="CO505" s="3" t="str">
        <f t="shared" si="125"/>
        <v/>
      </c>
      <c r="CP505" s="3" t="str">
        <f t="shared" si="125"/>
        <v/>
      </c>
      <c r="CQ505" s="3" t="str">
        <f t="shared" si="125"/>
        <v/>
      </c>
      <c r="CR505" s="3" t="str">
        <f t="shared" si="125"/>
        <v/>
      </c>
      <c r="CS505" s="3" t="str">
        <f t="shared" si="125"/>
        <v/>
      </c>
      <c r="CT505" s="3" t="str">
        <f t="shared" si="129"/>
        <v/>
      </c>
      <c r="CU505" s="3" t="str">
        <f t="shared" si="129"/>
        <v/>
      </c>
      <c r="CV505" s="3" t="str">
        <f t="shared" si="129"/>
        <v/>
      </c>
      <c r="CW505" s="3" t="str">
        <f t="shared" si="129"/>
        <v>117. PROCESSED / RECYCLING</v>
      </c>
      <c r="CX505" s="3" t="str">
        <f t="shared" si="129"/>
        <v/>
      </c>
      <c r="CY505" s="3" t="str">
        <f t="shared" si="129"/>
        <v/>
      </c>
      <c r="CZ505" s="3" t="str">
        <f t="shared" si="129"/>
        <v/>
      </c>
      <c r="DA505" s="3" t="str">
        <f t="shared" si="129"/>
        <v/>
      </c>
      <c r="DB505" s="3" t="str">
        <f t="shared" si="129"/>
        <v/>
      </c>
      <c r="DC505" s="3" t="str">
        <f t="shared" si="126"/>
        <v/>
      </c>
      <c r="DD505" s="3" t="str">
        <f t="shared" si="117"/>
        <v/>
      </c>
      <c r="DE505" s="3" t="str">
        <f t="shared" si="117"/>
        <v/>
      </c>
      <c r="DF505" s="3" t="str">
        <f t="shared" si="117"/>
        <v/>
      </c>
      <c r="DG505" s="3" t="str">
        <f t="shared" si="117"/>
        <v/>
      </c>
      <c r="DH505" s="3" t="str">
        <f t="shared" si="117"/>
        <v/>
      </c>
      <c r="DI505" s="3" t="str">
        <f t="shared" si="117"/>
        <v/>
      </c>
      <c r="DJ505" s="3" t="str">
        <f t="shared" si="120"/>
        <v/>
      </c>
      <c r="DK505" s="3" t="str">
        <f t="shared" si="120"/>
        <v/>
      </c>
      <c r="DL505" s="3" t="str">
        <f t="shared" si="120"/>
        <v/>
      </c>
      <c r="DM505" s="3" t="str">
        <f t="shared" si="120"/>
        <v/>
      </c>
      <c r="DN505" s="3" t="str">
        <f t="shared" si="120"/>
        <v/>
      </c>
      <c r="DO505" s="3" t="str">
        <f t="shared" si="120"/>
        <v/>
      </c>
      <c r="DP505" s="3" t="str">
        <f t="shared" si="124"/>
        <v/>
      </c>
      <c r="DQ505" s="3" t="str">
        <f t="shared" si="124"/>
        <v/>
      </c>
      <c r="DR505" s="3" t="str">
        <f t="shared" si="124"/>
        <v/>
      </c>
      <c r="DS505" s="3" t="str">
        <f t="shared" si="124"/>
        <v/>
      </c>
      <c r="DT505" s="3" t="str">
        <f t="shared" si="114"/>
        <v/>
      </c>
      <c r="DU505" s="3" t="str">
        <f t="shared" si="114"/>
        <v/>
      </c>
      <c r="DV505" s="3" t="str">
        <f t="shared" si="114"/>
        <v/>
      </c>
    </row>
    <row r="506" spans="1:126" ht="60">
      <c r="A506" t="s">
        <v>115</v>
      </c>
      <c r="B506">
        <v>2020</v>
      </c>
      <c r="C506" t="s">
        <v>114</v>
      </c>
      <c r="D506">
        <v>106990</v>
      </c>
      <c r="E506" s="31">
        <v>1320219285727</v>
      </c>
      <c r="F506" t="s">
        <v>856</v>
      </c>
      <c r="G506">
        <v>325212</v>
      </c>
      <c r="H506" t="s">
        <v>857</v>
      </c>
      <c r="I506" t="s">
        <v>858</v>
      </c>
      <c r="J506" t="s">
        <v>255</v>
      </c>
      <c r="K506" t="s">
        <v>250</v>
      </c>
      <c r="L506">
        <v>44301</v>
      </c>
      <c r="M506" s="3" t="str">
        <f t="shared" si="116"/>
        <v>89. PRODUCE THE CHEMICAL, 93. AS A BYPRODUCT, 95. USED AS A REACTANT, 96. P101  FEEDSTOCKS</v>
      </c>
      <c r="N506" s="3" t="s">
        <v>1419</v>
      </c>
      <c r="O506" s="3" t="s">
        <v>1411</v>
      </c>
      <c r="P506">
        <v>1800</v>
      </c>
      <c r="Q506">
        <v>8544</v>
      </c>
      <c r="R506">
        <v>10344</v>
      </c>
      <c r="S506" s="3" t="s">
        <v>1407</v>
      </c>
      <c r="T506" s="3" t="s">
        <v>1405</v>
      </c>
      <c r="U506" s="3" t="s">
        <v>1405</v>
      </c>
      <c r="V506" s="3" t="s">
        <v>1405</v>
      </c>
      <c r="W506" s="3" t="s">
        <v>1407</v>
      </c>
      <c r="X506" s="3" t="s">
        <v>1405</v>
      </c>
      <c r="Y506" s="3" t="s">
        <v>1407</v>
      </c>
      <c r="Z506" s="3" t="s">
        <v>1407</v>
      </c>
      <c r="AA506" s="3" t="s">
        <v>1405</v>
      </c>
      <c r="AB506" s="3" t="s">
        <v>1405</v>
      </c>
      <c r="AC506" s="3" t="s">
        <v>1405</v>
      </c>
      <c r="AD506" s="3" t="s">
        <v>1405</v>
      </c>
      <c r="AE506" s="3" t="s">
        <v>1405</v>
      </c>
      <c r="AF506" s="3" t="s">
        <v>1405</v>
      </c>
      <c r="AG506" s="3" t="s">
        <v>1405</v>
      </c>
      <c r="AH506" s="3" t="s">
        <v>1405</v>
      </c>
      <c r="AI506" s="3" t="s">
        <v>1405</v>
      </c>
      <c r="AJ506" s="3" t="s">
        <v>1405</v>
      </c>
      <c r="AK506" s="3" t="s">
        <v>1405</v>
      </c>
      <c r="AL506" s="3" t="s">
        <v>1405</v>
      </c>
      <c r="AM506" s="3" t="s">
        <v>1405</v>
      </c>
      <c r="AN506" s="3" t="s">
        <v>1405</v>
      </c>
      <c r="AO506" s="3" t="s">
        <v>1405</v>
      </c>
      <c r="AP506" s="3" t="s">
        <v>1405</v>
      </c>
      <c r="AQ506" s="3" t="s">
        <v>1405</v>
      </c>
      <c r="AR506" s="3" t="s">
        <v>1405</v>
      </c>
      <c r="AS506" s="3" t="s">
        <v>1405</v>
      </c>
      <c r="AT506" s="3" t="s">
        <v>1405</v>
      </c>
      <c r="AU506" s="3" t="s">
        <v>1405</v>
      </c>
      <c r="AV506" s="3" t="s">
        <v>1405</v>
      </c>
      <c r="AW506" s="3" t="s">
        <v>1405</v>
      </c>
      <c r="AX506" s="3" t="s">
        <v>1405</v>
      </c>
      <c r="AY506" s="3" t="s">
        <v>1405</v>
      </c>
      <c r="AZ506" s="3" t="s">
        <v>1405</v>
      </c>
      <c r="BA506" s="3" t="s">
        <v>1405</v>
      </c>
      <c r="BB506" s="3" t="s">
        <v>1405</v>
      </c>
      <c r="BC506" s="3" t="s">
        <v>1405</v>
      </c>
      <c r="BD506" s="3" t="s">
        <v>1405</v>
      </c>
      <c r="BE506" s="3" t="s">
        <v>1405</v>
      </c>
      <c r="BF506" s="3" t="s">
        <v>1405</v>
      </c>
      <c r="BG506" s="3" t="s">
        <v>1405</v>
      </c>
      <c r="BH506" s="3" t="s">
        <v>1405</v>
      </c>
      <c r="BI506" s="3" t="s">
        <v>1405</v>
      </c>
      <c r="BJ506" s="3" t="s">
        <v>1405</v>
      </c>
      <c r="BK506" s="3" t="s">
        <v>1405</v>
      </c>
      <c r="BL506" s="3" t="s">
        <v>1405</v>
      </c>
      <c r="BM506" s="3" t="s">
        <v>1405</v>
      </c>
      <c r="BN506" s="3" t="s">
        <v>1405</v>
      </c>
      <c r="BO506" s="3" t="s">
        <v>1405</v>
      </c>
      <c r="BP506" s="3" t="s">
        <v>1405</v>
      </c>
      <c r="BQ506" s="3" t="s">
        <v>1405</v>
      </c>
      <c r="BR506" s="3" t="s">
        <v>1405</v>
      </c>
      <c r="BS506" s="3" t="s">
        <v>1405</v>
      </c>
      <c r="BT506" s="3" t="s">
        <v>1405</v>
      </c>
      <c r="BU506" s="3" t="str">
        <f t="shared" si="128"/>
        <v>89. PRODUCE THE CHEMICAL</v>
      </c>
      <c r="BV506" s="3" t="str">
        <f t="shared" si="128"/>
        <v/>
      </c>
      <c r="BW506" s="3" t="str">
        <f t="shared" si="127"/>
        <v/>
      </c>
      <c r="BX506" s="3" t="str">
        <f t="shared" si="127"/>
        <v/>
      </c>
      <c r="BY506" s="3" t="str">
        <f t="shared" si="127"/>
        <v>93. AS A BYPRODUCT</v>
      </c>
      <c r="BZ506" s="3" t="str">
        <f t="shared" si="127"/>
        <v/>
      </c>
      <c r="CA506" s="3" t="str">
        <f t="shared" si="127"/>
        <v>95. USED AS A REACTANT</v>
      </c>
      <c r="CB506" s="3" t="str">
        <f t="shared" si="127"/>
        <v>96. P101  FEEDSTOCKS</v>
      </c>
      <c r="CC506" s="3" t="str">
        <f t="shared" si="127"/>
        <v/>
      </c>
      <c r="CD506" s="3" t="str">
        <f t="shared" si="127"/>
        <v/>
      </c>
      <c r="CE506" s="3" t="str">
        <f t="shared" si="127"/>
        <v/>
      </c>
      <c r="CF506" s="3" t="str">
        <f t="shared" si="127"/>
        <v/>
      </c>
      <c r="CG506" s="3" t="str">
        <f t="shared" si="127"/>
        <v/>
      </c>
      <c r="CH506" s="3" t="str">
        <f t="shared" si="127"/>
        <v/>
      </c>
      <c r="CI506" s="3" t="str">
        <f t="shared" si="127"/>
        <v/>
      </c>
      <c r="CJ506" s="3" t="str">
        <f t="shared" si="127"/>
        <v/>
      </c>
      <c r="CK506" s="3" t="str">
        <f t="shared" si="125"/>
        <v/>
      </c>
      <c r="CL506" s="3" t="str">
        <f t="shared" si="125"/>
        <v/>
      </c>
      <c r="CM506" s="3" t="str">
        <f t="shared" si="125"/>
        <v/>
      </c>
      <c r="CN506" s="3" t="str">
        <f t="shared" si="125"/>
        <v/>
      </c>
      <c r="CO506" s="3" t="str">
        <f t="shared" si="125"/>
        <v/>
      </c>
      <c r="CP506" s="3" t="str">
        <f t="shared" si="125"/>
        <v/>
      </c>
      <c r="CQ506" s="3" t="str">
        <f t="shared" si="125"/>
        <v/>
      </c>
      <c r="CR506" s="3" t="str">
        <f t="shared" si="125"/>
        <v/>
      </c>
      <c r="CS506" s="3" t="str">
        <f t="shared" si="125"/>
        <v/>
      </c>
      <c r="CT506" s="3" t="str">
        <f t="shared" si="129"/>
        <v/>
      </c>
      <c r="CU506" s="3" t="str">
        <f t="shared" si="129"/>
        <v/>
      </c>
      <c r="CV506" s="3" t="str">
        <f t="shared" si="129"/>
        <v/>
      </c>
      <c r="CW506" s="3" t="str">
        <f t="shared" si="129"/>
        <v/>
      </c>
      <c r="CX506" s="3" t="str">
        <f t="shared" si="129"/>
        <v/>
      </c>
      <c r="CY506" s="3" t="str">
        <f t="shared" si="129"/>
        <v/>
      </c>
      <c r="CZ506" s="3" t="str">
        <f t="shared" si="129"/>
        <v/>
      </c>
      <c r="DA506" s="3" t="str">
        <f t="shared" si="129"/>
        <v/>
      </c>
      <c r="DB506" s="3" t="str">
        <f t="shared" si="129"/>
        <v/>
      </c>
      <c r="DC506" s="3" t="str">
        <f t="shared" si="126"/>
        <v/>
      </c>
      <c r="DD506" s="3" t="str">
        <f t="shared" si="117"/>
        <v/>
      </c>
      <c r="DE506" s="3" t="str">
        <f t="shared" si="117"/>
        <v/>
      </c>
      <c r="DF506" s="3" t="str">
        <f t="shared" si="117"/>
        <v/>
      </c>
      <c r="DG506" s="3" t="str">
        <f t="shared" si="117"/>
        <v/>
      </c>
      <c r="DH506" s="3" t="str">
        <f t="shared" si="117"/>
        <v/>
      </c>
      <c r="DI506" s="3" t="str">
        <f t="shared" si="117"/>
        <v/>
      </c>
      <c r="DJ506" s="3" t="str">
        <f t="shared" si="120"/>
        <v/>
      </c>
      <c r="DK506" s="3" t="str">
        <f t="shared" si="120"/>
        <v/>
      </c>
      <c r="DL506" s="3" t="str">
        <f t="shared" si="120"/>
        <v/>
      </c>
      <c r="DM506" s="3" t="str">
        <f t="shared" si="120"/>
        <v/>
      </c>
      <c r="DN506" s="3" t="str">
        <f t="shared" si="120"/>
        <v/>
      </c>
      <c r="DO506" s="3" t="str">
        <f t="shared" si="120"/>
        <v/>
      </c>
      <c r="DP506" s="3" t="str">
        <f t="shared" si="124"/>
        <v/>
      </c>
      <c r="DQ506" s="3" t="str">
        <f t="shared" si="124"/>
        <v/>
      </c>
      <c r="DR506" s="3" t="str">
        <f t="shared" si="124"/>
        <v/>
      </c>
      <c r="DS506" s="3" t="str">
        <f t="shared" si="124"/>
        <v/>
      </c>
      <c r="DT506" s="3" t="str">
        <f t="shared" si="114"/>
        <v/>
      </c>
      <c r="DU506" s="3" t="str">
        <f t="shared" si="114"/>
        <v/>
      </c>
      <c r="DV506" s="3" t="str">
        <f t="shared" si="114"/>
        <v/>
      </c>
    </row>
    <row r="507" spans="1:126" ht="75">
      <c r="A507" t="s">
        <v>115</v>
      </c>
      <c r="B507">
        <v>2021</v>
      </c>
      <c r="C507" t="s">
        <v>114</v>
      </c>
      <c r="D507">
        <v>106990</v>
      </c>
      <c r="E507" s="31">
        <v>1321220449805</v>
      </c>
      <c r="F507" t="s">
        <v>856</v>
      </c>
      <c r="G507">
        <v>325212</v>
      </c>
      <c r="H507" t="s">
        <v>857</v>
      </c>
      <c r="I507" t="s">
        <v>858</v>
      </c>
      <c r="J507" t="s">
        <v>255</v>
      </c>
      <c r="K507" t="s">
        <v>250</v>
      </c>
      <c r="L507">
        <v>44301</v>
      </c>
      <c r="M507" s="3" t="str">
        <f t="shared" si="116"/>
        <v>95. USED AS A REACTANT, 97. P102  RAW MATERIALS, 117. PROCESSED / RECYCLING</v>
      </c>
      <c r="N507" s="3" t="s">
        <v>1419</v>
      </c>
      <c r="O507" s="3" t="s">
        <v>1411</v>
      </c>
      <c r="P507">
        <v>1604</v>
      </c>
      <c r="Q507">
        <v>8600</v>
      </c>
      <c r="R507">
        <v>10204</v>
      </c>
      <c r="S507" s="3" t="s">
        <v>1405</v>
      </c>
      <c r="T507" s="3" t="s">
        <v>1405</v>
      </c>
      <c r="U507" s="3" t="s">
        <v>1405</v>
      </c>
      <c r="V507" s="3" t="s">
        <v>1405</v>
      </c>
      <c r="W507" s="3" t="s">
        <v>1405</v>
      </c>
      <c r="X507" s="3" t="s">
        <v>1405</v>
      </c>
      <c r="Y507" s="3" t="s">
        <v>1407</v>
      </c>
      <c r="Z507" s="3" t="s">
        <v>1405</v>
      </c>
      <c r="AA507" s="3" t="s">
        <v>1407</v>
      </c>
      <c r="AB507" s="3" t="s">
        <v>1405</v>
      </c>
      <c r="AC507" s="3" t="s">
        <v>1405</v>
      </c>
      <c r="AD507" s="3" t="s">
        <v>1405</v>
      </c>
      <c r="AE507" s="3" t="s">
        <v>1405</v>
      </c>
      <c r="AF507" s="3" t="s">
        <v>1405</v>
      </c>
      <c r="AG507" s="3" t="s">
        <v>1405</v>
      </c>
      <c r="AH507" s="3" t="s">
        <v>1405</v>
      </c>
      <c r="AI507" s="3" t="s">
        <v>1405</v>
      </c>
      <c r="AJ507" s="3" t="s">
        <v>1405</v>
      </c>
      <c r="AK507" s="3" t="s">
        <v>1405</v>
      </c>
      <c r="AL507" s="3" t="s">
        <v>1405</v>
      </c>
      <c r="AM507" s="3" t="s">
        <v>1405</v>
      </c>
      <c r="AN507" s="3" t="s">
        <v>1405</v>
      </c>
      <c r="AO507" s="3" t="s">
        <v>1405</v>
      </c>
      <c r="AP507" s="3" t="s">
        <v>1405</v>
      </c>
      <c r="AQ507" s="3" t="s">
        <v>1405</v>
      </c>
      <c r="AR507" s="3" t="s">
        <v>1405</v>
      </c>
      <c r="AS507" s="3" t="s">
        <v>1405</v>
      </c>
      <c r="AT507" s="3" t="s">
        <v>1405</v>
      </c>
      <c r="AU507" s="3" t="s">
        <v>1407</v>
      </c>
      <c r="AV507" s="3" t="s">
        <v>1405</v>
      </c>
      <c r="AW507" s="3" t="s">
        <v>1405</v>
      </c>
      <c r="AX507" s="3" t="s">
        <v>1405</v>
      </c>
      <c r="AY507" s="3" t="s">
        <v>1405</v>
      </c>
      <c r="AZ507" s="3" t="s">
        <v>1405</v>
      </c>
      <c r="BA507" s="3" t="s">
        <v>1405</v>
      </c>
      <c r="BB507" s="3" t="s">
        <v>1405</v>
      </c>
      <c r="BC507" s="3" t="s">
        <v>1405</v>
      </c>
      <c r="BD507" s="3" t="s">
        <v>1405</v>
      </c>
      <c r="BE507" s="3" t="s">
        <v>1405</v>
      </c>
      <c r="BF507" s="3" t="s">
        <v>1405</v>
      </c>
      <c r="BG507" s="3" t="s">
        <v>1405</v>
      </c>
      <c r="BH507" s="3" t="s">
        <v>1405</v>
      </c>
      <c r="BI507" s="3" t="s">
        <v>1405</v>
      </c>
      <c r="BJ507" s="3" t="s">
        <v>1405</v>
      </c>
      <c r="BK507" s="3" t="s">
        <v>1405</v>
      </c>
      <c r="BL507" s="3" t="s">
        <v>1405</v>
      </c>
      <c r="BM507" s="3" t="s">
        <v>1405</v>
      </c>
      <c r="BN507" s="3" t="s">
        <v>1405</v>
      </c>
      <c r="BO507" s="3" t="s">
        <v>1405</v>
      </c>
      <c r="BP507" s="3" t="s">
        <v>1405</v>
      </c>
      <c r="BQ507" s="3" t="s">
        <v>1405</v>
      </c>
      <c r="BR507" s="3" t="s">
        <v>1405</v>
      </c>
      <c r="BS507" s="3" t="s">
        <v>1405</v>
      </c>
      <c r="BT507" s="3" t="s">
        <v>1405</v>
      </c>
      <c r="BU507" s="3" t="str">
        <f t="shared" si="128"/>
        <v/>
      </c>
      <c r="BV507" s="3" t="str">
        <f t="shared" si="128"/>
        <v/>
      </c>
      <c r="BW507" s="3" t="str">
        <f t="shared" si="127"/>
        <v/>
      </c>
      <c r="BX507" s="3" t="str">
        <f t="shared" si="127"/>
        <v/>
      </c>
      <c r="BY507" s="3" t="str">
        <f t="shared" si="127"/>
        <v/>
      </c>
      <c r="BZ507" s="3" t="str">
        <f t="shared" si="127"/>
        <v/>
      </c>
      <c r="CA507" s="3" t="str">
        <f t="shared" si="127"/>
        <v>95. USED AS A REACTANT</v>
      </c>
      <c r="CB507" s="3" t="str">
        <f t="shared" si="127"/>
        <v/>
      </c>
      <c r="CC507" s="3" t="str">
        <f t="shared" si="127"/>
        <v>97. P102  RAW MATERIALS</v>
      </c>
      <c r="CD507" s="3" t="str">
        <f t="shared" si="127"/>
        <v/>
      </c>
      <c r="CE507" s="3" t="str">
        <f t="shared" si="127"/>
        <v/>
      </c>
      <c r="CF507" s="3" t="str">
        <f t="shared" si="127"/>
        <v/>
      </c>
      <c r="CG507" s="3" t="str">
        <f t="shared" si="127"/>
        <v/>
      </c>
      <c r="CH507" s="3" t="str">
        <f t="shared" si="127"/>
        <v/>
      </c>
      <c r="CI507" s="3" t="str">
        <f t="shared" si="127"/>
        <v/>
      </c>
      <c r="CJ507" s="3" t="str">
        <f t="shared" si="127"/>
        <v/>
      </c>
      <c r="CK507" s="3" t="str">
        <f t="shared" si="125"/>
        <v/>
      </c>
      <c r="CL507" s="3" t="str">
        <f t="shared" si="125"/>
        <v/>
      </c>
      <c r="CM507" s="3" t="str">
        <f t="shared" si="125"/>
        <v/>
      </c>
      <c r="CN507" s="3" t="str">
        <f t="shared" si="125"/>
        <v/>
      </c>
      <c r="CO507" s="3" t="str">
        <f t="shared" si="125"/>
        <v/>
      </c>
      <c r="CP507" s="3" t="str">
        <f t="shared" si="125"/>
        <v/>
      </c>
      <c r="CQ507" s="3" t="str">
        <f t="shared" si="125"/>
        <v/>
      </c>
      <c r="CR507" s="3" t="str">
        <f t="shared" si="125"/>
        <v/>
      </c>
      <c r="CS507" s="3" t="str">
        <f t="shared" si="125"/>
        <v/>
      </c>
      <c r="CT507" s="3" t="str">
        <f t="shared" si="129"/>
        <v/>
      </c>
      <c r="CU507" s="3" t="str">
        <f t="shared" si="129"/>
        <v/>
      </c>
      <c r="CV507" s="3" t="str">
        <f t="shared" si="129"/>
        <v/>
      </c>
      <c r="CW507" s="3" t="str">
        <f t="shared" si="129"/>
        <v>117. PROCESSED / RECYCLING</v>
      </c>
      <c r="CX507" s="3" t="str">
        <f t="shared" si="129"/>
        <v/>
      </c>
      <c r="CY507" s="3" t="str">
        <f t="shared" si="129"/>
        <v/>
      </c>
      <c r="CZ507" s="3" t="str">
        <f t="shared" si="129"/>
        <v/>
      </c>
      <c r="DA507" s="3" t="str">
        <f t="shared" si="129"/>
        <v/>
      </c>
      <c r="DB507" s="3" t="str">
        <f t="shared" si="129"/>
        <v/>
      </c>
      <c r="DC507" s="3" t="str">
        <f t="shared" si="126"/>
        <v/>
      </c>
      <c r="DD507" s="3" t="str">
        <f t="shared" si="117"/>
        <v/>
      </c>
      <c r="DE507" s="3" t="str">
        <f t="shared" si="117"/>
        <v/>
      </c>
      <c r="DF507" s="3" t="str">
        <f t="shared" si="117"/>
        <v/>
      </c>
      <c r="DG507" s="3" t="str">
        <f t="shared" si="117"/>
        <v/>
      </c>
      <c r="DH507" s="3" t="str">
        <f t="shared" si="117"/>
        <v/>
      </c>
      <c r="DI507" s="3" t="str">
        <f t="shared" si="117"/>
        <v/>
      </c>
      <c r="DJ507" s="3" t="str">
        <f t="shared" si="120"/>
        <v/>
      </c>
      <c r="DK507" s="3" t="str">
        <f t="shared" si="120"/>
        <v/>
      </c>
      <c r="DL507" s="3" t="str">
        <f t="shared" si="120"/>
        <v/>
      </c>
      <c r="DM507" s="3" t="str">
        <f t="shared" si="120"/>
        <v/>
      </c>
      <c r="DN507" s="3" t="str">
        <f t="shared" si="120"/>
        <v/>
      </c>
      <c r="DO507" s="3" t="str">
        <f t="shared" si="120"/>
        <v/>
      </c>
      <c r="DP507" s="3" t="str">
        <f t="shared" si="124"/>
        <v/>
      </c>
      <c r="DQ507" s="3" t="str">
        <f t="shared" si="124"/>
        <v/>
      </c>
      <c r="DR507" s="3" t="str">
        <f t="shared" si="124"/>
        <v/>
      </c>
      <c r="DS507" s="3" t="str">
        <f t="shared" si="124"/>
        <v/>
      </c>
      <c r="DT507" s="3" t="str">
        <f t="shared" si="114"/>
        <v/>
      </c>
      <c r="DU507" s="3" t="str">
        <f t="shared" si="114"/>
        <v/>
      </c>
      <c r="DV507" s="3" t="str">
        <f t="shared" si="114"/>
        <v/>
      </c>
    </row>
    <row r="508" spans="1:126" ht="60">
      <c r="A508" t="s">
        <v>115</v>
      </c>
      <c r="B508">
        <v>2016</v>
      </c>
      <c r="C508" t="s">
        <v>114</v>
      </c>
      <c r="D508">
        <v>106990</v>
      </c>
      <c r="E508" s="31">
        <v>1316215701436</v>
      </c>
      <c r="F508" t="s">
        <v>859</v>
      </c>
      <c r="G508">
        <v>325199</v>
      </c>
      <c r="H508" t="s">
        <v>860</v>
      </c>
      <c r="I508" t="s">
        <v>861</v>
      </c>
      <c r="J508" t="s">
        <v>626</v>
      </c>
      <c r="K508" t="s">
        <v>148</v>
      </c>
      <c r="L508">
        <v>77651</v>
      </c>
      <c r="M508" s="3" t="str">
        <f t="shared" si="116"/>
        <v>89. PRODUCE THE CHEMICAL, 93. AS A BYPRODUCT, 133. ANCILLARY OR OTHER USE</v>
      </c>
      <c r="N508" s="3" t="s">
        <v>80</v>
      </c>
      <c r="O508" s="3" t="s">
        <v>1458</v>
      </c>
      <c r="P508">
        <v>215</v>
      </c>
      <c r="Q508">
        <v>155</v>
      </c>
      <c r="R508">
        <v>370</v>
      </c>
      <c r="S508" s="3" t="s">
        <v>1407</v>
      </c>
      <c r="T508" s="3" t="s">
        <v>1405</v>
      </c>
      <c r="U508" s="3" t="s">
        <v>1405</v>
      </c>
      <c r="V508" s="3" t="s">
        <v>1405</v>
      </c>
      <c r="W508" s="3" t="s">
        <v>1407</v>
      </c>
      <c r="X508" s="3" t="s">
        <v>1405</v>
      </c>
      <c r="Y508" s="3" t="s">
        <v>1405</v>
      </c>
      <c r="AE508" s="3" t="s">
        <v>1405</v>
      </c>
      <c r="AR508" s="3" t="s">
        <v>1405</v>
      </c>
      <c r="AS508" s="3" t="s">
        <v>1405</v>
      </c>
      <c r="AT508" s="3" t="s">
        <v>1405</v>
      </c>
      <c r="AV508" s="3" t="s">
        <v>1405</v>
      </c>
      <c r="BD508" s="3" t="s">
        <v>1405</v>
      </c>
      <c r="BK508" s="3" t="s">
        <v>1407</v>
      </c>
      <c r="BU508" s="3" t="str">
        <f t="shared" si="128"/>
        <v>89. PRODUCE THE CHEMICAL</v>
      </c>
      <c r="BV508" s="3" t="str">
        <f t="shared" si="128"/>
        <v/>
      </c>
      <c r="BW508" s="3" t="str">
        <f t="shared" si="127"/>
        <v/>
      </c>
      <c r="BX508" s="3" t="str">
        <f t="shared" si="127"/>
        <v/>
      </c>
      <c r="BY508" s="3" t="str">
        <f t="shared" si="127"/>
        <v>93. AS A BYPRODUCT</v>
      </c>
      <c r="BZ508" s="3" t="str">
        <f t="shared" si="127"/>
        <v/>
      </c>
      <c r="CA508" s="3" t="str">
        <f t="shared" si="127"/>
        <v/>
      </c>
      <c r="CB508" s="3" t="str">
        <f t="shared" si="127"/>
        <v/>
      </c>
      <c r="CC508" s="3" t="str">
        <f t="shared" si="127"/>
        <v/>
      </c>
      <c r="CD508" s="3" t="str">
        <f t="shared" si="127"/>
        <v/>
      </c>
      <c r="CE508" s="3" t="str">
        <f t="shared" si="127"/>
        <v/>
      </c>
      <c r="CF508" s="3" t="str">
        <f t="shared" si="127"/>
        <v/>
      </c>
      <c r="CG508" s="3" t="str">
        <f t="shared" si="127"/>
        <v/>
      </c>
      <c r="CH508" s="3" t="str">
        <f t="shared" si="127"/>
        <v/>
      </c>
      <c r="CI508" s="3" t="str">
        <f t="shared" si="127"/>
        <v/>
      </c>
      <c r="CJ508" s="3" t="str">
        <f t="shared" si="127"/>
        <v/>
      </c>
      <c r="CK508" s="3" t="str">
        <f t="shared" si="125"/>
        <v/>
      </c>
      <c r="CL508" s="3" t="str">
        <f t="shared" si="125"/>
        <v/>
      </c>
      <c r="CM508" s="3" t="str">
        <f t="shared" si="125"/>
        <v/>
      </c>
      <c r="CN508" s="3" t="str">
        <f t="shared" si="125"/>
        <v/>
      </c>
      <c r="CO508" s="3" t="str">
        <f t="shared" si="125"/>
        <v/>
      </c>
      <c r="CP508" s="3" t="str">
        <f t="shared" si="125"/>
        <v/>
      </c>
      <c r="CQ508" s="3" t="str">
        <f t="shared" si="125"/>
        <v/>
      </c>
      <c r="CR508" s="3" t="str">
        <f t="shared" si="125"/>
        <v/>
      </c>
      <c r="CS508" s="3" t="str">
        <f t="shared" si="125"/>
        <v/>
      </c>
      <c r="CT508" s="3" t="str">
        <f t="shared" si="129"/>
        <v/>
      </c>
      <c r="CU508" s="3" t="str">
        <f t="shared" si="129"/>
        <v/>
      </c>
      <c r="CV508" s="3" t="str">
        <f t="shared" si="129"/>
        <v/>
      </c>
      <c r="CW508" s="3" t="str">
        <f t="shared" si="129"/>
        <v/>
      </c>
      <c r="CX508" s="3" t="str">
        <f t="shared" si="129"/>
        <v/>
      </c>
      <c r="CY508" s="3" t="str">
        <f t="shared" si="129"/>
        <v/>
      </c>
      <c r="CZ508" s="3" t="str">
        <f t="shared" si="129"/>
        <v/>
      </c>
      <c r="DA508" s="3" t="str">
        <f t="shared" si="129"/>
        <v/>
      </c>
      <c r="DB508" s="3" t="str">
        <f t="shared" si="129"/>
        <v/>
      </c>
      <c r="DC508" s="3" t="str">
        <f t="shared" si="126"/>
        <v/>
      </c>
      <c r="DD508" s="3" t="str">
        <f t="shared" si="117"/>
        <v/>
      </c>
      <c r="DE508" s="3" t="str">
        <f t="shared" si="117"/>
        <v/>
      </c>
      <c r="DF508" s="3" t="str">
        <f t="shared" si="117"/>
        <v/>
      </c>
      <c r="DG508" s="3" t="str">
        <f t="shared" si="117"/>
        <v/>
      </c>
      <c r="DH508" s="3" t="str">
        <f t="shared" si="117"/>
        <v/>
      </c>
      <c r="DI508" s="3" t="str">
        <f t="shared" si="117"/>
        <v/>
      </c>
      <c r="DJ508" s="3" t="str">
        <f t="shared" si="120"/>
        <v/>
      </c>
      <c r="DK508" s="3" t="str">
        <f t="shared" si="120"/>
        <v/>
      </c>
      <c r="DL508" s="3" t="str">
        <f t="shared" si="120"/>
        <v/>
      </c>
      <c r="DM508" s="3" t="str">
        <f t="shared" si="120"/>
        <v>133. ANCILLARY OR OTHER USE</v>
      </c>
      <c r="DN508" s="3" t="str">
        <f t="shared" si="120"/>
        <v/>
      </c>
      <c r="DO508" s="3" t="str">
        <f t="shared" si="120"/>
        <v/>
      </c>
      <c r="DP508" s="3" t="str">
        <f t="shared" si="124"/>
        <v/>
      </c>
      <c r="DQ508" s="3" t="str">
        <f t="shared" si="124"/>
        <v/>
      </c>
      <c r="DR508" s="3" t="str">
        <f t="shared" si="124"/>
        <v/>
      </c>
      <c r="DS508" s="3" t="str">
        <f t="shared" si="124"/>
        <v/>
      </c>
      <c r="DT508" s="3" t="str">
        <f t="shared" si="124"/>
        <v/>
      </c>
      <c r="DU508" s="3" t="str">
        <f t="shared" si="124"/>
        <v/>
      </c>
      <c r="DV508" s="3" t="str">
        <f t="shared" si="124"/>
        <v/>
      </c>
    </row>
    <row r="509" spans="1:126" ht="60">
      <c r="A509" t="s">
        <v>115</v>
      </c>
      <c r="B509">
        <v>2017</v>
      </c>
      <c r="C509" t="s">
        <v>114</v>
      </c>
      <c r="D509">
        <v>106990</v>
      </c>
      <c r="E509" s="31">
        <v>1317216298303</v>
      </c>
      <c r="F509" t="s">
        <v>859</v>
      </c>
      <c r="G509">
        <v>325199</v>
      </c>
      <c r="H509" t="s">
        <v>860</v>
      </c>
      <c r="I509" t="s">
        <v>861</v>
      </c>
      <c r="J509" t="s">
        <v>626</v>
      </c>
      <c r="K509" t="s">
        <v>148</v>
      </c>
      <c r="L509">
        <v>77651</v>
      </c>
      <c r="M509" s="3" t="str">
        <f t="shared" si="116"/>
        <v>89. PRODUCE THE CHEMICAL, 93. AS A BYPRODUCT, 133. ANCILLARY OR OTHER USE</v>
      </c>
      <c r="N509" s="3" t="s">
        <v>80</v>
      </c>
      <c r="O509" s="3" t="s">
        <v>1458</v>
      </c>
      <c r="P509">
        <v>242</v>
      </c>
      <c r="Q509">
        <v>128</v>
      </c>
      <c r="R509">
        <v>370</v>
      </c>
      <c r="S509" s="3" t="s">
        <v>1407</v>
      </c>
      <c r="T509" s="3" t="s">
        <v>1405</v>
      </c>
      <c r="U509" s="3" t="s">
        <v>1405</v>
      </c>
      <c r="V509" s="3" t="s">
        <v>1405</v>
      </c>
      <c r="W509" s="3" t="s">
        <v>1407</v>
      </c>
      <c r="X509" s="3" t="s">
        <v>1405</v>
      </c>
      <c r="Y509" s="3" t="s">
        <v>1405</v>
      </c>
      <c r="AE509" s="3" t="s">
        <v>1405</v>
      </c>
      <c r="AR509" s="3" t="s">
        <v>1405</v>
      </c>
      <c r="AS509" s="3" t="s">
        <v>1405</v>
      </c>
      <c r="AT509" s="3" t="s">
        <v>1405</v>
      </c>
      <c r="AV509" s="3" t="s">
        <v>1405</v>
      </c>
      <c r="BD509" s="3" t="s">
        <v>1405</v>
      </c>
      <c r="BK509" s="3" t="s">
        <v>1407</v>
      </c>
      <c r="BU509" s="3" t="str">
        <f t="shared" si="128"/>
        <v>89. PRODUCE THE CHEMICAL</v>
      </c>
      <c r="BV509" s="3" t="str">
        <f t="shared" si="128"/>
        <v/>
      </c>
      <c r="BW509" s="3" t="str">
        <f t="shared" si="127"/>
        <v/>
      </c>
      <c r="BX509" s="3" t="str">
        <f t="shared" si="127"/>
        <v/>
      </c>
      <c r="BY509" s="3" t="str">
        <f t="shared" si="127"/>
        <v>93. AS A BYPRODUCT</v>
      </c>
      <c r="BZ509" s="3" t="str">
        <f t="shared" si="127"/>
        <v/>
      </c>
      <c r="CA509" s="3" t="str">
        <f t="shared" si="127"/>
        <v/>
      </c>
      <c r="CB509" s="3" t="str">
        <f t="shared" si="127"/>
        <v/>
      </c>
      <c r="CC509" s="3" t="str">
        <f t="shared" si="127"/>
        <v/>
      </c>
      <c r="CD509" s="3" t="str">
        <f t="shared" si="127"/>
        <v/>
      </c>
      <c r="CE509" s="3" t="str">
        <f t="shared" si="127"/>
        <v/>
      </c>
      <c r="CF509" s="3" t="str">
        <f t="shared" si="127"/>
        <v/>
      </c>
      <c r="CG509" s="3" t="str">
        <f t="shared" si="127"/>
        <v/>
      </c>
      <c r="CH509" s="3" t="str">
        <f t="shared" si="127"/>
        <v/>
      </c>
      <c r="CI509" s="3" t="str">
        <f t="shared" si="127"/>
        <v/>
      </c>
      <c r="CJ509" s="3" t="str">
        <f t="shared" si="127"/>
        <v/>
      </c>
      <c r="CK509" s="3" t="str">
        <f t="shared" si="125"/>
        <v/>
      </c>
      <c r="CL509" s="3" t="str">
        <f t="shared" si="125"/>
        <v/>
      </c>
      <c r="CM509" s="3" t="str">
        <f t="shared" si="125"/>
        <v/>
      </c>
      <c r="CN509" s="3" t="str">
        <f t="shared" si="125"/>
        <v/>
      </c>
      <c r="CO509" s="3" t="str">
        <f t="shared" si="125"/>
        <v/>
      </c>
      <c r="CP509" s="3" t="str">
        <f t="shared" si="125"/>
        <v/>
      </c>
      <c r="CQ509" s="3" t="str">
        <f t="shared" si="125"/>
        <v/>
      </c>
      <c r="CR509" s="3" t="str">
        <f t="shared" si="125"/>
        <v/>
      </c>
      <c r="CS509" s="3" t="str">
        <f t="shared" si="125"/>
        <v/>
      </c>
      <c r="CT509" s="3" t="str">
        <f t="shared" si="129"/>
        <v/>
      </c>
      <c r="CU509" s="3" t="str">
        <f t="shared" si="129"/>
        <v/>
      </c>
      <c r="CV509" s="3" t="str">
        <f t="shared" si="129"/>
        <v/>
      </c>
      <c r="CW509" s="3" t="str">
        <f t="shared" si="129"/>
        <v/>
      </c>
      <c r="CX509" s="3" t="str">
        <f t="shared" si="129"/>
        <v/>
      </c>
      <c r="CY509" s="3" t="str">
        <f t="shared" si="129"/>
        <v/>
      </c>
      <c r="CZ509" s="3" t="str">
        <f t="shared" si="129"/>
        <v/>
      </c>
      <c r="DA509" s="3" t="str">
        <f t="shared" si="129"/>
        <v/>
      </c>
      <c r="DB509" s="3" t="str">
        <f t="shared" si="129"/>
        <v/>
      </c>
      <c r="DC509" s="3" t="str">
        <f t="shared" si="126"/>
        <v/>
      </c>
      <c r="DD509" s="3" t="str">
        <f t="shared" si="117"/>
        <v/>
      </c>
      <c r="DE509" s="3" t="str">
        <f t="shared" si="117"/>
        <v/>
      </c>
      <c r="DF509" s="3" t="str">
        <f t="shared" si="117"/>
        <v/>
      </c>
      <c r="DG509" s="3" t="str">
        <f t="shared" si="117"/>
        <v/>
      </c>
      <c r="DH509" s="3" t="str">
        <f t="shared" si="117"/>
        <v/>
      </c>
      <c r="DI509" s="3" t="str">
        <f t="shared" ref="DI509:DO571" si="130">IF(BG509="Yes", DI$1,"")</f>
        <v/>
      </c>
      <c r="DJ509" s="3" t="str">
        <f t="shared" si="120"/>
        <v/>
      </c>
      <c r="DK509" s="3" t="str">
        <f t="shared" si="120"/>
        <v/>
      </c>
      <c r="DL509" s="3" t="str">
        <f t="shared" si="120"/>
        <v/>
      </c>
      <c r="DM509" s="3" t="str">
        <f t="shared" si="120"/>
        <v>133. ANCILLARY OR OTHER USE</v>
      </c>
      <c r="DN509" s="3" t="str">
        <f t="shared" si="120"/>
        <v/>
      </c>
      <c r="DO509" s="3" t="str">
        <f t="shared" si="120"/>
        <v/>
      </c>
      <c r="DP509" s="3" t="str">
        <f t="shared" si="124"/>
        <v/>
      </c>
      <c r="DQ509" s="3" t="str">
        <f t="shared" si="124"/>
        <v/>
      </c>
      <c r="DR509" s="3" t="str">
        <f t="shared" si="124"/>
        <v/>
      </c>
      <c r="DS509" s="3" t="str">
        <f t="shared" si="124"/>
        <v/>
      </c>
      <c r="DT509" s="3" t="str">
        <f t="shared" si="124"/>
        <v/>
      </c>
      <c r="DU509" s="3" t="str">
        <f t="shared" si="124"/>
        <v/>
      </c>
      <c r="DV509" s="3" t="str">
        <f t="shared" si="124"/>
        <v/>
      </c>
    </row>
    <row r="510" spans="1:126" ht="75">
      <c r="A510" t="s">
        <v>115</v>
      </c>
      <c r="B510">
        <v>2018</v>
      </c>
      <c r="C510" t="s">
        <v>114</v>
      </c>
      <c r="D510">
        <v>106990</v>
      </c>
      <c r="E510" s="31">
        <v>1318219419722</v>
      </c>
      <c r="F510" t="s">
        <v>859</v>
      </c>
      <c r="G510">
        <v>325199</v>
      </c>
      <c r="H510" t="s">
        <v>860</v>
      </c>
      <c r="I510" t="s">
        <v>861</v>
      </c>
      <c r="J510" t="s">
        <v>626</v>
      </c>
      <c r="K510" t="s">
        <v>148</v>
      </c>
      <c r="L510">
        <v>77651</v>
      </c>
      <c r="M510" s="3" t="str">
        <f t="shared" si="116"/>
        <v>89. PRODUCE THE CHEMICAL, 93. AS A BYPRODUCT, 133. ANCILLARY OR OTHER USE, 137. Z304  FUEL</v>
      </c>
      <c r="N510" s="3" t="s">
        <v>80</v>
      </c>
      <c r="O510" s="3" t="s">
        <v>1458</v>
      </c>
      <c r="P510">
        <v>399</v>
      </c>
      <c r="Q510">
        <v>102</v>
      </c>
      <c r="R510">
        <v>501</v>
      </c>
      <c r="S510" s="3" t="s">
        <v>1407</v>
      </c>
      <c r="T510" s="3" t="s">
        <v>1405</v>
      </c>
      <c r="U510" s="3" t="s">
        <v>1405</v>
      </c>
      <c r="V510" s="3" t="s">
        <v>1405</v>
      </c>
      <c r="W510" s="3" t="s">
        <v>1407</v>
      </c>
      <c r="X510" s="3" t="s">
        <v>1405</v>
      </c>
      <c r="Y510" s="3" t="s">
        <v>1405</v>
      </c>
      <c r="Z510" s="3" t="s">
        <v>1405</v>
      </c>
      <c r="AA510" s="3" t="s">
        <v>1405</v>
      </c>
      <c r="AB510" s="3" t="s">
        <v>1405</v>
      </c>
      <c r="AC510" s="3" t="s">
        <v>1405</v>
      </c>
      <c r="AD510" s="3" t="s">
        <v>1405</v>
      </c>
      <c r="AE510" s="3" t="s">
        <v>1405</v>
      </c>
      <c r="AF510" s="3" t="s">
        <v>1405</v>
      </c>
      <c r="AG510" s="3" t="s">
        <v>1405</v>
      </c>
      <c r="AH510" s="3" t="s">
        <v>1405</v>
      </c>
      <c r="AI510" s="3" t="s">
        <v>1405</v>
      </c>
      <c r="AJ510" s="3" t="s">
        <v>1405</v>
      </c>
      <c r="AK510" s="3" t="s">
        <v>1405</v>
      </c>
      <c r="AL510" s="3" t="s">
        <v>1405</v>
      </c>
      <c r="AM510" s="3" t="s">
        <v>1405</v>
      </c>
      <c r="AN510" s="3" t="s">
        <v>1405</v>
      </c>
      <c r="AO510" s="3" t="s">
        <v>1405</v>
      </c>
      <c r="AP510" s="3" t="s">
        <v>1405</v>
      </c>
      <c r="AQ510" s="3" t="s">
        <v>1405</v>
      </c>
      <c r="AR510" s="3" t="s">
        <v>1405</v>
      </c>
      <c r="AS510" s="3" t="s">
        <v>1405</v>
      </c>
      <c r="AT510" s="3" t="s">
        <v>1405</v>
      </c>
      <c r="AU510" s="3" t="s">
        <v>1405</v>
      </c>
      <c r="AV510" s="3" t="s">
        <v>1405</v>
      </c>
      <c r="AW510" s="3" t="s">
        <v>1405</v>
      </c>
      <c r="AX510" s="3" t="s">
        <v>1405</v>
      </c>
      <c r="AY510" s="3" t="s">
        <v>1405</v>
      </c>
      <c r="AZ510" s="3" t="s">
        <v>1405</v>
      </c>
      <c r="BA510" s="3" t="s">
        <v>1405</v>
      </c>
      <c r="BB510" s="3" t="s">
        <v>1405</v>
      </c>
      <c r="BC510" s="3" t="s">
        <v>1405</v>
      </c>
      <c r="BD510" s="3" t="s">
        <v>1405</v>
      </c>
      <c r="BE510" s="3" t="s">
        <v>1405</v>
      </c>
      <c r="BF510" s="3" t="s">
        <v>1405</v>
      </c>
      <c r="BG510" s="3" t="s">
        <v>1405</v>
      </c>
      <c r="BH510" s="3" t="s">
        <v>1405</v>
      </c>
      <c r="BI510" s="3" t="s">
        <v>1405</v>
      </c>
      <c r="BJ510" s="3" t="s">
        <v>1405</v>
      </c>
      <c r="BK510" s="3" t="s">
        <v>1407</v>
      </c>
      <c r="BL510" s="3" t="s">
        <v>1405</v>
      </c>
      <c r="BM510" s="3" t="s">
        <v>1405</v>
      </c>
      <c r="BN510" s="3" t="s">
        <v>1405</v>
      </c>
      <c r="BO510" s="3" t="s">
        <v>1407</v>
      </c>
      <c r="BP510" s="3" t="s">
        <v>1405</v>
      </c>
      <c r="BQ510" s="3" t="s">
        <v>1405</v>
      </c>
      <c r="BR510" s="3" t="s">
        <v>1405</v>
      </c>
      <c r="BS510" s="3" t="s">
        <v>1405</v>
      </c>
      <c r="BT510" s="3" t="s">
        <v>1405</v>
      </c>
      <c r="BU510" s="3" t="str">
        <f t="shared" si="128"/>
        <v>89. PRODUCE THE CHEMICAL</v>
      </c>
      <c r="BV510" s="3" t="str">
        <f t="shared" si="128"/>
        <v/>
      </c>
      <c r="BW510" s="3" t="str">
        <f t="shared" si="127"/>
        <v/>
      </c>
      <c r="BX510" s="3" t="str">
        <f t="shared" si="127"/>
        <v/>
      </c>
      <c r="BY510" s="3" t="str">
        <f t="shared" si="127"/>
        <v>93. AS A BYPRODUCT</v>
      </c>
      <c r="BZ510" s="3" t="str">
        <f t="shared" si="127"/>
        <v/>
      </c>
      <c r="CA510" s="3" t="str">
        <f t="shared" si="127"/>
        <v/>
      </c>
      <c r="CB510" s="3" t="str">
        <f t="shared" si="127"/>
        <v/>
      </c>
      <c r="CC510" s="3" t="str">
        <f t="shared" si="127"/>
        <v/>
      </c>
      <c r="CD510" s="3" t="str">
        <f t="shared" si="127"/>
        <v/>
      </c>
      <c r="CE510" s="3" t="str">
        <f t="shared" si="127"/>
        <v/>
      </c>
      <c r="CF510" s="3" t="str">
        <f t="shared" si="127"/>
        <v/>
      </c>
      <c r="CG510" s="3" t="str">
        <f t="shared" si="127"/>
        <v/>
      </c>
      <c r="CH510" s="3" t="str">
        <f t="shared" si="127"/>
        <v/>
      </c>
      <c r="CI510" s="3" t="str">
        <f t="shared" si="127"/>
        <v/>
      </c>
      <c r="CJ510" s="3" t="str">
        <f t="shared" si="127"/>
        <v/>
      </c>
      <c r="CK510" s="3" t="str">
        <f t="shared" si="125"/>
        <v/>
      </c>
      <c r="CL510" s="3" t="str">
        <f t="shared" si="125"/>
        <v/>
      </c>
      <c r="CM510" s="3" t="str">
        <f t="shared" si="125"/>
        <v/>
      </c>
      <c r="CN510" s="3" t="str">
        <f t="shared" si="125"/>
        <v/>
      </c>
      <c r="CO510" s="3" t="str">
        <f t="shared" si="125"/>
        <v/>
      </c>
      <c r="CP510" s="3" t="str">
        <f t="shared" si="125"/>
        <v/>
      </c>
      <c r="CQ510" s="3" t="str">
        <f t="shared" si="125"/>
        <v/>
      </c>
      <c r="CR510" s="3" t="str">
        <f t="shared" si="125"/>
        <v/>
      </c>
      <c r="CS510" s="3" t="str">
        <f t="shared" si="125"/>
        <v/>
      </c>
      <c r="CT510" s="3" t="str">
        <f t="shared" si="129"/>
        <v/>
      </c>
      <c r="CU510" s="3" t="str">
        <f t="shared" si="129"/>
        <v/>
      </c>
      <c r="CV510" s="3" t="str">
        <f t="shared" si="129"/>
        <v/>
      </c>
      <c r="CW510" s="3" t="str">
        <f t="shared" si="129"/>
        <v/>
      </c>
      <c r="CX510" s="3" t="str">
        <f t="shared" si="129"/>
        <v/>
      </c>
      <c r="CY510" s="3" t="str">
        <f t="shared" si="129"/>
        <v/>
      </c>
      <c r="CZ510" s="3" t="str">
        <f t="shared" si="129"/>
        <v/>
      </c>
      <c r="DA510" s="3" t="str">
        <f t="shared" si="129"/>
        <v/>
      </c>
      <c r="DB510" s="3" t="str">
        <f t="shared" si="129"/>
        <v/>
      </c>
      <c r="DC510" s="3" t="str">
        <f t="shared" si="126"/>
        <v/>
      </c>
      <c r="DD510" s="3" t="str">
        <f t="shared" si="126"/>
        <v/>
      </c>
      <c r="DE510" s="3" t="str">
        <f t="shared" si="126"/>
        <v/>
      </c>
      <c r="DF510" s="3" t="str">
        <f t="shared" si="126"/>
        <v/>
      </c>
      <c r="DG510" s="3" t="str">
        <f t="shared" si="126"/>
        <v/>
      </c>
      <c r="DH510" s="3" t="str">
        <f t="shared" si="126"/>
        <v/>
      </c>
      <c r="DI510" s="3" t="str">
        <f t="shared" si="130"/>
        <v/>
      </c>
      <c r="DJ510" s="3" t="str">
        <f t="shared" si="120"/>
        <v/>
      </c>
      <c r="DK510" s="3" t="str">
        <f t="shared" si="120"/>
        <v/>
      </c>
      <c r="DL510" s="3" t="str">
        <f t="shared" si="120"/>
        <v/>
      </c>
      <c r="DM510" s="3" t="str">
        <f t="shared" si="120"/>
        <v>133. ANCILLARY OR OTHER USE</v>
      </c>
      <c r="DN510" s="3" t="str">
        <f t="shared" si="120"/>
        <v/>
      </c>
      <c r="DO510" s="3" t="str">
        <f t="shared" si="120"/>
        <v/>
      </c>
      <c r="DP510" s="3" t="str">
        <f t="shared" si="124"/>
        <v/>
      </c>
      <c r="DQ510" s="3" t="str">
        <f t="shared" si="124"/>
        <v>137. Z304  FUEL</v>
      </c>
      <c r="DR510" s="3" t="str">
        <f t="shared" si="124"/>
        <v/>
      </c>
      <c r="DS510" s="3" t="str">
        <f t="shared" si="124"/>
        <v/>
      </c>
      <c r="DT510" s="3" t="str">
        <f t="shared" si="124"/>
        <v/>
      </c>
      <c r="DU510" s="3" t="str">
        <f t="shared" si="124"/>
        <v/>
      </c>
      <c r="DV510" s="3" t="str">
        <f t="shared" si="124"/>
        <v/>
      </c>
    </row>
    <row r="511" spans="1:126" ht="39.6" customHeight="1">
      <c r="A511" t="s">
        <v>115</v>
      </c>
      <c r="B511">
        <v>2019</v>
      </c>
      <c r="C511" t="s">
        <v>114</v>
      </c>
      <c r="D511">
        <v>106990</v>
      </c>
      <c r="E511" s="31">
        <v>1319219419847</v>
      </c>
      <c r="F511" t="s">
        <v>859</v>
      </c>
      <c r="G511">
        <v>325199</v>
      </c>
      <c r="H511" t="s">
        <v>860</v>
      </c>
      <c r="I511" t="s">
        <v>861</v>
      </c>
      <c r="J511" t="s">
        <v>626</v>
      </c>
      <c r="K511" t="s">
        <v>148</v>
      </c>
      <c r="L511">
        <v>77651</v>
      </c>
      <c r="M511" s="3" t="str">
        <f t="shared" si="116"/>
        <v>89. PRODUCE THE CHEMICAL, 93. AS A BYPRODUCT, 133. ANCILLARY OR OTHER USE, 137. Z304  FUEL</v>
      </c>
      <c r="N511" s="3" t="s">
        <v>80</v>
      </c>
      <c r="O511" s="3" t="s">
        <v>1458</v>
      </c>
      <c r="P511">
        <v>125</v>
      </c>
      <c r="Q511">
        <v>187</v>
      </c>
      <c r="R511">
        <v>312</v>
      </c>
      <c r="S511" s="3" t="s">
        <v>1407</v>
      </c>
      <c r="T511" s="3" t="s">
        <v>1405</v>
      </c>
      <c r="U511" s="3" t="s">
        <v>1405</v>
      </c>
      <c r="V511" s="3" t="s">
        <v>1405</v>
      </c>
      <c r="W511" s="3" t="s">
        <v>1407</v>
      </c>
      <c r="X511" s="3" t="s">
        <v>1405</v>
      </c>
      <c r="Y511" s="3" t="s">
        <v>1405</v>
      </c>
      <c r="Z511" s="3" t="s">
        <v>1405</v>
      </c>
      <c r="AA511" s="3" t="s">
        <v>1405</v>
      </c>
      <c r="AB511" s="3" t="s">
        <v>1405</v>
      </c>
      <c r="AC511" s="3" t="s">
        <v>1405</v>
      </c>
      <c r="AD511" s="3" t="s">
        <v>1405</v>
      </c>
      <c r="AE511" s="3" t="s">
        <v>1405</v>
      </c>
      <c r="AF511" s="3" t="s">
        <v>1405</v>
      </c>
      <c r="AG511" s="3" t="s">
        <v>1405</v>
      </c>
      <c r="AH511" s="3" t="s">
        <v>1405</v>
      </c>
      <c r="AI511" s="3" t="s">
        <v>1405</v>
      </c>
      <c r="AJ511" s="3" t="s">
        <v>1405</v>
      </c>
      <c r="AK511" s="3" t="s">
        <v>1405</v>
      </c>
      <c r="AL511" s="3" t="s">
        <v>1405</v>
      </c>
      <c r="AM511" s="3" t="s">
        <v>1405</v>
      </c>
      <c r="AN511" s="3" t="s">
        <v>1405</v>
      </c>
      <c r="AO511" s="3" t="s">
        <v>1405</v>
      </c>
      <c r="AP511" s="3" t="s">
        <v>1405</v>
      </c>
      <c r="AQ511" s="3" t="s">
        <v>1405</v>
      </c>
      <c r="AR511" s="3" t="s">
        <v>1405</v>
      </c>
      <c r="AS511" s="3" t="s">
        <v>1405</v>
      </c>
      <c r="AT511" s="3" t="s">
        <v>1405</v>
      </c>
      <c r="AU511" s="3" t="s">
        <v>1405</v>
      </c>
      <c r="AV511" s="3" t="s">
        <v>1405</v>
      </c>
      <c r="AW511" s="3" t="s">
        <v>1405</v>
      </c>
      <c r="AX511" s="3" t="s">
        <v>1405</v>
      </c>
      <c r="AY511" s="3" t="s">
        <v>1405</v>
      </c>
      <c r="AZ511" s="3" t="s">
        <v>1405</v>
      </c>
      <c r="BA511" s="3" t="s">
        <v>1405</v>
      </c>
      <c r="BB511" s="3" t="s">
        <v>1405</v>
      </c>
      <c r="BC511" s="3" t="s">
        <v>1405</v>
      </c>
      <c r="BD511" s="3" t="s">
        <v>1405</v>
      </c>
      <c r="BE511" s="3" t="s">
        <v>1405</v>
      </c>
      <c r="BF511" s="3" t="s">
        <v>1405</v>
      </c>
      <c r="BG511" s="3" t="s">
        <v>1405</v>
      </c>
      <c r="BH511" s="3" t="s">
        <v>1405</v>
      </c>
      <c r="BI511" s="3" t="s">
        <v>1405</v>
      </c>
      <c r="BJ511" s="3" t="s">
        <v>1405</v>
      </c>
      <c r="BK511" s="3" t="s">
        <v>1407</v>
      </c>
      <c r="BL511" s="3" t="s">
        <v>1405</v>
      </c>
      <c r="BM511" s="3" t="s">
        <v>1405</v>
      </c>
      <c r="BN511" s="3" t="s">
        <v>1405</v>
      </c>
      <c r="BO511" s="3" t="s">
        <v>1407</v>
      </c>
      <c r="BP511" s="3" t="s">
        <v>1405</v>
      </c>
      <c r="BQ511" s="3" t="s">
        <v>1405</v>
      </c>
      <c r="BR511" s="3" t="s">
        <v>1405</v>
      </c>
      <c r="BS511" s="3" t="s">
        <v>1405</v>
      </c>
      <c r="BT511" s="3" t="s">
        <v>1405</v>
      </c>
      <c r="BU511" s="3" t="str">
        <f t="shared" si="128"/>
        <v>89. PRODUCE THE CHEMICAL</v>
      </c>
      <c r="BV511" s="3" t="str">
        <f t="shared" si="128"/>
        <v/>
      </c>
      <c r="BW511" s="3" t="str">
        <f t="shared" si="127"/>
        <v/>
      </c>
      <c r="BX511" s="3" t="str">
        <f t="shared" si="127"/>
        <v/>
      </c>
      <c r="BY511" s="3" t="str">
        <f t="shared" si="127"/>
        <v>93. AS A BYPRODUCT</v>
      </c>
      <c r="BZ511" s="3" t="str">
        <f t="shared" si="127"/>
        <v/>
      </c>
      <c r="CA511" s="3" t="str">
        <f t="shared" si="127"/>
        <v/>
      </c>
      <c r="CB511" s="3" t="str">
        <f t="shared" si="127"/>
        <v/>
      </c>
      <c r="CC511" s="3" t="str">
        <f t="shared" si="127"/>
        <v/>
      </c>
      <c r="CD511" s="3" t="str">
        <f t="shared" si="127"/>
        <v/>
      </c>
      <c r="CE511" s="3" t="str">
        <f t="shared" si="127"/>
        <v/>
      </c>
      <c r="CF511" s="3" t="str">
        <f t="shared" si="127"/>
        <v/>
      </c>
      <c r="CG511" s="3" t="str">
        <f t="shared" si="127"/>
        <v/>
      </c>
      <c r="CH511" s="3" t="str">
        <f t="shared" si="127"/>
        <v/>
      </c>
      <c r="CI511" s="3" t="str">
        <f t="shared" si="127"/>
        <v/>
      </c>
      <c r="CJ511" s="3" t="str">
        <f t="shared" si="127"/>
        <v/>
      </c>
      <c r="CK511" s="3" t="str">
        <f t="shared" si="125"/>
        <v/>
      </c>
      <c r="CL511" s="3" t="str">
        <f t="shared" si="125"/>
        <v/>
      </c>
      <c r="CM511" s="3" t="str">
        <f t="shared" si="125"/>
        <v/>
      </c>
      <c r="CN511" s="3" t="str">
        <f t="shared" si="125"/>
        <v/>
      </c>
      <c r="CO511" s="3" t="str">
        <f t="shared" si="125"/>
        <v/>
      </c>
      <c r="CP511" s="3" t="str">
        <f t="shared" si="125"/>
        <v/>
      </c>
      <c r="CQ511" s="3" t="str">
        <f t="shared" si="125"/>
        <v/>
      </c>
      <c r="CR511" s="3" t="str">
        <f t="shared" si="125"/>
        <v/>
      </c>
      <c r="CS511" s="3" t="str">
        <f t="shared" si="125"/>
        <v/>
      </c>
      <c r="CT511" s="3" t="str">
        <f t="shared" si="129"/>
        <v/>
      </c>
      <c r="CU511" s="3" t="str">
        <f t="shared" si="129"/>
        <v/>
      </c>
      <c r="CV511" s="3" t="str">
        <f t="shared" si="129"/>
        <v/>
      </c>
      <c r="CW511" s="3" t="str">
        <f t="shared" si="129"/>
        <v/>
      </c>
      <c r="CX511" s="3" t="str">
        <f t="shared" si="129"/>
        <v/>
      </c>
      <c r="CY511" s="3" t="str">
        <f t="shared" si="129"/>
        <v/>
      </c>
      <c r="CZ511" s="3" t="str">
        <f t="shared" si="129"/>
        <v/>
      </c>
      <c r="DA511" s="3" t="str">
        <f t="shared" si="129"/>
        <v/>
      </c>
      <c r="DB511" s="3" t="str">
        <f t="shared" si="129"/>
        <v/>
      </c>
      <c r="DC511" s="3" t="str">
        <f t="shared" si="126"/>
        <v/>
      </c>
      <c r="DD511" s="3" t="str">
        <f t="shared" si="126"/>
        <v/>
      </c>
      <c r="DE511" s="3" t="str">
        <f t="shared" si="126"/>
        <v/>
      </c>
      <c r="DF511" s="3" t="str">
        <f t="shared" si="126"/>
        <v/>
      </c>
      <c r="DG511" s="3" t="str">
        <f t="shared" si="126"/>
        <v/>
      </c>
      <c r="DH511" s="3" t="str">
        <f t="shared" si="126"/>
        <v/>
      </c>
      <c r="DI511" s="3" t="str">
        <f t="shared" si="130"/>
        <v/>
      </c>
      <c r="DJ511" s="3" t="str">
        <f t="shared" si="120"/>
        <v/>
      </c>
      <c r="DK511" s="3" t="str">
        <f t="shared" si="120"/>
        <v/>
      </c>
      <c r="DL511" s="3" t="str">
        <f t="shared" si="120"/>
        <v/>
      </c>
      <c r="DM511" s="3" t="str">
        <f t="shared" si="120"/>
        <v>133. ANCILLARY OR OTHER USE</v>
      </c>
      <c r="DN511" s="3" t="str">
        <f t="shared" si="120"/>
        <v/>
      </c>
      <c r="DO511" s="3" t="str">
        <f t="shared" si="120"/>
        <v/>
      </c>
      <c r="DP511" s="3" t="str">
        <f t="shared" si="124"/>
        <v/>
      </c>
      <c r="DQ511" s="3" t="str">
        <f t="shared" si="124"/>
        <v>137. Z304  FUEL</v>
      </c>
      <c r="DR511" s="3" t="str">
        <f t="shared" si="124"/>
        <v/>
      </c>
      <c r="DS511" s="3" t="str">
        <f t="shared" si="124"/>
        <v/>
      </c>
      <c r="DT511" s="3" t="str">
        <f t="shared" si="124"/>
        <v/>
      </c>
      <c r="DU511" s="3" t="str">
        <f t="shared" si="124"/>
        <v/>
      </c>
      <c r="DV511" s="3" t="str">
        <f t="shared" si="124"/>
        <v/>
      </c>
    </row>
    <row r="512" spans="1:126" ht="60">
      <c r="A512" t="s">
        <v>115</v>
      </c>
      <c r="B512">
        <v>2020</v>
      </c>
      <c r="C512" t="s">
        <v>114</v>
      </c>
      <c r="D512">
        <v>106990</v>
      </c>
      <c r="E512" s="31">
        <v>1320219088869</v>
      </c>
      <c r="F512" t="s">
        <v>859</v>
      </c>
      <c r="G512">
        <v>325199</v>
      </c>
      <c r="H512" t="s">
        <v>860</v>
      </c>
      <c r="I512" t="s">
        <v>861</v>
      </c>
      <c r="J512" t="s">
        <v>626</v>
      </c>
      <c r="K512" t="s">
        <v>148</v>
      </c>
      <c r="L512">
        <v>77651</v>
      </c>
      <c r="M512" s="3" t="str">
        <f t="shared" si="116"/>
        <v>89. PRODUCE THE CHEMICAL, 93. AS A BYPRODUCT</v>
      </c>
      <c r="N512" s="3" t="s">
        <v>80</v>
      </c>
      <c r="O512" s="3" t="s">
        <v>1458</v>
      </c>
      <c r="P512">
        <v>115</v>
      </c>
      <c r="Q512">
        <v>166</v>
      </c>
      <c r="R512">
        <v>281</v>
      </c>
      <c r="S512" s="3" t="s">
        <v>1407</v>
      </c>
      <c r="T512" s="3" t="s">
        <v>1405</v>
      </c>
      <c r="U512" s="3" t="s">
        <v>1405</v>
      </c>
      <c r="V512" s="3" t="s">
        <v>1405</v>
      </c>
      <c r="W512" s="3" t="s">
        <v>1407</v>
      </c>
      <c r="X512" s="3" t="s">
        <v>1405</v>
      </c>
      <c r="Y512" s="3" t="s">
        <v>1405</v>
      </c>
      <c r="Z512" s="3" t="s">
        <v>1405</v>
      </c>
      <c r="AA512" s="3" t="s">
        <v>1405</v>
      </c>
      <c r="AB512" s="3" t="s">
        <v>1405</v>
      </c>
      <c r="AC512" s="3" t="s">
        <v>1405</v>
      </c>
      <c r="AD512" s="3" t="s">
        <v>1405</v>
      </c>
      <c r="AE512" s="3" t="s">
        <v>1405</v>
      </c>
      <c r="AF512" s="3" t="s">
        <v>1405</v>
      </c>
      <c r="AG512" s="3" t="s">
        <v>1405</v>
      </c>
      <c r="AH512" s="3" t="s">
        <v>1405</v>
      </c>
      <c r="AI512" s="3" t="s">
        <v>1405</v>
      </c>
      <c r="AJ512" s="3" t="s">
        <v>1405</v>
      </c>
      <c r="AK512" s="3" t="s">
        <v>1405</v>
      </c>
      <c r="AL512" s="3" t="s">
        <v>1405</v>
      </c>
      <c r="AM512" s="3" t="s">
        <v>1405</v>
      </c>
      <c r="AN512" s="3" t="s">
        <v>1405</v>
      </c>
      <c r="AO512" s="3" t="s">
        <v>1405</v>
      </c>
      <c r="AP512" s="3" t="s">
        <v>1405</v>
      </c>
      <c r="AQ512" s="3" t="s">
        <v>1405</v>
      </c>
      <c r="AR512" s="3" t="s">
        <v>1405</v>
      </c>
      <c r="AS512" s="3" t="s">
        <v>1405</v>
      </c>
      <c r="AT512" s="3" t="s">
        <v>1405</v>
      </c>
      <c r="AU512" s="3" t="s">
        <v>1405</v>
      </c>
      <c r="AV512" s="3" t="s">
        <v>1405</v>
      </c>
      <c r="AW512" s="3" t="s">
        <v>1405</v>
      </c>
      <c r="AX512" s="3" t="s">
        <v>1405</v>
      </c>
      <c r="AY512" s="3" t="s">
        <v>1405</v>
      </c>
      <c r="AZ512" s="3" t="s">
        <v>1405</v>
      </c>
      <c r="BA512" s="3" t="s">
        <v>1405</v>
      </c>
      <c r="BB512" s="3" t="s">
        <v>1405</v>
      </c>
      <c r="BC512" s="3" t="s">
        <v>1405</v>
      </c>
      <c r="BD512" s="3" t="s">
        <v>1405</v>
      </c>
      <c r="BE512" s="3" t="s">
        <v>1405</v>
      </c>
      <c r="BF512" s="3" t="s">
        <v>1405</v>
      </c>
      <c r="BG512" s="3" t="s">
        <v>1405</v>
      </c>
      <c r="BH512" s="3" t="s">
        <v>1405</v>
      </c>
      <c r="BI512" s="3" t="s">
        <v>1405</v>
      </c>
      <c r="BJ512" s="3" t="s">
        <v>1405</v>
      </c>
      <c r="BK512" s="3" t="s">
        <v>1405</v>
      </c>
      <c r="BL512" s="3" t="s">
        <v>1405</v>
      </c>
      <c r="BM512" s="3" t="s">
        <v>1405</v>
      </c>
      <c r="BN512" s="3" t="s">
        <v>1405</v>
      </c>
      <c r="BO512" s="3" t="s">
        <v>1405</v>
      </c>
      <c r="BP512" s="3" t="s">
        <v>1405</v>
      </c>
      <c r="BQ512" s="3" t="s">
        <v>1405</v>
      </c>
      <c r="BR512" s="3" t="s">
        <v>1405</v>
      </c>
      <c r="BS512" s="3" t="s">
        <v>1405</v>
      </c>
      <c r="BT512" s="3" t="s">
        <v>1405</v>
      </c>
      <c r="BU512" s="3" t="str">
        <f t="shared" si="128"/>
        <v>89. PRODUCE THE CHEMICAL</v>
      </c>
      <c r="BV512" s="3" t="str">
        <f t="shared" si="128"/>
        <v/>
      </c>
      <c r="BW512" s="3" t="str">
        <f t="shared" si="127"/>
        <v/>
      </c>
      <c r="BX512" s="3" t="str">
        <f t="shared" si="127"/>
        <v/>
      </c>
      <c r="BY512" s="3" t="str">
        <f t="shared" si="127"/>
        <v>93. AS A BYPRODUCT</v>
      </c>
      <c r="BZ512" s="3" t="str">
        <f t="shared" si="127"/>
        <v/>
      </c>
      <c r="CA512" s="3" t="str">
        <f t="shared" si="127"/>
        <v/>
      </c>
      <c r="CB512" s="3" t="str">
        <f t="shared" si="127"/>
        <v/>
      </c>
      <c r="CC512" s="3" t="str">
        <f t="shared" si="127"/>
        <v/>
      </c>
      <c r="CD512" s="3" t="str">
        <f t="shared" si="127"/>
        <v/>
      </c>
      <c r="CE512" s="3" t="str">
        <f t="shared" si="127"/>
        <v/>
      </c>
      <c r="CF512" s="3" t="str">
        <f t="shared" si="127"/>
        <v/>
      </c>
      <c r="CG512" s="3" t="str">
        <f t="shared" si="127"/>
        <v/>
      </c>
      <c r="CH512" s="3" t="str">
        <f t="shared" si="127"/>
        <v/>
      </c>
      <c r="CI512" s="3" t="str">
        <f t="shared" si="127"/>
        <v/>
      </c>
      <c r="CJ512" s="3" t="str">
        <f t="shared" si="127"/>
        <v/>
      </c>
      <c r="CK512" s="3" t="str">
        <f t="shared" si="125"/>
        <v/>
      </c>
      <c r="CL512" s="3" t="str">
        <f t="shared" si="125"/>
        <v/>
      </c>
      <c r="CM512" s="3" t="str">
        <f t="shared" si="125"/>
        <v/>
      </c>
      <c r="CN512" s="3" t="str">
        <f t="shared" si="125"/>
        <v/>
      </c>
      <c r="CO512" s="3" t="str">
        <f t="shared" si="125"/>
        <v/>
      </c>
      <c r="CP512" s="3" t="str">
        <f t="shared" si="125"/>
        <v/>
      </c>
      <c r="CQ512" s="3" t="str">
        <f t="shared" si="125"/>
        <v/>
      </c>
      <c r="CR512" s="3" t="str">
        <f t="shared" si="125"/>
        <v/>
      </c>
      <c r="CS512" s="3" t="str">
        <f t="shared" si="125"/>
        <v/>
      </c>
      <c r="CT512" s="3" t="str">
        <f t="shared" si="129"/>
        <v/>
      </c>
      <c r="CU512" s="3" t="str">
        <f t="shared" si="129"/>
        <v/>
      </c>
      <c r="CV512" s="3" t="str">
        <f t="shared" si="129"/>
        <v/>
      </c>
      <c r="CW512" s="3" t="str">
        <f t="shared" si="129"/>
        <v/>
      </c>
      <c r="CX512" s="3" t="str">
        <f t="shared" si="129"/>
        <v/>
      </c>
      <c r="CY512" s="3" t="str">
        <f t="shared" si="129"/>
        <v/>
      </c>
      <c r="CZ512" s="3" t="str">
        <f t="shared" si="129"/>
        <v/>
      </c>
      <c r="DA512" s="3" t="str">
        <f t="shared" si="129"/>
        <v/>
      </c>
      <c r="DB512" s="3" t="str">
        <f t="shared" si="129"/>
        <v/>
      </c>
      <c r="DC512" s="3" t="str">
        <f t="shared" si="126"/>
        <v/>
      </c>
      <c r="DD512" s="3" t="str">
        <f t="shared" si="126"/>
        <v/>
      </c>
      <c r="DE512" s="3" t="str">
        <f t="shared" si="126"/>
        <v/>
      </c>
      <c r="DF512" s="3" t="str">
        <f t="shared" si="126"/>
        <v/>
      </c>
      <c r="DG512" s="3" t="str">
        <f t="shared" si="126"/>
        <v/>
      </c>
      <c r="DH512" s="3" t="str">
        <f t="shared" si="126"/>
        <v/>
      </c>
      <c r="DI512" s="3" t="str">
        <f t="shared" si="130"/>
        <v/>
      </c>
      <c r="DJ512" s="3" t="str">
        <f t="shared" si="120"/>
        <v/>
      </c>
      <c r="DK512" s="3" t="str">
        <f t="shared" si="120"/>
        <v/>
      </c>
      <c r="DL512" s="3" t="str">
        <f t="shared" si="120"/>
        <v/>
      </c>
      <c r="DM512" s="3" t="str">
        <f t="shared" si="120"/>
        <v/>
      </c>
      <c r="DN512" s="3" t="str">
        <f t="shared" si="120"/>
        <v/>
      </c>
      <c r="DO512" s="3" t="str">
        <f t="shared" si="120"/>
        <v/>
      </c>
      <c r="DP512" s="3" t="str">
        <f t="shared" si="124"/>
        <v/>
      </c>
      <c r="DQ512" s="3" t="str">
        <f t="shared" si="124"/>
        <v/>
      </c>
      <c r="DR512" s="3" t="str">
        <f t="shared" si="124"/>
        <v/>
      </c>
      <c r="DS512" s="3" t="str">
        <f t="shared" si="124"/>
        <v/>
      </c>
      <c r="DT512" s="3" t="str">
        <f t="shared" si="124"/>
        <v/>
      </c>
      <c r="DU512" s="3" t="str">
        <f t="shared" si="124"/>
        <v/>
      </c>
      <c r="DV512" s="3" t="str">
        <f t="shared" si="124"/>
        <v/>
      </c>
    </row>
    <row r="513" spans="1:126" ht="75">
      <c r="A513" t="s">
        <v>115</v>
      </c>
      <c r="B513">
        <v>2021</v>
      </c>
      <c r="C513" t="s">
        <v>114</v>
      </c>
      <c r="D513">
        <v>106990</v>
      </c>
      <c r="E513" s="31">
        <v>1321219853862</v>
      </c>
      <c r="F513" t="s">
        <v>859</v>
      </c>
      <c r="G513">
        <v>325199</v>
      </c>
      <c r="H513" t="s">
        <v>860</v>
      </c>
      <c r="I513" t="s">
        <v>861</v>
      </c>
      <c r="J513" t="s">
        <v>626</v>
      </c>
      <c r="K513" t="s">
        <v>148</v>
      </c>
      <c r="L513">
        <v>77651</v>
      </c>
      <c r="M513" s="3" t="str">
        <f t="shared" si="116"/>
        <v>89. PRODUCE THE CHEMICAL, 93. AS A BYPRODUCT, 133. ANCILLARY OR OTHER USE, 137. Z304  FUEL</v>
      </c>
      <c r="N513" s="3" t="s">
        <v>80</v>
      </c>
      <c r="O513" s="3" t="s">
        <v>1458</v>
      </c>
      <c r="P513">
        <v>111</v>
      </c>
      <c r="Q513">
        <v>108</v>
      </c>
      <c r="R513">
        <v>219</v>
      </c>
      <c r="S513" s="3" t="s">
        <v>1407</v>
      </c>
      <c r="T513" s="3" t="s">
        <v>1405</v>
      </c>
      <c r="U513" s="3" t="s">
        <v>1405</v>
      </c>
      <c r="V513" s="3" t="s">
        <v>1405</v>
      </c>
      <c r="W513" s="3" t="s">
        <v>1407</v>
      </c>
      <c r="X513" s="3" t="s">
        <v>1405</v>
      </c>
      <c r="Y513" s="3" t="s">
        <v>1405</v>
      </c>
      <c r="Z513" s="3" t="s">
        <v>1405</v>
      </c>
      <c r="AA513" s="3" t="s">
        <v>1405</v>
      </c>
      <c r="AB513" s="3" t="s">
        <v>1405</v>
      </c>
      <c r="AC513" s="3" t="s">
        <v>1405</v>
      </c>
      <c r="AD513" s="3" t="s">
        <v>1405</v>
      </c>
      <c r="AE513" s="3" t="s">
        <v>1405</v>
      </c>
      <c r="AF513" s="3" t="s">
        <v>1405</v>
      </c>
      <c r="AG513" s="3" t="s">
        <v>1405</v>
      </c>
      <c r="AH513" s="3" t="s">
        <v>1405</v>
      </c>
      <c r="AI513" s="3" t="s">
        <v>1405</v>
      </c>
      <c r="AJ513" s="3" t="s">
        <v>1405</v>
      </c>
      <c r="AK513" s="3" t="s">
        <v>1405</v>
      </c>
      <c r="AL513" s="3" t="s">
        <v>1405</v>
      </c>
      <c r="AM513" s="3" t="s">
        <v>1405</v>
      </c>
      <c r="AN513" s="3" t="s">
        <v>1405</v>
      </c>
      <c r="AO513" s="3" t="s">
        <v>1405</v>
      </c>
      <c r="AP513" s="3" t="s">
        <v>1405</v>
      </c>
      <c r="AQ513" s="3" t="s">
        <v>1405</v>
      </c>
      <c r="AR513" s="3" t="s">
        <v>1405</v>
      </c>
      <c r="AS513" s="3" t="s">
        <v>1405</v>
      </c>
      <c r="AT513" s="3" t="s">
        <v>1405</v>
      </c>
      <c r="AU513" s="3" t="s">
        <v>1405</v>
      </c>
      <c r="AV513" s="3" t="s">
        <v>1405</v>
      </c>
      <c r="AW513" s="3" t="s">
        <v>1405</v>
      </c>
      <c r="AX513" s="3" t="s">
        <v>1405</v>
      </c>
      <c r="AY513" s="3" t="s">
        <v>1405</v>
      </c>
      <c r="AZ513" s="3" t="s">
        <v>1405</v>
      </c>
      <c r="BA513" s="3" t="s">
        <v>1405</v>
      </c>
      <c r="BB513" s="3" t="s">
        <v>1405</v>
      </c>
      <c r="BC513" s="3" t="s">
        <v>1405</v>
      </c>
      <c r="BD513" s="3" t="s">
        <v>1405</v>
      </c>
      <c r="BE513" s="3" t="s">
        <v>1405</v>
      </c>
      <c r="BF513" s="3" t="s">
        <v>1405</v>
      </c>
      <c r="BG513" s="3" t="s">
        <v>1405</v>
      </c>
      <c r="BH513" s="3" t="s">
        <v>1405</v>
      </c>
      <c r="BI513" s="3" t="s">
        <v>1405</v>
      </c>
      <c r="BJ513" s="3" t="s">
        <v>1405</v>
      </c>
      <c r="BK513" s="3" t="s">
        <v>1407</v>
      </c>
      <c r="BL513" s="3" t="s">
        <v>1405</v>
      </c>
      <c r="BM513" s="3" t="s">
        <v>1405</v>
      </c>
      <c r="BN513" s="3" t="s">
        <v>1405</v>
      </c>
      <c r="BO513" s="3" t="s">
        <v>1407</v>
      </c>
      <c r="BP513" s="3" t="s">
        <v>1405</v>
      </c>
      <c r="BQ513" s="3" t="s">
        <v>1405</v>
      </c>
      <c r="BR513" s="3" t="s">
        <v>1405</v>
      </c>
      <c r="BS513" s="3" t="s">
        <v>1405</v>
      </c>
      <c r="BT513" s="3" t="s">
        <v>1405</v>
      </c>
      <c r="BU513" s="3" t="str">
        <f t="shared" si="128"/>
        <v>89. PRODUCE THE CHEMICAL</v>
      </c>
      <c r="BV513" s="3" t="str">
        <f t="shared" si="128"/>
        <v/>
      </c>
      <c r="BW513" s="3" t="str">
        <f t="shared" si="127"/>
        <v/>
      </c>
      <c r="BX513" s="3" t="str">
        <f t="shared" si="127"/>
        <v/>
      </c>
      <c r="BY513" s="3" t="str">
        <f t="shared" si="127"/>
        <v>93. AS A BYPRODUCT</v>
      </c>
      <c r="BZ513" s="3" t="str">
        <f t="shared" ref="BZ513:CM534" si="131">IF(X513="Yes", BZ$1,"")</f>
        <v/>
      </c>
      <c r="CA513" s="3" t="str">
        <f t="shared" si="131"/>
        <v/>
      </c>
      <c r="CB513" s="3" t="str">
        <f t="shared" si="131"/>
        <v/>
      </c>
      <c r="CC513" s="3" t="str">
        <f t="shared" si="131"/>
        <v/>
      </c>
      <c r="CD513" s="3" t="str">
        <f t="shared" si="131"/>
        <v/>
      </c>
      <c r="CE513" s="3" t="str">
        <f t="shared" si="131"/>
        <v/>
      </c>
      <c r="CF513" s="3" t="str">
        <f t="shared" si="131"/>
        <v/>
      </c>
      <c r="CG513" s="3" t="str">
        <f t="shared" si="131"/>
        <v/>
      </c>
      <c r="CH513" s="3" t="str">
        <f t="shared" si="131"/>
        <v/>
      </c>
      <c r="CI513" s="3" t="str">
        <f t="shared" si="131"/>
        <v/>
      </c>
      <c r="CJ513" s="3" t="str">
        <f t="shared" si="131"/>
        <v/>
      </c>
      <c r="CK513" s="3" t="str">
        <f t="shared" si="125"/>
        <v/>
      </c>
      <c r="CL513" s="3" t="str">
        <f t="shared" si="125"/>
        <v/>
      </c>
      <c r="CM513" s="3" t="str">
        <f t="shared" si="125"/>
        <v/>
      </c>
      <c r="CN513" s="3" t="str">
        <f t="shared" si="125"/>
        <v/>
      </c>
      <c r="CO513" s="3" t="str">
        <f t="shared" si="125"/>
        <v/>
      </c>
      <c r="CP513" s="3" t="str">
        <f t="shared" si="125"/>
        <v/>
      </c>
      <c r="CQ513" s="3" t="str">
        <f t="shared" si="125"/>
        <v/>
      </c>
      <c r="CR513" s="3" t="str">
        <f t="shared" si="125"/>
        <v/>
      </c>
      <c r="CS513" s="3" t="str">
        <f t="shared" si="125"/>
        <v/>
      </c>
      <c r="CT513" s="3" t="str">
        <f t="shared" si="129"/>
        <v/>
      </c>
      <c r="CU513" s="3" t="str">
        <f t="shared" si="129"/>
        <v/>
      </c>
      <c r="CV513" s="3" t="str">
        <f t="shared" si="129"/>
        <v/>
      </c>
      <c r="CW513" s="3" t="str">
        <f t="shared" si="129"/>
        <v/>
      </c>
      <c r="CX513" s="3" t="str">
        <f t="shared" si="129"/>
        <v/>
      </c>
      <c r="CY513" s="3" t="str">
        <f t="shared" si="129"/>
        <v/>
      </c>
      <c r="CZ513" s="3" t="str">
        <f t="shared" si="129"/>
        <v/>
      </c>
      <c r="DA513" s="3" t="str">
        <f t="shared" si="129"/>
        <v/>
      </c>
      <c r="DB513" s="3" t="str">
        <f t="shared" si="129"/>
        <v/>
      </c>
      <c r="DC513" s="3" t="str">
        <f t="shared" si="126"/>
        <v/>
      </c>
      <c r="DD513" s="3" t="str">
        <f t="shared" si="126"/>
        <v/>
      </c>
      <c r="DE513" s="3" t="str">
        <f t="shared" si="126"/>
        <v/>
      </c>
      <c r="DF513" s="3" t="str">
        <f t="shared" si="126"/>
        <v/>
      </c>
      <c r="DG513" s="3" t="str">
        <f t="shared" si="126"/>
        <v/>
      </c>
      <c r="DH513" s="3" t="str">
        <f t="shared" si="126"/>
        <v/>
      </c>
      <c r="DI513" s="3" t="str">
        <f t="shared" si="130"/>
        <v/>
      </c>
      <c r="DJ513" s="3" t="str">
        <f t="shared" si="120"/>
        <v/>
      </c>
      <c r="DK513" s="3" t="str">
        <f t="shared" si="120"/>
        <v/>
      </c>
      <c r="DL513" s="3" t="str">
        <f t="shared" si="120"/>
        <v/>
      </c>
      <c r="DM513" s="3" t="str">
        <f t="shared" si="120"/>
        <v>133. ANCILLARY OR OTHER USE</v>
      </c>
      <c r="DN513" s="3" t="str">
        <f t="shared" si="120"/>
        <v/>
      </c>
      <c r="DO513" s="3" t="str">
        <f t="shared" si="120"/>
        <v/>
      </c>
      <c r="DP513" s="3" t="str">
        <f t="shared" si="124"/>
        <v/>
      </c>
      <c r="DQ513" s="3" t="str">
        <f t="shared" si="124"/>
        <v>137. Z304  FUEL</v>
      </c>
      <c r="DR513" s="3" t="str">
        <f t="shared" si="124"/>
        <v/>
      </c>
      <c r="DS513" s="3" t="str">
        <f t="shared" si="124"/>
        <v/>
      </c>
      <c r="DT513" s="3" t="str">
        <f t="shared" si="124"/>
        <v/>
      </c>
      <c r="DU513" s="3" t="str">
        <f t="shared" si="124"/>
        <v/>
      </c>
      <c r="DV513" s="3" t="str">
        <f t="shared" si="124"/>
        <v/>
      </c>
    </row>
    <row r="514" spans="1:126" ht="75">
      <c r="A514" t="s">
        <v>115</v>
      </c>
      <c r="B514">
        <v>2016</v>
      </c>
      <c r="C514" t="s">
        <v>114</v>
      </c>
      <c r="D514">
        <v>106990</v>
      </c>
      <c r="E514" s="31">
        <v>1316215744145</v>
      </c>
      <c r="F514" t="s">
        <v>862</v>
      </c>
      <c r="G514">
        <v>324110</v>
      </c>
      <c r="H514" t="s">
        <v>863</v>
      </c>
      <c r="I514" t="s">
        <v>864</v>
      </c>
      <c r="J514" t="s">
        <v>865</v>
      </c>
      <c r="K514" t="s">
        <v>866</v>
      </c>
      <c r="L514">
        <v>96707</v>
      </c>
      <c r="M514" s="3" t="str">
        <f t="shared" ref="M514:M577" si="132">_xlfn.TEXTJOIN(", ", TRUE, BU514:DV514)</f>
        <v>89. PRODUCE THE CHEMICAL, 91. ON-SITE USE OF THE CHEMICAL, 93. AS A BYPRODUCT, 94. AS A MANUFACTURED IMPURITY, 95. USED AS A REACTANT, 116. AS A PROCESS IMPURITY</v>
      </c>
      <c r="N514" s="3" t="s">
        <v>58</v>
      </c>
      <c r="O514" s="3" t="s">
        <v>1459</v>
      </c>
      <c r="P514">
        <v>2200</v>
      </c>
      <c r="Q514">
        <v>17</v>
      </c>
      <c r="R514">
        <v>2217</v>
      </c>
      <c r="S514" s="3" t="s">
        <v>1407</v>
      </c>
      <c r="T514" s="3" t="s">
        <v>1405</v>
      </c>
      <c r="U514" s="3" t="s">
        <v>1407</v>
      </c>
      <c r="V514" s="3" t="s">
        <v>1405</v>
      </c>
      <c r="W514" s="3" t="s">
        <v>1407</v>
      </c>
      <c r="X514" s="3" t="s">
        <v>1407</v>
      </c>
      <c r="Y514" s="3" t="s">
        <v>1407</v>
      </c>
      <c r="AE514" s="3" t="s">
        <v>1405</v>
      </c>
      <c r="AR514" s="3" t="s">
        <v>1405</v>
      </c>
      <c r="AS514" s="3" t="s">
        <v>1405</v>
      </c>
      <c r="AT514" s="3" t="s">
        <v>1407</v>
      </c>
      <c r="AV514" s="3" t="s">
        <v>1405</v>
      </c>
      <c r="BD514" s="3" t="s">
        <v>1405</v>
      </c>
      <c r="BK514" s="3" t="s">
        <v>1405</v>
      </c>
      <c r="BU514" s="3" t="str">
        <f t="shared" si="128"/>
        <v>89. PRODUCE THE CHEMICAL</v>
      </c>
      <c r="BV514" s="3" t="str">
        <f t="shared" si="128"/>
        <v/>
      </c>
      <c r="BW514" s="3" t="str">
        <f t="shared" si="128"/>
        <v>91. ON-SITE USE OF THE CHEMICAL</v>
      </c>
      <c r="BX514" s="3" t="str">
        <f t="shared" si="128"/>
        <v/>
      </c>
      <c r="BY514" s="3" t="str">
        <f t="shared" si="128"/>
        <v>93. AS A BYPRODUCT</v>
      </c>
      <c r="BZ514" s="3" t="str">
        <f t="shared" si="131"/>
        <v>94. AS A MANUFACTURED IMPURITY</v>
      </c>
      <c r="CA514" s="3" t="str">
        <f t="shared" si="131"/>
        <v>95. USED AS A REACTANT</v>
      </c>
      <c r="CB514" s="3" t="str">
        <f t="shared" si="131"/>
        <v/>
      </c>
      <c r="CC514" s="3" t="str">
        <f t="shared" si="131"/>
        <v/>
      </c>
      <c r="CD514" s="3" t="str">
        <f t="shared" si="131"/>
        <v/>
      </c>
      <c r="CE514" s="3" t="str">
        <f t="shared" si="131"/>
        <v/>
      </c>
      <c r="CF514" s="3" t="str">
        <f t="shared" si="131"/>
        <v/>
      </c>
      <c r="CG514" s="3" t="str">
        <f t="shared" si="131"/>
        <v/>
      </c>
      <c r="CH514" s="3" t="str">
        <f t="shared" si="131"/>
        <v/>
      </c>
      <c r="CI514" s="3" t="str">
        <f t="shared" si="131"/>
        <v/>
      </c>
      <c r="CJ514" s="3" t="str">
        <f t="shared" si="131"/>
        <v/>
      </c>
      <c r="CK514" s="3" t="str">
        <f t="shared" si="125"/>
        <v/>
      </c>
      <c r="CL514" s="3" t="str">
        <f t="shared" si="125"/>
        <v/>
      </c>
      <c r="CM514" s="3" t="str">
        <f t="shared" si="125"/>
        <v/>
      </c>
      <c r="CN514" s="3" t="str">
        <f t="shared" si="125"/>
        <v/>
      </c>
      <c r="CO514" s="3" t="str">
        <f t="shared" si="125"/>
        <v/>
      </c>
      <c r="CP514" s="3" t="str">
        <f t="shared" si="125"/>
        <v/>
      </c>
      <c r="CQ514" s="3" t="str">
        <f t="shared" si="125"/>
        <v/>
      </c>
      <c r="CR514" s="3" t="str">
        <f t="shared" si="125"/>
        <v/>
      </c>
      <c r="CS514" s="3" t="str">
        <f t="shared" si="125"/>
        <v/>
      </c>
      <c r="CT514" s="3" t="str">
        <f t="shared" si="129"/>
        <v/>
      </c>
      <c r="CU514" s="3" t="str">
        <f t="shared" si="129"/>
        <v/>
      </c>
      <c r="CV514" s="3" t="str">
        <f t="shared" si="129"/>
        <v>116. AS A PROCESS IMPURITY</v>
      </c>
      <c r="CW514" s="3" t="str">
        <f t="shared" si="129"/>
        <v/>
      </c>
      <c r="CX514" s="3" t="str">
        <f t="shared" si="129"/>
        <v/>
      </c>
      <c r="CY514" s="3" t="str">
        <f t="shared" si="129"/>
        <v/>
      </c>
      <c r="CZ514" s="3" t="str">
        <f t="shared" si="129"/>
        <v/>
      </c>
      <c r="DA514" s="3" t="str">
        <f t="shared" si="129"/>
        <v/>
      </c>
      <c r="DB514" s="3" t="str">
        <f t="shared" si="129"/>
        <v/>
      </c>
      <c r="DC514" s="3" t="str">
        <f t="shared" si="126"/>
        <v/>
      </c>
      <c r="DD514" s="3" t="str">
        <f t="shared" si="126"/>
        <v/>
      </c>
      <c r="DE514" s="3" t="str">
        <f t="shared" si="126"/>
        <v/>
      </c>
      <c r="DF514" s="3" t="str">
        <f t="shared" si="126"/>
        <v/>
      </c>
      <c r="DG514" s="3" t="str">
        <f t="shared" si="126"/>
        <v/>
      </c>
      <c r="DH514" s="3" t="str">
        <f t="shared" si="126"/>
        <v/>
      </c>
      <c r="DI514" s="3" t="str">
        <f t="shared" si="130"/>
        <v/>
      </c>
      <c r="DJ514" s="3" t="str">
        <f t="shared" si="120"/>
        <v/>
      </c>
      <c r="DK514" s="3" t="str">
        <f t="shared" si="120"/>
        <v/>
      </c>
      <c r="DL514" s="3" t="str">
        <f t="shared" si="120"/>
        <v/>
      </c>
      <c r="DM514" s="3" t="str">
        <f t="shared" si="120"/>
        <v/>
      </c>
      <c r="DN514" s="3" t="str">
        <f t="shared" si="120"/>
        <v/>
      </c>
      <c r="DO514" s="3" t="str">
        <f t="shared" si="120"/>
        <v/>
      </c>
      <c r="DP514" s="3" t="str">
        <f t="shared" si="124"/>
        <v/>
      </c>
      <c r="DQ514" s="3" t="str">
        <f t="shared" si="124"/>
        <v/>
      </c>
      <c r="DR514" s="3" t="str">
        <f t="shared" si="124"/>
        <v/>
      </c>
      <c r="DS514" s="3" t="str">
        <f t="shared" si="124"/>
        <v/>
      </c>
      <c r="DT514" s="3" t="str">
        <f t="shared" si="124"/>
        <v/>
      </c>
      <c r="DU514" s="3" t="str">
        <f t="shared" si="124"/>
        <v/>
      </c>
      <c r="DV514" s="3" t="str">
        <f t="shared" si="124"/>
        <v/>
      </c>
    </row>
    <row r="515" spans="1:126" ht="75">
      <c r="A515" t="s">
        <v>115</v>
      </c>
      <c r="B515">
        <v>2017</v>
      </c>
      <c r="C515" t="s">
        <v>114</v>
      </c>
      <c r="D515">
        <v>106990</v>
      </c>
      <c r="E515" s="31">
        <v>1317216616021</v>
      </c>
      <c r="F515" t="s">
        <v>862</v>
      </c>
      <c r="G515">
        <v>324110</v>
      </c>
      <c r="H515" t="s">
        <v>863</v>
      </c>
      <c r="I515" t="s">
        <v>864</v>
      </c>
      <c r="J515" t="s">
        <v>865</v>
      </c>
      <c r="K515" t="s">
        <v>866</v>
      </c>
      <c r="L515">
        <v>96707</v>
      </c>
      <c r="M515" s="3" t="str">
        <f t="shared" si="132"/>
        <v>89. PRODUCE THE CHEMICAL, 91. ON-SITE USE OF THE CHEMICAL, 93. AS A BYPRODUCT, 94. AS A MANUFACTURED IMPURITY, 95. USED AS A REACTANT, 116. AS A PROCESS IMPURITY</v>
      </c>
      <c r="N515" s="3" t="s">
        <v>58</v>
      </c>
      <c r="O515" s="3" t="s">
        <v>1459</v>
      </c>
      <c r="P515">
        <v>2200</v>
      </c>
      <c r="Q515">
        <v>8</v>
      </c>
      <c r="R515">
        <v>2208</v>
      </c>
      <c r="S515" s="3" t="s">
        <v>1407</v>
      </c>
      <c r="T515" s="3" t="s">
        <v>1405</v>
      </c>
      <c r="U515" s="3" t="s">
        <v>1407</v>
      </c>
      <c r="V515" s="3" t="s">
        <v>1405</v>
      </c>
      <c r="W515" s="3" t="s">
        <v>1407</v>
      </c>
      <c r="X515" s="3" t="s">
        <v>1407</v>
      </c>
      <c r="Y515" s="3" t="s">
        <v>1407</v>
      </c>
      <c r="AE515" s="3" t="s">
        <v>1405</v>
      </c>
      <c r="AR515" s="3" t="s">
        <v>1405</v>
      </c>
      <c r="AS515" s="3" t="s">
        <v>1405</v>
      </c>
      <c r="AT515" s="3" t="s">
        <v>1407</v>
      </c>
      <c r="AV515" s="3" t="s">
        <v>1405</v>
      </c>
      <c r="BD515" s="3" t="s">
        <v>1405</v>
      </c>
      <c r="BK515" s="3" t="s">
        <v>1405</v>
      </c>
      <c r="BU515" s="3" t="str">
        <f t="shared" si="128"/>
        <v>89. PRODUCE THE CHEMICAL</v>
      </c>
      <c r="BV515" s="3" t="str">
        <f t="shared" si="128"/>
        <v/>
      </c>
      <c r="BW515" s="3" t="str">
        <f t="shared" si="128"/>
        <v>91. ON-SITE USE OF THE CHEMICAL</v>
      </c>
      <c r="BX515" s="3" t="str">
        <f t="shared" si="128"/>
        <v/>
      </c>
      <c r="BY515" s="3" t="str">
        <f t="shared" si="128"/>
        <v>93. AS A BYPRODUCT</v>
      </c>
      <c r="BZ515" s="3" t="str">
        <f t="shared" si="131"/>
        <v>94. AS A MANUFACTURED IMPURITY</v>
      </c>
      <c r="CA515" s="3" t="str">
        <f t="shared" si="131"/>
        <v>95. USED AS A REACTANT</v>
      </c>
      <c r="CB515" s="3" t="str">
        <f t="shared" si="131"/>
        <v/>
      </c>
      <c r="CC515" s="3" t="str">
        <f t="shared" si="131"/>
        <v/>
      </c>
      <c r="CD515" s="3" t="str">
        <f t="shared" si="131"/>
        <v/>
      </c>
      <c r="CE515" s="3" t="str">
        <f t="shared" si="131"/>
        <v/>
      </c>
      <c r="CF515" s="3" t="str">
        <f t="shared" si="131"/>
        <v/>
      </c>
      <c r="CG515" s="3" t="str">
        <f t="shared" si="131"/>
        <v/>
      </c>
      <c r="CH515" s="3" t="str">
        <f t="shared" si="131"/>
        <v/>
      </c>
      <c r="CI515" s="3" t="str">
        <f t="shared" si="131"/>
        <v/>
      </c>
      <c r="CJ515" s="3" t="str">
        <f t="shared" si="131"/>
        <v/>
      </c>
      <c r="CK515" s="3" t="str">
        <f t="shared" si="125"/>
        <v/>
      </c>
      <c r="CL515" s="3" t="str">
        <f t="shared" si="125"/>
        <v/>
      </c>
      <c r="CM515" s="3" t="str">
        <f t="shared" si="125"/>
        <v/>
      </c>
      <c r="CN515" s="3" t="str">
        <f t="shared" si="125"/>
        <v/>
      </c>
      <c r="CO515" s="3" t="str">
        <f t="shared" si="125"/>
        <v/>
      </c>
      <c r="CP515" s="3" t="str">
        <f t="shared" si="125"/>
        <v/>
      </c>
      <c r="CQ515" s="3" t="str">
        <f t="shared" si="125"/>
        <v/>
      </c>
      <c r="CR515" s="3" t="str">
        <f t="shared" si="125"/>
        <v/>
      </c>
      <c r="CS515" s="3" t="str">
        <f t="shared" si="125"/>
        <v/>
      </c>
      <c r="CT515" s="3" t="str">
        <f t="shared" si="129"/>
        <v/>
      </c>
      <c r="CU515" s="3" t="str">
        <f t="shared" si="129"/>
        <v/>
      </c>
      <c r="CV515" s="3" t="str">
        <f t="shared" si="129"/>
        <v>116. AS A PROCESS IMPURITY</v>
      </c>
      <c r="CW515" s="3" t="str">
        <f t="shared" si="129"/>
        <v/>
      </c>
      <c r="CX515" s="3" t="str">
        <f t="shared" si="129"/>
        <v/>
      </c>
      <c r="CY515" s="3" t="str">
        <f t="shared" si="129"/>
        <v/>
      </c>
      <c r="CZ515" s="3" t="str">
        <f t="shared" si="129"/>
        <v/>
      </c>
      <c r="DA515" s="3" t="str">
        <f t="shared" si="129"/>
        <v/>
      </c>
      <c r="DB515" s="3" t="str">
        <f t="shared" si="129"/>
        <v/>
      </c>
      <c r="DC515" s="3" t="str">
        <f t="shared" si="126"/>
        <v/>
      </c>
      <c r="DD515" s="3" t="str">
        <f t="shared" si="126"/>
        <v/>
      </c>
      <c r="DE515" s="3" t="str">
        <f t="shared" si="126"/>
        <v/>
      </c>
      <c r="DF515" s="3" t="str">
        <f t="shared" si="126"/>
        <v/>
      </c>
      <c r="DG515" s="3" t="str">
        <f t="shared" si="126"/>
        <v/>
      </c>
      <c r="DH515" s="3" t="str">
        <f t="shared" si="126"/>
        <v/>
      </c>
      <c r="DI515" s="3" t="str">
        <f t="shared" si="130"/>
        <v/>
      </c>
      <c r="DJ515" s="3" t="str">
        <f t="shared" si="120"/>
        <v/>
      </c>
      <c r="DK515" s="3" t="str">
        <f t="shared" si="120"/>
        <v/>
      </c>
      <c r="DL515" s="3" t="str">
        <f t="shared" si="120"/>
        <v/>
      </c>
      <c r="DM515" s="3" t="str">
        <f t="shared" si="120"/>
        <v/>
      </c>
      <c r="DN515" s="3" t="str">
        <f t="shared" si="120"/>
        <v/>
      </c>
      <c r="DO515" s="3" t="str">
        <f t="shared" si="120"/>
        <v/>
      </c>
      <c r="DP515" s="3" t="str">
        <f t="shared" si="124"/>
        <v/>
      </c>
      <c r="DQ515" s="3" t="str">
        <f t="shared" si="124"/>
        <v/>
      </c>
      <c r="DR515" s="3" t="str">
        <f t="shared" si="124"/>
        <v/>
      </c>
      <c r="DS515" s="3" t="str">
        <f t="shared" si="124"/>
        <v/>
      </c>
      <c r="DT515" s="3" t="str">
        <f t="shared" si="124"/>
        <v/>
      </c>
      <c r="DU515" s="3" t="str">
        <f t="shared" si="124"/>
        <v/>
      </c>
      <c r="DV515" s="3" t="str">
        <f t="shared" si="124"/>
        <v/>
      </c>
    </row>
    <row r="516" spans="1:126" ht="90">
      <c r="A516" t="s">
        <v>115</v>
      </c>
      <c r="B516">
        <v>2018</v>
      </c>
      <c r="C516" t="s">
        <v>114</v>
      </c>
      <c r="D516">
        <v>106990</v>
      </c>
      <c r="E516" s="31">
        <v>1318217504517</v>
      </c>
      <c r="F516" t="s">
        <v>862</v>
      </c>
      <c r="G516">
        <v>324110</v>
      </c>
      <c r="H516" t="s">
        <v>863</v>
      </c>
      <c r="I516" t="s">
        <v>864</v>
      </c>
      <c r="J516" t="s">
        <v>865</v>
      </c>
      <c r="K516" t="s">
        <v>866</v>
      </c>
      <c r="L516">
        <v>96707</v>
      </c>
      <c r="M516" s="3" t="str">
        <f t="shared" si="132"/>
        <v>89. PRODUCE THE CHEMICAL, 91. ON-SITE USE OF THE CHEMICAL, 93. AS A BYPRODUCT, 94. AS A MANUFACTURED IMPURITY, 95. USED AS A REACTANT, 97. P102  RAW MATERIALS, 98. P103  INTERMEDIATES, 116. AS A PROCESS IMPURITY</v>
      </c>
      <c r="N516" s="3" t="s">
        <v>58</v>
      </c>
      <c r="O516" s="3" t="s">
        <v>1459</v>
      </c>
      <c r="P516">
        <v>2200</v>
      </c>
      <c r="Q516">
        <v>14</v>
      </c>
      <c r="R516">
        <v>2214</v>
      </c>
      <c r="S516" s="3" t="s">
        <v>1407</v>
      </c>
      <c r="T516" s="3" t="s">
        <v>1405</v>
      </c>
      <c r="U516" s="3" t="s">
        <v>1407</v>
      </c>
      <c r="V516" s="3" t="s">
        <v>1405</v>
      </c>
      <c r="W516" s="3" t="s">
        <v>1407</v>
      </c>
      <c r="X516" s="3" t="s">
        <v>1407</v>
      </c>
      <c r="Y516" s="3" t="s">
        <v>1407</v>
      </c>
      <c r="Z516" s="3" t="s">
        <v>1405</v>
      </c>
      <c r="AA516" s="3" t="s">
        <v>1407</v>
      </c>
      <c r="AB516" s="3" t="s">
        <v>1407</v>
      </c>
      <c r="AC516" s="3" t="s">
        <v>1405</v>
      </c>
      <c r="AD516" s="3" t="s">
        <v>1405</v>
      </c>
      <c r="AE516" s="3" t="s">
        <v>1405</v>
      </c>
      <c r="AF516" s="3" t="s">
        <v>1405</v>
      </c>
      <c r="AG516" s="3" t="s">
        <v>1405</v>
      </c>
      <c r="AH516" s="3" t="s">
        <v>1405</v>
      </c>
      <c r="AI516" s="3" t="s">
        <v>1405</v>
      </c>
      <c r="AJ516" s="3" t="s">
        <v>1405</v>
      </c>
      <c r="AK516" s="3" t="s">
        <v>1405</v>
      </c>
      <c r="AL516" s="3" t="s">
        <v>1405</v>
      </c>
      <c r="AM516" s="3" t="s">
        <v>1405</v>
      </c>
      <c r="AN516" s="3" t="s">
        <v>1405</v>
      </c>
      <c r="AO516" s="3" t="s">
        <v>1405</v>
      </c>
      <c r="AP516" s="3" t="s">
        <v>1405</v>
      </c>
      <c r="AQ516" s="3" t="s">
        <v>1405</v>
      </c>
      <c r="AR516" s="3" t="s">
        <v>1405</v>
      </c>
      <c r="AS516" s="3" t="s">
        <v>1405</v>
      </c>
      <c r="AT516" s="3" t="s">
        <v>1407</v>
      </c>
      <c r="AU516" s="3" t="s">
        <v>1405</v>
      </c>
      <c r="AV516" s="3" t="s">
        <v>1405</v>
      </c>
      <c r="AW516" s="3" t="s">
        <v>1405</v>
      </c>
      <c r="AX516" s="3" t="s">
        <v>1405</v>
      </c>
      <c r="AY516" s="3" t="s">
        <v>1405</v>
      </c>
      <c r="AZ516" s="3" t="s">
        <v>1405</v>
      </c>
      <c r="BA516" s="3" t="s">
        <v>1405</v>
      </c>
      <c r="BB516" s="3" t="s">
        <v>1405</v>
      </c>
      <c r="BC516" s="3" t="s">
        <v>1405</v>
      </c>
      <c r="BD516" s="3" t="s">
        <v>1405</v>
      </c>
      <c r="BE516" s="3" t="s">
        <v>1405</v>
      </c>
      <c r="BF516" s="3" t="s">
        <v>1405</v>
      </c>
      <c r="BG516" s="3" t="s">
        <v>1405</v>
      </c>
      <c r="BH516" s="3" t="s">
        <v>1405</v>
      </c>
      <c r="BI516" s="3" t="s">
        <v>1405</v>
      </c>
      <c r="BJ516" s="3" t="s">
        <v>1405</v>
      </c>
      <c r="BK516" s="3" t="s">
        <v>1405</v>
      </c>
      <c r="BL516" s="3" t="s">
        <v>1405</v>
      </c>
      <c r="BM516" s="3" t="s">
        <v>1405</v>
      </c>
      <c r="BN516" s="3" t="s">
        <v>1405</v>
      </c>
      <c r="BO516" s="3" t="s">
        <v>1405</v>
      </c>
      <c r="BP516" s="3" t="s">
        <v>1405</v>
      </c>
      <c r="BQ516" s="3" t="s">
        <v>1405</v>
      </c>
      <c r="BR516" s="3" t="s">
        <v>1405</v>
      </c>
      <c r="BS516" s="3" t="s">
        <v>1405</v>
      </c>
      <c r="BT516" s="3" t="s">
        <v>1405</v>
      </c>
      <c r="BU516" s="3" t="str">
        <f t="shared" si="128"/>
        <v>89. PRODUCE THE CHEMICAL</v>
      </c>
      <c r="BV516" s="3" t="str">
        <f t="shared" si="128"/>
        <v/>
      </c>
      <c r="BW516" s="3" t="str">
        <f t="shared" si="128"/>
        <v>91. ON-SITE USE OF THE CHEMICAL</v>
      </c>
      <c r="BX516" s="3" t="str">
        <f t="shared" si="128"/>
        <v/>
      </c>
      <c r="BY516" s="3" t="str">
        <f t="shared" si="128"/>
        <v>93. AS A BYPRODUCT</v>
      </c>
      <c r="BZ516" s="3" t="str">
        <f t="shared" si="131"/>
        <v>94. AS A MANUFACTURED IMPURITY</v>
      </c>
      <c r="CA516" s="3" t="str">
        <f t="shared" si="131"/>
        <v>95. USED AS A REACTANT</v>
      </c>
      <c r="CB516" s="3" t="str">
        <f t="shared" si="131"/>
        <v/>
      </c>
      <c r="CC516" s="3" t="str">
        <f t="shared" si="131"/>
        <v>97. P102  RAW MATERIALS</v>
      </c>
      <c r="CD516" s="3" t="str">
        <f t="shared" si="131"/>
        <v>98. P103  INTERMEDIATES</v>
      </c>
      <c r="CE516" s="3" t="str">
        <f t="shared" si="131"/>
        <v/>
      </c>
      <c r="CF516" s="3" t="str">
        <f t="shared" si="131"/>
        <v/>
      </c>
      <c r="CG516" s="3" t="str">
        <f t="shared" si="131"/>
        <v/>
      </c>
      <c r="CH516" s="3" t="str">
        <f t="shared" si="131"/>
        <v/>
      </c>
      <c r="CI516" s="3" t="str">
        <f t="shared" si="131"/>
        <v/>
      </c>
      <c r="CJ516" s="3" t="str">
        <f t="shared" si="131"/>
        <v/>
      </c>
      <c r="CK516" s="3" t="str">
        <f t="shared" si="125"/>
        <v/>
      </c>
      <c r="CL516" s="3" t="str">
        <f t="shared" si="125"/>
        <v/>
      </c>
      <c r="CM516" s="3" t="str">
        <f t="shared" si="125"/>
        <v/>
      </c>
      <c r="CN516" s="3" t="str">
        <f t="shared" si="125"/>
        <v/>
      </c>
      <c r="CO516" s="3" t="str">
        <f t="shared" si="125"/>
        <v/>
      </c>
      <c r="CP516" s="3" t="str">
        <f t="shared" si="125"/>
        <v/>
      </c>
      <c r="CQ516" s="3" t="str">
        <f t="shared" si="125"/>
        <v/>
      </c>
      <c r="CR516" s="3" t="str">
        <f t="shared" si="125"/>
        <v/>
      </c>
      <c r="CS516" s="3" t="str">
        <f t="shared" si="125"/>
        <v/>
      </c>
      <c r="CT516" s="3" t="str">
        <f t="shared" si="129"/>
        <v/>
      </c>
      <c r="CU516" s="3" t="str">
        <f t="shared" si="129"/>
        <v/>
      </c>
      <c r="CV516" s="3" t="str">
        <f t="shared" si="129"/>
        <v>116. AS A PROCESS IMPURITY</v>
      </c>
      <c r="CW516" s="3" t="str">
        <f t="shared" si="129"/>
        <v/>
      </c>
      <c r="CX516" s="3" t="str">
        <f t="shared" si="129"/>
        <v/>
      </c>
      <c r="CY516" s="3" t="str">
        <f t="shared" si="129"/>
        <v/>
      </c>
      <c r="CZ516" s="3" t="str">
        <f t="shared" si="129"/>
        <v/>
      </c>
      <c r="DA516" s="3" t="str">
        <f t="shared" si="129"/>
        <v/>
      </c>
      <c r="DB516" s="3" t="str">
        <f t="shared" si="129"/>
        <v/>
      </c>
      <c r="DC516" s="3" t="str">
        <f t="shared" si="126"/>
        <v/>
      </c>
      <c r="DD516" s="3" t="str">
        <f t="shared" si="126"/>
        <v/>
      </c>
      <c r="DE516" s="3" t="str">
        <f t="shared" si="126"/>
        <v/>
      </c>
      <c r="DF516" s="3" t="str">
        <f t="shared" si="126"/>
        <v/>
      </c>
      <c r="DG516" s="3" t="str">
        <f t="shared" si="126"/>
        <v/>
      </c>
      <c r="DH516" s="3" t="str">
        <f t="shared" si="126"/>
        <v/>
      </c>
      <c r="DI516" s="3" t="str">
        <f t="shared" si="130"/>
        <v/>
      </c>
      <c r="DJ516" s="3" t="str">
        <f t="shared" si="120"/>
        <v/>
      </c>
      <c r="DK516" s="3" t="str">
        <f t="shared" si="120"/>
        <v/>
      </c>
      <c r="DL516" s="3" t="str">
        <f t="shared" si="120"/>
        <v/>
      </c>
      <c r="DM516" s="3" t="str">
        <f t="shared" si="120"/>
        <v/>
      </c>
      <c r="DN516" s="3" t="str">
        <f t="shared" si="120"/>
        <v/>
      </c>
      <c r="DO516" s="3" t="str">
        <f t="shared" si="120"/>
        <v/>
      </c>
      <c r="DP516" s="3" t="str">
        <f t="shared" si="124"/>
        <v/>
      </c>
      <c r="DQ516" s="3" t="str">
        <f t="shared" si="124"/>
        <v/>
      </c>
      <c r="DR516" s="3" t="str">
        <f t="shared" si="124"/>
        <v/>
      </c>
      <c r="DS516" s="3" t="str">
        <f t="shared" si="124"/>
        <v/>
      </c>
      <c r="DT516" s="3" t="str">
        <f t="shared" si="124"/>
        <v/>
      </c>
      <c r="DU516" s="3" t="str">
        <f t="shared" si="124"/>
        <v/>
      </c>
      <c r="DV516" s="3" t="str">
        <f t="shared" si="124"/>
        <v/>
      </c>
    </row>
    <row r="517" spans="1:126" ht="30">
      <c r="A517" t="s">
        <v>115</v>
      </c>
      <c r="B517">
        <v>2016</v>
      </c>
      <c r="C517" t="s">
        <v>114</v>
      </c>
      <c r="D517">
        <v>106990</v>
      </c>
      <c r="E517" s="31">
        <v>1316215366271</v>
      </c>
      <c r="F517" t="s">
        <v>867</v>
      </c>
      <c r="G517">
        <v>325110</v>
      </c>
      <c r="H517" t="s">
        <v>868</v>
      </c>
      <c r="I517" t="s">
        <v>869</v>
      </c>
      <c r="J517" t="s">
        <v>870</v>
      </c>
      <c r="K517" t="s">
        <v>122</v>
      </c>
      <c r="L517">
        <v>35601</v>
      </c>
      <c r="M517" s="3" t="str">
        <f t="shared" si="132"/>
        <v>89. PRODUCE THE CHEMICAL, 93. AS A BYPRODUCT, 95. USED AS A REACTANT</v>
      </c>
      <c r="N517" s="3" t="s">
        <v>1419</v>
      </c>
      <c r="O517" s="3" t="s">
        <v>1409</v>
      </c>
      <c r="P517">
        <v>1800</v>
      </c>
      <c r="Q517">
        <v>860</v>
      </c>
      <c r="R517">
        <v>2660</v>
      </c>
      <c r="S517" s="3" t="s">
        <v>1407</v>
      </c>
      <c r="T517" s="3" t="s">
        <v>1405</v>
      </c>
      <c r="U517" s="3" t="s">
        <v>1405</v>
      </c>
      <c r="V517" s="3" t="s">
        <v>1405</v>
      </c>
      <c r="W517" s="3" t="s">
        <v>1407</v>
      </c>
      <c r="X517" s="3" t="s">
        <v>1405</v>
      </c>
      <c r="Y517" s="3" t="s">
        <v>1407</v>
      </c>
      <c r="AE517" s="3" t="s">
        <v>1405</v>
      </c>
      <c r="AR517" s="3" t="s">
        <v>1405</v>
      </c>
      <c r="AS517" s="3" t="s">
        <v>1405</v>
      </c>
      <c r="AT517" s="3" t="s">
        <v>1405</v>
      </c>
      <c r="AV517" s="3" t="s">
        <v>1405</v>
      </c>
      <c r="BD517" s="3" t="s">
        <v>1405</v>
      </c>
      <c r="BK517" s="3" t="s">
        <v>1405</v>
      </c>
      <c r="BU517" s="3" t="str">
        <f t="shared" si="128"/>
        <v>89. PRODUCE THE CHEMICAL</v>
      </c>
      <c r="BV517" s="3" t="str">
        <f t="shared" si="128"/>
        <v/>
      </c>
      <c r="BW517" s="3" t="str">
        <f t="shared" si="128"/>
        <v/>
      </c>
      <c r="BX517" s="3" t="str">
        <f t="shared" si="128"/>
        <v/>
      </c>
      <c r="BY517" s="3" t="str">
        <f t="shared" si="128"/>
        <v>93. AS A BYPRODUCT</v>
      </c>
      <c r="BZ517" s="3" t="str">
        <f t="shared" si="131"/>
        <v/>
      </c>
      <c r="CA517" s="3" t="str">
        <f t="shared" si="131"/>
        <v>95. USED AS A REACTANT</v>
      </c>
      <c r="CB517" s="3" t="str">
        <f t="shared" si="131"/>
        <v/>
      </c>
      <c r="CC517" s="3" t="str">
        <f t="shared" si="131"/>
        <v/>
      </c>
      <c r="CD517" s="3" t="str">
        <f t="shared" si="131"/>
        <v/>
      </c>
      <c r="CE517" s="3" t="str">
        <f t="shared" si="131"/>
        <v/>
      </c>
      <c r="CF517" s="3" t="str">
        <f t="shared" si="131"/>
        <v/>
      </c>
      <c r="CG517" s="3" t="str">
        <f t="shared" si="131"/>
        <v/>
      </c>
      <c r="CH517" s="3" t="str">
        <f t="shared" si="131"/>
        <v/>
      </c>
      <c r="CI517" s="3" t="str">
        <f t="shared" si="131"/>
        <v/>
      </c>
      <c r="CJ517" s="3" t="str">
        <f t="shared" si="131"/>
        <v/>
      </c>
      <c r="CK517" s="3" t="str">
        <f t="shared" si="125"/>
        <v/>
      </c>
      <c r="CL517" s="3" t="str">
        <f t="shared" si="125"/>
        <v/>
      </c>
      <c r="CM517" s="3" t="str">
        <f t="shared" si="125"/>
        <v/>
      </c>
      <c r="CN517" s="3" t="str">
        <f t="shared" si="125"/>
        <v/>
      </c>
      <c r="CO517" s="3" t="str">
        <f t="shared" si="125"/>
        <v/>
      </c>
      <c r="CP517" s="3" t="str">
        <f t="shared" si="125"/>
        <v/>
      </c>
      <c r="CQ517" s="3" t="str">
        <f t="shared" si="125"/>
        <v/>
      </c>
      <c r="CR517" s="3" t="str">
        <f t="shared" si="125"/>
        <v/>
      </c>
      <c r="CS517" s="3" t="str">
        <f t="shared" si="125"/>
        <v/>
      </c>
      <c r="CT517" s="3" t="str">
        <f t="shared" si="129"/>
        <v/>
      </c>
      <c r="CU517" s="3" t="str">
        <f t="shared" si="129"/>
        <v/>
      </c>
      <c r="CV517" s="3" t="str">
        <f t="shared" si="129"/>
        <v/>
      </c>
      <c r="CW517" s="3" t="str">
        <f t="shared" si="129"/>
        <v/>
      </c>
      <c r="CX517" s="3" t="str">
        <f t="shared" si="129"/>
        <v/>
      </c>
      <c r="CY517" s="3" t="str">
        <f t="shared" si="129"/>
        <v/>
      </c>
      <c r="CZ517" s="3" t="str">
        <f t="shared" si="129"/>
        <v/>
      </c>
      <c r="DA517" s="3" t="str">
        <f t="shared" si="129"/>
        <v/>
      </c>
      <c r="DB517" s="3" t="str">
        <f t="shared" si="129"/>
        <v/>
      </c>
      <c r="DC517" s="3" t="str">
        <f t="shared" si="126"/>
        <v/>
      </c>
      <c r="DD517" s="3" t="str">
        <f t="shared" si="126"/>
        <v/>
      </c>
      <c r="DE517" s="3" t="str">
        <f t="shared" si="126"/>
        <v/>
      </c>
      <c r="DF517" s="3" t="str">
        <f t="shared" si="126"/>
        <v/>
      </c>
      <c r="DG517" s="3" t="str">
        <f t="shared" si="126"/>
        <v/>
      </c>
      <c r="DH517" s="3" t="str">
        <f t="shared" si="126"/>
        <v/>
      </c>
      <c r="DI517" s="3" t="str">
        <f t="shared" si="130"/>
        <v/>
      </c>
      <c r="DJ517" s="3" t="str">
        <f t="shared" si="120"/>
        <v/>
      </c>
      <c r="DK517" s="3" t="str">
        <f t="shared" si="120"/>
        <v/>
      </c>
      <c r="DL517" s="3" t="str">
        <f t="shared" si="120"/>
        <v/>
      </c>
      <c r="DM517" s="3" t="str">
        <f t="shared" si="120"/>
        <v/>
      </c>
      <c r="DN517" s="3" t="str">
        <f t="shared" si="120"/>
        <v/>
      </c>
      <c r="DO517" s="3" t="str">
        <f t="shared" si="120"/>
        <v/>
      </c>
      <c r="DP517" s="3" t="str">
        <f t="shared" si="124"/>
        <v/>
      </c>
      <c r="DQ517" s="3" t="str">
        <f t="shared" si="124"/>
        <v/>
      </c>
      <c r="DR517" s="3" t="str">
        <f t="shared" si="124"/>
        <v/>
      </c>
      <c r="DS517" s="3" t="str">
        <f t="shared" si="124"/>
        <v/>
      </c>
      <c r="DT517" s="3" t="str">
        <f t="shared" si="124"/>
        <v/>
      </c>
      <c r="DU517" s="3" t="str">
        <f t="shared" si="124"/>
        <v/>
      </c>
      <c r="DV517" s="3" t="str">
        <f t="shared" si="124"/>
        <v/>
      </c>
    </row>
    <row r="518" spans="1:126" ht="30">
      <c r="A518" t="s">
        <v>115</v>
      </c>
      <c r="B518">
        <v>2017</v>
      </c>
      <c r="C518" t="s">
        <v>114</v>
      </c>
      <c r="D518">
        <v>106990</v>
      </c>
      <c r="E518" s="31">
        <v>1317216387946</v>
      </c>
      <c r="F518" t="s">
        <v>867</v>
      </c>
      <c r="G518">
        <v>325110</v>
      </c>
      <c r="H518" t="s">
        <v>868</v>
      </c>
      <c r="I518" t="s">
        <v>869</v>
      </c>
      <c r="J518" t="s">
        <v>870</v>
      </c>
      <c r="K518" t="s">
        <v>122</v>
      </c>
      <c r="L518">
        <v>35601</v>
      </c>
      <c r="M518" s="3" t="str">
        <f t="shared" si="132"/>
        <v>89. PRODUCE THE CHEMICAL, 93. AS A BYPRODUCT, 95. USED AS A REACTANT</v>
      </c>
      <c r="N518" s="3" t="s">
        <v>1419</v>
      </c>
      <c r="O518" s="3" t="s">
        <v>1409</v>
      </c>
      <c r="P518">
        <v>2800</v>
      </c>
      <c r="Q518">
        <v>1300</v>
      </c>
      <c r="R518">
        <v>4100</v>
      </c>
      <c r="S518" s="3" t="s">
        <v>1407</v>
      </c>
      <c r="T518" s="3" t="s">
        <v>1405</v>
      </c>
      <c r="U518" s="3" t="s">
        <v>1405</v>
      </c>
      <c r="V518" s="3" t="s">
        <v>1405</v>
      </c>
      <c r="W518" s="3" t="s">
        <v>1407</v>
      </c>
      <c r="X518" s="3" t="s">
        <v>1405</v>
      </c>
      <c r="Y518" s="3" t="s">
        <v>1407</v>
      </c>
      <c r="AE518" s="3" t="s">
        <v>1405</v>
      </c>
      <c r="AR518" s="3" t="s">
        <v>1405</v>
      </c>
      <c r="AS518" s="3" t="s">
        <v>1405</v>
      </c>
      <c r="AT518" s="3" t="s">
        <v>1405</v>
      </c>
      <c r="AV518" s="3" t="s">
        <v>1405</v>
      </c>
      <c r="BD518" s="3" t="s">
        <v>1405</v>
      </c>
      <c r="BK518" s="3" t="s">
        <v>1405</v>
      </c>
      <c r="BU518" s="3" t="str">
        <f t="shared" si="128"/>
        <v>89. PRODUCE THE CHEMICAL</v>
      </c>
      <c r="BV518" s="3" t="str">
        <f t="shared" si="128"/>
        <v/>
      </c>
      <c r="BW518" s="3" t="str">
        <f t="shared" si="128"/>
        <v/>
      </c>
      <c r="BX518" s="3" t="str">
        <f t="shared" si="128"/>
        <v/>
      </c>
      <c r="BY518" s="3" t="str">
        <f t="shared" si="128"/>
        <v>93. AS A BYPRODUCT</v>
      </c>
      <c r="BZ518" s="3" t="str">
        <f t="shared" si="131"/>
        <v/>
      </c>
      <c r="CA518" s="3" t="str">
        <f t="shared" si="131"/>
        <v>95. USED AS A REACTANT</v>
      </c>
      <c r="CB518" s="3" t="str">
        <f t="shared" si="131"/>
        <v/>
      </c>
      <c r="CC518" s="3" t="str">
        <f t="shared" si="131"/>
        <v/>
      </c>
      <c r="CD518" s="3" t="str">
        <f t="shared" si="131"/>
        <v/>
      </c>
      <c r="CE518" s="3" t="str">
        <f t="shared" si="131"/>
        <v/>
      </c>
      <c r="CF518" s="3" t="str">
        <f t="shared" si="131"/>
        <v/>
      </c>
      <c r="CG518" s="3" t="str">
        <f t="shared" si="131"/>
        <v/>
      </c>
      <c r="CH518" s="3" t="str">
        <f t="shared" si="131"/>
        <v/>
      </c>
      <c r="CI518" s="3" t="str">
        <f t="shared" si="131"/>
        <v/>
      </c>
      <c r="CJ518" s="3" t="str">
        <f t="shared" si="131"/>
        <v/>
      </c>
      <c r="CK518" s="3" t="str">
        <f t="shared" si="125"/>
        <v/>
      </c>
      <c r="CL518" s="3" t="str">
        <f t="shared" si="125"/>
        <v/>
      </c>
      <c r="CM518" s="3" t="str">
        <f t="shared" si="125"/>
        <v/>
      </c>
      <c r="CN518" s="3" t="str">
        <f t="shared" si="125"/>
        <v/>
      </c>
      <c r="CO518" s="3" t="str">
        <f t="shared" si="125"/>
        <v/>
      </c>
      <c r="CP518" s="3" t="str">
        <f t="shared" si="125"/>
        <v/>
      </c>
      <c r="CQ518" s="3" t="str">
        <f t="shared" si="125"/>
        <v/>
      </c>
      <c r="CR518" s="3" t="str">
        <f t="shared" si="125"/>
        <v/>
      </c>
      <c r="CS518" s="3" t="str">
        <f t="shared" si="125"/>
        <v/>
      </c>
      <c r="CT518" s="3" t="str">
        <f t="shared" si="129"/>
        <v/>
      </c>
      <c r="CU518" s="3" t="str">
        <f t="shared" si="129"/>
        <v/>
      </c>
      <c r="CV518" s="3" t="str">
        <f t="shared" si="129"/>
        <v/>
      </c>
      <c r="CW518" s="3" t="str">
        <f t="shared" si="129"/>
        <v/>
      </c>
      <c r="CX518" s="3" t="str">
        <f t="shared" si="129"/>
        <v/>
      </c>
      <c r="CY518" s="3" t="str">
        <f t="shared" si="129"/>
        <v/>
      </c>
      <c r="CZ518" s="3" t="str">
        <f t="shared" si="129"/>
        <v/>
      </c>
      <c r="DA518" s="3" t="str">
        <f t="shared" si="129"/>
        <v/>
      </c>
      <c r="DB518" s="3" t="str">
        <f t="shared" si="129"/>
        <v/>
      </c>
      <c r="DC518" s="3" t="str">
        <f t="shared" si="126"/>
        <v/>
      </c>
      <c r="DD518" s="3" t="str">
        <f t="shared" si="126"/>
        <v/>
      </c>
      <c r="DE518" s="3" t="str">
        <f t="shared" si="126"/>
        <v/>
      </c>
      <c r="DF518" s="3" t="str">
        <f t="shared" si="126"/>
        <v/>
      </c>
      <c r="DG518" s="3" t="str">
        <f t="shared" si="126"/>
        <v/>
      </c>
      <c r="DH518" s="3" t="str">
        <f t="shared" si="126"/>
        <v/>
      </c>
      <c r="DI518" s="3" t="str">
        <f t="shared" si="130"/>
        <v/>
      </c>
      <c r="DJ518" s="3" t="str">
        <f t="shared" si="120"/>
        <v/>
      </c>
      <c r="DK518" s="3" t="str">
        <f t="shared" si="120"/>
        <v/>
      </c>
      <c r="DL518" s="3" t="str">
        <f t="shared" si="120"/>
        <v/>
      </c>
      <c r="DM518" s="3" t="str">
        <f t="shared" si="120"/>
        <v/>
      </c>
      <c r="DN518" s="3" t="str">
        <f t="shared" si="120"/>
        <v/>
      </c>
      <c r="DO518" s="3" t="str">
        <f t="shared" si="120"/>
        <v/>
      </c>
      <c r="DP518" s="3" t="str">
        <f t="shared" si="124"/>
        <v/>
      </c>
      <c r="DQ518" s="3" t="str">
        <f t="shared" si="124"/>
        <v/>
      </c>
      <c r="DR518" s="3" t="str">
        <f t="shared" si="124"/>
        <v/>
      </c>
      <c r="DS518" s="3" t="str">
        <f t="shared" si="124"/>
        <v/>
      </c>
      <c r="DT518" s="3" t="str">
        <f t="shared" si="124"/>
        <v/>
      </c>
      <c r="DU518" s="3" t="str">
        <f t="shared" si="124"/>
        <v/>
      </c>
      <c r="DV518" s="3" t="str">
        <f t="shared" si="124"/>
        <v/>
      </c>
    </row>
    <row r="519" spans="1:126" ht="60">
      <c r="A519" t="s">
        <v>115</v>
      </c>
      <c r="B519">
        <v>2018</v>
      </c>
      <c r="C519" t="s">
        <v>114</v>
      </c>
      <c r="D519">
        <v>106990</v>
      </c>
      <c r="E519" s="31">
        <v>1318217147800</v>
      </c>
      <c r="F519" t="s">
        <v>867</v>
      </c>
      <c r="G519">
        <v>325110</v>
      </c>
      <c r="H519" t="s">
        <v>868</v>
      </c>
      <c r="I519" t="s">
        <v>869</v>
      </c>
      <c r="J519" t="s">
        <v>870</v>
      </c>
      <c r="K519" t="s">
        <v>122</v>
      </c>
      <c r="L519">
        <v>35601</v>
      </c>
      <c r="M519" s="3" t="str">
        <f t="shared" si="132"/>
        <v>89. PRODUCE THE CHEMICAL, 93. AS A BYPRODUCT, 95. USED AS A REACTANT, 96. P101  FEEDSTOCKS</v>
      </c>
      <c r="N519" s="3" t="s">
        <v>1419</v>
      </c>
      <c r="O519" s="3" t="s">
        <v>1409</v>
      </c>
      <c r="P519">
        <v>1600</v>
      </c>
      <c r="Q519">
        <v>700</v>
      </c>
      <c r="R519">
        <v>2300</v>
      </c>
      <c r="S519" s="3" t="s">
        <v>1407</v>
      </c>
      <c r="T519" s="3" t="s">
        <v>1405</v>
      </c>
      <c r="U519" s="3" t="s">
        <v>1405</v>
      </c>
      <c r="V519" s="3" t="s">
        <v>1405</v>
      </c>
      <c r="W519" s="3" t="s">
        <v>1407</v>
      </c>
      <c r="X519" s="3" t="s">
        <v>1405</v>
      </c>
      <c r="Y519" s="3" t="s">
        <v>1407</v>
      </c>
      <c r="Z519" s="3" t="s">
        <v>1407</v>
      </c>
      <c r="AA519" s="3" t="s">
        <v>1405</v>
      </c>
      <c r="AB519" s="3" t="s">
        <v>1405</v>
      </c>
      <c r="AC519" s="3" t="s">
        <v>1405</v>
      </c>
      <c r="AD519" s="3" t="s">
        <v>1405</v>
      </c>
      <c r="AE519" s="3" t="s">
        <v>1405</v>
      </c>
      <c r="AF519" s="3" t="s">
        <v>1405</v>
      </c>
      <c r="AG519" s="3" t="s">
        <v>1405</v>
      </c>
      <c r="AH519" s="3" t="s">
        <v>1405</v>
      </c>
      <c r="AI519" s="3" t="s">
        <v>1405</v>
      </c>
      <c r="AJ519" s="3" t="s">
        <v>1405</v>
      </c>
      <c r="AK519" s="3" t="s">
        <v>1405</v>
      </c>
      <c r="AL519" s="3" t="s">
        <v>1405</v>
      </c>
      <c r="AM519" s="3" t="s">
        <v>1405</v>
      </c>
      <c r="AN519" s="3" t="s">
        <v>1405</v>
      </c>
      <c r="AO519" s="3" t="s">
        <v>1405</v>
      </c>
      <c r="AP519" s="3" t="s">
        <v>1405</v>
      </c>
      <c r="AQ519" s="3" t="s">
        <v>1405</v>
      </c>
      <c r="AR519" s="3" t="s">
        <v>1405</v>
      </c>
      <c r="AS519" s="3" t="s">
        <v>1405</v>
      </c>
      <c r="AT519" s="3" t="s">
        <v>1405</v>
      </c>
      <c r="AU519" s="3" t="s">
        <v>1405</v>
      </c>
      <c r="AV519" s="3" t="s">
        <v>1405</v>
      </c>
      <c r="AW519" s="3" t="s">
        <v>1405</v>
      </c>
      <c r="AX519" s="3" t="s">
        <v>1405</v>
      </c>
      <c r="AY519" s="3" t="s">
        <v>1405</v>
      </c>
      <c r="AZ519" s="3" t="s">
        <v>1405</v>
      </c>
      <c r="BA519" s="3" t="s">
        <v>1405</v>
      </c>
      <c r="BB519" s="3" t="s">
        <v>1405</v>
      </c>
      <c r="BC519" s="3" t="s">
        <v>1405</v>
      </c>
      <c r="BD519" s="3" t="s">
        <v>1405</v>
      </c>
      <c r="BE519" s="3" t="s">
        <v>1405</v>
      </c>
      <c r="BF519" s="3" t="s">
        <v>1405</v>
      </c>
      <c r="BG519" s="3" t="s">
        <v>1405</v>
      </c>
      <c r="BH519" s="3" t="s">
        <v>1405</v>
      </c>
      <c r="BI519" s="3" t="s">
        <v>1405</v>
      </c>
      <c r="BJ519" s="3" t="s">
        <v>1405</v>
      </c>
      <c r="BK519" s="3" t="s">
        <v>1405</v>
      </c>
      <c r="BL519" s="3" t="s">
        <v>1405</v>
      </c>
      <c r="BM519" s="3" t="s">
        <v>1405</v>
      </c>
      <c r="BN519" s="3" t="s">
        <v>1405</v>
      </c>
      <c r="BO519" s="3" t="s">
        <v>1405</v>
      </c>
      <c r="BP519" s="3" t="s">
        <v>1405</v>
      </c>
      <c r="BQ519" s="3" t="s">
        <v>1405</v>
      </c>
      <c r="BR519" s="3" t="s">
        <v>1405</v>
      </c>
      <c r="BS519" s="3" t="s">
        <v>1405</v>
      </c>
      <c r="BT519" s="3" t="s">
        <v>1405</v>
      </c>
      <c r="BU519" s="3" t="str">
        <f t="shared" si="128"/>
        <v>89. PRODUCE THE CHEMICAL</v>
      </c>
      <c r="BV519" s="3" t="str">
        <f t="shared" si="128"/>
        <v/>
      </c>
      <c r="BW519" s="3" t="str">
        <f t="shared" si="128"/>
        <v/>
      </c>
      <c r="BX519" s="3" t="str">
        <f t="shared" si="128"/>
        <v/>
      </c>
      <c r="BY519" s="3" t="str">
        <f t="shared" si="128"/>
        <v>93. AS A BYPRODUCT</v>
      </c>
      <c r="BZ519" s="3" t="str">
        <f t="shared" si="131"/>
        <v/>
      </c>
      <c r="CA519" s="3" t="str">
        <f t="shared" si="131"/>
        <v>95. USED AS A REACTANT</v>
      </c>
      <c r="CB519" s="3" t="str">
        <f t="shared" si="131"/>
        <v>96. P101  FEEDSTOCKS</v>
      </c>
      <c r="CC519" s="3" t="str">
        <f t="shared" si="131"/>
        <v/>
      </c>
      <c r="CD519" s="3" t="str">
        <f t="shared" si="131"/>
        <v/>
      </c>
      <c r="CE519" s="3" t="str">
        <f t="shared" si="131"/>
        <v/>
      </c>
      <c r="CF519" s="3" t="str">
        <f t="shared" si="131"/>
        <v/>
      </c>
      <c r="CG519" s="3" t="str">
        <f t="shared" si="131"/>
        <v/>
      </c>
      <c r="CH519" s="3" t="str">
        <f t="shared" si="131"/>
        <v/>
      </c>
      <c r="CI519" s="3" t="str">
        <f t="shared" si="131"/>
        <v/>
      </c>
      <c r="CJ519" s="3" t="str">
        <f t="shared" si="131"/>
        <v/>
      </c>
      <c r="CK519" s="3" t="str">
        <f t="shared" si="125"/>
        <v/>
      </c>
      <c r="CL519" s="3" t="str">
        <f t="shared" si="125"/>
        <v/>
      </c>
      <c r="CM519" s="3" t="str">
        <f t="shared" si="125"/>
        <v/>
      </c>
      <c r="CN519" s="3" t="str">
        <f t="shared" si="125"/>
        <v/>
      </c>
      <c r="CO519" s="3" t="str">
        <f t="shared" si="125"/>
        <v/>
      </c>
      <c r="CP519" s="3" t="str">
        <f t="shared" si="125"/>
        <v/>
      </c>
      <c r="CQ519" s="3" t="str">
        <f t="shared" si="125"/>
        <v/>
      </c>
      <c r="CR519" s="3" t="str">
        <f t="shared" si="125"/>
        <v/>
      </c>
      <c r="CS519" s="3" t="str">
        <f t="shared" si="125"/>
        <v/>
      </c>
      <c r="CT519" s="3" t="str">
        <f t="shared" si="129"/>
        <v/>
      </c>
      <c r="CU519" s="3" t="str">
        <f t="shared" si="129"/>
        <v/>
      </c>
      <c r="CV519" s="3" t="str">
        <f t="shared" si="129"/>
        <v/>
      </c>
      <c r="CW519" s="3" t="str">
        <f t="shared" si="129"/>
        <v/>
      </c>
      <c r="CX519" s="3" t="str">
        <f t="shared" si="129"/>
        <v/>
      </c>
      <c r="CY519" s="3" t="str">
        <f t="shared" si="129"/>
        <v/>
      </c>
      <c r="CZ519" s="3" t="str">
        <f t="shared" si="129"/>
        <v/>
      </c>
      <c r="DA519" s="3" t="str">
        <f t="shared" si="129"/>
        <v/>
      </c>
      <c r="DB519" s="3" t="str">
        <f t="shared" si="129"/>
        <v/>
      </c>
      <c r="DC519" s="3" t="str">
        <f t="shared" si="126"/>
        <v/>
      </c>
      <c r="DD519" s="3" t="str">
        <f t="shared" si="126"/>
        <v/>
      </c>
      <c r="DE519" s="3" t="str">
        <f t="shared" si="126"/>
        <v/>
      </c>
      <c r="DF519" s="3" t="str">
        <f t="shared" si="126"/>
        <v/>
      </c>
      <c r="DG519" s="3" t="str">
        <f t="shared" si="126"/>
        <v/>
      </c>
      <c r="DH519" s="3" t="str">
        <f t="shared" si="126"/>
        <v/>
      </c>
      <c r="DI519" s="3" t="str">
        <f t="shared" si="130"/>
        <v/>
      </c>
      <c r="DJ519" s="3" t="str">
        <f t="shared" si="120"/>
        <v/>
      </c>
      <c r="DK519" s="3" t="str">
        <f t="shared" si="120"/>
        <v/>
      </c>
      <c r="DL519" s="3" t="str">
        <f t="shared" si="120"/>
        <v/>
      </c>
      <c r="DM519" s="3" t="str">
        <f t="shared" ref="DM519:DT558" si="133">IF(BK519="Yes", DM$1,"")</f>
        <v/>
      </c>
      <c r="DN519" s="3" t="str">
        <f t="shared" si="133"/>
        <v/>
      </c>
      <c r="DO519" s="3" t="str">
        <f t="shared" si="133"/>
        <v/>
      </c>
      <c r="DP519" s="3" t="str">
        <f t="shared" si="124"/>
        <v/>
      </c>
      <c r="DQ519" s="3" t="str">
        <f t="shared" si="124"/>
        <v/>
      </c>
      <c r="DR519" s="3" t="str">
        <f t="shared" si="124"/>
        <v/>
      </c>
      <c r="DS519" s="3" t="str">
        <f t="shared" si="124"/>
        <v/>
      </c>
      <c r="DT519" s="3" t="str">
        <f t="shared" si="124"/>
        <v/>
      </c>
      <c r="DU519" s="3" t="str">
        <f t="shared" si="124"/>
        <v/>
      </c>
      <c r="DV519" s="3" t="str">
        <f t="shared" si="124"/>
        <v/>
      </c>
    </row>
    <row r="520" spans="1:126" ht="60">
      <c r="A520" t="s">
        <v>115</v>
      </c>
      <c r="B520">
        <v>2019</v>
      </c>
      <c r="C520" t="s">
        <v>114</v>
      </c>
      <c r="D520">
        <v>106990</v>
      </c>
      <c r="E520" s="31">
        <v>1319218210413</v>
      </c>
      <c r="F520" t="s">
        <v>867</v>
      </c>
      <c r="G520">
        <v>325110</v>
      </c>
      <c r="H520" t="s">
        <v>868</v>
      </c>
      <c r="I520" t="s">
        <v>869</v>
      </c>
      <c r="J520" t="s">
        <v>870</v>
      </c>
      <c r="K520" t="s">
        <v>122</v>
      </c>
      <c r="L520">
        <v>35601</v>
      </c>
      <c r="M520" s="3" t="str">
        <f t="shared" si="132"/>
        <v>89. PRODUCE THE CHEMICAL, 93. AS A BYPRODUCT, 95. USED AS A REACTANT, 96. P101  FEEDSTOCKS</v>
      </c>
      <c r="N520" s="3" t="s">
        <v>1419</v>
      </c>
      <c r="O520" s="3" t="s">
        <v>1409</v>
      </c>
      <c r="P520">
        <v>2100</v>
      </c>
      <c r="Q520">
        <v>950</v>
      </c>
      <c r="R520">
        <v>3050</v>
      </c>
      <c r="S520" s="3" t="s">
        <v>1407</v>
      </c>
      <c r="T520" s="3" t="s">
        <v>1405</v>
      </c>
      <c r="U520" s="3" t="s">
        <v>1405</v>
      </c>
      <c r="V520" s="3" t="s">
        <v>1405</v>
      </c>
      <c r="W520" s="3" t="s">
        <v>1407</v>
      </c>
      <c r="X520" s="3" t="s">
        <v>1405</v>
      </c>
      <c r="Y520" s="3" t="s">
        <v>1407</v>
      </c>
      <c r="Z520" s="3" t="s">
        <v>1407</v>
      </c>
      <c r="AA520" s="3" t="s">
        <v>1405</v>
      </c>
      <c r="AB520" s="3" t="s">
        <v>1405</v>
      </c>
      <c r="AC520" s="3" t="s">
        <v>1405</v>
      </c>
      <c r="AD520" s="3" t="s">
        <v>1405</v>
      </c>
      <c r="AE520" s="3" t="s">
        <v>1405</v>
      </c>
      <c r="AF520" s="3" t="s">
        <v>1405</v>
      </c>
      <c r="AG520" s="3" t="s">
        <v>1405</v>
      </c>
      <c r="AH520" s="3" t="s">
        <v>1405</v>
      </c>
      <c r="AI520" s="3" t="s">
        <v>1405</v>
      </c>
      <c r="AJ520" s="3" t="s">
        <v>1405</v>
      </c>
      <c r="AK520" s="3" t="s">
        <v>1405</v>
      </c>
      <c r="AL520" s="3" t="s">
        <v>1405</v>
      </c>
      <c r="AM520" s="3" t="s">
        <v>1405</v>
      </c>
      <c r="AN520" s="3" t="s">
        <v>1405</v>
      </c>
      <c r="AO520" s="3" t="s">
        <v>1405</v>
      </c>
      <c r="AP520" s="3" t="s">
        <v>1405</v>
      </c>
      <c r="AQ520" s="3" t="s">
        <v>1405</v>
      </c>
      <c r="AR520" s="3" t="s">
        <v>1405</v>
      </c>
      <c r="AS520" s="3" t="s">
        <v>1405</v>
      </c>
      <c r="AT520" s="3" t="s">
        <v>1405</v>
      </c>
      <c r="AU520" s="3" t="s">
        <v>1405</v>
      </c>
      <c r="AV520" s="3" t="s">
        <v>1405</v>
      </c>
      <c r="AW520" s="3" t="s">
        <v>1405</v>
      </c>
      <c r="AX520" s="3" t="s">
        <v>1405</v>
      </c>
      <c r="AY520" s="3" t="s">
        <v>1405</v>
      </c>
      <c r="AZ520" s="3" t="s">
        <v>1405</v>
      </c>
      <c r="BA520" s="3" t="s">
        <v>1405</v>
      </c>
      <c r="BB520" s="3" t="s">
        <v>1405</v>
      </c>
      <c r="BC520" s="3" t="s">
        <v>1405</v>
      </c>
      <c r="BD520" s="3" t="s">
        <v>1405</v>
      </c>
      <c r="BE520" s="3" t="s">
        <v>1405</v>
      </c>
      <c r="BF520" s="3" t="s">
        <v>1405</v>
      </c>
      <c r="BG520" s="3" t="s">
        <v>1405</v>
      </c>
      <c r="BH520" s="3" t="s">
        <v>1405</v>
      </c>
      <c r="BI520" s="3" t="s">
        <v>1405</v>
      </c>
      <c r="BJ520" s="3" t="s">
        <v>1405</v>
      </c>
      <c r="BK520" s="3" t="s">
        <v>1405</v>
      </c>
      <c r="BL520" s="3" t="s">
        <v>1405</v>
      </c>
      <c r="BM520" s="3" t="s">
        <v>1405</v>
      </c>
      <c r="BN520" s="3" t="s">
        <v>1405</v>
      </c>
      <c r="BO520" s="3" t="s">
        <v>1405</v>
      </c>
      <c r="BP520" s="3" t="s">
        <v>1405</v>
      </c>
      <c r="BQ520" s="3" t="s">
        <v>1405</v>
      </c>
      <c r="BR520" s="3" t="s">
        <v>1405</v>
      </c>
      <c r="BS520" s="3" t="s">
        <v>1405</v>
      </c>
      <c r="BT520" s="3" t="s">
        <v>1405</v>
      </c>
      <c r="BU520" s="3" t="str">
        <f t="shared" si="128"/>
        <v>89. PRODUCE THE CHEMICAL</v>
      </c>
      <c r="BV520" s="3" t="str">
        <f t="shared" si="128"/>
        <v/>
      </c>
      <c r="BW520" s="3" t="str">
        <f t="shared" si="128"/>
        <v/>
      </c>
      <c r="BX520" s="3" t="str">
        <f t="shared" si="128"/>
        <v/>
      </c>
      <c r="BY520" s="3" t="str">
        <f t="shared" si="128"/>
        <v>93. AS A BYPRODUCT</v>
      </c>
      <c r="BZ520" s="3" t="str">
        <f t="shared" si="131"/>
        <v/>
      </c>
      <c r="CA520" s="3" t="str">
        <f t="shared" si="131"/>
        <v>95. USED AS A REACTANT</v>
      </c>
      <c r="CB520" s="3" t="str">
        <f t="shared" si="131"/>
        <v>96. P101  FEEDSTOCKS</v>
      </c>
      <c r="CC520" s="3" t="str">
        <f t="shared" si="131"/>
        <v/>
      </c>
      <c r="CD520" s="3" t="str">
        <f t="shared" si="131"/>
        <v/>
      </c>
      <c r="CE520" s="3" t="str">
        <f t="shared" si="131"/>
        <v/>
      </c>
      <c r="CF520" s="3" t="str">
        <f t="shared" si="131"/>
        <v/>
      </c>
      <c r="CG520" s="3" t="str">
        <f t="shared" si="131"/>
        <v/>
      </c>
      <c r="CH520" s="3" t="str">
        <f t="shared" si="131"/>
        <v/>
      </c>
      <c r="CI520" s="3" t="str">
        <f t="shared" si="131"/>
        <v/>
      </c>
      <c r="CJ520" s="3" t="str">
        <f t="shared" si="131"/>
        <v/>
      </c>
      <c r="CK520" s="3" t="str">
        <f t="shared" si="125"/>
        <v/>
      </c>
      <c r="CL520" s="3" t="str">
        <f t="shared" si="125"/>
        <v/>
      </c>
      <c r="CM520" s="3" t="str">
        <f t="shared" si="125"/>
        <v/>
      </c>
      <c r="CN520" s="3" t="str">
        <f t="shared" si="125"/>
        <v/>
      </c>
      <c r="CO520" s="3" t="str">
        <f t="shared" si="125"/>
        <v/>
      </c>
      <c r="CP520" s="3" t="str">
        <f t="shared" si="125"/>
        <v/>
      </c>
      <c r="CQ520" s="3" t="str">
        <f t="shared" si="125"/>
        <v/>
      </c>
      <c r="CR520" s="3" t="str">
        <f t="shared" si="125"/>
        <v/>
      </c>
      <c r="CS520" s="3" t="str">
        <f t="shared" si="125"/>
        <v/>
      </c>
      <c r="CT520" s="3" t="str">
        <f t="shared" si="129"/>
        <v/>
      </c>
      <c r="CU520" s="3" t="str">
        <f t="shared" si="129"/>
        <v/>
      </c>
      <c r="CV520" s="3" t="str">
        <f t="shared" si="129"/>
        <v/>
      </c>
      <c r="CW520" s="3" t="str">
        <f t="shared" si="129"/>
        <v/>
      </c>
      <c r="CX520" s="3" t="str">
        <f t="shared" si="129"/>
        <v/>
      </c>
      <c r="CY520" s="3" t="str">
        <f t="shared" si="129"/>
        <v/>
      </c>
      <c r="CZ520" s="3" t="str">
        <f t="shared" si="129"/>
        <v/>
      </c>
      <c r="DA520" s="3" t="str">
        <f t="shared" si="129"/>
        <v/>
      </c>
      <c r="DB520" s="3" t="str">
        <f t="shared" si="129"/>
        <v/>
      </c>
      <c r="DC520" s="3" t="str">
        <f t="shared" si="126"/>
        <v/>
      </c>
      <c r="DD520" s="3" t="str">
        <f t="shared" si="126"/>
        <v/>
      </c>
      <c r="DE520" s="3" t="str">
        <f t="shared" si="126"/>
        <v/>
      </c>
      <c r="DF520" s="3" t="str">
        <f t="shared" si="126"/>
        <v/>
      </c>
      <c r="DG520" s="3" t="str">
        <f t="shared" si="126"/>
        <v/>
      </c>
      <c r="DH520" s="3" t="str">
        <f t="shared" si="126"/>
        <v/>
      </c>
      <c r="DI520" s="3" t="str">
        <f t="shared" si="130"/>
        <v/>
      </c>
      <c r="DJ520" s="3" t="str">
        <f t="shared" si="130"/>
        <v/>
      </c>
      <c r="DK520" s="3" t="str">
        <f t="shared" si="130"/>
        <v/>
      </c>
      <c r="DL520" s="3" t="str">
        <f t="shared" si="130"/>
        <v/>
      </c>
      <c r="DM520" s="3" t="str">
        <f t="shared" si="133"/>
        <v/>
      </c>
      <c r="DN520" s="3" t="str">
        <f t="shared" si="133"/>
        <v/>
      </c>
      <c r="DO520" s="3" t="str">
        <f t="shared" si="133"/>
        <v/>
      </c>
      <c r="DP520" s="3" t="str">
        <f t="shared" si="124"/>
        <v/>
      </c>
      <c r="DQ520" s="3" t="str">
        <f t="shared" si="124"/>
        <v/>
      </c>
      <c r="DR520" s="3" t="str">
        <f t="shared" si="124"/>
        <v/>
      </c>
      <c r="DS520" s="3" t="str">
        <f t="shared" si="124"/>
        <v/>
      </c>
      <c r="DT520" s="3" t="str">
        <f t="shared" si="124"/>
        <v/>
      </c>
      <c r="DU520" s="3" t="str">
        <f t="shared" si="124"/>
        <v/>
      </c>
      <c r="DV520" s="3" t="str">
        <f t="shared" si="124"/>
        <v/>
      </c>
    </row>
    <row r="521" spans="1:126" ht="60">
      <c r="A521" t="s">
        <v>115</v>
      </c>
      <c r="B521">
        <v>2020</v>
      </c>
      <c r="C521" t="s">
        <v>114</v>
      </c>
      <c r="D521">
        <v>106990</v>
      </c>
      <c r="E521" s="31">
        <v>1320219263910</v>
      </c>
      <c r="F521" t="s">
        <v>867</v>
      </c>
      <c r="G521">
        <v>325110</v>
      </c>
      <c r="H521" t="s">
        <v>868</v>
      </c>
      <c r="I521" t="s">
        <v>869</v>
      </c>
      <c r="J521" t="s">
        <v>870</v>
      </c>
      <c r="K521" t="s">
        <v>122</v>
      </c>
      <c r="L521">
        <v>35601</v>
      </c>
      <c r="M521" s="3" t="str">
        <f t="shared" si="132"/>
        <v>95. USED AS A REACTANT, 96. P101  FEEDSTOCKS</v>
      </c>
      <c r="N521" s="3" t="s">
        <v>1419</v>
      </c>
      <c r="O521" s="3" t="s">
        <v>1409</v>
      </c>
      <c r="P521">
        <v>1200</v>
      </c>
      <c r="Q521">
        <v>130</v>
      </c>
      <c r="R521">
        <v>1330</v>
      </c>
      <c r="S521" s="3" t="s">
        <v>1405</v>
      </c>
      <c r="T521" s="3" t="s">
        <v>1405</v>
      </c>
      <c r="U521" s="3" t="s">
        <v>1405</v>
      </c>
      <c r="V521" s="3" t="s">
        <v>1405</v>
      </c>
      <c r="W521" s="3" t="s">
        <v>1405</v>
      </c>
      <c r="X521" s="3" t="s">
        <v>1405</v>
      </c>
      <c r="Y521" s="3" t="s">
        <v>1407</v>
      </c>
      <c r="Z521" s="3" t="s">
        <v>1407</v>
      </c>
      <c r="AA521" s="3" t="s">
        <v>1405</v>
      </c>
      <c r="AB521" s="3" t="s">
        <v>1405</v>
      </c>
      <c r="AC521" s="3" t="s">
        <v>1405</v>
      </c>
      <c r="AD521" s="3" t="s">
        <v>1405</v>
      </c>
      <c r="AE521" s="3" t="s">
        <v>1405</v>
      </c>
      <c r="AF521" s="3" t="s">
        <v>1405</v>
      </c>
      <c r="AG521" s="3" t="s">
        <v>1405</v>
      </c>
      <c r="AH521" s="3" t="s">
        <v>1405</v>
      </c>
      <c r="AI521" s="3" t="s">
        <v>1405</v>
      </c>
      <c r="AJ521" s="3" t="s">
        <v>1405</v>
      </c>
      <c r="AK521" s="3" t="s">
        <v>1405</v>
      </c>
      <c r="AL521" s="3" t="s">
        <v>1405</v>
      </c>
      <c r="AM521" s="3" t="s">
        <v>1405</v>
      </c>
      <c r="AN521" s="3" t="s">
        <v>1405</v>
      </c>
      <c r="AO521" s="3" t="s">
        <v>1405</v>
      </c>
      <c r="AP521" s="3" t="s">
        <v>1405</v>
      </c>
      <c r="AQ521" s="3" t="s">
        <v>1405</v>
      </c>
      <c r="AR521" s="3" t="s">
        <v>1405</v>
      </c>
      <c r="AS521" s="3" t="s">
        <v>1405</v>
      </c>
      <c r="AT521" s="3" t="s">
        <v>1405</v>
      </c>
      <c r="AU521" s="3" t="s">
        <v>1405</v>
      </c>
      <c r="AV521" s="3" t="s">
        <v>1405</v>
      </c>
      <c r="AW521" s="3" t="s">
        <v>1405</v>
      </c>
      <c r="AX521" s="3" t="s">
        <v>1405</v>
      </c>
      <c r="AY521" s="3" t="s">
        <v>1405</v>
      </c>
      <c r="AZ521" s="3" t="s">
        <v>1405</v>
      </c>
      <c r="BA521" s="3" t="s">
        <v>1405</v>
      </c>
      <c r="BB521" s="3" t="s">
        <v>1405</v>
      </c>
      <c r="BC521" s="3" t="s">
        <v>1405</v>
      </c>
      <c r="BD521" s="3" t="s">
        <v>1405</v>
      </c>
      <c r="BE521" s="3" t="s">
        <v>1405</v>
      </c>
      <c r="BF521" s="3" t="s">
        <v>1405</v>
      </c>
      <c r="BG521" s="3" t="s">
        <v>1405</v>
      </c>
      <c r="BH521" s="3" t="s">
        <v>1405</v>
      </c>
      <c r="BI521" s="3" t="s">
        <v>1405</v>
      </c>
      <c r="BJ521" s="3" t="s">
        <v>1405</v>
      </c>
      <c r="BK521" s="3" t="s">
        <v>1405</v>
      </c>
      <c r="BL521" s="3" t="s">
        <v>1405</v>
      </c>
      <c r="BM521" s="3" t="s">
        <v>1405</v>
      </c>
      <c r="BN521" s="3" t="s">
        <v>1405</v>
      </c>
      <c r="BO521" s="3" t="s">
        <v>1405</v>
      </c>
      <c r="BP521" s="3" t="s">
        <v>1405</v>
      </c>
      <c r="BQ521" s="3" t="s">
        <v>1405</v>
      </c>
      <c r="BR521" s="3" t="s">
        <v>1405</v>
      </c>
      <c r="BS521" s="3" t="s">
        <v>1405</v>
      </c>
      <c r="BT521" s="3" t="s">
        <v>1405</v>
      </c>
      <c r="BU521" s="3" t="str">
        <f t="shared" si="128"/>
        <v/>
      </c>
      <c r="BV521" s="3" t="str">
        <f t="shared" si="128"/>
        <v/>
      </c>
      <c r="BW521" s="3" t="str">
        <f t="shared" si="128"/>
        <v/>
      </c>
      <c r="BX521" s="3" t="str">
        <f t="shared" si="128"/>
        <v/>
      </c>
      <c r="BY521" s="3" t="str">
        <f t="shared" si="128"/>
        <v/>
      </c>
      <c r="BZ521" s="3" t="str">
        <f t="shared" si="131"/>
        <v/>
      </c>
      <c r="CA521" s="3" t="str">
        <f t="shared" si="131"/>
        <v>95. USED AS A REACTANT</v>
      </c>
      <c r="CB521" s="3" t="str">
        <f t="shared" si="131"/>
        <v>96. P101  FEEDSTOCKS</v>
      </c>
      <c r="CC521" s="3" t="str">
        <f t="shared" si="131"/>
        <v/>
      </c>
      <c r="CD521" s="3" t="str">
        <f t="shared" si="131"/>
        <v/>
      </c>
      <c r="CE521" s="3" t="str">
        <f t="shared" si="131"/>
        <v/>
      </c>
      <c r="CF521" s="3" t="str">
        <f t="shared" si="131"/>
        <v/>
      </c>
      <c r="CG521" s="3" t="str">
        <f t="shared" si="131"/>
        <v/>
      </c>
      <c r="CH521" s="3" t="str">
        <f t="shared" si="131"/>
        <v/>
      </c>
      <c r="CI521" s="3" t="str">
        <f t="shared" si="131"/>
        <v/>
      </c>
      <c r="CJ521" s="3" t="str">
        <f t="shared" si="131"/>
        <v/>
      </c>
      <c r="CK521" s="3" t="str">
        <f t="shared" si="125"/>
        <v/>
      </c>
      <c r="CL521" s="3" t="str">
        <f t="shared" si="125"/>
        <v/>
      </c>
      <c r="CM521" s="3" t="str">
        <f t="shared" si="125"/>
        <v/>
      </c>
      <c r="CN521" s="3" t="str">
        <f t="shared" si="125"/>
        <v/>
      </c>
      <c r="CO521" s="3" t="str">
        <f t="shared" si="125"/>
        <v/>
      </c>
      <c r="CP521" s="3" t="str">
        <f t="shared" si="125"/>
        <v/>
      </c>
      <c r="CQ521" s="3" t="str">
        <f t="shared" si="125"/>
        <v/>
      </c>
      <c r="CR521" s="3" t="str">
        <f t="shared" si="125"/>
        <v/>
      </c>
      <c r="CS521" s="3" t="str">
        <f t="shared" si="125"/>
        <v/>
      </c>
      <c r="CT521" s="3" t="str">
        <f t="shared" si="129"/>
        <v/>
      </c>
      <c r="CU521" s="3" t="str">
        <f t="shared" si="129"/>
        <v/>
      </c>
      <c r="CV521" s="3" t="str">
        <f t="shared" si="129"/>
        <v/>
      </c>
      <c r="CW521" s="3" t="str">
        <f t="shared" si="129"/>
        <v/>
      </c>
      <c r="CX521" s="3" t="str">
        <f t="shared" si="129"/>
        <v/>
      </c>
      <c r="CY521" s="3" t="str">
        <f t="shared" si="129"/>
        <v/>
      </c>
      <c r="CZ521" s="3" t="str">
        <f t="shared" si="129"/>
        <v/>
      </c>
      <c r="DA521" s="3" t="str">
        <f t="shared" si="129"/>
        <v/>
      </c>
      <c r="DB521" s="3" t="str">
        <f t="shared" si="129"/>
        <v/>
      </c>
      <c r="DC521" s="3" t="str">
        <f t="shared" si="126"/>
        <v/>
      </c>
      <c r="DD521" s="3" t="str">
        <f t="shared" si="126"/>
        <v/>
      </c>
      <c r="DE521" s="3" t="str">
        <f t="shared" si="126"/>
        <v/>
      </c>
      <c r="DF521" s="3" t="str">
        <f t="shared" si="126"/>
        <v/>
      </c>
      <c r="DG521" s="3" t="str">
        <f t="shared" si="126"/>
        <v/>
      </c>
      <c r="DH521" s="3" t="str">
        <f t="shared" si="126"/>
        <v/>
      </c>
      <c r="DI521" s="3" t="str">
        <f t="shared" si="130"/>
        <v/>
      </c>
      <c r="DJ521" s="3" t="str">
        <f t="shared" si="130"/>
        <v/>
      </c>
      <c r="DK521" s="3" t="str">
        <f t="shared" si="130"/>
        <v/>
      </c>
      <c r="DL521" s="3" t="str">
        <f t="shared" si="130"/>
        <v/>
      </c>
      <c r="DM521" s="3" t="str">
        <f t="shared" si="133"/>
        <v/>
      </c>
      <c r="DN521" s="3" t="str">
        <f t="shared" si="133"/>
        <v/>
      </c>
      <c r="DO521" s="3" t="str">
        <f t="shared" si="133"/>
        <v/>
      </c>
      <c r="DP521" s="3" t="str">
        <f t="shared" si="124"/>
        <v/>
      </c>
      <c r="DQ521" s="3" t="str">
        <f t="shared" si="124"/>
        <v/>
      </c>
      <c r="DR521" s="3" t="str">
        <f t="shared" si="124"/>
        <v/>
      </c>
      <c r="DS521" s="3" t="str">
        <f t="shared" si="124"/>
        <v/>
      </c>
      <c r="DT521" s="3" t="str">
        <f t="shared" si="124"/>
        <v/>
      </c>
      <c r="DU521" s="3" t="str">
        <f t="shared" si="124"/>
        <v/>
      </c>
      <c r="DV521" s="3" t="str">
        <f t="shared" si="124"/>
        <v/>
      </c>
    </row>
    <row r="522" spans="1:126" ht="60">
      <c r="A522" t="s">
        <v>115</v>
      </c>
      <c r="B522">
        <v>2021</v>
      </c>
      <c r="C522" t="s">
        <v>114</v>
      </c>
      <c r="D522">
        <v>106990</v>
      </c>
      <c r="E522" s="31">
        <v>1321220341869</v>
      </c>
      <c r="F522" t="s">
        <v>867</v>
      </c>
      <c r="G522">
        <v>325110</v>
      </c>
      <c r="H522" t="s">
        <v>868</v>
      </c>
      <c r="I522" t="s">
        <v>869</v>
      </c>
      <c r="J522" t="s">
        <v>870</v>
      </c>
      <c r="K522" t="s">
        <v>122</v>
      </c>
      <c r="L522">
        <v>35601</v>
      </c>
      <c r="M522" s="3" t="str">
        <f t="shared" si="132"/>
        <v>89. PRODUCE THE CHEMICAL, 93. AS A BYPRODUCT, 95. USED AS A REACTANT, 96. P101  FEEDSTOCKS</v>
      </c>
      <c r="N522" s="3" t="s">
        <v>1419</v>
      </c>
      <c r="O522" s="3" t="s">
        <v>1409</v>
      </c>
      <c r="P522">
        <v>2136</v>
      </c>
      <c r="Q522">
        <v>340</v>
      </c>
      <c r="R522">
        <v>2476</v>
      </c>
      <c r="S522" s="3" t="s">
        <v>1407</v>
      </c>
      <c r="T522" s="3" t="s">
        <v>1405</v>
      </c>
      <c r="U522" s="3" t="s">
        <v>1405</v>
      </c>
      <c r="V522" s="3" t="s">
        <v>1405</v>
      </c>
      <c r="W522" s="3" t="s">
        <v>1407</v>
      </c>
      <c r="X522" s="3" t="s">
        <v>1405</v>
      </c>
      <c r="Y522" s="3" t="s">
        <v>1407</v>
      </c>
      <c r="Z522" s="3" t="s">
        <v>1407</v>
      </c>
      <c r="AA522" s="3" t="s">
        <v>1405</v>
      </c>
      <c r="AB522" s="3" t="s">
        <v>1405</v>
      </c>
      <c r="AC522" s="3" t="s">
        <v>1405</v>
      </c>
      <c r="AD522" s="3" t="s">
        <v>1405</v>
      </c>
      <c r="AE522" s="3" t="s">
        <v>1405</v>
      </c>
      <c r="AF522" s="3" t="s">
        <v>1405</v>
      </c>
      <c r="AG522" s="3" t="s">
        <v>1405</v>
      </c>
      <c r="AH522" s="3" t="s">
        <v>1405</v>
      </c>
      <c r="AI522" s="3" t="s">
        <v>1405</v>
      </c>
      <c r="AJ522" s="3" t="s">
        <v>1405</v>
      </c>
      <c r="AK522" s="3" t="s">
        <v>1405</v>
      </c>
      <c r="AL522" s="3" t="s">
        <v>1405</v>
      </c>
      <c r="AM522" s="3" t="s">
        <v>1405</v>
      </c>
      <c r="AN522" s="3" t="s">
        <v>1405</v>
      </c>
      <c r="AO522" s="3" t="s">
        <v>1405</v>
      </c>
      <c r="AP522" s="3" t="s">
        <v>1405</v>
      </c>
      <c r="AQ522" s="3" t="s">
        <v>1405</v>
      </c>
      <c r="AR522" s="3" t="s">
        <v>1405</v>
      </c>
      <c r="AS522" s="3" t="s">
        <v>1405</v>
      </c>
      <c r="AT522" s="3" t="s">
        <v>1405</v>
      </c>
      <c r="AU522" s="3" t="s">
        <v>1405</v>
      </c>
      <c r="AV522" s="3" t="s">
        <v>1405</v>
      </c>
      <c r="AW522" s="3" t="s">
        <v>1405</v>
      </c>
      <c r="AX522" s="3" t="s">
        <v>1405</v>
      </c>
      <c r="AY522" s="3" t="s">
        <v>1405</v>
      </c>
      <c r="AZ522" s="3" t="s">
        <v>1405</v>
      </c>
      <c r="BA522" s="3" t="s">
        <v>1405</v>
      </c>
      <c r="BB522" s="3" t="s">
        <v>1405</v>
      </c>
      <c r="BC522" s="3" t="s">
        <v>1405</v>
      </c>
      <c r="BD522" s="3" t="s">
        <v>1405</v>
      </c>
      <c r="BE522" s="3" t="s">
        <v>1405</v>
      </c>
      <c r="BF522" s="3" t="s">
        <v>1405</v>
      </c>
      <c r="BG522" s="3" t="s">
        <v>1405</v>
      </c>
      <c r="BH522" s="3" t="s">
        <v>1405</v>
      </c>
      <c r="BI522" s="3" t="s">
        <v>1405</v>
      </c>
      <c r="BJ522" s="3" t="s">
        <v>1405</v>
      </c>
      <c r="BK522" s="3" t="s">
        <v>1405</v>
      </c>
      <c r="BL522" s="3" t="s">
        <v>1405</v>
      </c>
      <c r="BM522" s="3" t="s">
        <v>1405</v>
      </c>
      <c r="BN522" s="3" t="s">
        <v>1405</v>
      </c>
      <c r="BO522" s="3" t="s">
        <v>1405</v>
      </c>
      <c r="BP522" s="3" t="s">
        <v>1405</v>
      </c>
      <c r="BQ522" s="3" t="s">
        <v>1405</v>
      </c>
      <c r="BR522" s="3" t="s">
        <v>1405</v>
      </c>
      <c r="BS522" s="3" t="s">
        <v>1405</v>
      </c>
      <c r="BT522" s="3" t="s">
        <v>1405</v>
      </c>
      <c r="BU522" s="3" t="str">
        <f t="shared" si="128"/>
        <v>89. PRODUCE THE CHEMICAL</v>
      </c>
      <c r="BV522" s="3" t="str">
        <f t="shared" si="128"/>
        <v/>
      </c>
      <c r="BW522" s="3" t="str">
        <f t="shared" si="128"/>
        <v/>
      </c>
      <c r="BX522" s="3" t="str">
        <f t="shared" si="128"/>
        <v/>
      </c>
      <c r="BY522" s="3" t="str">
        <f t="shared" si="128"/>
        <v>93. AS A BYPRODUCT</v>
      </c>
      <c r="BZ522" s="3" t="str">
        <f t="shared" si="131"/>
        <v/>
      </c>
      <c r="CA522" s="3" t="str">
        <f t="shared" si="131"/>
        <v>95. USED AS A REACTANT</v>
      </c>
      <c r="CB522" s="3" t="str">
        <f t="shared" si="131"/>
        <v>96. P101  FEEDSTOCKS</v>
      </c>
      <c r="CC522" s="3" t="str">
        <f t="shared" si="131"/>
        <v/>
      </c>
      <c r="CD522" s="3" t="str">
        <f t="shared" si="131"/>
        <v/>
      </c>
      <c r="CE522" s="3" t="str">
        <f t="shared" si="131"/>
        <v/>
      </c>
      <c r="CF522" s="3" t="str">
        <f t="shared" si="131"/>
        <v/>
      </c>
      <c r="CG522" s="3" t="str">
        <f t="shared" si="131"/>
        <v/>
      </c>
      <c r="CH522" s="3" t="str">
        <f t="shared" si="131"/>
        <v/>
      </c>
      <c r="CI522" s="3" t="str">
        <f t="shared" si="131"/>
        <v/>
      </c>
      <c r="CJ522" s="3" t="str">
        <f t="shared" si="131"/>
        <v/>
      </c>
      <c r="CK522" s="3" t="str">
        <f t="shared" si="125"/>
        <v/>
      </c>
      <c r="CL522" s="3" t="str">
        <f t="shared" si="125"/>
        <v/>
      </c>
      <c r="CM522" s="3" t="str">
        <f t="shared" si="125"/>
        <v/>
      </c>
      <c r="CN522" s="3" t="str">
        <f t="shared" si="125"/>
        <v/>
      </c>
      <c r="CO522" s="3" t="str">
        <f t="shared" si="125"/>
        <v/>
      </c>
      <c r="CP522" s="3" t="str">
        <f t="shared" si="125"/>
        <v/>
      </c>
      <c r="CQ522" s="3" t="str">
        <f t="shared" si="125"/>
        <v/>
      </c>
      <c r="CR522" s="3" t="str">
        <f t="shared" si="125"/>
        <v/>
      </c>
      <c r="CS522" s="3" t="str">
        <f t="shared" si="125"/>
        <v/>
      </c>
      <c r="CT522" s="3" t="str">
        <f t="shared" si="129"/>
        <v/>
      </c>
      <c r="CU522" s="3" t="str">
        <f t="shared" si="129"/>
        <v/>
      </c>
      <c r="CV522" s="3" t="str">
        <f t="shared" si="129"/>
        <v/>
      </c>
      <c r="CW522" s="3" t="str">
        <f t="shared" si="129"/>
        <v/>
      </c>
      <c r="CX522" s="3" t="str">
        <f t="shared" si="129"/>
        <v/>
      </c>
      <c r="CY522" s="3" t="str">
        <f t="shared" si="129"/>
        <v/>
      </c>
      <c r="CZ522" s="3" t="str">
        <f t="shared" si="129"/>
        <v/>
      </c>
      <c r="DA522" s="3" t="str">
        <f t="shared" si="129"/>
        <v/>
      </c>
      <c r="DB522" s="3" t="str">
        <f t="shared" si="129"/>
        <v/>
      </c>
      <c r="DC522" s="3" t="str">
        <f t="shared" si="126"/>
        <v/>
      </c>
      <c r="DD522" s="3" t="str">
        <f t="shared" si="126"/>
        <v/>
      </c>
      <c r="DE522" s="3" t="str">
        <f t="shared" si="126"/>
        <v/>
      </c>
      <c r="DF522" s="3" t="str">
        <f t="shared" si="126"/>
        <v/>
      </c>
      <c r="DG522" s="3" t="str">
        <f t="shared" si="126"/>
        <v/>
      </c>
      <c r="DH522" s="3" t="str">
        <f t="shared" si="126"/>
        <v/>
      </c>
      <c r="DI522" s="3" t="str">
        <f t="shared" si="130"/>
        <v/>
      </c>
      <c r="DJ522" s="3" t="str">
        <f t="shared" si="130"/>
        <v/>
      </c>
      <c r="DK522" s="3" t="str">
        <f t="shared" si="130"/>
        <v/>
      </c>
      <c r="DL522" s="3" t="str">
        <f t="shared" si="130"/>
        <v/>
      </c>
      <c r="DM522" s="3" t="str">
        <f t="shared" si="133"/>
        <v/>
      </c>
      <c r="DN522" s="3" t="str">
        <f t="shared" si="133"/>
        <v/>
      </c>
      <c r="DO522" s="3" t="str">
        <f t="shared" si="133"/>
        <v/>
      </c>
      <c r="DP522" s="3" t="str">
        <f t="shared" si="124"/>
        <v/>
      </c>
      <c r="DQ522" s="3" t="str">
        <f t="shared" si="124"/>
        <v/>
      </c>
      <c r="DR522" s="3" t="str">
        <f t="shared" si="124"/>
        <v/>
      </c>
      <c r="DS522" s="3" t="str">
        <f t="shared" si="124"/>
        <v/>
      </c>
      <c r="DT522" s="3" t="str">
        <f t="shared" si="124"/>
        <v/>
      </c>
      <c r="DU522" s="3" t="str">
        <f t="shared" si="124"/>
        <v/>
      </c>
      <c r="DV522" s="3" t="str">
        <f t="shared" si="124"/>
        <v/>
      </c>
    </row>
    <row r="523" spans="1:126" ht="105">
      <c r="A523" t="s">
        <v>115</v>
      </c>
      <c r="B523">
        <v>2019</v>
      </c>
      <c r="C523" t="s">
        <v>114</v>
      </c>
      <c r="D523">
        <v>106990</v>
      </c>
      <c r="E523" s="31">
        <v>1319218489957</v>
      </c>
      <c r="F523" t="s">
        <v>871</v>
      </c>
      <c r="G523">
        <v>325110</v>
      </c>
      <c r="H523" t="s">
        <v>872</v>
      </c>
      <c r="I523" t="s">
        <v>873</v>
      </c>
      <c r="J523" t="s">
        <v>727</v>
      </c>
      <c r="K523" t="s">
        <v>216</v>
      </c>
      <c r="L523">
        <v>70669</v>
      </c>
      <c r="M523" s="3" t="str">
        <f t="shared" si="132"/>
        <v>89. PRODUCE THE CHEMICAL, 93. AS A BYPRODUCT</v>
      </c>
      <c r="N523" t="s">
        <v>63</v>
      </c>
      <c r="O523" s="84" t="s">
        <v>1435</v>
      </c>
      <c r="P523">
        <v>2798</v>
      </c>
      <c r="Q523">
        <v>72</v>
      </c>
      <c r="R523">
        <v>2870</v>
      </c>
      <c r="S523" s="3" t="s">
        <v>1407</v>
      </c>
      <c r="T523" s="3" t="s">
        <v>1405</v>
      </c>
      <c r="U523" s="3" t="s">
        <v>1405</v>
      </c>
      <c r="V523" s="3" t="s">
        <v>1405</v>
      </c>
      <c r="W523" s="3" t="s">
        <v>1407</v>
      </c>
      <c r="X523" s="3" t="s">
        <v>1405</v>
      </c>
      <c r="Y523" s="3" t="s">
        <v>1405</v>
      </c>
      <c r="Z523" s="3" t="s">
        <v>1405</v>
      </c>
      <c r="AA523" s="3" t="s">
        <v>1405</v>
      </c>
      <c r="AB523" s="3" t="s">
        <v>1405</v>
      </c>
      <c r="AC523" s="3" t="s">
        <v>1405</v>
      </c>
      <c r="AD523" s="3" t="s">
        <v>1405</v>
      </c>
      <c r="AE523" s="3" t="s">
        <v>1405</v>
      </c>
      <c r="AF523" s="3" t="s">
        <v>1405</v>
      </c>
      <c r="AG523" s="3" t="s">
        <v>1405</v>
      </c>
      <c r="AH523" s="3" t="s">
        <v>1405</v>
      </c>
      <c r="AI523" s="3" t="s">
        <v>1405</v>
      </c>
      <c r="AJ523" s="3" t="s">
        <v>1405</v>
      </c>
      <c r="AK523" s="3" t="s">
        <v>1405</v>
      </c>
      <c r="AL523" s="3" t="s">
        <v>1405</v>
      </c>
      <c r="AM523" s="3" t="s">
        <v>1405</v>
      </c>
      <c r="AN523" s="3" t="s">
        <v>1405</v>
      </c>
      <c r="AO523" s="3" t="s">
        <v>1405</v>
      </c>
      <c r="AP523" s="3" t="s">
        <v>1405</v>
      </c>
      <c r="AQ523" s="3" t="s">
        <v>1405</v>
      </c>
      <c r="AR523" s="3" t="s">
        <v>1405</v>
      </c>
      <c r="AS523" s="3" t="s">
        <v>1405</v>
      </c>
      <c r="AT523" s="3" t="s">
        <v>1405</v>
      </c>
      <c r="AU523" s="3" t="s">
        <v>1405</v>
      </c>
      <c r="AV523" s="3" t="s">
        <v>1405</v>
      </c>
      <c r="AW523" s="3" t="s">
        <v>1405</v>
      </c>
      <c r="AX523" s="3" t="s">
        <v>1405</v>
      </c>
      <c r="AY523" s="3" t="s">
        <v>1405</v>
      </c>
      <c r="AZ523" s="3" t="s">
        <v>1405</v>
      </c>
      <c r="BA523" s="3" t="s">
        <v>1405</v>
      </c>
      <c r="BB523" s="3" t="s">
        <v>1405</v>
      </c>
      <c r="BC523" s="3" t="s">
        <v>1405</v>
      </c>
      <c r="BD523" s="3" t="s">
        <v>1405</v>
      </c>
      <c r="BE523" s="3" t="s">
        <v>1405</v>
      </c>
      <c r="BF523" s="3" t="s">
        <v>1405</v>
      </c>
      <c r="BG523" s="3" t="s">
        <v>1405</v>
      </c>
      <c r="BH523" s="3" t="s">
        <v>1405</v>
      </c>
      <c r="BI523" s="3" t="s">
        <v>1405</v>
      </c>
      <c r="BJ523" s="3" t="s">
        <v>1405</v>
      </c>
      <c r="BK523" s="3" t="s">
        <v>1405</v>
      </c>
      <c r="BL523" s="3" t="s">
        <v>1405</v>
      </c>
      <c r="BM523" s="3" t="s">
        <v>1405</v>
      </c>
      <c r="BN523" s="3" t="s">
        <v>1405</v>
      </c>
      <c r="BO523" s="3" t="s">
        <v>1405</v>
      </c>
      <c r="BP523" s="3" t="s">
        <v>1405</v>
      </c>
      <c r="BQ523" s="3" t="s">
        <v>1405</v>
      </c>
      <c r="BR523" s="3" t="s">
        <v>1405</v>
      </c>
      <c r="BS523" s="3" t="s">
        <v>1405</v>
      </c>
      <c r="BT523" s="3" t="s">
        <v>1405</v>
      </c>
      <c r="BU523" s="3" t="str">
        <f t="shared" si="128"/>
        <v>89. PRODUCE THE CHEMICAL</v>
      </c>
      <c r="BV523" s="3" t="str">
        <f t="shared" si="128"/>
        <v/>
      </c>
      <c r="BW523" s="3" t="str">
        <f t="shared" si="128"/>
        <v/>
      </c>
      <c r="BX523" s="3" t="str">
        <f t="shared" si="128"/>
        <v/>
      </c>
      <c r="BY523" s="3" t="str">
        <f t="shared" si="128"/>
        <v>93. AS A BYPRODUCT</v>
      </c>
      <c r="BZ523" s="3" t="str">
        <f t="shared" si="131"/>
        <v/>
      </c>
      <c r="CA523" s="3" t="str">
        <f t="shared" si="131"/>
        <v/>
      </c>
      <c r="CB523" s="3" t="str">
        <f t="shared" si="131"/>
        <v/>
      </c>
      <c r="CC523" s="3" t="str">
        <f t="shared" si="131"/>
        <v/>
      </c>
      <c r="CD523" s="3" t="str">
        <f t="shared" si="131"/>
        <v/>
      </c>
      <c r="CE523" s="3" t="str">
        <f t="shared" si="131"/>
        <v/>
      </c>
      <c r="CF523" s="3" t="str">
        <f t="shared" si="131"/>
        <v/>
      </c>
      <c r="CG523" s="3" t="str">
        <f t="shared" si="131"/>
        <v/>
      </c>
      <c r="CH523" s="3" t="str">
        <f t="shared" si="131"/>
        <v/>
      </c>
      <c r="CI523" s="3" t="str">
        <f t="shared" si="131"/>
        <v/>
      </c>
      <c r="CJ523" s="3" t="str">
        <f t="shared" si="131"/>
        <v/>
      </c>
      <c r="CK523" s="3" t="str">
        <f t="shared" si="125"/>
        <v/>
      </c>
      <c r="CL523" s="3" t="str">
        <f t="shared" si="125"/>
        <v/>
      </c>
      <c r="CM523" s="3" t="str">
        <f t="shared" si="125"/>
        <v/>
      </c>
      <c r="CN523" s="3" t="str">
        <f t="shared" si="125"/>
        <v/>
      </c>
      <c r="CO523" s="3" t="str">
        <f t="shared" si="125"/>
        <v/>
      </c>
      <c r="CP523" s="3" t="str">
        <f t="shared" si="125"/>
        <v/>
      </c>
      <c r="CQ523" s="3" t="str">
        <f t="shared" si="125"/>
        <v/>
      </c>
      <c r="CR523" s="3" t="str">
        <f t="shared" si="125"/>
        <v/>
      </c>
      <c r="CS523" s="3" t="str">
        <f t="shared" si="125"/>
        <v/>
      </c>
      <c r="CT523" s="3" t="str">
        <f t="shared" si="129"/>
        <v/>
      </c>
      <c r="CU523" s="3" t="str">
        <f t="shared" si="129"/>
        <v/>
      </c>
      <c r="CV523" s="3" t="str">
        <f t="shared" si="129"/>
        <v/>
      </c>
      <c r="CW523" s="3" t="str">
        <f t="shared" si="129"/>
        <v/>
      </c>
      <c r="CX523" s="3" t="str">
        <f t="shared" si="129"/>
        <v/>
      </c>
      <c r="CY523" s="3" t="str">
        <f t="shared" si="129"/>
        <v/>
      </c>
      <c r="CZ523" s="3" t="str">
        <f t="shared" si="129"/>
        <v/>
      </c>
      <c r="DA523" s="3" t="str">
        <f t="shared" si="129"/>
        <v/>
      </c>
      <c r="DB523" s="3" t="str">
        <f t="shared" si="129"/>
        <v/>
      </c>
      <c r="DC523" s="3" t="str">
        <f t="shared" si="126"/>
        <v/>
      </c>
      <c r="DD523" s="3" t="str">
        <f t="shared" si="126"/>
        <v/>
      </c>
      <c r="DE523" s="3" t="str">
        <f t="shared" si="126"/>
        <v/>
      </c>
      <c r="DF523" s="3" t="str">
        <f t="shared" si="126"/>
        <v/>
      </c>
      <c r="DG523" s="3" t="str">
        <f t="shared" si="126"/>
        <v/>
      </c>
      <c r="DH523" s="3" t="str">
        <f t="shared" si="126"/>
        <v/>
      </c>
      <c r="DI523" s="3" t="str">
        <f t="shared" si="130"/>
        <v/>
      </c>
      <c r="DJ523" s="3" t="str">
        <f t="shared" si="130"/>
        <v/>
      </c>
      <c r="DK523" s="3" t="str">
        <f t="shared" si="130"/>
        <v/>
      </c>
      <c r="DL523" s="3" t="str">
        <f t="shared" si="130"/>
        <v/>
      </c>
      <c r="DM523" s="3" t="str">
        <f t="shared" si="133"/>
        <v/>
      </c>
      <c r="DN523" s="3" t="str">
        <f t="shared" si="133"/>
        <v/>
      </c>
      <c r="DO523" s="3" t="str">
        <f t="shared" si="133"/>
        <v/>
      </c>
      <c r="DP523" s="3" t="str">
        <f t="shared" si="124"/>
        <v/>
      </c>
      <c r="DQ523" s="3" t="str">
        <f t="shared" si="124"/>
        <v/>
      </c>
      <c r="DR523" s="3" t="str">
        <f t="shared" si="124"/>
        <v/>
      </c>
      <c r="DS523" s="3" t="str">
        <f t="shared" si="124"/>
        <v/>
      </c>
      <c r="DT523" s="3" t="str">
        <f t="shared" si="124"/>
        <v/>
      </c>
      <c r="DU523" s="3" t="str">
        <f t="shared" si="124"/>
        <v/>
      </c>
      <c r="DV523" s="3" t="str">
        <f t="shared" si="124"/>
        <v/>
      </c>
    </row>
    <row r="524" spans="1:126" ht="105">
      <c r="A524" t="s">
        <v>115</v>
      </c>
      <c r="B524">
        <v>2020</v>
      </c>
      <c r="C524" t="s">
        <v>114</v>
      </c>
      <c r="D524">
        <v>106990</v>
      </c>
      <c r="E524" s="31">
        <v>1320219008339</v>
      </c>
      <c r="F524" t="s">
        <v>871</v>
      </c>
      <c r="G524">
        <v>325110</v>
      </c>
      <c r="H524" t="s">
        <v>872</v>
      </c>
      <c r="I524" t="s">
        <v>873</v>
      </c>
      <c r="J524" t="s">
        <v>727</v>
      </c>
      <c r="K524" t="s">
        <v>216</v>
      </c>
      <c r="L524">
        <v>70669</v>
      </c>
      <c r="M524" s="3" t="str">
        <f t="shared" si="132"/>
        <v>89. PRODUCE THE CHEMICAL, 92. SALE OR DISTRIBUTION OF THE CHEMICAL, 93. AS A BYPRODUCT, 133. ANCILLARY OR OTHER USE, 137. Z304  FUEL</v>
      </c>
      <c r="N524" t="s">
        <v>63</v>
      </c>
      <c r="O524" s="84" t="s">
        <v>1435</v>
      </c>
      <c r="P524">
        <v>2811</v>
      </c>
      <c r="Q524">
        <v>975</v>
      </c>
      <c r="R524">
        <v>3786</v>
      </c>
      <c r="S524" s="3" t="s">
        <v>1407</v>
      </c>
      <c r="T524" s="3" t="s">
        <v>1405</v>
      </c>
      <c r="U524" s="3" t="s">
        <v>1405</v>
      </c>
      <c r="V524" s="3" t="s">
        <v>1407</v>
      </c>
      <c r="W524" s="3" t="s">
        <v>1407</v>
      </c>
      <c r="X524" s="3" t="s">
        <v>1405</v>
      </c>
      <c r="Y524" s="3" t="s">
        <v>1405</v>
      </c>
      <c r="Z524" s="3" t="s">
        <v>1405</v>
      </c>
      <c r="AA524" s="3" t="s">
        <v>1405</v>
      </c>
      <c r="AB524" s="3" t="s">
        <v>1405</v>
      </c>
      <c r="AC524" s="3" t="s">
        <v>1405</v>
      </c>
      <c r="AD524" s="3" t="s">
        <v>1405</v>
      </c>
      <c r="AE524" s="3" t="s">
        <v>1405</v>
      </c>
      <c r="AF524" s="3" t="s">
        <v>1405</v>
      </c>
      <c r="AG524" s="3" t="s">
        <v>1405</v>
      </c>
      <c r="AH524" s="3" t="s">
        <v>1405</v>
      </c>
      <c r="AI524" s="3" t="s">
        <v>1405</v>
      </c>
      <c r="AJ524" s="3" t="s">
        <v>1405</v>
      </c>
      <c r="AK524" s="3" t="s">
        <v>1405</v>
      </c>
      <c r="AL524" s="3" t="s">
        <v>1405</v>
      </c>
      <c r="AM524" s="3" t="s">
        <v>1405</v>
      </c>
      <c r="AN524" s="3" t="s">
        <v>1405</v>
      </c>
      <c r="AO524" s="3" t="s">
        <v>1405</v>
      </c>
      <c r="AP524" s="3" t="s">
        <v>1405</v>
      </c>
      <c r="AQ524" s="3" t="s">
        <v>1405</v>
      </c>
      <c r="AR524" s="3" t="s">
        <v>1405</v>
      </c>
      <c r="AS524" s="3" t="s">
        <v>1405</v>
      </c>
      <c r="AT524" s="3" t="s">
        <v>1405</v>
      </c>
      <c r="AU524" s="3" t="s">
        <v>1405</v>
      </c>
      <c r="AV524" s="3" t="s">
        <v>1405</v>
      </c>
      <c r="AW524" s="3" t="s">
        <v>1405</v>
      </c>
      <c r="AX524" s="3" t="s">
        <v>1405</v>
      </c>
      <c r="AY524" s="3" t="s">
        <v>1405</v>
      </c>
      <c r="AZ524" s="3" t="s">
        <v>1405</v>
      </c>
      <c r="BA524" s="3" t="s">
        <v>1405</v>
      </c>
      <c r="BB524" s="3" t="s">
        <v>1405</v>
      </c>
      <c r="BC524" s="3" t="s">
        <v>1405</v>
      </c>
      <c r="BD524" s="3" t="s">
        <v>1405</v>
      </c>
      <c r="BE524" s="3" t="s">
        <v>1405</v>
      </c>
      <c r="BF524" s="3" t="s">
        <v>1405</v>
      </c>
      <c r="BG524" s="3" t="s">
        <v>1405</v>
      </c>
      <c r="BH524" s="3" t="s">
        <v>1405</v>
      </c>
      <c r="BI524" s="3" t="s">
        <v>1405</v>
      </c>
      <c r="BJ524" s="3" t="s">
        <v>1405</v>
      </c>
      <c r="BK524" s="3" t="s">
        <v>1407</v>
      </c>
      <c r="BL524" s="3" t="s">
        <v>1405</v>
      </c>
      <c r="BM524" s="3" t="s">
        <v>1405</v>
      </c>
      <c r="BN524" s="3" t="s">
        <v>1405</v>
      </c>
      <c r="BO524" s="3" t="s">
        <v>1407</v>
      </c>
      <c r="BP524" s="3" t="s">
        <v>1405</v>
      </c>
      <c r="BQ524" s="3" t="s">
        <v>1405</v>
      </c>
      <c r="BR524" s="3" t="s">
        <v>1405</v>
      </c>
      <c r="BS524" s="3" t="s">
        <v>1405</v>
      </c>
      <c r="BT524" s="3" t="s">
        <v>1405</v>
      </c>
      <c r="BU524" s="3" t="str">
        <f t="shared" si="128"/>
        <v>89. PRODUCE THE CHEMICAL</v>
      </c>
      <c r="BV524" s="3" t="str">
        <f t="shared" si="128"/>
        <v/>
      </c>
      <c r="BW524" s="3" t="str">
        <f t="shared" si="128"/>
        <v/>
      </c>
      <c r="BX524" s="3" t="str">
        <f t="shared" si="128"/>
        <v>92. SALE OR DISTRIBUTION OF THE CHEMICAL</v>
      </c>
      <c r="BY524" s="3" t="str">
        <f t="shared" si="128"/>
        <v>93. AS A BYPRODUCT</v>
      </c>
      <c r="BZ524" s="3" t="str">
        <f t="shared" si="131"/>
        <v/>
      </c>
      <c r="CA524" s="3" t="str">
        <f t="shared" si="131"/>
        <v/>
      </c>
      <c r="CB524" s="3" t="str">
        <f t="shared" si="131"/>
        <v/>
      </c>
      <c r="CC524" s="3" t="str">
        <f t="shared" si="131"/>
        <v/>
      </c>
      <c r="CD524" s="3" t="str">
        <f t="shared" si="131"/>
        <v/>
      </c>
      <c r="CE524" s="3" t="str">
        <f t="shared" si="131"/>
        <v/>
      </c>
      <c r="CF524" s="3" t="str">
        <f t="shared" si="131"/>
        <v/>
      </c>
      <c r="CG524" s="3" t="str">
        <f t="shared" si="131"/>
        <v/>
      </c>
      <c r="CH524" s="3" t="str">
        <f t="shared" si="131"/>
        <v/>
      </c>
      <c r="CI524" s="3" t="str">
        <f t="shared" si="131"/>
        <v/>
      </c>
      <c r="CJ524" s="3" t="str">
        <f t="shared" si="131"/>
        <v/>
      </c>
      <c r="CK524" s="3" t="str">
        <f t="shared" si="125"/>
        <v/>
      </c>
      <c r="CL524" s="3" t="str">
        <f t="shared" si="125"/>
        <v/>
      </c>
      <c r="CM524" s="3" t="str">
        <f t="shared" si="125"/>
        <v/>
      </c>
      <c r="CN524" s="3" t="str">
        <f t="shared" si="125"/>
        <v/>
      </c>
      <c r="CO524" s="3" t="str">
        <f t="shared" si="125"/>
        <v/>
      </c>
      <c r="CP524" s="3" t="str">
        <f t="shared" si="125"/>
        <v/>
      </c>
      <c r="CQ524" s="3" t="str">
        <f t="shared" si="125"/>
        <v/>
      </c>
      <c r="CR524" s="3" t="str">
        <f t="shared" si="125"/>
        <v/>
      </c>
      <c r="CS524" s="3" t="str">
        <f t="shared" si="125"/>
        <v/>
      </c>
      <c r="CT524" s="3" t="str">
        <f t="shared" si="129"/>
        <v/>
      </c>
      <c r="CU524" s="3" t="str">
        <f t="shared" si="129"/>
        <v/>
      </c>
      <c r="CV524" s="3" t="str">
        <f t="shared" si="129"/>
        <v/>
      </c>
      <c r="CW524" s="3" t="str">
        <f t="shared" si="129"/>
        <v/>
      </c>
      <c r="CX524" s="3" t="str">
        <f t="shared" si="129"/>
        <v/>
      </c>
      <c r="CY524" s="3" t="str">
        <f t="shared" si="129"/>
        <v/>
      </c>
      <c r="CZ524" s="3" t="str">
        <f t="shared" si="129"/>
        <v/>
      </c>
      <c r="DA524" s="3" t="str">
        <f t="shared" si="129"/>
        <v/>
      </c>
      <c r="DB524" s="3" t="str">
        <f t="shared" si="129"/>
        <v/>
      </c>
      <c r="DC524" s="3" t="str">
        <f t="shared" si="126"/>
        <v/>
      </c>
      <c r="DD524" s="3" t="str">
        <f t="shared" si="126"/>
        <v/>
      </c>
      <c r="DE524" s="3" t="str">
        <f t="shared" si="126"/>
        <v/>
      </c>
      <c r="DF524" s="3" t="str">
        <f t="shared" si="126"/>
        <v/>
      </c>
      <c r="DG524" s="3" t="str">
        <f t="shared" si="126"/>
        <v/>
      </c>
      <c r="DH524" s="3" t="str">
        <f t="shared" si="126"/>
        <v/>
      </c>
      <c r="DI524" s="3" t="str">
        <f t="shared" si="130"/>
        <v/>
      </c>
      <c r="DJ524" s="3" t="str">
        <f t="shared" si="130"/>
        <v/>
      </c>
      <c r="DK524" s="3" t="str">
        <f t="shared" si="130"/>
        <v/>
      </c>
      <c r="DL524" s="3" t="str">
        <f t="shared" si="130"/>
        <v/>
      </c>
      <c r="DM524" s="3" t="str">
        <f t="shared" si="133"/>
        <v>133. ANCILLARY OR OTHER USE</v>
      </c>
      <c r="DN524" s="3" t="str">
        <f t="shared" si="133"/>
        <v/>
      </c>
      <c r="DO524" s="3" t="str">
        <f t="shared" si="133"/>
        <v/>
      </c>
      <c r="DP524" s="3" t="str">
        <f t="shared" si="124"/>
        <v/>
      </c>
      <c r="DQ524" s="3" t="str">
        <f t="shared" si="124"/>
        <v>137. Z304  FUEL</v>
      </c>
      <c r="DR524" s="3" t="str">
        <f t="shared" si="124"/>
        <v/>
      </c>
      <c r="DS524" s="3" t="str">
        <f t="shared" si="124"/>
        <v/>
      </c>
      <c r="DT524" s="3" t="str">
        <f t="shared" si="124"/>
        <v/>
      </c>
      <c r="DU524" s="3" t="str">
        <f t="shared" si="124"/>
        <v/>
      </c>
      <c r="DV524" s="3" t="str">
        <f t="shared" si="124"/>
        <v/>
      </c>
    </row>
    <row r="525" spans="1:126" ht="105">
      <c r="A525" t="s">
        <v>115</v>
      </c>
      <c r="B525">
        <v>2021</v>
      </c>
      <c r="C525" t="s">
        <v>114</v>
      </c>
      <c r="D525">
        <v>106990</v>
      </c>
      <c r="E525" s="31">
        <v>1321220594663</v>
      </c>
      <c r="F525" t="s">
        <v>871</v>
      </c>
      <c r="G525">
        <v>325110</v>
      </c>
      <c r="H525" t="s">
        <v>872</v>
      </c>
      <c r="I525" t="s">
        <v>873</v>
      </c>
      <c r="J525" t="s">
        <v>727</v>
      </c>
      <c r="K525" t="s">
        <v>216</v>
      </c>
      <c r="L525">
        <v>70669</v>
      </c>
      <c r="M525" s="3" t="str">
        <f t="shared" si="132"/>
        <v>89. PRODUCE THE CHEMICAL, 93. AS A BYPRODUCT</v>
      </c>
      <c r="N525" t="s">
        <v>63</v>
      </c>
      <c r="O525" s="84" t="s">
        <v>1435</v>
      </c>
      <c r="P525">
        <v>559</v>
      </c>
      <c r="Q525">
        <v>925</v>
      </c>
      <c r="R525">
        <v>1484</v>
      </c>
      <c r="S525" s="3" t="s">
        <v>1407</v>
      </c>
      <c r="T525" s="3" t="s">
        <v>1405</v>
      </c>
      <c r="U525" s="3" t="s">
        <v>1405</v>
      </c>
      <c r="V525" s="3" t="s">
        <v>1405</v>
      </c>
      <c r="W525" s="3" t="s">
        <v>1407</v>
      </c>
      <c r="X525" s="3" t="s">
        <v>1405</v>
      </c>
      <c r="Y525" s="3" t="s">
        <v>1405</v>
      </c>
      <c r="Z525" s="3" t="s">
        <v>1405</v>
      </c>
      <c r="AA525" s="3" t="s">
        <v>1405</v>
      </c>
      <c r="AB525" s="3" t="s">
        <v>1405</v>
      </c>
      <c r="AC525" s="3" t="s">
        <v>1405</v>
      </c>
      <c r="AD525" s="3" t="s">
        <v>1405</v>
      </c>
      <c r="AE525" s="3" t="s">
        <v>1405</v>
      </c>
      <c r="AF525" s="3" t="s">
        <v>1405</v>
      </c>
      <c r="AG525" s="3" t="s">
        <v>1405</v>
      </c>
      <c r="AH525" s="3" t="s">
        <v>1405</v>
      </c>
      <c r="AI525" s="3" t="s">
        <v>1405</v>
      </c>
      <c r="AJ525" s="3" t="s">
        <v>1405</v>
      </c>
      <c r="AK525" s="3" t="s">
        <v>1405</v>
      </c>
      <c r="AL525" s="3" t="s">
        <v>1405</v>
      </c>
      <c r="AM525" s="3" t="s">
        <v>1405</v>
      </c>
      <c r="AN525" s="3" t="s">
        <v>1405</v>
      </c>
      <c r="AO525" s="3" t="s">
        <v>1405</v>
      </c>
      <c r="AP525" s="3" t="s">
        <v>1405</v>
      </c>
      <c r="AQ525" s="3" t="s">
        <v>1405</v>
      </c>
      <c r="AR525" s="3" t="s">
        <v>1405</v>
      </c>
      <c r="AS525" s="3" t="s">
        <v>1405</v>
      </c>
      <c r="AT525" s="3" t="s">
        <v>1405</v>
      </c>
      <c r="AU525" s="3" t="s">
        <v>1405</v>
      </c>
      <c r="AV525" s="3" t="s">
        <v>1405</v>
      </c>
      <c r="AW525" s="3" t="s">
        <v>1405</v>
      </c>
      <c r="AX525" s="3" t="s">
        <v>1405</v>
      </c>
      <c r="AY525" s="3" t="s">
        <v>1405</v>
      </c>
      <c r="AZ525" s="3" t="s">
        <v>1405</v>
      </c>
      <c r="BA525" s="3" t="s">
        <v>1405</v>
      </c>
      <c r="BB525" s="3" t="s">
        <v>1405</v>
      </c>
      <c r="BC525" s="3" t="s">
        <v>1405</v>
      </c>
      <c r="BD525" s="3" t="s">
        <v>1405</v>
      </c>
      <c r="BE525" s="3" t="s">
        <v>1405</v>
      </c>
      <c r="BF525" s="3" t="s">
        <v>1405</v>
      </c>
      <c r="BG525" s="3" t="s">
        <v>1405</v>
      </c>
      <c r="BH525" s="3" t="s">
        <v>1405</v>
      </c>
      <c r="BI525" s="3" t="s">
        <v>1405</v>
      </c>
      <c r="BJ525" s="3" t="s">
        <v>1405</v>
      </c>
      <c r="BK525" s="3" t="s">
        <v>1405</v>
      </c>
      <c r="BL525" s="3" t="s">
        <v>1405</v>
      </c>
      <c r="BM525" s="3" t="s">
        <v>1405</v>
      </c>
      <c r="BN525" s="3" t="s">
        <v>1405</v>
      </c>
      <c r="BO525" s="3" t="s">
        <v>1405</v>
      </c>
      <c r="BP525" s="3" t="s">
        <v>1405</v>
      </c>
      <c r="BQ525" s="3" t="s">
        <v>1405</v>
      </c>
      <c r="BR525" s="3" t="s">
        <v>1405</v>
      </c>
      <c r="BS525" s="3" t="s">
        <v>1405</v>
      </c>
      <c r="BT525" s="3" t="s">
        <v>1405</v>
      </c>
      <c r="BU525" s="3" t="str">
        <f t="shared" si="128"/>
        <v>89. PRODUCE THE CHEMICAL</v>
      </c>
      <c r="BV525" s="3" t="str">
        <f t="shared" si="128"/>
        <v/>
      </c>
      <c r="BW525" s="3" t="str">
        <f t="shared" si="128"/>
        <v/>
      </c>
      <c r="BX525" s="3" t="str">
        <f t="shared" si="128"/>
        <v/>
      </c>
      <c r="BY525" s="3" t="str">
        <f t="shared" si="128"/>
        <v>93. AS A BYPRODUCT</v>
      </c>
      <c r="BZ525" s="3" t="str">
        <f t="shared" si="131"/>
        <v/>
      </c>
      <c r="CA525" s="3" t="str">
        <f t="shared" si="131"/>
        <v/>
      </c>
      <c r="CB525" s="3" t="str">
        <f t="shared" si="131"/>
        <v/>
      </c>
      <c r="CC525" s="3" t="str">
        <f t="shared" si="131"/>
        <v/>
      </c>
      <c r="CD525" s="3" t="str">
        <f t="shared" si="131"/>
        <v/>
      </c>
      <c r="CE525" s="3" t="str">
        <f t="shared" si="131"/>
        <v/>
      </c>
      <c r="CF525" s="3" t="str">
        <f t="shared" si="131"/>
        <v/>
      </c>
      <c r="CG525" s="3" t="str">
        <f t="shared" si="131"/>
        <v/>
      </c>
      <c r="CH525" s="3" t="str">
        <f t="shared" si="131"/>
        <v/>
      </c>
      <c r="CI525" s="3" t="str">
        <f t="shared" si="131"/>
        <v/>
      </c>
      <c r="CJ525" s="3" t="str">
        <f t="shared" si="131"/>
        <v/>
      </c>
      <c r="CK525" s="3" t="str">
        <f t="shared" si="125"/>
        <v/>
      </c>
      <c r="CL525" s="3" t="str">
        <f t="shared" si="125"/>
        <v/>
      </c>
      <c r="CM525" s="3" t="str">
        <f t="shared" si="125"/>
        <v/>
      </c>
      <c r="CN525" s="3" t="str">
        <f t="shared" si="125"/>
        <v/>
      </c>
      <c r="CO525" s="3" t="str">
        <f t="shared" si="125"/>
        <v/>
      </c>
      <c r="CP525" s="3" t="str">
        <f t="shared" si="125"/>
        <v/>
      </c>
      <c r="CQ525" s="3" t="str">
        <f t="shared" si="125"/>
        <v/>
      </c>
      <c r="CR525" s="3" t="str">
        <f t="shared" si="125"/>
        <v/>
      </c>
      <c r="CS525" s="3" t="str">
        <f t="shared" si="125"/>
        <v/>
      </c>
      <c r="CT525" s="3" t="str">
        <f t="shared" si="129"/>
        <v/>
      </c>
      <c r="CU525" s="3" t="str">
        <f t="shared" si="129"/>
        <v/>
      </c>
      <c r="CV525" s="3" t="str">
        <f t="shared" si="129"/>
        <v/>
      </c>
      <c r="CW525" s="3" t="str">
        <f t="shared" si="129"/>
        <v/>
      </c>
      <c r="CX525" s="3" t="str">
        <f t="shared" si="129"/>
        <v/>
      </c>
      <c r="CY525" s="3" t="str">
        <f t="shared" si="129"/>
        <v/>
      </c>
      <c r="CZ525" s="3" t="str">
        <f t="shared" si="129"/>
        <v/>
      </c>
      <c r="DA525" s="3" t="str">
        <f t="shared" si="129"/>
        <v/>
      </c>
      <c r="DB525" s="3" t="str">
        <f t="shared" si="129"/>
        <v/>
      </c>
      <c r="DC525" s="3" t="str">
        <f t="shared" si="126"/>
        <v/>
      </c>
      <c r="DD525" s="3" t="str">
        <f t="shared" si="126"/>
        <v/>
      </c>
      <c r="DE525" s="3" t="str">
        <f t="shared" si="126"/>
        <v/>
      </c>
      <c r="DF525" s="3" t="str">
        <f t="shared" si="126"/>
        <v/>
      </c>
      <c r="DG525" s="3" t="str">
        <f t="shared" si="126"/>
        <v/>
      </c>
      <c r="DH525" s="3" t="str">
        <f t="shared" si="126"/>
        <v/>
      </c>
      <c r="DI525" s="3" t="str">
        <f t="shared" si="130"/>
        <v/>
      </c>
      <c r="DJ525" s="3" t="str">
        <f t="shared" si="130"/>
        <v/>
      </c>
      <c r="DK525" s="3" t="str">
        <f t="shared" si="130"/>
        <v/>
      </c>
      <c r="DL525" s="3" t="str">
        <f t="shared" si="130"/>
        <v/>
      </c>
      <c r="DM525" s="3" t="str">
        <f t="shared" si="133"/>
        <v/>
      </c>
      <c r="DN525" s="3" t="str">
        <f t="shared" si="133"/>
        <v/>
      </c>
      <c r="DO525" s="3" t="str">
        <f t="shared" si="133"/>
        <v/>
      </c>
      <c r="DP525" s="3" t="str">
        <f t="shared" si="124"/>
        <v/>
      </c>
      <c r="DQ525" s="3" t="str">
        <f t="shared" si="124"/>
        <v/>
      </c>
      <c r="DR525" s="3" t="str">
        <f t="shared" si="124"/>
        <v/>
      </c>
      <c r="DS525" s="3" t="str">
        <f t="shared" si="124"/>
        <v/>
      </c>
      <c r="DT525" s="3" t="str">
        <f t="shared" si="124"/>
        <v/>
      </c>
      <c r="DU525" s="3" t="str">
        <f t="shared" si="124"/>
        <v/>
      </c>
      <c r="DV525" s="3" t="str">
        <f t="shared" si="124"/>
        <v/>
      </c>
    </row>
    <row r="526" spans="1:126">
      <c r="A526" t="s">
        <v>115</v>
      </c>
      <c r="B526">
        <v>2016</v>
      </c>
      <c r="C526" t="s">
        <v>114</v>
      </c>
      <c r="D526">
        <v>106990</v>
      </c>
      <c r="E526" s="31">
        <v>1316215272079</v>
      </c>
      <c r="F526" t="s">
        <v>874</v>
      </c>
      <c r="G526">
        <v>325199</v>
      </c>
      <c r="H526" t="s">
        <v>875</v>
      </c>
      <c r="I526" t="s">
        <v>876</v>
      </c>
      <c r="J526" t="s">
        <v>248</v>
      </c>
      <c r="K526" t="s">
        <v>250</v>
      </c>
      <c r="L526">
        <v>45804</v>
      </c>
      <c r="M526" s="3" t="str">
        <f t="shared" si="132"/>
        <v>95. USED AS A REACTANT</v>
      </c>
      <c r="N526" s="3" t="s">
        <v>1419</v>
      </c>
      <c r="O526" s="3" t="s">
        <v>1410</v>
      </c>
      <c r="P526">
        <v>0</v>
      </c>
      <c r="Q526">
        <v>515</v>
      </c>
      <c r="R526">
        <v>515</v>
      </c>
      <c r="S526" s="3" t="s">
        <v>1405</v>
      </c>
      <c r="T526" s="3" t="s">
        <v>1405</v>
      </c>
      <c r="U526" s="3" t="s">
        <v>1405</v>
      </c>
      <c r="V526" s="3" t="s">
        <v>1405</v>
      </c>
      <c r="W526" s="3" t="s">
        <v>1405</v>
      </c>
      <c r="X526" s="3" t="s">
        <v>1405</v>
      </c>
      <c r="Y526" s="3" t="s">
        <v>1407</v>
      </c>
      <c r="AE526" s="3" t="s">
        <v>1405</v>
      </c>
      <c r="AR526" s="3" t="s">
        <v>1405</v>
      </c>
      <c r="AS526" s="3" t="s">
        <v>1405</v>
      </c>
      <c r="AT526" s="3" t="s">
        <v>1405</v>
      </c>
      <c r="AV526" s="3" t="s">
        <v>1405</v>
      </c>
      <c r="BD526" s="3" t="s">
        <v>1405</v>
      </c>
      <c r="BK526" s="3" t="s">
        <v>1405</v>
      </c>
      <c r="BU526" s="3" t="str">
        <f t="shared" si="128"/>
        <v/>
      </c>
      <c r="BV526" s="3" t="str">
        <f t="shared" si="128"/>
        <v/>
      </c>
      <c r="BW526" s="3" t="str">
        <f t="shared" si="128"/>
        <v/>
      </c>
      <c r="BX526" s="3" t="str">
        <f t="shared" si="128"/>
        <v/>
      </c>
      <c r="BY526" s="3" t="str">
        <f t="shared" si="128"/>
        <v/>
      </c>
      <c r="BZ526" s="3" t="str">
        <f t="shared" si="131"/>
        <v/>
      </c>
      <c r="CA526" s="3" t="str">
        <f t="shared" si="131"/>
        <v>95. USED AS A REACTANT</v>
      </c>
      <c r="CB526" s="3" t="str">
        <f t="shared" si="131"/>
        <v/>
      </c>
      <c r="CC526" s="3" t="str">
        <f t="shared" si="131"/>
        <v/>
      </c>
      <c r="CD526" s="3" t="str">
        <f t="shared" si="131"/>
        <v/>
      </c>
      <c r="CE526" s="3" t="str">
        <f t="shared" si="131"/>
        <v/>
      </c>
      <c r="CF526" s="3" t="str">
        <f t="shared" si="131"/>
        <v/>
      </c>
      <c r="CG526" s="3" t="str">
        <f t="shared" si="131"/>
        <v/>
      </c>
      <c r="CH526" s="3" t="str">
        <f t="shared" si="131"/>
        <v/>
      </c>
      <c r="CI526" s="3" t="str">
        <f t="shared" si="131"/>
        <v/>
      </c>
      <c r="CJ526" s="3" t="str">
        <f t="shared" si="131"/>
        <v/>
      </c>
      <c r="CK526" s="3" t="str">
        <f t="shared" si="125"/>
        <v/>
      </c>
      <c r="CL526" s="3" t="str">
        <f t="shared" si="125"/>
        <v/>
      </c>
      <c r="CM526" s="3" t="str">
        <f t="shared" si="125"/>
        <v/>
      </c>
      <c r="CN526" s="3" t="str">
        <f t="shared" si="125"/>
        <v/>
      </c>
      <c r="CO526" s="3" t="str">
        <f t="shared" si="125"/>
        <v/>
      </c>
      <c r="CP526" s="3" t="str">
        <f t="shared" si="125"/>
        <v/>
      </c>
      <c r="CQ526" s="3" t="str">
        <f t="shared" si="125"/>
        <v/>
      </c>
      <c r="CR526" s="3" t="str">
        <f t="shared" si="125"/>
        <v/>
      </c>
      <c r="CS526" s="3" t="str">
        <f t="shared" si="125"/>
        <v/>
      </c>
      <c r="CT526" s="3" t="str">
        <f t="shared" si="129"/>
        <v/>
      </c>
      <c r="CU526" s="3" t="str">
        <f t="shared" si="129"/>
        <v/>
      </c>
      <c r="CV526" s="3" t="str">
        <f t="shared" si="129"/>
        <v/>
      </c>
      <c r="CW526" s="3" t="str">
        <f t="shared" si="129"/>
        <v/>
      </c>
      <c r="CX526" s="3" t="str">
        <f t="shared" si="129"/>
        <v/>
      </c>
      <c r="CY526" s="3" t="str">
        <f t="shared" si="129"/>
        <v/>
      </c>
      <c r="CZ526" s="3" t="str">
        <f t="shared" si="129"/>
        <v/>
      </c>
      <c r="DA526" s="3" t="str">
        <f t="shared" si="129"/>
        <v/>
      </c>
      <c r="DB526" s="3" t="str">
        <f t="shared" si="129"/>
        <v/>
      </c>
      <c r="DC526" s="3" t="str">
        <f t="shared" si="126"/>
        <v/>
      </c>
      <c r="DD526" s="3" t="str">
        <f t="shared" si="126"/>
        <v/>
      </c>
      <c r="DE526" s="3" t="str">
        <f t="shared" si="126"/>
        <v/>
      </c>
      <c r="DF526" s="3" t="str">
        <f t="shared" si="126"/>
        <v/>
      </c>
      <c r="DG526" s="3" t="str">
        <f t="shared" si="126"/>
        <v/>
      </c>
      <c r="DH526" s="3" t="str">
        <f t="shared" si="126"/>
        <v/>
      </c>
      <c r="DI526" s="3" t="str">
        <f t="shared" si="130"/>
        <v/>
      </c>
      <c r="DJ526" s="3" t="str">
        <f t="shared" si="130"/>
        <v/>
      </c>
      <c r="DK526" s="3" t="str">
        <f t="shared" si="130"/>
        <v/>
      </c>
      <c r="DL526" s="3" t="str">
        <f t="shared" si="130"/>
        <v/>
      </c>
      <c r="DM526" s="3" t="str">
        <f t="shared" si="133"/>
        <v/>
      </c>
      <c r="DN526" s="3" t="str">
        <f t="shared" si="133"/>
        <v/>
      </c>
      <c r="DO526" s="3" t="str">
        <f t="shared" si="133"/>
        <v/>
      </c>
      <c r="DP526" s="3" t="str">
        <f t="shared" si="124"/>
        <v/>
      </c>
      <c r="DQ526" s="3" t="str">
        <f t="shared" si="124"/>
        <v/>
      </c>
      <c r="DR526" s="3" t="str">
        <f t="shared" si="124"/>
        <v/>
      </c>
      <c r="DS526" s="3" t="str">
        <f t="shared" si="124"/>
        <v/>
      </c>
      <c r="DT526" s="3" t="str">
        <f t="shared" si="124"/>
        <v/>
      </c>
      <c r="DU526" s="3" t="str">
        <f t="shared" si="124"/>
        <v/>
      </c>
      <c r="DV526" s="3" t="str">
        <f t="shared" si="124"/>
        <v/>
      </c>
    </row>
    <row r="527" spans="1:126" ht="30">
      <c r="A527" t="s">
        <v>115</v>
      </c>
      <c r="B527">
        <v>2016</v>
      </c>
      <c r="C527" t="s">
        <v>114</v>
      </c>
      <c r="D527">
        <v>106990</v>
      </c>
      <c r="E527" s="31">
        <v>1316215513680</v>
      </c>
      <c r="F527" t="s">
        <v>877</v>
      </c>
      <c r="G527">
        <v>325110</v>
      </c>
      <c r="H527" t="s">
        <v>878</v>
      </c>
      <c r="I527" t="s">
        <v>879</v>
      </c>
      <c r="J527" t="s">
        <v>296</v>
      </c>
      <c r="K527" t="s">
        <v>148</v>
      </c>
      <c r="L527">
        <v>77507</v>
      </c>
      <c r="M527" s="3" t="str">
        <f t="shared" si="132"/>
        <v>116. AS A PROCESS IMPURITY</v>
      </c>
      <c r="N527" s="3" t="s">
        <v>66</v>
      </c>
      <c r="O527" s="3" t="s">
        <v>1460</v>
      </c>
      <c r="P527">
        <v>0</v>
      </c>
      <c r="Q527">
        <v>465</v>
      </c>
      <c r="R527">
        <v>465</v>
      </c>
      <c r="S527" s="3" t="s">
        <v>1405</v>
      </c>
      <c r="T527" s="3" t="s">
        <v>1405</v>
      </c>
      <c r="U527" s="3" t="s">
        <v>1405</v>
      </c>
      <c r="V527" s="3" t="s">
        <v>1405</v>
      </c>
      <c r="W527" s="3" t="s">
        <v>1405</v>
      </c>
      <c r="X527" s="3" t="s">
        <v>1405</v>
      </c>
      <c r="Y527" s="3" t="s">
        <v>1405</v>
      </c>
      <c r="AE527" s="3" t="s">
        <v>1405</v>
      </c>
      <c r="AR527" s="3" t="s">
        <v>1405</v>
      </c>
      <c r="AS527" s="3" t="s">
        <v>1405</v>
      </c>
      <c r="AT527" s="3" t="s">
        <v>1407</v>
      </c>
      <c r="AV527" s="3" t="s">
        <v>1405</v>
      </c>
      <c r="BD527" s="3" t="s">
        <v>1405</v>
      </c>
      <c r="BK527" s="3" t="s">
        <v>1405</v>
      </c>
      <c r="BU527" s="3" t="str">
        <f t="shared" si="128"/>
        <v/>
      </c>
      <c r="BV527" s="3" t="str">
        <f t="shared" si="128"/>
        <v/>
      </c>
      <c r="BW527" s="3" t="str">
        <f t="shared" si="128"/>
        <v/>
      </c>
      <c r="BX527" s="3" t="str">
        <f t="shared" si="128"/>
        <v/>
      </c>
      <c r="BY527" s="3" t="str">
        <f t="shared" si="128"/>
        <v/>
      </c>
      <c r="BZ527" s="3" t="str">
        <f t="shared" si="131"/>
        <v/>
      </c>
      <c r="CA527" s="3" t="str">
        <f t="shared" si="131"/>
        <v/>
      </c>
      <c r="CB527" s="3" t="str">
        <f t="shared" si="131"/>
        <v/>
      </c>
      <c r="CC527" s="3" t="str">
        <f t="shared" si="131"/>
        <v/>
      </c>
      <c r="CD527" s="3" t="str">
        <f t="shared" si="131"/>
        <v/>
      </c>
      <c r="CE527" s="3" t="str">
        <f t="shared" si="131"/>
        <v/>
      </c>
      <c r="CF527" s="3" t="str">
        <f t="shared" si="131"/>
        <v/>
      </c>
      <c r="CG527" s="3" t="str">
        <f t="shared" si="131"/>
        <v/>
      </c>
      <c r="CH527" s="3" t="str">
        <f t="shared" si="131"/>
        <v/>
      </c>
      <c r="CI527" s="3" t="str">
        <f t="shared" si="131"/>
        <v/>
      </c>
      <c r="CJ527" s="3" t="str">
        <f t="shared" si="131"/>
        <v/>
      </c>
      <c r="CK527" s="3" t="str">
        <f t="shared" si="125"/>
        <v/>
      </c>
      <c r="CL527" s="3" t="str">
        <f t="shared" si="125"/>
        <v/>
      </c>
      <c r="CM527" s="3" t="str">
        <f t="shared" si="125"/>
        <v/>
      </c>
      <c r="CN527" s="3" t="str">
        <f t="shared" ref="CN527:CV556" si="134">IF(AL527="Yes", CN$1,"")</f>
        <v/>
      </c>
      <c r="CO527" s="3" t="str">
        <f t="shared" si="134"/>
        <v/>
      </c>
      <c r="CP527" s="3" t="str">
        <f t="shared" si="134"/>
        <v/>
      </c>
      <c r="CQ527" s="3" t="str">
        <f t="shared" si="134"/>
        <v/>
      </c>
      <c r="CR527" s="3" t="str">
        <f t="shared" si="134"/>
        <v/>
      </c>
      <c r="CS527" s="3" t="str">
        <f t="shared" si="134"/>
        <v/>
      </c>
      <c r="CT527" s="3" t="str">
        <f t="shared" si="129"/>
        <v/>
      </c>
      <c r="CU527" s="3" t="str">
        <f t="shared" si="129"/>
        <v/>
      </c>
      <c r="CV527" s="3" t="str">
        <f t="shared" si="129"/>
        <v>116. AS A PROCESS IMPURITY</v>
      </c>
      <c r="CW527" s="3" t="str">
        <f t="shared" si="129"/>
        <v/>
      </c>
      <c r="CX527" s="3" t="str">
        <f t="shared" si="129"/>
        <v/>
      </c>
      <c r="CY527" s="3" t="str">
        <f t="shared" si="129"/>
        <v/>
      </c>
      <c r="CZ527" s="3" t="str">
        <f t="shared" si="129"/>
        <v/>
      </c>
      <c r="DA527" s="3" t="str">
        <f t="shared" si="129"/>
        <v/>
      </c>
      <c r="DB527" s="3" t="str">
        <f t="shared" si="129"/>
        <v/>
      </c>
      <c r="DC527" s="3" t="str">
        <f t="shared" si="126"/>
        <v/>
      </c>
      <c r="DD527" s="3" t="str">
        <f t="shared" si="126"/>
        <v/>
      </c>
      <c r="DE527" s="3" t="str">
        <f t="shared" si="126"/>
        <v/>
      </c>
      <c r="DF527" s="3" t="str">
        <f t="shared" si="126"/>
        <v/>
      </c>
      <c r="DG527" s="3" t="str">
        <f t="shared" si="126"/>
        <v/>
      </c>
      <c r="DH527" s="3" t="str">
        <f t="shared" si="126"/>
        <v/>
      </c>
      <c r="DI527" s="3" t="str">
        <f t="shared" si="130"/>
        <v/>
      </c>
      <c r="DJ527" s="3" t="str">
        <f t="shared" si="130"/>
        <v/>
      </c>
      <c r="DK527" s="3" t="str">
        <f t="shared" si="130"/>
        <v/>
      </c>
      <c r="DL527" s="3" t="str">
        <f t="shared" si="130"/>
        <v/>
      </c>
      <c r="DM527" s="3" t="str">
        <f t="shared" si="133"/>
        <v/>
      </c>
      <c r="DN527" s="3" t="str">
        <f t="shared" si="133"/>
        <v/>
      </c>
      <c r="DO527" s="3" t="str">
        <f t="shared" si="133"/>
        <v/>
      </c>
      <c r="DP527" s="3" t="str">
        <f t="shared" si="124"/>
        <v/>
      </c>
      <c r="DQ527" s="3" t="str">
        <f t="shared" si="124"/>
        <v/>
      </c>
      <c r="DR527" s="3" t="str">
        <f t="shared" si="124"/>
        <v/>
      </c>
      <c r="DS527" s="3" t="str">
        <f t="shared" si="124"/>
        <v/>
      </c>
      <c r="DT527" s="3" t="str">
        <f t="shared" si="124"/>
        <v/>
      </c>
      <c r="DU527" s="3" t="str">
        <f t="shared" si="124"/>
        <v/>
      </c>
      <c r="DV527" s="3" t="str">
        <f t="shared" si="124"/>
        <v/>
      </c>
    </row>
    <row r="528" spans="1:126" ht="30">
      <c r="A528" t="s">
        <v>115</v>
      </c>
      <c r="B528">
        <v>2017</v>
      </c>
      <c r="C528" t="s">
        <v>114</v>
      </c>
      <c r="D528">
        <v>106990</v>
      </c>
      <c r="E528" s="31">
        <v>1317216496986</v>
      </c>
      <c r="F528" t="s">
        <v>877</v>
      </c>
      <c r="G528">
        <v>325110</v>
      </c>
      <c r="H528" t="s">
        <v>878</v>
      </c>
      <c r="I528" t="s">
        <v>879</v>
      </c>
      <c r="J528" t="s">
        <v>296</v>
      </c>
      <c r="K528" t="s">
        <v>148</v>
      </c>
      <c r="L528">
        <v>77507</v>
      </c>
      <c r="M528" s="3" t="str">
        <f t="shared" si="132"/>
        <v>116. AS A PROCESS IMPURITY</v>
      </c>
      <c r="N528" s="3" t="s">
        <v>66</v>
      </c>
      <c r="O528" s="3" t="s">
        <v>1460</v>
      </c>
      <c r="P528">
        <v>0</v>
      </c>
      <c r="Q528">
        <v>498</v>
      </c>
      <c r="R528">
        <v>498</v>
      </c>
      <c r="S528" s="3" t="s">
        <v>1405</v>
      </c>
      <c r="T528" s="3" t="s">
        <v>1405</v>
      </c>
      <c r="U528" s="3" t="s">
        <v>1405</v>
      </c>
      <c r="V528" s="3" t="s">
        <v>1405</v>
      </c>
      <c r="W528" s="3" t="s">
        <v>1405</v>
      </c>
      <c r="X528" s="3" t="s">
        <v>1405</v>
      </c>
      <c r="Y528" s="3" t="s">
        <v>1405</v>
      </c>
      <c r="AE528" s="3" t="s">
        <v>1405</v>
      </c>
      <c r="AR528" s="3" t="s">
        <v>1405</v>
      </c>
      <c r="AS528" s="3" t="s">
        <v>1405</v>
      </c>
      <c r="AT528" s="3" t="s">
        <v>1407</v>
      </c>
      <c r="AV528" s="3" t="s">
        <v>1405</v>
      </c>
      <c r="BD528" s="3" t="s">
        <v>1405</v>
      </c>
      <c r="BK528" s="3" t="s">
        <v>1405</v>
      </c>
      <c r="BU528" s="3" t="str">
        <f t="shared" si="128"/>
        <v/>
      </c>
      <c r="BV528" s="3" t="str">
        <f t="shared" si="128"/>
        <v/>
      </c>
      <c r="BW528" s="3" t="str">
        <f t="shared" si="128"/>
        <v/>
      </c>
      <c r="BX528" s="3" t="str">
        <f t="shared" si="128"/>
        <v/>
      </c>
      <c r="BY528" s="3" t="str">
        <f t="shared" si="128"/>
        <v/>
      </c>
      <c r="BZ528" s="3" t="str">
        <f t="shared" si="131"/>
        <v/>
      </c>
      <c r="CA528" s="3" t="str">
        <f t="shared" si="131"/>
        <v/>
      </c>
      <c r="CB528" s="3" t="str">
        <f t="shared" si="131"/>
        <v/>
      </c>
      <c r="CC528" s="3" t="str">
        <f t="shared" si="131"/>
        <v/>
      </c>
      <c r="CD528" s="3" t="str">
        <f t="shared" si="131"/>
        <v/>
      </c>
      <c r="CE528" s="3" t="str">
        <f t="shared" si="131"/>
        <v/>
      </c>
      <c r="CF528" s="3" t="str">
        <f t="shared" si="131"/>
        <v/>
      </c>
      <c r="CG528" s="3" t="str">
        <f t="shared" si="131"/>
        <v/>
      </c>
      <c r="CH528" s="3" t="str">
        <f t="shared" si="131"/>
        <v/>
      </c>
      <c r="CI528" s="3" t="str">
        <f t="shared" si="131"/>
        <v/>
      </c>
      <c r="CJ528" s="3" t="str">
        <f t="shared" si="131"/>
        <v/>
      </c>
      <c r="CK528" s="3" t="str">
        <f t="shared" si="131"/>
        <v/>
      </c>
      <c r="CL528" s="3" t="str">
        <f t="shared" si="131"/>
        <v/>
      </c>
      <c r="CM528" s="3" t="str">
        <f t="shared" si="131"/>
        <v/>
      </c>
      <c r="CN528" s="3" t="str">
        <f t="shared" si="134"/>
        <v/>
      </c>
      <c r="CO528" s="3" t="str">
        <f t="shared" si="134"/>
        <v/>
      </c>
      <c r="CP528" s="3" t="str">
        <f t="shared" si="134"/>
        <v/>
      </c>
      <c r="CQ528" s="3" t="str">
        <f t="shared" si="134"/>
        <v/>
      </c>
      <c r="CR528" s="3" t="str">
        <f t="shared" si="134"/>
        <v/>
      </c>
      <c r="CS528" s="3" t="str">
        <f t="shared" si="134"/>
        <v/>
      </c>
      <c r="CT528" s="3" t="str">
        <f t="shared" si="129"/>
        <v/>
      </c>
      <c r="CU528" s="3" t="str">
        <f t="shared" si="129"/>
        <v/>
      </c>
      <c r="CV528" s="3" t="str">
        <f t="shared" si="129"/>
        <v>116. AS A PROCESS IMPURITY</v>
      </c>
      <c r="CW528" s="3" t="str">
        <f t="shared" si="129"/>
        <v/>
      </c>
      <c r="CX528" s="3" t="str">
        <f t="shared" si="129"/>
        <v/>
      </c>
      <c r="CY528" s="3" t="str">
        <f t="shared" si="129"/>
        <v/>
      </c>
      <c r="CZ528" s="3" t="str">
        <f t="shared" si="129"/>
        <v/>
      </c>
      <c r="DA528" s="3" t="str">
        <f t="shared" si="129"/>
        <v/>
      </c>
      <c r="DB528" s="3" t="str">
        <f t="shared" si="129"/>
        <v/>
      </c>
      <c r="DC528" s="3" t="str">
        <f t="shared" si="126"/>
        <v/>
      </c>
      <c r="DD528" s="3" t="str">
        <f t="shared" si="126"/>
        <v/>
      </c>
      <c r="DE528" s="3" t="str">
        <f t="shared" si="126"/>
        <v/>
      </c>
      <c r="DF528" s="3" t="str">
        <f t="shared" si="126"/>
        <v/>
      </c>
      <c r="DG528" s="3" t="str">
        <f t="shared" si="126"/>
        <v/>
      </c>
      <c r="DH528" s="3" t="str">
        <f t="shared" si="126"/>
        <v/>
      </c>
      <c r="DI528" s="3" t="str">
        <f t="shared" si="130"/>
        <v/>
      </c>
      <c r="DJ528" s="3" t="str">
        <f t="shared" si="130"/>
        <v/>
      </c>
      <c r="DK528" s="3" t="str">
        <f t="shared" si="130"/>
        <v/>
      </c>
      <c r="DL528" s="3" t="str">
        <f t="shared" si="130"/>
        <v/>
      </c>
      <c r="DM528" s="3" t="str">
        <f t="shared" si="133"/>
        <v/>
      </c>
      <c r="DN528" s="3" t="str">
        <f t="shared" si="133"/>
        <v/>
      </c>
      <c r="DO528" s="3" t="str">
        <f t="shared" si="133"/>
        <v/>
      </c>
      <c r="DP528" s="3" t="str">
        <f t="shared" si="124"/>
        <v/>
      </c>
      <c r="DQ528" s="3" t="str">
        <f t="shared" si="124"/>
        <v/>
      </c>
      <c r="DR528" s="3" t="str">
        <f t="shared" si="124"/>
        <v/>
      </c>
      <c r="DS528" s="3" t="str">
        <f t="shared" si="124"/>
        <v/>
      </c>
      <c r="DT528" s="3" t="str">
        <f t="shared" si="124"/>
        <v/>
      </c>
      <c r="DU528" s="3" t="str">
        <f t="shared" si="124"/>
        <v/>
      </c>
      <c r="DV528" s="3" t="str">
        <f t="shared" si="124"/>
        <v/>
      </c>
    </row>
    <row r="529" spans="1:126" ht="30">
      <c r="A529" t="s">
        <v>115</v>
      </c>
      <c r="B529">
        <v>2016</v>
      </c>
      <c r="C529" t="s">
        <v>114</v>
      </c>
      <c r="D529">
        <v>106990</v>
      </c>
      <c r="E529" s="31">
        <v>1316215538392</v>
      </c>
      <c r="F529" t="s">
        <v>880</v>
      </c>
      <c r="G529">
        <v>325211</v>
      </c>
      <c r="H529" t="s">
        <v>881</v>
      </c>
      <c r="I529" t="s">
        <v>882</v>
      </c>
      <c r="J529" t="s">
        <v>883</v>
      </c>
      <c r="K529" t="s">
        <v>250</v>
      </c>
      <c r="L529">
        <v>45001</v>
      </c>
      <c r="M529" s="3" t="str">
        <f t="shared" si="132"/>
        <v>95. USED AS A REACTANT</v>
      </c>
      <c r="N529" s="3" t="s">
        <v>66</v>
      </c>
      <c r="O529" s="3" t="s">
        <v>1437</v>
      </c>
      <c r="P529">
        <v>220</v>
      </c>
      <c r="Q529">
        <v>4000</v>
      </c>
      <c r="R529">
        <v>4220</v>
      </c>
      <c r="S529" s="3" t="s">
        <v>1405</v>
      </c>
      <c r="T529" s="3" t="s">
        <v>1405</v>
      </c>
      <c r="U529" s="3" t="s">
        <v>1405</v>
      </c>
      <c r="V529" s="3" t="s">
        <v>1405</v>
      </c>
      <c r="W529" s="3" t="s">
        <v>1405</v>
      </c>
      <c r="X529" s="3" t="s">
        <v>1405</v>
      </c>
      <c r="Y529" s="3" t="s">
        <v>1407</v>
      </c>
      <c r="AE529" s="3" t="s">
        <v>1405</v>
      </c>
      <c r="AR529" s="3" t="s">
        <v>1405</v>
      </c>
      <c r="AS529" s="3" t="s">
        <v>1405</v>
      </c>
      <c r="AT529" s="3" t="s">
        <v>1405</v>
      </c>
      <c r="AV529" s="3" t="s">
        <v>1405</v>
      </c>
      <c r="BD529" s="3" t="s">
        <v>1405</v>
      </c>
      <c r="BK529" s="3" t="s">
        <v>1405</v>
      </c>
      <c r="BU529" s="3" t="str">
        <f t="shared" si="128"/>
        <v/>
      </c>
      <c r="BV529" s="3" t="str">
        <f t="shared" si="128"/>
        <v/>
      </c>
      <c r="BW529" s="3" t="str">
        <f t="shared" si="128"/>
        <v/>
      </c>
      <c r="BX529" s="3" t="str">
        <f t="shared" si="128"/>
        <v/>
      </c>
      <c r="BY529" s="3" t="str">
        <f t="shared" si="128"/>
        <v/>
      </c>
      <c r="BZ529" s="3" t="str">
        <f t="shared" si="131"/>
        <v/>
      </c>
      <c r="CA529" s="3" t="str">
        <f t="shared" si="131"/>
        <v>95. USED AS A REACTANT</v>
      </c>
      <c r="CB529" s="3" t="str">
        <f t="shared" si="131"/>
        <v/>
      </c>
      <c r="CC529" s="3" t="str">
        <f t="shared" si="131"/>
        <v/>
      </c>
      <c r="CD529" s="3" t="str">
        <f t="shared" si="131"/>
        <v/>
      </c>
      <c r="CE529" s="3" t="str">
        <f t="shared" si="131"/>
        <v/>
      </c>
      <c r="CF529" s="3" t="str">
        <f t="shared" si="131"/>
        <v/>
      </c>
      <c r="CG529" s="3" t="str">
        <f t="shared" si="131"/>
        <v/>
      </c>
      <c r="CH529" s="3" t="str">
        <f t="shared" si="131"/>
        <v/>
      </c>
      <c r="CI529" s="3" t="str">
        <f t="shared" si="131"/>
        <v/>
      </c>
      <c r="CJ529" s="3" t="str">
        <f t="shared" si="131"/>
        <v/>
      </c>
      <c r="CK529" s="3" t="str">
        <f t="shared" si="131"/>
        <v/>
      </c>
      <c r="CL529" s="3" t="str">
        <f t="shared" si="131"/>
        <v/>
      </c>
      <c r="CM529" s="3" t="str">
        <f t="shared" si="131"/>
        <v/>
      </c>
      <c r="CN529" s="3" t="str">
        <f t="shared" si="134"/>
        <v/>
      </c>
      <c r="CO529" s="3" t="str">
        <f t="shared" si="134"/>
        <v/>
      </c>
      <c r="CP529" s="3" t="str">
        <f t="shared" si="134"/>
        <v/>
      </c>
      <c r="CQ529" s="3" t="str">
        <f t="shared" si="134"/>
        <v/>
      </c>
      <c r="CR529" s="3" t="str">
        <f t="shared" si="134"/>
        <v/>
      </c>
      <c r="CS529" s="3" t="str">
        <f t="shared" si="134"/>
        <v/>
      </c>
      <c r="CT529" s="3" t="str">
        <f t="shared" si="129"/>
        <v/>
      </c>
      <c r="CU529" s="3" t="str">
        <f t="shared" si="129"/>
        <v/>
      </c>
      <c r="CV529" s="3" t="str">
        <f t="shared" si="129"/>
        <v/>
      </c>
      <c r="CW529" s="3" t="str">
        <f t="shared" si="129"/>
        <v/>
      </c>
      <c r="CX529" s="3" t="str">
        <f t="shared" si="129"/>
        <v/>
      </c>
      <c r="CY529" s="3" t="str">
        <f t="shared" si="129"/>
        <v/>
      </c>
      <c r="CZ529" s="3" t="str">
        <f t="shared" si="129"/>
        <v/>
      </c>
      <c r="DA529" s="3" t="str">
        <f t="shared" si="129"/>
        <v/>
      </c>
      <c r="DB529" s="3" t="str">
        <f t="shared" si="129"/>
        <v/>
      </c>
      <c r="DC529" s="3" t="str">
        <f t="shared" si="126"/>
        <v/>
      </c>
      <c r="DD529" s="3" t="str">
        <f t="shared" si="126"/>
        <v/>
      </c>
      <c r="DE529" s="3" t="str">
        <f t="shared" si="126"/>
        <v/>
      </c>
      <c r="DF529" s="3" t="str">
        <f t="shared" si="126"/>
        <v/>
      </c>
      <c r="DG529" s="3" t="str">
        <f t="shared" si="126"/>
        <v/>
      </c>
      <c r="DH529" s="3" t="str">
        <f t="shared" si="126"/>
        <v/>
      </c>
      <c r="DI529" s="3" t="str">
        <f t="shared" si="130"/>
        <v/>
      </c>
      <c r="DJ529" s="3" t="str">
        <f t="shared" si="130"/>
        <v/>
      </c>
      <c r="DK529" s="3" t="str">
        <f t="shared" si="130"/>
        <v/>
      </c>
      <c r="DL529" s="3" t="str">
        <f t="shared" si="130"/>
        <v/>
      </c>
      <c r="DM529" s="3" t="str">
        <f t="shared" si="133"/>
        <v/>
      </c>
      <c r="DN529" s="3" t="str">
        <f t="shared" si="133"/>
        <v/>
      </c>
      <c r="DO529" s="3" t="str">
        <f t="shared" si="133"/>
        <v/>
      </c>
      <c r="DP529" s="3" t="str">
        <f t="shared" si="124"/>
        <v/>
      </c>
      <c r="DQ529" s="3" t="str">
        <f t="shared" si="124"/>
        <v/>
      </c>
      <c r="DR529" s="3" t="str">
        <f t="shared" si="124"/>
        <v/>
      </c>
      <c r="DS529" s="3" t="str">
        <f t="shared" si="124"/>
        <v/>
      </c>
      <c r="DT529" s="3" t="str">
        <f t="shared" si="124"/>
        <v/>
      </c>
      <c r="DU529" s="3" t="str">
        <f t="shared" si="124"/>
        <v/>
      </c>
      <c r="DV529" s="3" t="str">
        <f t="shared" si="124"/>
        <v/>
      </c>
    </row>
    <row r="530" spans="1:126" ht="30">
      <c r="A530" t="s">
        <v>115</v>
      </c>
      <c r="B530">
        <v>2017</v>
      </c>
      <c r="C530" t="s">
        <v>114</v>
      </c>
      <c r="D530">
        <v>106990</v>
      </c>
      <c r="E530" s="31">
        <v>1317216207074</v>
      </c>
      <c r="F530" t="s">
        <v>880</v>
      </c>
      <c r="G530">
        <v>325211</v>
      </c>
      <c r="H530" t="s">
        <v>881</v>
      </c>
      <c r="I530" t="s">
        <v>882</v>
      </c>
      <c r="J530" t="s">
        <v>883</v>
      </c>
      <c r="K530" t="s">
        <v>250</v>
      </c>
      <c r="L530">
        <v>45001</v>
      </c>
      <c r="M530" s="3" t="str">
        <f t="shared" si="132"/>
        <v>95. USED AS A REACTANT</v>
      </c>
      <c r="N530" s="3" t="s">
        <v>66</v>
      </c>
      <c r="O530" s="3" t="s">
        <v>1437</v>
      </c>
      <c r="P530">
        <v>470</v>
      </c>
      <c r="Q530">
        <v>4100</v>
      </c>
      <c r="R530">
        <v>4570</v>
      </c>
      <c r="S530" s="3" t="s">
        <v>1405</v>
      </c>
      <c r="T530" s="3" t="s">
        <v>1405</v>
      </c>
      <c r="U530" s="3" t="s">
        <v>1405</v>
      </c>
      <c r="V530" s="3" t="s">
        <v>1405</v>
      </c>
      <c r="W530" s="3" t="s">
        <v>1405</v>
      </c>
      <c r="X530" s="3" t="s">
        <v>1405</v>
      </c>
      <c r="Y530" s="3" t="s">
        <v>1407</v>
      </c>
      <c r="AE530" s="3" t="s">
        <v>1405</v>
      </c>
      <c r="AR530" s="3" t="s">
        <v>1405</v>
      </c>
      <c r="AS530" s="3" t="s">
        <v>1405</v>
      </c>
      <c r="AT530" s="3" t="s">
        <v>1405</v>
      </c>
      <c r="AV530" s="3" t="s">
        <v>1405</v>
      </c>
      <c r="BD530" s="3" t="s">
        <v>1405</v>
      </c>
      <c r="BK530" s="3" t="s">
        <v>1405</v>
      </c>
      <c r="BU530" s="3" t="str">
        <f t="shared" si="128"/>
        <v/>
      </c>
      <c r="BV530" s="3" t="str">
        <f t="shared" si="128"/>
        <v/>
      </c>
      <c r="BW530" s="3" t="str">
        <f t="shared" si="128"/>
        <v/>
      </c>
      <c r="BX530" s="3" t="str">
        <f t="shared" si="128"/>
        <v/>
      </c>
      <c r="BY530" s="3" t="str">
        <f t="shared" si="128"/>
        <v/>
      </c>
      <c r="BZ530" s="3" t="str">
        <f t="shared" si="131"/>
        <v/>
      </c>
      <c r="CA530" s="3" t="str">
        <f t="shared" si="131"/>
        <v>95. USED AS A REACTANT</v>
      </c>
      <c r="CB530" s="3" t="str">
        <f t="shared" si="131"/>
        <v/>
      </c>
      <c r="CC530" s="3" t="str">
        <f t="shared" si="131"/>
        <v/>
      </c>
      <c r="CD530" s="3" t="str">
        <f t="shared" si="131"/>
        <v/>
      </c>
      <c r="CE530" s="3" t="str">
        <f t="shared" si="131"/>
        <v/>
      </c>
      <c r="CF530" s="3" t="str">
        <f t="shared" si="131"/>
        <v/>
      </c>
      <c r="CG530" s="3" t="str">
        <f t="shared" si="131"/>
        <v/>
      </c>
      <c r="CH530" s="3" t="str">
        <f t="shared" si="131"/>
        <v/>
      </c>
      <c r="CI530" s="3" t="str">
        <f t="shared" si="131"/>
        <v/>
      </c>
      <c r="CJ530" s="3" t="str">
        <f t="shared" si="131"/>
        <v/>
      </c>
      <c r="CK530" s="3" t="str">
        <f t="shared" si="131"/>
        <v/>
      </c>
      <c r="CL530" s="3" t="str">
        <f t="shared" si="131"/>
        <v/>
      </c>
      <c r="CM530" s="3" t="str">
        <f t="shared" si="131"/>
        <v/>
      </c>
      <c r="CN530" s="3" t="str">
        <f t="shared" si="134"/>
        <v/>
      </c>
      <c r="CO530" s="3" t="str">
        <f t="shared" si="134"/>
        <v/>
      </c>
      <c r="CP530" s="3" t="str">
        <f t="shared" si="134"/>
        <v/>
      </c>
      <c r="CQ530" s="3" t="str">
        <f t="shared" si="134"/>
        <v/>
      </c>
      <c r="CR530" s="3" t="str">
        <f t="shared" si="134"/>
        <v/>
      </c>
      <c r="CS530" s="3" t="str">
        <f t="shared" si="134"/>
        <v/>
      </c>
      <c r="CT530" s="3" t="str">
        <f t="shared" si="129"/>
        <v/>
      </c>
      <c r="CU530" s="3" t="str">
        <f t="shared" si="129"/>
        <v/>
      </c>
      <c r="CV530" s="3" t="str">
        <f t="shared" si="129"/>
        <v/>
      </c>
      <c r="CW530" s="3" t="str">
        <f t="shared" ref="CW530:DG562" si="135">IF(AU530="Yes", CW$1,"")</f>
        <v/>
      </c>
      <c r="CX530" s="3" t="str">
        <f t="shared" si="135"/>
        <v/>
      </c>
      <c r="CY530" s="3" t="str">
        <f t="shared" si="135"/>
        <v/>
      </c>
      <c r="CZ530" s="3" t="str">
        <f t="shared" si="135"/>
        <v/>
      </c>
      <c r="DA530" s="3" t="str">
        <f t="shared" si="135"/>
        <v/>
      </c>
      <c r="DB530" s="3" t="str">
        <f t="shared" si="135"/>
        <v/>
      </c>
      <c r="DC530" s="3" t="str">
        <f t="shared" si="126"/>
        <v/>
      </c>
      <c r="DD530" s="3" t="str">
        <f t="shared" si="126"/>
        <v/>
      </c>
      <c r="DE530" s="3" t="str">
        <f t="shared" si="126"/>
        <v/>
      </c>
      <c r="DF530" s="3" t="str">
        <f t="shared" si="126"/>
        <v/>
      </c>
      <c r="DG530" s="3" t="str">
        <f t="shared" si="126"/>
        <v/>
      </c>
      <c r="DH530" s="3" t="str">
        <f t="shared" si="126"/>
        <v/>
      </c>
      <c r="DI530" s="3" t="str">
        <f t="shared" si="130"/>
        <v/>
      </c>
      <c r="DJ530" s="3" t="str">
        <f t="shared" si="130"/>
        <v/>
      </c>
      <c r="DK530" s="3" t="str">
        <f t="shared" si="130"/>
        <v/>
      </c>
      <c r="DL530" s="3" t="str">
        <f t="shared" si="130"/>
        <v/>
      </c>
      <c r="DM530" s="3" t="str">
        <f t="shared" si="133"/>
        <v/>
      </c>
      <c r="DN530" s="3" t="str">
        <f t="shared" si="133"/>
        <v/>
      </c>
      <c r="DO530" s="3" t="str">
        <f t="shared" si="133"/>
        <v/>
      </c>
      <c r="DP530" s="3" t="str">
        <f t="shared" si="124"/>
        <v/>
      </c>
      <c r="DQ530" s="3" t="str">
        <f t="shared" si="124"/>
        <v/>
      </c>
      <c r="DR530" s="3" t="str">
        <f t="shared" si="124"/>
        <v/>
      </c>
      <c r="DS530" s="3" t="str">
        <f t="shared" si="124"/>
        <v/>
      </c>
      <c r="DT530" s="3" t="str">
        <f t="shared" si="124"/>
        <v/>
      </c>
      <c r="DU530" s="3" t="str">
        <f t="shared" ref="DU530:DV593" si="136">IF(BS530="Yes", DU$1,"")</f>
        <v/>
      </c>
      <c r="DV530" s="3" t="str">
        <f t="shared" si="136"/>
        <v/>
      </c>
    </row>
    <row r="531" spans="1:126" ht="60">
      <c r="A531" t="s">
        <v>115</v>
      </c>
      <c r="B531">
        <v>2018</v>
      </c>
      <c r="C531" t="s">
        <v>114</v>
      </c>
      <c r="D531">
        <v>106990</v>
      </c>
      <c r="E531" s="31">
        <v>1318217221047</v>
      </c>
      <c r="F531" t="s">
        <v>880</v>
      </c>
      <c r="G531">
        <v>325211</v>
      </c>
      <c r="H531" t="s">
        <v>881</v>
      </c>
      <c r="I531" t="s">
        <v>882</v>
      </c>
      <c r="J531" t="s">
        <v>883</v>
      </c>
      <c r="K531" t="s">
        <v>250</v>
      </c>
      <c r="L531">
        <v>45001</v>
      </c>
      <c r="M531" s="3" t="str">
        <f t="shared" si="132"/>
        <v>95. USED AS A REACTANT, 96. P101  FEEDSTOCKS</v>
      </c>
      <c r="N531" s="3" t="s">
        <v>66</v>
      </c>
      <c r="O531" s="3" t="s">
        <v>1437</v>
      </c>
      <c r="P531">
        <v>1500</v>
      </c>
      <c r="Q531">
        <v>3100</v>
      </c>
      <c r="R531">
        <v>4600</v>
      </c>
      <c r="S531" s="3" t="s">
        <v>1405</v>
      </c>
      <c r="T531" s="3" t="s">
        <v>1405</v>
      </c>
      <c r="U531" s="3" t="s">
        <v>1405</v>
      </c>
      <c r="V531" s="3" t="s">
        <v>1405</v>
      </c>
      <c r="W531" s="3" t="s">
        <v>1405</v>
      </c>
      <c r="X531" s="3" t="s">
        <v>1405</v>
      </c>
      <c r="Y531" s="3" t="s">
        <v>1407</v>
      </c>
      <c r="Z531" s="3" t="s">
        <v>1407</v>
      </c>
      <c r="AA531" s="3" t="s">
        <v>1405</v>
      </c>
      <c r="AB531" s="3" t="s">
        <v>1405</v>
      </c>
      <c r="AC531" s="3" t="s">
        <v>1405</v>
      </c>
      <c r="AD531" s="3" t="s">
        <v>1405</v>
      </c>
      <c r="AE531" s="3" t="s">
        <v>1405</v>
      </c>
      <c r="AF531" s="3" t="s">
        <v>1405</v>
      </c>
      <c r="AG531" s="3" t="s">
        <v>1405</v>
      </c>
      <c r="AH531" s="3" t="s">
        <v>1405</v>
      </c>
      <c r="AI531" s="3" t="s">
        <v>1405</v>
      </c>
      <c r="AJ531" s="3" t="s">
        <v>1405</v>
      </c>
      <c r="AK531" s="3" t="s">
        <v>1405</v>
      </c>
      <c r="AL531" s="3" t="s">
        <v>1405</v>
      </c>
      <c r="AM531" s="3" t="s">
        <v>1405</v>
      </c>
      <c r="AN531" s="3" t="s">
        <v>1405</v>
      </c>
      <c r="AO531" s="3" t="s">
        <v>1405</v>
      </c>
      <c r="AP531" s="3" t="s">
        <v>1405</v>
      </c>
      <c r="AQ531" s="3" t="s">
        <v>1405</v>
      </c>
      <c r="AR531" s="3" t="s">
        <v>1405</v>
      </c>
      <c r="AS531" s="3" t="s">
        <v>1405</v>
      </c>
      <c r="AT531" s="3" t="s">
        <v>1405</v>
      </c>
      <c r="AU531" s="3" t="s">
        <v>1405</v>
      </c>
      <c r="AV531" s="3" t="s">
        <v>1405</v>
      </c>
      <c r="AW531" s="3" t="s">
        <v>1405</v>
      </c>
      <c r="AX531" s="3" t="s">
        <v>1405</v>
      </c>
      <c r="AY531" s="3" t="s">
        <v>1405</v>
      </c>
      <c r="AZ531" s="3" t="s">
        <v>1405</v>
      </c>
      <c r="BA531" s="3" t="s">
        <v>1405</v>
      </c>
      <c r="BB531" s="3" t="s">
        <v>1405</v>
      </c>
      <c r="BC531" s="3" t="s">
        <v>1405</v>
      </c>
      <c r="BD531" s="3" t="s">
        <v>1405</v>
      </c>
      <c r="BE531" s="3" t="s">
        <v>1405</v>
      </c>
      <c r="BF531" s="3" t="s">
        <v>1405</v>
      </c>
      <c r="BG531" s="3" t="s">
        <v>1405</v>
      </c>
      <c r="BH531" s="3" t="s">
        <v>1405</v>
      </c>
      <c r="BI531" s="3" t="s">
        <v>1405</v>
      </c>
      <c r="BJ531" s="3" t="s">
        <v>1405</v>
      </c>
      <c r="BK531" s="3" t="s">
        <v>1405</v>
      </c>
      <c r="BL531" s="3" t="s">
        <v>1405</v>
      </c>
      <c r="BM531" s="3" t="s">
        <v>1405</v>
      </c>
      <c r="BN531" s="3" t="s">
        <v>1405</v>
      </c>
      <c r="BO531" s="3" t="s">
        <v>1405</v>
      </c>
      <c r="BP531" s="3" t="s">
        <v>1405</v>
      </c>
      <c r="BQ531" s="3" t="s">
        <v>1405</v>
      </c>
      <c r="BR531" s="3" t="s">
        <v>1405</v>
      </c>
      <c r="BS531" s="3" t="s">
        <v>1405</v>
      </c>
      <c r="BT531" s="3" t="s">
        <v>1405</v>
      </c>
      <c r="BU531" s="3" t="str">
        <f t="shared" si="128"/>
        <v/>
      </c>
      <c r="BV531" s="3" t="str">
        <f t="shared" si="128"/>
        <v/>
      </c>
      <c r="BW531" s="3" t="str">
        <f t="shared" si="128"/>
        <v/>
      </c>
      <c r="BX531" s="3" t="str">
        <f t="shared" si="128"/>
        <v/>
      </c>
      <c r="BY531" s="3" t="str">
        <f t="shared" si="128"/>
        <v/>
      </c>
      <c r="BZ531" s="3" t="str">
        <f t="shared" si="131"/>
        <v/>
      </c>
      <c r="CA531" s="3" t="str">
        <f t="shared" si="131"/>
        <v>95. USED AS A REACTANT</v>
      </c>
      <c r="CB531" s="3" t="str">
        <f t="shared" si="131"/>
        <v>96. P101  FEEDSTOCKS</v>
      </c>
      <c r="CC531" s="3" t="str">
        <f t="shared" si="131"/>
        <v/>
      </c>
      <c r="CD531" s="3" t="str">
        <f t="shared" si="131"/>
        <v/>
      </c>
      <c r="CE531" s="3" t="str">
        <f t="shared" si="131"/>
        <v/>
      </c>
      <c r="CF531" s="3" t="str">
        <f t="shared" si="131"/>
        <v/>
      </c>
      <c r="CG531" s="3" t="str">
        <f t="shared" si="131"/>
        <v/>
      </c>
      <c r="CH531" s="3" t="str">
        <f t="shared" si="131"/>
        <v/>
      </c>
      <c r="CI531" s="3" t="str">
        <f t="shared" si="131"/>
        <v/>
      </c>
      <c r="CJ531" s="3" t="str">
        <f t="shared" si="131"/>
        <v/>
      </c>
      <c r="CK531" s="3" t="str">
        <f t="shared" si="131"/>
        <v/>
      </c>
      <c r="CL531" s="3" t="str">
        <f t="shared" si="131"/>
        <v/>
      </c>
      <c r="CM531" s="3" t="str">
        <f t="shared" si="131"/>
        <v/>
      </c>
      <c r="CN531" s="3" t="str">
        <f t="shared" si="134"/>
        <v/>
      </c>
      <c r="CO531" s="3" t="str">
        <f t="shared" si="134"/>
        <v/>
      </c>
      <c r="CP531" s="3" t="str">
        <f t="shared" si="134"/>
        <v/>
      </c>
      <c r="CQ531" s="3" t="str">
        <f t="shared" si="134"/>
        <v/>
      </c>
      <c r="CR531" s="3" t="str">
        <f t="shared" si="134"/>
        <v/>
      </c>
      <c r="CS531" s="3" t="str">
        <f t="shared" si="134"/>
        <v/>
      </c>
      <c r="CT531" s="3" t="str">
        <f t="shared" si="134"/>
        <v/>
      </c>
      <c r="CU531" s="3" t="str">
        <f t="shared" si="134"/>
        <v/>
      </c>
      <c r="CV531" s="3" t="str">
        <f t="shared" si="134"/>
        <v/>
      </c>
      <c r="CW531" s="3" t="str">
        <f t="shared" si="135"/>
        <v/>
      </c>
      <c r="CX531" s="3" t="str">
        <f t="shared" si="135"/>
        <v/>
      </c>
      <c r="CY531" s="3" t="str">
        <f t="shared" si="135"/>
        <v/>
      </c>
      <c r="CZ531" s="3" t="str">
        <f t="shared" si="135"/>
        <v/>
      </c>
      <c r="DA531" s="3" t="str">
        <f t="shared" si="135"/>
        <v/>
      </c>
      <c r="DB531" s="3" t="str">
        <f t="shared" si="135"/>
        <v/>
      </c>
      <c r="DC531" s="3" t="str">
        <f t="shared" si="126"/>
        <v/>
      </c>
      <c r="DD531" s="3" t="str">
        <f t="shared" si="126"/>
        <v/>
      </c>
      <c r="DE531" s="3" t="str">
        <f t="shared" si="126"/>
        <v/>
      </c>
      <c r="DF531" s="3" t="str">
        <f t="shared" si="126"/>
        <v/>
      </c>
      <c r="DG531" s="3" t="str">
        <f t="shared" si="126"/>
        <v/>
      </c>
      <c r="DH531" s="3" t="str">
        <f t="shared" si="126"/>
        <v/>
      </c>
      <c r="DI531" s="3" t="str">
        <f t="shared" si="130"/>
        <v/>
      </c>
      <c r="DJ531" s="3" t="str">
        <f t="shared" si="130"/>
        <v/>
      </c>
      <c r="DK531" s="3" t="str">
        <f t="shared" si="130"/>
        <v/>
      </c>
      <c r="DL531" s="3" t="str">
        <f t="shared" si="130"/>
        <v/>
      </c>
      <c r="DM531" s="3" t="str">
        <f t="shared" si="133"/>
        <v/>
      </c>
      <c r="DN531" s="3" t="str">
        <f t="shared" si="133"/>
        <v/>
      </c>
      <c r="DO531" s="3" t="str">
        <f t="shared" si="133"/>
        <v/>
      </c>
      <c r="DP531" s="3" t="str">
        <f t="shared" si="133"/>
        <v/>
      </c>
      <c r="DQ531" s="3" t="str">
        <f t="shared" si="133"/>
        <v/>
      </c>
      <c r="DR531" s="3" t="str">
        <f t="shared" si="133"/>
        <v/>
      </c>
      <c r="DS531" s="3" t="str">
        <f t="shared" si="133"/>
        <v/>
      </c>
      <c r="DT531" s="3" t="str">
        <f t="shared" si="133"/>
        <v/>
      </c>
      <c r="DU531" s="3" t="str">
        <f t="shared" si="136"/>
        <v/>
      </c>
      <c r="DV531" s="3" t="str">
        <f t="shared" si="136"/>
        <v/>
      </c>
    </row>
    <row r="532" spans="1:126" ht="60">
      <c r="A532" t="s">
        <v>115</v>
      </c>
      <c r="B532">
        <v>2019</v>
      </c>
      <c r="C532" t="s">
        <v>114</v>
      </c>
      <c r="D532">
        <v>106990</v>
      </c>
      <c r="E532" s="31">
        <v>1319218386946</v>
      </c>
      <c r="F532" t="s">
        <v>880</v>
      </c>
      <c r="G532">
        <v>325211</v>
      </c>
      <c r="H532" t="s">
        <v>881</v>
      </c>
      <c r="I532" t="s">
        <v>882</v>
      </c>
      <c r="J532" t="s">
        <v>883</v>
      </c>
      <c r="K532" t="s">
        <v>250</v>
      </c>
      <c r="L532">
        <v>45001</v>
      </c>
      <c r="M532" s="3" t="str">
        <f t="shared" si="132"/>
        <v>95. USED AS A REACTANT, 96. P101  FEEDSTOCKS</v>
      </c>
      <c r="N532" s="3" t="s">
        <v>66</v>
      </c>
      <c r="O532" s="3" t="s">
        <v>1437</v>
      </c>
      <c r="P532">
        <v>330</v>
      </c>
      <c r="Q532">
        <v>2200</v>
      </c>
      <c r="R532">
        <v>2530</v>
      </c>
      <c r="S532" s="3" t="s">
        <v>1405</v>
      </c>
      <c r="T532" s="3" t="s">
        <v>1405</v>
      </c>
      <c r="U532" s="3" t="s">
        <v>1405</v>
      </c>
      <c r="V532" s="3" t="s">
        <v>1405</v>
      </c>
      <c r="W532" s="3" t="s">
        <v>1405</v>
      </c>
      <c r="X532" s="3" t="s">
        <v>1405</v>
      </c>
      <c r="Y532" s="3" t="s">
        <v>1407</v>
      </c>
      <c r="Z532" s="3" t="s">
        <v>1407</v>
      </c>
      <c r="AA532" s="3" t="s">
        <v>1405</v>
      </c>
      <c r="AB532" s="3" t="s">
        <v>1405</v>
      </c>
      <c r="AC532" s="3" t="s">
        <v>1405</v>
      </c>
      <c r="AD532" s="3" t="s">
        <v>1405</v>
      </c>
      <c r="AE532" s="3" t="s">
        <v>1405</v>
      </c>
      <c r="AF532" s="3" t="s">
        <v>1405</v>
      </c>
      <c r="AG532" s="3" t="s">
        <v>1405</v>
      </c>
      <c r="AH532" s="3" t="s">
        <v>1405</v>
      </c>
      <c r="AI532" s="3" t="s">
        <v>1405</v>
      </c>
      <c r="AJ532" s="3" t="s">
        <v>1405</v>
      </c>
      <c r="AK532" s="3" t="s">
        <v>1405</v>
      </c>
      <c r="AL532" s="3" t="s">
        <v>1405</v>
      </c>
      <c r="AM532" s="3" t="s">
        <v>1405</v>
      </c>
      <c r="AN532" s="3" t="s">
        <v>1405</v>
      </c>
      <c r="AO532" s="3" t="s">
        <v>1405</v>
      </c>
      <c r="AP532" s="3" t="s">
        <v>1405</v>
      </c>
      <c r="AQ532" s="3" t="s">
        <v>1405</v>
      </c>
      <c r="AR532" s="3" t="s">
        <v>1405</v>
      </c>
      <c r="AS532" s="3" t="s">
        <v>1405</v>
      </c>
      <c r="AT532" s="3" t="s">
        <v>1405</v>
      </c>
      <c r="AU532" s="3" t="s">
        <v>1405</v>
      </c>
      <c r="AV532" s="3" t="s">
        <v>1405</v>
      </c>
      <c r="AW532" s="3" t="s">
        <v>1405</v>
      </c>
      <c r="AX532" s="3" t="s">
        <v>1405</v>
      </c>
      <c r="AY532" s="3" t="s">
        <v>1405</v>
      </c>
      <c r="AZ532" s="3" t="s">
        <v>1405</v>
      </c>
      <c r="BA532" s="3" t="s">
        <v>1405</v>
      </c>
      <c r="BB532" s="3" t="s">
        <v>1405</v>
      </c>
      <c r="BC532" s="3" t="s">
        <v>1405</v>
      </c>
      <c r="BD532" s="3" t="s">
        <v>1405</v>
      </c>
      <c r="BE532" s="3" t="s">
        <v>1405</v>
      </c>
      <c r="BF532" s="3" t="s">
        <v>1405</v>
      </c>
      <c r="BG532" s="3" t="s">
        <v>1405</v>
      </c>
      <c r="BH532" s="3" t="s">
        <v>1405</v>
      </c>
      <c r="BI532" s="3" t="s">
        <v>1405</v>
      </c>
      <c r="BJ532" s="3" t="s">
        <v>1405</v>
      </c>
      <c r="BK532" s="3" t="s">
        <v>1405</v>
      </c>
      <c r="BL532" s="3" t="s">
        <v>1405</v>
      </c>
      <c r="BM532" s="3" t="s">
        <v>1405</v>
      </c>
      <c r="BN532" s="3" t="s">
        <v>1405</v>
      </c>
      <c r="BO532" s="3" t="s">
        <v>1405</v>
      </c>
      <c r="BP532" s="3" t="s">
        <v>1405</v>
      </c>
      <c r="BQ532" s="3" t="s">
        <v>1405</v>
      </c>
      <c r="BR532" s="3" t="s">
        <v>1405</v>
      </c>
      <c r="BS532" s="3" t="s">
        <v>1405</v>
      </c>
      <c r="BT532" s="3" t="s">
        <v>1405</v>
      </c>
      <c r="BU532" s="3" t="str">
        <f t="shared" si="128"/>
        <v/>
      </c>
      <c r="BV532" s="3" t="str">
        <f t="shared" si="128"/>
        <v/>
      </c>
      <c r="BW532" s="3" t="str">
        <f t="shared" si="128"/>
        <v/>
      </c>
      <c r="BX532" s="3" t="str">
        <f t="shared" si="128"/>
        <v/>
      </c>
      <c r="BY532" s="3" t="str">
        <f t="shared" si="128"/>
        <v/>
      </c>
      <c r="BZ532" s="3" t="str">
        <f t="shared" si="131"/>
        <v/>
      </c>
      <c r="CA532" s="3" t="str">
        <f t="shared" si="131"/>
        <v>95. USED AS A REACTANT</v>
      </c>
      <c r="CB532" s="3" t="str">
        <f t="shared" si="131"/>
        <v>96. P101  FEEDSTOCKS</v>
      </c>
      <c r="CC532" s="3" t="str">
        <f t="shared" si="131"/>
        <v/>
      </c>
      <c r="CD532" s="3" t="str">
        <f t="shared" si="131"/>
        <v/>
      </c>
      <c r="CE532" s="3" t="str">
        <f t="shared" si="131"/>
        <v/>
      </c>
      <c r="CF532" s="3" t="str">
        <f t="shared" si="131"/>
        <v/>
      </c>
      <c r="CG532" s="3" t="str">
        <f t="shared" si="131"/>
        <v/>
      </c>
      <c r="CH532" s="3" t="str">
        <f t="shared" si="131"/>
        <v/>
      </c>
      <c r="CI532" s="3" t="str">
        <f t="shared" si="131"/>
        <v/>
      </c>
      <c r="CJ532" s="3" t="str">
        <f t="shared" si="131"/>
        <v/>
      </c>
      <c r="CK532" s="3" t="str">
        <f t="shared" si="131"/>
        <v/>
      </c>
      <c r="CL532" s="3" t="str">
        <f t="shared" si="131"/>
        <v/>
      </c>
      <c r="CM532" s="3" t="str">
        <f t="shared" si="131"/>
        <v/>
      </c>
      <c r="CN532" s="3" t="str">
        <f t="shared" si="134"/>
        <v/>
      </c>
      <c r="CO532" s="3" t="str">
        <f t="shared" si="134"/>
        <v/>
      </c>
      <c r="CP532" s="3" t="str">
        <f t="shared" si="134"/>
        <v/>
      </c>
      <c r="CQ532" s="3" t="str">
        <f t="shared" si="134"/>
        <v/>
      </c>
      <c r="CR532" s="3" t="str">
        <f t="shared" si="134"/>
        <v/>
      </c>
      <c r="CS532" s="3" t="str">
        <f t="shared" si="134"/>
        <v/>
      </c>
      <c r="CT532" s="3" t="str">
        <f t="shared" si="134"/>
        <v/>
      </c>
      <c r="CU532" s="3" t="str">
        <f t="shared" si="134"/>
        <v/>
      </c>
      <c r="CV532" s="3" t="str">
        <f t="shared" si="134"/>
        <v/>
      </c>
      <c r="CW532" s="3" t="str">
        <f t="shared" si="135"/>
        <v/>
      </c>
      <c r="CX532" s="3" t="str">
        <f t="shared" si="135"/>
        <v/>
      </c>
      <c r="CY532" s="3" t="str">
        <f t="shared" si="135"/>
        <v/>
      </c>
      <c r="CZ532" s="3" t="str">
        <f t="shared" si="135"/>
        <v/>
      </c>
      <c r="DA532" s="3" t="str">
        <f t="shared" si="135"/>
        <v/>
      </c>
      <c r="DB532" s="3" t="str">
        <f t="shared" si="135"/>
        <v/>
      </c>
      <c r="DC532" s="3" t="str">
        <f t="shared" si="126"/>
        <v/>
      </c>
      <c r="DD532" s="3" t="str">
        <f t="shared" si="126"/>
        <v/>
      </c>
      <c r="DE532" s="3" t="str">
        <f t="shared" si="126"/>
        <v/>
      </c>
      <c r="DF532" s="3" t="str">
        <f t="shared" si="126"/>
        <v/>
      </c>
      <c r="DG532" s="3" t="str">
        <f t="shared" si="126"/>
        <v/>
      </c>
      <c r="DH532" s="3" t="str">
        <f t="shared" si="126"/>
        <v/>
      </c>
      <c r="DI532" s="3" t="str">
        <f t="shared" si="130"/>
        <v/>
      </c>
      <c r="DJ532" s="3" t="str">
        <f t="shared" si="130"/>
        <v/>
      </c>
      <c r="DK532" s="3" t="str">
        <f t="shared" si="130"/>
        <v/>
      </c>
      <c r="DL532" s="3" t="str">
        <f t="shared" si="130"/>
        <v/>
      </c>
      <c r="DM532" s="3" t="str">
        <f t="shared" si="133"/>
        <v/>
      </c>
      <c r="DN532" s="3" t="str">
        <f t="shared" si="133"/>
        <v/>
      </c>
      <c r="DO532" s="3" t="str">
        <f t="shared" si="133"/>
        <v/>
      </c>
      <c r="DP532" s="3" t="str">
        <f t="shared" si="133"/>
        <v/>
      </c>
      <c r="DQ532" s="3" t="str">
        <f t="shared" si="133"/>
        <v/>
      </c>
      <c r="DR532" s="3" t="str">
        <f t="shared" si="133"/>
        <v/>
      </c>
      <c r="DS532" s="3" t="str">
        <f t="shared" si="133"/>
        <v/>
      </c>
      <c r="DT532" s="3" t="str">
        <f t="shared" si="133"/>
        <v/>
      </c>
      <c r="DU532" s="3" t="str">
        <f t="shared" si="136"/>
        <v/>
      </c>
      <c r="DV532" s="3" t="str">
        <f t="shared" si="136"/>
        <v/>
      </c>
    </row>
    <row r="533" spans="1:126" ht="60">
      <c r="A533" t="s">
        <v>115</v>
      </c>
      <c r="B533">
        <v>2020</v>
      </c>
      <c r="C533" t="s">
        <v>114</v>
      </c>
      <c r="D533">
        <v>106990</v>
      </c>
      <c r="E533" s="31">
        <v>1320219278658</v>
      </c>
      <c r="F533" t="s">
        <v>880</v>
      </c>
      <c r="G533">
        <v>325211</v>
      </c>
      <c r="H533" t="s">
        <v>881</v>
      </c>
      <c r="I533" t="s">
        <v>882</v>
      </c>
      <c r="J533" t="s">
        <v>883</v>
      </c>
      <c r="K533" t="s">
        <v>250</v>
      </c>
      <c r="L533">
        <v>45001</v>
      </c>
      <c r="M533" s="3" t="str">
        <f t="shared" si="132"/>
        <v>89. PRODUCE THE CHEMICAL, 93. AS A BYPRODUCT, 95. USED AS A REACTANT, 96. P101  FEEDSTOCKS</v>
      </c>
      <c r="N533" s="3" t="s">
        <v>66</v>
      </c>
      <c r="O533" s="3" t="s">
        <v>1437</v>
      </c>
      <c r="P533">
        <v>180</v>
      </c>
      <c r="Q533">
        <v>2200</v>
      </c>
      <c r="R533">
        <v>2380</v>
      </c>
      <c r="S533" s="3" t="s">
        <v>1407</v>
      </c>
      <c r="T533" s="3" t="s">
        <v>1405</v>
      </c>
      <c r="U533" s="3" t="s">
        <v>1405</v>
      </c>
      <c r="V533" s="3" t="s">
        <v>1405</v>
      </c>
      <c r="W533" s="3" t="s">
        <v>1407</v>
      </c>
      <c r="X533" s="3" t="s">
        <v>1405</v>
      </c>
      <c r="Y533" s="3" t="s">
        <v>1407</v>
      </c>
      <c r="Z533" s="3" t="s">
        <v>1407</v>
      </c>
      <c r="AA533" s="3" t="s">
        <v>1405</v>
      </c>
      <c r="AB533" s="3" t="s">
        <v>1405</v>
      </c>
      <c r="AC533" s="3" t="s">
        <v>1405</v>
      </c>
      <c r="AD533" s="3" t="s">
        <v>1405</v>
      </c>
      <c r="AE533" s="3" t="s">
        <v>1405</v>
      </c>
      <c r="AF533" s="3" t="s">
        <v>1405</v>
      </c>
      <c r="AG533" s="3" t="s">
        <v>1405</v>
      </c>
      <c r="AH533" s="3" t="s">
        <v>1405</v>
      </c>
      <c r="AI533" s="3" t="s">
        <v>1405</v>
      </c>
      <c r="AJ533" s="3" t="s">
        <v>1405</v>
      </c>
      <c r="AK533" s="3" t="s">
        <v>1405</v>
      </c>
      <c r="AL533" s="3" t="s">
        <v>1405</v>
      </c>
      <c r="AM533" s="3" t="s">
        <v>1405</v>
      </c>
      <c r="AN533" s="3" t="s">
        <v>1405</v>
      </c>
      <c r="AO533" s="3" t="s">
        <v>1405</v>
      </c>
      <c r="AP533" s="3" t="s">
        <v>1405</v>
      </c>
      <c r="AQ533" s="3" t="s">
        <v>1405</v>
      </c>
      <c r="AR533" s="3" t="s">
        <v>1405</v>
      </c>
      <c r="AS533" s="3" t="s">
        <v>1405</v>
      </c>
      <c r="AT533" s="3" t="s">
        <v>1405</v>
      </c>
      <c r="AU533" s="3" t="s">
        <v>1405</v>
      </c>
      <c r="AV533" s="3" t="s">
        <v>1405</v>
      </c>
      <c r="AW533" s="3" t="s">
        <v>1405</v>
      </c>
      <c r="AX533" s="3" t="s">
        <v>1405</v>
      </c>
      <c r="AY533" s="3" t="s">
        <v>1405</v>
      </c>
      <c r="AZ533" s="3" t="s">
        <v>1405</v>
      </c>
      <c r="BA533" s="3" t="s">
        <v>1405</v>
      </c>
      <c r="BB533" s="3" t="s">
        <v>1405</v>
      </c>
      <c r="BC533" s="3" t="s">
        <v>1405</v>
      </c>
      <c r="BD533" s="3" t="s">
        <v>1405</v>
      </c>
      <c r="BE533" s="3" t="s">
        <v>1405</v>
      </c>
      <c r="BF533" s="3" t="s">
        <v>1405</v>
      </c>
      <c r="BG533" s="3" t="s">
        <v>1405</v>
      </c>
      <c r="BH533" s="3" t="s">
        <v>1405</v>
      </c>
      <c r="BI533" s="3" t="s">
        <v>1405</v>
      </c>
      <c r="BJ533" s="3" t="s">
        <v>1405</v>
      </c>
      <c r="BK533" s="3" t="s">
        <v>1405</v>
      </c>
      <c r="BL533" s="3" t="s">
        <v>1405</v>
      </c>
      <c r="BM533" s="3" t="s">
        <v>1405</v>
      </c>
      <c r="BN533" s="3" t="s">
        <v>1405</v>
      </c>
      <c r="BO533" s="3" t="s">
        <v>1405</v>
      </c>
      <c r="BP533" s="3" t="s">
        <v>1405</v>
      </c>
      <c r="BQ533" s="3" t="s">
        <v>1405</v>
      </c>
      <c r="BR533" s="3" t="s">
        <v>1405</v>
      </c>
      <c r="BS533" s="3" t="s">
        <v>1405</v>
      </c>
      <c r="BT533" s="3" t="s">
        <v>1405</v>
      </c>
      <c r="BU533" s="3" t="str">
        <f t="shared" si="128"/>
        <v>89. PRODUCE THE CHEMICAL</v>
      </c>
      <c r="BV533" s="3" t="str">
        <f t="shared" si="128"/>
        <v/>
      </c>
      <c r="BW533" s="3" t="str">
        <f t="shared" si="128"/>
        <v/>
      </c>
      <c r="BX533" s="3" t="str">
        <f t="shared" si="128"/>
        <v/>
      </c>
      <c r="BY533" s="3" t="str">
        <f t="shared" si="128"/>
        <v>93. AS A BYPRODUCT</v>
      </c>
      <c r="BZ533" s="3" t="str">
        <f t="shared" si="131"/>
        <v/>
      </c>
      <c r="CA533" s="3" t="str">
        <f t="shared" si="131"/>
        <v>95. USED AS A REACTANT</v>
      </c>
      <c r="CB533" s="3" t="str">
        <f t="shared" si="131"/>
        <v>96. P101  FEEDSTOCKS</v>
      </c>
      <c r="CC533" s="3" t="str">
        <f t="shared" si="131"/>
        <v/>
      </c>
      <c r="CD533" s="3" t="str">
        <f t="shared" si="131"/>
        <v/>
      </c>
      <c r="CE533" s="3" t="str">
        <f t="shared" si="131"/>
        <v/>
      </c>
      <c r="CF533" s="3" t="str">
        <f t="shared" si="131"/>
        <v/>
      </c>
      <c r="CG533" s="3" t="str">
        <f t="shared" si="131"/>
        <v/>
      </c>
      <c r="CH533" s="3" t="str">
        <f t="shared" si="131"/>
        <v/>
      </c>
      <c r="CI533" s="3" t="str">
        <f t="shared" si="131"/>
        <v/>
      </c>
      <c r="CJ533" s="3" t="str">
        <f t="shared" si="131"/>
        <v/>
      </c>
      <c r="CK533" s="3" t="str">
        <f t="shared" si="131"/>
        <v/>
      </c>
      <c r="CL533" s="3" t="str">
        <f t="shared" si="131"/>
        <v/>
      </c>
      <c r="CM533" s="3" t="str">
        <f t="shared" si="131"/>
        <v/>
      </c>
      <c r="CN533" s="3" t="str">
        <f t="shared" si="134"/>
        <v/>
      </c>
      <c r="CO533" s="3" t="str">
        <f t="shared" si="134"/>
        <v/>
      </c>
      <c r="CP533" s="3" t="str">
        <f t="shared" si="134"/>
        <v/>
      </c>
      <c r="CQ533" s="3" t="str">
        <f t="shared" si="134"/>
        <v/>
      </c>
      <c r="CR533" s="3" t="str">
        <f t="shared" si="134"/>
        <v/>
      </c>
      <c r="CS533" s="3" t="str">
        <f t="shared" si="134"/>
        <v/>
      </c>
      <c r="CT533" s="3" t="str">
        <f t="shared" si="134"/>
        <v/>
      </c>
      <c r="CU533" s="3" t="str">
        <f t="shared" si="134"/>
        <v/>
      </c>
      <c r="CV533" s="3" t="str">
        <f t="shared" si="134"/>
        <v/>
      </c>
      <c r="CW533" s="3" t="str">
        <f t="shared" si="135"/>
        <v/>
      </c>
      <c r="CX533" s="3" t="str">
        <f t="shared" si="135"/>
        <v/>
      </c>
      <c r="CY533" s="3" t="str">
        <f t="shared" si="135"/>
        <v/>
      </c>
      <c r="CZ533" s="3" t="str">
        <f t="shared" si="135"/>
        <v/>
      </c>
      <c r="DA533" s="3" t="str">
        <f t="shared" si="135"/>
        <v/>
      </c>
      <c r="DB533" s="3" t="str">
        <f t="shared" si="135"/>
        <v/>
      </c>
      <c r="DC533" s="3" t="str">
        <f t="shared" si="126"/>
        <v/>
      </c>
      <c r="DD533" s="3" t="str">
        <f t="shared" si="126"/>
        <v/>
      </c>
      <c r="DE533" s="3" t="str">
        <f t="shared" si="126"/>
        <v/>
      </c>
      <c r="DF533" s="3" t="str">
        <f t="shared" si="126"/>
        <v/>
      </c>
      <c r="DG533" s="3" t="str">
        <f t="shared" si="126"/>
        <v/>
      </c>
      <c r="DH533" s="3" t="str">
        <f t="shared" si="126"/>
        <v/>
      </c>
      <c r="DI533" s="3" t="str">
        <f t="shared" si="130"/>
        <v/>
      </c>
      <c r="DJ533" s="3" t="str">
        <f t="shared" si="130"/>
        <v/>
      </c>
      <c r="DK533" s="3" t="str">
        <f t="shared" si="130"/>
        <v/>
      </c>
      <c r="DL533" s="3" t="str">
        <f t="shared" si="130"/>
        <v/>
      </c>
      <c r="DM533" s="3" t="str">
        <f t="shared" si="133"/>
        <v/>
      </c>
      <c r="DN533" s="3" t="str">
        <f t="shared" si="133"/>
        <v/>
      </c>
      <c r="DO533" s="3" t="str">
        <f t="shared" si="133"/>
        <v/>
      </c>
      <c r="DP533" s="3" t="str">
        <f t="shared" si="133"/>
        <v/>
      </c>
      <c r="DQ533" s="3" t="str">
        <f t="shared" si="133"/>
        <v/>
      </c>
      <c r="DR533" s="3" t="str">
        <f t="shared" si="133"/>
        <v/>
      </c>
      <c r="DS533" s="3" t="str">
        <f t="shared" si="133"/>
        <v/>
      </c>
      <c r="DT533" s="3" t="str">
        <f t="shared" si="133"/>
        <v/>
      </c>
      <c r="DU533" s="3" t="str">
        <f t="shared" si="136"/>
        <v/>
      </c>
      <c r="DV533" s="3" t="str">
        <f t="shared" si="136"/>
        <v/>
      </c>
    </row>
    <row r="534" spans="1:126" ht="60">
      <c r="A534" t="s">
        <v>115</v>
      </c>
      <c r="B534">
        <v>2021</v>
      </c>
      <c r="C534" t="s">
        <v>114</v>
      </c>
      <c r="D534">
        <v>106990</v>
      </c>
      <c r="E534" s="31">
        <v>1321220092225</v>
      </c>
      <c r="F534" t="s">
        <v>880</v>
      </c>
      <c r="G534">
        <v>325211</v>
      </c>
      <c r="H534" t="s">
        <v>881</v>
      </c>
      <c r="I534" t="s">
        <v>882</v>
      </c>
      <c r="J534" t="s">
        <v>883</v>
      </c>
      <c r="K534" t="s">
        <v>250</v>
      </c>
      <c r="L534">
        <v>45001</v>
      </c>
      <c r="M534" s="3" t="str">
        <f t="shared" si="132"/>
        <v>95. USED AS A REACTANT, 96. P101  FEEDSTOCKS</v>
      </c>
      <c r="N534" s="3" t="s">
        <v>66</v>
      </c>
      <c r="O534" s="3" t="s">
        <v>1437</v>
      </c>
      <c r="P534">
        <v>180</v>
      </c>
      <c r="Q534">
        <v>3600</v>
      </c>
      <c r="R534">
        <v>3780</v>
      </c>
      <c r="S534" s="3" t="s">
        <v>1405</v>
      </c>
      <c r="T534" s="3" t="s">
        <v>1405</v>
      </c>
      <c r="U534" s="3" t="s">
        <v>1405</v>
      </c>
      <c r="V534" s="3" t="s">
        <v>1405</v>
      </c>
      <c r="W534" s="3" t="s">
        <v>1405</v>
      </c>
      <c r="X534" s="3" t="s">
        <v>1405</v>
      </c>
      <c r="Y534" s="3" t="s">
        <v>1407</v>
      </c>
      <c r="Z534" s="3" t="s">
        <v>1407</v>
      </c>
      <c r="AA534" s="3" t="s">
        <v>1405</v>
      </c>
      <c r="AB534" s="3" t="s">
        <v>1405</v>
      </c>
      <c r="AC534" s="3" t="s">
        <v>1405</v>
      </c>
      <c r="AD534" s="3" t="s">
        <v>1405</v>
      </c>
      <c r="AE534" s="3" t="s">
        <v>1405</v>
      </c>
      <c r="AF534" s="3" t="s">
        <v>1405</v>
      </c>
      <c r="AG534" s="3" t="s">
        <v>1405</v>
      </c>
      <c r="AH534" s="3" t="s">
        <v>1405</v>
      </c>
      <c r="AI534" s="3" t="s">
        <v>1405</v>
      </c>
      <c r="AJ534" s="3" t="s">
        <v>1405</v>
      </c>
      <c r="AK534" s="3" t="s">
        <v>1405</v>
      </c>
      <c r="AL534" s="3" t="s">
        <v>1405</v>
      </c>
      <c r="AM534" s="3" t="s">
        <v>1405</v>
      </c>
      <c r="AN534" s="3" t="s">
        <v>1405</v>
      </c>
      <c r="AO534" s="3" t="s">
        <v>1405</v>
      </c>
      <c r="AP534" s="3" t="s">
        <v>1405</v>
      </c>
      <c r="AQ534" s="3" t="s">
        <v>1405</v>
      </c>
      <c r="AR534" s="3" t="s">
        <v>1405</v>
      </c>
      <c r="AS534" s="3" t="s">
        <v>1405</v>
      </c>
      <c r="AT534" s="3" t="s">
        <v>1405</v>
      </c>
      <c r="AU534" s="3" t="s">
        <v>1405</v>
      </c>
      <c r="AV534" s="3" t="s">
        <v>1405</v>
      </c>
      <c r="AW534" s="3" t="s">
        <v>1405</v>
      </c>
      <c r="AX534" s="3" t="s">
        <v>1405</v>
      </c>
      <c r="AY534" s="3" t="s">
        <v>1405</v>
      </c>
      <c r="AZ534" s="3" t="s">
        <v>1405</v>
      </c>
      <c r="BA534" s="3" t="s">
        <v>1405</v>
      </c>
      <c r="BB534" s="3" t="s">
        <v>1405</v>
      </c>
      <c r="BC534" s="3" t="s">
        <v>1405</v>
      </c>
      <c r="BD534" s="3" t="s">
        <v>1405</v>
      </c>
      <c r="BE534" s="3" t="s">
        <v>1405</v>
      </c>
      <c r="BF534" s="3" t="s">
        <v>1405</v>
      </c>
      <c r="BG534" s="3" t="s">
        <v>1405</v>
      </c>
      <c r="BH534" s="3" t="s">
        <v>1405</v>
      </c>
      <c r="BI534" s="3" t="s">
        <v>1405</v>
      </c>
      <c r="BJ534" s="3" t="s">
        <v>1405</v>
      </c>
      <c r="BK534" s="3" t="s">
        <v>1405</v>
      </c>
      <c r="BL534" s="3" t="s">
        <v>1405</v>
      </c>
      <c r="BM534" s="3" t="s">
        <v>1405</v>
      </c>
      <c r="BN534" s="3" t="s">
        <v>1405</v>
      </c>
      <c r="BO534" s="3" t="s">
        <v>1405</v>
      </c>
      <c r="BP534" s="3" t="s">
        <v>1405</v>
      </c>
      <c r="BQ534" s="3" t="s">
        <v>1405</v>
      </c>
      <c r="BR534" s="3" t="s">
        <v>1405</v>
      </c>
      <c r="BS534" s="3" t="s">
        <v>1405</v>
      </c>
      <c r="BT534" s="3" t="s">
        <v>1405</v>
      </c>
      <c r="BU534" s="3" t="str">
        <f t="shared" si="128"/>
        <v/>
      </c>
      <c r="BV534" s="3" t="str">
        <f t="shared" si="128"/>
        <v/>
      </c>
      <c r="BW534" s="3" t="str">
        <f t="shared" si="128"/>
        <v/>
      </c>
      <c r="BX534" s="3" t="str">
        <f t="shared" si="128"/>
        <v/>
      </c>
      <c r="BY534" s="3" t="str">
        <f t="shared" si="128"/>
        <v/>
      </c>
      <c r="BZ534" s="3" t="str">
        <f t="shared" si="131"/>
        <v/>
      </c>
      <c r="CA534" s="3" t="str">
        <f t="shared" si="131"/>
        <v>95. USED AS A REACTANT</v>
      </c>
      <c r="CB534" s="3" t="str">
        <f t="shared" si="131"/>
        <v>96. P101  FEEDSTOCKS</v>
      </c>
      <c r="CC534" s="3" t="str">
        <f t="shared" si="131"/>
        <v/>
      </c>
      <c r="CD534" s="3" t="str">
        <f t="shared" si="131"/>
        <v/>
      </c>
      <c r="CE534" s="3" t="str">
        <f t="shared" si="131"/>
        <v/>
      </c>
      <c r="CF534" s="3" t="str">
        <f t="shared" ref="CF534:CS562" si="137">IF(AD534="Yes", CF$1,"")</f>
        <v/>
      </c>
      <c r="CG534" s="3" t="str">
        <f t="shared" si="137"/>
        <v/>
      </c>
      <c r="CH534" s="3" t="str">
        <f t="shared" si="137"/>
        <v/>
      </c>
      <c r="CI534" s="3" t="str">
        <f t="shared" si="137"/>
        <v/>
      </c>
      <c r="CJ534" s="3" t="str">
        <f t="shared" si="137"/>
        <v/>
      </c>
      <c r="CK534" s="3" t="str">
        <f t="shared" si="137"/>
        <v/>
      </c>
      <c r="CL534" s="3" t="str">
        <f t="shared" si="137"/>
        <v/>
      </c>
      <c r="CM534" s="3" t="str">
        <f t="shared" si="137"/>
        <v/>
      </c>
      <c r="CN534" s="3" t="str">
        <f t="shared" si="134"/>
        <v/>
      </c>
      <c r="CO534" s="3" t="str">
        <f t="shared" si="134"/>
        <v/>
      </c>
      <c r="CP534" s="3" t="str">
        <f t="shared" si="134"/>
        <v/>
      </c>
      <c r="CQ534" s="3" t="str">
        <f t="shared" si="134"/>
        <v/>
      </c>
      <c r="CR534" s="3" t="str">
        <f t="shared" si="134"/>
        <v/>
      </c>
      <c r="CS534" s="3" t="str">
        <f t="shared" si="134"/>
        <v/>
      </c>
      <c r="CT534" s="3" t="str">
        <f t="shared" si="134"/>
        <v/>
      </c>
      <c r="CU534" s="3" t="str">
        <f t="shared" si="134"/>
        <v/>
      </c>
      <c r="CV534" s="3" t="str">
        <f t="shared" si="134"/>
        <v/>
      </c>
      <c r="CW534" s="3" t="str">
        <f t="shared" si="135"/>
        <v/>
      </c>
      <c r="CX534" s="3" t="str">
        <f t="shared" si="135"/>
        <v/>
      </c>
      <c r="CY534" s="3" t="str">
        <f t="shared" si="135"/>
        <v/>
      </c>
      <c r="CZ534" s="3" t="str">
        <f t="shared" si="135"/>
        <v/>
      </c>
      <c r="DA534" s="3" t="str">
        <f t="shared" si="135"/>
        <v/>
      </c>
      <c r="DB534" s="3" t="str">
        <f t="shared" si="135"/>
        <v/>
      </c>
      <c r="DC534" s="3" t="str">
        <f t="shared" si="126"/>
        <v/>
      </c>
      <c r="DD534" s="3" t="str">
        <f t="shared" si="126"/>
        <v/>
      </c>
      <c r="DE534" s="3" t="str">
        <f t="shared" si="126"/>
        <v/>
      </c>
      <c r="DF534" s="3" t="str">
        <f t="shared" si="126"/>
        <v/>
      </c>
      <c r="DG534" s="3" t="str">
        <f t="shared" si="126"/>
        <v/>
      </c>
      <c r="DH534" s="3" t="str">
        <f t="shared" si="126"/>
        <v/>
      </c>
      <c r="DI534" s="3" t="str">
        <f t="shared" si="130"/>
        <v/>
      </c>
      <c r="DJ534" s="3" t="str">
        <f t="shared" si="130"/>
        <v/>
      </c>
      <c r="DK534" s="3" t="str">
        <f t="shared" si="130"/>
        <v/>
      </c>
      <c r="DL534" s="3" t="str">
        <f t="shared" si="130"/>
        <v/>
      </c>
      <c r="DM534" s="3" t="str">
        <f t="shared" si="133"/>
        <v/>
      </c>
      <c r="DN534" s="3" t="str">
        <f t="shared" si="133"/>
        <v/>
      </c>
      <c r="DO534" s="3" t="str">
        <f t="shared" si="133"/>
        <v/>
      </c>
      <c r="DP534" s="3" t="str">
        <f t="shared" si="133"/>
        <v/>
      </c>
      <c r="DQ534" s="3" t="str">
        <f t="shared" si="133"/>
        <v/>
      </c>
      <c r="DR534" s="3" t="str">
        <f t="shared" si="133"/>
        <v/>
      </c>
      <c r="DS534" s="3" t="str">
        <f t="shared" si="133"/>
        <v/>
      </c>
      <c r="DT534" s="3" t="str">
        <f t="shared" si="133"/>
        <v/>
      </c>
      <c r="DU534" s="3" t="str">
        <f t="shared" si="136"/>
        <v/>
      </c>
      <c r="DV534" s="3" t="str">
        <f t="shared" si="136"/>
        <v/>
      </c>
    </row>
    <row r="535" spans="1:126" ht="45">
      <c r="A535" t="s">
        <v>115</v>
      </c>
      <c r="B535">
        <v>2016</v>
      </c>
      <c r="C535" t="s">
        <v>114</v>
      </c>
      <c r="D535">
        <v>106990</v>
      </c>
      <c r="E535" s="31">
        <v>1316215455268</v>
      </c>
      <c r="F535" t="s">
        <v>884</v>
      </c>
      <c r="G535">
        <v>325199</v>
      </c>
      <c r="H535" t="s">
        <v>885</v>
      </c>
      <c r="I535" t="s">
        <v>886</v>
      </c>
      <c r="J535" t="s">
        <v>887</v>
      </c>
      <c r="K535" t="s">
        <v>148</v>
      </c>
      <c r="L535">
        <v>77511</v>
      </c>
      <c r="M535" s="3" t="str">
        <f t="shared" si="132"/>
        <v>89. PRODUCE THE CHEMICAL, 92. SALE OR DISTRIBUTION OF THE CHEMICAL, 93. AS A BYPRODUCT, 133. ANCILLARY OR OTHER USE</v>
      </c>
      <c r="N535" s="3" t="s">
        <v>53</v>
      </c>
      <c r="O535" s="3" t="s">
        <v>1461</v>
      </c>
      <c r="P535">
        <v>19836</v>
      </c>
      <c r="Q535">
        <v>74832</v>
      </c>
      <c r="R535">
        <v>94668</v>
      </c>
      <c r="S535" s="3" t="s">
        <v>1407</v>
      </c>
      <c r="T535" s="3" t="s">
        <v>1405</v>
      </c>
      <c r="U535" s="3" t="s">
        <v>1405</v>
      </c>
      <c r="V535" s="3" t="s">
        <v>1407</v>
      </c>
      <c r="W535" s="3" t="s">
        <v>1407</v>
      </c>
      <c r="X535" s="3" t="s">
        <v>1405</v>
      </c>
      <c r="Y535" s="3" t="s">
        <v>1405</v>
      </c>
      <c r="AE535" s="3" t="s">
        <v>1405</v>
      </c>
      <c r="AR535" s="3" t="s">
        <v>1405</v>
      </c>
      <c r="AS535" s="3" t="s">
        <v>1405</v>
      </c>
      <c r="AT535" s="3" t="s">
        <v>1405</v>
      </c>
      <c r="AV535" s="3" t="s">
        <v>1405</v>
      </c>
      <c r="BD535" s="3" t="s">
        <v>1405</v>
      </c>
      <c r="BK535" s="3" t="s">
        <v>1407</v>
      </c>
      <c r="BU535" s="3" t="str">
        <f t="shared" si="128"/>
        <v>89. PRODUCE THE CHEMICAL</v>
      </c>
      <c r="BV535" s="3" t="str">
        <f t="shared" si="128"/>
        <v/>
      </c>
      <c r="BW535" s="3" t="str">
        <f t="shared" si="128"/>
        <v/>
      </c>
      <c r="BX535" s="3" t="str">
        <f t="shared" si="128"/>
        <v>92. SALE OR DISTRIBUTION OF THE CHEMICAL</v>
      </c>
      <c r="BY535" s="3" t="str">
        <f t="shared" si="128"/>
        <v>93. AS A BYPRODUCT</v>
      </c>
      <c r="BZ535" s="3" t="str">
        <f t="shared" si="128"/>
        <v/>
      </c>
      <c r="CA535" s="3" t="str">
        <f t="shared" si="128"/>
        <v/>
      </c>
      <c r="CB535" s="3" t="str">
        <f t="shared" si="128"/>
        <v/>
      </c>
      <c r="CC535" s="3" t="str">
        <f t="shared" si="128"/>
        <v/>
      </c>
      <c r="CD535" s="3" t="str">
        <f t="shared" si="128"/>
        <v/>
      </c>
      <c r="CE535" s="3" t="str">
        <f t="shared" si="128"/>
        <v/>
      </c>
      <c r="CF535" s="3" t="str">
        <f t="shared" si="137"/>
        <v/>
      </c>
      <c r="CG535" s="3" t="str">
        <f t="shared" si="137"/>
        <v/>
      </c>
      <c r="CH535" s="3" t="str">
        <f t="shared" si="137"/>
        <v/>
      </c>
      <c r="CI535" s="3" t="str">
        <f t="shared" si="137"/>
        <v/>
      </c>
      <c r="CJ535" s="3" t="str">
        <f t="shared" si="137"/>
        <v/>
      </c>
      <c r="CK535" s="3" t="str">
        <f t="shared" si="137"/>
        <v/>
      </c>
      <c r="CL535" s="3" t="str">
        <f t="shared" si="137"/>
        <v/>
      </c>
      <c r="CM535" s="3" t="str">
        <f t="shared" si="137"/>
        <v/>
      </c>
      <c r="CN535" s="3" t="str">
        <f t="shared" si="134"/>
        <v/>
      </c>
      <c r="CO535" s="3" t="str">
        <f t="shared" si="134"/>
        <v/>
      </c>
      <c r="CP535" s="3" t="str">
        <f t="shared" si="134"/>
        <v/>
      </c>
      <c r="CQ535" s="3" t="str">
        <f t="shared" si="134"/>
        <v/>
      </c>
      <c r="CR535" s="3" t="str">
        <f t="shared" si="134"/>
        <v/>
      </c>
      <c r="CS535" s="3" t="str">
        <f t="shared" si="134"/>
        <v/>
      </c>
      <c r="CT535" s="3" t="str">
        <f t="shared" si="134"/>
        <v/>
      </c>
      <c r="CU535" s="3" t="str">
        <f t="shared" si="134"/>
        <v/>
      </c>
      <c r="CV535" s="3" t="str">
        <f t="shared" si="134"/>
        <v/>
      </c>
      <c r="CW535" s="3" t="str">
        <f t="shared" si="135"/>
        <v/>
      </c>
      <c r="CX535" s="3" t="str">
        <f t="shared" si="135"/>
        <v/>
      </c>
      <c r="CY535" s="3" t="str">
        <f t="shared" si="135"/>
        <v/>
      </c>
      <c r="CZ535" s="3" t="str">
        <f t="shared" si="135"/>
        <v/>
      </c>
      <c r="DA535" s="3" t="str">
        <f t="shared" si="135"/>
        <v/>
      </c>
      <c r="DB535" s="3" t="str">
        <f t="shared" si="135"/>
        <v/>
      </c>
      <c r="DC535" s="3" t="str">
        <f t="shared" si="126"/>
        <v/>
      </c>
      <c r="DD535" s="3" t="str">
        <f t="shared" si="126"/>
        <v/>
      </c>
      <c r="DE535" s="3" t="str">
        <f t="shared" si="126"/>
        <v/>
      </c>
      <c r="DF535" s="3" t="str">
        <f t="shared" si="126"/>
        <v/>
      </c>
      <c r="DG535" s="3" t="str">
        <f t="shared" si="126"/>
        <v/>
      </c>
      <c r="DH535" s="3" t="str">
        <f t="shared" si="126"/>
        <v/>
      </c>
      <c r="DI535" s="3" t="str">
        <f t="shared" si="130"/>
        <v/>
      </c>
      <c r="DJ535" s="3" t="str">
        <f t="shared" si="130"/>
        <v/>
      </c>
      <c r="DK535" s="3" t="str">
        <f t="shared" si="130"/>
        <v/>
      </c>
      <c r="DL535" s="3" t="str">
        <f t="shared" si="130"/>
        <v/>
      </c>
      <c r="DM535" s="3" t="str">
        <f t="shared" si="133"/>
        <v>133. ANCILLARY OR OTHER USE</v>
      </c>
      <c r="DN535" s="3" t="str">
        <f t="shared" si="133"/>
        <v/>
      </c>
      <c r="DO535" s="3" t="str">
        <f t="shared" si="133"/>
        <v/>
      </c>
      <c r="DP535" s="3" t="str">
        <f t="shared" si="133"/>
        <v/>
      </c>
      <c r="DQ535" s="3" t="str">
        <f t="shared" si="133"/>
        <v/>
      </c>
      <c r="DR535" s="3" t="str">
        <f t="shared" si="133"/>
        <v/>
      </c>
      <c r="DS535" s="3" t="str">
        <f t="shared" si="133"/>
        <v/>
      </c>
      <c r="DT535" s="3" t="str">
        <f t="shared" si="133"/>
        <v/>
      </c>
      <c r="DU535" s="3" t="str">
        <f t="shared" si="136"/>
        <v/>
      </c>
      <c r="DV535" s="3" t="str">
        <f t="shared" si="136"/>
        <v/>
      </c>
    </row>
    <row r="536" spans="1:126" ht="45">
      <c r="A536" t="s">
        <v>115</v>
      </c>
      <c r="B536">
        <v>2017</v>
      </c>
      <c r="C536" t="s">
        <v>114</v>
      </c>
      <c r="D536">
        <v>106990</v>
      </c>
      <c r="E536" s="31">
        <v>1317216308559</v>
      </c>
      <c r="F536" t="s">
        <v>884</v>
      </c>
      <c r="G536">
        <v>325199</v>
      </c>
      <c r="H536" t="s">
        <v>885</v>
      </c>
      <c r="I536" t="s">
        <v>886</v>
      </c>
      <c r="J536" t="s">
        <v>887</v>
      </c>
      <c r="K536" t="s">
        <v>148</v>
      </c>
      <c r="L536">
        <v>77511</v>
      </c>
      <c r="M536" s="3" t="str">
        <f t="shared" si="132"/>
        <v>89. PRODUCE THE CHEMICAL, 92. SALE OR DISTRIBUTION OF THE CHEMICAL, 93. AS A BYPRODUCT, 133. ANCILLARY OR OTHER USE</v>
      </c>
      <c r="N536" s="3" t="s">
        <v>53</v>
      </c>
      <c r="O536" s="3" t="s">
        <v>1461</v>
      </c>
      <c r="P536">
        <v>23407</v>
      </c>
      <c r="Q536">
        <v>92045</v>
      </c>
      <c r="R536">
        <v>115452</v>
      </c>
      <c r="S536" s="3" t="s">
        <v>1407</v>
      </c>
      <c r="T536" s="3" t="s">
        <v>1405</v>
      </c>
      <c r="U536" s="3" t="s">
        <v>1405</v>
      </c>
      <c r="V536" s="3" t="s">
        <v>1407</v>
      </c>
      <c r="W536" s="3" t="s">
        <v>1407</v>
      </c>
      <c r="X536" s="3" t="s">
        <v>1405</v>
      </c>
      <c r="Y536" s="3" t="s">
        <v>1405</v>
      </c>
      <c r="AE536" s="3" t="s">
        <v>1405</v>
      </c>
      <c r="AR536" s="3" t="s">
        <v>1405</v>
      </c>
      <c r="AS536" s="3" t="s">
        <v>1405</v>
      </c>
      <c r="AT536" s="3" t="s">
        <v>1405</v>
      </c>
      <c r="AV536" s="3" t="s">
        <v>1405</v>
      </c>
      <c r="BD536" s="3" t="s">
        <v>1405</v>
      </c>
      <c r="BK536" s="3" t="s">
        <v>1407</v>
      </c>
      <c r="BU536" s="3" t="str">
        <f t="shared" si="128"/>
        <v>89. PRODUCE THE CHEMICAL</v>
      </c>
      <c r="BV536" s="3" t="str">
        <f t="shared" si="128"/>
        <v/>
      </c>
      <c r="BW536" s="3" t="str">
        <f t="shared" si="128"/>
        <v/>
      </c>
      <c r="BX536" s="3" t="str">
        <f t="shared" si="128"/>
        <v>92. SALE OR DISTRIBUTION OF THE CHEMICAL</v>
      </c>
      <c r="BY536" s="3" t="str">
        <f t="shared" si="128"/>
        <v>93. AS A BYPRODUCT</v>
      </c>
      <c r="BZ536" s="3" t="str">
        <f t="shared" si="128"/>
        <v/>
      </c>
      <c r="CA536" s="3" t="str">
        <f t="shared" si="128"/>
        <v/>
      </c>
      <c r="CB536" s="3" t="str">
        <f t="shared" si="128"/>
        <v/>
      </c>
      <c r="CC536" s="3" t="str">
        <f t="shared" si="128"/>
        <v/>
      </c>
      <c r="CD536" s="3" t="str">
        <f t="shared" si="128"/>
        <v/>
      </c>
      <c r="CE536" s="3" t="str">
        <f t="shared" si="128"/>
        <v/>
      </c>
      <c r="CF536" s="3" t="str">
        <f t="shared" si="137"/>
        <v/>
      </c>
      <c r="CG536" s="3" t="str">
        <f t="shared" si="137"/>
        <v/>
      </c>
      <c r="CH536" s="3" t="str">
        <f t="shared" si="137"/>
        <v/>
      </c>
      <c r="CI536" s="3" t="str">
        <f t="shared" si="137"/>
        <v/>
      </c>
      <c r="CJ536" s="3" t="str">
        <f t="shared" si="137"/>
        <v/>
      </c>
      <c r="CK536" s="3" t="str">
        <f t="shared" si="137"/>
        <v/>
      </c>
      <c r="CL536" s="3" t="str">
        <f t="shared" si="137"/>
        <v/>
      </c>
      <c r="CM536" s="3" t="str">
        <f t="shared" si="137"/>
        <v/>
      </c>
      <c r="CN536" s="3" t="str">
        <f t="shared" si="134"/>
        <v/>
      </c>
      <c r="CO536" s="3" t="str">
        <f t="shared" si="134"/>
        <v/>
      </c>
      <c r="CP536" s="3" t="str">
        <f t="shared" si="134"/>
        <v/>
      </c>
      <c r="CQ536" s="3" t="str">
        <f t="shared" si="134"/>
        <v/>
      </c>
      <c r="CR536" s="3" t="str">
        <f t="shared" si="134"/>
        <v/>
      </c>
      <c r="CS536" s="3" t="str">
        <f t="shared" si="134"/>
        <v/>
      </c>
      <c r="CT536" s="3" t="str">
        <f t="shared" si="134"/>
        <v/>
      </c>
      <c r="CU536" s="3" t="str">
        <f t="shared" si="134"/>
        <v/>
      </c>
      <c r="CV536" s="3" t="str">
        <f t="shared" si="134"/>
        <v/>
      </c>
      <c r="CW536" s="3" t="str">
        <f t="shared" si="135"/>
        <v/>
      </c>
      <c r="CX536" s="3" t="str">
        <f t="shared" si="135"/>
        <v/>
      </c>
      <c r="CY536" s="3" t="str">
        <f t="shared" si="135"/>
        <v/>
      </c>
      <c r="CZ536" s="3" t="str">
        <f t="shared" si="135"/>
        <v/>
      </c>
      <c r="DA536" s="3" t="str">
        <f t="shared" si="135"/>
        <v/>
      </c>
      <c r="DB536" s="3" t="str">
        <f t="shared" si="135"/>
        <v/>
      </c>
      <c r="DC536" s="3" t="str">
        <f t="shared" si="126"/>
        <v/>
      </c>
      <c r="DD536" s="3" t="str">
        <f t="shared" si="126"/>
        <v/>
      </c>
      <c r="DE536" s="3" t="str">
        <f t="shared" si="126"/>
        <v/>
      </c>
      <c r="DF536" s="3" t="str">
        <f t="shared" si="126"/>
        <v/>
      </c>
      <c r="DG536" s="3" t="str">
        <f t="shared" si="126"/>
        <v/>
      </c>
      <c r="DH536" s="3" t="str">
        <f t="shared" si="126"/>
        <v/>
      </c>
      <c r="DI536" s="3" t="str">
        <f t="shared" si="130"/>
        <v/>
      </c>
      <c r="DJ536" s="3" t="str">
        <f t="shared" si="130"/>
        <v/>
      </c>
      <c r="DK536" s="3" t="str">
        <f t="shared" si="130"/>
        <v/>
      </c>
      <c r="DL536" s="3" t="str">
        <f t="shared" si="130"/>
        <v/>
      </c>
      <c r="DM536" s="3" t="str">
        <f t="shared" si="133"/>
        <v>133. ANCILLARY OR OTHER USE</v>
      </c>
      <c r="DN536" s="3" t="str">
        <f t="shared" si="133"/>
        <v/>
      </c>
      <c r="DO536" s="3" t="str">
        <f t="shared" si="133"/>
        <v/>
      </c>
      <c r="DP536" s="3" t="str">
        <f t="shared" si="133"/>
        <v/>
      </c>
      <c r="DQ536" s="3" t="str">
        <f t="shared" si="133"/>
        <v/>
      </c>
      <c r="DR536" s="3" t="str">
        <f t="shared" si="133"/>
        <v/>
      </c>
      <c r="DS536" s="3" t="str">
        <f t="shared" si="133"/>
        <v/>
      </c>
      <c r="DT536" s="3" t="str">
        <f t="shared" si="133"/>
        <v/>
      </c>
      <c r="DU536" s="3" t="str">
        <f t="shared" si="136"/>
        <v/>
      </c>
      <c r="DV536" s="3" t="str">
        <f t="shared" si="136"/>
        <v/>
      </c>
    </row>
    <row r="537" spans="1:126" ht="105">
      <c r="A537" t="s">
        <v>115</v>
      </c>
      <c r="B537">
        <v>2018</v>
      </c>
      <c r="C537" t="s">
        <v>114</v>
      </c>
      <c r="D537">
        <v>106990</v>
      </c>
      <c r="E537" s="31">
        <v>1318218551378</v>
      </c>
      <c r="F537" t="s">
        <v>884</v>
      </c>
      <c r="G537">
        <v>325199</v>
      </c>
      <c r="H537" t="s">
        <v>885</v>
      </c>
      <c r="I537" t="s">
        <v>886</v>
      </c>
      <c r="J537" t="s">
        <v>887</v>
      </c>
      <c r="K537" t="s">
        <v>148</v>
      </c>
      <c r="L537">
        <v>77511</v>
      </c>
      <c r="M537" s="3" t="str">
        <f t="shared" si="132"/>
        <v>89. PRODUCE THE CHEMICAL, 92. SALE OR DISTRIBUTION OF THE CHEMICAL, 93. AS A BYPRODUCT, 133. ANCILLARY OR OTHER USE, 137. Z304  FUEL</v>
      </c>
      <c r="N537" s="3" t="s">
        <v>53</v>
      </c>
      <c r="O537" s="3" t="s">
        <v>1461</v>
      </c>
      <c r="P537">
        <v>12662</v>
      </c>
      <c r="Q537">
        <v>78616</v>
      </c>
      <c r="R537">
        <v>91278</v>
      </c>
      <c r="S537" s="3" t="s">
        <v>1407</v>
      </c>
      <c r="T537" s="3" t="s">
        <v>1405</v>
      </c>
      <c r="U537" s="3" t="s">
        <v>1405</v>
      </c>
      <c r="V537" s="3" t="s">
        <v>1407</v>
      </c>
      <c r="W537" s="3" t="s">
        <v>1407</v>
      </c>
      <c r="X537" s="3" t="s">
        <v>1405</v>
      </c>
      <c r="Y537" s="3" t="s">
        <v>1405</v>
      </c>
      <c r="Z537" s="3" t="s">
        <v>1405</v>
      </c>
      <c r="AA537" s="3" t="s">
        <v>1405</v>
      </c>
      <c r="AB537" s="3" t="s">
        <v>1405</v>
      </c>
      <c r="AC537" s="3" t="s">
        <v>1405</v>
      </c>
      <c r="AD537" s="3" t="s">
        <v>1405</v>
      </c>
      <c r="AE537" s="3" t="s">
        <v>1405</v>
      </c>
      <c r="AF537" s="3" t="s">
        <v>1405</v>
      </c>
      <c r="AG537" s="3" t="s">
        <v>1405</v>
      </c>
      <c r="AH537" s="3" t="s">
        <v>1405</v>
      </c>
      <c r="AI537" s="3" t="s">
        <v>1405</v>
      </c>
      <c r="AJ537" s="3" t="s">
        <v>1405</v>
      </c>
      <c r="AK537" s="3" t="s">
        <v>1405</v>
      </c>
      <c r="AL537" s="3" t="s">
        <v>1405</v>
      </c>
      <c r="AM537" s="3" t="s">
        <v>1405</v>
      </c>
      <c r="AN537" s="3" t="s">
        <v>1405</v>
      </c>
      <c r="AO537" s="3" t="s">
        <v>1405</v>
      </c>
      <c r="AP537" s="3" t="s">
        <v>1405</v>
      </c>
      <c r="AQ537" s="3" t="s">
        <v>1405</v>
      </c>
      <c r="AR537" s="3" t="s">
        <v>1405</v>
      </c>
      <c r="AS537" s="3" t="s">
        <v>1405</v>
      </c>
      <c r="AT537" s="3" t="s">
        <v>1405</v>
      </c>
      <c r="AU537" s="3" t="s">
        <v>1405</v>
      </c>
      <c r="AV537" s="3" t="s">
        <v>1405</v>
      </c>
      <c r="AW537" s="3" t="s">
        <v>1405</v>
      </c>
      <c r="AX537" s="3" t="s">
        <v>1405</v>
      </c>
      <c r="AY537" s="3" t="s">
        <v>1405</v>
      </c>
      <c r="AZ537" s="3" t="s">
        <v>1405</v>
      </c>
      <c r="BA537" s="3" t="s">
        <v>1405</v>
      </c>
      <c r="BB537" s="3" t="s">
        <v>1405</v>
      </c>
      <c r="BC537" s="3" t="s">
        <v>1405</v>
      </c>
      <c r="BD537" s="3" t="s">
        <v>1405</v>
      </c>
      <c r="BE537" s="3" t="s">
        <v>1405</v>
      </c>
      <c r="BF537" s="3" t="s">
        <v>1405</v>
      </c>
      <c r="BG537" s="3" t="s">
        <v>1405</v>
      </c>
      <c r="BH537" s="3" t="s">
        <v>1405</v>
      </c>
      <c r="BI537" s="3" t="s">
        <v>1405</v>
      </c>
      <c r="BJ537" s="3" t="s">
        <v>1405</v>
      </c>
      <c r="BK537" s="3" t="s">
        <v>1407</v>
      </c>
      <c r="BL537" s="3" t="s">
        <v>1405</v>
      </c>
      <c r="BM537" s="3" t="s">
        <v>1405</v>
      </c>
      <c r="BN537" s="3" t="s">
        <v>1405</v>
      </c>
      <c r="BO537" s="3" t="s">
        <v>1407</v>
      </c>
      <c r="BP537" s="3" t="s">
        <v>1405</v>
      </c>
      <c r="BQ537" s="3" t="s">
        <v>1405</v>
      </c>
      <c r="BR537" s="3" t="s">
        <v>1405</v>
      </c>
      <c r="BS537" s="3" t="s">
        <v>1405</v>
      </c>
      <c r="BT537" s="3" t="s">
        <v>1405</v>
      </c>
      <c r="BU537" s="3" t="str">
        <f t="shared" si="128"/>
        <v>89. PRODUCE THE CHEMICAL</v>
      </c>
      <c r="BV537" s="3" t="str">
        <f t="shared" si="128"/>
        <v/>
      </c>
      <c r="BW537" s="3" t="str">
        <f t="shared" si="128"/>
        <v/>
      </c>
      <c r="BX537" s="3" t="str">
        <f t="shared" si="128"/>
        <v>92. SALE OR DISTRIBUTION OF THE CHEMICAL</v>
      </c>
      <c r="BY537" s="3" t="str">
        <f t="shared" si="128"/>
        <v>93. AS A BYPRODUCT</v>
      </c>
      <c r="BZ537" s="3" t="str">
        <f t="shared" si="128"/>
        <v/>
      </c>
      <c r="CA537" s="3" t="str">
        <f t="shared" si="128"/>
        <v/>
      </c>
      <c r="CB537" s="3" t="str">
        <f t="shared" si="128"/>
        <v/>
      </c>
      <c r="CC537" s="3" t="str">
        <f t="shared" si="128"/>
        <v/>
      </c>
      <c r="CD537" s="3" t="str">
        <f t="shared" si="128"/>
        <v/>
      </c>
      <c r="CE537" s="3" t="str">
        <f t="shared" si="128"/>
        <v/>
      </c>
      <c r="CF537" s="3" t="str">
        <f t="shared" si="137"/>
        <v/>
      </c>
      <c r="CG537" s="3" t="str">
        <f t="shared" si="137"/>
        <v/>
      </c>
      <c r="CH537" s="3" t="str">
        <f t="shared" si="137"/>
        <v/>
      </c>
      <c r="CI537" s="3" t="str">
        <f t="shared" si="137"/>
        <v/>
      </c>
      <c r="CJ537" s="3" t="str">
        <f t="shared" si="137"/>
        <v/>
      </c>
      <c r="CK537" s="3" t="str">
        <f t="shared" si="137"/>
        <v/>
      </c>
      <c r="CL537" s="3" t="str">
        <f t="shared" si="137"/>
        <v/>
      </c>
      <c r="CM537" s="3" t="str">
        <f t="shared" si="137"/>
        <v/>
      </c>
      <c r="CN537" s="3" t="str">
        <f t="shared" si="134"/>
        <v/>
      </c>
      <c r="CO537" s="3" t="str">
        <f t="shared" si="134"/>
        <v/>
      </c>
      <c r="CP537" s="3" t="str">
        <f t="shared" si="134"/>
        <v/>
      </c>
      <c r="CQ537" s="3" t="str">
        <f t="shared" si="134"/>
        <v/>
      </c>
      <c r="CR537" s="3" t="str">
        <f t="shared" si="134"/>
        <v/>
      </c>
      <c r="CS537" s="3" t="str">
        <f t="shared" si="134"/>
        <v/>
      </c>
      <c r="CT537" s="3" t="str">
        <f t="shared" si="134"/>
        <v/>
      </c>
      <c r="CU537" s="3" t="str">
        <f t="shared" si="134"/>
        <v/>
      </c>
      <c r="CV537" s="3" t="str">
        <f t="shared" si="134"/>
        <v/>
      </c>
      <c r="CW537" s="3" t="str">
        <f t="shared" si="135"/>
        <v/>
      </c>
      <c r="CX537" s="3" t="str">
        <f t="shared" si="135"/>
        <v/>
      </c>
      <c r="CY537" s="3" t="str">
        <f t="shared" si="135"/>
        <v/>
      </c>
      <c r="CZ537" s="3" t="str">
        <f t="shared" si="135"/>
        <v/>
      </c>
      <c r="DA537" s="3" t="str">
        <f t="shared" si="135"/>
        <v/>
      </c>
      <c r="DB537" s="3" t="str">
        <f t="shared" si="135"/>
        <v/>
      </c>
      <c r="DC537" s="3" t="str">
        <f t="shared" si="126"/>
        <v/>
      </c>
      <c r="DD537" s="3" t="str">
        <f t="shared" si="126"/>
        <v/>
      </c>
      <c r="DE537" s="3" t="str">
        <f t="shared" si="126"/>
        <v/>
      </c>
      <c r="DF537" s="3" t="str">
        <f t="shared" si="126"/>
        <v/>
      </c>
      <c r="DG537" s="3" t="str">
        <f t="shared" si="126"/>
        <v/>
      </c>
      <c r="DH537" s="3" t="str">
        <f t="shared" si="126"/>
        <v/>
      </c>
      <c r="DI537" s="3" t="str">
        <f t="shared" si="130"/>
        <v/>
      </c>
      <c r="DJ537" s="3" t="str">
        <f t="shared" si="130"/>
        <v/>
      </c>
      <c r="DK537" s="3" t="str">
        <f t="shared" si="130"/>
        <v/>
      </c>
      <c r="DL537" s="3" t="str">
        <f t="shared" si="130"/>
        <v/>
      </c>
      <c r="DM537" s="3" t="str">
        <f t="shared" si="133"/>
        <v>133. ANCILLARY OR OTHER USE</v>
      </c>
      <c r="DN537" s="3" t="str">
        <f t="shared" si="133"/>
        <v/>
      </c>
      <c r="DO537" s="3" t="str">
        <f t="shared" si="133"/>
        <v/>
      </c>
      <c r="DP537" s="3" t="str">
        <f t="shared" si="133"/>
        <v/>
      </c>
      <c r="DQ537" s="3" t="str">
        <f t="shared" si="133"/>
        <v>137. Z304  FUEL</v>
      </c>
      <c r="DR537" s="3" t="str">
        <f t="shared" si="133"/>
        <v/>
      </c>
      <c r="DS537" s="3" t="str">
        <f t="shared" si="133"/>
        <v/>
      </c>
      <c r="DT537" s="3" t="str">
        <f t="shared" si="133"/>
        <v/>
      </c>
      <c r="DU537" s="3" t="str">
        <f t="shared" si="136"/>
        <v/>
      </c>
      <c r="DV537" s="3" t="str">
        <f t="shared" si="136"/>
        <v/>
      </c>
    </row>
    <row r="538" spans="1:126" ht="105">
      <c r="A538" t="s">
        <v>115</v>
      </c>
      <c r="B538">
        <v>2019</v>
      </c>
      <c r="C538" t="s">
        <v>114</v>
      </c>
      <c r="D538">
        <v>106990</v>
      </c>
      <c r="E538" s="31">
        <v>1319218207328</v>
      </c>
      <c r="F538" t="s">
        <v>884</v>
      </c>
      <c r="G538">
        <v>325199</v>
      </c>
      <c r="H538" t="s">
        <v>885</v>
      </c>
      <c r="I538" t="s">
        <v>886</v>
      </c>
      <c r="J538" t="s">
        <v>887</v>
      </c>
      <c r="K538" t="s">
        <v>148</v>
      </c>
      <c r="L538">
        <v>77511</v>
      </c>
      <c r="M538" s="3" t="str">
        <f t="shared" si="132"/>
        <v>89. PRODUCE THE CHEMICAL, 92. SALE OR DISTRIBUTION OF THE CHEMICAL, 93. AS A BYPRODUCT, 133. ANCILLARY OR OTHER USE, 137. Z304  FUEL</v>
      </c>
      <c r="N538" s="3" t="s">
        <v>53</v>
      </c>
      <c r="O538" s="3" t="s">
        <v>1461</v>
      </c>
      <c r="P538">
        <v>17743</v>
      </c>
      <c r="Q538">
        <v>76706</v>
      </c>
      <c r="R538">
        <v>94449</v>
      </c>
      <c r="S538" s="3" t="s">
        <v>1407</v>
      </c>
      <c r="T538" s="3" t="s">
        <v>1405</v>
      </c>
      <c r="U538" s="3" t="s">
        <v>1405</v>
      </c>
      <c r="V538" s="3" t="s">
        <v>1407</v>
      </c>
      <c r="W538" s="3" t="s">
        <v>1407</v>
      </c>
      <c r="X538" s="3" t="s">
        <v>1405</v>
      </c>
      <c r="Y538" s="3" t="s">
        <v>1405</v>
      </c>
      <c r="Z538" s="3" t="s">
        <v>1405</v>
      </c>
      <c r="AA538" s="3" t="s">
        <v>1405</v>
      </c>
      <c r="AB538" s="3" t="s">
        <v>1405</v>
      </c>
      <c r="AC538" s="3" t="s">
        <v>1405</v>
      </c>
      <c r="AD538" s="3" t="s">
        <v>1405</v>
      </c>
      <c r="AE538" s="3" t="s">
        <v>1405</v>
      </c>
      <c r="AF538" s="3" t="s">
        <v>1405</v>
      </c>
      <c r="AG538" s="3" t="s">
        <v>1405</v>
      </c>
      <c r="AH538" s="3" t="s">
        <v>1405</v>
      </c>
      <c r="AI538" s="3" t="s">
        <v>1405</v>
      </c>
      <c r="AJ538" s="3" t="s">
        <v>1405</v>
      </c>
      <c r="AK538" s="3" t="s">
        <v>1405</v>
      </c>
      <c r="AL538" s="3" t="s">
        <v>1405</v>
      </c>
      <c r="AM538" s="3" t="s">
        <v>1405</v>
      </c>
      <c r="AN538" s="3" t="s">
        <v>1405</v>
      </c>
      <c r="AO538" s="3" t="s">
        <v>1405</v>
      </c>
      <c r="AP538" s="3" t="s">
        <v>1405</v>
      </c>
      <c r="AQ538" s="3" t="s">
        <v>1405</v>
      </c>
      <c r="AR538" s="3" t="s">
        <v>1405</v>
      </c>
      <c r="AS538" s="3" t="s">
        <v>1405</v>
      </c>
      <c r="AT538" s="3" t="s">
        <v>1405</v>
      </c>
      <c r="AU538" s="3" t="s">
        <v>1405</v>
      </c>
      <c r="AV538" s="3" t="s">
        <v>1405</v>
      </c>
      <c r="AW538" s="3" t="s">
        <v>1405</v>
      </c>
      <c r="AX538" s="3" t="s">
        <v>1405</v>
      </c>
      <c r="AY538" s="3" t="s">
        <v>1405</v>
      </c>
      <c r="AZ538" s="3" t="s">
        <v>1405</v>
      </c>
      <c r="BA538" s="3" t="s">
        <v>1405</v>
      </c>
      <c r="BB538" s="3" t="s">
        <v>1405</v>
      </c>
      <c r="BC538" s="3" t="s">
        <v>1405</v>
      </c>
      <c r="BD538" s="3" t="s">
        <v>1405</v>
      </c>
      <c r="BE538" s="3" t="s">
        <v>1405</v>
      </c>
      <c r="BF538" s="3" t="s">
        <v>1405</v>
      </c>
      <c r="BG538" s="3" t="s">
        <v>1405</v>
      </c>
      <c r="BH538" s="3" t="s">
        <v>1405</v>
      </c>
      <c r="BI538" s="3" t="s">
        <v>1405</v>
      </c>
      <c r="BJ538" s="3" t="s">
        <v>1405</v>
      </c>
      <c r="BK538" s="3" t="s">
        <v>1407</v>
      </c>
      <c r="BL538" s="3" t="s">
        <v>1405</v>
      </c>
      <c r="BM538" s="3" t="s">
        <v>1405</v>
      </c>
      <c r="BN538" s="3" t="s">
        <v>1405</v>
      </c>
      <c r="BO538" s="3" t="s">
        <v>1407</v>
      </c>
      <c r="BP538" s="3" t="s">
        <v>1405</v>
      </c>
      <c r="BQ538" s="3" t="s">
        <v>1405</v>
      </c>
      <c r="BR538" s="3" t="s">
        <v>1405</v>
      </c>
      <c r="BS538" s="3" t="s">
        <v>1405</v>
      </c>
      <c r="BT538" s="3" t="s">
        <v>1405</v>
      </c>
      <c r="BU538" s="3" t="str">
        <f t="shared" si="128"/>
        <v>89. PRODUCE THE CHEMICAL</v>
      </c>
      <c r="BV538" s="3" t="str">
        <f t="shared" si="128"/>
        <v/>
      </c>
      <c r="BW538" s="3" t="str">
        <f t="shared" si="128"/>
        <v/>
      </c>
      <c r="BX538" s="3" t="str">
        <f t="shared" si="128"/>
        <v>92. SALE OR DISTRIBUTION OF THE CHEMICAL</v>
      </c>
      <c r="BY538" s="3" t="str">
        <f t="shared" si="128"/>
        <v>93. AS A BYPRODUCT</v>
      </c>
      <c r="BZ538" s="3" t="str">
        <f t="shared" si="128"/>
        <v/>
      </c>
      <c r="CA538" s="3" t="str">
        <f t="shared" si="128"/>
        <v/>
      </c>
      <c r="CB538" s="3" t="str">
        <f t="shared" si="128"/>
        <v/>
      </c>
      <c r="CC538" s="3" t="str">
        <f t="shared" si="128"/>
        <v/>
      </c>
      <c r="CD538" s="3" t="str">
        <f t="shared" si="128"/>
        <v/>
      </c>
      <c r="CE538" s="3" t="str">
        <f t="shared" si="128"/>
        <v/>
      </c>
      <c r="CF538" s="3" t="str">
        <f t="shared" si="137"/>
        <v/>
      </c>
      <c r="CG538" s="3" t="str">
        <f t="shared" si="137"/>
        <v/>
      </c>
      <c r="CH538" s="3" t="str">
        <f t="shared" si="137"/>
        <v/>
      </c>
      <c r="CI538" s="3" t="str">
        <f t="shared" si="137"/>
        <v/>
      </c>
      <c r="CJ538" s="3" t="str">
        <f t="shared" si="137"/>
        <v/>
      </c>
      <c r="CK538" s="3" t="str">
        <f t="shared" si="137"/>
        <v/>
      </c>
      <c r="CL538" s="3" t="str">
        <f t="shared" si="137"/>
        <v/>
      </c>
      <c r="CM538" s="3" t="str">
        <f t="shared" si="137"/>
        <v/>
      </c>
      <c r="CN538" s="3" t="str">
        <f t="shared" si="134"/>
        <v/>
      </c>
      <c r="CO538" s="3" t="str">
        <f t="shared" si="134"/>
        <v/>
      </c>
      <c r="CP538" s="3" t="str">
        <f t="shared" si="134"/>
        <v/>
      </c>
      <c r="CQ538" s="3" t="str">
        <f t="shared" si="134"/>
        <v/>
      </c>
      <c r="CR538" s="3" t="str">
        <f t="shared" si="134"/>
        <v/>
      </c>
      <c r="CS538" s="3" t="str">
        <f t="shared" si="134"/>
        <v/>
      </c>
      <c r="CT538" s="3" t="str">
        <f t="shared" si="134"/>
        <v/>
      </c>
      <c r="CU538" s="3" t="str">
        <f t="shared" si="134"/>
        <v/>
      </c>
      <c r="CV538" s="3" t="str">
        <f t="shared" si="134"/>
        <v/>
      </c>
      <c r="CW538" s="3" t="str">
        <f t="shared" si="135"/>
        <v/>
      </c>
      <c r="CX538" s="3" t="str">
        <f t="shared" si="135"/>
        <v/>
      </c>
      <c r="CY538" s="3" t="str">
        <f t="shared" si="135"/>
        <v/>
      </c>
      <c r="CZ538" s="3" t="str">
        <f t="shared" si="135"/>
        <v/>
      </c>
      <c r="DA538" s="3" t="str">
        <f t="shared" si="135"/>
        <v/>
      </c>
      <c r="DB538" s="3" t="str">
        <f t="shared" si="135"/>
        <v/>
      </c>
      <c r="DC538" s="3" t="str">
        <f t="shared" si="126"/>
        <v/>
      </c>
      <c r="DD538" s="3" t="str">
        <f t="shared" si="126"/>
        <v/>
      </c>
      <c r="DE538" s="3" t="str">
        <f t="shared" si="126"/>
        <v/>
      </c>
      <c r="DF538" s="3" t="str">
        <f t="shared" si="126"/>
        <v/>
      </c>
      <c r="DG538" s="3" t="str">
        <f t="shared" si="126"/>
        <v/>
      </c>
      <c r="DH538" s="3" t="str">
        <f t="shared" si="126"/>
        <v/>
      </c>
      <c r="DI538" s="3" t="str">
        <f t="shared" si="130"/>
        <v/>
      </c>
      <c r="DJ538" s="3" t="str">
        <f t="shared" si="130"/>
        <v/>
      </c>
      <c r="DK538" s="3" t="str">
        <f t="shared" si="130"/>
        <v/>
      </c>
      <c r="DL538" s="3" t="str">
        <f t="shared" si="130"/>
        <v/>
      </c>
      <c r="DM538" s="3" t="str">
        <f t="shared" si="133"/>
        <v>133. ANCILLARY OR OTHER USE</v>
      </c>
      <c r="DN538" s="3" t="str">
        <f t="shared" si="133"/>
        <v/>
      </c>
      <c r="DO538" s="3" t="str">
        <f t="shared" si="133"/>
        <v/>
      </c>
      <c r="DP538" s="3" t="str">
        <f t="shared" si="133"/>
        <v/>
      </c>
      <c r="DQ538" s="3" t="str">
        <f t="shared" si="133"/>
        <v>137. Z304  FUEL</v>
      </c>
      <c r="DR538" s="3" t="str">
        <f t="shared" si="133"/>
        <v/>
      </c>
      <c r="DS538" s="3" t="str">
        <f t="shared" si="133"/>
        <v/>
      </c>
      <c r="DT538" s="3" t="str">
        <f t="shared" si="133"/>
        <v/>
      </c>
      <c r="DU538" s="3" t="str">
        <f t="shared" si="136"/>
        <v/>
      </c>
      <c r="DV538" s="3" t="str">
        <f t="shared" si="136"/>
        <v/>
      </c>
    </row>
    <row r="539" spans="1:126" ht="75">
      <c r="A539" t="s">
        <v>115</v>
      </c>
      <c r="B539">
        <v>2020</v>
      </c>
      <c r="C539" t="s">
        <v>114</v>
      </c>
      <c r="D539">
        <v>106990</v>
      </c>
      <c r="E539" s="31">
        <v>1320220600199</v>
      </c>
      <c r="F539" t="s">
        <v>884</v>
      </c>
      <c r="G539">
        <v>325199</v>
      </c>
      <c r="H539" t="s">
        <v>885</v>
      </c>
      <c r="I539" t="s">
        <v>886</v>
      </c>
      <c r="J539" t="s">
        <v>887</v>
      </c>
      <c r="K539" t="s">
        <v>148</v>
      </c>
      <c r="L539">
        <v>77511</v>
      </c>
      <c r="M539" s="3" t="str">
        <f t="shared" si="132"/>
        <v>95. USED AS A REACTANT, 96. P101  FEEDSTOCKS, 133. ANCILLARY OR OTHER USE, 137. Z304  FUEL, 142. Z399  OTHER</v>
      </c>
      <c r="N539" s="3" t="s">
        <v>53</v>
      </c>
      <c r="O539" s="3" t="s">
        <v>1461</v>
      </c>
      <c r="P539">
        <v>14867</v>
      </c>
      <c r="Q539">
        <v>70596</v>
      </c>
      <c r="R539">
        <v>85463</v>
      </c>
      <c r="S539" s="3" t="s">
        <v>1405</v>
      </c>
      <c r="T539" s="3" t="s">
        <v>1405</v>
      </c>
      <c r="U539" s="3" t="s">
        <v>1405</v>
      </c>
      <c r="V539" s="3" t="s">
        <v>1405</v>
      </c>
      <c r="W539" s="3" t="s">
        <v>1405</v>
      </c>
      <c r="X539" s="3" t="s">
        <v>1405</v>
      </c>
      <c r="Y539" s="3" t="s">
        <v>1407</v>
      </c>
      <c r="Z539" s="3" t="s">
        <v>1407</v>
      </c>
      <c r="AA539" s="3" t="s">
        <v>1405</v>
      </c>
      <c r="AB539" s="3" t="s">
        <v>1405</v>
      </c>
      <c r="AC539" s="3" t="s">
        <v>1405</v>
      </c>
      <c r="AD539" s="3" t="s">
        <v>1405</v>
      </c>
      <c r="AE539" s="3" t="s">
        <v>1405</v>
      </c>
      <c r="AF539" s="3" t="s">
        <v>1405</v>
      </c>
      <c r="AG539" s="3" t="s">
        <v>1405</v>
      </c>
      <c r="AH539" s="3" t="s">
        <v>1405</v>
      </c>
      <c r="AI539" s="3" t="s">
        <v>1405</v>
      </c>
      <c r="AJ539" s="3" t="s">
        <v>1405</v>
      </c>
      <c r="AK539" s="3" t="s">
        <v>1405</v>
      </c>
      <c r="AL539" s="3" t="s">
        <v>1405</v>
      </c>
      <c r="AM539" s="3" t="s">
        <v>1405</v>
      </c>
      <c r="AN539" s="3" t="s">
        <v>1405</v>
      </c>
      <c r="AO539" s="3" t="s">
        <v>1405</v>
      </c>
      <c r="AP539" s="3" t="s">
        <v>1405</v>
      </c>
      <c r="AQ539" s="3" t="s">
        <v>1405</v>
      </c>
      <c r="AR539" s="3" t="s">
        <v>1405</v>
      </c>
      <c r="AS539" s="3" t="s">
        <v>1405</v>
      </c>
      <c r="AT539" s="3" t="s">
        <v>1405</v>
      </c>
      <c r="AU539" s="3" t="s">
        <v>1405</v>
      </c>
      <c r="AV539" s="3" t="s">
        <v>1405</v>
      </c>
      <c r="AW539" s="3" t="s">
        <v>1405</v>
      </c>
      <c r="AX539" s="3" t="s">
        <v>1405</v>
      </c>
      <c r="AY539" s="3" t="s">
        <v>1405</v>
      </c>
      <c r="AZ539" s="3" t="s">
        <v>1405</v>
      </c>
      <c r="BA539" s="3" t="s">
        <v>1405</v>
      </c>
      <c r="BB539" s="3" t="s">
        <v>1405</v>
      </c>
      <c r="BC539" s="3" t="s">
        <v>1405</v>
      </c>
      <c r="BD539" s="3" t="s">
        <v>1405</v>
      </c>
      <c r="BE539" s="3" t="s">
        <v>1405</v>
      </c>
      <c r="BF539" s="3" t="s">
        <v>1405</v>
      </c>
      <c r="BG539" s="3" t="s">
        <v>1405</v>
      </c>
      <c r="BH539" s="3" t="s">
        <v>1405</v>
      </c>
      <c r="BI539" s="3" t="s">
        <v>1405</v>
      </c>
      <c r="BJ539" s="3" t="s">
        <v>1405</v>
      </c>
      <c r="BK539" s="3" t="s">
        <v>1407</v>
      </c>
      <c r="BL539" s="3" t="s">
        <v>1405</v>
      </c>
      <c r="BM539" s="3" t="s">
        <v>1405</v>
      </c>
      <c r="BN539" s="3" t="s">
        <v>1405</v>
      </c>
      <c r="BO539" s="3" t="s">
        <v>1407</v>
      </c>
      <c r="BP539" s="3" t="s">
        <v>1405</v>
      </c>
      <c r="BQ539" s="3" t="s">
        <v>1405</v>
      </c>
      <c r="BR539" s="3" t="s">
        <v>1405</v>
      </c>
      <c r="BS539" s="3" t="s">
        <v>1405</v>
      </c>
      <c r="BT539" s="3" t="s">
        <v>1407</v>
      </c>
      <c r="BU539" s="3" t="str">
        <f t="shared" si="128"/>
        <v/>
      </c>
      <c r="BV539" s="3" t="str">
        <f t="shared" si="128"/>
        <v/>
      </c>
      <c r="BW539" s="3" t="str">
        <f t="shared" si="128"/>
        <v/>
      </c>
      <c r="BX539" s="3" t="str">
        <f t="shared" si="128"/>
        <v/>
      </c>
      <c r="BY539" s="3" t="str">
        <f t="shared" si="128"/>
        <v/>
      </c>
      <c r="BZ539" s="3" t="str">
        <f t="shared" si="128"/>
        <v/>
      </c>
      <c r="CA539" s="3" t="str">
        <f t="shared" si="128"/>
        <v>95. USED AS A REACTANT</v>
      </c>
      <c r="CB539" s="3" t="str">
        <f t="shared" si="128"/>
        <v>96. P101  FEEDSTOCKS</v>
      </c>
      <c r="CC539" s="3" t="str">
        <f t="shared" si="128"/>
        <v/>
      </c>
      <c r="CD539" s="3" t="str">
        <f t="shared" si="128"/>
        <v/>
      </c>
      <c r="CE539" s="3" t="str">
        <f t="shared" si="128"/>
        <v/>
      </c>
      <c r="CF539" s="3" t="str">
        <f t="shared" si="137"/>
        <v/>
      </c>
      <c r="CG539" s="3" t="str">
        <f t="shared" si="137"/>
        <v/>
      </c>
      <c r="CH539" s="3" t="str">
        <f t="shared" si="137"/>
        <v/>
      </c>
      <c r="CI539" s="3" t="str">
        <f t="shared" si="137"/>
        <v/>
      </c>
      <c r="CJ539" s="3" t="str">
        <f t="shared" si="137"/>
        <v/>
      </c>
      <c r="CK539" s="3" t="str">
        <f t="shared" si="137"/>
        <v/>
      </c>
      <c r="CL539" s="3" t="str">
        <f t="shared" si="137"/>
        <v/>
      </c>
      <c r="CM539" s="3" t="str">
        <f t="shared" si="137"/>
        <v/>
      </c>
      <c r="CN539" s="3" t="str">
        <f t="shared" si="134"/>
        <v/>
      </c>
      <c r="CO539" s="3" t="str">
        <f t="shared" si="134"/>
        <v/>
      </c>
      <c r="CP539" s="3" t="str">
        <f t="shared" si="134"/>
        <v/>
      </c>
      <c r="CQ539" s="3" t="str">
        <f t="shared" si="134"/>
        <v/>
      </c>
      <c r="CR539" s="3" t="str">
        <f t="shared" si="134"/>
        <v/>
      </c>
      <c r="CS539" s="3" t="str">
        <f t="shared" si="134"/>
        <v/>
      </c>
      <c r="CT539" s="3" t="str">
        <f t="shared" si="134"/>
        <v/>
      </c>
      <c r="CU539" s="3" t="str">
        <f t="shared" si="134"/>
        <v/>
      </c>
      <c r="CV539" s="3" t="str">
        <f t="shared" si="134"/>
        <v/>
      </c>
      <c r="CW539" s="3" t="str">
        <f t="shared" si="135"/>
        <v/>
      </c>
      <c r="CX539" s="3" t="str">
        <f t="shared" si="135"/>
        <v/>
      </c>
      <c r="CY539" s="3" t="str">
        <f t="shared" si="135"/>
        <v/>
      </c>
      <c r="CZ539" s="3" t="str">
        <f t="shared" si="135"/>
        <v/>
      </c>
      <c r="DA539" s="3" t="str">
        <f t="shared" si="135"/>
        <v/>
      </c>
      <c r="DB539" s="3" t="str">
        <f t="shared" si="135"/>
        <v/>
      </c>
      <c r="DC539" s="3" t="str">
        <f t="shared" si="126"/>
        <v/>
      </c>
      <c r="DD539" s="3" t="str">
        <f t="shared" si="126"/>
        <v/>
      </c>
      <c r="DE539" s="3" t="str">
        <f t="shared" si="126"/>
        <v/>
      </c>
      <c r="DF539" s="3" t="str">
        <f t="shared" si="126"/>
        <v/>
      </c>
      <c r="DG539" s="3" t="str">
        <f t="shared" si="126"/>
        <v/>
      </c>
      <c r="DH539" s="3" t="str">
        <f t="shared" si="126"/>
        <v/>
      </c>
      <c r="DI539" s="3" t="str">
        <f t="shared" si="130"/>
        <v/>
      </c>
      <c r="DJ539" s="3" t="str">
        <f t="shared" si="130"/>
        <v/>
      </c>
      <c r="DK539" s="3" t="str">
        <f t="shared" si="130"/>
        <v/>
      </c>
      <c r="DL539" s="3" t="str">
        <f t="shared" si="130"/>
        <v/>
      </c>
      <c r="DM539" s="3" t="str">
        <f t="shared" si="133"/>
        <v>133. ANCILLARY OR OTHER USE</v>
      </c>
      <c r="DN539" s="3" t="str">
        <f t="shared" si="133"/>
        <v/>
      </c>
      <c r="DO539" s="3" t="str">
        <f t="shared" si="133"/>
        <v/>
      </c>
      <c r="DP539" s="3" t="str">
        <f t="shared" si="133"/>
        <v/>
      </c>
      <c r="DQ539" s="3" t="str">
        <f t="shared" si="133"/>
        <v>137. Z304  FUEL</v>
      </c>
      <c r="DR539" s="3" t="str">
        <f t="shared" si="133"/>
        <v/>
      </c>
      <c r="DS539" s="3" t="str">
        <f t="shared" si="133"/>
        <v/>
      </c>
      <c r="DT539" s="3" t="str">
        <f t="shared" si="133"/>
        <v/>
      </c>
      <c r="DU539" s="3" t="str">
        <f t="shared" si="136"/>
        <v/>
      </c>
      <c r="DV539" s="3" t="str">
        <f t="shared" si="136"/>
        <v>142. Z399  OTHER</v>
      </c>
    </row>
    <row r="540" spans="1:126" ht="105">
      <c r="A540" t="s">
        <v>115</v>
      </c>
      <c r="B540">
        <v>2021</v>
      </c>
      <c r="C540" t="s">
        <v>114</v>
      </c>
      <c r="D540">
        <v>106990</v>
      </c>
      <c r="E540" s="31">
        <v>1321219834239</v>
      </c>
      <c r="F540" t="s">
        <v>884</v>
      </c>
      <c r="G540">
        <v>325199</v>
      </c>
      <c r="H540" t="s">
        <v>885</v>
      </c>
      <c r="I540" t="s">
        <v>886</v>
      </c>
      <c r="J540" t="s">
        <v>887</v>
      </c>
      <c r="K540" t="s">
        <v>148</v>
      </c>
      <c r="L540">
        <v>77511</v>
      </c>
      <c r="M540" s="3" t="str">
        <f t="shared" si="132"/>
        <v>89. PRODUCE THE CHEMICAL, 92. SALE OR DISTRIBUTION OF THE CHEMICAL, 93. AS A BYPRODUCT, 133. ANCILLARY OR OTHER USE, 137. Z304  FUEL</v>
      </c>
      <c r="N540" s="3" t="s">
        <v>53</v>
      </c>
      <c r="O540" s="3" t="s">
        <v>1461</v>
      </c>
      <c r="P540">
        <v>15682</v>
      </c>
      <c r="Q540">
        <v>87483</v>
      </c>
      <c r="R540">
        <v>103165</v>
      </c>
      <c r="S540" s="3" t="s">
        <v>1407</v>
      </c>
      <c r="T540" s="3" t="s">
        <v>1405</v>
      </c>
      <c r="U540" s="3" t="s">
        <v>1405</v>
      </c>
      <c r="V540" s="3" t="s">
        <v>1407</v>
      </c>
      <c r="W540" s="3" t="s">
        <v>1407</v>
      </c>
      <c r="X540" s="3" t="s">
        <v>1405</v>
      </c>
      <c r="Y540" s="3" t="s">
        <v>1405</v>
      </c>
      <c r="Z540" s="3" t="s">
        <v>1405</v>
      </c>
      <c r="AA540" s="3" t="s">
        <v>1405</v>
      </c>
      <c r="AB540" s="3" t="s">
        <v>1405</v>
      </c>
      <c r="AC540" s="3" t="s">
        <v>1405</v>
      </c>
      <c r="AD540" s="3" t="s">
        <v>1405</v>
      </c>
      <c r="AE540" s="3" t="s">
        <v>1405</v>
      </c>
      <c r="AF540" s="3" t="s">
        <v>1405</v>
      </c>
      <c r="AG540" s="3" t="s">
        <v>1405</v>
      </c>
      <c r="AH540" s="3" t="s">
        <v>1405</v>
      </c>
      <c r="AI540" s="3" t="s">
        <v>1405</v>
      </c>
      <c r="AJ540" s="3" t="s">
        <v>1405</v>
      </c>
      <c r="AK540" s="3" t="s">
        <v>1405</v>
      </c>
      <c r="AL540" s="3" t="s">
        <v>1405</v>
      </c>
      <c r="AM540" s="3" t="s">
        <v>1405</v>
      </c>
      <c r="AN540" s="3" t="s">
        <v>1405</v>
      </c>
      <c r="AO540" s="3" t="s">
        <v>1405</v>
      </c>
      <c r="AP540" s="3" t="s">
        <v>1405</v>
      </c>
      <c r="AQ540" s="3" t="s">
        <v>1405</v>
      </c>
      <c r="AR540" s="3" t="s">
        <v>1405</v>
      </c>
      <c r="AS540" s="3" t="s">
        <v>1405</v>
      </c>
      <c r="AT540" s="3" t="s">
        <v>1405</v>
      </c>
      <c r="AU540" s="3" t="s">
        <v>1405</v>
      </c>
      <c r="AV540" s="3" t="s">
        <v>1405</v>
      </c>
      <c r="AW540" s="3" t="s">
        <v>1405</v>
      </c>
      <c r="AX540" s="3" t="s">
        <v>1405</v>
      </c>
      <c r="AY540" s="3" t="s">
        <v>1405</v>
      </c>
      <c r="AZ540" s="3" t="s">
        <v>1405</v>
      </c>
      <c r="BA540" s="3" t="s">
        <v>1405</v>
      </c>
      <c r="BB540" s="3" t="s">
        <v>1405</v>
      </c>
      <c r="BC540" s="3" t="s">
        <v>1405</v>
      </c>
      <c r="BD540" s="3" t="s">
        <v>1405</v>
      </c>
      <c r="BE540" s="3" t="s">
        <v>1405</v>
      </c>
      <c r="BF540" s="3" t="s">
        <v>1405</v>
      </c>
      <c r="BG540" s="3" t="s">
        <v>1405</v>
      </c>
      <c r="BH540" s="3" t="s">
        <v>1405</v>
      </c>
      <c r="BI540" s="3" t="s">
        <v>1405</v>
      </c>
      <c r="BJ540" s="3" t="s">
        <v>1405</v>
      </c>
      <c r="BK540" s="3" t="s">
        <v>1407</v>
      </c>
      <c r="BL540" s="3" t="s">
        <v>1405</v>
      </c>
      <c r="BM540" s="3" t="s">
        <v>1405</v>
      </c>
      <c r="BN540" s="3" t="s">
        <v>1405</v>
      </c>
      <c r="BO540" s="3" t="s">
        <v>1407</v>
      </c>
      <c r="BP540" s="3" t="s">
        <v>1405</v>
      </c>
      <c r="BQ540" s="3" t="s">
        <v>1405</v>
      </c>
      <c r="BR540" s="3" t="s">
        <v>1405</v>
      </c>
      <c r="BS540" s="3" t="s">
        <v>1405</v>
      </c>
      <c r="BT540" s="3" t="s">
        <v>1405</v>
      </c>
      <c r="BU540" s="3" t="str">
        <f t="shared" si="128"/>
        <v>89. PRODUCE THE CHEMICAL</v>
      </c>
      <c r="BV540" s="3" t="str">
        <f t="shared" si="128"/>
        <v/>
      </c>
      <c r="BW540" s="3" t="str">
        <f t="shared" si="128"/>
        <v/>
      </c>
      <c r="BX540" s="3" t="str">
        <f t="shared" si="128"/>
        <v>92. SALE OR DISTRIBUTION OF THE CHEMICAL</v>
      </c>
      <c r="BY540" s="3" t="str">
        <f t="shared" si="128"/>
        <v>93. AS A BYPRODUCT</v>
      </c>
      <c r="BZ540" s="3" t="str">
        <f t="shared" si="128"/>
        <v/>
      </c>
      <c r="CA540" s="3" t="str">
        <f t="shared" si="128"/>
        <v/>
      </c>
      <c r="CB540" s="3" t="str">
        <f t="shared" si="128"/>
        <v/>
      </c>
      <c r="CC540" s="3" t="str">
        <f t="shared" si="128"/>
        <v/>
      </c>
      <c r="CD540" s="3" t="str">
        <f t="shared" si="128"/>
        <v/>
      </c>
      <c r="CE540" s="3" t="str">
        <f t="shared" si="128"/>
        <v/>
      </c>
      <c r="CF540" s="3" t="str">
        <f t="shared" si="137"/>
        <v/>
      </c>
      <c r="CG540" s="3" t="str">
        <f t="shared" si="137"/>
        <v/>
      </c>
      <c r="CH540" s="3" t="str">
        <f t="shared" si="137"/>
        <v/>
      </c>
      <c r="CI540" s="3" t="str">
        <f t="shared" si="137"/>
        <v/>
      </c>
      <c r="CJ540" s="3" t="str">
        <f t="shared" si="137"/>
        <v/>
      </c>
      <c r="CK540" s="3" t="str">
        <f t="shared" si="137"/>
        <v/>
      </c>
      <c r="CL540" s="3" t="str">
        <f t="shared" si="137"/>
        <v/>
      </c>
      <c r="CM540" s="3" t="str">
        <f t="shared" si="137"/>
        <v/>
      </c>
      <c r="CN540" s="3" t="str">
        <f t="shared" si="134"/>
        <v/>
      </c>
      <c r="CO540" s="3" t="str">
        <f t="shared" si="134"/>
        <v/>
      </c>
      <c r="CP540" s="3" t="str">
        <f t="shared" si="134"/>
        <v/>
      </c>
      <c r="CQ540" s="3" t="str">
        <f t="shared" si="134"/>
        <v/>
      </c>
      <c r="CR540" s="3" t="str">
        <f t="shared" si="134"/>
        <v/>
      </c>
      <c r="CS540" s="3" t="str">
        <f t="shared" si="134"/>
        <v/>
      </c>
      <c r="CT540" s="3" t="str">
        <f t="shared" si="134"/>
        <v/>
      </c>
      <c r="CU540" s="3" t="str">
        <f t="shared" si="134"/>
        <v/>
      </c>
      <c r="CV540" s="3" t="str">
        <f t="shared" si="134"/>
        <v/>
      </c>
      <c r="CW540" s="3" t="str">
        <f t="shared" si="135"/>
        <v/>
      </c>
      <c r="CX540" s="3" t="str">
        <f t="shared" si="135"/>
        <v/>
      </c>
      <c r="CY540" s="3" t="str">
        <f t="shared" si="135"/>
        <v/>
      </c>
      <c r="CZ540" s="3" t="str">
        <f t="shared" si="135"/>
        <v/>
      </c>
      <c r="DA540" s="3" t="str">
        <f t="shared" si="135"/>
        <v/>
      </c>
      <c r="DB540" s="3" t="str">
        <f t="shared" si="135"/>
        <v/>
      </c>
      <c r="DC540" s="3" t="str">
        <f t="shared" si="126"/>
        <v/>
      </c>
      <c r="DD540" s="3" t="str">
        <f t="shared" si="126"/>
        <v/>
      </c>
      <c r="DE540" s="3" t="str">
        <f t="shared" si="126"/>
        <v/>
      </c>
      <c r="DF540" s="3" t="str">
        <f t="shared" si="126"/>
        <v/>
      </c>
      <c r="DG540" s="3" t="str">
        <f t="shared" si="126"/>
        <v/>
      </c>
      <c r="DH540" s="3" t="str">
        <f t="shared" si="126"/>
        <v/>
      </c>
      <c r="DI540" s="3" t="str">
        <f t="shared" si="130"/>
        <v/>
      </c>
      <c r="DJ540" s="3" t="str">
        <f t="shared" si="130"/>
        <v/>
      </c>
      <c r="DK540" s="3" t="str">
        <f t="shared" si="130"/>
        <v/>
      </c>
      <c r="DL540" s="3" t="str">
        <f t="shared" si="130"/>
        <v/>
      </c>
      <c r="DM540" s="3" t="str">
        <f t="shared" si="133"/>
        <v>133. ANCILLARY OR OTHER USE</v>
      </c>
      <c r="DN540" s="3" t="str">
        <f t="shared" si="133"/>
        <v/>
      </c>
      <c r="DO540" s="3" t="str">
        <f t="shared" si="133"/>
        <v/>
      </c>
      <c r="DP540" s="3" t="str">
        <f t="shared" si="133"/>
        <v/>
      </c>
      <c r="DQ540" s="3" t="str">
        <f t="shared" si="133"/>
        <v>137. Z304  FUEL</v>
      </c>
      <c r="DR540" s="3" t="str">
        <f t="shared" si="133"/>
        <v/>
      </c>
      <c r="DS540" s="3" t="str">
        <f t="shared" si="133"/>
        <v/>
      </c>
      <c r="DT540" s="3" t="str">
        <f t="shared" si="133"/>
        <v/>
      </c>
      <c r="DU540" s="3" t="str">
        <f t="shared" si="136"/>
        <v/>
      </c>
      <c r="DV540" s="3" t="str">
        <f t="shared" si="136"/>
        <v/>
      </c>
    </row>
    <row r="541" spans="1:126" ht="30">
      <c r="A541" t="s">
        <v>115</v>
      </c>
      <c r="B541">
        <v>2016</v>
      </c>
      <c r="C541" t="s">
        <v>114</v>
      </c>
      <c r="D541">
        <v>106990</v>
      </c>
      <c r="E541" s="31">
        <v>1316215587635</v>
      </c>
      <c r="F541" t="s">
        <v>238</v>
      </c>
      <c r="G541">
        <v>325199</v>
      </c>
      <c r="H541" t="s">
        <v>240</v>
      </c>
      <c r="I541" t="s">
        <v>241</v>
      </c>
      <c r="J541" t="s">
        <v>242</v>
      </c>
      <c r="K541" t="s">
        <v>148</v>
      </c>
      <c r="L541">
        <v>77630</v>
      </c>
      <c r="M541" s="3" t="str">
        <f t="shared" si="132"/>
        <v>89. PRODUCE THE CHEMICAL, 93. AS A BYPRODUCT, 95. USED AS A REACTANT</v>
      </c>
      <c r="N541" s="3" t="s">
        <v>1419</v>
      </c>
      <c r="O541" s="3" t="s">
        <v>1437</v>
      </c>
      <c r="P541">
        <v>1500</v>
      </c>
      <c r="Q541">
        <v>18000</v>
      </c>
      <c r="R541">
        <v>19500</v>
      </c>
      <c r="S541" s="3" t="s">
        <v>1407</v>
      </c>
      <c r="T541" s="3" t="s">
        <v>1405</v>
      </c>
      <c r="U541" s="3" t="s">
        <v>1405</v>
      </c>
      <c r="V541" s="3" t="s">
        <v>1405</v>
      </c>
      <c r="W541" s="3" t="s">
        <v>1407</v>
      </c>
      <c r="X541" s="3" t="s">
        <v>1405</v>
      </c>
      <c r="Y541" s="3" t="s">
        <v>1407</v>
      </c>
      <c r="AE541" s="3" t="s">
        <v>1405</v>
      </c>
      <c r="AR541" s="3" t="s">
        <v>1405</v>
      </c>
      <c r="AS541" s="3" t="s">
        <v>1405</v>
      </c>
      <c r="AT541" s="3" t="s">
        <v>1405</v>
      </c>
      <c r="AV541" s="3" t="s">
        <v>1405</v>
      </c>
      <c r="BD541" s="3" t="s">
        <v>1405</v>
      </c>
      <c r="BK541" s="3" t="s">
        <v>1405</v>
      </c>
      <c r="BU541" s="3" t="str">
        <f t="shared" si="128"/>
        <v>89. PRODUCE THE CHEMICAL</v>
      </c>
      <c r="BV541" s="3" t="str">
        <f t="shared" si="128"/>
        <v/>
      </c>
      <c r="BW541" s="3" t="str">
        <f t="shared" si="128"/>
        <v/>
      </c>
      <c r="BX541" s="3" t="str">
        <f t="shared" si="128"/>
        <v/>
      </c>
      <c r="BY541" s="3" t="str">
        <f t="shared" si="128"/>
        <v>93. AS A BYPRODUCT</v>
      </c>
      <c r="BZ541" s="3" t="str">
        <f t="shared" si="128"/>
        <v/>
      </c>
      <c r="CA541" s="3" t="str">
        <f t="shared" si="128"/>
        <v>95. USED AS A REACTANT</v>
      </c>
      <c r="CB541" s="3" t="str">
        <f t="shared" si="128"/>
        <v/>
      </c>
      <c r="CC541" s="3" t="str">
        <f t="shared" si="128"/>
        <v/>
      </c>
      <c r="CD541" s="3" t="str">
        <f t="shared" si="128"/>
        <v/>
      </c>
      <c r="CE541" s="3" t="str">
        <f t="shared" si="128"/>
        <v/>
      </c>
      <c r="CF541" s="3" t="str">
        <f t="shared" si="137"/>
        <v/>
      </c>
      <c r="CG541" s="3" t="str">
        <f t="shared" si="137"/>
        <v/>
      </c>
      <c r="CH541" s="3" t="str">
        <f t="shared" si="137"/>
        <v/>
      </c>
      <c r="CI541" s="3" t="str">
        <f t="shared" si="137"/>
        <v/>
      </c>
      <c r="CJ541" s="3" t="str">
        <f t="shared" si="137"/>
        <v/>
      </c>
      <c r="CK541" s="3" t="str">
        <f t="shared" si="137"/>
        <v/>
      </c>
      <c r="CL541" s="3" t="str">
        <f t="shared" si="137"/>
        <v/>
      </c>
      <c r="CM541" s="3" t="str">
        <f t="shared" si="137"/>
        <v/>
      </c>
      <c r="CN541" s="3" t="str">
        <f t="shared" si="134"/>
        <v/>
      </c>
      <c r="CO541" s="3" t="str">
        <f t="shared" si="134"/>
        <v/>
      </c>
      <c r="CP541" s="3" t="str">
        <f t="shared" si="134"/>
        <v/>
      </c>
      <c r="CQ541" s="3" t="str">
        <f t="shared" si="134"/>
        <v/>
      </c>
      <c r="CR541" s="3" t="str">
        <f t="shared" si="134"/>
        <v/>
      </c>
      <c r="CS541" s="3" t="str">
        <f t="shared" si="134"/>
        <v/>
      </c>
      <c r="CT541" s="3" t="str">
        <f t="shared" si="134"/>
        <v/>
      </c>
      <c r="CU541" s="3" t="str">
        <f t="shared" si="134"/>
        <v/>
      </c>
      <c r="CV541" s="3" t="str">
        <f t="shared" si="134"/>
        <v/>
      </c>
      <c r="CW541" s="3" t="str">
        <f t="shared" si="135"/>
        <v/>
      </c>
      <c r="CX541" s="3" t="str">
        <f t="shared" si="135"/>
        <v/>
      </c>
      <c r="CY541" s="3" t="str">
        <f t="shared" si="135"/>
        <v/>
      </c>
      <c r="CZ541" s="3" t="str">
        <f t="shared" si="135"/>
        <v/>
      </c>
      <c r="DA541" s="3" t="str">
        <f t="shared" si="135"/>
        <v/>
      </c>
      <c r="DB541" s="3" t="str">
        <f t="shared" si="135"/>
        <v/>
      </c>
      <c r="DC541" s="3" t="str">
        <f t="shared" si="126"/>
        <v/>
      </c>
      <c r="DD541" s="3" t="str">
        <f t="shared" si="126"/>
        <v/>
      </c>
      <c r="DE541" s="3" t="str">
        <f t="shared" si="126"/>
        <v/>
      </c>
      <c r="DF541" s="3" t="str">
        <f t="shared" si="126"/>
        <v/>
      </c>
      <c r="DG541" s="3" t="str">
        <f t="shared" si="126"/>
        <v/>
      </c>
      <c r="DH541" s="3" t="str">
        <f t="shared" si="126"/>
        <v/>
      </c>
      <c r="DI541" s="3" t="str">
        <f t="shared" si="130"/>
        <v/>
      </c>
      <c r="DJ541" s="3" t="str">
        <f t="shared" si="130"/>
        <v/>
      </c>
      <c r="DK541" s="3" t="str">
        <f t="shared" si="130"/>
        <v/>
      </c>
      <c r="DL541" s="3" t="str">
        <f t="shared" si="130"/>
        <v/>
      </c>
      <c r="DM541" s="3" t="str">
        <f t="shared" si="133"/>
        <v/>
      </c>
      <c r="DN541" s="3" t="str">
        <f t="shared" si="133"/>
        <v/>
      </c>
      <c r="DO541" s="3" t="str">
        <f t="shared" si="133"/>
        <v/>
      </c>
      <c r="DP541" s="3" t="str">
        <f t="shared" si="133"/>
        <v/>
      </c>
      <c r="DQ541" s="3" t="str">
        <f t="shared" si="133"/>
        <v/>
      </c>
      <c r="DR541" s="3" t="str">
        <f t="shared" si="133"/>
        <v/>
      </c>
      <c r="DS541" s="3" t="str">
        <f t="shared" si="133"/>
        <v/>
      </c>
      <c r="DT541" s="3" t="str">
        <f t="shared" si="133"/>
        <v/>
      </c>
      <c r="DU541" s="3" t="str">
        <f t="shared" si="136"/>
        <v/>
      </c>
      <c r="DV541" s="3" t="str">
        <f t="shared" si="136"/>
        <v/>
      </c>
    </row>
    <row r="542" spans="1:126" ht="30">
      <c r="A542" t="s">
        <v>115</v>
      </c>
      <c r="B542">
        <v>2017</v>
      </c>
      <c r="C542" t="s">
        <v>114</v>
      </c>
      <c r="D542">
        <v>106990</v>
      </c>
      <c r="E542" s="31">
        <v>1317216255442</v>
      </c>
      <c r="F542" t="s">
        <v>238</v>
      </c>
      <c r="G542">
        <v>325199</v>
      </c>
      <c r="H542" t="s">
        <v>240</v>
      </c>
      <c r="I542" t="s">
        <v>241</v>
      </c>
      <c r="J542" t="s">
        <v>242</v>
      </c>
      <c r="K542" t="s">
        <v>148</v>
      </c>
      <c r="L542">
        <v>77630</v>
      </c>
      <c r="M542" s="3" t="str">
        <f t="shared" si="132"/>
        <v>89. PRODUCE THE CHEMICAL, 93. AS A BYPRODUCT, 95. USED AS A REACTANT</v>
      </c>
      <c r="N542" s="3" t="s">
        <v>1419</v>
      </c>
      <c r="O542" s="3" t="s">
        <v>1437</v>
      </c>
      <c r="P542">
        <v>1400</v>
      </c>
      <c r="Q542">
        <v>15000</v>
      </c>
      <c r="R542">
        <v>16400</v>
      </c>
      <c r="S542" s="3" t="s">
        <v>1407</v>
      </c>
      <c r="T542" s="3" t="s">
        <v>1405</v>
      </c>
      <c r="U542" s="3" t="s">
        <v>1405</v>
      </c>
      <c r="V542" s="3" t="s">
        <v>1405</v>
      </c>
      <c r="W542" s="3" t="s">
        <v>1407</v>
      </c>
      <c r="X542" s="3" t="s">
        <v>1405</v>
      </c>
      <c r="Y542" s="3" t="s">
        <v>1407</v>
      </c>
      <c r="AE542" s="3" t="s">
        <v>1405</v>
      </c>
      <c r="AR542" s="3" t="s">
        <v>1405</v>
      </c>
      <c r="AS542" s="3" t="s">
        <v>1405</v>
      </c>
      <c r="AT542" s="3" t="s">
        <v>1405</v>
      </c>
      <c r="AV542" s="3" t="s">
        <v>1405</v>
      </c>
      <c r="BD542" s="3" t="s">
        <v>1405</v>
      </c>
      <c r="BK542" s="3" t="s">
        <v>1405</v>
      </c>
      <c r="BU542" s="3" t="str">
        <f t="shared" si="128"/>
        <v>89. PRODUCE THE CHEMICAL</v>
      </c>
      <c r="BV542" s="3" t="str">
        <f t="shared" si="128"/>
        <v/>
      </c>
      <c r="BW542" s="3" t="str">
        <f t="shared" si="128"/>
        <v/>
      </c>
      <c r="BX542" s="3" t="str">
        <f t="shared" si="128"/>
        <v/>
      </c>
      <c r="BY542" s="3" t="str">
        <f t="shared" si="128"/>
        <v>93. AS A BYPRODUCT</v>
      </c>
      <c r="BZ542" s="3" t="str">
        <f t="shared" si="128"/>
        <v/>
      </c>
      <c r="CA542" s="3" t="str">
        <f t="shared" si="128"/>
        <v>95. USED AS A REACTANT</v>
      </c>
      <c r="CB542" s="3" t="str">
        <f t="shared" si="128"/>
        <v/>
      </c>
      <c r="CC542" s="3" t="str">
        <f t="shared" si="128"/>
        <v/>
      </c>
      <c r="CD542" s="3" t="str">
        <f t="shared" si="128"/>
        <v/>
      </c>
      <c r="CE542" s="3" t="str">
        <f t="shared" si="128"/>
        <v/>
      </c>
      <c r="CF542" s="3" t="str">
        <f t="shared" si="137"/>
        <v/>
      </c>
      <c r="CG542" s="3" t="str">
        <f t="shared" si="137"/>
        <v/>
      </c>
      <c r="CH542" s="3" t="str">
        <f t="shared" si="137"/>
        <v/>
      </c>
      <c r="CI542" s="3" t="str">
        <f t="shared" si="137"/>
        <v/>
      </c>
      <c r="CJ542" s="3" t="str">
        <f t="shared" si="137"/>
        <v/>
      </c>
      <c r="CK542" s="3" t="str">
        <f t="shared" si="137"/>
        <v/>
      </c>
      <c r="CL542" s="3" t="str">
        <f t="shared" si="137"/>
        <v/>
      </c>
      <c r="CM542" s="3" t="str">
        <f t="shared" si="137"/>
        <v/>
      </c>
      <c r="CN542" s="3" t="str">
        <f t="shared" si="134"/>
        <v/>
      </c>
      <c r="CO542" s="3" t="str">
        <f t="shared" si="134"/>
        <v/>
      </c>
      <c r="CP542" s="3" t="str">
        <f t="shared" si="134"/>
        <v/>
      </c>
      <c r="CQ542" s="3" t="str">
        <f t="shared" si="134"/>
        <v/>
      </c>
      <c r="CR542" s="3" t="str">
        <f t="shared" si="134"/>
        <v/>
      </c>
      <c r="CS542" s="3" t="str">
        <f t="shared" si="134"/>
        <v/>
      </c>
      <c r="CT542" s="3" t="str">
        <f t="shared" si="134"/>
        <v/>
      </c>
      <c r="CU542" s="3" t="str">
        <f t="shared" si="134"/>
        <v/>
      </c>
      <c r="CV542" s="3" t="str">
        <f t="shared" si="134"/>
        <v/>
      </c>
      <c r="CW542" s="3" t="str">
        <f t="shared" si="135"/>
        <v/>
      </c>
      <c r="CX542" s="3" t="str">
        <f t="shared" si="135"/>
        <v/>
      </c>
      <c r="CY542" s="3" t="str">
        <f t="shared" si="135"/>
        <v/>
      </c>
      <c r="CZ542" s="3" t="str">
        <f t="shared" si="135"/>
        <v/>
      </c>
      <c r="DA542" s="3" t="str">
        <f t="shared" si="135"/>
        <v/>
      </c>
      <c r="DB542" s="3" t="str">
        <f t="shared" si="135"/>
        <v/>
      </c>
      <c r="DC542" s="3" t="str">
        <f t="shared" si="126"/>
        <v/>
      </c>
      <c r="DD542" s="3" t="str">
        <f t="shared" si="126"/>
        <v/>
      </c>
      <c r="DE542" s="3" t="str">
        <f t="shared" si="126"/>
        <v/>
      </c>
      <c r="DF542" s="3" t="str">
        <f t="shared" si="126"/>
        <v/>
      </c>
      <c r="DG542" s="3" t="str">
        <f t="shared" si="126"/>
        <v/>
      </c>
      <c r="DH542" s="3" t="str">
        <f t="shared" si="126"/>
        <v/>
      </c>
      <c r="DI542" s="3" t="str">
        <f t="shared" si="130"/>
        <v/>
      </c>
      <c r="DJ542" s="3" t="str">
        <f t="shared" si="130"/>
        <v/>
      </c>
      <c r="DK542" s="3" t="str">
        <f t="shared" si="130"/>
        <v/>
      </c>
      <c r="DL542" s="3" t="str">
        <f t="shared" si="130"/>
        <v/>
      </c>
      <c r="DM542" s="3" t="str">
        <f t="shared" si="133"/>
        <v/>
      </c>
      <c r="DN542" s="3" t="str">
        <f t="shared" si="133"/>
        <v/>
      </c>
      <c r="DO542" s="3" t="str">
        <f t="shared" si="133"/>
        <v/>
      </c>
      <c r="DP542" s="3" t="str">
        <f t="shared" si="133"/>
        <v/>
      </c>
      <c r="DQ542" s="3" t="str">
        <f t="shared" si="133"/>
        <v/>
      </c>
      <c r="DR542" s="3" t="str">
        <f t="shared" si="133"/>
        <v/>
      </c>
      <c r="DS542" s="3" t="str">
        <f t="shared" si="133"/>
        <v/>
      </c>
      <c r="DT542" s="3" t="str">
        <f t="shared" si="133"/>
        <v/>
      </c>
      <c r="DU542" s="3" t="str">
        <f t="shared" si="136"/>
        <v/>
      </c>
      <c r="DV542" s="3" t="str">
        <f t="shared" si="136"/>
        <v/>
      </c>
    </row>
    <row r="543" spans="1:126" ht="75">
      <c r="A543" t="s">
        <v>115</v>
      </c>
      <c r="B543">
        <v>2018</v>
      </c>
      <c r="C543" t="s">
        <v>114</v>
      </c>
      <c r="D543">
        <v>106990</v>
      </c>
      <c r="E543" s="31">
        <v>1318217352881</v>
      </c>
      <c r="F543" t="s">
        <v>238</v>
      </c>
      <c r="G543">
        <v>325199</v>
      </c>
      <c r="H543" t="s">
        <v>240</v>
      </c>
      <c r="I543" t="s">
        <v>241</v>
      </c>
      <c r="J543" t="s">
        <v>242</v>
      </c>
      <c r="K543" t="s">
        <v>148</v>
      </c>
      <c r="L543">
        <v>77630</v>
      </c>
      <c r="M543" s="3" t="str">
        <f t="shared" si="132"/>
        <v>89. PRODUCE THE CHEMICAL, 93. AS A BYPRODUCT, 95. USED AS A REACTANT, 96. P101  FEEDSTOCKS, 133. ANCILLARY OR OTHER USE, 137. Z304  FUEL, 142. Z399  OTHER</v>
      </c>
      <c r="N543" s="3" t="s">
        <v>1419</v>
      </c>
      <c r="O543" s="3" t="s">
        <v>1437</v>
      </c>
      <c r="P543">
        <v>1800</v>
      </c>
      <c r="Q543">
        <v>20000</v>
      </c>
      <c r="R543">
        <v>21800</v>
      </c>
      <c r="S543" s="3" t="s">
        <v>1407</v>
      </c>
      <c r="T543" s="3" t="s">
        <v>1405</v>
      </c>
      <c r="U543" s="3" t="s">
        <v>1405</v>
      </c>
      <c r="V543" s="3" t="s">
        <v>1405</v>
      </c>
      <c r="W543" s="3" t="s">
        <v>1407</v>
      </c>
      <c r="X543" s="3" t="s">
        <v>1405</v>
      </c>
      <c r="Y543" s="3" t="s">
        <v>1407</v>
      </c>
      <c r="Z543" s="3" t="s">
        <v>1407</v>
      </c>
      <c r="AA543" s="3" t="s">
        <v>1405</v>
      </c>
      <c r="AB543" s="3" t="s">
        <v>1405</v>
      </c>
      <c r="AC543" s="3" t="s">
        <v>1405</v>
      </c>
      <c r="AD543" s="3" t="s">
        <v>1405</v>
      </c>
      <c r="AE543" s="3" t="s">
        <v>1405</v>
      </c>
      <c r="AF543" s="3" t="s">
        <v>1405</v>
      </c>
      <c r="AG543" s="3" t="s">
        <v>1405</v>
      </c>
      <c r="AH543" s="3" t="s">
        <v>1405</v>
      </c>
      <c r="AI543" s="3" t="s">
        <v>1405</v>
      </c>
      <c r="AJ543" s="3" t="s">
        <v>1405</v>
      </c>
      <c r="AK543" s="3" t="s">
        <v>1405</v>
      </c>
      <c r="AL543" s="3" t="s">
        <v>1405</v>
      </c>
      <c r="AM543" s="3" t="s">
        <v>1405</v>
      </c>
      <c r="AN543" s="3" t="s">
        <v>1405</v>
      </c>
      <c r="AO543" s="3" t="s">
        <v>1405</v>
      </c>
      <c r="AP543" s="3" t="s">
        <v>1405</v>
      </c>
      <c r="AQ543" s="3" t="s">
        <v>1405</v>
      </c>
      <c r="AR543" s="3" t="s">
        <v>1405</v>
      </c>
      <c r="AS543" s="3" t="s">
        <v>1405</v>
      </c>
      <c r="AT543" s="3" t="s">
        <v>1405</v>
      </c>
      <c r="AU543" s="3" t="s">
        <v>1405</v>
      </c>
      <c r="AV543" s="3" t="s">
        <v>1405</v>
      </c>
      <c r="AW543" s="3" t="s">
        <v>1405</v>
      </c>
      <c r="AX543" s="3" t="s">
        <v>1405</v>
      </c>
      <c r="AY543" s="3" t="s">
        <v>1405</v>
      </c>
      <c r="AZ543" s="3" t="s">
        <v>1405</v>
      </c>
      <c r="BA543" s="3" t="s">
        <v>1405</v>
      </c>
      <c r="BB543" s="3" t="s">
        <v>1405</v>
      </c>
      <c r="BC543" s="3" t="s">
        <v>1405</v>
      </c>
      <c r="BD543" s="3" t="s">
        <v>1405</v>
      </c>
      <c r="BE543" s="3" t="s">
        <v>1405</v>
      </c>
      <c r="BF543" s="3" t="s">
        <v>1405</v>
      </c>
      <c r="BG543" s="3" t="s">
        <v>1405</v>
      </c>
      <c r="BH543" s="3" t="s">
        <v>1405</v>
      </c>
      <c r="BI543" s="3" t="s">
        <v>1405</v>
      </c>
      <c r="BJ543" s="3" t="s">
        <v>1405</v>
      </c>
      <c r="BK543" s="3" t="s">
        <v>1407</v>
      </c>
      <c r="BL543" s="3" t="s">
        <v>1405</v>
      </c>
      <c r="BM543" s="3" t="s">
        <v>1405</v>
      </c>
      <c r="BN543" s="3" t="s">
        <v>1405</v>
      </c>
      <c r="BO543" s="3" t="s">
        <v>1407</v>
      </c>
      <c r="BP543" s="3" t="s">
        <v>1405</v>
      </c>
      <c r="BQ543" s="3" t="s">
        <v>1405</v>
      </c>
      <c r="BR543" s="3" t="s">
        <v>1405</v>
      </c>
      <c r="BS543" s="3" t="s">
        <v>1405</v>
      </c>
      <c r="BT543" s="3" t="s">
        <v>1407</v>
      </c>
      <c r="BU543" s="3" t="str">
        <f t="shared" si="128"/>
        <v>89. PRODUCE THE CHEMICAL</v>
      </c>
      <c r="BV543" s="3" t="str">
        <f t="shared" si="128"/>
        <v/>
      </c>
      <c r="BW543" s="3" t="str">
        <f t="shared" si="128"/>
        <v/>
      </c>
      <c r="BX543" s="3" t="str">
        <f t="shared" si="128"/>
        <v/>
      </c>
      <c r="BY543" s="3" t="str">
        <f t="shared" si="128"/>
        <v>93. AS A BYPRODUCT</v>
      </c>
      <c r="BZ543" s="3" t="str">
        <f t="shared" si="128"/>
        <v/>
      </c>
      <c r="CA543" s="3" t="str">
        <f t="shared" si="128"/>
        <v>95. USED AS A REACTANT</v>
      </c>
      <c r="CB543" s="3" t="str">
        <f t="shared" si="128"/>
        <v>96. P101  FEEDSTOCKS</v>
      </c>
      <c r="CC543" s="3" t="str">
        <f t="shared" si="128"/>
        <v/>
      </c>
      <c r="CD543" s="3" t="str">
        <f t="shared" si="128"/>
        <v/>
      </c>
      <c r="CE543" s="3" t="str">
        <f t="shared" si="128"/>
        <v/>
      </c>
      <c r="CF543" s="3" t="str">
        <f t="shared" si="137"/>
        <v/>
      </c>
      <c r="CG543" s="3" t="str">
        <f t="shared" si="137"/>
        <v/>
      </c>
      <c r="CH543" s="3" t="str">
        <f t="shared" si="137"/>
        <v/>
      </c>
      <c r="CI543" s="3" t="str">
        <f t="shared" si="137"/>
        <v/>
      </c>
      <c r="CJ543" s="3" t="str">
        <f t="shared" si="137"/>
        <v/>
      </c>
      <c r="CK543" s="3" t="str">
        <f t="shared" si="137"/>
        <v/>
      </c>
      <c r="CL543" s="3" t="str">
        <f t="shared" si="137"/>
        <v/>
      </c>
      <c r="CM543" s="3" t="str">
        <f t="shared" si="137"/>
        <v/>
      </c>
      <c r="CN543" s="3" t="str">
        <f t="shared" si="134"/>
        <v/>
      </c>
      <c r="CO543" s="3" t="str">
        <f t="shared" si="134"/>
        <v/>
      </c>
      <c r="CP543" s="3" t="str">
        <f t="shared" si="134"/>
        <v/>
      </c>
      <c r="CQ543" s="3" t="str">
        <f t="shared" si="134"/>
        <v/>
      </c>
      <c r="CR543" s="3" t="str">
        <f t="shared" si="134"/>
        <v/>
      </c>
      <c r="CS543" s="3" t="str">
        <f t="shared" si="134"/>
        <v/>
      </c>
      <c r="CT543" s="3" t="str">
        <f t="shared" si="134"/>
        <v/>
      </c>
      <c r="CU543" s="3" t="str">
        <f t="shared" si="134"/>
        <v/>
      </c>
      <c r="CV543" s="3" t="str">
        <f t="shared" si="134"/>
        <v/>
      </c>
      <c r="CW543" s="3" t="str">
        <f t="shared" si="135"/>
        <v/>
      </c>
      <c r="CX543" s="3" t="str">
        <f t="shared" si="135"/>
        <v/>
      </c>
      <c r="CY543" s="3" t="str">
        <f t="shared" si="135"/>
        <v/>
      </c>
      <c r="CZ543" s="3" t="str">
        <f t="shared" si="135"/>
        <v/>
      </c>
      <c r="DA543" s="3" t="str">
        <f t="shared" si="135"/>
        <v/>
      </c>
      <c r="DB543" s="3" t="str">
        <f t="shared" si="135"/>
        <v/>
      </c>
      <c r="DC543" s="3" t="str">
        <f t="shared" si="126"/>
        <v/>
      </c>
      <c r="DD543" s="3" t="str">
        <f t="shared" si="126"/>
        <v/>
      </c>
      <c r="DE543" s="3" t="str">
        <f t="shared" si="126"/>
        <v/>
      </c>
      <c r="DF543" s="3" t="str">
        <f t="shared" si="126"/>
        <v/>
      </c>
      <c r="DG543" s="3" t="str">
        <f t="shared" si="126"/>
        <v/>
      </c>
      <c r="DH543" s="3" t="str">
        <f t="shared" si="126"/>
        <v/>
      </c>
      <c r="DI543" s="3" t="str">
        <f t="shared" si="130"/>
        <v/>
      </c>
      <c r="DJ543" s="3" t="str">
        <f t="shared" si="130"/>
        <v/>
      </c>
      <c r="DK543" s="3" t="str">
        <f t="shared" si="130"/>
        <v/>
      </c>
      <c r="DL543" s="3" t="str">
        <f t="shared" si="130"/>
        <v/>
      </c>
      <c r="DM543" s="3" t="str">
        <f t="shared" si="133"/>
        <v>133. ANCILLARY OR OTHER USE</v>
      </c>
      <c r="DN543" s="3" t="str">
        <f t="shared" si="133"/>
        <v/>
      </c>
      <c r="DO543" s="3" t="str">
        <f t="shared" si="133"/>
        <v/>
      </c>
      <c r="DP543" s="3" t="str">
        <f t="shared" si="133"/>
        <v/>
      </c>
      <c r="DQ543" s="3" t="str">
        <f t="shared" si="133"/>
        <v>137. Z304  FUEL</v>
      </c>
      <c r="DR543" s="3" t="str">
        <f t="shared" si="133"/>
        <v/>
      </c>
      <c r="DS543" s="3" t="str">
        <f t="shared" si="133"/>
        <v/>
      </c>
      <c r="DT543" s="3" t="str">
        <f t="shared" si="133"/>
        <v/>
      </c>
      <c r="DU543" s="3" t="str">
        <f t="shared" si="136"/>
        <v/>
      </c>
      <c r="DV543" s="3" t="str">
        <f t="shared" si="136"/>
        <v>142. Z399  OTHER</v>
      </c>
    </row>
    <row r="544" spans="1:126" ht="60">
      <c r="A544" t="s">
        <v>115</v>
      </c>
      <c r="B544">
        <v>2019</v>
      </c>
      <c r="C544" t="s">
        <v>114</v>
      </c>
      <c r="D544">
        <v>106990</v>
      </c>
      <c r="E544" s="31">
        <v>1319218465336</v>
      </c>
      <c r="F544" t="s">
        <v>238</v>
      </c>
      <c r="G544">
        <v>325199</v>
      </c>
      <c r="H544" t="s">
        <v>240</v>
      </c>
      <c r="I544" t="s">
        <v>241</v>
      </c>
      <c r="J544" t="s">
        <v>242</v>
      </c>
      <c r="K544" t="s">
        <v>148</v>
      </c>
      <c r="L544">
        <v>77630</v>
      </c>
      <c r="M544" s="3" t="str">
        <f t="shared" si="132"/>
        <v>89. PRODUCE THE CHEMICAL, 93. AS A BYPRODUCT, 95. USED AS A REACTANT, 96. P101  FEEDSTOCKS</v>
      </c>
      <c r="N544" s="3" t="s">
        <v>1419</v>
      </c>
      <c r="O544" s="3" t="s">
        <v>1437</v>
      </c>
      <c r="P544">
        <v>4700</v>
      </c>
      <c r="Q544">
        <v>16000</v>
      </c>
      <c r="R544">
        <v>20700</v>
      </c>
      <c r="S544" s="3" t="s">
        <v>1407</v>
      </c>
      <c r="T544" s="3" t="s">
        <v>1405</v>
      </c>
      <c r="U544" s="3" t="s">
        <v>1405</v>
      </c>
      <c r="V544" s="3" t="s">
        <v>1405</v>
      </c>
      <c r="W544" s="3" t="s">
        <v>1407</v>
      </c>
      <c r="X544" s="3" t="s">
        <v>1405</v>
      </c>
      <c r="Y544" s="3" t="s">
        <v>1407</v>
      </c>
      <c r="Z544" s="3" t="s">
        <v>1407</v>
      </c>
      <c r="AA544" s="3" t="s">
        <v>1405</v>
      </c>
      <c r="AB544" s="3" t="s">
        <v>1405</v>
      </c>
      <c r="AC544" s="3" t="s">
        <v>1405</v>
      </c>
      <c r="AD544" s="3" t="s">
        <v>1405</v>
      </c>
      <c r="AE544" s="3" t="s">
        <v>1405</v>
      </c>
      <c r="AF544" s="3" t="s">
        <v>1405</v>
      </c>
      <c r="AG544" s="3" t="s">
        <v>1405</v>
      </c>
      <c r="AH544" s="3" t="s">
        <v>1405</v>
      </c>
      <c r="AI544" s="3" t="s">
        <v>1405</v>
      </c>
      <c r="AJ544" s="3" t="s">
        <v>1405</v>
      </c>
      <c r="AK544" s="3" t="s">
        <v>1405</v>
      </c>
      <c r="AL544" s="3" t="s">
        <v>1405</v>
      </c>
      <c r="AM544" s="3" t="s">
        <v>1405</v>
      </c>
      <c r="AN544" s="3" t="s">
        <v>1405</v>
      </c>
      <c r="AO544" s="3" t="s">
        <v>1405</v>
      </c>
      <c r="AP544" s="3" t="s">
        <v>1405</v>
      </c>
      <c r="AQ544" s="3" t="s">
        <v>1405</v>
      </c>
      <c r="AR544" s="3" t="s">
        <v>1405</v>
      </c>
      <c r="AS544" s="3" t="s">
        <v>1405</v>
      </c>
      <c r="AT544" s="3" t="s">
        <v>1405</v>
      </c>
      <c r="AU544" s="3" t="s">
        <v>1405</v>
      </c>
      <c r="AV544" s="3" t="s">
        <v>1405</v>
      </c>
      <c r="AW544" s="3" t="s">
        <v>1405</v>
      </c>
      <c r="AX544" s="3" t="s">
        <v>1405</v>
      </c>
      <c r="AY544" s="3" t="s">
        <v>1405</v>
      </c>
      <c r="AZ544" s="3" t="s">
        <v>1405</v>
      </c>
      <c r="BA544" s="3" t="s">
        <v>1405</v>
      </c>
      <c r="BB544" s="3" t="s">
        <v>1405</v>
      </c>
      <c r="BC544" s="3" t="s">
        <v>1405</v>
      </c>
      <c r="BD544" s="3" t="s">
        <v>1405</v>
      </c>
      <c r="BE544" s="3" t="s">
        <v>1405</v>
      </c>
      <c r="BF544" s="3" t="s">
        <v>1405</v>
      </c>
      <c r="BG544" s="3" t="s">
        <v>1405</v>
      </c>
      <c r="BH544" s="3" t="s">
        <v>1405</v>
      </c>
      <c r="BI544" s="3" t="s">
        <v>1405</v>
      </c>
      <c r="BJ544" s="3" t="s">
        <v>1405</v>
      </c>
      <c r="BK544" s="3" t="s">
        <v>1405</v>
      </c>
      <c r="BL544" s="3" t="s">
        <v>1405</v>
      </c>
      <c r="BM544" s="3" t="s">
        <v>1405</v>
      </c>
      <c r="BN544" s="3" t="s">
        <v>1405</v>
      </c>
      <c r="BO544" s="3" t="s">
        <v>1405</v>
      </c>
      <c r="BP544" s="3" t="s">
        <v>1405</v>
      </c>
      <c r="BQ544" s="3" t="s">
        <v>1405</v>
      </c>
      <c r="BR544" s="3" t="s">
        <v>1405</v>
      </c>
      <c r="BS544" s="3" t="s">
        <v>1405</v>
      </c>
      <c r="BT544" s="3" t="s">
        <v>1405</v>
      </c>
      <c r="BU544" s="3" t="str">
        <f t="shared" si="128"/>
        <v>89. PRODUCE THE CHEMICAL</v>
      </c>
      <c r="BV544" s="3" t="str">
        <f t="shared" si="128"/>
        <v/>
      </c>
      <c r="BW544" s="3" t="str">
        <f t="shared" si="128"/>
        <v/>
      </c>
      <c r="BX544" s="3" t="str">
        <f t="shared" si="128"/>
        <v/>
      </c>
      <c r="BY544" s="3" t="str">
        <f t="shared" si="128"/>
        <v>93. AS A BYPRODUCT</v>
      </c>
      <c r="BZ544" s="3" t="str">
        <f t="shared" si="128"/>
        <v/>
      </c>
      <c r="CA544" s="3" t="str">
        <f t="shared" si="128"/>
        <v>95. USED AS A REACTANT</v>
      </c>
      <c r="CB544" s="3" t="str">
        <f t="shared" si="128"/>
        <v>96. P101  FEEDSTOCKS</v>
      </c>
      <c r="CC544" s="3" t="str">
        <f t="shared" si="128"/>
        <v/>
      </c>
      <c r="CD544" s="3" t="str">
        <f t="shared" si="128"/>
        <v/>
      </c>
      <c r="CE544" s="3" t="str">
        <f t="shared" si="128"/>
        <v/>
      </c>
      <c r="CF544" s="3" t="str">
        <f t="shared" si="137"/>
        <v/>
      </c>
      <c r="CG544" s="3" t="str">
        <f t="shared" si="137"/>
        <v/>
      </c>
      <c r="CH544" s="3" t="str">
        <f t="shared" si="137"/>
        <v/>
      </c>
      <c r="CI544" s="3" t="str">
        <f t="shared" si="137"/>
        <v/>
      </c>
      <c r="CJ544" s="3" t="str">
        <f t="shared" si="137"/>
        <v/>
      </c>
      <c r="CK544" s="3" t="str">
        <f t="shared" si="137"/>
        <v/>
      </c>
      <c r="CL544" s="3" t="str">
        <f t="shared" si="137"/>
        <v/>
      </c>
      <c r="CM544" s="3" t="str">
        <f t="shared" si="137"/>
        <v/>
      </c>
      <c r="CN544" s="3" t="str">
        <f t="shared" si="134"/>
        <v/>
      </c>
      <c r="CO544" s="3" t="str">
        <f t="shared" si="134"/>
        <v/>
      </c>
      <c r="CP544" s="3" t="str">
        <f t="shared" si="134"/>
        <v/>
      </c>
      <c r="CQ544" s="3" t="str">
        <f t="shared" si="134"/>
        <v/>
      </c>
      <c r="CR544" s="3" t="str">
        <f t="shared" si="134"/>
        <v/>
      </c>
      <c r="CS544" s="3" t="str">
        <f t="shared" si="134"/>
        <v/>
      </c>
      <c r="CT544" s="3" t="str">
        <f t="shared" si="134"/>
        <v/>
      </c>
      <c r="CU544" s="3" t="str">
        <f t="shared" si="134"/>
        <v/>
      </c>
      <c r="CV544" s="3" t="str">
        <f t="shared" si="134"/>
        <v/>
      </c>
      <c r="CW544" s="3" t="str">
        <f t="shared" si="135"/>
        <v/>
      </c>
      <c r="CX544" s="3" t="str">
        <f t="shared" si="135"/>
        <v/>
      </c>
      <c r="CY544" s="3" t="str">
        <f t="shared" si="135"/>
        <v/>
      </c>
      <c r="CZ544" s="3" t="str">
        <f t="shared" si="135"/>
        <v/>
      </c>
      <c r="DA544" s="3" t="str">
        <f t="shared" si="135"/>
        <v/>
      </c>
      <c r="DB544" s="3" t="str">
        <f t="shared" si="135"/>
        <v/>
      </c>
      <c r="DC544" s="3" t="str">
        <f t="shared" si="126"/>
        <v/>
      </c>
      <c r="DD544" s="3" t="str">
        <f t="shared" si="126"/>
        <v/>
      </c>
      <c r="DE544" s="3" t="str">
        <f t="shared" si="126"/>
        <v/>
      </c>
      <c r="DF544" s="3" t="str">
        <f t="shared" si="126"/>
        <v/>
      </c>
      <c r="DG544" s="3" t="str">
        <f t="shared" si="126"/>
        <v/>
      </c>
      <c r="DH544" s="3" t="str">
        <f t="shared" si="126"/>
        <v/>
      </c>
      <c r="DI544" s="3" t="str">
        <f t="shared" si="130"/>
        <v/>
      </c>
      <c r="DJ544" s="3" t="str">
        <f t="shared" si="130"/>
        <v/>
      </c>
      <c r="DK544" s="3" t="str">
        <f t="shared" si="130"/>
        <v/>
      </c>
      <c r="DL544" s="3" t="str">
        <f t="shared" si="130"/>
        <v/>
      </c>
      <c r="DM544" s="3" t="str">
        <f t="shared" si="133"/>
        <v/>
      </c>
      <c r="DN544" s="3" t="str">
        <f t="shared" si="133"/>
        <v/>
      </c>
      <c r="DO544" s="3" t="str">
        <f t="shared" si="133"/>
        <v/>
      </c>
      <c r="DP544" s="3" t="str">
        <f t="shared" si="133"/>
        <v/>
      </c>
      <c r="DQ544" s="3" t="str">
        <f t="shared" si="133"/>
        <v/>
      </c>
      <c r="DR544" s="3" t="str">
        <f t="shared" si="133"/>
        <v/>
      </c>
      <c r="DS544" s="3" t="str">
        <f t="shared" si="133"/>
        <v/>
      </c>
      <c r="DT544" s="3" t="str">
        <f t="shared" si="133"/>
        <v/>
      </c>
      <c r="DU544" s="3" t="str">
        <f t="shared" si="136"/>
        <v/>
      </c>
      <c r="DV544" s="3" t="str">
        <f t="shared" si="136"/>
        <v/>
      </c>
    </row>
    <row r="545" spans="1:126" ht="75">
      <c r="A545" t="s">
        <v>115</v>
      </c>
      <c r="B545">
        <v>2020</v>
      </c>
      <c r="C545" t="s">
        <v>114</v>
      </c>
      <c r="D545">
        <v>106990</v>
      </c>
      <c r="E545" s="31">
        <v>1320219344951</v>
      </c>
      <c r="F545" t="s">
        <v>238</v>
      </c>
      <c r="G545">
        <v>325199</v>
      </c>
      <c r="H545" t="s">
        <v>240</v>
      </c>
      <c r="I545" t="s">
        <v>241</v>
      </c>
      <c r="J545" t="s">
        <v>242</v>
      </c>
      <c r="K545" t="s">
        <v>148</v>
      </c>
      <c r="L545">
        <v>77630</v>
      </c>
      <c r="M545" s="3" t="str">
        <f t="shared" si="132"/>
        <v>89. PRODUCE THE CHEMICAL, 93. AS A BYPRODUCT, 116. AS A PROCESS IMPURITY, 133. ANCILLARY OR OTHER USE, 137. Z304  FUEL</v>
      </c>
      <c r="N545" s="3" t="s">
        <v>1419</v>
      </c>
      <c r="O545" s="3" t="s">
        <v>1437</v>
      </c>
      <c r="P545">
        <v>5100</v>
      </c>
      <c r="Q545">
        <v>18000</v>
      </c>
      <c r="R545">
        <v>23100</v>
      </c>
      <c r="S545" s="3" t="s">
        <v>1407</v>
      </c>
      <c r="T545" s="3" t="s">
        <v>1405</v>
      </c>
      <c r="U545" s="3" t="s">
        <v>1405</v>
      </c>
      <c r="V545" s="3" t="s">
        <v>1405</v>
      </c>
      <c r="W545" s="3" t="s">
        <v>1407</v>
      </c>
      <c r="X545" s="3" t="s">
        <v>1405</v>
      </c>
      <c r="Y545" s="3" t="s">
        <v>1405</v>
      </c>
      <c r="Z545" s="3" t="s">
        <v>1405</v>
      </c>
      <c r="AA545" s="3" t="s">
        <v>1405</v>
      </c>
      <c r="AB545" s="3" t="s">
        <v>1405</v>
      </c>
      <c r="AC545" s="3" t="s">
        <v>1405</v>
      </c>
      <c r="AD545" s="3" t="s">
        <v>1405</v>
      </c>
      <c r="AE545" s="3" t="s">
        <v>1405</v>
      </c>
      <c r="AF545" s="3" t="s">
        <v>1405</v>
      </c>
      <c r="AG545" s="3" t="s">
        <v>1405</v>
      </c>
      <c r="AH545" s="3" t="s">
        <v>1405</v>
      </c>
      <c r="AI545" s="3" t="s">
        <v>1405</v>
      </c>
      <c r="AJ545" s="3" t="s">
        <v>1405</v>
      </c>
      <c r="AK545" s="3" t="s">
        <v>1405</v>
      </c>
      <c r="AL545" s="3" t="s">
        <v>1405</v>
      </c>
      <c r="AM545" s="3" t="s">
        <v>1405</v>
      </c>
      <c r="AN545" s="3" t="s">
        <v>1405</v>
      </c>
      <c r="AO545" s="3" t="s">
        <v>1405</v>
      </c>
      <c r="AP545" s="3" t="s">
        <v>1405</v>
      </c>
      <c r="AQ545" s="3" t="s">
        <v>1405</v>
      </c>
      <c r="AR545" s="3" t="s">
        <v>1405</v>
      </c>
      <c r="AS545" s="3" t="s">
        <v>1405</v>
      </c>
      <c r="AT545" s="3" t="s">
        <v>1407</v>
      </c>
      <c r="AU545" s="3" t="s">
        <v>1405</v>
      </c>
      <c r="AV545" s="3" t="s">
        <v>1405</v>
      </c>
      <c r="AW545" s="3" t="s">
        <v>1405</v>
      </c>
      <c r="AX545" s="3" t="s">
        <v>1405</v>
      </c>
      <c r="AY545" s="3" t="s">
        <v>1405</v>
      </c>
      <c r="AZ545" s="3" t="s">
        <v>1405</v>
      </c>
      <c r="BA545" s="3" t="s">
        <v>1405</v>
      </c>
      <c r="BB545" s="3" t="s">
        <v>1405</v>
      </c>
      <c r="BC545" s="3" t="s">
        <v>1405</v>
      </c>
      <c r="BD545" s="3" t="s">
        <v>1405</v>
      </c>
      <c r="BE545" s="3" t="s">
        <v>1405</v>
      </c>
      <c r="BF545" s="3" t="s">
        <v>1405</v>
      </c>
      <c r="BG545" s="3" t="s">
        <v>1405</v>
      </c>
      <c r="BH545" s="3" t="s">
        <v>1405</v>
      </c>
      <c r="BI545" s="3" t="s">
        <v>1405</v>
      </c>
      <c r="BJ545" s="3" t="s">
        <v>1405</v>
      </c>
      <c r="BK545" s="3" t="s">
        <v>1407</v>
      </c>
      <c r="BL545" s="3" t="s">
        <v>1405</v>
      </c>
      <c r="BM545" s="3" t="s">
        <v>1405</v>
      </c>
      <c r="BN545" s="3" t="s">
        <v>1405</v>
      </c>
      <c r="BO545" s="3" t="s">
        <v>1407</v>
      </c>
      <c r="BP545" s="3" t="s">
        <v>1405</v>
      </c>
      <c r="BQ545" s="3" t="s">
        <v>1405</v>
      </c>
      <c r="BR545" s="3" t="s">
        <v>1405</v>
      </c>
      <c r="BS545" s="3" t="s">
        <v>1405</v>
      </c>
      <c r="BT545" s="3" t="s">
        <v>1405</v>
      </c>
      <c r="BU545" s="3" t="str">
        <f t="shared" si="128"/>
        <v>89. PRODUCE THE CHEMICAL</v>
      </c>
      <c r="BV545" s="3" t="str">
        <f t="shared" si="128"/>
        <v/>
      </c>
      <c r="BW545" s="3" t="str">
        <f t="shared" si="128"/>
        <v/>
      </c>
      <c r="BX545" s="3" t="str">
        <f t="shared" si="128"/>
        <v/>
      </c>
      <c r="BY545" s="3" t="str">
        <f t="shared" ref="BY545:CF579" si="138">IF(W545="Yes", BY$1,"")</f>
        <v>93. AS A BYPRODUCT</v>
      </c>
      <c r="BZ545" s="3" t="str">
        <f t="shared" si="138"/>
        <v/>
      </c>
      <c r="CA545" s="3" t="str">
        <f t="shared" si="138"/>
        <v/>
      </c>
      <c r="CB545" s="3" t="str">
        <f t="shared" si="138"/>
        <v/>
      </c>
      <c r="CC545" s="3" t="str">
        <f t="shared" si="138"/>
        <v/>
      </c>
      <c r="CD545" s="3" t="str">
        <f t="shared" si="138"/>
        <v/>
      </c>
      <c r="CE545" s="3" t="str">
        <f t="shared" si="138"/>
        <v/>
      </c>
      <c r="CF545" s="3" t="str">
        <f t="shared" si="137"/>
        <v/>
      </c>
      <c r="CG545" s="3" t="str">
        <f t="shared" si="137"/>
        <v/>
      </c>
      <c r="CH545" s="3" t="str">
        <f t="shared" si="137"/>
        <v/>
      </c>
      <c r="CI545" s="3" t="str">
        <f t="shared" si="137"/>
        <v/>
      </c>
      <c r="CJ545" s="3" t="str">
        <f t="shared" si="137"/>
        <v/>
      </c>
      <c r="CK545" s="3" t="str">
        <f t="shared" si="137"/>
        <v/>
      </c>
      <c r="CL545" s="3" t="str">
        <f t="shared" si="137"/>
        <v/>
      </c>
      <c r="CM545" s="3" t="str">
        <f t="shared" si="137"/>
        <v/>
      </c>
      <c r="CN545" s="3" t="str">
        <f t="shared" si="134"/>
        <v/>
      </c>
      <c r="CO545" s="3" t="str">
        <f t="shared" si="134"/>
        <v/>
      </c>
      <c r="CP545" s="3" t="str">
        <f t="shared" si="134"/>
        <v/>
      </c>
      <c r="CQ545" s="3" t="str">
        <f t="shared" si="134"/>
        <v/>
      </c>
      <c r="CR545" s="3" t="str">
        <f t="shared" si="134"/>
        <v/>
      </c>
      <c r="CS545" s="3" t="str">
        <f t="shared" si="134"/>
        <v/>
      </c>
      <c r="CT545" s="3" t="str">
        <f t="shared" si="134"/>
        <v/>
      </c>
      <c r="CU545" s="3" t="str">
        <f t="shared" si="134"/>
        <v/>
      </c>
      <c r="CV545" s="3" t="str">
        <f t="shared" si="134"/>
        <v>116. AS A PROCESS IMPURITY</v>
      </c>
      <c r="CW545" s="3" t="str">
        <f t="shared" si="135"/>
        <v/>
      </c>
      <c r="CX545" s="3" t="str">
        <f t="shared" si="135"/>
        <v/>
      </c>
      <c r="CY545" s="3" t="str">
        <f t="shared" si="135"/>
        <v/>
      </c>
      <c r="CZ545" s="3" t="str">
        <f t="shared" si="135"/>
        <v/>
      </c>
      <c r="DA545" s="3" t="str">
        <f t="shared" si="135"/>
        <v/>
      </c>
      <c r="DB545" s="3" t="str">
        <f t="shared" si="135"/>
        <v/>
      </c>
      <c r="DC545" s="3" t="str">
        <f t="shared" si="126"/>
        <v/>
      </c>
      <c r="DD545" s="3" t="str">
        <f t="shared" si="126"/>
        <v/>
      </c>
      <c r="DE545" s="3" t="str">
        <f t="shared" si="126"/>
        <v/>
      </c>
      <c r="DF545" s="3" t="str">
        <f t="shared" si="126"/>
        <v/>
      </c>
      <c r="DG545" s="3" t="str">
        <f t="shared" si="126"/>
        <v/>
      </c>
      <c r="DH545" s="3" t="str">
        <f t="shared" si="126"/>
        <v/>
      </c>
      <c r="DI545" s="3" t="str">
        <f t="shared" si="130"/>
        <v/>
      </c>
      <c r="DJ545" s="3" t="str">
        <f t="shared" si="130"/>
        <v/>
      </c>
      <c r="DK545" s="3" t="str">
        <f t="shared" si="130"/>
        <v/>
      </c>
      <c r="DL545" s="3" t="str">
        <f t="shared" si="130"/>
        <v/>
      </c>
      <c r="DM545" s="3" t="str">
        <f t="shared" si="133"/>
        <v>133. ANCILLARY OR OTHER USE</v>
      </c>
      <c r="DN545" s="3" t="str">
        <f t="shared" si="133"/>
        <v/>
      </c>
      <c r="DO545" s="3" t="str">
        <f t="shared" si="133"/>
        <v/>
      </c>
      <c r="DP545" s="3" t="str">
        <f t="shared" si="133"/>
        <v/>
      </c>
      <c r="DQ545" s="3" t="str">
        <f t="shared" si="133"/>
        <v>137. Z304  FUEL</v>
      </c>
      <c r="DR545" s="3" t="str">
        <f t="shared" si="133"/>
        <v/>
      </c>
      <c r="DS545" s="3" t="str">
        <f t="shared" si="133"/>
        <v/>
      </c>
      <c r="DT545" s="3" t="str">
        <f t="shared" si="133"/>
        <v/>
      </c>
      <c r="DU545" s="3" t="str">
        <f t="shared" si="136"/>
        <v/>
      </c>
      <c r="DV545" s="3" t="str">
        <f t="shared" si="136"/>
        <v/>
      </c>
    </row>
    <row r="546" spans="1:126" ht="60">
      <c r="A546" t="s">
        <v>115</v>
      </c>
      <c r="B546">
        <v>2021</v>
      </c>
      <c r="C546" t="s">
        <v>114</v>
      </c>
      <c r="D546">
        <v>106990</v>
      </c>
      <c r="E546" s="31">
        <v>1321220450908</v>
      </c>
      <c r="F546" t="s">
        <v>238</v>
      </c>
      <c r="G546">
        <v>325199</v>
      </c>
      <c r="H546" t="s">
        <v>240</v>
      </c>
      <c r="I546" t="s">
        <v>241</v>
      </c>
      <c r="J546" t="s">
        <v>242</v>
      </c>
      <c r="K546" t="s">
        <v>148</v>
      </c>
      <c r="L546">
        <v>77630</v>
      </c>
      <c r="M546" s="3" t="str">
        <f t="shared" si="132"/>
        <v>95. USED AS A REACTANT, 96. P101  FEEDSTOCKS</v>
      </c>
      <c r="N546" s="3" t="s">
        <v>1419</v>
      </c>
      <c r="O546" s="3" t="s">
        <v>1437</v>
      </c>
      <c r="P546">
        <v>5400</v>
      </c>
      <c r="Q546">
        <v>24000</v>
      </c>
      <c r="R546">
        <v>29400</v>
      </c>
      <c r="S546" s="3" t="s">
        <v>1405</v>
      </c>
      <c r="T546" s="3" t="s">
        <v>1405</v>
      </c>
      <c r="U546" s="3" t="s">
        <v>1405</v>
      </c>
      <c r="V546" s="3" t="s">
        <v>1405</v>
      </c>
      <c r="W546" s="3" t="s">
        <v>1405</v>
      </c>
      <c r="X546" s="3" t="s">
        <v>1405</v>
      </c>
      <c r="Y546" s="3" t="s">
        <v>1407</v>
      </c>
      <c r="Z546" s="3" t="s">
        <v>1407</v>
      </c>
      <c r="AA546" s="3" t="s">
        <v>1405</v>
      </c>
      <c r="AB546" s="3" t="s">
        <v>1405</v>
      </c>
      <c r="AC546" s="3" t="s">
        <v>1405</v>
      </c>
      <c r="AD546" s="3" t="s">
        <v>1405</v>
      </c>
      <c r="AE546" s="3" t="s">
        <v>1405</v>
      </c>
      <c r="AF546" s="3" t="s">
        <v>1405</v>
      </c>
      <c r="AG546" s="3" t="s">
        <v>1405</v>
      </c>
      <c r="AH546" s="3" t="s">
        <v>1405</v>
      </c>
      <c r="AI546" s="3" t="s">
        <v>1405</v>
      </c>
      <c r="AJ546" s="3" t="s">
        <v>1405</v>
      </c>
      <c r="AK546" s="3" t="s">
        <v>1405</v>
      </c>
      <c r="AL546" s="3" t="s">
        <v>1405</v>
      </c>
      <c r="AM546" s="3" t="s">
        <v>1405</v>
      </c>
      <c r="AN546" s="3" t="s">
        <v>1405</v>
      </c>
      <c r="AO546" s="3" t="s">
        <v>1405</v>
      </c>
      <c r="AP546" s="3" t="s">
        <v>1405</v>
      </c>
      <c r="AQ546" s="3" t="s">
        <v>1405</v>
      </c>
      <c r="AR546" s="3" t="s">
        <v>1405</v>
      </c>
      <c r="AS546" s="3" t="s">
        <v>1405</v>
      </c>
      <c r="AT546" s="3" t="s">
        <v>1405</v>
      </c>
      <c r="AU546" s="3" t="s">
        <v>1405</v>
      </c>
      <c r="AV546" s="3" t="s">
        <v>1405</v>
      </c>
      <c r="AW546" s="3" t="s">
        <v>1405</v>
      </c>
      <c r="AX546" s="3" t="s">
        <v>1405</v>
      </c>
      <c r="AY546" s="3" t="s">
        <v>1405</v>
      </c>
      <c r="AZ546" s="3" t="s">
        <v>1405</v>
      </c>
      <c r="BA546" s="3" t="s">
        <v>1405</v>
      </c>
      <c r="BB546" s="3" t="s">
        <v>1405</v>
      </c>
      <c r="BC546" s="3" t="s">
        <v>1405</v>
      </c>
      <c r="BD546" s="3" t="s">
        <v>1405</v>
      </c>
      <c r="BE546" s="3" t="s">
        <v>1405</v>
      </c>
      <c r="BF546" s="3" t="s">
        <v>1405</v>
      </c>
      <c r="BG546" s="3" t="s">
        <v>1405</v>
      </c>
      <c r="BH546" s="3" t="s">
        <v>1405</v>
      </c>
      <c r="BI546" s="3" t="s">
        <v>1405</v>
      </c>
      <c r="BJ546" s="3" t="s">
        <v>1405</v>
      </c>
      <c r="BK546" s="3" t="s">
        <v>1405</v>
      </c>
      <c r="BL546" s="3" t="s">
        <v>1405</v>
      </c>
      <c r="BM546" s="3" t="s">
        <v>1405</v>
      </c>
      <c r="BN546" s="3" t="s">
        <v>1405</v>
      </c>
      <c r="BO546" s="3" t="s">
        <v>1405</v>
      </c>
      <c r="BP546" s="3" t="s">
        <v>1405</v>
      </c>
      <c r="BQ546" s="3" t="s">
        <v>1405</v>
      </c>
      <c r="BR546" s="3" t="s">
        <v>1405</v>
      </c>
      <c r="BS546" s="3" t="s">
        <v>1405</v>
      </c>
      <c r="BT546" s="3" t="s">
        <v>1405</v>
      </c>
      <c r="BU546" s="3" t="str">
        <f t="shared" ref="BU546:CH600" si="139">IF(S546="Yes", BU$1,"")</f>
        <v/>
      </c>
      <c r="BV546" s="3" t="str">
        <f t="shared" si="139"/>
        <v/>
      </c>
      <c r="BW546" s="3" t="str">
        <f t="shared" si="139"/>
        <v/>
      </c>
      <c r="BX546" s="3" t="str">
        <f t="shared" si="139"/>
        <v/>
      </c>
      <c r="BY546" s="3" t="str">
        <f t="shared" si="138"/>
        <v/>
      </c>
      <c r="BZ546" s="3" t="str">
        <f t="shared" si="138"/>
        <v/>
      </c>
      <c r="CA546" s="3" t="str">
        <f t="shared" si="138"/>
        <v>95. USED AS A REACTANT</v>
      </c>
      <c r="CB546" s="3" t="str">
        <f t="shared" si="138"/>
        <v>96. P101  FEEDSTOCKS</v>
      </c>
      <c r="CC546" s="3" t="str">
        <f t="shared" si="138"/>
        <v/>
      </c>
      <c r="CD546" s="3" t="str">
        <f t="shared" si="138"/>
        <v/>
      </c>
      <c r="CE546" s="3" t="str">
        <f t="shared" si="138"/>
        <v/>
      </c>
      <c r="CF546" s="3" t="str">
        <f t="shared" si="137"/>
        <v/>
      </c>
      <c r="CG546" s="3" t="str">
        <f t="shared" si="137"/>
        <v/>
      </c>
      <c r="CH546" s="3" t="str">
        <f t="shared" si="137"/>
        <v/>
      </c>
      <c r="CI546" s="3" t="str">
        <f t="shared" si="137"/>
        <v/>
      </c>
      <c r="CJ546" s="3" t="str">
        <f t="shared" si="137"/>
        <v/>
      </c>
      <c r="CK546" s="3" t="str">
        <f t="shared" si="137"/>
        <v/>
      </c>
      <c r="CL546" s="3" t="str">
        <f t="shared" si="137"/>
        <v/>
      </c>
      <c r="CM546" s="3" t="str">
        <f t="shared" si="137"/>
        <v/>
      </c>
      <c r="CN546" s="3" t="str">
        <f t="shared" si="134"/>
        <v/>
      </c>
      <c r="CO546" s="3" t="str">
        <f t="shared" si="134"/>
        <v/>
      </c>
      <c r="CP546" s="3" t="str">
        <f t="shared" si="134"/>
        <v/>
      </c>
      <c r="CQ546" s="3" t="str">
        <f t="shared" si="134"/>
        <v/>
      </c>
      <c r="CR546" s="3" t="str">
        <f t="shared" si="134"/>
        <v/>
      </c>
      <c r="CS546" s="3" t="str">
        <f t="shared" si="134"/>
        <v/>
      </c>
      <c r="CT546" s="3" t="str">
        <f t="shared" si="134"/>
        <v/>
      </c>
      <c r="CU546" s="3" t="str">
        <f t="shared" si="134"/>
        <v/>
      </c>
      <c r="CV546" s="3" t="str">
        <f t="shared" si="134"/>
        <v/>
      </c>
      <c r="CW546" s="3" t="str">
        <f t="shared" si="135"/>
        <v/>
      </c>
      <c r="CX546" s="3" t="str">
        <f t="shared" si="135"/>
        <v/>
      </c>
      <c r="CY546" s="3" t="str">
        <f t="shared" si="135"/>
        <v/>
      </c>
      <c r="CZ546" s="3" t="str">
        <f t="shared" si="135"/>
        <v/>
      </c>
      <c r="DA546" s="3" t="str">
        <f t="shared" si="135"/>
        <v/>
      </c>
      <c r="DB546" s="3" t="str">
        <f t="shared" si="135"/>
        <v/>
      </c>
      <c r="DC546" s="3" t="str">
        <f t="shared" si="126"/>
        <v/>
      </c>
      <c r="DD546" s="3" t="str">
        <f t="shared" si="126"/>
        <v/>
      </c>
      <c r="DE546" s="3" t="str">
        <f t="shared" si="126"/>
        <v/>
      </c>
      <c r="DF546" s="3" t="str">
        <f t="shared" si="126"/>
        <v/>
      </c>
      <c r="DG546" s="3" t="str">
        <f t="shared" si="126"/>
        <v/>
      </c>
      <c r="DH546" s="3" t="str">
        <f t="shared" si="126"/>
        <v/>
      </c>
      <c r="DI546" s="3" t="str">
        <f t="shared" si="130"/>
        <v/>
      </c>
      <c r="DJ546" s="3" t="str">
        <f t="shared" si="130"/>
        <v/>
      </c>
      <c r="DK546" s="3" t="str">
        <f t="shared" si="130"/>
        <v/>
      </c>
      <c r="DL546" s="3" t="str">
        <f t="shared" si="130"/>
        <v/>
      </c>
      <c r="DM546" s="3" t="str">
        <f t="shared" si="133"/>
        <v/>
      </c>
      <c r="DN546" s="3" t="str">
        <f t="shared" si="133"/>
        <v/>
      </c>
      <c r="DO546" s="3" t="str">
        <f t="shared" si="133"/>
        <v/>
      </c>
      <c r="DP546" s="3" t="str">
        <f t="shared" si="133"/>
        <v/>
      </c>
      <c r="DQ546" s="3" t="str">
        <f t="shared" si="133"/>
        <v/>
      </c>
      <c r="DR546" s="3" t="str">
        <f t="shared" si="133"/>
        <v/>
      </c>
      <c r="DS546" s="3" t="str">
        <f t="shared" si="133"/>
        <v/>
      </c>
      <c r="DT546" s="3" t="str">
        <f t="shared" si="133"/>
        <v/>
      </c>
      <c r="DU546" s="3" t="str">
        <f t="shared" si="136"/>
        <v/>
      </c>
      <c r="DV546" s="3" t="str">
        <f t="shared" si="136"/>
        <v/>
      </c>
    </row>
    <row r="547" spans="1:126" ht="30">
      <c r="A547" t="s">
        <v>115</v>
      </c>
      <c r="B547">
        <v>2016</v>
      </c>
      <c r="C547" t="s">
        <v>114</v>
      </c>
      <c r="D547">
        <v>106990</v>
      </c>
      <c r="E547" s="31">
        <v>1316215530662</v>
      </c>
      <c r="F547" t="s">
        <v>890</v>
      </c>
      <c r="G547">
        <v>325199</v>
      </c>
      <c r="H547" t="s">
        <v>891</v>
      </c>
      <c r="I547" t="s">
        <v>892</v>
      </c>
      <c r="J547" t="s">
        <v>893</v>
      </c>
      <c r="K547" t="s">
        <v>148</v>
      </c>
      <c r="L547">
        <v>77905</v>
      </c>
      <c r="M547" s="3" t="str">
        <f t="shared" si="132"/>
        <v>95. USED AS A REACTANT, 133. ANCILLARY OR OTHER USE</v>
      </c>
      <c r="N547" s="3" t="s">
        <v>1419</v>
      </c>
      <c r="O547" s="3" t="s">
        <v>1437</v>
      </c>
      <c r="P547">
        <v>2100</v>
      </c>
      <c r="Q547">
        <v>19000</v>
      </c>
      <c r="R547">
        <v>21100</v>
      </c>
      <c r="S547" s="3" t="s">
        <v>1405</v>
      </c>
      <c r="T547" s="3" t="s">
        <v>1405</v>
      </c>
      <c r="U547" s="3" t="s">
        <v>1405</v>
      </c>
      <c r="V547" s="3" t="s">
        <v>1405</v>
      </c>
      <c r="W547" s="3" t="s">
        <v>1405</v>
      </c>
      <c r="X547" s="3" t="s">
        <v>1405</v>
      </c>
      <c r="Y547" s="3" t="s">
        <v>1407</v>
      </c>
      <c r="AE547" s="3" t="s">
        <v>1405</v>
      </c>
      <c r="AR547" s="3" t="s">
        <v>1405</v>
      </c>
      <c r="AS547" s="3" t="s">
        <v>1405</v>
      </c>
      <c r="AT547" s="3" t="s">
        <v>1405</v>
      </c>
      <c r="AV547" s="3" t="s">
        <v>1405</v>
      </c>
      <c r="BD547" s="3" t="s">
        <v>1405</v>
      </c>
      <c r="BK547" s="3" t="s">
        <v>1407</v>
      </c>
      <c r="BU547" s="3" t="str">
        <f t="shared" si="139"/>
        <v/>
      </c>
      <c r="BV547" s="3" t="str">
        <f t="shared" si="139"/>
        <v/>
      </c>
      <c r="BW547" s="3" t="str">
        <f t="shared" si="139"/>
        <v/>
      </c>
      <c r="BX547" s="3" t="str">
        <f t="shared" si="139"/>
        <v/>
      </c>
      <c r="BY547" s="3" t="str">
        <f t="shared" si="138"/>
        <v/>
      </c>
      <c r="BZ547" s="3" t="str">
        <f t="shared" si="138"/>
        <v/>
      </c>
      <c r="CA547" s="3" t="str">
        <f t="shared" si="138"/>
        <v>95. USED AS A REACTANT</v>
      </c>
      <c r="CB547" s="3" t="str">
        <f t="shared" si="138"/>
        <v/>
      </c>
      <c r="CC547" s="3" t="str">
        <f t="shared" si="138"/>
        <v/>
      </c>
      <c r="CD547" s="3" t="str">
        <f t="shared" si="138"/>
        <v/>
      </c>
      <c r="CE547" s="3" t="str">
        <f t="shared" si="138"/>
        <v/>
      </c>
      <c r="CF547" s="3" t="str">
        <f t="shared" si="137"/>
        <v/>
      </c>
      <c r="CG547" s="3" t="str">
        <f t="shared" si="137"/>
        <v/>
      </c>
      <c r="CH547" s="3" t="str">
        <f t="shared" si="137"/>
        <v/>
      </c>
      <c r="CI547" s="3" t="str">
        <f t="shared" si="137"/>
        <v/>
      </c>
      <c r="CJ547" s="3" t="str">
        <f t="shared" si="137"/>
        <v/>
      </c>
      <c r="CK547" s="3" t="str">
        <f t="shared" si="137"/>
        <v/>
      </c>
      <c r="CL547" s="3" t="str">
        <f t="shared" si="137"/>
        <v/>
      </c>
      <c r="CM547" s="3" t="str">
        <f t="shared" si="137"/>
        <v/>
      </c>
      <c r="CN547" s="3" t="str">
        <f t="shared" si="134"/>
        <v/>
      </c>
      <c r="CO547" s="3" t="str">
        <f t="shared" si="134"/>
        <v/>
      </c>
      <c r="CP547" s="3" t="str">
        <f t="shared" si="134"/>
        <v/>
      </c>
      <c r="CQ547" s="3" t="str">
        <f t="shared" si="134"/>
        <v/>
      </c>
      <c r="CR547" s="3" t="str">
        <f t="shared" si="134"/>
        <v/>
      </c>
      <c r="CS547" s="3" t="str">
        <f t="shared" si="134"/>
        <v/>
      </c>
      <c r="CT547" s="3" t="str">
        <f t="shared" si="134"/>
        <v/>
      </c>
      <c r="CU547" s="3" t="str">
        <f t="shared" si="134"/>
        <v/>
      </c>
      <c r="CV547" s="3" t="str">
        <f t="shared" si="134"/>
        <v/>
      </c>
      <c r="CW547" s="3" t="str">
        <f t="shared" si="135"/>
        <v/>
      </c>
      <c r="CX547" s="3" t="str">
        <f t="shared" si="135"/>
        <v/>
      </c>
      <c r="CY547" s="3" t="str">
        <f t="shared" si="135"/>
        <v/>
      </c>
      <c r="CZ547" s="3" t="str">
        <f t="shared" si="135"/>
        <v/>
      </c>
      <c r="DA547" s="3" t="str">
        <f t="shared" si="135"/>
        <v/>
      </c>
      <c r="DB547" s="3" t="str">
        <f t="shared" si="135"/>
        <v/>
      </c>
      <c r="DC547" s="3" t="str">
        <f t="shared" si="126"/>
        <v/>
      </c>
      <c r="DD547" s="3" t="str">
        <f t="shared" si="126"/>
        <v/>
      </c>
      <c r="DE547" s="3" t="str">
        <f t="shared" si="126"/>
        <v/>
      </c>
      <c r="DF547" s="3" t="str">
        <f t="shared" si="126"/>
        <v/>
      </c>
      <c r="DG547" s="3" t="str">
        <f t="shared" si="126"/>
        <v/>
      </c>
      <c r="DH547" s="3" t="str">
        <f t="shared" si="126"/>
        <v/>
      </c>
      <c r="DI547" s="3" t="str">
        <f t="shared" si="130"/>
        <v/>
      </c>
      <c r="DJ547" s="3" t="str">
        <f t="shared" si="130"/>
        <v/>
      </c>
      <c r="DK547" s="3" t="str">
        <f t="shared" si="130"/>
        <v/>
      </c>
      <c r="DL547" s="3" t="str">
        <f t="shared" si="130"/>
        <v/>
      </c>
      <c r="DM547" s="3" t="str">
        <f t="shared" si="133"/>
        <v>133. ANCILLARY OR OTHER USE</v>
      </c>
      <c r="DN547" s="3" t="str">
        <f t="shared" si="133"/>
        <v/>
      </c>
      <c r="DO547" s="3" t="str">
        <f t="shared" si="133"/>
        <v/>
      </c>
      <c r="DP547" s="3" t="str">
        <f t="shared" si="133"/>
        <v/>
      </c>
      <c r="DQ547" s="3" t="str">
        <f t="shared" si="133"/>
        <v/>
      </c>
      <c r="DR547" s="3" t="str">
        <f t="shared" si="133"/>
        <v/>
      </c>
      <c r="DS547" s="3" t="str">
        <f t="shared" si="133"/>
        <v/>
      </c>
      <c r="DT547" s="3" t="str">
        <f t="shared" si="133"/>
        <v/>
      </c>
      <c r="DU547" s="3" t="str">
        <f t="shared" si="136"/>
        <v/>
      </c>
      <c r="DV547" s="3" t="str">
        <f t="shared" si="136"/>
        <v/>
      </c>
    </row>
    <row r="548" spans="1:126" ht="30">
      <c r="A548" t="s">
        <v>115</v>
      </c>
      <c r="B548">
        <v>2017</v>
      </c>
      <c r="C548" t="s">
        <v>114</v>
      </c>
      <c r="D548">
        <v>106990</v>
      </c>
      <c r="E548" s="31">
        <v>1317216665253</v>
      </c>
      <c r="F548" t="s">
        <v>890</v>
      </c>
      <c r="G548">
        <v>325199</v>
      </c>
      <c r="H548" t="s">
        <v>891</v>
      </c>
      <c r="I548" t="s">
        <v>892</v>
      </c>
      <c r="J548" t="s">
        <v>893</v>
      </c>
      <c r="K548" t="s">
        <v>148</v>
      </c>
      <c r="L548">
        <v>77905</v>
      </c>
      <c r="M548" s="3" t="str">
        <f t="shared" si="132"/>
        <v>95. USED AS A REACTANT, 133. ANCILLARY OR OTHER USE</v>
      </c>
      <c r="N548" s="3" t="s">
        <v>1419</v>
      </c>
      <c r="O548" s="3" t="s">
        <v>1437</v>
      </c>
      <c r="P548">
        <v>3500</v>
      </c>
      <c r="Q548">
        <v>17000</v>
      </c>
      <c r="R548">
        <v>20500</v>
      </c>
      <c r="S548" s="3" t="s">
        <v>1405</v>
      </c>
      <c r="T548" s="3" t="s">
        <v>1405</v>
      </c>
      <c r="U548" s="3" t="s">
        <v>1405</v>
      </c>
      <c r="V548" s="3" t="s">
        <v>1405</v>
      </c>
      <c r="W548" s="3" t="s">
        <v>1405</v>
      </c>
      <c r="X548" s="3" t="s">
        <v>1405</v>
      </c>
      <c r="Y548" s="3" t="s">
        <v>1407</v>
      </c>
      <c r="AE548" s="3" t="s">
        <v>1405</v>
      </c>
      <c r="AR548" s="3" t="s">
        <v>1405</v>
      </c>
      <c r="AS548" s="3" t="s">
        <v>1405</v>
      </c>
      <c r="AT548" s="3" t="s">
        <v>1405</v>
      </c>
      <c r="AV548" s="3" t="s">
        <v>1405</v>
      </c>
      <c r="BD548" s="3" t="s">
        <v>1405</v>
      </c>
      <c r="BK548" s="3" t="s">
        <v>1407</v>
      </c>
      <c r="BU548" s="3" t="str">
        <f t="shared" si="139"/>
        <v/>
      </c>
      <c r="BV548" s="3" t="str">
        <f t="shared" si="139"/>
        <v/>
      </c>
      <c r="BW548" s="3" t="str">
        <f t="shared" si="139"/>
        <v/>
      </c>
      <c r="BX548" s="3" t="str">
        <f t="shared" si="139"/>
        <v/>
      </c>
      <c r="BY548" s="3" t="str">
        <f t="shared" si="138"/>
        <v/>
      </c>
      <c r="BZ548" s="3" t="str">
        <f t="shared" si="138"/>
        <v/>
      </c>
      <c r="CA548" s="3" t="str">
        <f t="shared" si="138"/>
        <v>95. USED AS A REACTANT</v>
      </c>
      <c r="CB548" s="3" t="str">
        <f t="shared" si="138"/>
        <v/>
      </c>
      <c r="CC548" s="3" t="str">
        <f t="shared" si="138"/>
        <v/>
      </c>
      <c r="CD548" s="3" t="str">
        <f t="shared" si="138"/>
        <v/>
      </c>
      <c r="CE548" s="3" t="str">
        <f t="shared" si="138"/>
        <v/>
      </c>
      <c r="CF548" s="3" t="str">
        <f t="shared" si="137"/>
        <v/>
      </c>
      <c r="CG548" s="3" t="str">
        <f t="shared" si="137"/>
        <v/>
      </c>
      <c r="CH548" s="3" t="str">
        <f t="shared" si="137"/>
        <v/>
      </c>
      <c r="CI548" s="3" t="str">
        <f t="shared" si="137"/>
        <v/>
      </c>
      <c r="CJ548" s="3" t="str">
        <f t="shared" si="137"/>
        <v/>
      </c>
      <c r="CK548" s="3" t="str">
        <f t="shared" si="137"/>
        <v/>
      </c>
      <c r="CL548" s="3" t="str">
        <f t="shared" si="137"/>
        <v/>
      </c>
      <c r="CM548" s="3" t="str">
        <f t="shared" si="137"/>
        <v/>
      </c>
      <c r="CN548" s="3" t="str">
        <f t="shared" si="134"/>
        <v/>
      </c>
      <c r="CO548" s="3" t="str">
        <f t="shared" si="134"/>
        <v/>
      </c>
      <c r="CP548" s="3" t="str">
        <f t="shared" si="134"/>
        <v/>
      </c>
      <c r="CQ548" s="3" t="str">
        <f t="shared" si="134"/>
        <v/>
      </c>
      <c r="CR548" s="3" t="str">
        <f t="shared" si="134"/>
        <v/>
      </c>
      <c r="CS548" s="3" t="str">
        <f t="shared" si="134"/>
        <v/>
      </c>
      <c r="CT548" s="3" t="str">
        <f t="shared" si="134"/>
        <v/>
      </c>
      <c r="CU548" s="3" t="str">
        <f t="shared" si="134"/>
        <v/>
      </c>
      <c r="CV548" s="3" t="str">
        <f t="shared" si="134"/>
        <v/>
      </c>
      <c r="CW548" s="3" t="str">
        <f t="shared" si="135"/>
        <v/>
      </c>
      <c r="CX548" s="3" t="str">
        <f t="shared" si="135"/>
        <v/>
      </c>
      <c r="CY548" s="3" t="str">
        <f t="shared" si="135"/>
        <v/>
      </c>
      <c r="CZ548" s="3" t="str">
        <f t="shared" si="135"/>
        <v/>
      </c>
      <c r="DA548" s="3" t="str">
        <f t="shared" si="135"/>
        <v/>
      </c>
      <c r="DB548" s="3" t="str">
        <f t="shared" si="135"/>
        <v/>
      </c>
      <c r="DC548" s="3" t="str">
        <f t="shared" si="126"/>
        <v/>
      </c>
      <c r="DD548" s="3" t="str">
        <f t="shared" si="126"/>
        <v/>
      </c>
      <c r="DE548" s="3" t="str">
        <f t="shared" si="126"/>
        <v/>
      </c>
      <c r="DF548" s="3" t="str">
        <f t="shared" si="126"/>
        <v/>
      </c>
      <c r="DG548" s="3" t="str">
        <f t="shared" si="126"/>
        <v/>
      </c>
      <c r="DH548" s="3" t="str">
        <f t="shared" si="126"/>
        <v/>
      </c>
      <c r="DI548" s="3" t="str">
        <f t="shared" si="130"/>
        <v/>
      </c>
      <c r="DJ548" s="3" t="str">
        <f t="shared" si="130"/>
        <v/>
      </c>
      <c r="DK548" s="3" t="str">
        <f t="shared" si="130"/>
        <v/>
      </c>
      <c r="DL548" s="3" t="str">
        <f t="shared" si="130"/>
        <v/>
      </c>
      <c r="DM548" s="3" t="str">
        <f t="shared" si="133"/>
        <v>133. ANCILLARY OR OTHER USE</v>
      </c>
      <c r="DN548" s="3" t="str">
        <f t="shared" si="133"/>
        <v/>
      </c>
      <c r="DO548" s="3" t="str">
        <f t="shared" si="133"/>
        <v/>
      </c>
      <c r="DP548" s="3" t="str">
        <f t="shared" si="133"/>
        <v/>
      </c>
      <c r="DQ548" s="3" t="str">
        <f t="shared" si="133"/>
        <v/>
      </c>
      <c r="DR548" s="3" t="str">
        <f t="shared" si="133"/>
        <v/>
      </c>
      <c r="DS548" s="3" t="str">
        <f t="shared" si="133"/>
        <v/>
      </c>
      <c r="DT548" s="3" t="str">
        <f t="shared" si="133"/>
        <v/>
      </c>
      <c r="DU548" s="3" t="str">
        <f t="shared" si="136"/>
        <v/>
      </c>
      <c r="DV548" s="3" t="str">
        <f t="shared" si="136"/>
        <v/>
      </c>
    </row>
    <row r="549" spans="1:126" ht="75">
      <c r="A549" t="s">
        <v>115</v>
      </c>
      <c r="B549">
        <v>2018</v>
      </c>
      <c r="C549" t="s">
        <v>114</v>
      </c>
      <c r="D549">
        <v>106990</v>
      </c>
      <c r="E549" s="31">
        <v>1318217115702</v>
      </c>
      <c r="F549" t="s">
        <v>890</v>
      </c>
      <c r="G549">
        <v>325199</v>
      </c>
      <c r="H549" t="s">
        <v>891</v>
      </c>
      <c r="I549" t="s">
        <v>892</v>
      </c>
      <c r="J549" t="s">
        <v>893</v>
      </c>
      <c r="K549" t="s">
        <v>148</v>
      </c>
      <c r="L549">
        <v>77905</v>
      </c>
      <c r="M549" s="3" t="str">
        <f t="shared" si="132"/>
        <v>95. USED AS A REACTANT, 96. P101  FEEDSTOCKS, 133. ANCILLARY OR OTHER USE, 137. Z304  FUEL, 142. Z399  OTHER</v>
      </c>
      <c r="N549" s="3" t="s">
        <v>1419</v>
      </c>
      <c r="O549" s="3" t="s">
        <v>1437</v>
      </c>
      <c r="P549">
        <v>2100</v>
      </c>
      <c r="Q549">
        <v>15000</v>
      </c>
      <c r="R549">
        <v>17100</v>
      </c>
      <c r="S549" s="3" t="s">
        <v>1405</v>
      </c>
      <c r="T549" s="3" t="s">
        <v>1405</v>
      </c>
      <c r="U549" s="3" t="s">
        <v>1405</v>
      </c>
      <c r="V549" s="3" t="s">
        <v>1405</v>
      </c>
      <c r="W549" s="3" t="s">
        <v>1405</v>
      </c>
      <c r="X549" s="3" t="s">
        <v>1405</v>
      </c>
      <c r="Y549" s="3" t="s">
        <v>1407</v>
      </c>
      <c r="Z549" s="3" t="s">
        <v>1407</v>
      </c>
      <c r="AA549" s="3" t="s">
        <v>1405</v>
      </c>
      <c r="AB549" s="3" t="s">
        <v>1405</v>
      </c>
      <c r="AC549" s="3" t="s">
        <v>1405</v>
      </c>
      <c r="AD549" s="3" t="s">
        <v>1405</v>
      </c>
      <c r="AE549" s="3" t="s">
        <v>1405</v>
      </c>
      <c r="AF549" s="3" t="s">
        <v>1405</v>
      </c>
      <c r="AG549" s="3" t="s">
        <v>1405</v>
      </c>
      <c r="AH549" s="3" t="s">
        <v>1405</v>
      </c>
      <c r="AI549" s="3" t="s">
        <v>1405</v>
      </c>
      <c r="AJ549" s="3" t="s">
        <v>1405</v>
      </c>
      <c r="AK549" s="3" t="s">
        <v>1405</v>
      </c>
      <c r="AL549" s="3" t="s">
        <v>1405</v>
      </c>
      <c r="AM549" s="3" t="s">
        <v>1405</v>
      </c>
      <c r="AN549" s="3" t="s">
        <v>1405</v>
      </c>
      <c r="AO549" s="3" t="s">
        <v>1405</v>
      </c>
      <c r="AP549" s="3" t="s">
        <v>1405</v>
      </c>
      <c r="AQ549" s="3" t="s">
        <v>1405</v>
      </c>
      <c r="AR549" s="3" t="s">
        <v>1405</v>
      </c>
      <c r="AS549" s="3" t="s">
        <v>1405</v>
      </c>
      <c r="AT549" s="3" t="s">
        <v>1405</v>
      </c>
      <c r="AU549" s="3" t="s">
        <v>1405</v>
      </c>
      <c r="AV549" s="3" t="s">
        <v>1405</v>
      </c>
      <c r="AW549" s="3" t="s">
        <v>1405</v>
      </c>
      <c r="AX549" s="3" t="s">
        <v>1405</v>
      </c>
      <c r="AY549" s="3" t="s">
        <v>1405</v>
      </c>
      <c r="AZ549" s="3" t="s">
        <v>1405</v>
      </c>
      <c r="BA549" s="3" t="s">
        <v>1405</v>
      </c>
      <c r="BB549" s="3" t="s">
        <v>1405</v>
      </c>
      <c r="BC549" s="3" t="s">
        <v>1405</v>
      </c>
      <c r="BD549" s="3" t="s">
        <v>1405</v>
      </c>
      <c r="BE549" s="3" t="s">
        <v>1405</v>
      </c>
      <c r="BF549" s="3" t="s">
        <v>1405</v>
      </c>
      <c r="BG549" s="3" t="s">
        <v>1405</v>
      </c>
      <c r="BH549" s="3" t="s">
        <v>1405</v>
      </c>
      <c r="BI549" s="3" t="s">
        <v>1405</v>
      </c>
      <c r="BJ549" s="3" t="s">
        <v>1405</v>
      </c>
      <c r="BK549" s="3" t="s">
        <v>1407</v>
      </c>
      <c r="BL549" s="3" t="s">
        <v>1405</v>
      </c>
      <c r="BM549" s="3" t="s">
        <v>1405</v>
      </c>
      <c r="BN549" s="3" t="s">
        <v>1405</v>
      </c>
      <c r="BO549" s="3" t="s">
        <v>1407</v>
      </c>
      <c r="BP549" s="3" t="s">
        <v>1405</v>
      </c>
      <c r="BQ549" s="3" t="s">
        <v>1405</v>
      </c>
      <c r="BR549" s="3" t="s">
        <v>1405</v>
      </c>
      <c r="BS549" s="3" t="s">
        <v>1405</v>
      </c>
      <c r="BT549" s="3" t="s">
        <v>1407</v>
      </c>
      <c r="BU549" s="3" t="str">
        <f t="shared" si="139"/>
        <v/>
      </c>
      <c r="BV549" s="3" t="str">
        <f t="shared" si="139"/>
        <v/>
      </c>
      <c r="BW549" s="3" t="str">
        <f t="shared" si="139"/>
        <v/>
      </c>
      <c r="BX549" s="3" t="str">
        <f t="shared" si="139"/>
        <v/>
      </c>
      <c r="BY549" s="3" t="str">
        <f t="shared" si="138"/>
        <v/>
      </c>
      <c r="BZ549" s="3" t="str">
        <f t="shared" si="138"/>
        <v/>
      </c>
      <c r="CA549" s="3" t="str">
        <f t="shared" si="138"/>
        <v>95. USED AS A REACTANT</v>
      </c>
      <c r="CB549" s="3" t="str">
        <f t="shared" si="138"/>
        <v>96. P101  FEEDSTOCKS</v>
      </c>
      <c r="CC549" s="3" t="str">
        <f t="shared" si="138"/>
        <v/>
      </c>
      <c r="CD549" s="3" t="str">
        <f t="shared" si="138"/>
        <v/>
      </c>
      <c r="CE549" s="3" t="str">
        <f t="shared" si="138"/>
        <v/>
      </c>
      <c r="CF549" s="3" t="str">
        <f t="shared" si="137"/>
        <v/>
      </c>
      <c r="CG549" s="3" t="str">
        <f t="shared" si="137"/>
        <v/>
      </c>
      <c r="CH549" s="3" t="str">
        <f t="shared" si="137"/>
        <v/>
      </c>
      <c r="CI549" s="3" t="str">
        <f t="shared" si="137"/>
        <v/>
      </c>
      <c r="CJ549" s="3" t="str">
        <f t="shared" si="137"/>
        <v/>
      </c>
      <c r="CK549" s="3" t="str">
        <f t="shared" si="137"/>
        <v/>
      </c>
      <c r="CL549" s="3" t="str">
        <f t="shared" si="137"/>
        <v/>
      </c>
      <c r="CM549" s="3" t="str">
        <f t="shared" si="137"/>
        <v/>
      </c>
      <c r="CN549" s="3" t="str">
        <f t="shared" si="134"/>
        <v/>
      </c>
      <c r="CO549" s="3" t="str">
        <f t="shared" si="134"/>
        <v/>
      </c>
      <c r="CP549" s="3" t="str">
        <f t="shared" si="134"/>
        <v/>
      </c>
      <c r="CQ549" s="3" t="str">
        <f t="shared" si="134"/>
        <v/>
      </c>
      <c r="CR549" s="3" t="str">
        <f t="shared" si="134"/>
        <v/>
      </c>
      <c r="CS549" s="3" t="str">
        <f t="shared" si="134"/>
        <v/>
      </c>
      <c r="CT549" s="3" t="str">
        <f t="shared" si="134"/>
        <v/>
      </c>
      <c r="CU549" s="3" t="str">
        <f t="shared" si="134"/>
        <v/>
      </c>
      <c r="CV549" s="3" t="str">
        <f t="shared" si="134"/>
        <v/>
      </c>
      <c r="CW549" s="3" t="str">
        <f t="shared" si="135"/>
        <v/>
      </c>
      <c r="CX549" s="3" t="str">
        <f t="shared" si="135"/>
        <v/>
      </c>
      <c r="CY549" s="3" t="str">
        <f t="shared" si="135"/>
        <v/>
      </c>
      <c r="CZ549" s="3" t="str">
        <f t="shared" si="135"/>
        <v/>
      </c>
      <c r="DA549" s="3" t="str">
        <f t="shared" si="135"/>
        <v/>
      </c>
      <c r="DB549" s="3" t="str">
        <f t="shared" si="135"/>
        <v/>
      </c>
      <c r="DC549" s="3" t="str">
        <f t="shared" si="126"/>
        <v/>
      </c>
      <c r="DD549" s="3" t="str">
        <f t="shared" si="126"/>
        <v/>
      </c>
      <c r="DE549" s="3" t="str">
        <f t="shared" si="126"/>
        <v/>
      </c>
      <c r="DF549" s="3" t="str">
        <f t="shared" si="126"/>
        <v/>
      </c>
      <c r="DG549" s="3" t="str">
        <f t="shared" si="126"/>
        <v/>
      </c>
      <c r="DH549" s="3" t="str">
        <f t="shared" ref="DH549:DL612" si="140">IF(BF549="Yes", DH$1,"")</f>
        <v/>
      </c>
      <c r="DI549" s="3" t="str">
        <f t="shared" si="130"/>
        <v/>
      </c>
      <c r="DJ549" s="3" t="str">
        <f t="shared" si="130"/>
        <v/>
      </c>
      <c r="DK549" s="3" t="str">
        <f t="shared" si="130"/>
        <v/>
      </c>
      <c r="DL549" s="3" t="str">
        <f t="shared" si="130"/>
        <v/>
      </c>
      <c r="DM549" s="3" t="str">
        <f t="shared" si="133"/>
        <v>133. ANCILLARY OR OTHER USE</v>
      </c>
      <c r="DN549" s="3" t="str">
        <f t="shared" si="133"/>
        <v/>
      </c>
      <c r="DO549" s="3" t="str">
        <f t="shared" si="133"/>
        <v/>
      </c>
      <c r="DP549" s="3" t="str">
        <f t="shared" si="133"/>
        <v/>
      </c>
      <c r="DQ549" s="3" t="str">
        <f t="shared" si="133"/>
        <v>137. Z304  FUEL</v>
      </c>
      <c r="DR549" s="3" t="str">
        <f t="shared" si="133"/>
        <v/>
      </c>
      <c r="DS549" s="3" t="str">
        <f t="shared" si="133"/>
        <v/>
      </c>
      <c r="DT549" s="3" t="str">
        <f t="shared" si="133"/>
        <v/>
      </c>
      <c r="DU549" s="3" t="str">
        <f t="shared" si="136"/>
        <v/>
      </c>
      <c r="DV549" s="3" t="str">
        <f t="shared" si="136"/>
        <v>142. Z399  OTHER</v>
      </c>
    </row>
    <row r="550" spans="1:126" ht="75">
      <c r="A550" t="s">
        <v>115</v>
      </c>
      <c r="B550">
        <v>2019</v>
      </c>
      <c r="C550" t="s">
        <v>114</v>
      </c>
      <c r="D550">
        <v>106990</v>
      </c>
      <c r="E550" s="31">
        <v>1319218396327</v>
      </c>
      <c r="F550" t="s">
        <v>890</v>
      </c>
      <c r="G550">
        <v>325199</v>
      </c>
      <c r="H550" t="s">
        <v>891</v>
      </c>
      <c r="I550" t="s">
        <v>892</v>
      </c>
      <c r="J550" t="s">
        <v>893</v>
      </c>
      <c r="K550" t="s">
        <v>148</v>
      </c>
      <c r="L550">
        <v>77905</v>
      </c>
      <c r="M550" s="3" t="str">
        <f t="shared" si="132"/>
        <v>95. USED AS A REACTANT, 96. P101  FEEDSTOCKS, 133. ANCILLARY OR OTHER USE, 137. Z304  FUEL, 142. Z399  OTHER</v>
      </c>
      <c r="N550" s="3" t="s">
        <v>1419</v>
      </c>
      <c r="O550" s="3" t="s">
        <v>1437</v>
      </c>
      <c r="P550">
        <v>4830</v>
      </c>
      <c r="Q550">
        <v>16722</v>
      </c>
      <c r="R550">
        <v>21552</v>
      </c>
      <c r="S550" s="3" t="s">
        <v>1405</v>
      </c>
      <c r="T550" s="3" t="s">
        <v>1405</v>
      </c>
      <c r="U550" s="3" t="s">
        <v>1405</v>
      </c>
      <c r="V550" s="3" t="s">
        <v>1405</v>
      </c>
      <c r="W550" s="3" t="s">
        <v>1405</v>
      </c>
      <c r="X550" s="3" t="s">
        <v>1405</v>
      </c>
      <c r="Y550" s="3" t="s">
        <v>1407</v>
      </c>
      <c r="Z550" s="3" t="s">
        <v>1407</v>
      </c>
      <c r="AA550" s="3" t="s">
        <v>1405</v>
      </c>
      <c r="AB550" s="3" t="s">
        <v>1405</v>
      </c>
      <c r="AC550" s="3" t="s">
        <v>1405</v>
      </c>
      <c r="AD550" s="3" t="s">
        <v>1405</v>
      </c>
      <c r="AE550" s="3" t="s">
        <v>1405</v>
      </c>
      <c r="AF550" s="3" t="s">
        <v>1405</v>
      </c>
      <c r="AG550" s="3" t="s">
        <v>1405</v>
      </c>
      <c r="AH550" s="3" t="s">
        <v>1405</v>
      </c>
      <c r="AI550" s="3" t="s">
        <v>1405</v>
      </c>
      <c r="AJ550" s="3" t="s">
        <v>1405</v>
      </c>
      <c r="AK550" s="3" t="s">
        <v>1405</v>
      </c>
      <c r="AL550" s="3" t="s">
        <v>1405</v>
      </c>
      <c r="AM550" s="3" t="s">
        <v>1405</v>
      </c>
      <c r="AN550" s="3" t="s">
        <v>1405</v>
      </c>
      <c r="AO550" s="3" t="s">
        <v>1405</v>
      </c>
      <c r="AP550" s="3" t="s">
        <v>1405</v>
      </c>
      <c r="AQ550" s="3" t="s">
        <v>1405</v>
      </c>
      <c r="AR550" s="3" t="s">
        <v>1405</v>
      </c>
      <c r="AS550" s="3" t="s">
        <v>1405</v>
      </c>
      <c r="AT550" s="3" t="s">
        <v>1405</v>
      </c>
      <c r="AU550" s="3" t="s">
        <v>1405</v>
      </c>
      <c r="AV550" s="3" t="s">
        <v>1405</v>
      </c>
      <c r="AW550" s="3" t="s">
        <v>1405</v>
      </c>
      <c r="AX550" s="3" t="s">
        <v>1405</v>
      </c>
      <c r="AY550" s="3" t="s">
        <v>1405</v>
      </c>
      <c r="AZ550" s="3" t="s">
        <v>1405</v>
      </c>
      <c r="BA550" s="3" t="s">
        <v>1405</v>
      </c>
      <c r="BB550" s="3" t="s">
        <v>1405</v>
      </c>
      <c r="BC550" s="3" t="s">
        <v>1405</v>
      </c>
      <c r="BD550" s="3" t="s">
        <v>1405</v>
      </c>
      <c r="BE550" s="3" t="s">
        <v>1405</v>
      </c>
      <c r="BF550" s="3" t="s">
        <v>1405</v>
      </c>
      <c r="BG550" s="3" t="s">
        <v>1405</v>
      </c>
      <c r="BH550" s="3" t="s">
        <v>1405</v>
      </c>
      <c r="BI550" s="3" t="s">
        <v>1405</v>
      </c>
      <c r="BJ550" s="3" t="s">
        <v>1405</v>
      </c>
      <c r="BK550" s="3" t="s">
        <v>1407</v>
      </c>
      <c r="BL550" s="3" t="s">
        <v>1405</v>
      </c>
      <c r="BM550" s="3" t="s">
        <v>1405</v>
      </c>
      <c r="BN550" s="3" t="s">
        <v>1405</v>
      </c>
      <c r="BO550" s="3" t="s">
        <v>1407</v>
      </c>
      <c r="BP550" s="3" t="s">
        <v>1405</v>
      </c>
      <c r="BQ550" s="3" t="s">
        <v>1405</v>
      </c>
      <c r="BR550" s="3" t="s">
        <v>1405</v>
      </c>
      <c r="BS550" s="3" t="s">
        <v>1405</v>
      </c>
      <c r="BT550" s="3" t="s">
        <v>1407</v>
      </c>
      <c r="BU550" s="3" t="str">
        <f t="shared" si="139"/>
        <v/>
      </c>
      <c r="BV550" s="3" t="str">
        <f t="shared" si="139"/>
        <v/>
      </c>
      <c r="BW550" s="3" t="str">
        <f t="shared" si="139"/>
        <v/>
      </c>
      <c r="BX550" s="3" t="str">
        <f t="shared" si="139"/>
        <v/>
      </c>
      <c r="BY550" s="3" t="str">
        <f t="shared" si="138"/>
        <v/>
      </c>
      <c r="BZ550" s="3" t="str">
        <f t="shared" si="138"/>
        <v/>
      </c>
      <c r="CA550" s="3" t="str">
        <f t="shared" si="138"/>
        <v>95. USED AS A REACTANT</v>
      </c>
      <c r="CB550" s="3" t="str">
        <f t="shared" si="138"/>
        <v>96. P101  FEEDSTOCKS</v>
      </c>
      <c r="CC550" s="3" t="str">
        <f t="shared" si="138"/>
        <v/>
      </c>
      <c r="CD550" s="3" t="str">
        <f t="shared" si="138"/>
        <v/>
      </c>
      <c r="CE550" s="3" t="str">
        <f t="shared" si="138"/>
        <v/>
      </c>
      <c r="CF550" s="3" t="str">
        <f t="shared" si="137"/>
        <v/>
      </c>
      <c r="CG550" s="3" t="str">
        <f t="shared" si="137"/>
        <v/>
      </c>
      <c r="CH550" s="3" t="str">
        <f t="shared" si="137"/>
        <v/>
      </c>
      <c r="CI550" s="3" t="str">
        <f t="shared" si="137"/>
        <v/>
      </c>
      <c r="CJ550" s="3" t="str">
        <f t="shared" si="137"/>
        <v/>
      </c>
      <c r="CK550" s="3" t="str">
        <f t="shared" si="137"/>
        <v/>
      </c>
      <c r="CL550" s="3" t="str">
        <f t="shared" si="137"/>
        <v/>
      </c>
      <c r="CM550" s="3" t="str">
        <f t="shared" si="137"/>
        <v/>
      </c>
      <c r="CN550" s="3" t="str">
        <f t="shared" si="134"/>
        <v/>
      </c>
      <c r="CO550" s="3" t="str">
        <f t="shared" si="134"/>
        <v/>
      </c>
      <c r="CP550" s="3" t="str">
        <f t="shared" si="134"/>
        <v/>
      </c>
      <c r="CQ550" s="3" t="str">
        <f t="shared" si="134"/>
        <v/>
      </c>
      <c r="CR550" s="3" t="str">
        <f t="shared" si="134"/>
        <v/>
      </c>
      <c r="CS550" s="3" t="str">
        <f t="shared" si="134"/>
        <v/>
      </c>
      <c r="CT550" s="3" t="str">
        <f t="shared" si="134"/>
        <v/>
      </c>
      <c r="CU550" s="3" t="str">
        <f t="shared" si="134"/>
        <v/>
      </c>
      <c r="CV550" s="3" t="str">
        <f t="shared" si="134"/>
        <v/>
      </c>
      <c r="CW550" s="3" t="str">
        <f t="shared" si="135"/>
        <v/>
      </c>
      <c r="CX550" s="3" t="str">
        <f t="shared" si="135"/>
        <v/>
      </c>
      <c r="CY550" s="3" t="str">
        <f t="shared" si="135"/>
        <v/>
      </c>
      <c r="CZ550" s="3" t="str">
        <f t="shared" si="135"/>
        <v/>
      </c>
      <c r="DA550" s="3" t="str">
        <f t="shared" si="135"/>
        <v/>
      </c>
      <c r="DB550" s="3" t="str">
        <f t="shared" si="135"/>
        <v/>
      </c>
      <c r="DC550" s="3" t="str">
        <f t="shared" si="135"/>
        <v/>
      </c>
      <c r="DD550" s="3" t="str">
        <f t="shared" si="135"/>
        <v/>
      </c>
      <c r="DE550" s="3" t="str">
        <f t="shared" si="135"/>
        <v/>
      </c>
      <c r="DF550" s="3" t="str">
        <f t="shared" si="135"/>
        <v/>
      </c>
      <c r="DG550" s="3" t="str">
        <f t="shared" si="135"/>
        <v/>
      </c>
      <c r="DH550" s="3" t="str">
        <f t="shared" si="140"/>
        <v/>
      </c>
      <c r="DI550" s="3" t="str">
        <f t="shared" si="130"/>
        <v/>
      </c>
      <c r="DJ550" s="3" t="str">
        <f t="shared" si="130"/>
        <v/>
      </c>
      <c r="DK550" s="3" t="str">
        <f t="shared" si="130"/>
        <v/>
      </c>
      <c r="DL550" s="3" t="str">
        <f t="shared" si="130"/>
        <v/>
      </c>
      <c r="DM550" s="3" t="str">
        <f t="shared" si="133"/>
        <v>133. ANCILLARY OR OTHER USE</v>
      </c>
      <c r="DN550" s="3" t="str">
        <f t="shared" si="133"/>
        <v/>
      </c>
      <c r="DO550" s="3" t="str">
        <f t="shared" si="133"/>
        <v/>
      </c>
      <c r="DP550" s="3" t="str">
        <f t="shared" si="133"/>
        <v/>
      </c>
      <c r="DQ550" s="3" t="str">
        <f t="shared" si="133"/>
        <v>137. Z304  FUEL</v>
      </c>
      <c r="DR550" s="3" t="str">
        <f t="shared" si="133"/>
        <v/>
      </c>
      <c r="DS550" s="3" t="str">
        <f t="shared" si="133"/>
        <v/>
      </c>
      <c r="DT550" s="3" t="str">
        <f t="shared" si="133"/>
        <v/>
      </c>
      <c r="DU550" s="3" t="str">
        <f t="shared" si="136"/>
        <v/>
      </c>
      <c r="DV550" s="3" t="str">
        <f t="shared" si="136"/>
        <v>142. Z399  OTHER</v>
      </c>
    </row>
    <row r="551" spans="1:126" ht="75">
      <c r="A551" t="s">
        <v>115</v>
      </c>
      <c r="B551">
        <v>2020</v>
      </c>
      <c r="C551" t="s">
        <v>114</v>
      </c>
      <c r="D551">
        <v>106990</v>
      </c>
      <c r="E551" s="31">
        <v>1320219290537</v>
      </c>
      <c r="F551" t="s">
        <v>890</v>
      </c>
      <c r="G551">
        <v>325199</v>
      </c>
      <c r="H551" t="s">
        <v>891</v>
      </c>
      <c r="I551" t="s">
        <v>892</v>
      </c>
      <c r="J551" t="s">
        <v>893</v>
      </c>
      <c r="K551" t="s">
        <v>148</v>
      </c>
      <c r="L551">
        <v>77905</v>
      </c>
      <c r="M551" s="3" t="str">
        <f t="shared" si="132"/>
        <v>89. PRODUCE THE CHEMICAL, 90. IMPORT THE CHEMICAL, 94. AS A MANUFACTURED IMPURITY, 116. AS A PROCESS IMPURITY</v>
      </c>
      <c r="N551" s="3" t="s">
        <v>1419</v>
      </c>
      <c r="O551" s="3" t="s">
        <v>1437</v>
      </c>
      <c r="P551">
        <v>3900</v>
      </c>
      <c r="Q551">
        <v>20000</v>
      </c>
      <c r="R551">
        <v>23900</v>
      </c>
      <c r="S551" s="3" t="s">
        <v>1407</v>
      </c>
      <c r="T551" s="3" t="s">
        <v>1407</v>
      </c>
      <c r="U551" s="3" t="s">
        <v>1405</v>
      </c>
      <c r="V551" s="3" t="s">
        <v>1405</v>
      </c>
      <c r="W551" s="3" t="s">
        <v>1405</v>
      </c>
      <c r="X551" s="3" t="s">
        <v>1407</v>
      </c>
      <c r="Y551" s="3" t="s">
        <v>1405</v>
      </c>
      <c r="Z551" s="3" t="s">
        <v>1405</v>
      </c>
      <c r="AA551" s="3" t="s">
        <v>1405</v>
      </c>
      <c r="AB551" s="3" t="s">
        <v>1405</v>
      </c>
      <c r="AC551" s="3" t="s">
        <v>1405</v>
      </c>
      <c r="AD551" s="3" t="s">
        <v>1405</v>
      </c>
      <c r="AE551" s="3" t="s">
        <v>1405</v>
      </c>
      <c r="AF551" s="3" t="s">
        <v>1405</v>
      </c>
      <c r="AG551" s="3" t="s">
        <v>1405</v>
      </c>
      <c r="AH551" s="3" t="s">
        <v>1405</v>
      </c>
      <c r="AI551" s="3" t="s">
        <v>1405</v>
      </c>
      <c r="AJ551" s="3" t="s">
        <v>1405</v>
      </c>
      <c r="AK551" s="3" t="s">
        <v>1405</v>
      </c>
      <c r="AL551" s="3" t="s">
        <v>1405</v>
      </c>
      <c r="AM551" s="3" t="s">
        <v>1405</v>
      </c>
      <c r="AN551" s="3" t="s">
        <v>1405</v>
      </c>
      <c r="AO551" s="3" t="s">
        <v>1405</v>
      </c>
      <c r="AP551" s="3" t="s">
        <v>1405</v>
      </c>
      <c r="AQ551" s="3" t="s">
        <v>1405</v>
      </c>
      <c r="AR551" s="3" t="s">
        <v>1405</v>
      </c>
      <c r="AS551" s="3" t="s">
        <v>1405</v>
      </c>
      <c r="AT551" s="3" t="s">
        <v>1407</v>
      </c>
      <c r="AU551" s="3" t="s">
        <v>1405</v>
      </c>
      <c r="AV551" s="3" t="s">
        <v>1405</v>
      </c>
      <c r="AW551" s="3" t="s">
        <v>1405</v>
      </c>
      <c r="AX551" s="3" t="s">
        <v>1405</v>
      </c>
      <c r="AY551" s="3" t="s">
        <v>1405</v>
      </c>
      <c r="AZ551" s="3" t="s">
        <v>1405</v>
      </c>
      <c r="BA551" s="3" t="s">
        <v>1405</v>
      </c>
      <c r="BB551" s="3" t="s">
        <v>1405</v>
      </c>
      <c r="BC551" s="3" t="s">
        <v>1405</v>
      </c>
      <c r="BD551" s="3" t="s">
        <v>1405</v>
      </c>
      <c r="BE551" s="3" t="s">
        <v>1405</v>
      </c>
      <c r="BF551" s="3" t="s">
        <v>1405</v>
      </c>
      <c r="BG551" s="3" t="s">
        <v>1405</v>
      </c>
      <c r="BH551" s="3" t="s">
        <v>1405</v>
      </c>
      <c r="BI551" s="3" t="s">
        <v>1405</v>
      </c>
      <c r="BJ551" s="3" t="s">
        <v>1405</v>
      </c>
      <c r="BK551" s="3" t="s">
        <v>1405</v>
      </c>
      <c r="BL551" s="3" t="s">
        <v>1405</v>
      </c>
      <c r="BM551" s="3" t="s">
        <v>1405</v>
      </c>
      <c r="BN551" s="3" t="s">
        <v>1405</v>
      </c>
      <c r="BO551" s="3" t="s">
        <v>1405</v>
      </c>
      <c r="BP551" s="3" t="s">
        <v>1405</v>
      </c>
      <c r="BQ551" s="3" t="s">
        <v>1405</v>
      </c>
      <c r="BR551" s="3" t="s">
        <v>1405</v>
      </c>
      <c r="BS551" s="3" t="s">
        <v>1405</v>
      </c>
      <c r="BT551" s="3" t="s">
        <v>1405</v>
      </c>
      <c r="BU551" s="3" t="str">
        <f t="shared" si="139"/>
        <v>89. PRODUCE THE CHEMICAL</v>
      </c>
      <c r="BV551" s="3" t="str">
        <f t="shared" si="139"/>
        <v>90. IMPORT THE CHEMICAL</v>
      </c>
      <c r="BW551" s="3" t="str">
        <f t="shared" si="139"/>
        <v/>
      </c>
      <c r="BX551" s="3" t="str">
        <f t="shared" si="139"/>
        <v/>
      </c>
      <c r="BY551" s="3" t="str">
        <f t="shared" si="138"/>
        <v/>
      </c>
      <c r="BZ551" s="3" t="str">
        <f t="shared" si="138"/>
        <v>94. AS A MANUFACTURED IMPURITY</v>
      </c>
      <c r="CA551" s="3" t="str">
        <f t="shared" si="138"/>
        <v/>
      </c>
      <c r="CB551" s="3" t="str">
        <f t="shared" si="138"/>
        <v/>
      </c>
      <c r="CC551" s="3" t="str">
        <f t="shared" si="138"/>
        <v/>
      </c>
      <c r="CD551" s="3" t="str">
        <f t="shared" si="138"/>
        <v/>
      </c>
      <c r="CE551" s="3" t="str">
        <f t="shared" si="138"/>
        <v/>
      </c>
      <c r="CF551" s="3" t="str">
        <f t="shared" si="137"/>
        <v/>
      </c>
      <c r="CG551" s="3" t="str">
        <f t="shared" si="137"/>
        <v/>
      </c>
      <c r="CH551" s="3" t="str">
        <f t="shared" si="137"/>
        <v/>
      </c>
      <c r="CI551" s="3" t="str">
        <f t="shared" si="137"/>
        <v/>
      </c>
      <c r="CJ551" s="3" t="str">
        <f t="shared" si="137"/>
        <v/>
      </c>
      <c r="CK551" s="3" t="str">
        <f t="shared" si="137"/>
        <v/>
      </c>
      <c r="CL551" s="3" t="str">
        <f t="shared" si="137"/>
        <v/>
      </c>
      <c r="CM551" s="3" t="str">
        <f t="shared" si="137"/>
        <v/>
      </c>
      <c r="CN551" s="3" t="str">
        <f t="shared" si="134"/>
        <v/>
      </c>
      <c r="CO551" s="3" t="str">
        <f t="shared" si="134"/>
        <v/>
      </c>
      <c r="CP551" s="3" t="str">
        <f t="shared" si="134"/>
        <v/>
      </c>
      <c r="CQ551" s="3" t="str">
        <f t="shared" si="134"/>
        <v/>
      </c>
      <c r="CR551" s="3" t="str">
        <f t="shared" si="134"/>
        <v/>
      </c>
      <c r="CS551" s="3" t="str">
        <f t="shared" si="134"/>
        <v/>
      </c>
      <c r="CT551" s="3" t="str">
        <f t="shared" si="134"/>
        <v/>
      </c>
      <c r="CU551" s="3" t="str">
        <f t="shared" si="134"/>
        <v/>
      </c>
      <c r="CV551" s="3" t="str">
        <f t="shared" si="134"/>
        <v>116. AS A PROCESS IMPURITY</v>
      </c>
      <c r="CW551" s="3" t="str">
        <f t="shared" si="135"/>
        <v/>
      </c>
      <c r="CX551" s="3" t="str">
        <f t="shared" si="135"/>
        <v/>
      </c>
      <c r="CY551" s="3" t="str">
        <f t="shared" si="135"/>
        <v/>
      </c>
      <c r="CZ551" s="3" t="str">
        <f t="shared" si="135"/>
        <v/>
      </c>
      <c r="DA551" s="3" t="str">
        <f t="shared" si="135"/>
        <v/>
      </c>
      <c r="DB551" s="3" t="str">
        <f t="shared" si="135"/>
        <v/>
      </c>
      <c r="DC551" s="3" t="str">
        <f t="shared" si="135"/>
        <v/>
      </c>
      <c r="DD551" s="3" t="str">
        <f t="shared" si="135"/>
        <v/>
      </c>
      <c r="DE551" s="3" t="str">
        <f t="shared" si="135"/>
        <v/>
      </c>
      <c r="DF551" s="3" t="str">
        <f t="shared" si="135"/>
        <v/>
      </c>
      <c r="DG551" s="3" t="str">
        <f t="shared" si="135"/>
        <v/>
      </c>
      <c r="DH551" s="3" t="str">
        <f t="shared" si="140"/>
        <v/>
      </c>
      <c r="DI551" s="3" t="str">
        <f t="shared" si="130"/>
        <v/>
      </c>
      <c r="DJ551" s="3" t="str">
        <f t="shared" si="130"/>
        <v/>
      </c>
      <c r="DK551" s="3" t="str">
        <f t="shared" si="130"/>
        <v/>
      </c>
      <c r="DL551" s="3" t="str">
        <f t="shared" si="130"/>
        <v/>
      </c>
      <c r="DM551" s="3" t="str">
        <f t="shared" si="133"/>
        <v/>
      </c>
      <c r="DN551" s="3" t="str">
        <f t="shared" si="133"/>
        <v/>
      </c>
      <c r="DO551" s="3" t="str">
        <f t="shared" si="133"/>
        <v/>
      </c>
      <c r="DP551" s="3" t="str">
        <f t="shared" si="133"/>
        <v/>
      </c>
      <c r="DQ551" s="3" t="str">
        <f t="shared" si="133"/>
        <v/>
      </c>
      <c r="DR551" s="3" t="str">
        <f t="shared" si="133"/>
        <v/>
      </c>
      <c r="DS551" s="3" t="str">
        <f t="shared" si="133"/>
        <v/>
      </c>
      <c r="DT551" s="3" t="str">
        <f t="shared" si="133"/>
        <v/>
      </c>
      <c r="DU551" s="3" t="str">
        <f t="shared" si="136"/>
        <v/>
      </c>
      <c r="DV551" s="3" t="str">
        <f t="shared" si="136"/>
        <v/>
      </c>
    </row>
    <row r="552" spans="1:126" ht="75">
      <c r="A552" t="s">
        <v>115</v>
      </c>
      <c r="B552">
        <v>2021</v>
      </c>
      <c r="C552" t="s">
        <v>114</v>
      </c>
      <c r="D552">
        <v>106990</v>
      </c>
      <c r="E552" s="31">
        <v>1321220253076</v>
      </c>
      <c r="F552" t="s">
        <v>890</v>
      </c>
      <c r="G552">
        <v>325199</v>
      </c>
      <c r="H552" t="s">
        <v>891</v>
      </c>
      <c r="I552" t="s">
        <v>892</v>
      </c>
      <c r="J552" t="s">
        <v>893</v>
      </c>
      <c r="K552" t="s">
        <v>148</v>
      </c>
      <c r="L552">
        <v>77905</v>
      </c>
      <c r="M552" s="3" t="str">
        <f t="shared" si="132"/>
        <v>95. USED AS A REACTANT, 96. P101  FEEDSTOCKS, 133. ANCILLARY OR OTHER USE, 137. Z304  FUEL, 142. Z399  OTHER</v>
      </c>
      <c r="N552" s="3" t="s">
        <v>1419</v>
      </c>
      <c r="O552" s="3" t="s">
        <v>1437</v>
      </c>
      <c r="P552">
        <v>4000</v>
      </c>
      <c r="Q552">
        <v>19000</v>
      </c>
      <c r="R552">
        <v>23000</v>
      </c>
      <c r="S552" s="3" t="s">
        <v>1405</v>
      </c>
      <c r="T552" s="3" t="s">
        <v>1405</v>
      </c>
      <c r="U552" s="3" t="s">
        <v>1405</v>
      </c>
      <c r="V552" s="3" t="s">
        <v>1405</v>
      </c>
      <c r="W552" s="3" t="s">
        <v>1405</v>
      </c>
      <c r="X552" s="3" t="s">
        <v>1405</v>
      </c>
      <c r="Y552" s="3" t="s">
        <v>1407</v>
      </c>
      <c r="Z552" s="3" t="s">
        <v>1407</v>
      </c>
      <c r="AA552" s="3" t="s">
        <v>1405</v>
      </c>
      <c r="AB552" s="3" t="s">
        <v>1405</v>
      </c>
      <c r="AC552" s="3" t="s">
        <v>1405</v>
      </c>
      <c r="AD552" s="3" t="s">
        <v>1405</v>
      </c>
      <c r="AE552" s="3" t="s">
        <v>1405</v>
      </c>
      <c r="AF552" s="3" t="s">
        <v>1405</v>
      </c>
      <c r="AG552" s="3" t="s">
        <v>1405</v>
      </c>
      <c r="AH552" s="3" t="s">
        <v>1405</v>
      </c>
      <c r="AI552" s="3" t="s">
        <v>1405</v>
      </c>
      <c r="AJ552" s="3" t="s">
        <v>1405</v>
      </c>
      <c r="AK552" s="3" t="s">
        <v>1405</v>
      </c>
      <c r="AL552" s="3" t="s">
        <v>1405</v>
      </c>
      <c r="AM552" s="3" t="s">
        <v>1405</v>
      </c>
      <c r="AN552" s="3" t="s">
        <v>1405</v>
      </c>
      <c r="AO552" s="3" t="s">
        <v>1405</v>
      </c>
      <c r="AP552" s="3" t="s">
        <v>1405</v>
      </c>
      <c r="AQ552" s="3" t="s">
        <v>1405</v>
      </c>
      <c r="AR552" s="3" t="s">
        <v>1405</v>
      </c>
      <c r="AS552" s="3" t="s">
        <v>1405</v>
      </c>
      <c r="AT552" s="3" t="s">
        <v>1405</v>
      </c>
      <c r="AU552" s="3" t="s">
        <v>1405</v>
      </c>
      <c r="AV552" s="3" t="s">
        <v>1405</v>
      </c>
      <c r="AW552" s="3" t="s">
        <v>1405</v>
      </c>
      <c r="AX552" s="3" t="s">
        <v>1405</v>
      </c>
      <c r="AY552" s="3" t="s">
        <v>1405</v>
      </c>
      <c r="AZ552" s="3" t="s">
        <v>1405</v>
      </c>
      <c r="BA552" s="3" t="s">
        <v>1405</v>
      </c>
      <c r="BB552" s="3" t="s">
        <v>1405</v>
      </c>
      <c r="BC552" s="3" t="s">
        <v>1405</v>
      </c>
      <c r="BD552" s="3" t="s">
        <v>1405</v>
      </c>
      <c r="BE552" s="3" t="s">
        <v>1405</v>
      </c>
      <c r="BF552" s="3" t="s">
        <v>1405</v>
      </c>
      <c r="BG552" s="3" t="s">
        <v>1405</v>
      </c>
      <c r="BH552" s="3" t="s">
        <v>1405</v>
      </c>
      <c r="BI552" s="3" t="s">
        <v>1405</v>
      </c>
      <c r="BJ552" s="3" t="s">
        <v>1405</v>
      </c>
      <c r="BK552" s="3" t="s">
        <v>1407</v>
      </c>
      <c r="BL552" s="3" t="s">
        <v>1405</v>
      </c>
      <c r="BM552" s="3" t="s">
        <v>1405</v>
      </c>
      <c r="BN552" s="3" t="s">
        <v>1405</v>
      </c>
      <c r="BO552" s="3" t="s">
        <v>1407</v>
      </c>
      <c r="BP552" s="3" t="s">
        <v>1405</v>
      </c>
      <c r="BQ552" s="3" t="s">
        <v>1405</v>
      </c>
      <c r="BR552" s="3" t="s">
        <v>1405</v>
      </c>
      <c r="BS552" s="3" t="s">
        <v>1405</v>
      </c>
      <c r="BT552" s="3" t="s">
        <v>1407</v>
      </c>
      <c r="BU552" s="3" t="str">
        <f t="shared" si="139"/>
        <v/>
      </c>
      <c r="BV552" s="3" t="str">
        <f t="shared" si="139"/>
        <v/>
      </c>
      <c r="BW552" s="3" t="str">
        <f t="shared" si="139"/>
        <v/>
      </c>
      <c r="BX552" s="3" t="str">
        <f t="shared" si="139"/>
        <v/>
      </c>
      <c r="BY552" s="3" t="str">
        <f t="shared" si="138"/>
        <v/>
      </c>
      <c r="BZ552" s="3" t="str">
        <f t="shared" si="138"/>
        <v/>
      </c>
      <c r="CA552" s="3" t="str">
        <f t="shared" si="138"/>
        <v>95. USED AS A REACTANT</v>
      </c>
      <c r="CB552" s="3" t="str">
        <f t="shared" si="138"/>
        <v>96. P101  FEEDSTOCKS</v>
      </c>
      <c r="CC552" s="3" t="str">
        <f t="shared" si="138"/>
        <v/>
      </c>
      <c r="CD552" s="3" t="str">
        <f t="shared" si="138"/>
        <v/>
      </c>
      <c r="CE552" s="3" t="str">
        <f t="shared" si="138"/>
        <v/>
      </c>
      <c r="CF552" s="3" t="str">
        <f t="shared" si="137"/>
        <v/>
      </c>
      <c r="CG552" s="3" t="str">
        <f t="shared" si="137"/>
        <v/>
      </c>
      <c r="CH552" s="3" t="str">
        <f t="shared" si="137"/>
        <v/>
      </c>
      <c r="CI552" s="3" t="str">
        <f t="shared" si="137"/>
        <v/>
      </c>
      <c r="CJ552" s="3" t="str">
        <f t="shared" si="137"/>
        <v/>
      </c>
      <c r="CK552" s="3" t="str">
        <f t="shared" si="137"/>
        <v/>
      </c>
      <c r="CL552" s="3" t="str">
        <f t="shared" si="137"/>
        <v/>
      </c>
      <c r="CM552" s="3" t="str">
        <f t="shared" si="137"/>
        <v/>
      </c>
      <c r="CN552" s="3" t="str">
        <f t="shared" si="134"/>
        <v/>
      </c>
      <c r="CO552" s="3" t="str">
        <f t="shared" si="134"/>
        <v/>
      </c>
      <c r="CP552" s="3" t="str">
        <f t="shared" si="134"/>
        <v/>
      </c>
      <c r="CQ552" s="3" t="str">
        <f t="shared" si="134"/>
        <v/>
      </c>
      <c r="CR552" s="3" t="str">
        <f t="shared" si="134"/>
        <v/>
      </c>
      <c r="CS552" s="3" t="str">
        <f t="shared" si="134"/>
        <v/>
      </c>
      <c r="CT552" s="3" t="str">
        <f t="shared" si="134"/>
        <v/>
      </c>
      <c r="CU552" s="3" t="str">
        <f t="shared" si="134"/>
        <v/>
      </c>
      <c r="CV552" s="3" t="str">
        <f t="shared" si="134"/>
        <v/>
      </c>
      <c r="CW552" s="3" t="str">
        <f t="shared" si="135"/>
        <v/>
      </c>
      <c r="CX552" s="3" t="str">
        <f t="shared" si="135"/>
        <v/>
      </c>
      <c r="CY552" s="3" t="str">
        <f t="shared" si="135"/>
        <v/>
      </c>
      <c r="CZ552" s="3" t="str">
        <f t="shared" si="135"/>
        <v/>
      </c>
      <c r="DA552" s="3" t="str">
        <f t="shared" si="135"/>
        <v/>
      </c>
      <c r="DB552" s="3" t="str">
        <f t="shared" si="135"/>
        <v/>
      </c>
      <c r="DC552" s="3" t="str">
        <f t="shared" si="135"/>
        <v/>
      </c>
      <c r="DD552" s="3" t="str">
        <f t="shared" si="135"/>
        <v/>
      </c>
      <c r="DE552" s="3" t="str">
        <f t="shared" si="135"/>
        <v/>
      </c>
      <c r="DF552" s="3" t="str">
        <f t="shared" si="135"/>
        <v/>
      </c>
      <c r="DG552" s="3" t="str">
        <f t="shared" si="135"/>
        <v/>
      </c>
      <c r="DH552" s="3" t="str">
        <f t="shared" si="140"/>
        <v/>
      </c>
      <c r="DI552" s="3" t="str">
        <f t="shared" si="130"/>
        <v/>
      </c>
      <c r="DJ552" s="3" t="str">
        <f t="shared" si="130"/>
        <v/>
      </c>
      <c r="DK552" s="3" t="str">
        <f t="shared" si="130"/>
        <v/>
      </c>
      <c r="DL552" s="3" t="str">
        <f t="shared" si="130"/>
        <v/>
      </c>
      <c r="DM552" s="3" t="str">
        <f t="shared" si="133"/>
        <v>133. ANCILLARY OR OTHER USE</v>
      </c>
      <c r="DN552" s="3" t="str">
        <f t="shared" si="133"/>
        <v/>
      </c>
      <c r="DO552" s="3" t="str">
        <f t="shared" si="133"/>
        <v/>
      </c>
      <c r="DP552" s="3" t="str">
        <f t="shared" si="133"/>
        <v/>
      </c>
      <c r="DQ552" s="3" t="str">
        <f t="shared" si="133"/>
        <v>137. Z304  FUEL</v>
      </c>
      <c r="DR552" s="3" t="str">
        <f t="shared" si="133"/>
        <v/>
      </c>
      <c r="DS552" s="3" t="str">
        <f t="shared" si="133"/>
        <v/>
      </c>
      <c r="DT552" s="3" t="str">
        <f t="shared" si="133"/>
        <v/>
      </c>
      <c r="DU552" s="3" t="str">
        <f t="shared" si="136"/>
        <v/>
      </c>
      <c r="DV552" s="3" t="str">
        <f t="shared" si="136"/>
        <v>142. Z399  OTHER</v>
      </c>
    </row>
    <row r="553" spans="1:126" ht="45">
      <c r="A553" t="s">
        <v>115</v>
      </c>
      <c r="B553">
        <v>2017</v>
      </c>
      <c r="C553" t="s">
        <v>114</v>
      </c>
      <c r="D553">
        <v>106990</v>
      </c>
      <c r="E553" s="31">
        <v>1317216306050</v>
      </c>
      <c r="F553" t="s">
        <v>896</v>
      </c>
      <c r="G553">
        <v>325110</v>
      </c>
      <c r="H553" t="s">
        <v>897</v>
      </c>
      <c r="I553" t="s">
        <v>898</v>
      </c>
      <c r="J553" t="s">
        <v>833</v>
      </c>
      <c r="K553" t="s">
        <v>148</v>
      </c>
      <c r="L553">
        <v>77017</v>
      </c>
      <c r="M553" s="3" t="str">
        <f t="shared" si="132"/>
        <v>89. PRODUCE THE CHEMICAL, 93. AS A BYPRODUCT, 116. AS A PROCESS IMPURITY</v>
      </c>
      <c r="N553" s="3" t="s">
        <v>80</v>
      </c>
      <c r="O553" s="3" t="s">
        <v>1462</v>
      </c>
      <c r="P553">
        <v>23</v>
      </c>
      <c r="Q553">
        <v>657</v>
      </c>
      <c r="R553">
        <v>680</v>
      </c>
      <c r="S553" s="3" t="s">
        <v>1407</v>
      </c>
      <c r="T553" s="3" t="s">
        <v>1405</v>
      </c>
      <c r="U553" s="3" t="s">
        <v>1405</v>
      </c>
      <c r="V553" s="3" t="s">
        <v>1405</v>
      </c>
      <c r="W553" s="3" t="s">
        <v>1407</v>
      </c>
      <c r="X553" s="3" t="s">
        <v>1405</v>
      </c>
      <c r="Y553" s="3" t="s">
        <v>1405</v>
      </c>
      <c r="AE553" s="3" t="s">
        <v>1405</v>
      </c>
      <c r="AR553" s="3" t="s">
        <v>1405</v>
      </c>
      <c r="AS553" s="3" t="s">
        <v>1405</v>
      </c>
      <c r="AT553" s="3" t="s">
        <v>1407</v>
      </c>
      <c r="AV553" s="3" t="s">
        <v>1405</v>
      </c>
      <c r="BD553" s="3" t="s">
        <v>1405</v>
      </c>
      <c r="BK553" s="3" t="s">
        <v>1405</v>
      </c>
      <c r="BU553" s="3" t="str">
        <f t="shared" si="139"/>
        <v>89. PRODUCE THE CHEMICAL</v>
      </c>
      <c r="BV553" s="3" t="str">
        <f t="shared" si="139"/>
        <v/>
      </c>
      <c r="BW553" s="3" t="str">
        <f t="shared" si="139"/>
        <v/>
      </c>
      <c r="BX553" s="3" t="str">
        <f t="shared" si="139"/>
        <v/>
      </c>
      <c r="BY553" s="3" t="str">
        <f t="shared" si="138"/>
        <v>93. AS A BYPRODUCT</v>
      </c>
      <c r="BZ553" s="3" t="str">
        <f t="shared" si="138"/>
        <v/>
      </c>
      <c r="CA553" s="3" t="str">
        <f t="shared" si="138"/>
        <v/>
      </c>
      <c r="CB553" s="3" t="str">
        <f t="shared" si="138"/>
        <v/>
      </c>
      <c r="CC553" s="3" t="str">
        <f t="shared" si="138"/>
        <v/>
      </c>
      <c r="CD553" s="3" t="str">
        <f t="shared" si="138"/>
        <v/>
      </c>
      <c r="CE553" s="3" t="str">
        <f t="shared" si="138"/>
        <v/>
      </c>
      <c r="CF553" s="3" t="str">
        <f t="shared" si="137"/>
        <v/>
      </c>
      <c r="CG553" s="3" t="str">
        <f t="shared" si="137"/>
        <v/>
      </c>
      <c r="CH553" s="3" t="str">
        <f t="shared" si="137"/>
        <v/>
      </c>
      <c r="CI553" s="3" t="str">
        <f t="shared" si="137"/>
        <v/>
      </c>
      <c r="CJ553" s="3" t="str">
        <f t="shared" si="137"/>
        <v/>
      </c>
      <c r="CK553" s="3" t="str">
        <f t="shared" si="137"/>
        <v/>
      </c>
      <c r="CL553" s="3" t="str">
        <f t="shared" si="137"/>
        <v/>
      </c>
      <c r="CM553" s="3" t="str">
        <f t="shared" si="137"/>
        <v/>
      </c>
      <c r="CN553" s="3" t="str">
        <f t="shared" si="134"/>
        <v/>
      </c>
      <c r="CO553" s="3" t="str">
        <f t="shared" si="134"/>
        <v/>
      </c>
      <c r="CP553" s="3" t="str">
        <f t="shared" si="134"/>
        <v/>
      </c>
      <c r="CQ553" s="3" t="str">
        <f t="shared" si="134"/>
        <v/>
      </c>
      <c r="CR553" s="3" t="str">
        <f t="shared" si="134"/>
        <v/>
      </c>
      <c r="CS553" s="3" t="str">
        <f t="shared" si="134"/>
        <v/>
      </c>
      <c r="CT553" s="3" t="str">
        <f t="shared" si="134"/>
        <v/>
      </c>
      <c r="CU553" s="3" t="str">
        <f t="shared" si="134"/>
        <v/>
      </c>
      <c r="CV553" s="3" t="str">
        <f t="shared" si="134"/>
        <v>116. AS A PROCESS IMPURITY</v>
      </c>
      <c r="CW553" s="3" t="str">
        <f t="shared" si="135"/>
        <v/>
      </c>
      <c r="CX553" s="3" t="str">
        <f t="shared" si="135"/>
        <v/>
      </c>
      <c r="CY553" s="3" t="str">
        <f t="shared" si="135"/>
        <v/>
      </c>
      <c r="CZ553" s="3" t="str">
        <f t="shared" si="135"/>
        <v/>
      </c>
      <c r="DA553" s="3" t="str">
        <f t="shared" si="135"/>
        <v/>
      </c>
      <c r="DB553" s="3" t="str">
        <f t="shared" si="135"/>
        <v/>
      </c>
      <c r="DC553" s="3" t="str">
        <f t="shared" si="135"/>
        <v/>
      </c>
      <c r="DD553" s="3" t="str">
        <f t="shared" si="135"/>
        <v/>
      </c>
      <c r="DE553" s="3" t="str">
        <f t="shared" si="135"/>
        <v/>
      </c>
      <c r="DF553" s="3" t="str">
        <f t="shared" si="135"/>
        <v/>
      </c>
      <c r="DG553" s="3" t="str">
        <f t="shared" si="135"/>
        <v/>
      </c>
      <c r="DH553" s="3" t="str">
        <f t="shared" si="140"/>
        <v/>
      </c>
      <c r="DI553" s="3" t="str">
        <f t="shared" si="130"/>
        <v/>
      </c>
      <c r="DJ553" s="3" t="str">
        <f t="shared" si="130"/>
        <v/>
      </c>
      <c r="DK553" s="3" t="str">
        <f t="shared" si="130"/>
        <v/>
      </c>
      <c r="DL553" s="3" t="str">
        <f t="shared" si="130"/>
        <v/>
      </c>
      <c r="DM553" s="3" t="str">
        <f t="shared" si="133"/>
        <v/>
      </c>
      <c r="DN553" s="3" t="str">
        <f t="shared" si="133"/>
        <v/>
      </c>
      <c r="DO553" s="3" t="str">
        <f t="shared" si="133"/>
        <v/>
      </c>
      <c r="DP553" s="3" t="str">
        <f t="shared" si="133"/>
        <v/>
      </c>
      <c r="DQ553" s="3" t="str">
        <f t="shared" si="133"/>
        <v/>
      </c>
      <c r="DR553" s="3" t="str">
        <f t="shared" si="133"/>
        <v/>
      </c>
      <c r="DS553" s="3" t="str">
        <f t="shared" si="133"/>
        <v/>
      </c>
      <c r="DT553" s="3" t="str">
        <f t="shared" si="133"/>
        <v/>
      </c>
      <c r="DU553" s="3" t="str">
        <f t="shared" si="136"/>
        <v/>
      </c>
      <c r="DV553" s="3" t="str">
        <f t="shared" si="136"/>
        <v/>
      </c>
    </row>
    <row r="554" spans="1:126" ht="75">
      <c r="A554" t="s">
        <v>115</v>
      </c>
      <c r="B554">
        <v>2018</v>
      </c>
      <c r="C554" t="s">
        <v>114</v>
      </c>
      <c r="D554">
        <v>106990</v>
      </c>
      <c r="E554" s="31">
        <v>1318217181332</v>
      </c>
      <c r="F554" t="s">
        <v>896</v>
      </c>
      <c r="G554">
        <v>325110</v>
      </c>
      <c r="H554" t="s">
        <v>897</v>
      </c>
      <c r="I554" t="s">
        <v>898</v>
      </c>
      <c r="J554" t="s">
        <v>833</v>
      </c>
      <c r="K554" t="s">
        <v>148</v>
      </c>
      <c r="L554">
        <v>77017</v>
      </c>
      <c r="M554" s="3" t="str">
        <f t="shared" si="132"/>
        <v>89. PRODUCE THE CHEMICAL, 93. AS A BYPRODUCT, 116. AS A PROCESS IMPURITY, 133. ANCILLARY OR OTHER USE, 137. Z304  FUEL</v>
      </c>
      <c r="N554" s="3" t="s">
        <v>80</v>
      </c>
      <c r="O554" s="3" t="s">
        <v>1458</v>
      </c>
      <c r="P554">
        <v>29</v>
      </c>
      <c r="Q554">
        <v>590</v>
      </c>
      <c r="R554">
        <v>619</v>
      </c>
      <c r="S554" s="3" t="s">
        <v>1407</v>
      </c>
      <c r="T554" s="3" t="s">
        <v>1405</v>
      </c>
      <c r="U554" s="3" t="s">
        <v>1405</v>
      </c>
      <c r="V554" s="3" t="s">
        <v>1405</v>
      </c>
      <c r="W554" s="3" t="s">
        <v>1407</v>
      </c>
      <c r="X554" s="3" t="s">
        <v>1405</v>
      </c>
      <c r="Y554" s="3" t="s">
        <v>1405</v>
      </c>
      <c r="Z554" s="3" t="s">
        <v>1405</v>
      </c>
      <c r="AA554" s="3" t="s">
        <v>1405</v>
      </c>
      <c r="AB554" s="3" t="s">
        <v>1405</v>
      </c>
      <c r="AC554" s="3" t="s">
        <v>1405</v>
      </c>
      <c r="AD554" s="3" t="s">
        <v>1405</v>
      </c>
      <c r="AE554" s="3" t="s">
        <v>1405</v>
      </c>
      <c r="AF554" s="3" t="s">
        <v>1405</v>
      </c>
      <c r="AG554" s="3" t="s">
        <v>1405</v>
      </c>
      <c r="AH554" s="3" t="s">
        <v>1405</v>
      </c>
      <c r="AI554" s="3" t="s">
        <v>1405</v>
      </c>
      <c r="AJ554" s="3" t="s">
        <v>1405</v>
      </c>
      <c r="AK554" s="3" t="s">
        <v>1405</v>
      </c>
      <c r="AL554" s="3" t="s">
        <v>1405</v>
      </c>
      <c r="AM554" s="3" t="s">
        <v>1405</v>
      </c>
      <c r="AN554" s="3" t="s">
        <v>1405</v>
      </c>
      <c r="AO554" s="3" t="s">
        <v>1405</v>
      </c>
      <c r="AP554" s="3" t="s">
        <v>1405</v>
      </c>
      <c r="AQ554" s="3" t="s">
        <v>1405</v>
      </c>
      <c r="AR554" s="3" t="s">
        <v>1405</v>
      </c>
      <c r="AS554" s="3" t="s">
        <v>1405</v>
      </c>
      <c r="AT554" s="3" t="s">
        <v>1407</v>
      </c>
      <c r="AU554" s="3" t="s">
        <v>1405</v>
      </c>
      <c r="AV554" s="3" t="s">
        <v>1405</v>
      </c>
      <c r="AW554" s="3" t="s">
        <v>1405</v>
      </c>
      <c r="AX554" s="3" t="s">
        <v>1405</v>
      </c>
      <c r="AY554" s="3" t="s">
        <v>1405</v>
      </c>
      <c r="AZ554" s="3" t="s">
        <v>1405</v>
      </c>
      <c r="BA554" s="3" t="s">
        <v>1405</v>
      </c>
      <c r="BB554" s="3" t="s">
        <v>1405</v>
      </c>
      <c r="BC554" s="3" t="s">
        <v>1405</v>
      </c>
      <c r="BD554" s="3" t="s">
        <v>1405</v>
      </c>
      <c r="BE554" s="3" t="s">
        <v>1405</v>
      </c>
      <c r="BF554" s="3" t="s">
        <v>1405</v>
      </c>
      <c r="BG554" s="3" t="s">
        <v>1405</v>
      </c>
      <c r="BH554" s="3" t="s">
        <v>1405</v>
      </c>
      <c r="BI554" s="3" t="s">
        <v>1405</v>
      </c>
      <c r="BJ554" s="3" t="s">
        <v>1405</v>
      </c>
      <c r="BK554" s="3" t="s">
        <v>1407</v>
      </c>
      <c r="BL554" s="3" t="s">
        <v>1405</v>
      </c>
      <c r="BM554" s="3" t="s">
        <v>1405</v>
      </c>
      <c r="BN554" s="3" t="s">
        <v>1405</v>
      </c>
      <c r="BO554" s="3" t="s">
        <v>1407</v>
      </c>
      <c r="BP554" s="3" t="s">
        <v>1405</v>
      </c>
      <c r="BQ554" s="3" t="s">
        <v>1405</v>
      </c>
      <c r="BR554" s="3" t="s">
        <v>1405</v>
      </c>
      <c r="BS554" s="3" t="s">
        <v>1405</v>
      </c>
      <c r="BT554" s="3" t="s">
        <v>1405</v>
      </c>
      <c r="BU554" s="3" t="str">
        <f t="shared" si="139"/>
        <v>89. PRODUCE THE CHEMICAL</v>
      </c>
      <c r="BV554" s="3" t="str">
        <f t="shared" si="139"/>
        <v/>
      </c>
      <c r="BW554" s="3" t="str">
        <f t="shared" si="139"/>
        <v/>
      </c>
      <c r="BX554" s="3" t="str">
        <f t="shared" si="139"/>
        <v/>
      </c>
      <c r="BY554" s="3" t="str">
        <f t="shared" si="138"/>
        <v>93. AS A BYPRODUCT</v>
      </c>
      <c r="BZ554" s="3" t="str">
        <f t="shared" si="138"/>
        <v/>
      </c>
      <c r="CA554" s="3" t="str">
        <f t="shared" si="138"/>
        <v/>
      </c>
      <c r="CB554" s="3" t="str">
        <f t="shared" si="138"/>
        <v/>
      </c>
      <c r="CC554" s="3" t="str">
        <f t="shared" si="138"/>
        <v/>
      </c>
      <c r="CD554" s="3" t="str">
        <f t="shared" si="138"/>
        <v/>
      </c>
      <c r="CE554" s="3" t="str">
        <f t="shared" si="138"/>
        <v/>
      </c>
      <c r="CF554" s="3" t="str">
        <f t="shared" si="137"/>
        <v/>
      </c>
      <c r="CG554" s="3" t="str">
        <f t="shared" si="137"/>
        <v/>
      </c>
      <c r="CH554" s="3" t="str">
        <f t="shared" si="137"/>
        <v/>
      </c>
      <c r="CI554" s="3" t="str">
        <f t="shared" si="137"/>
        <v/>
      </c>
      <c r="CJ554" s="3" t="str">
        <f t="shared" si="137"/>
        <v/>
      </c>
      <c r="CK554" s="3" t="str">
        <f t="shared" si="137"/>
        <v/>
      </c>
      <c r="CL554" s="3" t="str">
        <f t="shared" si="137"/>
        <v/>
      </c>
      <c r="CM554" s="3" t="str">
        <f t="shared" si="137"/>
        <v/>
      </c>
      <c r="CN554" s="3" t="str">
        <f t="shared" si="134"/>
        <v/>
      </c>
      <c r="CO554" s="3" t="str">
        <f t="shared" si="134"/>
        <v/>
      </c>
      <c r="CP554" s="3" t="str">
        <f t="shared" si="134"/>
        <v/>
      </c>
      <c r="CQ554" s="3" t="str">
        <f t="shared" si="134"/>
        <v/>
      </c>
      <c r="CR554" s="3" t="str">
        <f t="shared" si="134"/>
        <v/>
      </c>
      <c r="CS554" s="3" t="str">
        <f t="shared" si="134"/>
        <v/>
      </c>
      <c r="CT554" s="3" t="str">
        <f t="shared" si="134"/>
        <v/>
      </c>
      <c r="CU554" s="3" t="str">
        <f t="shared" si="134"/>
        <v/>
      </c>
      <c r="CV554" s="3" t="str">
        <f t="shared" si="134"/>
        <v>116. AS A PROCESS IMPURITY</v>
      </c>
      <c r="CW554" s="3" t="str">
        <f t="shared" si="135"/>
        <v/>
      </c>
      <c r="CX554" s="3" t="str">
        <f t="shared" si="135"/>
        <v/>
      </c>
      <c r="CY554" s="3" t="str">
        <f t="shared" si="135"/>
        <v/>
      </c>
      <c r="CZ554" s="3" t="str">
        <f t="shared" si="135"/>
        <v/>
      </c>
      <c r="DA554" s="3" t="str">
        <f t="shared" si="135"/>
        <v/>
      </c>
      <c r="DB554" s="3" t="str">
        <f t="shared" si="135"/>
        <v/>
      </c>
      <c r="DC554" s="3" t="str">
        <f t="shared" si="135"/>
        <v/>
      </c>
      <c r="DD554" s="3" t="str">
        <f t="shared" si="135"/>
        <v/>
      </c>
      <c r="DE554" s="3" t="str">
        <f t="shared" si="135"/>
        <v/>
      </c>
      <c r="DF554" s="3" t="str">
        <f t="shared" si="135"/>
        <v/>
      </c>
      <c r="DG554" s="3" t="str">
        <f t="shared" si="135"/>
        <v/>
      </c>
      <c r="DH554" s="3" t="str">
        <f t="shared" si="140"/>
        <v/>
      </c>
      <c r="DI554" s="3" t="str">
        <f t="shared" si="130"/>
        <v/>
      </c>
      <c r="DJ554" s="3" t="str">
        <f t="shared" si="130"/>
        <v/>
      </c>
      <c r="DK554" s="3" t="str">
        <f t="shared" si="130"/>
        <v/>
      </c>
      <c r="DL554" s="3" t="str">
        <f t="shared" si="130"/>
        <v/>
      </c>
      <c r="DM554" s="3" t="str">
        <f t="shared" si="133"/>
        <v>133. ANCILLARY OR OTHER USE</v>
      </c>
      <c r="DN554" s="3" t="str">
        <f t="shared" si="133"/>
        <v/>
      </c>
      <c r="DO554" s="3" t="str">
        <f t="shared" si="133"/>
        <v/>
      </c>
      <c r="DP554" s="3" t="str">
        <f t="shared" si="133"/>
        <v/>
      </c>
      <c r="DQ554" s="3" t="str">
        <f t="shared" si="133"/>
        <v>137. Z304  FUEL</v>
      </c>
      <c r="DR554" s="3" t="str">
        <f t="shared" si="133"/>
        <v/>
      </c>
      <c r="DS554" s="3" t="str">
        <f t="shared" si="133"/>
        <v/>
      </c>
      <c r="DT554" s="3" t="str">
        <f t="shared" si="133"/>
        <v/>
      </c>
      <c r="DU554" s="3" t="str">
        <f t="shared" si="136"/>
        <v/>
      </c>
      <c r="DV554" s="3" t="str">
        <f t="shared" si="136"/>
        <v/>
      </c>
    </row>
    <row r="555" spans="1:126" ht="75">
      <c r="A555" t="s">
        <v>115</v>
      </c>
      <c r="B555">
        <v>2019</v>
      </c>
      <c r="C555" t="s">
        <v>114</v>
      </c>
      <c r="D555">
        <v>106990</v>
      </c>
      <c r="E555" s="31">
        <v>1319218166193</v>
      </c>
      <c r="F555" t="s">
        <v>896</v>
      </c>
      <c r="G555">
        <v>325110</v>
      </c>
      <c r="H555" t="s">
        <v>897</v>
      </c>
      <c r="I555" t="s">
        <v>898</v>
      </c>
      <c r="J555" t="s">
        <v>833</v>
      </c>
      <c r="K555" t="s">
        <v>148</v>
      </c>
      <c r="L555">
        <v>77017</v>
      </c>
      <c r="M555" s="3" t="str">
        <f t="shared" si="132"/>
        <v>89. PRODUCE THE CHEMICAL, 93. AS A BYPRODUCT, 116. AS A PROCESS IMPURITY, 133. ANCILLARY OR OTHER USE, 137. Z304  FUEL</v>
      </c>
      <c r="N555" s="3" t="s">
        <v>80</v>
      </c>
      <c r="O555" s="3" t="s">
        <v>1458</v>
      </c>
      <c r="P555">
        <v>29</v>
      </c>
      <c r="Q555">
        <v>619</v>
      </c>
      <c r="R555">
        <v>648</v>
      </c>
      <c r="S555" s="3" t="s">
        <v>1407</v>
      </c>
      <c r="T555" s="3" t="s">
        <v>1405</v>
      </c>
      <c r="U555" s="3" t="s">
        <v>1405</v>
      </c>
      <c r="V555" s="3" t="s">
        <v>1405</v>
      </c>
      <c r="W555" s="3" t="s">
        <v>1407</v>
      </c>
      <c r="X555" s="3" t="s">
        <v>1405</v>
      </c>
      <c r="Y555" s="3" t="s">
        <v>1405</v>
      </c>
      <c r="Z555" s="3" t="s">
        <v>1405</v>
      </c>
      <c r="AA555" s="3" t="s">
        <v>1405</v>
      </c>
      <c r="AB555" s="3" t="s">
        <v>1405</v>
      </c>
      <c r="AC555" s="3" t="s">
        <v>1405</v>
      </c>
      <c r="AD555" s="3" t="s">
        <v>1405</v>
      </c>
      <c r="AE555" s="3" t="s">
        <v>1405</v>
      </c>
      <c r="AF555" s="3" t="s">
        <v>1405</v>
      </c>
      <c r="AG555" s="3" t="s">
        <v>1405</v>
      </c>
      <c r="AH555" s="3" t="s">
        <v>1405</v>
      </c>
      <c r="AI555" s="3" t="s">
        <v>1405</v>
      </c>
      <c r="AJ555" s="3" t="s">
        <v>1405</v>
      </c>
      <c r="AK555" s="3" t="s">
        <v>1405</v>
      </c>
      <c r="AL555" s="3" t="s">
        <v>1405</v>
      </c>
      <c r="AM555" s="3" t="s">
        <v>1405</v>
      </c>
      <c r="AN555" s="3" t="s">
        <v>1405</v>
      </c>
      <c r="AO555" s="3" t="s">
        <v>1405</v>
      </c>
      <c r="AP555" s="3" t="s">
        <v>1405</v>
      </c>
      <c r="AQ555" s="3" t="s">
        <v>1405</v>
      </c>
      <c r="AR555" s="3" t="s">
        <v>1405</v>
      </c>
      <c r="AS555" s="3" t="s">
        <v>1405</v>
      </c>
      <c r="AT555" s="3" t="s">
        <v>1407</v>
      </c>
      <c r="AU555" s="3" t="s">
        <v>1405</v>
      </c>
      <c r="AV555" s="3" t="s">
        <v>1405</v>
      </c>
      <c r="AW555" s="3" t="s">
        <v>1405</v>
      </c>
      <c r="AX555" s="3" t="s">
        <v>1405</v>
      </c>
      <c r="AY555" s="3" t="s">
        <v>1405</v>
      </c>
      <c r="AZ555" s="3" t="s">
        <v>1405</v>
      </c>
      <c r="BA555" s="3" t="s">
        <v>1405</v>
      </c>
      <c r="BB555" s="3" t="s">
        <v>1405</v>
      </c>
      <c r="BC555" s="3" t="s">
        <v>1405</v>
      </c>
      <c r="BD555" s="3" t="s">
        <v>1405</v>
      </c>
      <c r="BE555" s="3" t="s">
        <v>1405</v>
      </c>
      <c r="BF555" s="3" t="s">
        <v>1405</v>
      </c>
      <c r="BG555" s="3" t="s">
        <v>1405</v>
      </c>
      <c r="BH555" s="3" t="s">
        <v>1405</v>
      </c>
      <c r="BI555" s="3" t="s">
        <v>1405</v>
      </c>
      <c r="BJ555" s="3" t="s">
        <v>1405</v>
      </c>
      <c r="BK555" s="3" t="s">
        <v>1407</v>
      </c>
      <c r="BL555" s="3" t="s">
        <v>1405</v>
      </c>
      <c r="BM555" s="3" t="s">
        <v>1405</v>
      </c>
      <c r="BN555" s="3" t="s">
        <v>1405</v>
      </c>
      <c r="BO555" s="3" t="s">
        <v>1407</v>
      </c>
      <c r="BP555" s="3" t="s">
        <v>1405</v>
      </c>
      <c r="BQ555" s="3" t="s">
        <v>1405</v>
      </c>
      <c r="BR555" s="3" t="s">
        <v>1405</v>
      </c>
      <c r="BS555" s="3" t="s">
        <v>1405</v>
      </c>
      <c r="BT555" s="3" t="s">
        <v>1405</v>
      </c>
      <c r="BU555" s="3" t="str">
        <f t="shared" si="139"/>
        <v>89. PRODUCE THE CHEMICAL</v>
      </c>
      <c r="BV555" s="3" t="str">
        <f t="shared" si="139"/>
        <v/>
      </c>
      <c r="BW555" s="3" t="str">
        <f t="shared" si="139"/>
        <v/>
      </c>
      <c r="BX555" s="3" t="str">
        <f t="shared" si="139"/>
        <v/>
      </c>
      <c r="BY555" s="3" t="str">
        <f t="shared" si="138"/>
        <v>93. AS A BYPRODUCT</v>
      </c>
      <c r="BZ555" s="3" t="str">
        <f t="shared" si="138"/>
        <v/>
      </c>
      <c r="CA555" s="3" t="str">
        <f t="shared" si="138"/>
        <v/>
      </c>
      <c r="CB555" s="3" t="str">
        <f t="shared" si="138"/>
        <v/>
      </c>
      <c r="CC555" s="3" t="str">
        <f t="shared" si="138"/>
        <v/>
      </c>
      <c r="CD555" s="3" t="str">
        <f t="shared" si="138"/>
        <v/>
      </c>
      <c r="CE555" s="3" t="str">
        <f t="shared" si="138"/>
        <v/>
      </c>
      <c r="CF555" s="3" t="str">
        <f t="shared" si="137"/>
        <v/>
      </c>
      <c r="CG555" s="3" t="str">
        <f t="shared" si="137"/>
        <v/>
      </c>
      <c r="CH555" s="3" t="str">
        <f t="shared" si="137"/>
        <v/>
      </c>
      <c r="CI555" s="3" t="str">
        <f t="shared" si="137"/>
        <v/>
      </c>
      <c r="CJ555" s="3" t="str">
        <f t="shared" si="137"/>
        <v/>
      </c>
      <c r="CK555" s="3" t="str">
        <f t="shared" si="137"/>
        <v/>
      </c>
      <c r="CL555" s="3" t="str">
        <f t="shared" si="137"/>
        <v/>
      </c>
      <c r="CM555" s="3" t="str">
        <f t="shared" si="137"/>
        <v/>
      </c>
      <c r="CN555" s="3" t="str">
        <f t="shared" si="134"/>
        <v/>
      </c>
      <c r="CO555" s="3" t="str">
        <f t="shared" si="134"/>
        <v/>
      </c>
      <c r="CP555" s="3" t="str">
        <f t="shared" si="134"/>
        <v/>
      </c>
      <c r="CQ555" s="3" t="str">
        <f t="shared" si="134"/>
        <v/>
      </c>
      <c r="CR555" s="3" t="str">
        <f t="shared" si="134"/>
        <v/>
      </c>
      <c r="CS555" s="3" t="str">
        <f t="shared" si="134"/>
        <v/>
      </c>
      <c r="CT555" s="3" t="str">
        <f t="shared" si="134"/>
        <v/>
      </c>
      <c r="CU555" s="3" t="str">
        <f t="shared" si="134"/>
        <v/>
      </c>
      <c r="CV555" s="3" t="str">
        <f t="shared" si="134"/>
        <v>116. AS A PROCESS IMPURITY</v>
      </c>
      <c r="CW555" s="3" t="str">
        <f t="shared" si="135"/>
        <v/>
      </c>
      <c r="CX555" s="3" t="str">
        <f t="shared" si="135"/>
        <v/>
      </c>
      <c r="CY555" s="3" t="str">
        <f t="shared" si="135"/>
        <v/>
      </c>
      <c r="CZ555" s="3" t="str">
        <f t="shared" si="135"/>
        <v/>
      </c>
      <c r="DA555" s="3" t="str">
        <f t="shared" si="135"/>
        <v/>
      </c>
      <c r="DB555" s="3" t="str">
        <f t="shared" si="135"/>
        <v/>
      </c>
      <c r="DC555" s="3" t="str">
        <f t="shared" si="135"/>
        <v/>
      </c>
      <c r="DD555" s="3" t="str">
        <f t="shared" si="135"/>
        <v/>
      </c>
      <c r="DE555" s="3" t="str">
        <f t="shared" si="135"/>
        <v/>
      </c>
      <c r="DF555" s="3" t="str">
        <f t="shared" si="135"/>
        <v/>
      </c>
      <c r="DG555" s="3" t="str">
        <f t="shared" si="135"/>
        <v/>
      </c>
      <c r="DH555" s="3" t="str">
        <f t="shared" si="140"/>
        <v/>
      </c>
      <c r="DI555" s="3" t="str">
        <f t="shared" si="130"/>
        <v/>
      </c>
      <c r="DJ555" s="3" t="str">
        <f t="shared" si="130"/>
        <v/>
      </c>
      <c r="DK555" s="3" t="str">
        <f t="shared" si="130"/>
        <v/>
      </c>
      <c r="DL555" s="3" t="str">
        <f t="shared" si="130"/>
        <v/>
      </c>
      <c r="DM555" s="3" t="str">
        <f t="shared" si="133"/>
        <v>133. ANCILLARY OR OTHER USE</v>
      </c>
      <c r="DN555" s="3" t="str">
        <f t="shared" si="133"/>
        <v/>
      </c>
      <c r="DO555" s="3" t="str">
        <f t="shared" si="133"/>
        <v/>
      </c>
      <c r="DP555" s="3" t="str">
        <f t="shared" si="133"/>
        <v/>
      </c>
      <c r="DQ555" s="3" t="str">
        <f t="shared" si="133"/>
        <v>137. Z304  FUEL</v>
      </c>
      <c r="DR555" s="3" t="str">
        <f t="shared" si="133"/>
        <v/>
      </c>
      <c r="DS555" s="3" t="str">
        <f t="shared" si="133"/>
        <v/>
      </c>
      <c r="DT555" s="3" t="str">
        <f t="shared" si="133"/>
        <v/>
      </c>
      <c r="DU555" s="3" t="str">
        <f t="shared" si="136"/>
        <v/>
      </c>
      <c r="DV555" s="3" t="str">
        <f t="shared" si="136"/>
        <v/>
      </c>
    </row>
    <row r="556" spans="1:126" ht="60">
      <c r="A556" t="s">
        <v>115</v>
      </c>
      <c r="B556">
        <v>2020</v>
      </c>
      <c r="C556" t="s">
        <v>114</v>
      </c>
      <c r="D556">
        <v>106990</v>
      </c>
      <c r="E556" s="31">
        <v>1320218942884</v>
      </c>
      <c r="F556" t="s">
        <v>896</v>
      </c>
      <c r="G556">
        <v>325110</v>
      </c>
      <c r="H556" t="s">
        <v>897</v>
      </c>
      <c r="I556" t="s">
        <v>898</v>
      </c>
      <c r="J556" t="s">
        <v>833</v>
      </c>
      <c r="K556" t="s">
        <v>148</v>
      </c>
      <c r="L556">
        <v>77017</v>
      </c>
      <c r="M556" s="3" t="str">
        <f t="shared" si="132"/>
        <v>95. USED AS A REACTANT, 96. P101  FEEDSTOCKS</v>
      </c>
      <c r="N556" s="3" t="s">
        <v>80</v>
      </c>
      <c r="O556" s="3" t="s">
        <v>1463</v>
      </c>
      <c r="P556">
        <v>21</v>
      </c>
      <c r="Q556">
        <v>1100</v>
      </c>
      <c r="R556">
        <v>1121</v>
      </c>
      <c r="S556" s="3" t="s">
        <v>1405</v>
      </c>
      <c r="T556" s="3" t="s">
        <v>1405</v>
      </c>
      <c r="U556" s="3" t="s">
        <v>1405</v>
      </c>
      <c r="V556" s="3" t="s">
        <v>1405</v>
      </c>
      <c r="W556" s="3" t="s">
        <v>1405</v>
      </c>
      <c r="X556" s="3" t="s">
        <v>1405</v>
      </c>
      <c r="Y556" s="3" t="s">
        <v>1407</v>
      </c>
      <c r="Z556" s="3" t="s">
        <v>1407</v>
      </c>
      <c r="AA556" s="3" t="s">
        <v>1405</v>
      </c>
      <c r="AB556" s="3" t="s">
        <v>1405</v>
      </c>
      <c r="AC556" s="3" t="s">
        <v>1405</v>
      </c>
      <c r="AD556" s="3" t="s">
        <v>1405</v>
      </c>
      <c r="AE556" s="3" t="s">
        <v>1405</v>
      </c>
      <c r="AF556" s="3" t="s">
        <v>1405</v>
      </c>
      <c r="AG556" s="3" t="s">
        <v>1405</v>
      </c>
      <c r="AH556" s="3" t="s">
        <v>1405</v>
      </c>
      <c r="AI556" s="3" t="s">
        <v>1405</v>
      </c>
      <c r="AJ556" s="3" t="s">
        <v>1405</v>
      </c>
      <c r="AK556" s="3" t="s">
        <v>1405</v>
      </c>
      <c r="AL556" s="3" t="s">
        <v>1405</v>
      </c>
      <c r="AM556" s="3" t="s">
        <v>1405</v>
      </c>
      <c r="AN556" s="3" t="s">
        <v>1405</v>
      </c>
      <c r="AO556" s="3" t="s">
        <v>1405</v>
      </c>
      <c r="AP556" s="3" t="s">
        <v>1405</v>
      </c>
      <c r="AQ556" s="3" t="s">
        <v>1405</v>
      </c>
      <c r="AR556" s="3" t="s">
        <v>1405</v>
      </c>
      <c r="AS556" s="3" t="s">
        <v>1405</v>
      </c>
      <c r="AT556" s="3" t="s">
        <v>1405</v>
      </c>
      <c r="AU556" s="3" t="s">
        <v>1405</v>
      </c>
      <c r="AV556" s="3" t="s">
        <v>1405</v>
      </c>
      <c r="AW556" s="3" t="s">
        <v>1405</v>
      </c>
      <c r="AX556" s="3" t="s">
        <v>1405</v>
      </c>
      <c r="AY556" s="3" t="s">
        <v>1405</v>
      </c>
      <c r="AZ556" s="3" t="s">
        <v>1405</v>
      </c>
      <c r="BA556" s="3" t="s">
        <v>1405</v>
      </c>
      <c r="BB556" s="3" t="s">
        <v>1405</v>
      </c>
      <c r="BC556" s="3" t="s">
        <v>1405</v>
      </c>
      <c r="BD556" s="3" t="s">
        <v>1405</v>
      </c>
      <c r="BE556" s="3" t="s">
        <v>1405</v>
      </c>
      <c r="BF556" s="3" t="s">
        <v>1405</v>
      </c>
      <c r="BG556" s="3" t="s">
        <v>1405</v>
      </c>
      <c r="BH556" s="3" t="s">
        <v>1405</v>
      </c>
      <c r="BI556" s="3" t="s">
        <v>1405</v>
      </c>
      <c r="BJ556" s="3" t="s">
        <v>1405</v>
      </c>
      <c r="BK556" s="3" t="s">
        <v>1405</v>
      </c>
      <c r="BL556" s="3" t="s">
        <v>1405</v>
      </c>
      <c r="BM556" s="3" t="s">
        <v>1405</v>
      </c>
      <c r="BN556" s="3" t="s">
        <v>1405</v>
      </c>
      <c r="BO556" s="3" t="s">
        <v>1405</v>
      </c>
      <c r="BP556" s="3" t="s">
        <v>1405</v>
      </c>
      <c r="BQ556" s="3" t="s">
        <v>1405</v>
      </c>
      <c r="BR556" s="3" t="s">
        <v>1405</v>
      </c>
      <c r="BS556" s="3" t="s">
        <v>1405</v>
      </c>
      <c r="BT556" s="3" t="s">
        <v>1405</v>
      </c>
      <c r="BU556" s="3" t="str">
        <f t="shared" si="139"/>
        <v/>
      </c>
      <c r="BV556" s="3" t="str">
        <f t="shared" si="139"/>
        <v/>
      </c>
      <c r="BW556" s="3" t="str">
        <f t="shared" si="139"/>
        <v/>
      </c>
      <c r="BX556" s="3" t="str">
        <f t="shared" si="139"/>
        <v/>
      </c>
      <c r="BY556" s="3" t="str">
        <f t="shared" si="138"/>
        <v/>
      </c>
      <c r="BZ556" s="3" t="str">
        <f t="shared" si="138"/>
        <v/>
      </c>
      <c r="CA556" s="3" t="str">
        <f t="shared" si="138"/>
        <v>95. USED AS A REACTANT</v>
      </c>
      <c r="CB556" s="3" t="str">
        <f t="shared" si="138"/>
        <v>96. P101  FEEDSTOCKS</v>
      </c>
      <c r="CC556" s="3" t="str">
        <f t="shared" si="138"/>
        <v/>
      </c>
      <c r="CD556" s="3" t="str">
        <f t="shared" si="138"/>
        <v/>
      </c>
      <c r="CE556" s="3" t="str">
        <f t="shared" si="138"/>
        <v/>
      </c>
      <c r="CF556" s="3" t="str">
        <f t="shared" si="137"/>
        <v/>
      </c>
      <c r="CG556" s="3" t="str">
        <f t="shared" si="137"/>
        <v/>
      </c>
      <c r="CH556" s="3" t="str">
        <f t="shared" si="137"/>
        <v/>
      </c>
      <c r="CI556" s="3" t="str">
        <f t="shared" si="137"/>
        <v/>
      </c>
      <c r="CJ556" s="3" t="str">
        <f t="shared" si="137"/>
        <v/>
      </c>
      <c r="CK556" s="3" t="str">
        <f t="shared" si="137"/>
        <v/>
      </c>
      <c r="CL556" s="3" t="str">
        <f t="shared" si="137"/>
        <v/>
      </c>
      <c r="CM556" s="3" t="str">
        <f t="shared" si="137"/>
        <v/>
      </c>
      <c r="CN556" s="3" t="str">
        <f t="shared" si="134"/>
        <v/>
      </c>
      <c r="CO556" s="3" t="str">
        <f t="shared" si="134"/>
        <v/>
      </c>
      <c r="CP556" s="3" t="str">
        <f t="shared" si="134"/>
        <v/>
      </c>
      <c r="CQ556" s="3" t="str">
        <f t="shared" si="134"/>
        <v/>
      </c>
      <c r="CR556" s="3" t="str">
        <f t="shared" si="134"/>
        <v/>
      </c>
      <c r="CS556" s="3" t="str">
        <f t="shared" si="134"/>
        <v/>
      </c>
      <c r="CT556" s="3" t="str">
        <f t="shared" ref="CT556:DF597" si="141">IF(AR556="Yes", CT$1,"")</f>
        <v/>
      </c>
      <c r="CU556" s="3" t="str">
        <f t="shared" si="141"/>
        <v/>
      </c>
      <c r="CV556" s="3" t="str">
        <f t="shared" si="141"/>
        <v/>
      </c>
      <c r="CW556" s="3" t="str">
        <f t="shared" si="135"/>
        <v/>
      </c>
      <c r="CX556" s="3" t="str">
        <f t="shared" si="135"/>
        <v/>
      </c>
      <c r="CY556" s="3" t="str">
        <f t="shared" si="135"/>
        <v/>
      </c>
      <c r="CZ556" s="3" t="str">
        <f t="shared" si="135"/>
        <v/>
      </c>
      <c r="DA556" s="3" t="str">
        <f t="shared" si="135"/>
        <v/>
      </c>
      <c r="DB556" s="3" t="str">
        <f t="shared" si="135"/>
        <v/>
      </c>
      <c r="DC556" s="3" t="str">
        <f t="shared" si="135"/>
        <v/>
      </c>
      <c r="DD556" s="3" t="str">
        <f t="shared" si="135"/>
        <v/>
      </c>
      <c r="DE556" s="3" t="str">
        <f t="shared" si="135"/>
        <v/>
      </c>
      <c r="DF556" s="3" t="str">
        <f t="shared" si="135"/>
        <v/>
      </c>
      <c r="DG556" s="3" t="str">
        <f t="shared" si="135"/>
        <v/>
      </c>
      <c r="DH556" s="3" t="str">
        <f t="shared" si="140"/>
        <v/>
      </c>
      <c r="DI556" s="3" t="str">
        <f t="shared" si="130"/>
        <v/>
      </c>
      <c r="DJ556" s="3" t="str">
        <f t="shared" si="130"/>
        <v/>
      </c>
      <c r="DK556" s="3" t="str">
        <f t="shared" si="130"/>
        <v/>
      </c>
      <c r="DL556" s="3" t="str">
        <f t="shared" si="130"/>
        <v/>
      </c>
      <c r="DM556" s="3" t="str">
        <f t="shared" si="133"/>
        <v/>
      </c>
      <c r="DN556" s="3" t="str">
        <f t="shared" si="133"/>
        <v/>
      </c>
      <c r="DO556" s="3" t="str">
        <f t="shared" si="133"/>
        <v/>
      </c>
      <c r="DP556" s="3" t="str">
        <f t="shared" si="133"/>
        <v/>
      </c>
      <c r="DQ556" s="3" t="str">
        <f t="shared" si="133"/>
        <v/>
      </c>
      <c r="DR556" s="3" t="str">
        <f t="shared" si="133"/>
        <v/>
      </c>
      <c r="DS556" s="3" t="str">
        <f t="shared" si="133"/>
        <v/>
      </c>
      <c r="DT556" s="3" t="str">
        <f t="shared" si="133"/>
        <v/>
      </c>
      <c r="DU556" s="3" t="str">
        <f t="shared" si="136"/>
        <v/>
      </c>
      <c r="DV556" s="3" t="str">
        <f t="shared" si="136"/>
        <v/>
      </c>
    </row>
    <row r="557" spans="1:126" ht="75">
      <c r="A557" t="s">
        <v>115</v>
      </c>
      <c r="B557">
        <v>2021</v>
      </c>
      <c r="C557" t="s">
        <v>114</v>
      </c>
      <c r="D557">
        <v>106990</v>
      </c>
      <c r="E557" s="31">
        <v>1321219847504</v>
      </c>
      <c r="F557" t="s">
        <v>896</v>
      </c>
      <c r="G557">
        <v>325110</v>
      </c>
      <c r="H557" t="s">
        <v>897</v>
      </c>
      <c r="I557" t="s">
        <v>898</v>
      </c>
      <c r="J557" t="s">
        <v>833</v>
      </c>
      <c r="K557" t="s">
        <v>148</v>
      </c>
      <c r="L557">
        <v>77017</v>
      </c>
      <c r="M557" s="3" t="str">
        <f t="shared" si="132"/>
        <v>89. PRODUCE THE CHEMICAL, 93. AS A BYPRODUCT, 116. AS A PROCESS IMPURITY, 133. ANCILLARY OR OTHER USE, 137. Z304  FUEL</v>
      </c>
      <c r="N557" s="3" t="s">
        <v>80</v>
      </c>
      <c r="O557" s="3" t="s">
        <v>1458</v>
      </c>
      <c r="P557">
        <v>26</v>
      </c>
      <c r="Q557">
        <v>1200</v>
      </c>
      <c r="R557">
        <v>1226</v>
      </c>
      <c r="S557" s="3" t="s">
        <v>1407</v>
      </c>
      <c r="T557" s="3" t="s">
        <v>1405</v>
      </c>
      <c r="U557" s="3" t="s">
        <v>1405</v>
      </c>
      <c r="V557" s="3" t="s">
        <v>1405</v>
      </c>
      <c r="W557" s="3" t="s">
        <v>1407</v>
      </c>
      <c r="X557" s="3" t="s">
        <v>1405</v>
      </c>
      <c r="Y557" s="3" t="s">
        <v>1405</v>
      </c>
      <c r="Z557" s="3" t="s">
        <v>1405</v>
      </c>
      <c r="AA557" s="3" t="s">
        <v>1405</v>
      </c>
      <c r="AB557" s="3" t="s">
        <v>1405</v>
      </c>
      <c r="AC557" s="3" t="s">
        <v>1405</v>
      </c>
      <c r="AD557" s="3" t="s">
        <v>1405</v>
      </c>
      <c r="AE557" s="3" t="s">
        <v>1405</v>
      </c>
      <c r="AF557" s="3" t="s">
        <v>1405</v>
      </c>
      <c r="AG557" s="3" t="s">
        <v>1405</v>
      </c>
      <c r="AH557" s="3" t="s">
        <v>1405</v>
      </c>
      <c r="AI557" s="3" t="s">
        <v>1405</v>
      </c>
      <c r="AJ557" s="3" t="s">
        <v>1405</v>
      </c>
      <c r="AK557" s="3" t="s">
        <v>1405</v>
      </c>
      <c r="AL557" s="3" t="s">
        <v>1405</v>
      </c>
      <c r="AM557" s="3" t="s">
        <v>1405</v>
      </c>
      <c r="AN557" s="3" t="s">
        <v>1405</v>
      </c>
      <c r="AO557" s="3" t="s">
        <v>1405</v>
      </c>
      <c r="AP557" s="3" t="s">
        <v>1405</v>
      </c>
      <c r="AQ557" s="3" t="s">
        <v>1405</v>
      </c>
      <c r="AR557" s="3" t="s">
        <v>1405</v>
      </c>
      <c r="AS557" s="3" t="s">
        <v>1405</v>
      </c>
      <c r="AT557" s="3" t="s">
        <v>1407</v>
      </c>
      <c r="AU557" s="3" t="s">
        <v>1405</v>
      </c>
      <c r="AV557" s="3" t="s">
        <v>1405</v>
      </c>
      <c r="AW557" s="3" t="s">
        <v>1405</v>
      </c>
      <c r="AX557" s="3" t="s">
        <v>1405</v>
      </c>
      <c r="AY557" s="3" t="s">
        <v>1405</v>
      </c>
      <c r="AZ557" s="3" t="s">
        <v>1405</v>
      </c>
      <c r="BA557" s="3" t="s">
        <v>1405</v>
      </c>
      <c r="BB557" s="3" t="s">
        <v>1405</v>
      </c>
      <c r="BC557" s="3" t="s">
        <v>1405</v>
      </c>
      <c r="BD557" s="3" t="s">
        <v>1405</v>
      </c>
      <c r="BE557" s="3" t="s">
        <v>1405</v>
      </c>
      <c r="BF557" s="3" t="s">
        <v>1405</v>
      </c>
      <c r="BG557" s="3" t="s">
        <v>1405</v>
      </c>
      <c r="BH557" s="3" t="s">
        <v>1405</v>
      </c>
      <c r="BI557" s="3" t="s">
        <v>1405</v>
      </c>
      <c r="BJ557" s="3" t="s">
        <v>1405</v>
      </c>
      <c r="BK557" s="3" t="s">
        <v>1407</v>
      </c>
      <c r="BL557" s="3" t="s">
        <v>1405</v>
      </c>
      <c r="BM557" s="3" t="s">
        <v>1405</v>
      </c>
      <c r="BN557" s="3" t="s">
        <v>1405</v>
      </c>
      <c r="BO557" s="3" t="s">
        <v>1407</v>
      </c>
      <c r="BP557" s="3" t="s">
        <v>1405</v>
      </c>
      <c r="BQ557" s="3" t="s">
        <v>1405</v>
      </c>
      <c r="BR557" s="3" t="s">
        <v>1405</v>
      </c>
      <c r="BS557" s="3" t="s">
        <v>1405</v>
      </c>
      <c r="BT557" s="3" t="s">
        <v>1405</v>
      </c>
      <c r="BU557" s="3" t="str">
        <f t="shared" si="139"/>
        <v>89. PRODUCE THE CHEMICAL</v>
      </c>
      <c r="BV557" s="3" t="str">
        <f t="shared" si="139"/>
        <v/>
      </c>
      <c r="BW557" s="3" t="str">
        <f t="shared" si="139"/>
        <v/>
      </c>
      <c r="BX557" s="3" t="str">
        <f t="shared" si="139"/>
        <v/>
      </c>
      <c r="BY557" s="3" t="str">
        <f t="shared" si="138"/>
        <v>93. AS A BYPRODUCT</v>
      </c>
      <c r="BZ557" s="3" t="str">
        <f t="shared" si="138"/>
        <v/>
      </c>
      <c r="CA557" s="3" t="str">
        <f t="shared" si="138"/>
        <v/>
      </c>
      <c r="CB557" s="3" t="str">
        <f t="shared" si="138"/>
        <v/>
      </c>
      <c r="CC557" s="3" t="str">
        <f t="shared" si="138"/>
        <v/>
      </c>
      <c r="CD557" s="3" t="str">
        <f t="shared" si="138"/>
        <v/>
      </c>
      <c r="CE557" s="3" t="str">
        <f t="shared" si="138"/>
        <v/>
      </c>
      <c r="CF557" s="3" t="str">
        <f t="shared" si="137"/>
        <v/>
      </c>
      <c r="CG557" s="3" t="str">
        <f t="shared" si="137"/>
        <v/>
      </c>
      <c r="CH557" s="3" t="str">
        <f t="shared" si="137"/>
        <v/>
      </c>
      <c r="CI557" s="3" t="str">
        <f t="shared" si="137"/>
        <v/>
      </c>
      <c r="CJ557" s="3" t="str">
        <f t="shared" si="137"/>
        <v/>
      </c>
      <c r="CK557" s="3" t="str">
        <f t="shared" si="137"/>
        <v/>
      </c>
      <c r="CL557" s="3" t="str">
        <f t="shared" si="137"/>
        <v/>
      </c>
      <c r="CM557" s="3" t="str">
        <f t="shared" si="137"/>
        <v/>
      </c>
      <c r="CN557" s="3" t="str">
        <f t="shared" si="137"/>
        <v/>
      </c>
      <c r="CO557" s="3" t="str">
        <f t="shared" si="137"/>
        <v/>
      </c>
      <c r="CP557" s="3" t="str">
        <f t="shared" si="137"/>
        <v/>
      </c>
      <c r="CQ557" s="3" t="str">
        <f t="shared" si="137"/>
        <v/>
      </c>
      <c r="CR557" s="3" t="str">
        <f t="shared" si="137"/>
        <v/>
      </c>
      <c r="CS557" s="3" t="str">
        <f t="shared" si="137"/>
        <v/>
      </c>
      <c r="CT557" s="3" t="str">
        <f t="shared" si="141"/>
        <v/>
      </c>
      <c r="CU557" s="3" t="str">
        <f t="shared" si="141"/>
        <v/>
      </c>
      <c r="CV557" s="3" t="str">
        <f t="shared" si="141"/>
        <v>116. AS A PROCESS IMPURITY</v>
      </c>
      <c r="CW557" s="3" t="str">
        <f t="shared" si="135"/>
        <v/>
      </c>
      <c r="CX557" s="3" t="str">
        <f t="shared" si="135"/>
        <v/>
      </c>
      <c r="CY557" s="3" t="str">
        <f t="shared" si="135"/>
        <v/>
      </c>
      <c r="CZ557" s="3" t="str">
        <f t="shared" si="135"/>
        <v/>
      </c>
      <c r="DA557" s="3" t="str">
        <f t="shared" si="135"/>
        <v/>
      </c>
      <c r="DB557" s="3" t="str">
        <f t="shared" si="135"/>
        <v/>
      </c>
      <c r="DC557" s="3" t="str">
        <f t="shared" si="135"/>
        <v/>
      </c>
      <c r="DD557" s="3" t="str">
        <f t="shared" si="135"/>
        <v/>
      </c>
      <c r="DE557" s="3" t="str">
        <f t="shared" si="135"/>
        <v/>
      </c>
      <c r="DF557" s="3" t="str">
        <f t="shared" si="135"/>
        <v/>
      </c>
      <c r="DG557" s="3" t="str">
        <f t="shared" si="135"/>
        <v/>
      </c>
      <c r="DH557" s="3" t="str">
        <f t="shared" si="140"/>
        <v/>
      </c>
      <c r="DI557" s="3" t="str">
        <f t="shared" si="130"/>
        <v/>
      </c>
      <c r="DJ557" s="3" t="str">
        <f t="shared" si="130"/>
        <v/>
      </c>
      <c r="DK557" s="3" t="str">
        <f t="shared" si="130"/>
        <v/>
      </c>
      <c r="DL557" s="3" t="str">
        <f t="shared" si="130"/>
        <v/>
      </c>
      <c r="DM557" s="3" t="str">
        <f t="shared" si="133"/>
        <v>133. ANCILLARY OR OTHER USE</v>
      </c>
      <c r="DN557" s="3" t="str">
        <f t="shared" si="133"/>
        <v/>
      </c>
      <c r="DO557" s="3" t="str">
        <f t="shared" si="133"/>
        <v/>
      </c>
      <c r="DP557" s="3" t="str">
        <f t="shared" si="133"/>
        <v/>
      </c>
      <c r="DQ557" s="3" t="str">
        <f t="shared" si="133"/>
        <v>137. Z304  FUEL</v>
      </c>
      <c r="DR557" s="3" t="str">
        <f t="shared" si="133"/>
        <v/>
      </c>
      <c r="DS557" s="3" t="str">
        <f t="shared" si="133"/>
        <v/>
      </c>
      <c r="DT557" s="3" t="str">
        <f t="shared" si="133"/>
        <v/>
      </c>
      <c r="DU557" s="3" t="str">
        <f t="shared" si="136"/>
        <v/>
      </c>
      <c r="DV557" s="3" t="str">
        <f t="shared" si="136"/>
        <v/>
      </c>
    </row>
    <row r="558" spans="1:126" ht="45">
      <c r="A558" t="s">
        <v>115</v>
      </c>
      <c r="B558">
        <v>2016</v>
      </c>
      <c r="C558" t="s">
        <v>114</v>
      </c>
      <c r="D558">
        <v>106990</v>
      </c>
      <c r="E558" s="31">
        <v>1316215628645</v>
      </c>
      <c r="F558" t="s">
        <v>899</v>
      </c>
      <c r="G558">
        <v>486910</v>
      </c>
      <c r="H558" t="s">
        <v>900</v>
      </c>
      <c r="I558" t="s">
        <v>901</v>
      </c>
      <c r="J558" t="s">
        <v>577</v>
      </c>
      <c r="K558" t="s">
        <v>148</v>
      </c>
      <c r="L558">
        <v>79007</v>
      </c>
      <c r="M558" s="3" t="str">
        <f t="shared" si="132"/>
        <v>89. PRODUCE THE CHEMICAL, 90. IMPORT THE CHEMICAL, 94. AS A MANUFACTURED IMPURITY, 116. AS A PROCESS IMPURITY</v>
      </c>
      <c r="N558" s="3" t="s">
        <v>58</v>
      </c>
      <c r="O558" s="3" t="s">
        <v>1464</v>
      </c>
      <c r="P558">
        <v>0</v>
      </c>
      <c r="Q558">
        <v>155</v>
      </c>
      <c r="R558">
        <v>155</v>
      </c>
      <c r="S558" s="3" t="s">
        <v>1407</v>
      </c>
      <c r="T558" s="3" t="s">
        <v>1407</v>
      </c>
      <c r="U558" s="3" t="s">
        <v>1405</v>
      </c>
      <c r="V558" s="3" t="s">
        <v>1405</v>
      </c>
      <c r="W558" s="3" t="s">
        <v>1405</v>
      </c>
      <c r="X558" s="3" t="s">
        <v>1407</v>
      </c>
      <c r="Y558" s="3" t="s">
        <v>1405</v>
      </c>
      <c r="AE558" s="3" t="s">
        <v>1405</v>
      </c>
      <c r="AR558" s="3" t="s">
        <v>1405</v>
      </c>
      <c r="AS558" s="3" t="s">
        <v>1405</v>
      </c>
      <c r="AT558" s="3" t="s">
        <v>1407</v>
      </c>
      <c r="AV558" s="3" t="s">
        <v>1405</v>
      </c>
      <c r="BD558" s="3" t="s">
        <v>1405</v>
      </c>
      <c r="BK558" s="3" t="s">
        <v>1405</v>
      </c>
      <c r="BU558" s="3" t="str">
        <f t="shared" si="139"/>
        <v>89. PRODUCE THE CHEMICAL</v>
      </c>
      <c r="BV558" s="3" t="str">
        <f t="shared" si="139"/>
        <v>90. IMPORT THE CHEMICAL</v>
      </c>
      <c r="BW558" s="3" t="str">
        <f t="shared" si="139"/>
        <v/>
      </c>
      <c r="BX558" s="3" t="str">
        <f t="shared" si="139"/>
        <v/>
      </c>
      <c r="BY558" s="3" t="str">
        <f t="shared" si="138"/>
        <v/>
      </c>
      <c r="BZ558" s="3" t="str">
        <f t="shared" si="138"/>
        <v>94. AS A MANUFACTURED IMPURITY</v>
      </c>
      <c r="CA558" s="3" t="str">
        <f t="shared" si="138"/>
        <v/>
      </c>
      <c r="CB558" s="3" t="str">
        <f t="shared" si="138"/>
        <v/>
      </c>
      <c r="CC558" s="3" t="str">
        <f t="shared" si="138"/>
        <v/>
      </c>
      <c r="CD558" s="3" t="str">
        <f t="shared" si="138"/>
        <v/>
      </c>
      <c r="CE558" s="3" t="str">
        <f t="shared" si="138"/>
        <v/>
      </c>
      <c r="CF558" s="3" t="str">
        <f t="shared" si="137"/>
        <v/>
      </c>
      <c r="CG558" s="3" t="str">
        <f t="shared" si="137"/>
        <v/>
      </c>
      <c r="CH558" s="3" t="str">
        <f t="shared" si="137"/>
        <v/>
      </c>
      <c r="CI558" s="3" t="str">
        <f t="shared" si="137"/>
        <v/>
      </c>
      <c r="CJ558" s="3" t="str">
        <f t="shared" si="137"/>
        <v/>
      </c>
      <c r="CK558" s="3" t="str">
        <f t="shared" si="137"/>
        <v/>
      </c>
      <c r="CL558" s="3" t="str">
        <f t="shared" si="137"/>
        <v/>
      </c>
      <c r="CM558" s="3" t="str">
        <f t="shared" si="137"/>
        <v/>
      </c>
      <c r="CN558" s="3" t="str">
        <f t="shared" si="137"/>
        <v/>
      </c>
      <c r="CO558" s="3" t="str">
        <f t="shared" si="137"/>
        <v/>
      </c>
      <c r="CP558" s="3" t="str">
        <f t="shared" si="137"/>
        <v/>
      </c>
      <c r="CQ558" s="3" t="str">
        <f t="shared" si="137"/>
        <v/>
      </c>
      <c r="CR558" s="3" t="str">
        <f t="shared" si="137"/>
        <v/>
      </c>
      <c r="CS558" s="3" t="str">
        <f t="shared" si="137"/>
        <v/>
      </c>
      <c r="CT558" s="3" t="str">
        <f t="shared" si="141"/>
        <v/>
      </c>
      <c r="CU558" s="3" t="str">
        <f t="shared" si="141"/>
        <v/>
      </c>
      <c r="CV558" s="3" t="str">
        <f t="shared" si="141"/>
        <v>116. AS A PROCESS IMPURITY</v>
      </c>
      <c r="CW558" s="3" t="str">
        <f t="shared" si="135"/>
        <v/>
      </c>
      <c r="CX558" s="3" t="str">
        <f t="shared" si="135"/>
        <v/>
      </c>
      <c r="CY558" s="3" t="str">
        <f t="shared" si="135"/>
        <v/>
      </c>
      <c r="CZ558" s="3" t="str">
        <f t="shared" si="135"/>
        <v/>
      </c>
      <c r="DA558" s="3" t="str">
        <f t="shared" si="135"/>
        <v/>
      </c>
      <c r="DB558" s="3" t="str">
        <f t="shared" si="135"/>
        <v/>
      </c>
      <c r="DC558" s="3" t="str">
        <f t="shared" si="135"/>
        <v/>
      </c>
      <c r="DD558" s="3" t="str">
        <f t="shared" si="135"/>
        <v/>
      </c>
      <c r="DE558" s="3" t="str">
        <f t="shared" si="135"/>
        <v/>
      </c>
      <c r="DF558" s="3" t="str">
        <f t="shared" si="135"/>
        <v/>
      </c>
      <c r="DG558" s="3" t="str">
        <f t="shared" si="135"/>
        <v/>
      </c>
      <c r="DH558" s="3" t="str">
        <f t="shared" si="140"/>
        <v/>
      </c>
      <c r="DI558" s="3" t="str">
        <f t="shared" si="130"/>
        <v/>
      </c>
      <c r="DJ558" s="3" t="str">
        <f t="shared" si="130"/>
        <v/>
      </c>
      <c r="DK558" s="3" t="str">
        <f t="shared" si="130"/>
        <v/>
      </c>
      <c r="DL558" s="3" t="str">
        <f t="shared" si="130"/>
        <v/>
      </c>
      <c r="DM558" s="3" t="str">
        <f t="shared" si="133"/>
        <v/>
      </c>
      <c r="DN558" s="3" t="str">
        <f t="shared" si="133"/>
        <v/>
      </c>
      <c r="DO558" s="3" t="str">
        <f t="shared" si="133"/>
        <v/>
      </c>
      <c r="DP558" s="3" t="str">
        <f t="shared" ref="DP558:DV604" si="142">IF(BN558="Yes", DP$1,"")</f>
        <v/>
      </c>
      <c r="DQ558" s="3" t="str">
        <f t="shared" si="142"/>
        <v/>
      </c>
      <c r="DR558" s="3" t="str">
        <f t="shared" si="142"/>
        <v/>
      </c>
      <c r="DS558" s="3" t="str">
        <f t="shared" si="142"/>
        <v/>
      </c>
      <c r="DT558" s="3" t="str">
        <f t="shared" si="142"/>
        <v/>
      </c>
      <c r="DU558" s="3" t="str">
        <f t="shared" si="136"/>
        <v/>
      </c>
      <c r="DV558" s="3" t="str">
        <f t="shared" si="136"/>
        <v/>
      </c>
    </row>
    <row r="559" spans="1:126" ht="45">
      <c r="A559" t="s">
        <v>115</v>
      </c>
      <c r="B559">
        <v>2017</v>
      </c>
      <c r="C559" t="s">
        <v>114</v>
      </c>
      <c r="D559">
        <v>106990</v>
      </c>
      <c r="E559" s="31">
        <v>1317216071530</v>
      </c>
      <c r="F559" t="s">
        <v>899</v>
      </c>
      <c r="G559">
        <v>486910</v>
      </c>
      <c r="H559" t="s">
        <v>900</v>
      </c>
      <c r="I559" t="s">
        <v>901</v>
      </c>
      <c r="J559" t="s">
        <v>577</v>
      </c>
      <c r="K559" t="s">
        <v>148</v>
      </c>
      <c r="L559">
        <v>79007</v>
      </c>
      <c r="M559" s="3" t="str">
        <f t="shared" si="132"/>
        <v>89. PRODUCE THE CHEMICAL, 90. IMPORT THE CHEMICAL, 94. AS A MANUFACTURED IMPURITY, 116. AS A PROCESS IMPURITY</v>
      </c>
      <c r="N559" s="3" t="s">
        <v>58</v>
      </c>
      <c r="O559" s="3" t="s">
        <v>1464</v>
      </c>
      <c r="P559">
        <v>0</v>
      </c>
      <c r="Q559">
        <v>155</v>
      </c>
      <c r="R559">
        <v>155</v>
      </c>
      <c r="S559" s="3" t="s">
        <v>1407</v>
      </c>
      <c r="T559" s="3" t="s">
        <v>1407</v>
      </c>
      <c r="U559" s="3" t="s">
        <v>1405</v>
      </c>
      <c r="V559" s="3" t="s">
        <v>1405</v>
      </c>
      <c r="W559" s="3" t="s">
        <v>1405</v>
      </c>
      <c r="X559" s="3" t="s">
        <v>1407</v>
      </c>
      <c r="Y559" s="3" t="s">
        <v>1405</v>
      </c>
      <c r="AE559" s="3" t="s">
        <v>1405</v>
      </c>
      <c r="AR559" s="3" t="s">
        <v>1405</v>
      </c>
      <c r="AS559" s="3" t="s">
        <v>1405</v>
      </c>
      <c r="AT559" s="3" t="s">
        <v>1407</v>
      </c>
      <c r="AV559" s="3" t="s">
        <v>1405</v>
      </c>
      <c r="BD559" s="3" t="s">
        <v>1405</v>
      </c>
      <c r="BK559" s="3" t="s">
        <v>1405</v>
      </c>
      <c r="BU559" s="3" t="str">
        <f t="shared" si="139"/>
        <v>89. PRODUCE THE CHEMICAL</v>
      </c>
      <c r="BV559" s="3" t="str">
        <f t="shared" si="139"/>
        <v>90. IMPORT THE CHEMICAL</v>
      </c>
      <c r="BW559" s="3" t="str">
        <f t="shared" si="139"/>
        <v/>
      </c>
      <c r="BX559" s="3" t="str">
        <f t="shared" si="139"/>
        <v/>
      </c>
      <c r="BY559" s="3" t="str">
        <f t="shared" si="138"/>
        <v/>
      </c>
      <c r="BZ559" s="3" t="str">
        <f t="shared" si="138"/>
        <v>94. AS A MANUFACTURED IMPURITY</v>
      </c>
      <c r="CA559" s="3" t="str">
        <f t="shared" si="138"/>
        <v/>
      </c>
      <c r="CB559" s="3" t="str">
        <f t="shared" si="138"/>
        <v/>
      </c>
      <c r="CC559" s="3" t="str">
        <f t="shared" si="138"/>
        <v/>
      </c>
      <c r="CD559" s="3" t="str">
        <f t="shared" si="138"/>
        <v/>
      </c>
      <c r="CE559" s="3" t="str">
        <f t="shared" si="138"/>
        <v/>
      </c>
      <c r="CF559" s="3" t="str">
        <f t="shared" si="137"/>
        <v/>
      </c>
      <c r="CG559" s="3" t="str">
        <f t="shared" si="137"/>
        <v/>
      </c>
      <c r="CH559" s="3" t="str">
        <f t="shared" si="137"/>
        <v/>
      </c>
      <c r="CI559" s="3" t="str">
        <f t="shared" si="137"/>
        <v/>
      </c>
      <c r="CJ559" s="3" t="str">
        <f t="shared" si="137"/>
        <v/>
      </c>
      <c r="CK559" s="3" t="str">
        <f t="shared" si="137"/>
        <v/>
      </c>
      <c r="CL559" s="3" t="str">
        <f t="shared" si="137"/>
        <v/>
      </c>
      <c r="CM559" s="3" t="str">
        <f t="shared" si="137"/>
        <v/>
      </c>
      <c r="CN559" s="3" t="str">
        <f t="shared" si="137"/>
        <v/>
      </c>
      <c r="CO559" s="3" t="str">
        <f t="shared" si="137"/>
        <v/>
      </c>
      <c r="CP559" s="3" t="str">
        <f t="shared" si="137"/>
        <v/>
      </c>
      <c r="CQ559" s="3" t="str">
        <f t="shared" si="137"/>
        <v/>
      </c>
      <c r="CR559" s="3" t="str">
        <f t="shared" si="137"/>
        <v/>
      </c>
      <c r="CS559" s="3" t="str">
        <f t="shared" si="137"/>
        <v/>
      </c>
      <c r="CT559" s="3" t="str">
        <f t="shared" si="141"/>
        <v/>
      </c>
      <c r="CU559" s="3" t="str">
        <f t="shared" si="141"/>
        <v/>
      </c>
      <c r="CV559" s="3" t="str">
        <f t="shared" si="141"/>
        <v>116. AS A PROCESS IMPURITY</v>
      </c>
      <c r="CW559" s="3" t="str">
        <f t="shared" si="135"/>
        <v/>
      </c>
      <c r="CX559" s="3" t="str">
        <f t="shared" si="135"/>
        <v/>
      </c>
      <c r="CY559" s="3" t="str">
        <f t="shared" si="135"/>
        <v/>
      </c>
      <c r="CZ559" s="3" t="str">
        <f t="shared" si="135"/>
        <v/>
      </c>
      <c r="DA559" s="3" t="str">
        <f t="shared" si="135"/>
        <v/>
      </c>
      <c r="DB559" s="3" t="str">
        <f t="shared" si="135"/>
        <v/>
      </c>
      <c r="DC559" s="3" t="str">
        <f t="shared" si="135"/>
        <v/>
      </c>
      <c r="DD559" s="3" t="str">
        <f t="shared" si="135"/>
        <v/>
      </c>
      <c r="DE559" s="3" t="str">
        <f t="shared" si="135"/>
        <v/>
      </c>
      <c r="DF559" s="3" t="str">
        <f t="shared" si="135"/>
        <v/>
      </c>
      <c r="DG559" s="3" t="str">
        <f t="shared" si="135"/>
        <v/>
      </c>
      <c r="DH559" s="3" t="str">
        <f t="shared" si="140"/>
        <v/>
      </c>
      <c r="DI559" s="3" t="str">
        <f t="shared" si="130"/>
        <v/>
      </c>
      <c r="DJ559" s="3" t="str">
        <f t="shared" si="130"/>
        <v/>
      </c>
      <c r="DK559" s="3" t="str">
        <f t="shared" si="130"/>
        <v/>
      </c>
      <c r="DL559" s="3" t="str">
        <f t="shared" si="130"/>
        <v/>
      </c>
      <c r="DM559" s="3" t="str">
        <f t="shared" si="130"/>
        <v/>
      </c>
      <c r="DN559" s="3" t="str">
        <f t="shared" si="130"/>
        <v/>
      </c>
      <c r="DO559" s="3" t="str">
        <f t="shared" si="130"/>
        <v/>
      </c>
      <c r="DP559" s="3" t="str">
        <f t="shared" si="142"/>
        <v/>
      </c>
      <c r="DQ559" s="3" t="str">
        <f t="shared" si="142"/>
        <v/>
      </c>
      <c r="DR559" s="3" t="str">
        <f t="shared" si="142"/>
        <v/>
      </c>
      <c r="DS559" s="3" t="str">
        <f t="shared" si="142"/>
        <v/>
      </c>
      <c r="DT559" s="3" t="str">
        <f t="shared" si="142"/>
        <v/>
      </c>
      <c r="DU559" s="3" t="str">
        <f t="shared" si="136"/>
        <v/>
      </c>
      <c r="DV559" s="3" t="str">
        <f t="shared" si="136"/>
        <v/>
      </c>
    </row>
    <row r="560" spans="1:126" ht="75">
      <c r="A560" t="s">
        <v>115</v>
      </c>
      <c r="B560">
        <v>2018</v>
      </c>
      <c r="C560" t="s">
        <v>114</v>
      </c>
      <c r="D560">
        <v>106990</v>
      </c>
      <c r="E560" s="31">
        <v>1318217251646</v>
      </c>
      <c r="F560" t="s">
        <v>899</v>
      </c>
      <c r="G560">
        <v>324110</v>
      </c>
      <c r="H560" t="s">
        <v>900</v>
      </c>
      <c r="I560" t="s">
        <v>901</v>
      </c>
      <c r="J560" t="s">
        <v>577</v>
      </c>
      <c r="K560" t="s">
        <v>148</v>
      </c>
      <c r="L560">
        <v>79007</v>
      </c>
      <c r="M560" s="3" t="str">
        <f t="shared" si="132"/>
        <v>89. PRODUCE THE CHEMICAL, 90. IMPORT THE CHEMICAL, 94. AS A MANUFACTURED IMPURITY, 116. AS A PROCESS IMPURITY</v>
      </c>
      <c r="N560" s="3" t="s">
        <v>58</v>
      </c>
      <c r="O560" s="3" t="s">
        <v>1464</v>
      </c>
      <c r="P560">
        <v>0</v>
      </c>
      <c r="Q560">
        <v>155</v>
      </c>
      <c r="R560">
        <v>155</v>
      </c>
      <c r="S560" s="3" t="s">
        <v>1407</v>
      </c>
      <c r="T560" s="3" t="s">
        <v>1407</v>
      </c>
      <c r="U560" s="3" t="s">
        <v>1405</v>
      </c>
      <c r="V560" s="3" t="s">
        <v>1405</v>
      </c>
      <c r="W560" s="3" t="s">
        <v>1405</v>
      </c>
      <c r="X560" s="3" t="s">
        <v>1407</v>
      </c>
      <c r="Y560" s="3" t="s">
        <v>1405</v>
      </c>
      <c r="Z560" s="3" t="s">
        <v>1405</v>
      </c>
      <c r="AA560" s="3" t="s">
        <v>1405</v>
      </c>
      <c r="AB560" s="3" t="s">
        <v>1405</v>
      </c>
      <c r="AC560" s="3" t="s">
        <v>1405</v>
      </c>
      <c r="AD560" s="3" t="s">
        <v>1405</v>
      </c>
      <c r="AE560" s="3" t="s">
        <v>1405</v>
      </c>
      <c r="AF560" s="3" t="s">
        <v>1405</v>
      </c>
      <c r="AG560" s="3" t="s">
        <v>1405</v>
      </c>
      <c r="AH560" s="3" t="s">
        <v>1405</v>
      </c>
      <c r="AI560" s="3" t="s">
        <v>1405</v>
      </c>
      <c r="AJ560" s="3" t="s">
        <v>1405</v>
      </c>
      <c r="AK560" s="3" t="s">
        <v>1405</v>
      </c>
      <c r="AL560" s="3" t="s">
        <v>1405</v>
      </c>
      <c r="AM560" s="3" t="s">
        <v>1405</v>
      </c>
      <c r="AN560" s="3" t="s">
        <v>1405</v>
      </c>
      <c r="AO560" s="3" t="s">
        <v>1405</v>
      </c>
      <c r="AP560" s="3" t="s">
        <v>1405</v>
      </c>
      <c r="AQ560" s="3" t="s">
        <v>1405</v>
      </c>
      <c r="AR560" s="3" t="s">
        <v>1405</v>
      </c>
      <c r="AS560" s="3" t="s">
        <v>1405</v>
      </c>
      <c r="AT560" s="3" t="s">
        <v>1407</v>
      </c>
      <c r="AU560" s="3" t="s">
        <v>1405</v>
      </c>
      <c r="AV560" s="3" t="s">
        <v>1405</v>
      </c>
      <c r="AW560" s="3" t="s">
        <v>1405</v>
      </c>
      <c r="AX560" s="3" t="s">
        <v>1405</v>
      </c>
      <c r="AY560" s="3" t="s">
        <v>1405</v>
      </c>
      <c r="AZ560" s="3" t="s">
        <v>1405</v>
      </c>
      <c r="BA560" s="3" t="s">
        <v>1405</v>
      </c>
      <c r="BB560" s="3" t="s">
        <v>1405</v>
      </c>
      <c r="BC560" s="3" t="s">
        <v>1405</v>
      </c>
      <c r="BD560" s="3" t="s">
        <v>1405</v>
      </c>
      <c r="BE560" s="3" t="s">
        <v>1405</v>
      </c>
      <c r="BF560" s="3" t="s">
        <v>1405</v>
      </c>
      <c r="BG560" s="3" t="s">
        <v>1405</v>
      </c>
      <c r="BH560" s="3" t="s">
        <v>1405</v>
      </c>
      <c r="BI560" s="3" t="s">
        <v>1405</v>
      </c>
      <c r="BJ560" s="3" t="s">
        <v>1405</v>
      </c>
      <c r="BK560" s="3" t="s">
        <v>1405</v>
      </c>
      <c r="BL560" s="3" t="s">
        <v>1405</v>
      </c>
      <c r="BM560" s="3" t="s">
        <v>1405</v>
      </c>
      <c r="BN560" s="3" t="s">
        <v>1405</v>
      </c>
      <c r="BO560" s="3" t="s">
        <v>1405</v>
      </c>
      <c r="BP560" s="3" t="s">
        <v>1405</v>
      </c>
      <c r="BQ560" s="3" t="s">
        <v>1405</v>
      </c>
      <c r="BR560" s="3" t="s">
        <v>1405</v>
      </c>
      <c r="BS560" s="3" t="s">
        <v>1405</v>
      </c>
      <c r="BT560" s="3" t="s">
        <v>1405</v>
      </c>
      <c r="BU560" s="3" t="str">
        <f t="shared" si="139"/>
        <v>89. PRODUCE THE CHEMICAL</v>
      </c>
      <c r="BV560" s="3" t="str">
        <f t="shared" si="139"/>
        <v>90. IMPORT THE CHEMICAL</v>
      </c>
      <c r="BW560" s="3" t="str">
        <f t="shared" si="139"/>
        <v/>
      </c>
      <c r="BX560" s="3" t="str">
        <f t="shared" si="139"/>
        <v/>
      </c>
      <c r="BY560" s="3" t="str">
        <f t="shared" si="138"/>
        <v/>
      </c>
      <c r="BZ560" s="3" t="str">
        <f t="shared" si="138"/>
        <v>94. AS A MANUFACTURED IMPURITY</v>
      </c>
      <c r="CA560" s="3" t="str">
        <f t="shared" si="138"/>
        <v/>
      </c>
      <c r="CB560" s="3" t="str">
        <f t="shared" si="138"/>
        <v/>
      </c>
      <c r="CC560" s="3" t="str">
        <f t="shared" si="138"/>
        <v/>
      </c>
      <c r="CD560" s="3" t="str">
        <f t="shared" si="138"/>
        <v/>
      </c>
      <c r="CE560" s="3" t="str">
        <f t="shared" si="138"/>
        <v/>
      </c>
      <c r="CF560" s="3" t="str">
        <f t="shared" si="137"/>
        <v/>
      </c>
      <c r="CG560" s="3" t="str">
        <f t="shared" si="137"/>
        <v/>
      </c>
      <c r="CH560" s="3" t="str">
        <f t="shared" si="137"/>
        <v/>
      </c>
      <c r="CI560" s="3" t="str">
        <f t="shared" si="137"/>
        <v/>
      </c>
      <c r="CJ560" s="3" t="str">
        <f t="shared" si="137"/>
        <v/>
      </c>
      <c r="CK560" s="3" t="str">
        <f t="shared" si="137"/>
        <v/>
      </c>
      <c r="CL560" s="3" t="str">
        <f t="shared" si="137"/>
        <v/>
      </c>
      <c r="CM560" s="3" t="str">
        <f t="shared" si="137"/>
        <v/>
      </c>
      <c r="CN560" s="3" t="str">
        <f t="shared" si="137"/>
        <v/>
      </c>
      <c r="CO560" s="3" t="str">
        <f t="shared" si="137"/>
        <v/>
      </c>
      <c r="CP560" s="3" t="str">
        <f t="shared" si="137"/>
        <v/>
      </c>
      <c r="CQ560" s="3" t="str">
        <f t="shared" si="137"/>
        <v/>
      </c>
      <c r="CR560" s="3" t="str">
        <f t="shared" si="137"/>
        <v/>
      </c>
      <c r="CS560" s="3" t="str">
        <f t="shared" si="137"/>
        <v/>
      </c>
      <c r="CT560" s="3" t="str">
        <f t="shared" si="141"/>
        <v/>
      </c>
      <c r="CU560" s="3" t="str">
        <f t="shared" si="141"/>
        <v/>
      </c>
      <c r="CV560" s="3" t="str">
        <f t="shared" si="141"/>
        <v>116. AS A PROCESS IMPURITY</v>
      </c>
      <c r="CW560" s="3" t="str">
        <f t="shared" si="135"/>
        <v/>
      </c>
      <c r="CX560" s="3" t="str">
        <f t="shared" si="135"/>
        <v/>
      </c>
      <c r="CY560" s="3" t="str">
        <f t="shared" si="135"/>
        <v/>
      </c>
      <c r="CZ560" s="3" t="str">
        <f t="shared" si="135"/>
        <v/>
      </c>
      <c r="DA560" s="3" t="str">
        <f t="shared" si="135"/>
        <v/>
      </c>
      <c r="DB560" s="3" t="str">
        <f t="shared" si="135"/>
        <v/>
      </c>
      <c r="DC560" s="3" t="str">
        <f t="shared" si="135"/>
        <v/>
      </c>
      <c r="DD560" s="3" t="str">
        <f t="shared" si="135"/>
        <v/>
      </c>
      <c r="DE560" s="3" t="str">
        <f t="shared" si="135"/>
        <v/>
      </c>
      <c r="DF560" s="3" t="str">
        <f t="shared" si="135"/>
        <v/>
      </c>
      <c r="DG560" s="3" t="str">
        <f t="shared" si="135"/>
        <v/>
      </c>
      <c r="DH560" s="3" t="str">
        <f t="shared" si="140"/>
        <v/>
      </c>
      <c r="DI560" s="3" t="str">
        <f t="shared" si="130"/>
        <v/>
      </c>
      <c r="DJ560" s="3" t="str">
        <f t="shared" si="130"/>
        <v/>
      </c>
      <c r="DK560" s="3" t="str">
        <f t="shared" si="130"/>
        <v/>
      </c>
      <c r="DL560" s="3" t="str">
        <f t="shared" si="130"/>
        <v/>
      </c>
      <c r="DM560" s="3" t="str">
        <f t="shared" si="130"/>
        <v/>
      </c>
      <c r="DN560" s="3" t="str">
        <f t="shared" si="130"/>
        <v/>
      </c>
      <c r="DO560" s="3" t="str">
        <f t="shared" si="130"/>
        <v/>
      </c>
      <c r="DP560" s="3" t="str">
        <f t="shared" si="142"/>
        <v/>
      </c>
      <c r="DQ560" s="3" t="str">
        <f t="shared" si="142"/>
        <v/>
      </c>
      <c r="DR560" s="3" t="str">
        <f t="shared" si="142"/>
        <v/>
      </c>
      <c r="DS560" s="3" t="str">
        <f t="shared" si="142"/>
        <v/>
      </c>
      <c r="DT560" s="3" t="str">
        <f t="shared" si="142"/>
        <v/>
      </c>
      <c r="DU560" s="3" t="str">
        <f t="shared" si="136"/>
        <v/>
      </c>
      <c r="DV560" s="3" t="str">
        <f t="shared" si="136"/>
        <v/>
      </c>
    </row>
    <row r="561" spans="1:126" ht="75">
      <c r="A561" t="s">
        <v>115</v>
      </c>
      <c r="B561">
        <v>2019</v>
      </c>
      <c r="C561" t="s">
        <v>114</v>
      </c>
      <c r="D561">
        <v>106990</v>
      </c>
      <c r="E561" s="31">
        <v>1319218156875</v>
      </c>
      <c r="F561" t="s">
        <v>899</v>
      </c>
      <c r="G561">
        <v>324110</v>
      </c>
      <c r="H561" t="s">
        <v>900</v>
      </c>
      <c r="I561" t="s">
        <v>901</v>
      </c>
      <c r="J561" t="s">
        <v>577</v>
      </c>
      <c r="K561" t="s">
        <v>148</v>
      </c>
      <c r="L561">
        <v>79007</v>
      </c>
      <c r="M561" s="3" t="str">
        <f t="shared" si="132"/>
        <v>89. PRODUCE THE CHEMICAL, 90. IMPORT THE CHEMICAL, 94. AS A MANUFACTURED IMPURITY, 116. AS A PROCESS IMPURITY</v>
      </c>
      <c r="N561" s="3" t="s">
        <v>58</v>
      </c>
      <c r="O561" s="3" t="s">
        <v>1464</v>
      </c>
      <c r="P561">
        <v>0</v>
      </c>
      <c r="Q561">
        <v>0</v>
      </c>
      <c r="R561">
        <v>0</v>
      </c>
      <c r="S561" s="3" t="s">
        <v>1407</v>
      </c>
      <c r="T561" s="3" t="s">
        <v>1407</v>
      </c>
      <c r="U561" s="3" t="s">
        <v>1405</v>
      </c>
      <c r="V561" s="3" t="s">
        <v>1405</v>
      </c>
      <c r="W561" s="3" t="s">
        <v>1405</v>
      </c>
      <c r="X561" s="3" t="s">
        <v>1407</v>
      </c>
      <c r="Y561" s="3" t="s">
        <v>1405</v>
      </c>
      <c r="Z561" s="3" t="s">
        <v>1405</v>
      </c>
      <c r="AA561" s="3" t="s">
        <v>1405</v>
      </c>
      <c r="AB561" s="3" t="s">
        <v>1405</v>
      </c>
      <c r="AC561" s="3" t="s">
        <v>1405</v>
      </c>
      <c r="AD561" s="3" t="s">
        <v>1405</v>
      </c>
      <c r="AE561" s="3" t="s">
        <v>1405</v>
      </c>
      <c r="AF561" s="3" t="s">
        <v>1405</v>
      </c>
      <c r="AG561" s="3" t="s">
        <v>1405</v>
      </c>
      <c r="AH561" s="3" t="s">
        <v>1405</v>
      </c>
      <c r="AI561" s="3" t="s">
        <v>1405</v>
      </c>
      <c r="AJ561" s="3" t="s">
        <v>1405</v>
      </c>
      <c r="AK561" s="3" t="s">
        <v>1405</v>
      </c>
      <c r="AL561" s="3" t="s">
        <v>1405</v>
      </c>
      <c r="AM561" s="3" t="s">
        <v>1405</v>
      </c>
      <c r="AN561" s="3" t="s">
        <v>1405</v>
      </c>
      <c r="AO561" s="3" t="s">
        <v>1405</v>
      </c>
      <c r="AP561" s="3" t="s">
        <v>1405</v>
      </c>
      <c r="AQ561" s="3" t="s">
        <v>1405</v>
      </c>
      <c r="AR561" s="3" t="s">
        <v>1405</v>
      </c>
      <c r="AS561" s="3" t="s">
        <v>1405</v>
      </c>
      <c r="AT561" s="3" t="s">
        <v>1407</v>
      </c>
      <c r="AU561" s="3" t="s">
        <v>1405</v>
      </c>
      <c r="AV561" s="3" t="s">
        <v>1405</v>
      </c>
      <c r="AW561" s="3" t="s">
        <v>1405</v>
      </c>
      <c r="AX561" s="3" t="s">
        <v>1405</v>
      </c>
      <c r="AY561" s="3" t="s">
        <v>1405</v>
      </c>
      <c r="AZ561" s="3" t="s">
        <v>1405</v>
      </c>
      <c r="BA561" s="3" t="s">
        <v>1405</v>
      </c>
      <c r="BB561" s="3" t="s">
        <v>1405</v>
      </c>
      <c r="BC561" s="3" t="s">
        <v>1405</v>
      </c>
      <c r="BD561" s="3" t="s">
        <v>1405</v>
      </c>
      <c r="BE561" s="3" t="s">
        <v>1405</v>
      </c>
      <c r="BF561" s="3" t="s">
        <v>1405</v>
      </c>
      <c r="BG561" s="3" t="s">
        <v>1405</v>
      </c>
      <c r="BH561" s="3" t="s">
        <v>1405</v>
      </c>
      <c r="BI561" s="3" t="s">
        <v>1405</v>
      </c>
      <c r="BJ561" s="3" t="s">
        <v>1405</v>
      </c>
      <c r="BK561" s="3" t="s">
        <v>1405</v>
      </c>
      <c r="BL561" s="3" t="s">
        <v>1405</v>
      </c>
      <c r="BM561" s="3" t="s">
        <v>1405</v>
      </c>
      <c r="BN561" s="3" t="s">
        <v>1405</v>
      </c>
      <c r="BO561" s="3" t="s">
        <v>1405</v>
      </c>
      <c r="BP561" s="3" t="s">
        <v>1405</v>
      </c>
      <c r="BQ561" s="3" t="s">
        <v>1405</v>
      </c>
      <c r="BR561" s="3" t="s">
        <v>1405</v>
      </c>
      <c r="BS561" s="3" t="s">
        <v>1405</v>
      </c>
      <c r="BT561" s="3" t="s">
        <v>1405</v>
      </c>
      <c r="BU561" s="3" t="str">
        <f t="shared" si="139"/>
        <v>89. PRODUCE THE CHEMICAL</v>
      </c>
      <c r="BV561" s="3" t="str">
        <f t="shared" si="139"/>
        <v>90. IMPORT THE CHEMICAL</v>
      </c>
      <c r="BW561" s="3" t="str">
        <f t="shared" si="139"/>
        <v/>
      </c>
      <c r="BX561" s="3" t="str">
        <f t="shared" si="139"/>
        <v/>
      </c>
      <c r="BY561" s="3" t="str">
        <f t="shared" si="138"/>
        <v/>
      </c>
      <c r="BZ561" s="3" t="str">
        <f t="shared" si="138"/>
        <v>94. AS A MANUFACTURED IMPURITY</v>
      </c>
      <c r="CA561" s="3" t="str">
        <f t="shared" si="138"/>
        <v/>
      </c>
      <c r="CB561" s="3" t="str">
        <f t="shared" si="138"/>
        <v/>
      </c>
      <c r="CC561" s="3" t="str">
        <f t="shared" si="138"/>
        <v/>
      </c>
      <c r="CD561" s="3" t="str">
        <f t="shared" si="138"/>
        <v/>
      </c>
      <c r="CE561" s="3" t="str">
        <f t="shared" si="138"/>
        <v/>
      </c>
      <c r="CF561" s="3" t="str">
        <f t="shared" si="137"/>
        <v/>
      </c>
      <c r="CG561" s="3" t="str">
        <f t="shared" si="137"/>
        <v/>
      </c>
      <c r="CH561" s="3" t="str">
        <f t="shared" si="137"/>
        <v/>
      </c>
      <c r="CI561" s="3" t="str">
        <f t="shared" si="137"/>
        <v/>
      </c>
      <c r="CJ561" s="3" t="str">
        <f t="shared" si="137"/>
        <v/>
      </c>
      <c r="CK561" s="3" t="str">
        <f t="shared" si="137"/>
        <v/>
      </c>
      <c r="CL561" s="3" t="str">
        <f t="shared" si="137"/>
        <v/>
      </c>
      <c r="CM561" s="3" t="str">
        <f t="shared" si="137"/>
        <v/>
      </c>
      <c r="CN561" s="3" t="str">
        <f t="shared" si="137"/>
        <v/>
      </c>
      <c r="CO561" s="3" t="str">
        <f t="shared" si="137"/>
        <v/>
      </c>
      <c r="CP561" s="3" t="str">
        <f t="shared" si="137"/>
        <v/>
      </c>
      <c r="CQ561" s="3" t="str">
        <f t="shared" si="137"/>
        <v/>
      </c>
      <c r="CR561" s="3" t="str">
        <f t="shared" si="137"/>
        <v/>
      </c>
      <c r="CS561" s="3" t="str">
        <f t="shared" si="137"/>
        <v/>
      </c>
      <c r="CT561" s="3" t="str">
        <f t="shared" si="141"/>
        <v/>
      </c>
      <c r="CU561" s="3" t="str">
        <f t="shared" si="141"/>
        <v/>
      </c>
      <c r="CV561" s="3" t="str">
        <f t="shared" si="141"/>
        <v>116. AS A PROCESS IMPURITY</v>
      </c>
      <c r="CW561" s="3" t="str">
        <f t="shared" si="135"/>
        <v/>
      </c>
      <c r="CX561" s="3" t="str">
        <f t="shared" si="135"/>
        <v/>
      </c>
      <c r="CY561" s="3" t="str">
        <f t="shared" si="135"/>
        <v/>
      </c>
      <c r="CZ561" s="3" t="str">
        <f t="shared" si="135"/>
        <v/>
      </c>
      <c r="DA561" s="3" t="str">
        <f t="shared" si="135"/>
        <v/>
      </c>
      <c r="DB561" s="3" t="str">
        <f t="shared" si="135"/>
        <v/>
      </c>
      <c r="DC561" s="3" t="str">
        <f t="shared" si="135"/>
        <v/>
      </c>
      <c r="DD561" s="3" t="str">
        <f t="shared" si="135"/>
        <v/>
      </c>
      <c r="DE561" s="3" t="str">
        <f t="shared" si="135"/>
        <v/>
      </c>
      <c r="DF561" s="3" t="str">
        <f t="shared" si="135"/>
        <v/>
      </c>
      <c r="DG561" s="3" t="str">
        <f t="shared" si="135"/>
        <v/>
      </c>
      <c r="DH561" s="3" t="str">
        <f t="shared" si="140"/>
        <v/>
      </c>
      <c r="DI561" s="3" t="str">
        <f t="shared" si="130"/>
        <v/>
      </c>
      <c r="DJ561" s="3" t="str">
        <f t="shared" si="130"/>
        <v/>
      </c>
      <c r="DK561" s="3" t="str">
        <f t="shared" si="130"/>
        <v/>
      </c>
      <c r="DL561" s="3" t="str">
        <f t="shared" si="130"/>
        <v/>
      </c>
      <c r="DM561" s="3" t="str">
        <f t="shared" si="130"/>
        <v/>
      </c>
      <c r="DN561" s="3" t="str">
        <f t="shared" si="130"/>
        <v/>
      </c>
      <c r="DO561" s="3" t="str">
        <f t="shared" si="130"/>
        <v/>
      </c>
      <c r="DP561" s="3" t="str">
        <f t="shared" si="142"/>
        <v/>
      </c>
      <c r="DQ561" s="3" t="str">
        <f t="shared" si="142"/>
        <v/>
      </c>
      <c r="DR561" s="3" t="str">
        <f t="shared" si="142"/>
        <v/>
      </c>
      <c r="DS561" s="3" t="str">
        <f t="shared" si="142"/>
        <v/>
      </c>
      <c r="DT561" s="3" t="str">
        <f t="shared" si="142"/>
        <v/>
      </c>
      <c r="DU561" s="3" t="str">
        <f t="shared" si="136"/>
        <v/>
      </c>
      <c r="DV561" s="3" t="str">
        <f t="shared" si="136"/>
        <v/>
      </c>
    </row>
    <row r="562" spans="1:126" ht="60">
      <c r="A562" t="s">
        <v>115</v>
      </c>
      <c r="B562">
        <v>2020</v>
      </c>
      <c r="C562" t="s">
        <v>114</v>
      </c>
      <c r="D562">
        <v>106990</v>
      </c>
      <c r="E562" s="31">
        <v>1320219126190</v>
      </c>
      <c r="F562" t="s">
        <v>899</v>
      </c>
      <c r="G562">
        <v>324110</v>
      </c>
      <c r="H562" t="s">
        <v>900</v>
      </c>
      <c r="I562" t="s">
        <v>901</v>
      </c>
      <c r="J562" t="s">
        <v>577</v>
      </c>
      <c r="K562" t="s">
        <v>148</v>
      </c>
      <c r="L562">
        <v>79007</v>
      </c>
      <c r="M562" s="3" t="str">
        <f t="shared" si="132"/>
        <v>95. USED AS A REACTANT, 97. P102  RAW MATERIALS</v>
      </c>
      <c r="N562" s="3" t="s">
        <v>58</v>
      </c>
      <c r="O562" s="3" t="s">
        <v>1464</v>
      </c>
      <c r="P562">
        <v>0</v>
      </c>
      <c r="Q562">
        <v>0</v>
      </c>
      <c r="R562">
        <v>0</v>
      </c>
      <c r="S562" s="3" t="s">
        <v>1405</v>
      </c>
      <c r="T562" s="3" t="s">
        <v>1405</v>
      </c>
      <c r="U562" s="3" t="s">
        <v>1405</v>
      </c>
      <c r="V562" s="3" t="s">
        <v>1405</v>
      </c>
      <c r="W562" s="3" t="s">
        <v>1405</v>
      </c>
      <c r="X562" s="3" t="s">
        <v>1405</v>
      </c>
      <c r="Y562" s="3" t="s">
        <v>1407</v>
      </c>
      <c r="Z562" s="3" t="s">
        <v>1405</v>
      </c>
      <c r="AA562" s="3" t="s">
        <v>1407</v>
      </c>
      <c r="AB562" s="3" t="s">
        <v>1405</v>
      </c>
      <c r="AC562" s="3" t="s">
        <v>1405</v>
      </c>
      <c r="AD562" s="3" t="s">
        <v>1405</v>
      </c>
      <c r="AE562" s="3" t="s">
        <v>1405</v>
      </c>
      <c r="AF562" s="3" t="s">
        <v>1405</v>
      </c>
      <c r="AG562" s="3" t="s">
        <v>1405</v>
      </c>
      <c r="AH562" s="3" t="s">
        <v>1405</v>
      </c>
      <c r="AI562" s="3" t="s">
        <v>1405</v>
      </c>
      <c r="AJ562" s="3" t="s">
        <v>1405</v>
      </c>
      <c r="AK562" s="3" t="s">
        <v>1405</v>
      </c>
      <c r="AL562" s="3" t="s">
        <v>1405</v>
      </c>
      <c r="AM562" s="3" t="s">
        <v>1405</v>
      </c>
      <c r="AN562" s="3" t="s">
        <v>1405</v>
      </c>
      <c r="AO562" s="3" t="s">
        <v>1405</v>
      </c>
      <c r="AP562" s="3" t="s">
        <v>1405</v>
      </c>
      <c r="AQ562" s="3" t="s">
        <v>1405</v>
      </c>
      <c r="AR562" s="3" t="s">
        <v>1405</v>
      </c>
      <c r="AS562" s="3" t="s">
        <v>1405</v>
      </c>
      <c r="AT562" s="3" t="s">
        <v>1405</v>
      </c>
      <c r="AU562" s="3" t="s">
        <v>1405</v>
      </c>
      <c r="AV562" s="3" t="s">
        <v>1405</v>
      </c>
      <c r="AW562" s="3" t="s">
        <v>1405</v>
      </c>
      <c r="AX562" s="3" t="s">
        <v>1405</v>
      </c>
      <c r="AY562" s="3" t="s">
        <v>1405</v>
      </c>
      <c r="AZ562" s="3" t="s">
        <v>1405</v>
      </c>
      <c r="BA562" s="3" t="s">
        <v>1405</v>
      </c>
      <c r="BB562" s="3" t="s">
        <v>1405</v>
      </c>
      <c r="BC562" s="3" t="s">
        <v>1405</v>
      </c>
      <c r="BD562" s="3" t="s">
        <v>1405</v>
      </c>
      <c r="BE562" s="3" t="s">
        <v>1405</v>
      </c>
      <c r="BF562" s="3" t="s">
        <v>1405</v>
      </c>
      <c r="BG562" s="3" t="s">
        <v>1405</v>
      </c>
      <c r="BH562" s="3" t="s">
        <v>1405</v>
      </c>
      <c r="BI562" s="3" t="s">
        <v>1405</v>
      </c>
      <c r="BJ562" s="3" t="s">
        <v>1405</v>
      </c>
      <c r="BK562" s="3" t="s">
        <v>1405</v>
      </c>
      <c r="BL562" s="3" t="s">
        <v>1405</v>
      </c>
      <c r="BM562" s="3" t="s">
        <v>1405</v>
      </c>
      <c r="BN562" s="3" t="s">
        <v>1405</v>
      </c>
      <c r="BO562" s="3" t="s">
        <v>1405</v>
      </c>
      <c r="BP562" s="3" t="s">
        <v>1405</v>
      </c>
      <c r="BQ562" s="3" t="s">
        <v>1405</v>
      </c>
      <c r="BR562" s="3" t="s">
        <v>1405</v>
      </c>
      <c r="BS562" s="3" t="s">
        <v>1405</v>
      </c>
      <c r="BT562" s="3" t="s">
        <v>1405</v>
      </c>
      <c r="BU562" s="3" t="str">
        <f t="shared" si="139"/>
        <v/>
      </c>
      <c r="BV562" s="3" t="str">
        <f t="shared" si="139"/>
        <v/>
      </c>
      <c r="BW562" s="3" t="str">
        <f t="shared" si="139"/>
        <v/>
      </c>
      <c r="BX562" s="3" t="str">
        <f t="shared" si="139"/>
        <v/>
      </c>
      <c r="BY562" s="3" t="str">
        <f t="shared" si="138"/>
        <v/>
      </c>
      <c r="BZ562" s="3" t="str">
        <f t="shared" si="138"/>
        <v/>
      </c>
      <c r="CA562" s="3" t="str">
        <f t="shared" si="138"/>
        <v>95. USED AS A REACTANT</v>
      </c>
      <c r="CB562" s="3" t="str">
        <f t="shared" si="138"/>
        <v/>
      </c>
      <c r="CC562" s="3" t="str">
        <f t="shared" si="138"/>
        <v>97. P102  RAW MATERIALS</v>
      </c>
      <c r="CD562" s="3" t="str">
        <f t="shared" si="138"/>
        <v/>
      </c>
      <c r="CE562" s="3" t="str">
        <f t="shared" si="138"/>
        <v/>
      </c>
      <c r="CF562" s="3" t="str">
        <f t="shared" si="137"/>
        <v/>
      </c>
      <c r="CG562" s="3" t="str">
        <f t="shared" ref="CG562:CS581" si="143">IF(AE562="Yes", CG$1,"")</f>
        <v/>
      </c>
      <c r="CH562" s="3" t="str">
        <f t="shared" si="143"/>
        <v/>
      </c>
      <c r="CI562" s="3" t="str">
        <f t="shared" si="143"/>
        <v/>
      </c>
      <c r="CJ562" s="3" t="str">
        <f t="shared" si="143"/>
        <v/>
      </c>
      <c r="CK562" s="3" t="str">
        <f t="shared" si="143"/>
        <v/>
      </c>
      <c r="CL562" s="3" t="str">
        <f t="shared" si="143"/>
        <v/>
      </c>
      <c r="CM562" s="3" t="str">
        <f t="shared" si="143"/>
        <v/>
      </c>
      <c r="CN562" s="3" t="str">
        <f t="shared" si="143"/>
        <v/>
      </c>
      <c r="CO562" s="3" t="str">
        <f t="shared" si="143"/>
        <v/>
      </c>
      <c r="CP562" s="3" t="str">
        <f t="shared" si="143"/>
        <v/>
      </c>
      <c r="CQ562" s="3" t="str">
        <f t="shared" si="143"/>
        <v/>
      </c>
      <c r="CR562" s="3" t="str">
        <f t="shared" si="143"/>
        <v/>
      </c>
      <c r="CS562" s="3" t="str">
        <f t="shared" si="143"/>
        <v/>
      </c>
      <c r="CT562" s="3" t="str">
        <f t="shared" si="141"/>
        <v/>
      </c>
      <c r="CU562" s="3" t="str">
        <f t="shared" si="141"/>
        <v/>
      </c>
      <c r="CV562" s="3" t="str">
        <f t="shared" si="141"/>
        <v/>
      </c>
      <c r="CW562" s="3" t="str">
        <f t="shared" si="135"/>
        <v/>
      </c>
      <c r="CX562" s="3" t="str">
        <f t="shared" si="135"/>
        <v/>
      </c>
      <c r="CY562" s="3" t="str">
        <f t="shared" si="135"/>
        <v/>
      </c>
      <c r="CZ562" s="3" t="str">
        <f t="shared" ref="CZ562:DG593" si="144">IF(AX562="Yes", CZ$1,"")</f>
        <v/>
      </c>
      <c r="DA562" s="3" t="str">
        <f t="shared" si="144"/>
        <v/>
      </c>
      <c r="DB562" s="3" t="str">
        <f t="shared" si="144"/>
        <v/>
      </c>
      <c r="DC562" s="3" t="str">
        <f t="shared" si="144"/>
        <v/>
      </c>
      <c r="DD562" s="3" t="str">
        <f t="shared" si="144"/>
        <v/>
      </c>
      <c r="DE562" s="3" t="str">
        <f t="shared" si="144"/>
        <v/>
      </c>
      <c r="DF562" s="3" t="str">
        <f t="shared" si="144"/>
        <v/>
      </c>
      <c r="DG562" s="3" t="str">
        <f t="shared" si="144"/>
        <v/>
      </c>
      <c r="DH562" s="3" t="str">
        <f t="shared" si="140"/>
        <v/>
      </c>
      <c r="DI562" s="3" t="str">
        <f t="shared" si="130"/>
        <v/>
      </c>
      <c r="DJ562" s="3" t="str">
        <f t="shared" si="130"/>
        <v/>
      </c>
      <c r="DK562" s="3" t="str">
        <f t="shared" si="130"/>
        <v/>
      </c>
      <c r="DL562" s="3" t="str">
        <f t="shared" si="130"/>
        <v/>
      </c>
      <c r="DM562" s="3" t="str">
        <f t="shared" si="130"/>
        <v/>
      </c>
      <c r="DN562" s="3" t="str">
        <f t="shared" si="130"/>
        <v/>
      </c>
      <c r="DO562" s="3" t="str">
        <f t="shared" si="130"/>
        <v/>
      </c>
      <c r="DP562" s="3" t="str">
        <f t="shared" si="142"/>
        <v/>
      </c>
      <c r="DQ562" s="3" t="str">
        <f t="shared" si="142"/>
        <v/>
      </c>
      <c r="DR562" s="3" t="str">
        <f t="shared" si="142"/>
        <v/>
      </c>
      <c r="DS562" s="3" t="str">
        <f t="shared" si="142"/>
        <v/>
      </c>
      <c r="DT562" s="3" t="str">
        <f t="shared" si="142"/>
        <v/>
      </c>
      <c r="DU562" s="3" t="str">
        <f t="shared" si="136"/>
        <v/>
      </c>
      <c r="DV562" s="3" t="str">
        <f t="shared" si="136"/>
        <v/>
      </c>
    </row>
    <row r="563" spans="1:126" ht="75">
      <c r="A563" t="s">
        <v>115</v>
      </c>
      <c r="B563">
        <v>2021</v>
      </c>
      <c r="C563" t="s">
        <v>114</v>
      </c>
      <c r="D563">
        <v>106990</v>
      </c>
      <c r="E563" s="31">
        <v>1321220207979</v>
      </c>
      <c r="F563" t="s">
        <v>899</v>
      </c>
      <c r="G563">
        <v>324110</v>
      </c>
      <c r="H563" t="s">
        <v>900</v>
      </c>
      <c r="I563" t="s">
        <v>901</v>
      </c>
      <c r="J563" t="s">
        <v>577</v>
      </c>
      <c r="K563" t="s">
        <v>148</v>
      </c>
      <c r="L563">
        <v>79007</v>
      </c>
      <c r="M563" s="3" t="str">
        <f t="shared" si="132"/>
        <v>89. PRODUCE THE CHEMICAL, 90. IMPORT THE CHEMICAL, 94. AS A MANUFACTURED IMPURITY, 116. AS A PROCESS IMPURITY</v>
      </c>
      <c r="N563" s="3" t="s">
        <v>58</v>
      </c>
      <c r="O563" s="3" t="s">
        <v>1464</v>
      </c>
      <c r="P563">
        <v>0</v>
      </c>
      <c r="Q563">
        <v>0</v>
      </c>
      <c r="R563">
        <v>0</v>
      </c>
      <c r="S563" s="3" t="s">
        <v>1407</v>
      </c>
      <c r="T563" s="3" t="s">
        <v>1407</v>
      </c>
      <c r="U563" s="3" t="s">
        <v>1405</v>
      </c>
      <c r="V563" s="3" t="s">
        <v>1405</v>
      </c>
      <c r="W563" s="3" t="s">
        <v>1405</v>
      </c>
      <c r="X563" s="3" t="s">
        <v>1407</v>
      </c>
      <c r="Y563" s="3" t="s">
        <v>1405</v>
      </c>
      <c r="Z563" s="3" t="s">
        <v>1405</v>
      </c>
      <c r="AA563" s="3" t="s">
        <v>1405</v>
      </c>
      <c r="AB563" s="3" t="s">
        <v>1405</v>
      </c>
      <c r="AC563" s="3" t="s">
        <v>1405</v>
      </c>
      <c r="AD563" s="3" t="s">
        <v>1405</v>
      </c>
      <c r="AE563" s="3" t="s">
        <v>1405</v>
      </c>
      <c r="AF563" s="3" t="s">
        <v>1405</v>
      </c>
      <c r="AG563" s="3" t="s">
        <v>1405</v>
      </c>
      <c r="AH563" s="3" t="s">
        <v>1405</v>
      </c>
      <c r="AI563" s="3" t="s">
        <v>1405</v>
      </c>
      <c r="AJ563" s="3" t="s">
        <v>1405</v>
      </c>
      <c r="AK563" s="3" t="s">
        <v>1405</v>
      </c>
      <c r="AL563" s="3" t="s">
        <v>1405</v>
      </c>
      <c r="AM563" s="3" t="s">
        <v>1405</v>
      </c>
      <c r="AN563" s="3" t="s">
        <v>1405</v>
      </c>
      <c r="AO563" s="3" t="s">
        <v>1405</v>
      </c>
      <c r="AP563" s="3" t="s">
        <v>1405</v>
      </c>
      <c r="AQ563" s="3" t="s">
        <v>1405</v>
      </c>
      <c r="AR563" s="3" t="s">
        <v>1405</v>
      </c>
      <c r="AS563" s="3" t="s">
        <v>1405</v>
      </c>
      <c r="AT563" s="3" t="s">
        <v>1407</v>
      </c>
      <c r="AU563" s="3" t="s">
        <v>1405</v>
      </c>
      <c r="AV563" s="3" t="s">
        <v>1405</v>
      </c>
      <c r="AW563" s="3" t="s">
        <v>1405</v>
      </c>
      <c r="AX563" s="3" t="s">
        <v>1405</v>
      </c>
      <c r="AY563" s="3" t="s">
        <v>1405</v>
      </c>
      <c r="AZ563" s="3" t="s">
        <v>1405</v>
      </c>
      <c r="BA563" s="3" t="s">
        <v>1405</v>
      </c>
      <c r="BB563" s="3" t="s">
        <v>1405</v>
      </c>
      <c r="BC563" s="3" t="s">
        <v>1405</v>
      </c>
      <c r="BD563" s="3" t="s">
        <v>1405</v>
      </c>
      <c r="BE563" s="3" t="s">
        <v>1405</v>
      </c>
      <c r="BF563" s="3" t="s">
        <v>1405</v>
      </c>
      <c r="BG563" s="3" t="s">
        <v>1405</v>
      </c>
      <c r="BH563" s="3" t="s">
        <v>1405</v>
      </c>
      <c r="BI563" s="3" t="s">
        <v>1405</v>
      </c>
      <c r="BJ563" s="3" t="s">
        <v>1405</v>
      </c>
      <c r="BK563" s="3" t="s">
        <v>1405</v>
      </c>
      <c r="BL563" s="3" t="s">
        <v>1405</v>
      </c>
      <c r="BM563" s="3" t="s">
        <v>1405</v>
      </c>
      <c r="BN563" s="3" t="s">
        <v>1405</v>
      </c>
      <c r="BO563" s="3" t="s">
        <v>1405</v>
      </c>
      <c r="BP563" s="3" t="s">
        <v>1405</v>
      </c>
      <c r="BQ563" s="3" t="s">
        <v>1405</v>
      </c>
      <c r="BR563" s="3" t="s">
        <v>1405</v>
      </c>
      <c r="BS563" s="3" t="s">
        <v>1405</v>
      </c>
      <c r="BT563" s="3" t="s">
        <v>1405</v>
      </c>
      <c r="BU563" s="3" t="str">
        <f t="shared" si="139"/>
        <v>89. PRODUCE THE CHEMICAL</v>
      </c>
      <c r="BV563" s="3" t="str">
        <f t="shared" si="139"/>
        <v>90. IMPORT THE CHEMICAL</v>
      </c>
      <c r="BW563" s="3" t="str">
        <f t="shared" si="139"/>
        <v/>
      </c>
      <c r="BX563" s="3" t="str">
        <f t="shared" si="139"/>
        <v/>
      </c>
      <c r="BY563" s="3" t="str">
        <f t="shared" si="138"/>
        <v/>
      </c>
      <c r="BZ563" s="3" t="str">
        <f t="shared" si="138"/>
        <v>94. AS A MANUFACTURED IMPURITY</v>
      </c>
      <c r="CA563" s="3" t="str">
        <f t="shared" si="138"/>
        <v/>
      </c>
      <c r="CB563" s="3" t="str">
        <f t="shared" si="138"/>
        <v/>
      </c>
      <c r="CC563" s="3" t="str">
        <f t="shared" si="138"/>
        <v/>
      </c>
      <c r="CD563" s="3" t="str">
        <f t="shared" si="138"/>
        <v/>
      </c>
      <c r="CE563" s="3" t="str">
        <f t="shared" si="138"/>
        <v/>
      </c>
      <c r="CF563" s="3" t="str">
        <f t="shared" si="138"/>
        <v/>
      </c>
      <c r="CG563" s="3" t="str">
        <f t="shared" si="143"/>
        <v/>
      </c>
      <c r="CH563" s="3" t="str">
        <f t="shared" si="143"/>
        <v/>
      </c>
      <c r="CI563" s="3" t="str">
        <f t="shared" si="143"/>
        <v/>
      </c>
      <c r="CJ563" s="3" t="str">
        <f t="shared" si="143"/>
        <v/>
      </c>
      <c r="CK563" s="3" t="str">
        <f t="shared" si="143"/>
        <v/>
      </c>
      <c r="CL563" s="3" t="str">
        <f t="shared" si="143"/>
        <v/>
      </c>
      <c r="CM563" s="3" t="str">
        <f t="shared" si="143"/>
        <v/>
      </c>
      <c r="CN563" s="3" t="str">
        <f t="shared" si="143"/>
        <v/>
      </c>
      <c r="CO563" s="3" t="str">
        <f t="shared" si="143"/>
        <v/>
      </c>
      <c r="CP563" s="3" t="str">
        <f t="shared" si="143"/>
        <v/>
      </c>
      <c r="CQ563" s="3" t="str">
        <f t="shared" si="143"/>
        <v/>
      </c>
      <c r="CR563" s="3" t="str">
        <f t="shared" si="143"/>
        <v/>
      </c>
      <c r="CS563" s="3" t="str">
        <f t="shared" si="143"/>
        <v/>
      </c>
      <c r="CT563" s="3" t="str">
        <f t="shared" si="141"/>
        <v/>
      </c>
      <c r="CU563" s="3" t="str">
        <f t="shared" si="141"/>
        <v/>
      </c>
      <c r="CV563" s="3" t="str">
        <f t="shared" si="141"/>
        <v>116. AS A PROCESS IMPURITY</v>
      </c>
      <c r="CW563" s="3" t="str">
        <f t="shared" si="141"/>
        <v/>
      </c>
      <c r="CX563" s="3" t="str">
        <f t="shared" si="141"/>
        <v/>
      </c>
      <c r="CY563" s="3" t="str">
        <f t="shared" si="141"/>
        <v/>
      </c>
      <c r="CZ563" s="3" t="str">
        <f t="shared" si="144"/>
        <v/>
      </c>
      <c r="DA563" s="3" t="str">
        <f t="shared" si="144"/>
        <v/>
      </c>
      <c r="DB563" s="3" t="str">
        <f t="shared" si="144"/>
        <v/>
      </c>
      <c r="DC563" s="3" t="str">
        <f t="shared" si="144"/>
        <v/>
      </c>
      <c r="DD563" s="3" t="str">
        <f t="shared" si="144"/>
        <v/>
      </c>
      <c r="DE563" s="3" t="str">
        <f t="shared" si="144"/>
        <v/>
      </c>
      <c r="DF563" s="3" t="str">
        <f t="shared" si="144"/>
        <v/>
      </c>
      <c r="DG563" s="3" t="str">
        <f t="shared" si="144"/>
        <v/>
      </c>
      <c r="DH563" s="3" t="str">
        <f t="shared" si="140"/>
        <v/>
      </c>
      <c r="DI563" s="3" t="str">
        <f t="shared" si="130"/>
        <v/>
      </c>
      <c r="DJ563" s="3" t="str">
        <f t="shared" si="130"/>
        <v/>
      </c>
      <c r="DK563" s="3" t="str">
        <f t="shared" si="130"/>
        <v/>
      </c>
      <c r="DL563" s="3" t="str">
        <f t="shared" si="130"/>
        <v/>
      </c>
      <c r="DM563" s="3" t="str">
        <f t="shared" si="130"/>
        <v/>
      </c>
      <c r="DN563" s="3" t="str">
        <f t="shared" si="130"/>
        <v/>
      </c>
      <c r="DO563" s="3" t="str">
        <f t="shared" si="130"/>
        <v/>
      </c>
      <c r="DP563" s="3" t="str">
        <f t="shared" si="142"/>
        <v/>
      </c>
      <c r="DQ563" s="3" t="str">
        <f t="shared" si="142"/>
        <v/>
      </c>
      <c r="DR563" s="3" t="str">
        <f t="shared" si="142"/>
        <v/>
      </c>
      <c r="DS563" s="3" t="str">
        <f t="shared" si="142"/>
        <v/>
      </c>
      <c r="DT563" s="3" t="str">
        <f t="shared" si="142"/>
        <v/>
      </c>
      <c r="DU563" s="3" t="str">
        <f t="shared" si="136"/>
        <v/>
      </c>
      <c r="DV563" s="3" t="str">
        <f t="shared" si="136"/>
        <v/>
      </c>
    </row>
    <row r="564" spans="1:126">
      <c r="A564" t="s">
        <v>115</v>
      </c>
      <c r="B564">
        <v>2016</v>
      </c>
      <c r="C564" t="s">
        <v>114</v>
      </c>
      <c r="D564">
        <v>106990</v>
      </c>
      <c r="E564" s="31">
        <v>1316215607603</v>
      </c>
      <c r="F564" t="s">
        <v>903</v>
      </c>
      <c r="G564">
        <v>325110</v>
      </c>
      <c r="H564" t="s">
        <v>904</v>
      </c>
      <c r="I564" t="s">
        <v>905</v>
      </c>
      <c r="J564" t="s">
        <v>296</v>
      </c>
      <c r="K564" t="s">
        <v>148</v>
      </c>
      <c r="L564">
        <v>77507</v>
      </c>
      <c r="M564" s="3" t="str">
        <f t="shared" si="132"/>
        <v>95. USED AS A REACTANT</v>
      </c>
      <c r="N564" s="3" t="s">
        <v>1419</v>
      </c>
      <c r="O564" s="3" t="s">
        <v>1409</v>
      </c>
      <c r="P564">
        <v>1009.76</v>
      </c>
      <c r="Q564">
        <v>1776.55</v>
      </c>
      <c r="R564">
        <v>2786.31</v>
      </c>
      <c r="S564" s="3" t="s">
        <v>1405</v>
      </c>
      <c r="T564" s="3" t="s">
        <v>1405</v>
      </c>
      <c r="U564" s="3" t="s">
        <v>1405</v>
      </c>
      <c r="V564" s="3" t="s">
        <v>1405</v>
      </c>
      <c r="W564" s="3" t="s">
        <v>1405</v>
      </c>
      <c r="X564" s="3" t="s">
        <v>1405</v>
      </c>
      <c r="Y564" s="3" t="s">
        <v>1407</v>
      </c>
      <c r="AE564" s="3" t="s">
        <v>1405</v>
      </c>
      <c r="AR564" s="3" t="s">
        <v>1405</v>
      </c>
      <c r="AS564" s="3" t="s">
        <v>1405</v>
      </c>
      <c r="AT564" s="3" t="s">
        <v>1405</v>
      </c>
      <c r="AV564" s="3" t="s">
        <v>1405</v>
      </c>
      <c r="BD564" s="3" t="s">
        <v>1405</v>
      </c>
      <c r="BK564" s="3" t="s">
        <v>1405</v>
      </c>
      <c r="BU564" s="3" t="str">
        <f t="shared" si="139"/>
        <v/>
      </c>
      <c r="BV564" s="3" t="str">
        <f t="shared" si="139"/>
        <v/>
      </c>
      <c r="BW564" s="3" t="str">
        <f t="shared" si="139"/>
        <v/>
      </c>
      <c r="BX564" s="3" t="str">
        <f t="shared" si="139"/>
        <v/>
      </c>
      <c r="BY564" s="3" t="str">
        <f t="shared" si="138"/>
        <v/>
      </c>
      <c r="BZ564" s="3" t="str">
        <f t="shared" si="138"/>
        <v/>
      </c>
      <c r="CA564" s="3" t="str">
        <f t="shared" si="138"/>
        <v>95. USED AS A REACTANT</v>
      </c>
      <c r="CB564" s="3" t="str">
        <f t="shared" si="138"/>
        <v/>
      </c>
      <c r="CC564" s="3" t="str">
        <f t="shared" si="138"/>
        <v/>
      </c>
      <c r="CD564" s="3" t="str">
        <f t="shared" si="138"/>
        <v/>
      </c>
      <c r="CE564" s="3" t="str">
        <f t="shared" si="138"/>
        <v/>
      </c>
      <c r="CF564" s="3" t="str">
        <f t="shared" si="138"/>
        <v/>
      </c>
      <c r="CG564" s="3" t="str">
        <f t="shared" si="143"/>
        <v/>
      </c>
      <c r="CH564" s="3" t="str">
        <f t="shared" si="143"/>
        <v/>
      </c>
      <c r="CI564" s="3" t="str">
        <f t="shared" si="143"/>
        <v/>
      </c>
      <c r="CJ564" s="3" t="str">
        <f t="shared" si="143"/>
        <v/>
      </c>
      <c r="CK564" s="3" t="str">
        <f t="shared" si="143"/>
        <v/>
      </c>
      <c r="CL564" s="3" t="str">
        <f t="shared" si="143"/>
        <v/>
      </c>
      <c r="CM564" s="3" t="str">
        <f t="shared" si="143"/>
        <v/>
      </c>
      <c r="CN564" s="3" t="str">
        <f t="shared" si="143"/>
        <v/>
      </c>
      <c r="CO564" s="3" t="str">
        <f t="shared" si="143"/>
        <v/>
      </c>
      <c r="CP564" s="3" t="str">
        <f t="shared" si="143"/>
        <v/>
      </c>
      <c r="CQ564" s="3" t="str">
        <f t="shared" si="143"/>
        <v/>
      </c>
      <c r="CR564" s="3" t="str">
        <f t="shared" si="143"/>
        <v/>
      </c>
      <c r="CS564" s="3" t="str">
        <f t="shared" si="143"/>
        <v/>
      </c>
      <c r="CT564" s="3" t="str">
        <f t="shared" si="141"/>
        <v/>
      </c>
      <c r="CU564" s="3" t="str">
        <f t="shared" si="141"/>
        <v/>
      </c>
      <c r="CV564" s="3" t="str">
        <f t="shared" si="141"/>
        <v/>
      </c>
      <c r="CW564" s="3" t="str">
        <f t="shared" si="141"/>
        <v/>
      </c>
      <c r="CX564" s="3" t="str">
        <f t="shared" si="141"/>
        <v/>
      </c>
      <c r="CY564" s="3" t="str">
        <f t="shared" si="141"/>
        <v/>
      </c>
      <c r="CZ564" s="3" t="str">
        <f t="shared" si="144"/>
        <v/>
      </c>
      <c r="DA564" s="3" t="str">
        <f t="shared" si="144"/>
        <v/>
      </c>
      <c r="DB564" s="3" t="str">
        <f t="shared" si="144"/>
        <v/>
      </c>
      <c r="DC564" s="3" t="str">
        <f t="shared" si="144"/>
        <v/>
      </c>
      <c r="DD564" s="3" t="str">
        <f t="shared" si="144"/>
        <v/>
      </c>
      <c r="DE564" s="3" t="str">
        <f t="shared" si="144"/>
        <v/>
      </c>
      <c r="DF564" s="3" t="str">
        <f t="shared" si="144"/>
        <v/>
      </c>
      <c r="DG564" s="3" t="str">
        <f t="shared" si="144"/>
        <v/>
      </c>
      <c r="DH564" s="3" t="str">
        <f t="shared" si="140"/>
        <v/>
      </c>
      <c r="DI564" s="3" t="str">
        <f t="shared" si="130"/>
        <v/>
      </c>
      <c r="DJ564" s="3" t="str">
        <f t="shared" si="130"/>
        <v/>
      </c>
      <c r="DK564" s="3" t="str">
        <f t="shared" si="130"/>
        <v/>
      </c>
      <c r="DL564" s="3" t="str">
        <f t="shared" si="130"/>
        <v/>
      </c>
      <c r="DM564" s="3" t="str">
        <f t="shared" si="130"/>
        <v/>
      </c>
      <c r="DN564" s="3" t="str">
        <f t="shared" si="130"/>
        <v/>
      </c>
      <c r="DO564" s="3" t="str">
        <f t="shared" si="130"/>
        <v/>
      </c>
      <c r="DP564" s="3" t="str">
        <f t="shared" si="142"/>
        <v/>
      </c>
      <c r="DQ564" s="3" t="str">
        <f t="shared" si="142"/>
        <v/>
      </c>
      <c r="DR564" s="3" t="str">
        <f t="shared" si="142"/>
        <v/>
      </c>
      <c r="DS564" s="3" t="str">
        <f t="shared" si="142"/>
        <v/>
      </c>
      <c r="DT564" s="3" t="str">
        <f t="shared" si="142"/>
        <v/>
      </c>
      <c r="DU564" s="3" t="str">
        <f t="shared" si="136"/>
        <v/>
      </c>
      <c r="DV564" s="3" t="str">
        <f t="shared" si="136"/>
        <v/>
      </c>
    </row>
    <row r="565" spans="1:126">
      <c r="A565" t="s">
        <v>115</v>
      </c>
      <c r="B565">
        <v>2017</v>
      </c>
      <c r="C565" t="s">
        <v>114</v>
      </c>
      <c r="D565">
        <v>106990</v>
      </c>
      <c r="E565" s="31">
        <v>1317216608291</v>
      </c>
      <c r="F565" t="s">
        <v>903</v>
      </c>
      <c r="G565">
        <v>325110</v>
      </c>
      <c r="H565" t="s">
        <v>904</v>
      </c>
      <c r="I565" t="s">
        <v>905</v>
      </c>
      <c r="J565" t="s">
        <v>296</v>
      </c>
      <c r="K565" t="s">
        <v>148</v>
      </c>
      <c r="L565">
        <v>77507</v>
      </c>
      <c r="M565" s="3" t="str">
        <f t="shared" si="132"/>
        <v>95. USED AS A REACTANT</v>
      </c>
      <c r="N565" s="3" t="s">
        <v>1419</v>
      </c>
      <c r="O565" s="3" t="s">
        <v>1409</v>
      </c>
      <c r="P565">
        <v>618.37</v>
      </c>
      <c r="Q565">
        <v>1528.61</v>
      </c>
      <c r="R565">
        <v>2146.98</v>
      </c>
      <c r="S565" s="3" t="s">
        <v>1405</v>
      </c>
      <c r="T565" s="3" t="s">
        <v>1405</v>
      </c>
      <c r="U565" s="3" t="s">
        <v>1405</v>
      </c>
      <c r="V565" s="3" t="s">
        <v>1405</v>
      </c>
      <c r="W565" s="3" t="s">
        <v>1405</v>
      </c>
      <c r="X565" s="3" t="s">
        <v>1405</v>
      </c>
      <c r="Y565" s="3" t="s">
        <v>1407</v>
      </c>
      <c r="AE565" s="3" t="s">
        <v>1405</v>
      </c>
      <c r="AR565" s="3" t="s">
        <v>1405</v>
      </c>
      <c r="AS565" s="3" t="s">
        <v>1405</v>
      </c>
      <c r="AT565" s="3" t="s">
        <v>1405</v>
      </c>
      <c r="AV565" s="3" t="s">
        <v>1405</v>
      </c>
      <c r="BD565" s="3" t="s">
        <v>1405</v>
      </c>
      <c r="BK565" s="3" t="s">
        <v>1405</v>
      </c>
      <c r="BU565" s="3" t="str">
        <f t="shared" si="139"/>
        <v/>
      </c>
      <c r="BV565" s="3" t="str">
        <f t="shared" si="139"/>
        <v/>
      </c>
      <c r="BW565" s="3" t="str">
        <f t="shared" si="139"/>
        <v/>
      </c>
      <c r="BX565" s="3" t="str">
        <f t="shared" si="139"/>
        <v/>
      </c>
      <c r="BY565" s="3" t="str">
        <f t="shared" si="138"/>
        <v/>
      </c>
      <c r="BZ565" s="3" t="str">
        <f t="shared" si="138"/>
        <v/>
      </c>
      <c r="CA565" s="3" t="str">
        <f t="shared" si="138"/>
        <v>95. USED AS A REACTANT</v>
      </c>
      <c r="CB565" s="3" t="str">
        <f t="shared" si="138"/>
        <v/>
      </c>
      <c r="CC565" s="3" t="str">
        <f t="shared" si="138"/>
        <v/>
      </c>
      <c r="CD565" s="3" t="str">
        <f t="shared" si="138"/>
        <v/>
      </c>
      <c r="CE565" s="3" t="str">
        <f t="shared" si="138"/>
        <v/>
      </c>
      <c r="CF565" s="3" t="str">
        <f t="shared" si="138"/>
        <v/>
      </c>
      <c r="CG565" s="3" t="str">
        <f t="shared" si="143"/>
        <v/>
      </c>
      <c r="CH565" s="3" t="str">
        <f t="shared" si="143"/>
        <v/>
      </c>
      <c r="CI565" s="3" t="str">
        <f t="shared" si="143"/>
        <v/>
      </c>
      <c r="CJ565" s="3" t="str">
        <f t="shared" si="143"/>
        <v/>
      </c>
      <c r="CK565" s="3" t="str">
        <f t="shared" si="143"/>
        <v/>
      </c>
      <c r="CL565" s="3" t="str">
        <f t="shared" si="143"/>
        <v/>
      </c>
      <c r="CM565" s="3" t="str">
        <f t="shared" si="143"/>
        <v/>
      </c>
      <c r="CN565" s="3" t="str">
        <f t="shared" si="143"/>
        <v/>
      </c>
      <c r="CO565" s="3" t="str">
        <f t="shared" si="143"/>
        <v/>
      </c>
      <c r="CP565" s="3" t="str">
        <f t="shared" si="143"/>
        <v/>
      </c>
      <c r="CQ565" s="3" t="str">
        <f t="shared" si="143"/>
        <v/>
      </c>
      <c r="CR565" s="3" t="str">
        <f t="shared" si="143"/>
        <v/>
      </c>
      <c r="CS565" s="3" t="str">
        <f t="shared" si="143"/>
        <v/>
      </c>
      <c r="CT565" s="3" t="str">
        <f t="shared" si="141"/>
        <v/>
      </c>
      <c r="CU565" s="3" t="str">
        <f t="shared" si="141"/>
        <v/>
      </c>
      <c r="CV565" s="3" t="str">
        <f t="shared" si="141"/>
        <v/>
      </c>
      <c r="CW565" s="3" t="str">
        <f t="shared" si="141"/>
        <v/>
      </c>
      <c r="CX565" s="3" t="str">
        <f t="shared" si="141"/>
        <v/>
      </c>
      <c r="CY565" s="3" t="str">
        <f t="shared" si="141"/>
        <v/>
      </c>
      <c r="CZ565" s="3" t="str">
        <f t="shared" si="144"/>
        <v/>
      </c>
      <c r="DA565" s="3" t="str">
        <f t="shared" si="144"/>
        <v/>
      </c>
      <c r="DB565" s="3" t="str">
        <f t="shared" si="144"/>
        <v/>
      </c>
      <c r="DC565" s="3" t="str">
        <f t="shared" si="144"/>
        <v/>
      </c>
      <c r="DD565" s="3" t="str">
        <f t="shared" si="144"/>
        <v/>
      </c>
      <c r="DE565" s="3" t="str">
        <f t="shared" si="144"/>
        <v/>
      </c>
      <c r="DF565" s="3" t="str">
        <f t="shared" si="144"/>
        <v/>
      </c>
      <c r="DG565" s="3" t="str">
        <f t="shared" si="144"/>
        <v/>
      </c>
      <c r="DH565" s="3" t="str">
        <f t="shared" si="140"/>
        <v/>
      </c>
      <c r="DI565" s="3" t="str">
        <f t="shared" si="130"/>
        <v/>
      </c>
      <c r="DJ565" s="3" t="str">
        <f t="shared" si="130"/>
        <v/>
      </c>
      <c r="DK565" s="3" t="str">
        <f t="shared" si="130"/>
        <v/>
      </c>
      <c r="DL565" s="3" t="str">
        <f t="shared" si="130"/>
        <v/>
      </c>
      <c r="DM565" s="3" t="str">
        <f t="shared" si="130"/>
        <v/>
      </c>
      <c r="DN565" s="3" t="str">
        <f t="shared" si="130"/>
        <v/>
      </c>
      <c r="DO565" s="3" t="str">
        <f t="shared" si="130"/>
        <v/>
      </c>
      <c r="DP565" s="3" t="str">
        <f t="shared" si="142"/>
        <v/>
      </c>
      <c r="DQ565" s="3" t="str">
        <f t="shared" si="142"/>
        <v/>
      </c>
      <c r="DR565" s="3" t="str">
        <f t="shared" si="142"/>
        <v/>
      </c>
      <c r="DS565" s="3" t="str">
        <f t="shared" si="142"/>
        <v/>
      </c>
      <c r="DT565" s="3" t="str">
        <f t="shared" si="142"/>
        <v/>
      </c>
      <c r="DU565" s="3" t="str">
        <f t="shared" si="136"/>
        <v/>
      </c>
      <c r="DV565" s="3" t="str">
        <f t="shared" si="136"/>
        <v/>
      </c>
    </row>
    <row r="566" spans="1:126" ht="60">
      <c r="A566" t="s">
        <v>115</v>
      </c>
      <c r="B566">
        <v>2018</v>
      </c>
      <c r="C566" t="s">
        <v>114</v>
      </c>
      <c r="D566">
        <v>106990</v>
      </c>
      <c r="E566" s="31">
        <v>1318217267727</v>
      </c>
      <c r="F566" t="s">
        <v>903</v>
      </c>
      <c r="G566">
        <v>325110</v>
      </c>
      <c r="H566" t="s">
        <v>904</v>
      </c>
      <c r="I566" t="s">
        <v>905</v>
      </c>
      <c r="J566" t="s">
        <v>296</v>
      </c>
      <c r="K566" t="s">
        <v>148</v>
      </c>
      <c r="L566">
        <v>77507</v>
      </c>
      <c r="M566" s="3" t="str">
        <f t="shared" si="132"/>
        <v>95. USED AS A REACTANT, 96. P101  FEEDSTOCKS</v>
      </c>
      <c r="N566" s="3" t="s">
        <v>1419</v>
      </c>
      <c r="O566" s="3" t="s">
        <v>1409</v>
      </c>
      <c r="P566">
        <v>448.26</v>
      </c>
      <c r="Q566">
        <v>1098.6400000000001</v>
      </c>
      <c r="R566">
        <v>1546.9</v>
      </c>
      <c r="S566" s="3" t="s">
        <v>1405</v>
      </c>
      <c r="T566" s="3" t="s">
        <v>1405</v>
      </c>
      <c r="U566" s="3" t="s">
        <v>1405</v>
      </c>
      <c r="V566" s="3" t="s">
        <v>1405</v>
      </c>
      <c r="W566" s="3" t="s">
        <v>1405</v>
      </c>
      <c r="X566" s="3" t="s">
        <v>1405</v>
      </c>
      <c r="Y566" s="3" t="s">
        <v>1407</v>
      </c>
      <c r="Z566" s="3" t="s">
        <v>1407</v>
      </c>
      <c r="AA566" s="3" t="s">
        <v>1405</v>
      </c>
      <c r="AB566" s="3" t="s">
        <v>1405</v>
      </c>
      <c r="AC566" s="3" t="s">
        <v>1405</v>
      </c>
      <c r="AD566" s="3" t="s">
        <v>1405</v>
      </c>
      <c r="AE566" s="3" t="s">
        <v>1405</v>
      </c>
      <c r="AF566" s="3" t="s">
        <v>1405</v>
      </c>
      <c r="AG566" s="3" t="s">
        <v>1405</v>
      </c>
      <c r="AH566" s="3" t="s">
        <v>1405</v>
      </c>
      <c r="AI566" s="3" t="s">
        <v>1405</v>
      </c>
      <c r="AJ566" s="3" t="s">
        <v>1405</v>
      </c>
      <c r="AK566" s="3" t="s">
        <v>1405</v>
      </c>
      <c r="AL566" s="3" t="s">
        <v>1405</v>
      </c>
      <c r="AM566" s="3" t="s">
        <v>1405</v>
      </c>
      <c r="AN566" s="3" t="s">
        <v>1405</v>
      </c>
      <c r="AO566" s="3" t="s">
        <v>1405</v>
      </c>
      <c r="AP566" s="3" t="s">
        <v>1405</v>
      </c>
      <c r="AQ566" s="3" t="s">
        <v>1405</v>
      </c>
      <c r="AR566" s="3" t="s">
        <v>1405</v>
      </c>
      <c r="AS566" s="3" t="s">
        <v>1405</v>
      </c>
      <c r="AT566" s="3" t="s">
        <v>1405</v>
      </c>
      <c r="AU566" s="3" t="s">
        <v>1405</v>
      </c>
      <c r="AV566" s="3" t="s">
        <v>1405</v>
      </c>
      <c r="AW566" s="3" t="s">
        <v>1405</v>
      </c>
      <c r="AX566" s="3" t="s">
        <v>1405</v>
      </c>
      <c r="AY566" s="3" t="s">
        <v>1405</v>
      </c>
      <c r="AZ566" s="3" t="s">
        <v>1405</v>
      </c>
      <c r="BA566" s="3" t="s">
        <v>1405</v>
      </c>
      <c r="BB566" s="3" t="s">
        <v>1405</v>
      </c>
      <c r="BC566" s="3" t="s">
        <v>1405</v>
      </c>
      <c r="BD566" s="3" t="s">
        <v>1405</v>
      </c>
      <c r="BE566" s="3" t="s">
        <v>1405</v>
      </c>
      <c r="BF566" s="3" t="s">
        <v>1405</v>
      </c>
      <c r="BG566" s="3" t="s">
        <v>1405</v>
      </c>
      <c r="BH566" s="3" t="s">
        <v>1405</v>
      </c>
      <c r="BI566" s="3" t="s">
        <v>1405</v>
      </c>
      <c r="BJ566" s="3" t="s">
        <v>1405</v>
      </c>
      <c r="BK566" s="3" t="s">
        <v>1405</v>
      </c>
      <c r="BL566" s="3" t="s">
        <v>1405</v>
      </c>
      <c r="BM566" s="3" t="s">
        <v>1405</v>
      </c>
      <c r="BN566" s="3" t="s">
        <v>1405</v>
      </c>
      <c r="BO566" s="3" t="s">
        <v>1405</v>
      </c>
      <c r="BP566" s="3" t="s">
        <v>1405</v>
      </c>
      <c r="BQ566" s="3" t="s">
        <v>1405</v>
      </c>
      <c r="BR566" s="3" t="s">
        <v>1405</v>
      </c>
      <c r="BS566" s="3" t="s">
        <v>1405</v>
      </c>
      <c r="BT566" s="3" t="s">
        <v>1405</v>
      </c>
      <c r="BU566" s="3" t="str">
        <f t="shared" si="139"/>
        <v/>
      </c>
      <c r="BV566" s="3" t="str">
        <f t="shared" si="139"/>
        <v/>
      </c>
      <c r="BW566" s="3" t="str">
        <f t="shared" si="139"/>
        <v/>
      </c>
      <c r="BX566" s="3" t="str">
        <f t="shared" si="139"/>
        <v/>
      </c>
      <c r="BY566" s="3" t="str">
        <f t="shared" si="138"/>
        <v/>
      </c>
      <c r="BZ566" s="3" t="str">
        <f t="shared" si="138"/>
        <v/>
      </c>
      <c r="CA566" s="3" t="str">
        <f t="shared" si="138"/>
        <v>95. USED AS A REACTANT</v>
      </c>
      <c r="CB566" s="3" t="str">
        <f t="shared" si="138"/>
        <v>96. P101  FEEDSTOCKS</v>
      </c>
      <c r="CC566" s="3" t="str">
        <f t="shared" si="138"/>
        <v/>
      </c>
      <c r="CD566" s="3" t="str">
        <f t="shared" si="138"/>
        <v/>
      </c>
      <c r="CE566" s="3" t="str">
        <f t="shared" si="138"/>
        <v/>
      </c>
      <c r="CF566" s="3" t="str">
        <f t="shared" si="138"/>
        <v/>
      </c>
      <c r="CG566" s="3" t="str">
        <f t="shared" si="143"/>
        <v/>
      </c>
      <c r="CH566" s="3" t="str">
        <f t="shared" si="143"/>
        <v/>
      </c>
      <c r="CI566" s="3" t="str">
        <f t="shared" si="143"/>
        <v/>
      </c>
      <c r="CJ566" s="3" t="str">
        <f t="shared" si="143"/>
        <v/>
      </c>
      <c r="CK566" s="3" t="str">
        <f t="shared" si="143"/>
        <v/>
      </c>
      <c r="CL566" s="3" t="str">
        <f t="shared" si="143"/>
        <v/>
      </c>
      <c r="CM566" s="3" t="str">
        <f t="shared" si="143"/>
        <v/>
      </c>
      <c r="CN566" s="3" t="str">
        <f t="shared" si="143"/>
        <v/>
      </c>
      <c r="CO566" s="3" t="str">
        <f t="shared" si="143"/>
        <v/>
      </c>
      <c r="CP566" s="3" t="str">
        <f t="shared" si="143"/>
        <v/>
      </c>
      <c r="CQ566" s="3" t="str">
        <f t="shared" si="143"/>
        <v/>
      </c>
      <c r="CR566" s="3" t="str">
        <f t="shared" si="143"/>
        <v/>
      </c>
      <c r="CS566" s="3" t="str">
        <f t="shared" si="143"/>
        <v/>
      </c>
      <c r="CT566" s="3" t="str">
        <f t="shared" si="141"/>
        <v/>
      </c>
      <c r="CU566" s="3" t="str">
        <f t="shared" si="141"/>
        <v/>
      </c>
      <c r="CV566" s="3" t="str">
        <f t="shared" si="141"/>
        <v/>
      </c>
      <c r="CW566" s="3" t="str">
        <f t="shared" si="141"/>
        <v/>
      </c>
      <c r="CX566" s="3" t="str">
        <f t="shared" si="141"/>
        <v/>
      </c>
      <c r="CY566" s="3" t="str">
        <f t="shared" si="141"/>
        <v/>
      </c>
      <c r="CZ566" s="3" t="str">
        <f t="shared" si="144"/>
        <v/>
      </c>
      <c r="DA566" s="3" t="str">
        <f t="shared" si="144"/>
        <v/>
      </c>
      <c r="DB566" s="3" t="str">
        <f t="shared" si="144"/>
        <v/>
      </c>
      <c r="DC566" s="3" t="str">
        <f t="shared" si="144"/>
        <v/>
      </c>
      <c r="DD566" s="3" t="str">
        <f t="shared" si="144"/>
        <v/>
      </c>
      <c r="DE566" s="3" t="str">
        <f t="shared" si="144"/>
        <v/>
      </c>
      <c r="DF566" s="3" t="str">
        <f t="shared" si="144"/>
        <v/>
      </c>
      <c r="DG566" s="3" t="str">
        <f t="shared" si="144"/>
        <v/>
      </c>
      <c r="DH566" s="3" t="str">
        <f t="shared" si="140"/>
        <v/>
      </c>
      <c r="DI566" s="3" t="str">
        <f t="shared" si="130"/>
        <v/>
      </c>
      <c r="DJ566" s="3" t="str">
        <f t="shared" si="130"/>
        <v/>
      </c>
      <c r="DK566" s="3" t="str">
        <f t="shared" si="130"/>
        <v/>
      </c>
      <c r="DL566" s="3" t="str">
        <f t="shared" si="130"/>
        <v/>
      </c>
      <c r="DM566" s="3" t="str">
        <f t="shared" si="130"/>
        <v/>
      </c>
      <c r="DN566" s="3" t="str">
        <f t="shared" si="130"/>
        <v/>
      </c>
      <c r="DO566" s="3" t="str">
        <f t="shared" si="130"/>
        <v/>
      </c>
      <c r="DP566" s="3" t="str">
        <f t="shared" si="142"/>
        <v/>
      </c>
      <c r="DQ566" s="3" t="str">
        <f t="shared" si="142"/>
        <v/>
      </c>
      <c r="DR566" s="3" t="str">
        <f t="shared" si="142"/>
        <v/>
      </c>
      <c r="DS566" s="3" t="str">
        <f t="shared" si="142"/>
        <v/>
      </c>
      <c r="DT566" s="3" t="str">
        <f t="shared" si="142"/>
        <v/>
      </c>
      <c r="DU566" s="3" t="str">
        <f t="shared" si="136"/>
        <v/>
      </c>
      <c r="DV566" s="3" t="str">
        <f t="shared" si="136"/>
        <v/>
      </c>
    </row>
    <row r="567" spans="1:126" ht="60">
      <c r="A567" t="s">
        <v>115</v>
      </c>
      <c r="B567">
        <v>2019</v>
      </c>
      <c r="C567" t="s">
        <v>114</v>
      </c>
      <c r="D567">
        <v>106990</v>
      </c>
      <c r="E567" s="31">
        <v>1319217963709</v>
      </c>
      <c r="F567" t="s">
        <v>903</v>
      </c>
      <c r="G567">
        <v>325110</v>
      </c>
      <c r="H567" t="s">
        <v>904</v>
      </c>
      <c r="I567" t="s">
        <v>905</v>
      </c>
      <c r="J567" t="s">
        <v>296</v>
      </c>
      <c r="K567" t="s">
        <v>148</v>
      </c>
      <c r="L567">
        <v>77507</v>
      </c>
      <c r="M567" s="3" t="str">
        <f t="shared" si="132"/>
        <v>95. USED AS A REACTANT, 96. P101  FEEDSTOCKS</v>
      </c>
      <c r="N567" s="3" t="s">
        <v>1419</v>
      </c>
      <c r="O567" s="3" t="s">
        <v>1409</v>
      </c>
      <c r="P567">
        <v>136.13999999999999</v>
      </c>
      <c r="Q567">
        <v>640.75</v>
      </c>
      <c r="R567">
        <v>776.89</v>
      </c>
      <c r="S567" s="3" t="s">
        <v>1405</v>
      </c>
      <c r="T567" s="3" t="s">
        <v>1405</v>
      </c>
      <c r="U567" s="3" t="s">
        <v>1405</v>
      </c>
      <c r="V567" s="3" t="s">
        <v>1405</v>
      </c>
      <c r="W567" s="3" t="s">
        <v>1405</v>
      </c>
      <c r="X567" s="3" t="s">
        <v>1405</v>
      </c>
      <c r="Y567" s="3" t="s">
        <v>1407</v>
      </c>
      <c r="Z567" s="3" t="s">
        <v>1407</v>
      </c>
      <c r="AA567" s="3" t="s">
        <v>1405</v>
      </c>
      <c r="AB567" s="3" t="s">
        <v>1405</v>
      </c>
      <c r="AC567" s="3" t="s">
        <v>1405</v>
      </c>
      <c r="AD567" s="3" t="s">
        <v>1405</v>
      </c>
      <c r="AE567" s="3" t="s">
        <v>1405</v>
      </c>
      <c r="AF567" s="3" t="s">
        <v>1405</v>
      </c>
      <c r="AG567" s="3" t="s">
        <v>1405</v>
      </c>
      <c r="AH567" s="3" t="s">
        <v>1405</v>
      </c>
      <c r="AI567" s="3" t="s">
        <v>1405</v>
      </c>
      <c r="AJ567" s="3" t="s">
        <v>1405</v>
      </c>
      <c r="AK567" s="3" t="s">
        <v>1405</v>
      </c>
      <c r="AL567" s="3" t="s">
        <v>1405</v>
      </c>
      <c r="AM567" s="3" t="s">
        <v>1405</v>
      </c>
      <c r="AN567" s="3" t="s">
        <v>1405</v>
      </c>
      <c r="AO567" s="3" t="s">
        <v>1405</v>
      </c>
      <c r="AP567" s="3" t="s">
        <v>1405</v>
      </c>
      <c r="AQ567" s="3" t="s">
        <v>1405</v>
      </c>
      <c r="AR567" s="3" t="s">
        <v>1405</v>
      </c>
      <c r="AS567" s="3" t="s">
        <v>1405</v>
      </c>
      <c r="AT567" s="3" t="s">
        <v>1405</v>
      </c>
      <c r="AU567" s="3" t="s">
        <v>1405</v>
      </c>
      <c r="AV567" s="3" t="s">
        <v>1405</v>
      </c>
      <c r="AW567" s="3" t="s">
        <v>1405</v>
      </c>
      <c r="AX567" s="3" t="s">
        <v>1405</v>
      </c>
      <c r="AY567" s="3" t="s">
        <v>1405</v>
      </c>
      <c r="AZ567" s="3" t="s">
        <v>1405</v>
      </c>
      <c r="BA567" s="3" t="s">
        <v>1405</v>
      </c>
      <c r="BB567" s="3" t="s">
        <v>1405</v>
      </c>
      <c r="BC567" s="3" t="s">
        <v>1405</v>
      </c>
      <c r="BD567" s="3" t="s">
        <v>1405</v>
      </c>
      <c r="BE567" s="3" t="s">
        <v>1405</v>
      </c>
      <c r="BF567" s="3" t="s">
        <v>1405</v>
      </c>
      <c r="BG567" s="3" t="s">
        <v>1405</v>
      </c>
      <c r="BH567" s="3" t="s">
        <v>1405</v>
      </c>
      <c r="BI567" s="3" t="s">
        <v>1405</v>
      </c>
      <c r="BJ567" s="3" t="s">
        <v>1405</v>
      </c>
      <c r="BK567" s="3" t="s">
        <v>1405</v>
      </c>
      <c r="BL567" s="3" t="s">
        <v>1405</v>
      </c>
      <c r="BM567" s="3" t="s">
        <v>1405</v>
      </c>
      <c r="BN567" s="3" t="s">
        <v>1405</v>
      </c>
      <c r="BO567" s="3" t="s">
        <v>1405</v>
      </c>
      <c r="BP567" s="3" t="s">
        <v>1405</v>
      </c>
      <c r="BQ567" s="3" t="s">
        <v>1405</v>
      </c>
      <c r="BR567" s="3" t="s">
        <v>1405</v>
      </c>
      <c r="BS567" s="3" t="s">
        <v>1405</v>
      </c>
      <c r="BT567" s="3" t="s">
        <v>1405</v>
      </c>
      <c r="BU567" s="3" t="str">
        <f t="shared" si="139"/>
        <v/>
      </c>
      <c r="BV567" s="3" t="str">
        <f t="shared" si="139"/>
        <v/>
      </c>
      <c r="BW567" s="3" t="str">
        <f t="shared" si="139"/>
        <v/>
      </c>
      <c r="BX567" s="3" t="str">
        <f t="shared" si="139"/>
        <v/>
      </c>
      <c r="BY567" s="3" t="str">
        <f t="shared" si="138"/>
        <v/>
      </c>
      <c r="BZ567" s="3" t="str">
        <f t="shared" si="138"/>
        <v/>
      </c>
      <c r="CA567" s="3" t="str">
        <f t="shared" si="138"/>
        <v>95. USED AS A REACTANT</v>
      </c>
      <c r="CB567" s="3" t="str">
        <f t="shared" si="138"/>
        <v>96. P101  FEEDSTOCKS</v>
      </c>
      <c r="CC567" s="3" t="str">
        <f t="shared" si="138"/>
        <v/>
      </c>
      <c r="CD567" s="3" t="str">
        <f t="shared" si="138"/>
        <v/>
      </c>
      <c r="CE567" s="3" t="str">
        <f t="shared" si="138"/>
        <v/>
      </c>
      <c r="CF567" s="3" t="str">
        <f t="shared" si="138"/>
        <v/>
      </c>
      <c r="CG567" s="3" t="str">
        <f t="shared" si="143"/>
        <v/>
      </c>
      <c r="CH567" s="3" t="str">
        <f t="shared" si="143"/>
        <v/>
      </c>
      <c r="CI567" s="3" t="str">
        <f t="shared" si="143"/>
        <v/>
      </c>
      <c r="CJ567" s="3" t="str">
        <f t="shared" si="143"/>
        <v/>
      </c>
      <c r="CK567" s="3" t="str">
        <f t="shared" si="143"/>
        <v/>
      </c>
      <c r="CL567" s="3" t="str">
        <f t="shared" si="143"/>
        <v/>
      </c>
      <c r="CM567" s="3" t="str">
        <f t="shared" si="143"/>
        <v/>
      </c>
      <c r="CN567" s="3" t="str">
        <f t="shared" si="143"/>
        <v/>
      </c>
      <c r="CO567" s="3" t="str">
        <f t="shared" si="143"/>
        <v/>
      </c>
      <c r="CP567" s="3" t="str">
        <f t="shared" si="143"/>
        <v/>
      </c>
      <c r="CQ567" s="3" t="str">
        <f t="shared" si="143"/>
        <v/>
      </c>
      <c r="CR567" s="3" t="str">
        <f t="shared" si="143"/>
        <v/>
      </c>
      <c r="CS567" s="3" t="str">
        <f t="shared" si="143"/>
        <v/>
      </c>
      <c r="CT567" s="3" t="str">
        <f t="shared" si="141"/>
        <v/>
      </c>
      <c r="CU567" s="3" t="str">
        <f t="shared" si="141"/>
        <v/>
      </c>
      <c r="CV567" s="3" t="str">
        <f t="shared" si="141"/>
        <v/>
      </c>
      <c r="CW567" s="3" t="str">
        <f t="shared" si="141"/>
        <v/>
      </c>
      <c r="CX567" s="3" t="str">
        <f t="shared" si="141"/>
        <v/>
      </c>
      <c r="CY567" s="3" t="str">
        <f t="shared" si="141"/>
        <v/>
      </c>
      <c r="CZ567" s="3" t="str">
        <f t="shared" si="144"/>
        <v/>
      </c>
      <c r="DA567" s="3" t="str">
        <f t="shared" si="144"/>
        <v/>
      </c>
      <c r="DB567" s="3" t="str">
        <f t="shared" si="144"/>
        <v/>
      </c>
      <c r="DC567" s="3" t="str">
        <f t="shared" si="144"/>
        <v/>
      </c>
      <c r="DD567" s="3" t="str">
        <f t="shared" si="144"/>
        <v/>
      </c>
      <c r="DE567" s="3" t="str">
        <f t="shared" si="144"/>
        <v/>
      </c>
      <c r="DF567" s="3" t="str">
        <f t="shared" si="144"/>
        <v/>
      </c>
      <c r="DG567" s="3" t="str">
        <f t="shared" si="144"/>
        <v/>
      </c>
      <c r="DH567" s="3" t="str">
        <f t="shared" si="140"/>
        <v/>
      </c>
      <c r="DI567" s="3" t="str">
        <f t="shared" si="130"/>
        <v/>
      </c>
      <c r="DJ567" s="3" t="str">
        <f t="shared" si="130"/>
        <v/>
      </c>
      <c r="DK567" s="3" t="str">
        <f t="shared" si="130"/>
        <v/>
      </c>
      <c r="DL567" s="3" t="str">
        <f t="shared" si="130"/>
        <v/>
      </c>
      <c r="DM567" s="3" t="str">
        <f t="shared" si="130"/>
        <v/>
      </c>
      <c r="DN567" s="3" t="str">
        <f t="shared" si="130"/>
        <v/>
      </c>
      <c r="DO567" s="3" t="str">
        <f t="shared" si="130"/>
        <v/>
      </c>
      <c r="DP567" s="3" t="str">
        <f t="shared" si="142"/>
        <v/>
      </c>
      <c r="DQ567" s="3" t="str">
        <f t="shared" si="142"/>
        <v/>
      </c>
      <c r="DR567" s="3" t="str">
        <f t="shared" si="142"/>
        <v/>
      </c>
      <c r="DS567" s="3" t="str">
        <f t="shared" si="142"/>
        <v/>
      </c>
      <c r="DT567" s="3" t="str">
        <f t="shared" si="142"/>
        <v/>
      </c>
      <c r="DU567" s="3" t="str">
        <f t="shared" si="136"/>
        <v/>
      </c>
      <c r="DV567" s="3" t="str">
        <f t="shared" si="136"/>
        <v/>
      </c>
    </row>
    <row r="568" spans="1:126" ht="60">
      <c r="A568" t="s">
        <v>115</v>
      </c>
      <c r="B568">
        <v>2020</v>
      </c>
      <c r="C568" t="s">
        <v>114</v>
      </c>
      <c r="D568">
        <v>106990</v>
      </c>
      <c r="E568" s="31">
        <v>1320219226457</v>
      </c>
      <c r="F568" t="s">
        <v>903</v>
      </c>
      <c r="G568">
        <v>325110</v>
      </c>
      <c r="H568" t="s">
        <v>904</v>
      </c>
      <c r="I568" t="s">
        <v>905</v>
      </c>
      <c r="J568" t="s">
        <v>296</v>
      </c>
      <c r="K568" t="s">
        <v>148</v>
      </c>
      <c r="L568">
        <v>77507</v>
      </c>
      <c r="M568" s="3" t="str">
        <f t="shared" si="132"/>
        <v>95. USED AS A REACTANT, 97. P102  RAW MATERIALS</v>
      </c>
      <c r="N568" s="3" t="s">
        <v>1419</v>
      </c>
      <c r="O568" s="3" t="s">
        <v>1409</v>
      </c>
      <c r="P568">
        <v>136.13999999999999</v>
      </c>
      <c r="Q568">
        <v>372.75</v>
      </c>
      <c r="R568">
        <v>508.89</v>
      </c>
      <c r="S568" s="3" t="s">
        <v>1405</v>
      </c>
      <c r="T568" s="3" t="s">
        <v>1405</v>
      </c>
      <c r="U568" s="3" t="s">
        <v>1405</v>
      </c>
      <c r="V568" s="3" t="s">
        <v>1405</v>
      </c>
      <c r="W568" s="3" t="s">
        <v>1405</v>
      </c>
      <c r="X568" s="3" t="s">
        <v>1405</v>
      </c>
      <c r="Y568" s="3" t="s">
        <v>1407</v>
      </c>
      <c r="Z568" s="3" t="s">
        <v>1405</v>
      </c>
      <c r="AA568" s="3" t="s">
        <v>1407</v>
      </c>
      <c r="AB568" s="3" t="s">
        <v>1405</v>
      </c>
      <c r="AC568" s="3" t="s">
        <v>1405</v>
      </c>
      <c r="AD568" s="3" t="s">
        <v>1405</v>
      </c>
      <c r="AE568" s="3" t="s">
        <v>1405</v>
      </c>
      <c r="AF568" s="3" t="s">
        <v>1405</v>
      </c>
      <c r="AG568" s="3" t="s">
        <v>1405</v>
      </c>
      <c r="AH568" s="3" t="s">
        <v>1405</v>
      </c>
      <c r="AI568" s="3" t="s">
        <v>1405</v>
      </c>
      <c r="AJ568" s="3" t="s">
        <v>1405</v>
      </c>
      <c r="AK568" s="3" t="s">
        <v>1405</v>
      </c>
      <c r="AL568" s="3" t="s">
        <v>1405</v>
      </c>
      <c r="AM568" s="3" t="s">
        <v>1405</v>
      </c>
      <c r="AN568" s="3" t="s">
        <v>1405</v>
      </c>
      <c r="AO568" s="3" t="s">
        <v>1405</v>
      </c>
      <c r="AP568" s="3" t="s">
        <v>1405</v>
      </c>
      <c r="AQ568" s="3" t="s">
        <v>1405</v>
      </c>
      <c r="AR568" s="3" t="s">
        <v>1405</v>
      </c>
      <c r="AS568" s="3" t="s">
        <v>1405</v>
      </c>
      <c r="AT568" s="3" t="s">
        <v>1405</v>
      </c>
      <c r="AU568" s="3" t="s">
        <v>1405</v>
      </c>
      <c r="AV568" s="3" t="s">
        <v>1405</v>
      </c>
      <c r="AW568" s="3" t="s">
        <v>1405</v>
      </c>
      <c r="AX568" s="3" t="s">
        <v>1405</v>
      </c>
      <c r="AY568" s="3" t="s">
        <v>1405</v>
      </c>
      <c r="AZ568" s="3" t="s">
        <v>1405</v>
      </c>
      <c r="BA568" s="3" t="s">
        <v>1405</v>
      </c>
      <c r="BB568" s="3" t="s">
        <v>1405</v>
      </c>
      <c r="BC568" s="3" t="s">
        <v>1405</v>
      </c>
      <c r="BD568" s="3" t="s">
        <v>1405</v>
      </c>
      <c r="BE568" s="3" t="s">
        <v>1405</v>
      </c>
      <c r="BF568" s="3" t="s">
        <v>1405</v>
      </c>
      <c r="BG568" s="3" t="s">
        <v>1405</v>
      </c>
      <c r="BH568" s="3" t="s">
        <v>1405</v>
      </c>
      <c r="BI568" s="3" t="s">
        <v>1405</v>
      </c>
      <c r="BJ568" s="3" t="s">
        <v>1405</v>
      </c>
      <c r="BK568" s="3" t="s">
        <v>1405</v>
      </c>
      <c r="BL568" s="3" t="s">
        <v>1405</v>
      </c>
      <c r="BM568" s="3" t="s">
        <v>1405</v>
      </c>
      <c r="BN568" s="3" t="s">
        <v>1405</v>
      </c>
      <c r="BO568" s="3" t="s">
        <v>1405</v>
      </c>
      <c r="BP568" s="3" t="s">
        <v>1405</v>
      </c>
      <c r="BQ568" s="3" t="s">
        <v>1405</v>
      </c>
      <c r="BR568" s="3" t="s">
        <v>1405</v>
      </c>
      <c r="BS568" s="3" t="s">
        <v>1405</v>
      </c>
      <c r="BT568" s="3" t="s">
        <v>1405</v>
      </c>
      <c r="BU568" s="3" t="str">
        <f t="shared" si="139"/>
        <v/>
      </c>
      <c r="BV568" s="3" t="str">
        <f t="shared" si="139"/>
        <v/>
      </c>
      <c r="BW568" s="3" t="str">
        <f t="shared" si="139"/>
        <v/>
      </c>
      <c r="BX568" s="3" t="str">
        <f t="shared" si="139"/>
        <v/>
      </c>
      <c r="BY568" s="3" t="str">
        <f t="shared" si="138"/>
        <v/>
      </c>
      <c r="BZ568" s="3" t="str">
        <f t="shared" si="138"/>
        <v/>
      </c>
      <c r="CA568" s="3" t="str">
        <f t="shared" si="138"/>
        <v>95. USED AS A REACTANT</v>
      </c>
      <c r="CB568" s="3" t="str">
        <f t="shared" si="138"/>
        <v/>
      </c>
      <c r="CC568" s="3" t="str">
        <f t="shared" si="138"/>
        <v>97. P102  RAW MATERIALS</v>
      </c>
      <c r="CD568" s="3" t="str">
        <f t="shared" si="138"/>
        <v/>
      </c>
      <c r="CE568" s="3" t="str">
        <f t="shared" si="138"/>
        <v/>
      </c>
      <c r="CF568" s="3" t="str">
        <f t="shared" si="138"/>
        <v/>
      </c>
      <c r="CG568" s="3" t="str">
        <f t="shared" si="143"/>
        <v/>
      </c>
      <c r="CH568" s="3" t="str">
        <f t="shared" si="143"/>
        <v/>
      </c>
      <c r="CI568" s="3" t="str">
        <f t="shared" si="143"/>
        <v/>
      </c>
      <c r="CJ568" s="3" t="str">
        <f t="shared" si="143"/>
        <v/>
      </c>
      <c r="CK568" s="3" t="str">
        <f t="shared" si="143"/>
        <v/>
      </c>
      <c r="CL568" s="3" t="str">
        <f t="shared" si="143"/>
        <v/>
      </c>
      <c r="CM568" s="3" t="str">
        <f t="shared" si="143"/>
        <v/>
      </c>
      <c r="CN568" s="3" t="str">
        <f t="shared" si="143"/>
        <v/>
      </c>
      <c r="CO568" s="3" t="str">
        <f t="shared" si="143"/>
        <v/>
      </c>
      <c r="CP568" s="3" t="str">
        <f t="shared" si="143"/>
        <v/>
      </c>
      <c r="CQ568" s="3" t="str">
        <f t="shared" si="143"/>
        <v/>
      </c>
      <c r="CR568" s="3" t="str">
        <f t="shared" si="143"/>
        <v/>
      </c>
      <c r="CS568" s="3" t="str">
        <f t="shared" si="143"/>
        <v/>
      </c>
      <c r="CT568" s="3" t="str">
        <f t="shared" si="141"/>
        <v/>
      </c>
      <c r="CU568" s="3" t="str">
        <f t="shared" si="141"/>
        <v/>
      </c>
      <c r="CV568" s="3" t="str">
        <f t="shared" si="141"/>
        <v/>
      </c>
      <c r="CW568" s="3" t="str">
        <f t="shared" si="141"/>
        <v/>
      </c>
      <c r="CX568" s="3" t="str">
        <f t="shared" si="141"/>
        <v/>
      </c>
      <c r="CY568" s="3" t="str">
        <f t="shared" si="141"/>
        <v/>
      </c>
      <c r="CZ568" s="3" t="str">
        <f t="shared" si="144"/>
        <v/>
      </c>
      <c r="DA568" s="3" t="str">
        <f t="shared" si="144"/>
        <v/>
      </c>
      <c r="DB568" s="3" t="str">
        <f t="shared" si="144"/>
        <v/>
      </c>
      <c r="DC568" s="3" t="str">
        <f t="shared" si="144"/>
        <v/>
      </c>
      <c r="DD568" s="3" t="str">
        <f t="shared" si="144"/>
        <v/>
      </c>
      <c r="DE568" s="3" t="str">
        <f t="shared" si="144"/>
        <v/>
      </c>
      <c r="DF568" s="3" t="str">
        <f t="shared" si="144"/>
        <v/>
      </c>
      <c r="DG568" s="3" t="str">
        <f t="shared" si="144"/>
        <v/>
      </c>
      <c r="DH568" s="3" t="str">
        <f t="shared" si="140"/>
        <v/>
      </c>
      <c r="DI568" s="3" t="str">
        <f t="shared" si="130"/>
        <v/>
      </c>
      <c r="DJ568" s="3" t="str">
        <f t="shared" si="130"/>
        <v/>
      </c>
      <c r="DK568" s="3" t="str">
        <f t="shared" si="130"/>
        <v/>
      </c>
      <c r="DL568" s="3" t="str">
        <f t="shared" si="130"/>
        <v/>
      </c>
      <c r="DM568" s="3" t="str">
        <f t="shared" si="130"/>
        <v/>
      </c>
      <c r="DN568" s="3" t="str">
        <f t="shared" si="130"/>
        <v/>
      </c>
      <c r="DO568" s="3" t="str">
        <f t="shared" si="130"/>
        <v/>
      </c>
      <c r="DP568" s="3" t="str">
        <f t="shared" si="142"/>
        <v/>
      </c>
      <c r="DQ568" s="3" t="str">
        <f t="shared" si="142"/>
        <v/>
      </c>
      <c r="DR568" s="3" t="str">
        <f t="shared" si="142"/>
        <v/>
      </c>
      <c r="DS568" s="3" t="str">
        <f t="shared" si="142"/>
        <v/>
      </c>
      <c r="DT568" s="3" t="str">
        <f t="shared" si="142"/>
        <v/>
      </c>
      <c r="DU568" s="3" t="str">
        <f t="shared" si="136"/>
        <v/>
      </c>
      <c r="DV568" s="3" t="str">
        <f t="shared" si="136"/>
        <v/>
      </c>
    </row>
    <row r="569" spans="1:126" ht="60">
      <c r="A569" t="s">
        <v>115</v>
      </c>
      <c r="B569">
        <v>2021</v>
      </c>
      <c r="C569" t="s">
        <v>114</v>
      </c>
      <c r="D569">
        <v>106990</v>
      </c>
      <c r="E569" s="31">
        <v>1321220173417</v>
      </c>
      <c r="F569" t="s">
        <v>903</v>
      </c>
      <c r="G569">
        <v>325110</v>
      </c>
      <c r="H569" t="s">
        <v>904</v>
      </c>
      <c r="I569" t="s">
        <v>905</v>
      </c>
      <c r="J569" t="s">
        <v>296</v>
      </c>
      <c r="K569" t="s">
        <v>148</v>
      </c>
      <c r="L569">
        <v>77507</v>
      </c>
      <c r="M569" s="3" t="str">
        <f t="shared" si="132"/>
        <v>95. USED AS A REACTANT, 96. P101  FEEDSTOCKS</v>
      </c>
      <c r="N569" s="3" t="s">
        <v>1419</v>
      </c>
      <c r="O569" s="3" t="s">
        <v>1409</v>
      </c>
      <c r="P569">
        <v>539.9</v>
      </c>
      <c r="Q569">
        <v>311.20999999999998</v>
      </c>
      <c r="R569">
        <v>851.11</v>
      </c>
      <c r="S569" s="3" t="s">
        <v>1405</v>
      </c>
      <c r="T569" s="3" t="s">
        <v>1405</v>
      </c>
      <c r="U569" s="3" t="s">
        <v>1405</v>
      </c>
      <c r="V569" s="3" t="s">
        <v>1405</v>
      </c>
      <c r="W569" s="3" t="s">
        <v>1405</v>
      </c>
      <c r="X569" s="3" t="s">
        <v>1405</v>
      </c>
      <c r="Y569" s="3" t="s">
        <v>1407</v>
      </c>
      <c r="Z569" s="3" t="s">
        <v>1407</v>
      </c>
      <c r="AA569" s="3" t="s">
        <v>1405</v>
      </c>
      <c r="AB569" s="3" t="s">
        <v>1405</v>
      </c>
      <c r="AC569" s="3" t="s">
        <v>1405</v>
      </c>
      <c r="AD569" s="3" t="s">
        <v>1405</v>
      </c>
      <c r="AE569" s="3" t="s">
        <v>1405</v>
      </c>
      <c r="AF569" s="3" t="s">
        <v>1405</v>
      </c>
      <c r="AG569" s="3" t="s">
        <v>1405</v>
      </c>
      <c r="AH569" s="3" t="s">
        <v>1405</v>
      </c>
      <c r="AI569" s="3" t="s">
        <v>1405</v>
      </c>
      <c r="AJ569" s="3" t="s">
        <v>1405</v>
      </c>
      <c r="AK569" s="3" t="s">
        <v>1405</v>
      </c>
      <c r="AL569" s="3" t="s">
        <v>1405</v>
      </c>
      <c r="AM569" s="3" t="s">
        <v>1405</v>
      </c>
      <c r="AN569" s="3" t="s">
        <v>1405</v>
      </c>
      <c r="AO569" s="3" t="s">
        <v>1405</v>
      </c>
      <c r="AP569" s="3" t="s">
        <v>1405</v>
      </c>
      <c r="AQ569" s="3" t="s">
        <v>1405</v>
      </c>
      <c r="AR569" s="3" t="s">
        <v>1405</v>
      </c>
      <c r="AS569" s="3" t="s">
        <v>1405</v>
      </c>
      <c r="AT569" s="3" t="s">
        <v>1405</v>
      </c>
      <c r="AU569" s="3" t="s">
        <v>1405</v>
      </c>
      <c r="AV569" s="3" t="s">
        <v>1405</v>
      </c>
      <c r="AW569" s="3" t="s">
        <v>1405</v>
      </c>
      <c r="AX569" s="3" t="s">
        <v>1405</v>
      </c>
      <c r="AY569" s="3" t="s">
        <v>1405</v>
      </c>
      <c r="AZ569" s="3" t="s">
        <v>1405</v>
      </c>
      <c r="BA569" s="3" t="s">
        <v>1405</v>
      </c>
      <c r="BB569" s="3" t="s">
        <v>1405</v>
      </c>
      <c r="BC569" s="3" t="s">
        <v>1405</v>
      </c>
      <c r="BD569" s="3" t="s">
        <v>1405</v>
      </c>
      <c r="BE569" s="3" t="s">
        <v>1405</v>
      </c>
      <c r="BF569" s="3" t="s">
        <v>1405</v>
      </c>
      <c r="BG569" s="3" t="s">
        <v>1405</v>
      </c>
      <c r="BH569" s="3" t="s">
        <v>1405</v>
      </c>
      <c r="BI569" s="3" t="s">
        <v>1405</v>
      </c>
      <c r="BJ569" s="3" t="s">
        <v>1405</v>
      </c>
      <c r="BK569" s="3" t="s">
        <v>1405</v>
      </c>
      <c r="BL569" s="3" t="s">
        <v>1405</v>
      </c>
      <c r="BM569" s="3" t="s">
        <v>1405</v>
      </c>
      <c r="BN569" s="3" t="s">
        <v>1405</v>
      </c>
      <c r="BO569" s="3" t="s">
        <v>1405</v>
      </c>
      <c r="BP569" s="3" t="s">
        <v>1405</v>
      </c>
      <c r="BQ569" s="3" t="s">
        <v>1405</v>
      </c>
      <c r="BR569" s="3" t="s">
        <v>1405</v>
      </c>
      <c r="BS569" s="3" t="s">
        <v>1405</v>
      </c>
      <c r="BT569" s="3" t="s">
        <v>1405</v>
      </c>
      <c r="BU569" s="3" t="str">
        <f t="shared" si="139"/>
        <v/>
      </c>
      <c r="BV569" s="3" t="str">
        <f t="shared" si="139"/>
        <v/>
      </c>
      <c r="BW569" s="3" t="str">
        <f t="shared" si="139"/>
        <v/>
      </c>
      <c r="BX569" s="3" t="str">
        <f t="shared" si="139"/>
        <v/>
      </c>
      <c r="BY569" s="3" t="str">
        <f t="shared" si="138"/>
        <v/>
      </c>
      <c r="BZ569" s="3" t="str">
        <f t="shared" si="138"/>
        <v/>
      </c>
      <c r="CA569" s="3" t="str">
        <f t="shared" si="138"/>
        <v>95. USED AS A REACTANT</v>
      </c>
      <c r="CB569" s="3" t="str">
        <f t="shared" si="138"/>
        <v>96. P101  FEEDSTOCKS</v>
      </c>
      <c r="CC569" s="3" t="str">
        <f t="shared" si="138"/>
        <v/>
      </c>
      <c r="CD569" s="3" t="str">
        <f t="shared" si="138"/>
        <v/>
      </c>
      <c r="CE569" s="3" t="str">
        <f t="shared" si="138"/>
        <v/>
      </c>
      <c r="CF569" s="3" t="str">
        <f t="shared" si="138"/>
        <v/>
      </c>
      <c r="CG569" s="3" t="str">
        <f t="shared" si="143"/>
        <v/>
      </c>
      <c r="CH569" s="3" t="str">
        <f t="shared" si="143"/>
        <v/>
      </c>
      <c r="CI569" s="3" t="str">
        <f t="shared" si="143"/>
        <v/>
      </c>
      <c r="CJ569" s="3" t="str">
        <f t="shared" si="143"/>
        <v/>
      </c>
      <c r="CK569" s="3" t="str">
        <f t="shared" si="143"/>
        <v/>
      </c>
      <c r="CL569" s="3" t="str">
        <f t="shared" si="143"/>
        <v/>
      </c>
      <c r="CM569" s="3" t="str">
        <f t="shared" si="143"/>
        <v/>
      </c>
      <c r="CN569" s="3" t="str">
        <f t="shared" si="143"/>
        <v/>
      </c>
      <c r="CO569" s="3" t="str">
        <f t="shared" si="143"/>
        <v/>
      </c>
      <c r="CP569" s="3" t="str">
        <f t="shared" si="143"/>
        <v/>
      </c>
      <c r="CQ569" s="3" t="str">
        <f t="shared" si="143"/>
        <v/>
      </c>
      <c r="CR569" s="3" t="str">
        <f t="shared" si="143"/>
        <v/>
      </c>
      <c r="CS569" s="3" t="str">
        <f t="shared" si="143"/>
        <v/>
      </c>
      <c r="CT569" s="3" t="str">
        <f t="shared" si="141"/>
        <v/>
      </c>
      <c r="CU569" s="3" t="str">
        <f t="shared" si="141"/>
        <v/>
      </c>
      <c r="CV569" s="3" t="str">
        <f t="shared" si="141"/>
        <v/>
      </c>
      <c r="CW569" s="3" t="str">
        <f t="shared" si="141"/>
        <v/>
      </c>
      <c r="CX569" s="3" t="str">
        <f t="shared" si="141"/>
        <v/>
      </c>
      <c r="CY569" s="3" t="str">
        <f t="shared" si="141"/>
        <v/>
      </c>
      <c r="CZ569" s="3" t="str">
        <f t="shared" si="144"/>
        <v/>
      </c>
      <c r="DA569" s="3" t="str">
        <f t="shared" si="144"/>
        <v/>
      </c>
      <c r="DB569" s="3" t="str">
        <f t="shared" si="144"/>
        <v/>
      </c>
      <c r="DC569" s="3" t="str">
        <f t="shared" si="144"/>
        <v/>
      </c>
      <c r="DD569" s="3" t="str">
        <f t="shared" si="144"/>
        <v/>
      </c>
      <c r="DE569" s="3" t="str">
        <f t="shared" si="144"/>
        <v/>
      </c>
      <c r="DF569" s="3" t="str">
        <f t="shared" si="144"/>
        <v/>
      </c>
      <c r="DG569" s="3" t="str">
        <f t="shared" si="144"/>
        <v/>
      </c>
      <c r="DH569" s="3" t="str">
        <f t="shared" si="140"/>
        <v/>
      </c>
      <c r="DI569" s="3" t="str">
        <f t="shared" si="130"/>
        <v/>
      </c>
      <c r="DJ569" s="3" t="str">
        <f t="shared" si="130"/>
        <v/>
      </c>
      <c r="DK569" s="3" t="str">
        <f t="shared" si="130"/>
        <v/>
      </c>
      <c r="DL569" s="3" t="str">
        <f t="shared" si="130"/>
        <v/>
      </c>
      <c r="DM569" s="3" t="str">
        <f t="shared" si="130"/>
        <v/>
      </c>
      <c r="DN569" s="3" t="str">
        <f t="shared" si="130"/>
        <v/>
      </c>
      <c r="DO569" s="3" t="str">
        <f t="shared" si="130"/>
        <v/>
      </c>
      <c r="DP569" s="3" t="str">
        <f t="shared" si="142"/>
        <v/>
      </c>
      <c r="DQ569" s="3" t="str">
        <f t="shared" si="142"/>
        <v/>
      </c>
      <c r="DR569" s="3" t="str">
        <f t="shared" si="142"/>
        <v/>
      </c>
      <c r="DS569" s="3" t="str">
        <f t="shared" si="142"/>
        <v/>
      </c>
      <c r="DT569" s="3" t="str">
        <f t="shared" si="142"/>
        <v/>
      </c>
      <c r="DU569" s="3" t="str">
        <f t="shared" si="136"/>
        <v/>
      </c>
      <c r="DV569" s="3" t="str">
        <f t="shared" si="136"/>
        <v/>
      </c>
    </row>
    <row r="570" spans="1:126" ht="30">
      <c r="A570" t="s">
        <v>115</v>
      </c>
      <c r="B570">
        <v>2016</v>
      </c>
      <c r="C570" t="s">
        <v>114</v>
      </c>
      <c r="D570">
        <v>106990</v>
      </c>
      <c r="E570" s="31">
        <v>1316215410022</v>
      </c>
      <c r="F570" t="s">
        <v>906</v>
      </c>
      <c r="G570">
        <v>325211</v>
      </c>
      <c r="H570" t="s">
        <v>907</v>
      </c>
      <c r="I570" t="s">
        <v>908</v>
      </c>
      <c r="J570" t="s">
        <v>296</v>
      </c>
      <c r="K570" t="s">
        <v>148</v>
      </c>
      <c r="L570">
        <v>77507</v>
      </c>
      <c r="M570" s="3" t="str">
        <f t="shared" si="132"/>
        <v>95. USED AS A REACTANT</v>
      </c>
      <c r="N570" s="3" t="s">
        <v>66</v>
      </c>
      <c r="O570" s="3" t="s">
        <v>1456</v>
      </c>
      <c r="P570">
        <v>3675</v>
      </c>
      <c r="Q570">
        <v>3589</v>
      </c>
      <c r="R570">
        <v>7264</v>
      </c>
      <c r="S570" s="3" t="s">
        <v>1405</v>
      </c>
      <c r="T570" s="3" t="s">
        <v>1405</v>
      </c>
      <c r="U570" s="3" t="s">
        <v>1405</v>
      </c>
      <c r="V570" s="3" t="s">
        <v>1405</v>
      </c>
      <c r="W570" s="3" t="s">
        <v>1405</v>
      </c>
      <c r="X570" s="3" t="s">
        <v>1405</v>
      </c>
      <c r="Y570" s="3" t="s">
        <v>1407</v>
      </c>
      <c r="AE570" s="3" t="s">
        <v>1405</v>
      </c>
      <c r="AR570" s="3" t="s">
        <v>1405</v>
      </c>
      <c r="AS570" s="3" t="s">
        <v>1405</v>
      </c>
      <c r="AT570" s="3" t="s">
        <v>1405</v>
      </c>
      <c r="AV570" s="3" t="s">
        <v>1405</v>
      </c>
      <c r="BD570" s="3" t="s">
        <v>1405</v>
      </c>
      <c r="BK570" s="3" t="s">
        <v>1405</v>
      </c>
      <c r="BU570" s="3" t="str">
        <f t="shared" si="139"/>
        <v/>
      </c>
      <c r="BV570" s="3" t="str">
        <f t="shared" si="139"/>
        <v/>
      </c>
      <c r="BW570" s="3" t="str">
        <f t="shared" si="139"/>
        <v/>
      </c>
      <c r="BX570" s="3" t="str">
        <f t="shared" si="139"/>
        <v/>
      </c>
      <c r="BY570" s="3" t="str">
        <f t="shared" si="138"/>
        <v/>
      </c>
      <c r="BZ570" s="3" t="str">
        <f t="shared" si="138"/>
        <v/>
      </c>
      <c r="CA570" s="3" t="str">
        <f t="shared" si="138"/>
        <v>95. USED AS A REACTANT</v>
      </c>
      <c r="CB570" s="3" t="str">
        <f t="shared" si="138"/>
        <v/>
      </c>
      <c r="CC570" s="3" t="str">
        <f t="shared" si="138"/>
        <v/>
      </c>
      <c r="CD570" s="3" t="str">
        <f t="shared" si="138"/>
        <v/>
      </c>
      <c r="CE570" s="3" t="str">
        <f t="shared" si="138"/>
        <v/>
      </c>
      <c r="CF570" s="3" t="str">
        <f t="shared" si="138"/>
        <v/>
      </c>
      <c r="CG570" s="3" t="str">
        <f t="shared" si="143"/>
        <v/>
      </c>
      <c r="CH570" s="3" t="str">
        <f t="shared" si="143"/>
        <v/>
      </c>
      <c r="CI570" s="3" t="str">
        <f t="shared" si="143"/>
        <v/>
      </c>
      <c r="CJ570" s="3" t="str">
        <f t="shared" si="143"/>
        <v/>
      </c>
      <c r="CK570" s="3" t="str">
        <f t="shared" si="143"/>
        <v/>
      </c>
      <c r="CL570" s="3" t="str">
        <f t="shared" si="143"/>
        <v/>
      </c>
      <c r="CM570" s="3" t="str">
        <f t="shared" si="143"/>
        <v/>
      </c>
      <c r="CN570" s="3" t="str">
        <f t="shared" si="143"/>
        <v/>
      </c>
      <c r="CO570" s="3" t="str">
        <f t="shared" si="143"/>
        <v/>
      </c>
      <c r="CP570" s="3" t="str">
        <f t="shared" si="143"/>
        <v/>
      </c>
      <c r="CQ570" s="3" t="str">
        <f t="shared" si="143"/>
        <v/>
      </c>
      <c r="CR570" s="3" t="str">
        <f t="shared" si="143"/>
        <v/>
      </c>
      <c r="CS570" s="3" t="str">
        <f t="shared" si="143"/>
        <v/>
      </c>
      <c r="CT570" s="3" t="str">
        <f t="shared" si="141"/>
        <v/>
      </c>
      <c r="CU570" s="3" t="str">
        <f t="shared" si="141"/>
        <v/>
      </c>
      <c r="CV570" s="3" t="str">
        <f t="shared" si="141"/>
        <v/>
      </c>
      <c r="CW570" s="3" t="str">
        <f t="shared" si="141"/>
        <v/>
      </c>
      <c r="CX570" s="3" t="str">
        <f t="shared" si="141"/>
        <v/>
      </c>
      <c r="CY570" s="3" t="str">
        <f t="shared" si="141"/>
        <v/>
      </c>
      <c r="CZ570" s="3" t="str">
        <f t="shared" si="144"/>
        <v/>
      </c>
      <c r="DA570" s="3" t="str">
        <f t="shared" si="144"/>
        <v/>
      </c>
      <c r="DB570" s="3" t="str">
        <f t="shared" si="144"/>
        <v/>
      </c>
      <c r="DC570" s="3" t="str">
        <f t="shared" si="144"/>
        <v/>
      </c>
      <c r="DD570" s="3" t="str">
        <f t="shared" si="144"/>
        <v/>
      </c>
      <c r="DE570" s="3" t="str">
        <f t="shared" si="144"/>
        <v/>
      </c>
      <c r="DF570" s="3" t="str">
        <f t="shared" si="144"/>
        <v/>
      </c>
      <c r="DG570" s="3" t="str">
        <f t="shared" si="144"/>
        <v/>
      </c>
      <c r="DH570" s="3" t="str">
        <f t="shared" si="140"/>
        <v/>
      </c>
      <c r="DI570" s="3" t="str">
        <f t="shared" si="130"/>
        <v/>
      </c>
      <c r="DJ570" s="3" t="str">
        <f t="shared" si="130"/>
        <v/>
      </c>
      <c r="DK570" s="3" t="str">
        <f t="shared" si="130"/>
        <v/>
      </c>
      <c r="DL570" s="3" t="str">
        <f t="shared" si="130"/>
        <v/>
      </c>
      <c r="DM570" s="3" t="str">
        <f t="shared" si="130"/>
        <v/>
      </c>
      <c r="DN570" s="3" t="str">
        <f t="shared" si="130"/>
        <v/>
      </c>
      <c r="DO570" s="3" t="str">
        <f t="shared" si="130"/>
        <v/>
      </c>
      <c r="DP570" s="3" t="str">
        <f t="shared" si="142"/>
        <v/>
      </c>
      <c r="DQ570" s="3" t="str">
        <f t="shared" si="142"/>
        <v/>
      </c>
      <c r="DR570" s="3" t="str">
        <f t="shared" si="142"/>
        <v/>
      </c>
      <c r="DS570" s="3" t="str">
        <f t="shared" si="142"/>
        <v/>
      </c>
      <c r="DT570" s="3" t="str">
        <f t="shared" si="142"/>
        <v/>
      </c>
      <c r="DU570" s="3" t="str">
        <f t="shared" si="136"/>
        <v/>
      </c>
      <c r="DV570" s="3" t="str">
        <f t="shared" si="136"/>
        <v/>
      </c>
    </row>
    <row r="571" spans="1:126" ht="30">
      <c r="A571" t="s">
        <v>115</v>
      </c>
      <c r="B571">
        <v>2017</v>
      </c>
      <c r="C571" t="s">
        <v>114</v>
      </c>
      <c r="D571">
        <v>106990</v>
      </c>
      <c r="E571" s="31">
        <v>1317216114900</v>
      </c>
      <c r="F571" t="s">
        <v>906</v>
      </c>
      <c r="G571">
        <v>325211</v>
      </c>
      <c r="H571" t="s">
        <v>907</v>
      </c>
      <c r="I571" t="s">
        <v>908</v>
      </c>
      <c r="J571" t="s">
        <v>296</v>
      </c>
      <c r="K571" t="s">
        <v>148</v>
      </c>
      <c r="L571">
        <v>77507</v>
      </c>
      <c r="M571" s="3" t="str">
        <f t="shared" si="132"/>
        <v>95. USED AS A REACTANT</v>
      </c>
      <c r="N571" s="3" t="s">
        <v>66</v>
      </c>
      <c r="O571" s="3" t="s">
        <v>1456</v>
      </c>
      <c r="P571">
        <v>4109</v>
      </c>
      <c r="Q571">
        <v>3225</v>
      </c>
      <c r="R571">
        <v>7334</v>
      </c>
      <c r="S571" s="3" t="s">
        <v>1405</v>
      </c>
      <c r="T571" s="3" t="s">
        <v>1405</v>
      </c>
      <c r="U571" s="3" t="s">
        <v>1405</v>
      </c>
      <c r="V571" s="3" t="s">
        <v>1405</v>
      </c>
      <c r="W571" s="3" t="s">
        <v>1405</v>
      </c>
      <c r="X571" s="3" t="s">
        <v>1405</v>
      </c>
      <c r="Y571" s="3" t="s">
        <v>1407</v>
      </c>
      <c r="AE571" s="3" t="s">
        <v>1405</v>
      </c>
      <c r="AR571" s="3" t="s">
        <v>1405</v>
      </c>
      <c r="AS571" s="3" t="s">
        <v>1405</v>
      </c>
      <c r="AT571" s="3" t="s">
        <v>1405</v>
      </c>
      <c r="AV571" s="3" t="s">
        <v>1405</v>
      </c>
      <c r="BD571" s="3" t="s">
        <v>1405</v>
      </c>
      <c r="BK571" s="3" t="s">
        <v>1405</v>
      </c>
      <c r="BU571" s="3" t="str">
        <f t="shared" si="139"/>
        <v/>
      </c>
      <c r="BV571" s="3" t="str">
        <f t="shared" si="139"/>
        <v/>
      </c>
      <c r="BW571" s="3" t="str">
        <f t="shared" si="139"/>
        <v/>
      </c>
      <c r="BX571" s="3" t="str">
        <f t="shared" si="139"/>
        <v/>
      </c>
      <c r="BY571" s="3" t="str">
        <f t="shared" si="138"/>
        <v/>
      </c>
      <c r="BZ571" s="3" t="str">
        <f t="shared" si="138"/>
        <v/>
      </c>
      <c r="CA571" s="3" t="str">
        <f t="shared" si="138"/>
        <v>95. USED AS A REACTANT</v>
      </c>
      <c r="CB571" s="3" t="str">
        <f t="shared" si="138"/>
        <v/>
      </c>
      <c r="CC571" s="3" t="str">
        <f t="shared" si="138"/>
        <v/>
      </c>
      <c r="CD571" s="3" t="str">
        <f t="shared" si="138"/>
        <v/>
      </c>
      <c r="CE571" s="3" t="str">
        <f t="shared" si="138"/>
        <v/>
      </c>
      <c r="CF571" s="3" t="str">
        <f t="shared" si="138"/>
        <v/>
      </c>
      <c r="CG571" s="3" t="str">
        <f t="shared" si="143"/>
        <v/>
      </c>
      <c r="CH571" s="3" t="str">
        <f t="shared" si="143"/>
        <v/>
      </c>
      <c r="CI571" s="3" t="str">
        <f t="shared" si="143"/>
        <v/>
      </c>
      <c r="CJ571" s="3" t="str">
        <f t="shared" si="143"/>
        <v/>
      </c>
      <c r="CK571" s="3" t="str">
        <f t="shared" si="143"/>
        <v/>
      </c>
      <c r="CL571" s="3" t="str">
        <f t="shared" si="143"/>
        <v/>
      </c>
      <c r="CM571" s="3" t="str">
        <f t="shared" si="143"/>
        <v/>
      </c>
      <c r="CN571" s="3" t="str">
        <f t="shared" si="143"/>
        <v/>
      </c>
      <c r="CO571" s="3" t="str">
        <f t="shared" si="143"/>
        <v/>
      </c>
      <c r="CP571" s="3" t="str">
        <f t="shared" si="143"/>
        <v/>
      </c>
      <c r="CQ571" s="3" t="str">
        <f t="shared" si="143"/>
        <v/>
      </c>
      <c r="CR571" s="3" t="str">
        <f t="shared" si="143"/>
        <v/>
      </c>
      <c r="CS571" s="3" t="str">
        <f t="shared" si="143"/>
        <v/>
      </c>
      <c r="CT571" s="3" t="str">
        <f t="shared" si="141"/>
        <v/>
      </c>
      <c r="CU571" s="3" t="str">
        <f t="shared" si="141"/>
        <v/>
      </c>
      <c r="CV571" s="3" t="str">
        <f t="shared" si="141"/>
        <v/>
      </c>
      <c r="CW571" s="3" t="str">
        <f t="shared" si="141"/>
        <v/>
      </c>
      <c r="CX571" s="3" t="str">
        <f t="shared" si="141"/>
        <v/>
      </c>
      <c r="CY571" s="3" t="str">
        <f t="shared" si="141"/>
        <v/>
      </c>
      <c r="CZ571" s="3" t="str">
        <f t="shared" si="144"/>
        <v/>
      </c>
      <c r="DA571" s="3" t="str">
        <f t="shared" si="144"/>
        <v/>
      </c>
      <c r="DB571" s="3" t="str">
        <f t="shared" si="144"/>
        <v/>
      </c>
      <c r="DC571" s="3" t="str">
        <f t="shared" si="144"/>
        <v/>
      </c>
      <c r="DD571" s="3" t="str">
        <f t="shared" si="144"/>
        <v/>
      </c>
      <c r="DE571" s="3" t="str">
        <f t="shared" si="144"/>
        <v/>
      </c>
      <c r="DF571" s="3" t="str">
        <f t="shared" si="144"/>
        <v/>
      </c>
      <c r="DG571" s="3" t="str">
        <f t="shared" si="144"/>
        <v/>
      </c>
      <c r="DH571" s="3" t="str">
        <f t="shared" si="140"/>
        <v/>
      </c>
      <c r="DI571" s="3" t="str">
        <f t="shared" si="130"/>
        <v/>
      </c>
      <c r="DJ571" s="3" t="str">
        <f t="shared" si="130"/>
        <v/>
      </c>
      <c r="DK571" s="3" t="str">
        <f t="shared" si="130"/>
        <v/>
      </c>
      <c r="DL571" s="3" t="str">
        <f t="shared" si="130"/>
        <v/>
      </c>
      <c r="DM571" s="3" t="str">
        <f t="shared" ref="DM571:DT624" si="145">IF(BK571="Yes", DM$1,"")</f>
        <v/>
      </c>
      <c r="DN571" s="3" t="str">
        <f t="shared" si="145"/>
        <v/>
      </c>
      <c r="DO571" s="3" t="str">
        <f t="shared" si="145"/>
        <v/>
      </c>
      <c r="DP571" s="3" t="str">
        <f t="shared" si="142"/>
        <v/>
      </c>
      <c r="DQ571" s="3" t="str">
        <f t="shared" si="142"/>
        <v/>
      </c>
      <c r="DR571" s="3" t="str">
        <f t="shared" si="142"/>
        <v/>
      </c>
      <c r="DS571" s="3" t="str">
        <f t="shared" si="142"/>
        <v/>
      </c>
      <c r="DT571" s="3" t="str">
        <f t="shared" si="142"/>
        <v/>
      </c>
      <c r="DU571" s="3" t="str">
        <f t="shared" si="136"/>
        <v/>
      </c>
      <c r="DV571" s="3" t="str">
        <f t="shared" si="136"/>
        <v/>
      </c>
    </row>
    <row r="572" spans="1:126" ht="60">
      <c r="A572" t="s">
        <v>115</v>
      </c>
      <c r="B572">
        <v>2018</v>
      </c>
      <c r="C572" t="s">
        <v>114</v>
      </c>
      <c r="D572">
        <v>106990</v>
      </c>
      <c r="E572" s="31">
        <v>1318217042213</v>
      </c>
      <c r="F572" t="s">
        <v>906</v>
      </c>
      <c r="G572">
        <v>325211</v>
      </c>
      <c r="H572" t="s">
        <v>907</v>
      </c>
      <c r="I572" t="s">
        <v>908</v>
      </c>
      <c r="J572" t="s">
        <v>296</v>
      </c>
      <c r="K572" t="s">
        <v>148</v>
      </c>
      <c r="L572">
        <v>77507</v>
      </c>
      <c r="M572" s="3" t="str">
        <f t="shared" si="132"/>
        <v>95. USED AS A REACTANT, 97. P102  RAW MATERIALS</v>
      </c>
      <c r="N572" s="3" t="s">
        <v>66</v>
      </c>
      <c r="O572" s="3" t="s">
        <v>1456</v>
      </c>
      <c r="P572">
        <v>2556</v>
      </c>
      <c r="Q572">
        <v>2744</v>
      </c>
      <c r="R572">
        <v>5300</v>
      </c>
      <c r="S572" s="3" t="s">
        <v>1405</v>
      </c>
      <c r="T572" s="3" t="s">
        <v>1405</v>
      </c>
      <c r="U572" s="3" t="s">
        <v>1405</v>
      </c>
      <c r="V572" s="3" t="s">
        <v>1405</v>
      </c>
      <c r="W572" s="3" t="s">
        <v>1405</v>
      </c>
      <c r="X572" s="3" t="s">
        <v>1405</v>
      </c>
      <c r="Y572" s="3" t="s">
        <v>1407</v>
      </c>
      <c r="Z572" s="3" t="s">
        <v>1405</v>
      </c>
      <c r="AA572" s="3" t="s">
        <v>1407</v>
      </c>
      <c r="AB572" s="3" t="s">
        <v>1405</v>
      </c>
      <c r="AC572" s="3" t="s">
        <v>1405</v>
      </c>
      <c r="AD572" s="3" t="s">
        <v>1405</v>
      </c>
      <c r="AE572" s="3" t="s">
        <v>1405</v>
      </c>
      <c r="AF572" s="3" t="s">
        <v>1405</v>
      </c>
      <c r="AG572" s="3" t="s">
        <v>1405</v>
      </c>
      <c r="AH572" s="3" t="s">
        <v>1405</v>
      </c>
      <c r="AI572" s="3" t="s">
        <v>1405</v>
      </c>
      <c r="AJ572" s="3" t="s">
        <v>1405</v>
      </c>
      <c r="AK572" s="3" t="s">
        <v>1405</v>
      </c>
      <c r="AL572" s="3" t="s">
        <v>1405</v>
      </c>
      <c r="AM572" s="3" t="s">
        <v>1405</v>
      </c>
      <c r="AN572" s="3" t="s">
        <v>1405</v>
      </c>
      <c r="AO572" s="3" t="s">
        <v>1405</v>
      </c>
      <c r="AP572" s="3" t="s">
        <v>1405</v>
      </c>
      <c r="AQ572" s="3" t="s">
        <v>1405</v>
      </c>
      <c r="AR572" s="3" t="s">
        <v>1405</v>
      </c>
      <c r="AS572" s="3" t="s">
        <v>1405</v>
      </c>
      <c r="AT572" s="3" t="s">
        <v>1405</v>
      </c>
      <c r="AU572" s="3" t="s">
        <v>1405</v>
      </c>
      <c r="AV572" s="3" t="s">
        <v>1405</v>
      </c>
      <c r="AW572" s="3" t="s">
        <v>1405</v>
      </c>
      <c r="AX572" s="3" t="s">
        <v>1405</v>
      </c>
      <c r="AY572" s="3" t="s">
        <v>1405</v>
      </c>
      <c r="AZ572" s="3" t="s">
        <v>1405</v>
      </c>
      <c r="BA572" s="3" t="s">
        <v>1405</v>
      </c>
      <c r="BB572" s="3" t="s">
        <v>1405</v>
      </c>
      <c r="BC572" s="3" t="s">
        <v>1405</v>
      </c>
      <c r="BD572" s="3" t="s">
        <v>1405</v>
      </c>
      <c r="BE572" s="3" t="s">
        <v>1405</v>
      </c>
      <c r="BF572" s="3" t="s">
        <v>1405</v>
      </c>
      <c r="BG572" s="3" t="s">
        <v>1405</v>
      </c>
      <c r="BH572" s="3" t="s">
        <v>1405</v>
      </c>
      <c r="BI572" s="3" t="s">
        <v>1405</v>
      </c>
      <c r="BJ572" s="3" t="s">
        <v>1405</v>
      </c>
      <c r="BK572" s="3" t="s">
        <v>1405</v>
      </c>
      <c r="BL572" s="3" t="s">
        <v>1405</v>
      </c>
      <c r="BM572" s="3" t="s">
        <v>1405</v>
      </c>
      <c r="BN572" s="3" t="s">
        <v>1405</v>
      </c>
      <c r="BO572" s="3" t="s">
        <v>1405</v>
      </c>
      <c r="BP572" s="3" t="s">
        <v>1405</v>
      </c>
      <c r="BQ572" s="3" t="s">
        <v>1405</v>
      </c>
      <c r="BR572" s="3" t="s">
        <v>1405</v>
      </c>
      <c r="BS572" s="3" t="s">
        <v>1405</v>
      </c>
      <c r="BT572" s="3" t="s">
        <v>1405</v>
      </c>
      <c r="BU572" s="3" t="str">
        <f t="shared" si="139"/>
        <v/>
      </c>
      <c r="BV572" s="3" t="str">
        <f t="shared" si="139"/>
        <v/>
      </c>
      <c r="BW572" s="3" t="str">
        <f t="shared" si="139"/>
        <v/>
      </c>
      <c r="BX572" s="3" t="str">
        <f t="shared" si="139"/>
        <v/>
      </c>
      <c r="BY572" s="3" t="str">
        <f t="shared" si="138"/>
        <v/>
      </c>
      <c r="BZ572" s="3" t="str">
        <f t="shared" si="138"/>
        <v/>
      </c>
      <c r="CA572" s="3" t="str">
        <f t="shared" si="138"/>
        <v>95. USED AS A REACTANT</v>
      </c>
      <c r="CB572" s="3" t="str">
        <f t="shared" si="138"/>
        <v/>
      </c>
      <c r="CC572" s="3" t="str">
        <f t="shared" si="138"/>
        <v>97. P102  RAW MATERIALS</v>
      </c>
      <c r="CD572" s="3" t="str">
        <f t="shared" si="138"/>
        <v/>
      </c>
      <c r="CE572" s="3" t="str">
        <f t="shared" si="138"/>
        <v/>
      </c>
      <c r="CF572" s="3" t="str">
        <f t="shared" si="138"/>
        <v/>
      </c>
      <c r="CG572" s="3" t="str">
        <f t="shared" si="143"/>
        <v/>
      </c>
      <c r="CH572" s="3" t="str">
        <f t="shared" si="143"/>
        <v/>
      </c>
      <c r="CI572" s="3" t="str">
        <f t="shared" si="143"/>
        <v/>
      </c>
      <c r="CJ572" s="3" t="str">
        <f t="shared" si="143"/>
        <v/>
      </c>
      <c r="CK572" s="3" t="str">
        <f t="shared" si="143"/>
        <v/>
      </c>
      <c r="CL572" s="3" t="str">
        <f t="shared" si="143"/>
        <v/>
      </c>
      <c r="CM572" s="3" t="str">
        <f t="shared" si="143"/>
        <v/>
      </c>
      <c r="CN572" s="3" t="str">
        <f t="shared" si="143"/>
        <v/>
      </c>
      <c r="CO572" s="3" t="str">
        <f t="shared" si="143"/>
        <v/>
      </c>
      <c r="CP572" s="3" t="str">
        <f t="shared" si="143"/>
        <v/>
      </c>
      <c r="CQ572" s="3" t="str">
        <f t="shared" si="143"/>
        <v/>
      </c>
      <c r="CR572" s="3" t="str">
        <f t="shared" si="143"/>
        <v/>
      </c>
      <c r="CS572" s="3" t="str">
        <f t="shared" si="143"/>
        <v/>
      </c>
      <c r="CT572" s="3" t="str">
        <f t="shared" si="141"/>
        <v/>
      </c>
      <c r="CU572" s="3" t="str">
        <f t="shared" si="141"/>
        <v/>
      </c>
      <c r="CV572" s="3" t="str">
        <f t="shared" si="141"/>
        <v/>
      </c>
      <c r="CW572" s="3" t="str">
        <f t="shared" si="141"/>
        <v/>
      </c>
      <c r="CX572" s="3" t="str">
        <f t="shared" si="141"/>
        <v/>
      </c>
      <c r="CY572" s="3" t="str">
        <f t="shared" si="141"/>
        <v/>
      </c>
      <c r="CZ572" s="3" t="str">
        <f t="shared" si="144"/>
        <v/>
      </c>
      <c r="DA572" s="3" t="str">
        <f t="shared" si="144"/>
        <v/>
      </c>
      <c r="DB572" s="3" t="str">
        <f t="shared" si="144"/>
        <v/>
      </c>
      <c r="DC572" s="3" t="str">
        <f t="shared" si="144"/>
        <v/>
      </c>
      <c r="DD572" s="3" t="str">
        <f t="shared" si="144"/>
        <v/>
      </c>
      <c r="DE572" s="3" t="str">
        <f t="shared" si="144"/>
        <v/>
      </c>
      <c r="DF572" s="3" t="str">
        <f t="shared" si="144"/>
        <v/>
      </c>
      <c r="DG572" s="3" t="str">
        <f t="shared" si="144"/>
        <v/>
      </c>
      <c r="DH572" s="3" t="str">
        <f t="shared" si="140"/>
        <v/>
      </c>
      <c r="DI572" s="3" t="str">
        <f t="shared" si="140"/>
        <v/>
      </c>
      <c r="DJ572" s="3" t="str">
        <f t="shared" si="140"/>
        <v/>
      </c>
      <c r="DK572" s="3" t="str">
        <f t="shared" si="140"/>
        <v/>
      </c>
      <c r="DL572" s="3" t="str">
        <f t="shared" si="140"/>
        <v/>
      </c>
      <c r="DM572" s="3" t="str">
        <f t="shared" si="145"/>
        <v/>
      </c>
      <c r="DN572" s="3" t="str">
        <f t="shared" si="145"/>
        <v/>
      </c>
      <c r="DO572" s="3" t="str">
        <f t="shared" si="145"/>
        <v/>
      </c>
      <c r="DP572" s="3" t="str">
        <f t="shared" si="142"/>
        <v/>
      </c>
      <c r="DQ572" s="3" t="str">
        <f t="shared" si="142"/>
        <v/>
      </c>
      <c r="DR572" s="3" t="str">
        <f t="shared" si="142"/>
        <v/>
      </c>
      <c r="DS572" s="3" t="str">
        <f t="shared" si="142"/>
        <v/>
      </c>
      <c r="DT572" s="3" t="str">
        <f t="shared" si="142"/>
        <v/>
      </c>
      <c r="DU572" s="3" t="str">
        <f t="shared" si="136"/>
        <v/>
      </c>
      <c r="DV572" s="3" t="str">
        <f t="shared" si="136"/>
        <v/>
      </c>
    </row>
    <row r="573" spans="1:126" ht="60">
      <c r="A573" t="s">
        <v>115</v>
      </c>
      <c r="B573">
        <v>2019</v>
      </c>
      <c r="C573" t="s">
        <v>114</v>
      </c>
      <c r="D573">
        <v>106990</v>
      </c>
      <c r="E573" s="31">
        <v>1319217946159</v>
      </c>
      <c r="F573" t="s">
        <v>906</v>
      </c>
      <c r="G573">
        <v>325211</v>
      </c>
      <c r="H573" t="s">
        <v>907</v>
      </c>
      <c r="I573" t="s">
        <v>908</v>
      </c>
      <c r="J573" t="s">
        <v>296</v>
      </c>
      <c r="K573" t="s">
        <v>148</v>
      </c>
      <c r="L573">
        <v>77507</v>
      </c>
      <c r="M573" s="3" t="str">
        <f t="shared" si="132"/>
        <v>95. USED AS A REACTANT, 97. P102  RAW MATERIALS</v>
      </c>
      <c r="N573" s="3" t="s">
        <v>66</v>
      </c>
      <c r="O573" s="3" t="s">
        <v>1456</v>
      </c>
      <c r="P573">
        <v>2796</v>
      </c>
      <c r="Q573">
        <v>2360</v>
      </c>
      <c r="R573">
        <v>5156</v>
      </c>
      <c r="S573" s="3" t="s">
        <v>1405</v>
      </c>
      <c r="T573" s="3" t="s">
        <v>1405</v>
      </c>
      <c r="U573" s="3" t="s">
        <v>1405</v>
      </c>
      <c r="V573" s="3" t="s">
        <v>1405</v>
      </c>
      <c r="W573" s="3" t="s">
        <v>1405</v>
      </c>
      <c r="X573" s="3" t="s">
        <v>1405</v>
      </c>
      <c r="Y573" s="3" t="s">
        <v>1407</v>
      </c>
      <c r="Z573" s="3" t="s">
        <v>1405</v>
      </c>
      <c r="AA573" s="3" t="s">
        <v>1407</v>
      </c>
      <c r="AB573" s="3" t="s">
        <v>1405</v>
      </c>
      <c r="AC573" s="3" t="s">
        <v>1405</v>
      </c>
      <c r="AD573" s="3" t="s">
        <v>1405</v>
      </c>
      <c r="AE573" s="3" t="s">
        <v>1405</v>
      </c>
      <c r="AF573" s="3" t="s">
        <v>1405</v>
      </c>
      <c r="AG573" s="3" t="s">
        <v>1405</v>
      </c>
      <c r="AH573" s="3" t="s">
        <v>1405</v>
      </c>
      <c r="AI573" s="3" t="s">
        <v>1405</v>
      </c>
      <c r="AJ573" s="3" t="s">
        <v>1405</v>
      </c>
      <c r="AK573" s="3" t="s">
        <v>1405</v>
      </c>
      <c r="AL573" s="3" t="s">
        <v>1405</v>
      </c>
      <c r="AM573" s="3" t="s">
        <v>1405</v>
      </c>
      <c r="AN573" s="3" t="s">
        <v>1405</v>
      </c>
      <c r="AO573" s="3" t="s">
        <v>1405</v>
      </c>
      <c r="AP573" s="3" t="s">
        <v>1405</v>
      </c>
      <c r="AQ573" s="3" t="s">
        <v>1405</v>
      </c>
      <c r="AR573" s="3" t="s">
        <v>1405</v>
      </c>
      <c r="AS573" s="3" t="s">
        <v>1405</v>
      </c>
      <c r="AT573" s="3" t="s">
        <v>1405</v>
      </c>
      <c r="AU573" s="3" t="s">
        <v>1405</v>
      </c>
      <c r="AV573" s="3" t="s">
        <v>1405</v>
      </c>
      <c r="AW573" s="3" t="s">
        <v>1405</v>
      </c>
      <c r="AX573" s="3" t="s">
        <v>1405</v>
      </c>
      <c r="AY573" s="3" t="s">
        <v>1405</v>
      </c>
      <c r="AZ573" s="3" t="s">
        <v>1405</v>
      </c>
      <c r="BA573" s="3" t="s">
        <v>1405</v>
      </c>
      <c r="BB573" s="3" t="s">
        <v>1405</v>
      </c>
      <c r="BC573" s="3" t="s">
        <v>1405</v>
      </c>
      <c r="BD573" s="3" t="s">
        <v>1405</v>
      </c>
      <c r="BE573" s="3" t="s">
        <v>1405</v>
      </c>
      <c r="BF573" s="3" t="s">
        <v>1405</v>
      </c>
      <c r="BG573" s="3" t="s">
        <v>1405</v>
      </c>
      <c r="BH573" s="3" t="s">
        <v>1405</v>
      </c>
      <c r="BI573" s="3" t="s">
        <v>1405</v>
      </c>
      <c r="BJ573" s="3" t="s">
        <v>1405</v>
      </c>
      <c r="BK573" s="3" t="s">
        <v>1405</v>
      </c>
      <c r="BL573" s="3" t="s">
        <v>1405</v>
      </c>
      <c r="BM573" s="3" t="s">
        <v>1405</v>
      </c>
      <c r="BN573" s="3" t="s">
        <v>1405</v>
      </c>
      <c r="BO573" s="3" t="s">
        <v>1405</v>
      </c>
      <c r="BP573" s="3" t="s">
        <v>1405</v>
      </c>
      <c r="BQ573" s="3" t="s">
        <v>1405</v>
      </c>
      <c r="BR573" s="3" t="s">
        <v>1405</v>
      </c>
      <c r="BS573" s="3" t="s">
        <v>1405</v>
      </c>
      <c r="BT573" s="3" t="s">
        <v>1405</v>
      </c>
      <c r="BU573" s="3" t="str">
        <f t="shared" si="139"/>
        <v/>
      </c>
      <c r="BV573" s="3" t="str">
        <f t="shared" si="139"/>
        <v/>
      </c>
      <c r="BW573" s="3" t="str">
        <f t="shared" si="139"/>
        <v/>
      </c>
      <c r="BX573" s="3" t="str">
        <f t="shared" si="139"/>
        <v/>
      </c>
      <c r="BY573" s="3" t="str">
        <f t="shared" si="138"/>
        <v/>
      </c>
      <c r="BZ573" s="3" t="str">
        <f t="shared" si="138"/>
        <v/>
      </c>
      <c r="CA573" s="3" t="str">
        <f t="shared" si="138"/>
        <v>95. USED AS A REACTANT</v>
      </c>
      <c r="CB573" s="3" t="str">
        <f t="shared" si="138"/>
        <v/>
      </c>
      <c r="CC573" s="3" t="str">
        <f t="shared" si="138"/>
        <v>97. P102  RAW MATERIALS</v>
      </c>
      <c r="CD573" s="3" t="str">
        <f t="shared" si="138"/>
        <v/>
      </c>
      <c r="CE573" s="3" t="str">
        <f t="shared" si="138"/>
        <v/>
      </c>
      <c r="CF573" s="3" t="str">
        <f t="shared" si="138"/>
        <v/>
      </c>
      <c r="CG573" s="3" t="str">
        <f t="shared" si="143"/>
        <v/>
      </c>
      <c r="CH573" s="3" t="str">
        <f t="shared" si="143"/>
        <v/>
      </c>
      <c r="CI573" s="3" t="str">
        <f t="shared" si="143"/>
        <v/>
      </c>
      <c r="CJ573" s="3" t="str">
        <f t="shared" si="143"/>
        <v/>
      </c>
      <c r="CK573" s="3" t="str">
        <f t="shared" si="143"/>
        <v/>
      </c>
      <c r="CL573" s="3" t="str">
        <f t="shared" si="143"/>
        <v/>
      </c>
      <c r="CM573" s="3" t="str">
        <f t="shared" si="143"/>
        <v/>
      </c>
      <c r="CN573" s="3" t="str">
        <f t="shared" si="143"/>
        <v/>
      </c>
      <c r="CO573" s="3" t="str">
        <f t="shared" si="143"/>
        <v/>
      </c>
      <c r="CP573" s="3" t="str">
        <f t="shared" si="143"/>
        <v/>
      </c>
      <c r="CQ573" s="3" t="str">
        <f t="shared" si="143"/>
        <v/>
      </c>
      <c r="CR573" s="3" t="str">
        <f t="shared" si="143"/>
        <v/>
      </c>
      <c r="CS573" s="3" t="str">
        <f t="shared" si="143"/>
        <v/>
      </c>
      <c r="CT573" s="3" t="str">
        <f t="shared" si="141"/>
        <v/>
      </c>
      <c r="CU573" s="3" t="str">
        <f t="shared" si="141"/>
        <v/>
      </c>
      <c r="CV573" s="3" t="str">
        <f t="shared" si="141"/>
        <v/>
      </c>
      <c r="CW573" s="3" t="str">
        <f t="shared" si="141"/>
        <v/>
      </c>
      <c r="CX573" s="3" t="str">
        <f t="shared" si="141"/>
        <v/>
      </c>
      <c r="CY573" s="3" t="str">
        <f t="shared" si="141"/>
        <v/>
      </c>
      <c r="CZ573" s="3" t="str">
        <f t="shared" si="144"/>
        <v/>
      </c>
      <c r="DA573" s="3" t="str">
        <f t="shared" si="144"/>
        <v/>
      </c>
      <c r="DB573" s="3" t="str">
        <f t="shared" si="144"/>
        <v/>
      </c>
      <c r="DC573" s="3" t="str">
        <f t="shared" si="144"/>
        <v/>
      </c>
      <c r="DD573" s="3" t="str">
        <f t="shared" si="144"/>
        <v/>
      </c>
      <c r="DE573" s="3" t="str">
        <f t="shared" si="144"/>
        <v/>
      </c>
      <c r="DF573" s="3" t="str">
        <f t="shared" si="144"/>
        <v/>
      </c>
      <c r="DG573" s="3" t="str">
        <f t="shared" si="144"/>
        <v/>
      </c>
      <c r="DH573" s="3" t="str">
        <f t="shared" si="140"/>
        <v/>
      </c>
      <c r="DI573" s="3" t="str">
        <f t="shared" si="140"/>
        <v/>
      </c>
      <c r="DJ573" s="3" t="str">
        <f t="shared" si="140"/>
        <v/>
      </c>
      <c r="DK573" s="3" t="str">
        <f t="shared" si="140"/>
        <v/>
      </c>
      <c r="DL573" s="3" t="str">
        <f t="shared" si="140"/>
        <v/>
      </c>
      <c r="DM573" s="3" t="str">
        <f t="shared" si="145"/>
        <v/>
      </c>
      <c r="DN573" s="3" t="str">
        <f t="shared" si="145"/>
        <v/>
      </c>
      <c r="DO573" s="3" t="str">
        <f t="shared" si="145"/>
        <v/>
      </c>
      <c r="DP573" s="3" t="str">
        <f t="shared" si="142"/>
        <v/>
      </c>
      <c r="DQ573" s="3" t="str">
        <f t="shared" si="142"/>
        <v/>
      </c>
      <c r="DR573" s="3" t="str">
        <f t="shared" si="142"/>
        <v/>
      </c>
      <c r="DS573" s="3" t="str">
        <f t="shared" si="142"/>
        <v/>
      </c>
      <c r="DT573" s="3" t="str">
        <f t="shared" si="142"/>
        <v/>
      </c>
      <c r="DU573" s="3" t="str">
        <f t="shared" si="136"/>
        <v/>
      </c>
      <c r="DV573" s="3" t="str">
        <f t="shared" si="136"/>
        <v/>
      </c>
    </row>
    <row r="574" spans="1:126" ht="45">
      <c r="A574" t="s">
        <v>115</v>
      </c>
      <c r="B574">
        <v>2020</v>
      </c>
      <c r="C574" t="s">
        <v>114</v>
      </c>
      <c r="D574">
        <v>106990</v>
      </c>
      <c r="E574" s="31">
        <v>1320219235102</v>
      </c>
      <c r="F574" t="s">
        <v>906</v>
      </c>
      <c r="G574">
        <v>325211</v>
      </c>
      <c r="H574" t="s">
        <v>907</v>
      </c>
      <c r="I574" t="s">
        <v>908</v>
      </c>
      <c r="J574" t="s">
        <v>296</v>
      </c>
      <c r="K574" t="s">
        <v>148</v>
      </c>
      <c r="L574">
        <v>77507</v>
      </c>
      <c r="M574" s="3" t="str">
        <f t="shared" si="132"/>
        <v>115. REPACKAGING</v>
      </c>
      <c r="N574" s="3" t="s">
        <v>66</v>
      </c>
      <c r="O574" s="3" t="s">
        <v>1456</v>
      </c>
      <c r="P574">
        <v>2607</v>
      </c>
      <c r="Q574">
        <v>2381</v>
      </c>
      <c r="R574">
        <v>4988</v>
      </c>
      <c r="S574" s="3" t="s">
        <v>1405</v>
      </c>
      <c r="T574" s="3" t="s">
        <v>1405</v>
      </c>
      <c r="U574" s="3" t="s">
        <v>1405</v>
      </c>
      <c r="V574" s="3" t="s">
        <v>1405</v>
      </c>
      <c r="W574" s="3" t="s">
        <v>1405</v>
      </c>
      <c r="X574" s="3" t="s">
        <v>1405</v>
      </c>
      <c r="Y574" s="3" t="s">
        <v>1405</v>
      </c>
      <c r="Z574" s="3" t="s">
        <v>1405</v>
      </c>
      <c r="AA574" s="3" t="s">
        <v>1405</v>
      </c>
      <c r="AB574" s="3" t="s">
        <v>1405</v>
      </c>
      <c r="AC574" s="3" t="s">
        <v>1405</v>
      </c>
      <c r="AD574" s="3" t="s">
        <v>1405</v>
      </c>
      <c r="AE574" s="3" t="s">
        <v>1405</v>
      </c>
      <c r="AF574" s="3" t="s">
        <v>1405</v>
      </c>
      <c r="AG574" s="3" t="s">
        <v>1405</v>
      </c>
      <c r="AH574" s="3" t="s">
        <v>1405</v>
      </c>
      <c r="AI574" s="3" t="s">
        <v>1405</v>
      </c>
      <c r="AJ574" s="3" t="s">
        <v>1405</v>
      </c>
      <c r="AK574" s="3" t="s">
        <v>1405</v>
      </c>
      <c r="AL574" s="3" t="s">
        <v>1405</v>
      </c>
      <c r="AM574" s="3" t="s">
        <v>1405</v>
      </c>
      <c r="AN574" s="3" t="s">
        <v>1405</v>
      </c>
      <c r="AO574" s="3" t="s">
        <v>1405</v>
      </c>
      <c r="AP574" s="3" t="s">
        <v>1405</v>
      </c>
      <c r="AQ574" s="3" t="s">
        <v>1405</v>
      </c>
      <c r="AR574" s="3" t="s">
        <v>1405</v>
      </c>
      <c r="AS574" s="3" t="s">
        <v>1407</v>
      </c>
      <c r="AT574" s="3" t="s">
        <v>1405</v>
      </c>
      <c r="AU574" s="3" t="s">
        <v>1405</v>
      </c>
      <c r="AV574" s="3" t="s">
        <v>1405</v>
      </c>
      <c r="AW574" s="3" t="s">
        <v>1405</v>
      </c>
      <c r="AX574" s="3" t="s">
        <v>1405</v>
      </c>
      <c r="AY574" s="3" t="s">
        <v>1405</v>
      </c>
      <c r="AZ574" s="3" t="s">
        <v>1405</v>
      </c>
      <c r="BA574" s="3" t="s">
        <v>1405</v>
      </c>
      <c r="BB574" s="3" t="s">
        <v>1405</v>
      </c>
      <c r="BC574" s="3" t="s">
        <v>1405</v>
      </c>
      <c r="BD574" s="3" t="s">
        <v>1405</v>
      </c>
      <c r="BE574" s="3" t="s">
        <v>1405</v>
      </c>
      <c r="BF574" s="3" t="s">
        <v>1405</v>
      </c>
      <c r="BG574" s="3" t="s">
        <v>1405</v>
      </c>
      <c r="BH574" s="3" t="s">
        <v>1405</v>
      </c>
      <c r="BI574" s="3" t="s">
        <v>1405</v>
      </c>
      <c r="BJ574" s="3" t="s">
        <v>1405</v>
      </c>
      <c r="BK574" s="3" t="s">
        <v>1405</v>
      </c>
      <c r="BL574" s="3" t="s">
        <v>1405</v>
      </c>
      <c r="BM574" s="3" t="s">
        <v>1405</v>
      </c>
      <c r="BN574" s="3" t="s">
        <v>1405</v>
      </c>
      <c r="BO574" s="3" t="s">
        <v>1405</v>
      </c>
      <c r="BP574" s="3" t="s">
        <v>1405</v>
      </c>
      <c r="BQ574" s="3" t="s">
        <v>1405</v>
      </c>
      <c r="BR574" s="3" t="s">
        <v>1405</v>
      </c>
      <c r="BS574" s="3" t="s">
        <v>1405</v>
      </c>
      <c r="BT574" s="3" t="s">
        <v>1405</v>
      </c>
      <c r="BU574" s="3" t="str">
        <f t="shared" si="139"/>
        <v/>
      </c>
      <c r="BV574" s="3" t="str">
        <f t="shared" si="139"/>
        <v/>
      </c>
      <c r="BW574" s="3" t="str">
        <f t="shared" si="139"/>
        <v/>
      </c>
      <c r="BX574" s="3" t="str">
        <f t="shared" si="139"/>
        <v/>
      </c>
      <c r="BY574" s="3" t="str">
        <f t="shared" si="138"/>
        <v/>
      </c>
      <c r="BZ574" s="3" t="str">
        <f t="shared" si="138"/>
        <v/>
      </c>
      <c r="CA574" s="3" t="str">
        <f t="shared" si="138"/>
        <v/>
      </c>
      <c r="CB574" s="3" t="str">
        <f t="shared" si="138"/>
        <v/>
      </c>
      <c r="CC574" s="3" t="str">
        <f t="shared" si="138"/>
        <v/>
      </c>
      <c r="CD574" s="3" t="str">
        <f t="shared" si="138"/>
        <v/>
      </c>
      <c r="CE574" s="3" t="str">
        <f t="shared" si="138"/>
        <v/>
      </c>
      <c r="CF574" s="3" t="str">
        <f t="shared" si="138"/>
        <v/>
      </c>
      <c r="CG574" s="3" t="str">
        <f t="shared" si="143"/>
        <v/>
      </c>
      <c r="CH574" s="3" t="str">
        <f t="shared" si="143"/>
        <v/>
      </c>
      <c r="CI574" s="3" t="str">
        <f t="shared" si="143"/>
        <v/>
      </c>
      <c r="CJ574" s="3" t="str">
        <f t="shared" si="143"/>
        <v/>
      </c>
      <c r="CK574" s="3" t="str">
        <f t="shared" si="143"/>
        <v/>
      </c>
      <c r="CL574" s="3" t="str">
        <f t="shared" si="143"/>
        <v/>
      </c>
      <c r="CM574" s="3" t="str">
        <f t="shared" si="143"/>
        <v/>
      </c>
      <c r="CN574" s="3" t="str">
        <f t="shared" si="143"/>
        <v/>
      </c>
      <c r="CO574" s="3" t="str">
        <f t="shared" si="143"/>
        <v/>
      </c>
      <c r="CP574" s="3" t="str">
        <f t="shared" si="143"/>
        <v/>
      </c>
      <c r="CQ574" s="3" t="str">
        <f t="shared" si="143"/>
        <v/>
      </c>
      <c r="CR574" s="3" t="str">
        <f t="shared" si="143"/>
        <v/>
      </c>
      <c r="CS574" s="3" t="str">
        <f t="shared" si="143"/>
        <v/>
      </c>
      <c r="CT574" s="3" t="str">
        <f t="shared" si="141"/>
        <v/>
      </c>
      <c r="CU574" s="3" t="str">
        <f t="shared" si="141"/>
        <v>115. REPACKAGING</v>
      </c>
      <c r="CV574" s="3" t="str">
        <f t="shared" si="141"/>
        <v/>
      </c>
      <c r="CW574" s="3" t="str">
        <f t="shared" si="141"/>
        <v/>
      </c>
      <c r="CX574" s="3" t="str">
        <f t="shared" si="141"/>
        <v/>
      </c>
      <c r="CY574" s="3" t="str">
        <f t="shared" si="141"/>
        <v/>
      </c>
      <c r="CZ574" s="3" t="str">
        <f t="shared" si="144"/>
        <v/>
      </c>
      <c r="DA574" s="3" t="str">
        <f t="shared" si="144"/>
        <v/>
      </c>
      <c r="DB574" s="3" t="str">
        <f t="shared" si="144"/>
        <v/>
      </c>
      <c r="DC574" s="3" t="str">
        <f t="shared" si="144"/>
        <v/>
      </c>
      <c r="DD574" s="3" t="str">
        <f t="shared" si="144"/>
        <v/>
      </c>
      <c r="DE574" s="3" t="str">
        <f t="shared" si="144"/>
        <v/>
      </c>
      <c r="DF574" s="3" t="str">
        <f t="shared" si="144"/>
        <v/>
      </c>
      <c r="DG574" s="3" t="str">
        <f t="shared" si="144"/>
        <v/>
      </c>
      <c r="DH574" s="3" t="str">
        <f t="shared" si="140"/>
        <v/>
      </c>
      <c r="DI574" s="3" t="str">
        <f t="shared" si="140"/>
        <v/>
      </c>
      <c r="DJ574" s="3" t="str">
        <f t="shared" si="140"/>
        <v/>
      </c>
      <c r="DK574" s="3" t="str">
        <f t="shared" si="140"/>
        <v/>
      </c>
      <c r="DL574" s="3" t="str">
        <f t="shared" si="140"/>
        <v/>
      </c>
      <c r="DM574" s="3" t="str">
        <f t="shared" si="145"/>
        <v/>
      </c>
      <c r="DN574" s="3" t="str">
        <f t="shared" si="145"/>
        <v/>
      </c>
      <c r="DO574" s="3" t="str">
        <f t="shared" si="145"/>
        <v/>
      </c>
      <c r="DP574" s="3" t="str">
        <f t="shared" si="142"/>
        <v/>
      </c>
      <c r="DQ574" s="3" t="str">
        <f t="shared" si="142"/>
        <v/>
      </c>
      <c r="DR574" s="3" t="str">
        <f t="shared" si="142"/>
        <v/>
      </c>
      <c r="DS574" s="3" t="str">
        <f t="shared" si="142"/>
        <v/>
      </c>
      <c r="DT574" s="3" t="str">
        <f t="shared" si="142"/>
        <v/>
      </c>
      <c r="DU574" s="3" t="str">
        <f t="shared" si="136"/>
        <v/>
      </c>
      <c r="DV574" s="3" t="str">
        <f t="shared" si="136"/>
        <v/>
      </c>
    </row>
    <row r="575" spans="1:126" ht="60">
      <c r="A575" t="s">
        <v>115</v>
      </c>
      <c r="B575">
        <v>2021</v>
      </c>
      <c r="C575" t="s">
        <v>114</v>
      </c>
      <c r="D575">
        <v>106990</v>
      </c>
      <c r="E575" s="31">
        <v>1321220356226</v>
      </c>
      <c r="F575" t="s">
        <v>906</v>
      </c>
      <c r="G575">
        <v>325211</v>
      </c>
      <c r="H575" t="s">
        <v>907</v>
      </c>
      <c r="I575" t="s">
        <v>908</v>
      </c>
      <c r="J575" t="s">
        <v>296</v>
      </c>
      <c r="K575" t="s">
        <v>148</v>
      </c>
      <c r="L575">
        <v>77507</v>
      </c>
      <c r="M575" s="3" t="str">
        <f t="shared" si="132"/>
        <v>95. USED AS A REACTANT, 97. P102  RAW MATERIALS</v>
      </c>
      <c r="N575" s="3" t="s">
        <v>66</v>
      </c>
      <c r="O575" s="3" t="s">
        <v>1456</v>
      </c>
      <c r="P575">
        <v>2760</v>
      </c>
      <c r="Q575">
        <v>2186</v>
      </c>
      <c r="R575">
        <v>4946</v>
      </c>
      <c r="S575" s="3" t="s">
        <v>1405</v>
      </c>
      <c r="T575" s="3" t="s">
        <v>1405</v>
      </c>
      <c r="U575" s="3" t="s">
        <v>1405</v>
      </c>
      <c r="V575" s="3" t="s">
        <v>1405</v>
      </c>
      <c r="W575" s="3" t="s">
        <v>1405</v>
      </c>
      <c r="X575" s="3" t="s">
        <v>1405</v>
      </c>
      <c r="Y575" s="3" t="s">
        <v>1407</v>
      </c>
      <c r="Z575" s="3" t="s">
        <v>1405</v>
      </c>
      <c r="AA575" s="3" t="s">
        <v>1407</v>
      </c>
      <c r="AB575" s="3" t="s">
        <v>1405</v>
      </c>
      <c r="AC575" s="3" t="s">
        <v>1405</v>
      </c>
      <c r="AD575" s="3" t="s">
        <v>1405</v>
      </c>
      <c r="AE575" s="3" t="s">
        <v>1405</v>
      </c>
      <c r="AF575" s="3" t="s">
        <v>1405</v>
      </c>
      <c r="AG575" s="3" t="s">
        <v>1405</v>
      </c>
      <c r="AH575" s="3" t="s">
        <v>1405</v>
      </c>
      <c r="AI575" s="3" t="s">
        <v>1405</v>
      </c>
      <c r="AJ575" s="3" t="s">
        <v>1405</v>
      </c>
      <c r="AK575" s="3" t="s">
        <v>1405</v>
      </c>
      <c r="AL575" s="3" t="s">
        <v>1405</v>
      </c>
      <c r="AM575" s="3" t="s">
        <v>1405</v>
      </c>
      <c r="AN575" s="3" t="s">
        <v>1405</v>
      </c>
      <c r="AO575" s="3" t="s">
        <v>1405</v>
      </c>
      <c r="AP575" s="3" t="s">
        <v>1405</v>
      </c>
      <c r="AQ575" s="3" t="s">
        <v>1405</v>
      </c>
      <c r="AR575" s="3" t="s">
        <v>1405</v>
      </c>
      <c r="AS575" s="3" t="s">
        <v>1405</v>
      </c>
      <c r="AT575" s="3" t="s">
        <v>1405</v>
      </c>
      <c r="AU575" s="3" t="s">
        <v>1405</v>
      </c>
      <c r="AV575" s="3" t="s">
        <v>1405</v>
      </c>
      <c r="AW575" s="3" t="s">
        <v>1405</v>
      </c>
      <c r="AX575" s="3" t="s">
        <v>1405</v>
      </c>
      <c r="AY575" s="3" t="s">
        <v>1405</v>
      </c>
      <c r="AZ575" s="3" t="s">
        <v>1405</v>
      </c>
      <c r="BA575" s="3" t="s">
        <v>1405</v>
      </c>
      <c r="BB575" s="3" t="s">
        <v>1405</v>
      </c>
      <c r="BC575" s="3" t="s">
        <v>1405</v>
      </c>
      <c r="BD575" s="3" t="s">
        <v>1405</v>
      </c>
      <c r="BE575" s="3" t="s">
        <v>1405</v>
      </c>
      <c r="BF575" s="3" t="s">
        <v>1405</v>
      </c>
      <c r="BG575" s="3" t="s">
        <v>1405</v>
      </c>
      <c r="BH575" s="3" t="s">
        <v>1405</v>
      </c>
      <c r="BI575" s="3" t="s">
        <v>1405</v>
      </c>
      <c r="BJ575" s="3" t="s">
        <v>1405</v>
      </c>
      <c r="BK575" s="3" t="s">
        <v>1405</v>
      </c>
      <c r="BL575" s="3" t="s">
        <v>1405</v>
      </c>
      <c r="BM575" s="3" t="s">
        <v>1405</v>
      </c>
      <c r="BN575" s="3" t="s">
        <v>1405</v>
      </c>
      <c r="BO575" s="3" t="s">
        <v>1405</v>
      </c>
      <c r="BP575" s="3" t="s">
        <v>1405</v>
      </c>
      <c r="BQ575" s="3" t="s">
        <v>1405</v>
      </c>
      <c r="BR575" s="3" t="s">
        <v>1405</v>
      </c>
      <c r="BS575" s="3" t="s">
        <v>1405</v>
      </c>
      <c r="BT575" s="3" t="s">
        <v>1405</v>
      </c>
      <c r="BU575" s="3" t="str">
        <f t="shared" si="139"/>
        <v/>
      </c>
      <c r="BV575" s="3" t="str">
        <f t="shared" si="139"/>
        <v/>
      </c>
      <c r="BW575" s="3" t="str">
        <f t="shared" si="139"/>
        <v/>
      </c>
      <c r="BX575" s="3" t="str">
        <f t="shared" si="139"/>
        <v/>
      </c>
      <c r="BY575" s="3" t="str">
        <f t="shared" si="138"/>
        <v/>
      </c>
      <c r="BZ575" s="3" t="str">
        <f t="shared" si="138"/>
        <v/>
      </c>
      <c r="CA575" s="3" t="str">
        <f t="shared" si="138"/>
        <v>95. USED AS A REACTANT</v>
      </c>
      <c r="CB575" s="3" t="str">
        <f t="shared" si="138"/>
        <v/>
      </c>
      <c r="CC575" s="3" t="str">
        <f t="shared" si="138"/>
        <v>97. P102  RAW MATERIALS</v>
      </c>
      <c r="CD575" s="3" t="str">
        <f t="shared" si="138"/>
        <v/>
      </c>
      <c r="CE575" s="3" t="str">
        <f t="shared" si="138"/>
        <v/>
      </c>
      <c r="CF575" s="3" t="str">
        <f t="shared" si="138"/>
        <v/>
      </c>
      <c r="CG575" s="3" t="str">
        <f t="shared" si="143"/>
        <v/>
      </c>
      <c r="CH575" s="3" t="str">
        <f t="shared" si="143"/>
        <v/>
      </c>
      <c r="CI575" s="3" t="str">
        <f t="shared" si="143"/>
        <v/>
      </c>
      <c r="CJ575" s="3" t="str">
        <f t="shared" si="143"/>
        <v/>
      </c>
      <c r="CK575" s="3" t="str">
        <f t="shared" si="143"/>
        <v/>
      </c>
      <c r="CL575" s="3" t="str">
        <f t="shared" si="143"/>
        <v/>
      </c>
      <c r="CM575" s="3" t="str">
        <f t="shared" si="143"/>
        <v/>
      </c>
      <c r="CN575" s="3" t="str">
        <f t="shared" si="143"/>
        <v/>
      </c>
      <c r="CO575" s="3" t="str">
        <f t="shared" si="143"/>
        <v/>
      </c>
      <c r="CP575" s="3" t="str">
        <f t="shared" si="143"/>
        <v/>
      </c>
      <c r="CQ575" s="3" t="str">
        <f t="shared" si="143"/>
        <v/>
      </c>
      <c r="CR575" s="3" t="str">
        <f t="shared" si="143"/>
        <v/>
      </c>
      <c r="CS575" s="3" t="str">
        <f t="shared" si="143"/>
        <v/>
      </c>
      <c r="CT575" s="3" t="str">
        <f t="shared" si="141"/>
        <v/>
      </c>
      <c r="CU575" s="3" t="str">
        <f t="shared" si="141"/>
        <v/>
      </c>
      <c r="CV575" s="3" t="str">
        <f t="shared" si="141"/>
        <v/>
      </c>
      <c r="CW575" s="3" t="str">
        <f t="shared" si="141"/>
        <v/>
      </c>
      <c r="CX575" s="3" t="str">
        <f t="shared" si="141"/>
        <v/>
      </c>
      <c r="CY575" s="3" t="str">
        <f t="shared" si="141"/>
        <v/>
      </c>
      <c r="CZ575" s="3" t="str">
        <f t="shared" si="144"/>
        <v/>
      </c>
      <c r="DA575" s="3" t="str">
        <f t="shared" si="144"/>
        <v/>
      </c>
      <c r="DB575" s="3" t="str">
        <f t="shared" si="144"/>
        <v/>
      </c>
      <c r="DC575" s="3" t="str">
        <f t="shared" si="144"/>
        <v/>
      </c>
      <c r="DD575" s="3" t="str">
        <f t="shared" si="144"/>
        <v/>
      </c>
      <c r="DE575" s="3" t="str">
        <f t="shared" si="144"/>
        <v/>
      </c>
      <c r="DF575" s="3" t="str">
        <f t="shared" si="144"/>
        <v/>
      </c>
      <c r="DG575" s="3" t="str">
        <f t="shared" si="144"/>
        <v/>
      </c>
      <c r="DH575" s="3" t="str">
        <f t="shared" si="140"/>
        <v/>
      </c>
      <c r="DI575" s="3" t="str">
        <f t="shared" si="140"/>
        <v/>
      </c>
      <c r="DJ575" s="3" t="str">
        <f t="shared" si="140"/>
        <v/>
      </c>
      <c r="DK575" s="3" t="str">
        <f t="shared" si="140"/>
        <v/>
      </c>
      <c r="DL575" s="3" t="str">
        <f t="shared" si="140"/>
        <v/>
      </c>
      <c r="DM575" s="3" t="str">
        <f t="shared" si="145"/>
        <v/>
      </c>
      <c r="DN575" s="3" t="str">
        <f t="shared" si="145"/>
        <v/>
      </c>
      <c r="DO575" s="3" t="str">
        <f t="shared" si="145"/>
        <v/>
      </c>
      <c r="DP575" s="3" t="str">
        <f t="shared" si="142"/>
        <v/>
      </c>
      <c r="DQ575" s="3" t="str">
        <f t="shared" si="142"/>
        <v/>
      </c>
      <c r="DR575" s="3" t="str">
        <f t="shared" si="142"/>
        <v/>
      </c>
      <c r="DS575" s="3" t="str">
        <f t="shared" si="142"/>
        <v/>
      </c>
      <c r="DT575" s="3" t="str">
        <f t="shared" si="142"/>
        <v/>
      </c>
      <c r="DU575" s="3" t="str">
        <f t="shared" si="136"/>
        <v/>
      </c>
      <c r="DV575" s="3" t="str">
        <f t="shared" si="136"/>
        <v/>
      </c>
    </row>
    <row r="576" spans="1:126" ht="30">
      <c r="A576" t="s">
        <v>454</v>
      </c>
      <c r="B576">
        <v>2016</v>
      </c>
      <c r="C576" t="s">
        <v>114</v>
      </c>
      <c r="D576">
        <v>106990</v>
      </c>
      <c r="E576" s="31">
        <v>1316215573546</v>
      </c>
      <c r="F576" t="s">
        <v>909</v>
      </c>
      <c r="G576">
        <v>324110</v>
      </c>
      <c r="H576" t="s">
        <v>910</v>
      </c>
      <c r="I576" t="s">
        <v>911</v>
      </c>
      <c r="J576" t="s">
        <v>912</v>
      </c>
      <c r="K576" t="s">
        <v>148</v>
      </c>
      <c r="L576">
        <v>77547</v>
      </c>
      <c r="M576" s="3" t="str">
        <f t="shared" si="132"/>
        <v/>
      </c>
      <c r="N576" s="3" t="s">
        <v>58</v>
      </c>
      <c r="O576" s="3" t="s">
        <v>1465</v>
      </c>
      <c r="P576">
        <v>500</v>
      </c>
      <c r="Q576">
        <v>500</v>
      </c>
      <c r="R576">
        <f t="shared" ref="R576:R581" si="146">SUM(P576:Q576)</f>
        <v>1000</v>
      </c>
      <c r="S576" s="3" t="s">
        <v>1405</v>
      </c>
      <c r="T576" s="3" t="s">
        <v>1405</v>
      </c>
      <c r="U576" s="3" t="s">
        <v>1405</v>
      </c>
      <c r="V576" s="3" t="s">
        <v>1405</v>
      </c>
      <c r="W576" s="3" t="s">
        <v>1405</v>
      </c>
      <c r="X576" s="3" t="s">
        <v>1405</v>
      </c>
      <c r="Y576" s="3" t="s">
        <v>1405</v>
      </c>
      <c r="AE576" s="3" t="s">
        <v>1405</v>
      </c>
      <c r="AR576" s="3" t="s">
        <v>1405</v>
      </c>
      <c r="AS576" s="3" t="s">
        <v>1405</v>
      </c>
      <c r="AT576" s="3" t="s">
        <v>1405</v>
      </c>
      <c r="AV576" s="3" t="s">
        <v>1405</v>
      </c>
      <c r="BD576" s="3" t="s">
        <v>1405</v>
      </c>
      <c r="BK576" s="3" t="s">
        <v>1405</v>
      </c>
      <c r="BU576" s="3" t="str">
        <f t="shared" si="139"/>
        <v/>
      </c>
      <c r="BV576" s="3" t="str">
        <f t="shared" si="139"/>
        <v/>
      </c>
      <c r="BW576" s="3" t="str">
        <f t="shared" si="139"/>
        <v/>
      </c>
      <c r="BX576" s="3" t="str">
        <f t="shared" si="139"/>
        <v/>
      </c>
      <c r="BY576" s="3" t="str">
        <f t="shared" si="138"/>
        <v/>
      </c>
      <c r="BZ576" s="3" t="str">
        <f t="shared" si="138"/>
        <v/>
      </c>
      <c r="CA576" s="3" t="str">
        <f t="shared" si="138"/>
        <v/>
      </c>
      <c r="CB576" s="3" t="str">
        <f t="shared" si="138"/>
        <v/>
      </c>
      <c r="CC576" s="3" t="str">
        <f t="shared" si="138"/>
        <v/>
      </c>
      <c r="CD576" s="3" t="str">
        <f t="shared" si="138"/>
        <v/>
      </c>
      <c r="CE576" s="3" t="str">
        <f t="shared" si="138"/>
        <v/>
      </c>
      <c r="CF576" s="3" t="str">
        <f t="shared" si="138"/>
        <v/>
      </c>
      <c r="CG576" s="3" t="str">
        <f t="shared" si="143"/>
        <v/>
      </c>
      <c r="CH576" s="3" t="str">
        <f t="shared" si="143"/>
        <v/>
      </c>
      <c r="CI576" s="3" t="str">
        <f t="shared" si="143"/>
        <v/>
      </c>
      <c r="CJ576" s="3" t="str">
        <f t="shared" si="143"/>
        <v/>
      </c>
      <c r="CK576" s="3" t="str">
        <f t="shared" si="143"/>
        <v/>
      </c>
      <c r="CL576" s="3" t="str">
        <f t="shared" si="143"/>
        <v/>
      </c>
      <c r="CM576" s="3" t="str">
        <f t="shared" si="143"/>
        <v/>
      </c>
      <c r="CN576" s="3" t="str">
        <f t="shared" si="143"/>
        <v/>
      </c>
      <c r="CO576" s="3" t="str">
        <f t="shared" si="143"/>
        <v/>
      </c>
      <c r="CP576" s="3" t="str">
        <f t="shared" si="143"/>
        <v/>
      </c>
      <c r="CQ576" s="3" t="str">
        <f t="shared" si="143"/>
        <v/>
      </c>
      <c r="CR576" s="3" t="str">
        <f t="shared" si="143"/>
        <v/>
      </c>
      <c r="CS576" s="3" t="str">
        <f t="shared" si="143"/>
        <v/>
      </c>
      <c r="CT576" s="3" t="str">
        <f t="shared" si="141"/>
        <v/>
      </c>
      <c r="CU576" s="3" t="str">
        <f t="shared" si="141"/>
        <v/>
      </c>
      <c r="CV576" s="3" t="str">
        <f t="shared" si="141"/>
        <v/>
      </c>
      <c r="CW576" s="3" t="str">
        <f t="shared" si="141"/>
        <v/>
      </c>
      <c r="CX576" s="3" t="str">
        <f t="shared" si="141"/>
        <v/>
      </c>
      <c r="CY576" s="3" t="str">
        <f t="shared" si="141"/>
        <v/>
      </c>
      <c r="CZ576" s="3" t="str">
        <f t="shared" si="144"/>
        <v/>
      </c>
      <c r="DA576" s="3" t="str">
        <f t="shared" si="144"/>
        <v/>
      </c>
      <c r="DB576" s="3" t="str">
        <f t="shared" si="144"/>
        <v/>
      </c>
      <c r="DC576" s="3" t="str">
        <f t="shared" si="144"/>
        <v/>
      </c>
      <c r="DD576" s="3" t="str">
        <f t="shared" si="144"/>
        <v/>
      </c>
      <c r="DE576" s="3" t="str">
        <f t="shared" si="144"/>
        <v/>
      </c>
      <c r="DF576" s="3" t="str">
        <f t="shared" si="144"/>
        <v/>
      </c>
      <c r="DG576" s="3" t="str">
        <f t="shared" si="144"/>
        <v/>
      </c>
      <c r="DH576" s="3" t="str">
        <f t="shared" si="140"/>
        <v/>
      </c>
      <c r="DI576" s="3" t="str">
        <f t="shared" si="140"/>
        <v/>
      </c>
      <c r="DJ576" s="3" t="str">
        <f t="shared" si="140"/>
        <v/>
      </c>
      <c r="DK576" s="3" t="str">
        <f t="shared" si="140"/>
        <v/>
      </c>
      <c r="DL576" s="3" t="str">
        <f t="shared" si="140"/>
        <v/>
      </c>
      <c r="DM576" s="3" t="str">
        <f t="shared" si="145"/>
        <v/>
      </c>
      <c r="DN576" s="3" t="str">
        <f t="shared" si="145"/>
        <v/>
      </c>
      <c r="DO576" s="3" t="str">
        <f t="shared" si="145"/>
        <v/>
      </c>
      <c r="DP576" s="3" t="str">
        <f t="shared" si="142"/>
        <v/>
      </c>
      <c r="DQ576" s="3" t="str">
        <f t="shared" si="142"/>
        <v/>
      </c>
      <c r="DR576" s="3" t="str">
        <f t="shared" si="142"/>
        <v/>
      </c>
      <c r="DS576" s="3" t="str">
        <f t="shared" si="142"/>
        <v/>
      </c>
      <c r="DT576" s="3" t="str">
        <f t="shared" si="142"/>
        <v/>
      </c>
      <c r="DU576" s="3" t="str">
        <f t="shared" si="136"/>
        <v/>
      </c>
      <c r="DV576" s="3" t="str">
        <f t="shared" si="136"/>
        <v/>
      </c>
    </row>
    <row r="577" spans="1:126" ht="30">
      <c r="A577" t="s">
        <v>454</v>
      </c>
      <c r="B577">
        <v>2017</v>
      </c>
      <c r="C577" t="s">
        <v>114</v>
      </c>
      <c r="D577">
        <v>106990</v>
      </c>
      <c r="E577" s="31">
        <v>1317216461549</v>
      </c>
      <c r="F577" t="s">
        <v>909</v>
      </c>
      <c r="G577">
        <v>324110</v>
      </c>
      <c r="H577" t="s">
        <v>910</v>
      </c>
      <c r="I577" t="s">
        <v>911</v>
      </c>
      <c r="J577" t="s">
        <v>912</v>
      </c>
      <c r="K577" t="s">
        <v>148</v>
      </c>
      <c r="L577">
        <v>77547</v>
      </c>
      <c r="M577" s="3" t="str">
        <f t="shared" si="132"/>
        <v/>
      </c>
      <c r="N577" s="3" t="s">
        <v>58</v>
      </c>
      <c r="O577" s="3" t="s">
        <v>1465</v>
      </c>
      <c r="P577">
        <v>500</v>
      </c>
      <c r="Q577">
        <v>500</v>
      </c>
      <c r="R577">
        <f t="shared" si="146"/>
        <v>1000</v>
      </c>
      <c r="S577" s="3" t="s">
        <v>1405</v>
      </c>
      <c r="T577" s="3" t="s">
        <v>1405</v>
      </c>
      <c r="U577" s="3" t="s">
        <v>1405</v>
      </c>
      <c r="V577" s="3" t="s">
        <v>1405</v>
      </c>
      <c r="W577" s="3" t="s">
        <v>1405</v>
      </c>
      <c r="X577" s="3" t="s">
        <v>1405</v>
      </c>
      <c r="Y577" s="3" t="s">
        <v>1405</v>
      </c>
      <c r="AE577" s="3" t="s">
        <v>1405</v>
      </c>
      <c r="AR577" s="3" t="s">
        <v>1405</v>
      </c>
      <c r="AS577" s="3" t="s">
        <v>1405</v>
      </c>
      <c r="AT577" s="3" t="s">
        <v>1405</v>
      </c>
      <c r="AV577" s="3" t="s">
        <v>1405</v>
      </c>
      <c r="BD577" s="3" t="s">
        <v>1405</v>
      </c>
      <c r="BK577" s="3" t="s">
        <v>1405</v>
      </c>
      <c r="BU577" s="3" t="str">
        <f t="shared" si="139"/>
        <v/>
      </c>
      <c r="BV577" s="3" t="str">
        <f t="shared" si="139"/>
        <v/>
      </c>
      <c r="BW577" s="3" t="str">
        <f t="shared" si="139"/>
        <v/>
      </c>
      <c r="BX577" s="3" t="str">
        <f t="shared" si="139"/>
        <v/>
      </c>
      <c r="BY577" s="3" t="str">
        <f t="shared" si="138"/>
        <v/>
      </c>
      <c r="BZ577" s="3" t="str">
        <f t="shared" si="138"/>
        <v/>
      </c>
      <c r="CA577" s="3" t="str">
        <f t="shared" si="138"/>
        <v/>
      </c>
      <c r="CB577" s="3" t="str">
        <f t="shared" si="138"/>
        <v/>
      </c>
      <c r="CC577" s="3" t="str">
        <f t="shared" si="138"/>
        <v/>
      </c>
      <c r="CD577" s="3" t="str">
        <f t="shared" si="138"/>
        <v/>
      </c>
      <c r="CE577" s="3" t="str">
        <f t="shared" si="138"/>
        <v/>
      </c>
      <c r="CF577" s="3" t="str">
        <f t="shared" si="138"/>
        <v/>
      </c>
      <c r="CG577" s="3" t="str">
        <f t="shared" si="143"/>
        <v/>
      </c>
      <c r="CH577" s="3" t="str">
        <f t="shared" si="143"/>
        <v/>
      </c>
      <c r="CI577" s="3" t="str">
        <f t="shared" si="143"/>
        <v/>
      </c>
      <c r="CJ577" s="3" t="str">
        <f t="shared" si="143"/>
        <v/>
      </c>
      <c r="CK577" s="3" t="str">
        <f t="shared" si="143"/>
        <v/>
      </c>
      <c r="CL577" s="3" t="str">
        <f t="shared" si="143"/>
        <v/>
      </c>
      <c r="CM577" s="3" t="str">
        <f t="shared" si="143"/>
        <v/>
      </c>
      <c r="CN577" s="3" t="str">
        <f t="shared" si="143"/>
        <v/>
      </c>
      <c r="CO577" s="3" t="str">
        <f t="shared" si="143"/>
        <v/>
      </c>
      <c r="CP577" s="3" t="str">
        <f t="shared" si="143"/>
        <v/>
      </c>
      <c r="CQ577" s="3" t="str">
        <f t="shared" si="143"/>
        <v/>
      </c>
      <c r="CR577" s="3" t="str">
        <f t="shared" si="143"/>
        <v/>
      </c>
      <c r="CS577" s="3" t="str">
        <f t="shared" si="143"/>
        <v/>
      </c>
      <c r="CT577" s="3" t="str">
        <f t="shared" si="141"/>
        <v/>
      </c>
      <c r="CU577" s="3" t="str">
        <f t="shared" si="141"/>
        <v/>
      </c>
      <c r="CV577" s="3" t="str">
        <f t="shared" si="141"/>
        <v/>
      </c>
      <c r="CW577" s="3" t="str">
        <f t="shared" si="141"/>
        <v/>
      </c>
      <c r="CX577" s="3" t="str">
        <f t="shared" si="141"/>
        <v/>
      </c>
      <c r="CY577" s="3" t="str">
        <f t="shared" si="141"/>
        <v/>
      </c>
      <c r="CZ577" s="3" t="str">
        <f t="shared" si="144"/>
        <v/>
      </c>
      <c r="DA577" s="3" t="str">
        <f t="shared" si="144"/>
        <v/>
      </c>
      <c r="DB577" s="3" t="str">
        <f t="shared" si="144"/>
        <v/>
      </c>
      <c r="DC577" s="3" t="str">
        <f t="shared" si="144"/>
        <v/>
      </c>
      <c r="DD577" s="3" t="str">
        <f t="shared" si="144"/>
        <v/>
      </c>
      <c r="DE577" s="3" t="str">
        <f t="shared" si="144"/>
        <v/>
      </c>
      <c r="DF577" s="3" t="str">
        <f t="shared" si="144"/>
        <v/>
      </c>
      <c r="DG577" s="3" t="str">
        <f t="shared" si="144"/>
        <v/>
      </c>
      <c r="DH577" s="3" t="str">
        <f t="shared" si="140"/>
        <v/>
      </c>
      <c r="DI577" s="3" t="str">
        <f t="shared" si="140"/>
        <v/>
      </c>
      <c r="DJ577" s="3" t="str">
        <f t="shared" si="140"/>
        <v/>
      </c>
      <c r="DK577" s="3" t="str">
        <f t="shared" si="140"/>
        <v/>
      </c>
      <c r="DL577" s="3" t="str">
        <f t="shared" si="140"/>
        <v/>
      </c>
      <c r="DM577" s="3" t="str">
        <f t="shared" si="145"/>
        <v/>
      </c>
      <c r="DN577" s="3" t="str">
        <f t="shared" si="145"/>
        <v/>
      </c>
      <c r="DO577" s="3" t="str">
        <f t="shared" si="145"/>
        <v/>
      </c>
      <c r="DP577" s="3" t="str">
        <f t="shared" si="142"/>
        <v/>
      </c>
      <c r="DQ577" s="3" t="str">
        <f t="shared" si="142"/>
        <v/>
      </c>
      <c r="DR577" s="3" t="str">
        <f t="shared" si="142"/>
        <v/>
      </c>
      <c r="DS577" s="3" t="str">
        <f t="shared" si="142"/>
        <v/>
      </c>
      <c r="DT577" s="3" t="str">
        <f t="shared" si="142"/>
        <v/>
      </c>
      <c r="DU577" s="3" t="str">
        <f t="shared" si="136"/>
        <v/>
      </c>
      <c r="DV577" s="3" t="str">
        <f t="shared" si="136"/>
        <v/>
      </c>
    </row>
    <row r="578" spans="1:126" ht="30">
      <c r="A578" t="s">
        <v>454</v>
      </c>
      <c r="B578">
        <v>2018</v>
      </c>
      <c r="C578" t="s">
        <v>114</v>
      </c>
      <c r="D578">
        <v>106990</v>
      </c>
      <c r="E578" s="31">
        <v>1318217330303</v>
      </c>
      <c r="F578" t="s">
        <v>909</v>
      </c>
      <c r="G578">
        <v>324110</v>
      </c>
      <c r="H578" t="s">
        <v>910</v>
      </c>
      <c r="I578" t="s">
        <v>911</v>
      </c>
      <c r="J578" t="s">
        <v>912</v>
      </c>
      <c r="K578" t="s">
        <v>148</v>
      </c>
      <c r="L578">
        <v>77547</v>
      </c>
      <c r="M578" s="3" t="str">
        <f t="shared" ref="M578:M641" si="147">_xlfn.TEXTJOIN(", ", TRUE, BU578:DV578)</f>
        <v/>
      </c>
      <c r="N578" s="3" t="s">
        <v>58</v>
      </c>
      <c r="O578" s="3" t="s">
        <v>1465</v>
      </c>
      <c r="P578">
        <v>500</v>
      </c>
      <c r="Q578">
        <v>500</v>
      </c>
      <c r="R578">
        <f t="shared" si="146"/>
        <v>1000</v>
      </c>
      <c r="S578" s="3" t="s">
        <v>1405</v>
      </c>
      <c r="T578" s="3" t="s">
        <v>1405</v>
      </c>
      <c r="U578" s="3" t="s">
        <v>1405</v>
      </c>
      <c r="V578" s="3" t="s">
        <v>1405</v>
      </c>
      <c r="W578" s="3" t="s">
        <v>1405</v>
      </c>
      <c r="X578" s="3" t="s">
        <v>1405</v>
      </c>
      <c r="Y578" s="3" t="s">
        <v>1405</v>
      </c>
      <c r="AE578" s="3" t="s">
        <v>1405</v>
      </c>
      <c r="AR578" s="3" t="s">
        <v>1405</v>
      </c>
      <c r="AS578" s="3" t="s">
        <v>1405</v>
      </c>
      <c r="AT578" s="3" t="s">
        <v>1405</v>
      </c>
      <c r="AV578" s="3" t="s">
        <v>1405</v>
      </c>
      <c r="BD578" s="3" t="s">
        <v>1405</v>
      </c>
      <c r="BK578" s="3" t="s">
        <v>1405</v>
      </c>
      <c r="BU578" s="3" t="str">
        <f t="shared" si="139"/>
        <v/>
      </c>
      <c r="BV578" s="3" t="str">
        <f t="shared" si="139"/>
        <v/>
      </c>
      <c r="BW578" s="3" t="str">
        <f t="shared" si="139"/>
        <v/>
      </c>
      <c r="BX578" s="3" t="str">
        <f t="shared" si="139"/>
        <v/>
      </c>
      <c r="BY578" s="3" t="str">
        <f t="shared" si="138"/>
        <v/>
      </c>
      <c r="BZ578" s="3" t="str">
        <f t="shared" si="138"/>
        <v/>
      </c>
      <c r="CA578" s="3" t="str">
        <f t="shared" si="138"/>
        <v/>
      </c>
      <c r="CB578" s="3" t="str">
        <f t="shared" si="138"/>
        <v/>
      </c>
      <c r="CC578" s="3" t="str">
        <f t="shared" si="138"/>
        <v/>
      </c>
      <c r="CD578" s="3" t="str">
        <f t="shared" si="138"/>
        <v/>
      </c>
      <c r="CE578" s="3" t="str">
        <f t="shared" si="138"/>
        <v/>
      </c>
      <c r="CF578" s="3" t="str">
        <f t="shared" si="138"/>
        <v/>
      </c>
      <c r="CG578" s="3" t="str">
        <f t="shared" si="143"/>
        <v/>
      </c>
      <c r="CH578" s="3" t="str">
        <f t="shared" si="143"/>
        <v/>
      </c>
      <c r="CI578" s="3" t="str">
        <f t="shared" si="143"/>
        <v/>
      </c>
      <c r="CJ578" s="3" t="str">
        <f t="shared" si="143"/>
        <v/>
      </c>
      <c r="CK578" s="3" t="str">
        <f t="shared" si="143"/>
        <v/>
      </c>
      <c r="CL578" s="3" t="str">
        <f t="shared" si="143"/>
        <v/>
      </c>
      <c r="CM578" s="3" t="str">
        <f t="shared" si="143"/>
        <v/>
      </c>
      <c r="CN578" s="3" t="str">
        <f t="shared" si="143"/>
        <v/>
      </c>
      <c r="CO578" s="3" t="str">
        <f t="shared" si="143"/>
        <v/>
      </c>
      <c r="CP578" s="3" t="str">
        <f t="shared" si="143"/>
        <v/>
      </c>
      <c r="CQ578" s="3" t="str">
        <f t="shared" si="143"/>
        <v/>
      </c>
      <c r="CR578" s="3" t="str">
        <f t="shared" si="143"/>
        <v/>
      </c>
      <c r="CS578" s="3" t="str">
        <f t="shared" si="143"/>
        <v/>
      </c>
      <c r="CT578" s="3" t="str">
        <f t="shared" si="141"/>
        <v/>
      </c>
      <c r="CU578" s="3" t="str">
        <f t="shared" si="141"/>
        <v/>
      </c>
      <c r="CV578" s="3" t="str">
        <f t="shared" si="141"/>
        <v/>
      </c>
      <c r="CW578" s="3" t="str">
        <f t="shared" si="141"/>
        <v/>
      </c>
      <c r="CX578" s="3" t="str">
        <f t="shared" si="141"/>
        <v/>
      </c>
      <c r="CY578" s="3" t="str">
        <f t="shared" si="141"/>
        <v/>
      </c>
      <c r="CZ578" s="3" t="str">
        <f t="shared" si="144"/>
        <v/>
      </c>
      <c r="DA578" s="3" t="str">
        <f t="shared" si="144"/>
        <v/>
      </c>
      <c r="DB578" s="3" t="str">
        <f t="shared" si="144"/>
        <v/>
      </c>
      <c r="DC578" s="3" t="str">
        <f t="shared" si="144"/>
        <v/>
      </c>
      <c r="DD578" s="3" t="str">
        <f t="shared" si="144"/>
        <v/>
      </c>
      <c r="DE578" s="3" t="str">
        <f t="shared" si="144"/>
        <v/>
      </c>
      <c r="DF578" s="3" t="str">
        <f t="shared" si="144"/>
        <v/>
      </c>
      <c r="DG578" s="3" t="str">
        <f t="shared" si="144"/>
        <v/>
      </c>
      <c r="DH578" s="3" t="str">
        <f t="shared" si="140"/>
        <v/>
      </c>
      <c r="DI578" s="3" t="str">
        <f t="shared" si="140"/>
        <v/>
      </c>
      <c r="DJ578" s="3" t="str">
        <f t="shared" si="140"/>
        <v/>
      </c>
      <c r="DK578" s="3" t="str">
        <f t="shared" si="140"/>
        <v/>
      </c>
      <c r="DL578" s="3" t="str">
        <f t="shared" si="140"/>
        <v/>
      </c>
      <c r="DM578" s="3" t="str">
        <f t="shared" si="145"/>
        <v/>
      </c>
      <c r="DN578" s="3" t="str">
        <f t="shared" si="145"/>
        <v/>
      </c>
      <c r="DO578" s="3" t="str">
        <f t="shared" si="145"/>
        <v/>
      </c>
      <c r="DP578" s="3" t="str">
        <f t="shared" si="142"/>
        <v/>
      </c>
      <c r="DQ578" s="3" t="str">
        <f t="shared" si="142"/>
        <v/>
      </c>
      <c r="DR578" s="3" t="str">
        <f t="shared" si="142"/>
        <v/>
      </c>
      <c r="DS578" s="3" t="str">
        <f t="shared" si="142"/>
        <v/>
      </c>
      <c r="DT578" s="3" t="str">
        <f t="shared" si="142"/>
        <v/>
      </c>
      <c r="DU578" s="3" t="str">
        <f t="shared" si="136"/>
        <v/>
      </c>
      <c r="DV578" s="3" t="str">
        <f t="shared" si="136"/>
        <v/>
      </c>
    </row>
    <row r="579" spans="1:126" ht="30">
      <c r="A579" t="s">
        <v>454</v>
      </c>
      <c r="B579">
        <v>2019</v>
      </c>
      <c r="C579" t="s">
        <v>114</v>
      </c>
      <c r="D579">
        <v>106990</v>
      </c>
      <c r="E579" s="31">
        <v>1319218154971</v>
      </c>
      <c r="F579" t="s">
        <v>909</v>
      </c>
      <c r="G579">
        <v>324110</v>
      </c>
      <c r="H579" t="s">
        <v>910</v>
      </c>
      <c r="I579" t="s">
        <v>911</v>
      </c>
      <c r="J579" t="s">
        <v>912</v>
      </c>
      <c r="K579" t="s">
        <v>148</v>
      </c>
      <c r="L579">
        <v>77547</v>
      </c>
      <c r="M579" s="3" t="str">
        <f t="shared" si="147"/>
        <v/>
      </c>
      <c r="N579" s="3" t="s">
        <v>58</v>
      </c>
      <c r="O579" s="3" t="s">
        <v>1465</v>
      </c>
      <c r="P579">
        <v>500</v>
      </c>
      <c r="Q579">
        <v>500</v>
      </c>
      <c r="R579">
        <f t="shared" si="146"/>
        <v>1000</v>
      </c>
      <c r="S579" s="3" t="s">
        <v>1405</v>
      </c>
      <c r="T579" s="3" t="s">
        <v>1405</v>
      </c>
      <c r="U579" s="3" t="s">
        <v>1405</v>
      </c>
      <c r="V579" s="3" t="s">
        <v>1405</v>
      </c>
      <c r="W579" s="3" t="s">
        <v>1405</v>
      </c>
      <c r="X579" s="3" t="s">
        <v>1405</v>
      </c>
      <c r="Y579" s="3" t="s">
        <v>1405</v>
      </c>
      <c r="AE579" s="3" t="s">
        <v>1405</v>
      </c>
      <c r="AR579" s="3" t="s">
        <v>1405</v>
      </c>
      <c r="AS579" s="3" t="s">
        <v>1405</v>
      </c>
      <c r="AT579" s="3" t="s">
        <v>1405</v>
      </c>
      <c r="AV579" s="3" t="s">
        <v>1405</v>
      </c>
      <c r="BD579" s="3" t="s">
        <v>1405</v>
      </c>
      <c r="BK579" s="3" t="s">
        <v>1405</v>
      </c>
      <c r="BU579" s="3" t="str">
        <f t="shared" si="139"/>
        <v/>
      </c>
      <c r="BV579" s="3" t="str">
        <f t="shared" si="139"/>
        <v/>
      </c>
      <c r="BW579" s="3" t="str">
        <f t="shared" si="139"/>
        <v/>
      </c>
      <c r="BX579" s="3" t="str">
        <f t="shared" si="139"/>
        <v/>
      </c>
      <c r="BY579" s="3" t="str">
        <f t="shared" si="138"/>
        <v/>
      </c>
      <c r="BZ579" s="3" t="str">
        <f t="shared" ref="BZ579:CN597" si="148">IF(X579="Yes", BZ$1,"")</f>
        <v/>
      </c>
      <c r="CA579" s="3" t="str">
        <f t="shared" si="148"/>
        <v/>
      </c>
      <c r="CB579" s="3" t="str">
        <f t="shared" si="148"/>
        <v/>
      </c>
      <c r="CC579" s="3" t="str">
        <f t="shared" si="148"/>
        <v/>
      </c>
      <c r="CD579" s="3" t="str">
        <f t="shared" si="148"/>
        <v/>
      </c>
      <c r="CE579" s="3" t="str">
        <f t="shared" si="148"/>
        <v/>
      </c>
      <c r="CF579" s="3" t="str">
        <f t="shared" si="148"/>
        <v/>
      </c>
      <c r="CG579" s="3" t="str">
        <f t="shared" si="143"/>
        <v/>
      </c>
      <c r="CH579" s="3" t="str">
        <f t="shared" si="143"/>
        <v/>
      </c>
      <c r="CI579" s="3" t="str">
        <f t="shared" si="143"/>
        <v/>
      </c>
      <c r="CJ579" s="3" t="str">
        <f t="shared" si="143"/>
        <v/>
      </c>
      <c r="CK579" s="3" t="str">
        <f t="shared" si="143"/>
        <v/>
      </c>
      <c r="CL579" s="3" t="str">
        <f t="shared" si="143"/>
        <v/>
      </c>
      <c r="CM579" s="3" t="str">
        <f t="shared" si="143"/>
        <v/>
      </c>
      <c r="CN579" s="3" t="str">
        <f t="shared" si="143"/>
        <v/>
      </c>
      <c r="CO579" s="3" t="str">
        <f t="shared" si="143"/>
        <v/>
      </c>
      <c r="CP579" s="3" t="str">
        <f t="shared" si="143"/>
        <v/>
      </c>
      <c r="CQ579" s="3" t="str">
        <f t="shared" si="143"/>
        <v/>
      </c>
      <c r="CR579" s="3" t="str">
        <f t="shared" si="143"/>
        <v/>
      </c>
      <c r="CS579" s="3" t="str">
        <f t="shared" si="143"/>
        <v/>
      </c>
      <c r="CT579" s="3" t="str">
        <f t="shared" si="141"/>
        <v/>
      </c>
      <c r="CU579" s="3" t="str">
        <f t="shared" si="141"/>
        <v/>
      </c>
      <c r="CV579" s="3" t="str">
        <f t="shared" si="141"/>
        <v/>
      </c>
      <c r="CW579" s="3" t="str">
        <f t="shared" si="141"/>
        <v/>
      </c>
      <c r="CX579" s="3" t="str">
        <f t="shared" si="141"/>
        <v/>
      </c>
      <c r="CY579" s="3" t="str">
        <f t="shared" si="141"/>
        <v/>
      </c>
      <c r="CZ579" s="3" t="str">
        <f t="shared" si="144"/>
        <v/>
      </c>
      <c r="DA579" s="3" t="str">
        <f t="shared" si="144"/>
        <v/>
      </c>
      <c r="DB579" s="3" t="str">
        <f t="shared" si="144"/>
        <v/>
      </c>
      <c r="DC579" s="3" t="str">
        <f t="shared" si="144"/>
        <v/>
      </c>
      <c r="DD579" s="3" t="str">
        <f t="shared" si="144"/>
        <v/>
      </c>
      <c r="DE579" s="3" t="str">
        <f t="shared" si="144"/>
        <v/>
      </c>
      <c r="DF579" s="3" t="str">
        <f t="shared" si="144"/>
        <v/>
      </c>
      <c r="DG579" s="3" t="str">
        <f t="shared" si="144"/>
        <v/>
      </c>
      <c r="DH579" s="3" t="str">
        <f t="shared" si="140"/>
        <v/>
      </c>
      <c r="DI579" s="3" t="str">
        <f t="shared" si="140"/>
        <v/>
      </c>
      <c r="DJ579" s="3" t="str">
        <f t="shared" si="140"/>
        <v/>
      </c>
      <c r="DK579" s="3" t="str">
        <f t="shared" si="140"/>
        <v/>
      </c>
      <c r="DL579" s="3" t="str">
        <f t="shared" si="140"/>
        <v/>
      </c>
      <c r="DM579" s="3" t="str">
        <f t="shared" si="145"/>
        <v/>
      </c>
      <c r="DN579" s="3" t="str">
        <f t="shared" si="145"/>
        <v/>
      </c>
      <c r="DO579" s="3" t="str">
        <f t="shared" si="145"/>
        <v/>
      </c>
      <c r="DP579" s="3" t="str">
        <f t="shared" si="142"/>
        <v/>
      </c>
      <c r="DQ579" s="3" t="str">
        <f t="shared" si="142"/>
        <v/>
      </c>
      <c r="DR579" s="3" t="str">
        <f t="shared" si="142"/>
        <v/>
      </c>
      <c r="DS579" s="3" t="str">
        <f t="shared" si="142"/>
        <v/>
      </c>
      <c r="DT579" s="3" t="str">
        <f t="shared" si="142"/>
        <v/>
      </c>
      <c r="DU579" s="3" t="str">
        <f t="shared" si="136"/>
        <v/>
      </c>
      <c r="DV579" s="3" t="str">
        <f t="shared" si="136"/>
        <v/>
      </c>
    </row>
    <row r="580" spans="1:126" ht="60">
      <c r="A580" t="s">
        <v>454</v>
      </c>
      <c r="B580">
        <v>2020</v>
      </c>
      <c r="C580" t="s">
        <v>114</v>
      </c>
      <c r="D580">
        <v>106990</v>
      </c>
      <c r="E580" s="31">
        <v>1320219095496</v>
      </c>
      <c r="F580" t="s">
        <v>909</v>
      </c>
      <c r="G580">
        <v>324110</v>
      </c>
      <c r="H580" t="s">
        <v>910</v>
      </c>
      <c r="I580" t="s">
        <v>911</v>
      </c>
      <c r="J580" t="s">
        <v>912</v>
      </c>
      <c r="K580" t="s">
        <v>148</v>
      </c>
      <c r="L580">
        <v>77547</v>
      </c>
      <c r="M580" s="3" t="str">
        <f t="shared" si="147"/>
        <v>116. AS A PROCESS IMPURITY</v>
      </c>
      <c r="N580" s="3" t="s">
        <v>58</v>
      </c>
      <c r="O580" s="3" t="s">
        <v>1465</v>
      </c>
      <c r="P580">
        <v>500</v>
      </c>
      <c r="Q580">
        <v>500</v>
      </c>
      <c r="R580">
        <f t="shared" si="146"/>
        <v>1000</v>
      </c>
      <c r="S580" s="3" t="s">
        <v>1405</v>
      </c>
      <c r="T580" s="3" t="s">
        <v>1405</v>
      </c>
      <c r="U580" s="3" t="s">
        <v>1405</v>
      </c>
      <c r="V580" s="3" t="s">
        <v>1405</v>
      </c>
      <c r="W580" s="3" t="s">
        <v>1405</v>
      </c>
      <c r="X580" s="3" t="s">
        <v>1405</v>
      </c>
      <c r="Y580" s="3" t="s">
        <v>1405</v>
      </c>
      <c r="Z580" s="3" t="s">
        <v>1405</v>
      </c>
      <c r="AA580" s="3" t="s">
        <v>1405</v>
      </c>
      <c r="AB580" s="3" t="s">
        <v>1405</v>
      </c>
      <c r="AC580" s="3" t="s">
        <v>1405</v>
      </c>
      <c r="AD580" s="3" t="s">
        <v>1405</v>
      </c>
      <c r="AE580" s="3" t="s">
        <v>1405</v>
      </c>
      <c r="AF580" s="3" t="s">
        <v>1405</v>
      </c>
      <c r="AG580" s="3" t="s">
        <v>1405</v>
      </c>
      <c r="AH580" s="3" t="s">
        <v>1405</v>
      </c>
      <c r="AI580" s="3" t="s">
        <v>1405</v>
      </c>
      <c r="AJ580" s="3" t="s">
        <v>1405</v>
      </c>
      <c r="AK580" s="3" t="s">
        <v>1405</v>
      </c>
      <c r="AL580" s="3" t="s">
        <v>1405</v>
      </c>
      <c r="AM580" s="3" t="s">
        <v>1405</v>
      </c>
      <c r="AN580" s="3" t="s">
        <v>1405</v>
      </c>
      <c r="AO580" s="3" t="s">
        <v>1405</v>
      </c>
      <c r="AP580" s="3" t="s">
        <v>1405</v>
      </c>
      <c r="AQ580" s="3" t="s">
        <v>1405</v>
      </c>
      <c r="AR580" s="3" t="s">
        <v>1405</v>
      </c>
      <c r="AS580" s="3" t="s">
        <v>1405</v>
      </c>
      <c r="AT580" s="3" t="s">
        <v>1407</v>
      </c>
      <c r="AU580" s="3" t="s">
        <v>1405</v>
      </c>
      <c r="AV580" s="3" t="s">
        <v>1405</v>
      </c>
      <c r="AW580" s="3" t="s">
        <v>1405</v>
      </c>
      <c r="AX580" s="3" t="s">
        <v>1405</v>
      </c>
      <c r="AY580" s="3" t="s">
        <v>1405</v>
      </c>
      <c r="AZ580" s="3" t="s">
        <v>1405</v>
      </c>
      <c r="BA580" s="3" t="s">
        <v>1405</v>
      </c>
      <c r="BB580" s="3" t="s">
        <v>1405</v>
      </c>
      <c r="BC580" s="3" t="s">
        <v>1405</v>
      </c>
      <c r="BD580" s="3" t="s">
        <v>1405</v>
      </c>
      <c r="BE580" s="3" t="s">
        <v>1405</v>
      </c>
      <c r="BF580" s="3" t="s">
        <v>1405</v>
      </c>
      <c r="BG580" s="3" t="s">
        <v>1405</v>
      </c>
      <c r="BH580" s="3" t="s">
        <v>1405</v>
      </c>
      <c r="BI580" s="3" t="s">
        <v>1405</v>
      </c>
      <c r="BJ580" s="3" t="s">
        <v>1405</v>
      </c>
      <c r="BK580" s="3" t="s">
        <v>1405</v>
      </c>
      <c r="BL580" s="3" t="s">
        <v>1405</v>
      </c>
      <c r="BM580" s="3" t="s">
        <v>1405</v>
      </c>
      <c r="BN580" s="3" t="s">
        <v>1405</v>
      </c>
      <c r="BO580" s="3" t="s">
        <v>1405</v>
      </c>
      <c r="BP580" s="3" t="s">
        <v>1405</v>
      </c>
      <c r="BQ580" s="3" t="s">
        <v>1405</v>
      </c>
      <c r="BR580" s="3" t="s">
        <v>1405</v>
      </c>
      <c r="BS580" s="3" t="s">
        <v>1405</v>
      </c>
      <c r="BT580" s="3" t="s">
        <v>1405</v>
      </c>
      <c r="BU580" s="3" t="str">
        <f t="shared" si="139"/>
        <v/>
      </c>
      <c r="BV580" s="3" t="str">
        <f t="shared" si="139"/>
        <v/>
      </c>
      <c r="BW580" s="3" t="str">
        <f t="shared" si="139"/>
        <v/>
      </c>
      <c r="BX580" s="3" t="str">
        <f t="shared" si="139"/>
        <v/>
      </c>
      <c r="BY580" s="3" t="str">
        <f t="shared" si="139"/>
        <v/>
      </c>
      <c r="BZ580" s="3" t="str">
        <f t="shared" si="148"/>
        <v/>
      </c>
      <c r="CA580" s="3" t="str">
        <f t="shared" si="148"/>
        <v/>
      </c>
      <c r="CB580" s="3" t="str">
        <f t="shared" si="148"/>
        <v/>
      </c>
      <c r="CC580" s="3" t="str">
        <f t="shared" si="148"/>
        <v/>
      </c>
      <c r="CD580" s="3" t="str">
        <f t="shared" si="148"/>
        <v/>
      </c>
      <c r="CE580" s="3" t="str">
        <f t="shared" si="148"/>
        <v/>
      </c>
      <c r="CF580" s="3" t="str">
        <f t="shared" si="148"/>
        <v/>
      </c>
      <c r="CG580" s="3" t="str">
        <f t="shared" si="143"/>
        <v/>
      </c>
      <c r="CH580" s="3" t="str">
        <f t="shared" si="143"/>
        <v/>
      </c>
      <c r="CI580" s="3" t="str">
        <f t="shared" si="143"/>
        <v/>
      </c>
      <c r="CJ580" s="3" t="str">
        <f t="shared" si="143"/>
        <v/>
      </c>
      <c r="CK580" s="3" t="str">
        <f t="shared" si="143"/>
        <v/>
      </c>
      <c r="CL580" s="3" t="str">
        <f t="shared" si="143"/>
        <v/>
      </c>
      <c r="CM580" s="3" t="str">
        <f t="shared" si="143"/>
        <v/>
      </c>
      <c r="CN580" s="3" t="str">
        <f t="shared" si="143"/>
        <v/>
      </c>
      <c r="CO580" s="3" t="str">
        <f t="shared" si="143"/>
        <v/>
      </c>
      <c r="CP580" s="3" t="str">
        <f t="shared" si="143"/>
        <v/>
      </c>
      <c r="CQ580" s="3" t="str">
        <f t="shared" si="143"/>
        <v/>
      </c>
      <c r="CR580" s="3" t="str">
        <f t="shared" si="143"/>
        <v/>
      </c>
      <c r="CS580" s="3" t="str">
        <f t="shared" si="143"/>
        <v/>
      </c>
      <c r="CT580" s="3" t="str">
        <f t="shared" si="141"/>
        <v/>
      </c>
      <c r="CU580" s="3" t="str">
        <f t="shared" si="141"/>
        <v/>
      </c>
      <c r="CV580" s="3" t="str">
        <f t="shared" si="141"/>
        <v>116. AS A PROCESS IMPURITY</v>
      </c>
      <c r="CW580" s="3" t="str">
        <f t="shared" si="141"/>
        <v/>
      </c>
      <c r="CX580" s="3" t="str">
        <f t="shared" si="141"/>
        <v/>
      </c>
      <c r="CY580" s="3" t="str">
        <f t="shared" si="141"/>
        <v/>
      </c>
      <c r="CZ580" s="3" t="str">
        <f t="shared" si="144"/>
        <v/>
      </c>
      <c r="DA580" s="3" t="str">
        <f t="shared" si="144"/>
        <v/>
      </c>
      <c r="DB580" s="3" t="str">
        <f t="shared" si="144"/>
        <v/>
      </c>
      <c r="DC580" s="3" t="str">
        <f t="shared" si="144"/>
        <v/>
      </c>
      <c r="DD580" s="3" t="str">
        <f t="shared" si="144"/>
        <v/>
      </c>
      <c r="DE580" s="3" t="str">
        <f t="shared" si="144"/>
        <v/>
      </c>
      <c r="DF580" s="3" t="str">
        <f t="shared" si="144"/>
        <v/>
      </c>
      <c r="DG580" s="3" t="str">
        <f t="shared" si="144"/>
        <v/>
      </c>
      <c r="DH580" s="3" t="str">
        <f t="shared" si="140"/>
        <v/>
      </c>
      <c r="DI580" s="3" t="str">
        <f t="shared" si="140"/>
        <v/>
      </c>
      <c r="DJ580" s="3" t="str">
        <f t="shared" si="140"/>
        <v/>
      </c>
      <c r="DK580" s="3" t="str">
        <f t="shared" si="140"/>
        <v/>
      </c>
      <c r="DL580" s="3" t="str">
        <f t="shared" si="140"/>
        <v/>
      </c>
      <c r="DM580" s="3" t="str">
        <f t="shared" si="145"/>
        <v/>
      </c>
      <c r="DN580" s="3" t="str">
        <f t="shared" si="145"/>
        <v/>
      </c>
      <c r="DO580" s="3" t="str">
        <f t="shared" si="145"/>
        <v/>
      </c>
      <c r="DP580" s="3" t="str">
        <f t="shared" si="142"/>
        <v/>
      </c>
      <c r="DQ580" s="3" t="str">
        <f t="shared" si="142"/>
        <v/>
      </c>
      <c r="DR580" s="3" t="str">
        <f t="shared" si="142"/>
        <v/>
      </c>
      <c r="DS580" s="3" t="str">
        <f t="shared" si="142"/>
        <v/>
      </c>
      <c r="DT580" s="3" t="str">
        <f t="shared" si="142"/>
        <v/>
      </c>
      <c r="DU580" s="3" t="str">
        <f t="shared" si="136"/>
        <v/>
      </c>
      <c r="DV580" s="3" t="str">
        <f t="shared" si="136"/>
        <v/>
      </c>
    </row>
    <row r="581" spans="1:126" ht="30">
      <c r="A581" t="s">
        <v>454</v>
      </c>
      <c r="B581">
        <v>2021</v>
      </c>
      <c r="C581" t="s">
        <v>114</v>
      </c>
      <c r="D581">
        <v>106990</v>
      </c>
      <c r="E581" s="31">
        <v>1321219948128</v>
      </c>
      <c r="F581" t="s">
        <v>909</v>
      </c>
      <c r="G581">
        <v>324110</v>
      </c>
      <c r="H581" t="s">
        <v>910</v>
      </c>
      <c r="I581" t="s">
        <v>911</v>
      </c>
      <c r="J581" t="s">
        <v>912</v>
      </c>
      <c r="K581" t="s">
        <v>148</v>
      </c>
      <c r="L581">
        <v>77547</v>
      </c>
      <c r="M581" s="3" t="str">
        <f t="shared" si="147"/>
        <v/>
      </c>
      <c r="N581" s="3" t="s">
        <v>58</v>
      </c>
      <c r="O581" s="3" t="s">
        <v>1465</v>
      </c>
      <c r="P581">
        <v>500</v>
      </c>
      <c r="Q581">
        <v>500</v>
      </c>
      <c r="R581">
        <f t="shared" si="146"/>
        <v>1000</v>
      </c>
      <c r="S581" s="3" t="s">
        <v>1405</v>
      </c>
      <c r="T581" s="3" t="s">
        <v>1405</v>
      </c>
      <c r="U581" s="3" t="s">
        <v>1405</v>
      </c>
      <c r="V581" s="3" t="s">
        <v>1405</v>
      </c>
      <c r="W581" s="3" t="s">
        <v>1405</v>
      </c>
      <c r="X581" s="3" t="s">
        <v>1405</v>
      </c>
      <c r="Y581" s="3" t="s">
        <v>1405</v>
      </c>
      <c r="AE581" s="3" t="s">
        <v>1405</v>
      </c>
      <c r="AR581" s="3" t="s">
        <v>1405</v>
      </c>
      <c r="AS581" s="3" t="s">
        <v>1405</v>
      </c>
      <c r="AT581" s="3" t="s">
        <v>1405</v>
      </c>
      <c r="AU581" s="3" t="s">
        <v>1405</v>
      </c>
      <c r="AV581" s="3" t="s">
        <v>1405</v>
      </c>
      <c r="BD581" s="3" t="s">
        <v>1405</v>
      </c>
      <c r="BK581" s="3" t="s">
        <v>1405</v>
      </c>
      <c r="BU581" s="3" t="str">
        <f t="shared" si="139"/>
        <v/>
      </c>
      <c r="BV581" s="3" t="str">
        <f t="shared" si="139"/>
        <v/>
      </c>
      <c r="BW581" s="3" t="str">
        <f t="shared" si="139"/>
        <v/>
      </c>
      <c r="BX581" s="3" t="str">
        <f t="shared" si="139"/>
        <v/>
      </c>
      <c r="BY581" s="3" t="str">
        <f t="shared" si="139"/>
        <v/>
      </c>
      <c r="BZ581" s="3" t="str">
        <f t="shared" si="148"/>
        <v/>
      </c>
      <c r="CA581" s="3" t="str">
        <f t="shared" si="148"/>
        <v/>
      </c>
      <c r="CB581" s="3" t="str">
        <f t="shared" si="148"/>
        <v/>
      </c>
      <c r="CC581" s="3" t="str">
        <f t="shared" si="148"/>
        <v/>
      </c>
      <c r="CD581" s="3" t="str">
        <f t="shared" si="148"/>
        <v/>
      </c>
      <c r="CE581" s="3" t="str">
        <f t="shared" si="148"/>
        <v/>
      </c>
      <c r="CF581" s="3" t="str">
        <f t="shared" si="148"/>
        <v/>
      </c>
      <c r="CG581" s="3" t="str">
        <f t="shared" si="143"/>
        <v/>
      </c>
      <c r="CH581" s="3" t="str">
        <f t="shared" si="143"/>
        <v/>
      </c>
      <c r="CI581" s="3" t="str">
        <f t="shared" si="143"/>
        <v/>
      </c>
      <c r="CJ581" s="3" t="str">
        <f t="shared" si="143"/>
        <v/>
      </c>
      <c r="CK581" s="3" t="str">
        <f t="shared" si="143"/>
        <v/>
      </c>
      <c r="CL581" s="3" t="str">
        <f t="shared" si="143"/>
        <v/>
      </c>
      <c r="CM581" s="3" t="str">
        <f t="shared" si="143"/>
        <v/>
      </c>
      <c r="CN581" s="3" t="str">
        <f t="shared" si="143"/>
        <v/>
      </c>
      <c r="CO581" s="3" t="str">
        <f t="shared" ref="CO581:DB610" si="149">IF(AM581="Yes", CO$1,"")</f>
        <v/>
      </c>
      <c r="CP581" s="3" t="str">
        <f t="shared" si="149"/>
        <v/>
      </c>
      <c r="CQ581" s="3" t="str">
        <f t="shared" si="149"/>
        <v/>
      </c>
      <c r="CR581" s="3" t="str">
        <f t="shared" si="149"/>
        <v/>
      </c>
      <c r="CS581" s="3" t="str">
        <f t="shared" si="149"/>
        <v/>
      </c>
      <c r="CT581" s="3" t="str">
        <f t="shared" si="141"/>
        <v/>
      </c>
      <c r="CU581" s="3" t="str">
        <f t="shared" si="141"/>
        <v/>
      </c>
      <c r="CV581" s="3" t="str">
        <f t="shared" si="141"/>
        <v/>
      </c>
      <c r="CW581" s="3" t="str">
        <f t="shared" si="141"/>
        <v/>
      </c>
      <c r="CX581" s="3" t="str">
        <f t="shared" si="141"/>
        <v/>
      </c>
      <c r="CY581" s="3" t="str">
        <f t="shared" si="141"/>
        <v/>
      </c>
      <c r="CZ581" s="3" t="str">
        <f t="shared" si="144"/>
        <v/>
      </c>
      <c r="DA581" s="3" t="str">
        <f t="shared" si="144"/>
        <v/>
      </c>
      <c r="DB581" s="3" t="str">
        <f t="shared" si="144"/>
        <v/>
      </c>
      <c r="DC581" s="3" t="str">
        <f t="shared" si="144"/>
        <v/>
      </c>
      <c r="DD581" s="3" t="str">
        <f t="shared" si="144"/>
        <v/>
      </c>
      <c r="DE581" s="3" t="str">
        <f t="shared" si="144"/>
        <v/>
      </c>
      <c r="DF581" s="3" t="str">
        <f t="shared" si="144"/>
        <v/>
      </c>
      <c r="DG581" s="3" t="str">
        <f t="shared" si="144"/>
        <v/>
      </c>
      <c r="DH581" s="3" t="str">
        <f t="shared" si="140"/>
        <v/>
      </c>
      <c r="DI581" s="3" t="str">
        <f t="shared" si="140"/>
        <v/>
      </c>
      <c r="DJ581" s="3" t="str">
        <f t="shared" si="140"/>
        <v/>
      </c>
      <c r="DK581" s="3" t="str">
        <f t="shared" si="140"/>
        <v/>
      </c>
      <c r="DL581" s="3" t="str">
        <f t="shared" si="140"/>
        <v/>
      </c>
      <c r="DM581" s="3" t="str">
        <f t="shared" si="145"/>
        <v/>
      </c>
      <c r="DN581" s="3" t="str">
        <f t="shared" si="145"/>
        <v/>
      </c>
      <c r="DO581" s="3" t="str">
        <f t="shared" si="145"/>
        <v/>
      </c>
      <c r="DP581" s="3" t="str">
        <f t="shared" si="142"/>
        <v/>
      </c>
      <c r="DQ581" s="3" t="str">
        <f t="shared" si="142"/>
        <v/>
      </c>
      <c r="DR581" s="3" t="str">
        <f t="shared" si="142"/>
        <v/>
      </c>
      <c r="DS581" s="3" t="str">
        <f t="shared" si="142"/>
        <v/>
      </c>
      <c r="DT581" s="3" t="str">
        <f t="shared" si="142"/>
        <v/>
      </c>
      <c r="DU581" s="3" t="str">
        <f t="shared" si="136"/>
        <v/>
      </c>
      <c r="DV581" s="3" t="str">
        <f t="shared" si="136"/>
        <v/>
      </c>
    </row>
    <row r="582" spans="1:126" ht="30">
      <c r="A582" t="s">
        <v>115</v>
      </c>
      <c r="B582">
        <v>2016</v>
      </c>
      <c r="C582" t="s">
        <v>114</v>
      </c>
      <c r="D582">
        <v>106990</v>
      </c>
      <c r="E582" s="31">
        <v>1316215236151</v>
      </c>
      <c r="F582" t="s">
        <v>913</v>
      </c>
      <c r="G582">
        <v>325212</v>
      </c>
      <c r="H582" t="s">
        <v>914</v>
      </c>
      <c r="I582" t="s">
        <v>915</v>
      </c>
      <c r="J582" t="s">
        <v>916</v>
      </c>
      <c r="K582" t="s">
        <v>250</v>
      </c>
      <c r="L582">
        <v>45714</v>
      </c>
      <c r="M582" s="3" t="str">
        <f t="shared" si="147"/>
        <v>95. USED AS A REACTANT</v>
      </c>
      <c r="N582" s="3" t="s">
        <v>66</v>
      </c>
      <c r="O582" s="3" t="s">
        <v>1437</v>
      </c>
      <c r="P582">
        <v>1400</v>
      </c>
      <c r="Q582">
        <v>580</v>
      </c>
      <c r="R582">
        <v>1980</v>
      </c>
      <c r="S582" s="3" t="s">
        <v>1405</v>
      </c>
      <c r="T582" s="3" t="s">
        <v>1405</v>
      </c>
      <c r="U582" s="3" t="s">
        <v>1405</v>
      </c>
      <c r="V582" s="3" t="s">
        <v>1405</v>
      </c>
      <c r="W582" s="3" t="s">
        <v>1405</v>
      </c>
      <c r="X582" s="3" t="s">
        <v>1405</v>
      </c>
      <c r="Y582" s="3" t="s">
        <v>1407</v>
      </c>
      <c r="AE582" s="3" t="s">
        <v>1405</v>
      </c>
      <c r="AR582" s="3" t="s">
        <v>1405</v>
      </c>
      <c r="AS582" s="3" t="s">
        <v>1405</v>
      </c>
      <c r="AT582" s="3" t="s">
        <v>1405</v>
      </c>
      <c r="AV582" s="3" t="s">
        <v>1405</v>
      </c>
      <c r="BD582" s="3" t="s">
        <v>1405</v>
      </c>
      <c r="BK582" s="3" t="s">
        <v>1405</v>
      </c>
      <c r="BU582" s="3" t="str">
        <f t="shared" si="139"/>
        <v/>
      </c>
      <c r="BV582" s="3" t="str">
        <f t="shared" si="139"/>
        <v/>
      </c>
      <c r="BW582" s="3" t="str">
        <f t="shared" si="139"/>
        <v/>
      </c>
      <c r="BX582" s="3" t="str">
        <f t="shared" si="139"/>
        <v/>
      </c>
      <c r="BY582" s="3" t="str">
        <f t="shared" si="139"/>
        <v/>
      </c>
      <c r="BZ582" s="3" t="str">
        <f t="shared" si="148"/>
        <v/>
      </c>
      <c r="CA582" s="3" t="str">
        <f t="shared" si="148"/>
        <v>95. USED AS A REACTANT</v>
      </c>
      <c r="CB582" s="3" t="str">
        <f t="shared" si="148"/>
        <v/>
      </c>
      <c r="CC582" s="3" t="str">
        <f t="shared" si="148"/>
        <v/>
      </c>
      <c r="CD582" s="3" t="str">
        <f t="shared" si="148"/>
        <v/>
      </c>
      <c r="CE582" s="3" t="str">
        <f t="shared" si="148"/>
        <v/>
      </c>
      <c r="CF582" s="3" t="str">
        <f t="shared" si="148"/>
        <v/>
      </c>
      <c r="CG582" s="3" t="str">
        <f t="shared" si="148"/>
        <v/>
      </c>
      <c r="CH582" s="3" t="str">
        <f t="shared" si="148"/>
        <v/>
      </c>
      <c r="CI582" s="3" t="str">
        <f t="shared" si="148"/>
        <v/>
      </c>
      <c r="CJ582" s="3" t="str">
        <f t="shared" si="148"/>
        <v/>
      </c>
      <c r="CK582" s="3" t="str">
        <f t="shared" si="148"/>
        <v/>
      </c>
      <c r="CL582" s="3" t="str">
        <f t="shared" si="148"/>
        <v/>
      </c>
      <c r="CM582" s="3" t="str">
        <f t="shared" si="148"/>
        <v/>
      </c>
      <c r="CN582" s="3" t="str">
        <f t="shared" si="148"/>
        <v/>
      </c>
      <c r="CO582" s="3" t="str">
        <f t="shared" si="149"/>
        <v/>
      </c>
      <c r="CP582" s="3" t="str">
        <f t="shared" si="149"/>
        <v/>
      </c>
      <c r="CQ582" s="3" t="str">
        <f t="shared" si="149"/>
        <v/>
      </c>
      <c r="CR582" s="3" t="str">
        <f t="shared" si="149"/>
        <v/>
      </c>
      <c r="CS582" s="3" t="str">
        <f t="shared" si="149"/>
        <v/>
      </c>
      <c r="CT582" s="3" t="str">
        <f t="shared" si="141"/>
        <v/>
      </c>
      <c r="CU582" s="3" t="str">
        <f t="shared" si="141"/>
        <v/>
      </c>
      <c r="CV582" s="3" t="str">
        <f t="shared" si="141"/>
        <v/>
      </c>
      <c r="CW582" s="3" t="str">
        <f t="shared" si="141"/>
        <v/>
      </c>
      <c r="CX582" s="3" t="str">
        <f t="shared" si="141"/>
        <v/>
      </c>
      <c r="CY582" s="3" t="str">
        <f t="shared" si="141"/>
        <v/>
      </c>
      <c r="CZ582" s="3" t="str">
        <f t="shared" si="144"/>
        <v/>
      </c>
      <c r="DA582" s="3" t="str">
        <f t="shared" si="144"/>
        <v/>
      </c>
      <c r="DB582" s="3" t="str">
        <f t="shared" si="144"/>
        <v/>
      </c>
      <c r="DC582" s="3" t="str">
        <f t="shared" si="144"/>
        <v/>
      </c>
      <c r="DD582" s="3" t="str">
        <f t="shared" si="144"/>
        <v/>
      </c>
      <c r="DE582" s="3" t="str">
        <f t="shared" si="144"/>
        <v/>
      </c>
      <c r="DF582" s="3" t="str">
        <f t="shared" si="144"/>
        <v/>
      </c>
      <c r="DG582" s="3" t="str">
        <f t="shared" si="144"/>
        <v/>
      </c>
      <c r="DH582" s="3" t="str">
        <f t="shared" si="140"/>
        <v/>
      </c>
      <c r="DI582" s="3" t="str">
        <f t="shared" si="140"/>
        <v/>
      </c>
      <c r="DJ582" s="3" t="str">
        <f t="shared" si="140"/>
        <v/>
      </c>
      <c r="DK582" s="3" t="str">
        <f t="shared" si="140"/>
        <v/>
      </c>
      <c r="DL582" s="3" t="str">
        <f t="shared" si="140"/>
        <v/>
      </c>
      <c r="DM582" s="3" t="str">
        <f t="shared" si="145"/>
        <v/>
      </c>
      <c r="DN582" s="3" t="str">
        <f t="shared" si="145"/>
        <v/>
      </c>
      <c r="DO582" s="3" t="str">
        <f t="shared" si="145"/>
        <v/>
      </c>
      <c r="DP582" s="3" t="str">
        <f t="shared" si="142"/>
        <v/>
      </c>
      <c r="DQ582" s="3" t="str">
        <f t="shared" si="142"/>
        <v/>
      </c>
      <c r="DR582" s="3" t="str">
        <f t="shared" si="142"/>
        <v/>
      </c>
      <c r="DS582" s="3" t="str">
        <f t="shared" si="142"/>
        <v/>
      </c>
      <c r="DT582" s="3" t="str">
        <f t="shared" si="142"/>
        <v/>
      </c>
      <c r="DU582" s="3" t="str">
        <f t="shared" si="136"/>
        <v/>
      </c>
      <c r="DV582" s="3" t="str">
        <f t="shared" si="136"/>
        <v/>
      </c>
    </row>
    <row r="583" spans="1:126" ht="30">
      <c r="A583" t="s">
        <v>115</v>
      </c>
      <c r="B583">
        <v>2017</v>
      </c>
      <c r="C583" t="s">
        <v>114</v>
      </c>
      <c r="D583">
        <v>106990</v>
      </c>
      <c r="E583" s="31">
        <v>1317216208835</v>
      </c>
      <c r="F583" t="s">
        <v>913</v>
      </c>
      <c r="G583">
        <v>325212</v>
      </c>
      <c r="H583" t="s">
        <v>914</v>
      </c>
      <c r="I583" t="s">
        <v>915</v>
      </c>
      <c r="J583" t="s">
        <v>916</v>
      </c>
      <c r="K583" t="s">
        <v>250</v>
      </c>
      <c r="L583">
        <v>45714</v>
      </c>
      <c r="M583" s="3" t="str">
        <f t="shared" si="147"/>
        <v>95. USED AS A REACTANT</v>
      </c>
      <c r="N583" s="3" t="s">
        <v>66</v>
      </c>
      <c r="O583" s="3" t="s">
        <v>1437</v>
      </c>
      <c r="P583">
        <v>3200</v>
      </c>
      <c r="Q583">
        <v>730</v>
      </c>
      <c r="R583">
        <v>3930</v>
      </c>
      <c r="S583" s="3" t="s">
        <v>1405</v>
      </c>
      <c r="T583" s="3" t="s">
        <v>1405</v>
      </c>
      <c r="U583" s="3" t="s">
        <v>1405</v>
      </c>
      <c r="V583" s="3" t="s">
        <v>1405</v>
      </c>
      <c r="W583" s="3" t="s">
        <v>1405</v>
      </c>
      <c r="X583" s="3" t="s">
        <v>1405</v>
      </c>
      <c r="Y583" s="3" t="s">
        <v>1407</v>
      </c>
      <c r="AE583" s="3" t="s">
        <v>1405</v>
      </c>
      <c r="AR583" s="3" t="s">
        <v>1405</v>
      </c>
      <c r="AS583" s="3" t="s">
        <v>1405</v>
      </c>
      <c r="AT583" s="3" t="s">
        <v>1405</v>
      </c>
      <c r="AV583" s="3" t="s">
        <v>1405</v>
      </c>
      <c r="BD583" s="3" t="s">
        <v>1405</v>
      </c>
      <c r="BK583" s="3" t="s">
        <v>1405</v>
      </c>
      <c r="BU583" s="3" t="str">
        <f t="shared" si="139"/>
        <v/>
      </c>
      <c r="BV583" s="3" t="str">
        <f t="shared" si="139"/>
        <v/>
      </c>
      <c r="BW583" s="3" t="str">
        <f t="shared" si="139"/>
        <v/>
      </c>
      <c r="BX583" s="3" t="str">
        <f t="shared" si="139"/>
        <v/>
      </c>
      <c r="BY583" s="3" t="str">
        <f t="shared" si="139"/>
        <v/>
      </c>
      <c r="BZ583" s="3" t="str">
        <f t="shared" si="148"/>
        <v/>
      </c>
      <c r="CA583" s="3" t="str">
        <f t="shared" si="148"/>
        <v>95. USED AS A REACTANT</v>
      </c>
      <c r="CB583" s="3" t="str">
        <f t="shared" si="148"/>
        <v/>
      </c>
      <c r="CC583" s="3" t="str">
        <f t="shared" si="148"/>
        <v/>
      </c>
      <c r="CD583" s="3" t="str">
        <f t="shared" si="148"/>
        <v/>
      </c>
      <c r="CE583" s="3" t="str">
        <f t="shared" si="148"/>
        <v/>
      </c>
      <c r="CF583" s="3" t="str">
        <f t="shared" si="148"/>
        <v/>
      </c>
      <c r="CG583" s="3" t="str">
        <f t="shared" si="148"/>
        <v/>
      </c>
      <c r="CH583" s="3" t="str">
        <f t="shared" si="148"/>
        <v/>
      </c>
      <c r="CI583" s="3" t="str">
        <f t="shared" si="148"/>
        <v/>
      </c>
      <c r="CJ583" s="3" t="str">
        <f t="shared" si="148"/>
        <v/>
      </c>
      <c r="CK583" s="3" t="str">
        <f t="shared" si="148"/>
        <v/>
      </c>
      <c r="CL583" s="3" t="str">
        <f t="shared" si="148"/>
        <v/>
      </c>
      <c r="CM583" s="3" t="str">
        <f t="shared" si="148"/>
        <v/>
      </c>
      <c r="CN583" s="3" t="str">
        <f t="shared" si="148"/>
        <v/>
      </c>
      <c r="CO583" s="3" t="str">
        <f t="shared" si="149"/>
        <v/>
      </c>
      <c r="CP583" s="3" t="str">
        <f t="shared" si="149"/>
        <v/>
      </c>
      <c r="CQ583" s="3" t="str">
        <f t="shared" si="149"/>
        <v/>
      </c>
      <c r="CR583" s="3" t="str">
        <f t="shared" si="149"/>
        <v/>
      </c>
      <c r="CS583" s="3" t="str">
        <f t="shared" si="149"/>
        <v/>
      </c>
      <c r="CT583" s="3" t="str">
        <f t="shared" si="141"/>
        <v/>
      </c>
      <c r="CU583" s="3" t="str">
        <f t="shared" si="141"/>
        <v/>
      </c>
      <c r="CV583" s="3" t="str">
        <f t="shared" si="141"/>
        <v/>
      </c>
      <c r="CW583" s="3" t="str">
        <f t="shared" si="141"/>
        <v/>
      </c>
      <c r="CX583" s="3" t="str">
        <f t="shared" si="141"/>
        <v/>
      </c>
      <c r="CY583" s="3" t="str">
        <f t="shared" si="141"/>
        <v/>
      </c>
      <c r="CZ583" s="3" t="str">
        <f t="shared" si="144"/>
        <v/>
      </c>
      <c r="DA583" s="3" t="str">
        <f t="shared" si="144"/>
        <v/>
      </c>
      <c r="DB583" s="3" t="str">
        <f t="shared" si="144"/>
        <v/>
      </c>
      <c r="DC583" s="3" t="str">
        <f t="shared" si="144"/>
        <v/>
      </c>
      <c r="DD583" s="3" t="str">
        <f t="shared" si="144"/>
        <v/>
      </c>
      <c r="DE583" s="3" t="str">
        <f t="shared" si="144"/>
        <v/>
      </c>
      <c r="DF583" s="3" t="str">
        <f t="shared" si="144"/>
        <v/>
      </c>
      <c r="DG583" s="3" t="str">
        <f t="shared" si="144"/>
        <v/>
      </c>
      <c r="DH583" s="3" t="str">
        <f t="shared" si="140"/>
        <v/>
      </c>
      <c r="DI583" s="3" t="str">
        <f t="shared" si="140"/>
        <v/>
      </c>
      <c r="DJ583" s="3" t="str">
        <f t="shared" si="140"/>
        <v/>
      </c>
      <c r="DK583" s="3" t="str">
        <f t="shared" si="140"/>
        <v/>
      </c>
      <c r="DL583" s="3" t="str">
        <f t="shared" si="140"/>
        <v/>
      </c>
      <c r="DM583" s="3" t="str">
        <f t="shared" si="145"/>
        <v/>
      </c>
      <c r="DN583" s="3" t="str">
        <f t="shared" si="145"/>
        <v/>
      </c>
      <c r="DO583" s="3" t="str">
        <f t="shared" si="145"/>
        <v/>
      </c>
      <c r="DP583" s="3" t="str">
        <f t="shared" si="142"/>
        <v/>
      </c>
      <c r="DQ583" s="3" t="str">
        <f t="shared" si="142"/>
        <v/>
      </c>
      <c r="DR583" s="3" t="str">
        <f t="shared" si="142"/>
        <v/>
      </c>
      <c r="DS583" s="3" t="str">
        <f t="shared" si="142"/>
        <v/>
      </c>
      <c r="DT583" s="3" t="str">
        <f t="shared" si="142"/>
        <v/>
      </c>
      <c r="DU583" s="3" t="str">
        <f t="shared" si="136"/>
        <v/>
      </c>
      <c r="DV583" s="3" t="str">
        <f t="shared" si="136"/>
        <v/>
      </c>
    </row>
    <row r="584" spans="1:126" ht="60">
      <c r="A584" t="s">
        <v>115</v>
      </c>
      <c r="B584">
        <v>2018</v>
      </c>
      <c r="C584" t="s">
        <v>114</v>
      </c>
      <c r="D584">
        <v>106990</v>
      </c>
      <c r="E584" s="31">
        <v>1318216983650</v>
      </c>
      <c r="F584" t="s">
        <v>913</v>
      </c>
      <c r="G584">
        <v>325212</v>
      </c>
      <c r="H584" t="s">
        <v>914</v>
      </c>
      <c r="I584" t="s">
        <v>915</v>
      </c>
      <c r="J584" t="s">
        <v>916</v>
      </c>
      <c r="K584" t="s">
        <v>250</v>
      </c>
      <c r="L584">
        <v>45714</v>
      </c>
      <c r="M584" s="3" t="str">
        <f t="shared" si="147"/>
        <v>95. USED AS A REACTANT, 97. P102  RAW MATERIALS</v>
      </c>
      <c r="N584" s="3" t="s">
        <v>66</v>
      </c>
      <c r="O584" s="3" t="s">
        <v>1437</v>
      </c>
      <c r="P584">
        <v>2600</v>
      </c>
      <c r="Q584">
        <v>800</v>
      </c>
      <c r="R584">
        <v>3400</v>
      </c>
      <c r="S584" s="3" t="s">
        <v>1405</v>
      </c>
      <c r="T584" s="3" t="s">
        <v>1405</v>
      </c>
      <c r="U584" s="3" t="s">
        <v>1405</v>
      </c>
      <c r="V584" s="3" t="s">
        <v>1405</v>
      </c>
      <c r="W584" s="3" t="s">
        <v>1405</v>
      </c>
      <c r="X584" s="3" t="s">
        <v>1405</v>
      </c>
      <c r="Y584" s="3" t="s">
        <v>1407</v>
      </c>
      <c r="Z584" s="3" t="s">
        <v>1405</v>
      </c>
      <c r="AA584" s="3" t="s">
        <v>1407</v>
      </c>
      <c r="AB584" s="3" t="s">
        <v>1405</v>
      </c>
      <c r="AC584" s="3" t="s">
        <v>1405</v>
      </c>
      <c r="AD584" s="3" t="s">
        <v>1405</v>
      </c>
      <c r="AE584" s="3" t="s">
        <v>1405</v>
      </c>
      <c r="AF584" s="3" t="s">
        <v>1405</v>
      </c>
      <c r="AG584" s="3" t="s">
        <v>1405</v>
      </c>
      <c r="AH584" s="3" t="s">
        <v>1405</v>
      </c>
      <c r="AI584" s="3" t="s">
        <v>1405</v>
      </c>
      <c r="AJ584" s="3" t="s">
        <v>1405</v>
      </c>
      <c r="AK584" s="3" t="s">
        <v>1405</v>
      </c>
      <c r="AL584" s="3" t="s">
        <v>1405</v>
      </c>
      <c r="AM584" s="3" t="s">
        <v>1405</v>
      </c>
      <c r="AN584" s="3" t="s">
        <v>1405</v>
      </c>
      <c r="AO584" s="3" t="s">
        <v>1405</v>
      </c>
      <c r="AP584" s="3" t="s">
        <v>1405</v>
      </c>
      <c r="AQ584" s="3" t="s">
        <v>1405</v>
      </c>
      <c r="AR584" s="3" t="s">
        <v>1405</v>
      </c>
      <c r="AS584" s="3" t="s">
        <v>1405</v>
      </c>
      <c r="AT584" s="3" t="s">
        <v>1405</v>
      </c>
      <c r="AU584" s="3" t="s">
        <v>1405</v>
      </c>
      <c r="AV584" s="3" t="s">
        <v>1405</v>
      </c>
      <c r="AW584" s="3" t="s">
        <v>1405</v>
      </c>
      <c r="AX584" s="3" t="s">
        <v>1405</v>
      </c>
      <c r="AY584" s="3" t="s">
        <v>1405</v>
      </c>
      <c r="AZ584" s="3" t="s">
        <v>1405</v>
      </c>
      <c r="BA584" s="3" t="s">
        <v>1405</v>
      </c>
      <c r="BB584" s="3" t="s">
        <v>1405</v>
      </c>
      <c r="BC584" s="3" t="s">
        <v>1405</v>
      </c>
      <c r="BD584" s="3" t="s">
        <v>1405</v>
      </c>
      <c r="BE584" s="3" t="s">
        <v>1405</v>
      </c>
      <c r="BF584" s="3" t="s">
        <v>1405</v>
      </c>
      <c r="BG584" s="3" t="s">
        <v>1405</v>
      </c>
      <c r="BH584" s="3" t="s">
        <v>1405</v>
      </c>
      <c r="BI584" s="3" t="s">
        <v>1405</v>
      </c>
      <c r="BJ584" s="3" t="s">
        <v>1405</v>
      </c>
      <c r="BK584" s="3" t="s">
        <v>1405</v>
      </c>
      <c r="BL584" s="3" t="s">
        <v>1405</v>
      </c>
      <c r="BM584" s="3" t="s">
        <v>1405</v>
      </c>
      <c r="BN584" s="3" t="s">
        <v>1405</v>
      </c>
      <c r="BO584" s="3" t="s">
        <v>1405</v>
      </c>
      <c r="BP584" s="3" t="s">
        <v>1405</v>
      </c>
      <c r="BQ584" s="3" t="s">
        <v>1405</v>
      </c>
      <c r="BR584" s="3" t="s">
        <v>1405</v>
      </c>
      <c r="BS584" s="3" t="s">
        <v>1405</v>
      </c>
      <c r="BT584" s="3" t="s">
        <v>1405</v>
      </c>
      <c r="BU584" s="3" t="str">
        <f t="shared" si="139"/>
        <v/>
      </c>
      <c r="BV584" s="3" t="str">
        <f t="shared" si="139"/>
        <v/>
      </c>
      <c r="BW584" s="3" t="str">
        <f t="shared" si="139"/>
        <v/>
      </c>
      <c r="BX584" s="3" t="str">
        <f t="shared" si="139"/>
        <v/>
      </c>
      <c r="BY584" s="3" t="str">
        <f t="shared" si="139"/>
        <v/>
      </c>
      <c r="BZ584" s="3" t="str">
        <f t="shared" si="148"/>
        <v/>
      </c>
      <c r="CA584" s="3" t="str">
        <f t="shared" si="148"/>
        <v>95. USED AS A REACTANT</v>
      </c>
      <c r="CB584" s="3" t="str">
        <f t="shared" si="148"/>
        <v/>
      </c>
      <c r="CC584" s="3" t="str">
        <f t="shared" si="148"/>
        <v>97. P102  RAW MATERIALS</v>
      </c>
      <c r="CD584" s="3" t="str">
        <f t="shared" si="148"/>
        <v/>
      </c>
      <c r="CE584" s="3" t="str">
        <f t="shared" si="148"/>
        <v/>
      </c>
      <c r="CF584" s="3" t="str">
        <f t="shared" si="148"/>
        <v/>
      </c>
      <c r="CG584" s="3" t="str">
        <f t="shared" si="148"/>
        <v/>
      </c>
      <c r="CH584" s="3" t="str">
        <f t="shared" si="148"/>
        <v/>
      </c>
      <c r="CI584" s="3" t="str">
        <f t="shared" si="148"/>
        <v/>
      </c>
      <c r="CJ584" s="3" t="str">
        <f t="shared" si="148"/>
        <v/>
      </c>
      <c r="CK584" s="3" t="str">
        <f t="shared" si="148"/>
        <v/>
      </c>
      <c r="CL584" s="3" t="str">
        <f t="shared" si="148"/>
        <v/>
      </c>
      <c r="CM584" s="3" t="str">
        <f t="shared" si="148"/>
        <v/>
      </c>
      <c r="CN584" s="3" t="str">
        <f t="shared" si="148"/>
        <v/>
      </c>
      <c r="CO584" s="3" t="str">
        <f t="shared" si="149"/>
        <v/>
      </c>
      <c r="CP584" s="3" t="str">
        <f t="shared" si="149"/>
        <v/>
      </c>
      <c r="CQ584" s="3" t="str">
        <f t="shared" si="149"/>
        <v/>
      </c>
      <c r="CR584" s="3" t="str">
        <f t="shared" si="149"/>
        <v/>
      </c>
      <c r="CS584" s="3" t="str">
        <f t="shared" si="149"/>
        <v/>
      </c>
      <c r="CT584" s="3" t="str">
        <f t="shared" si="141"/>
        <v/>
      </c>
      <c r="CU584" s="3" t="str">
        <f t="shared" si="141"/>
        <v/>
      </c>
      <c r="CV584" s="3" t="str">
        <f t="shared" si="141"/>
        <v/>
      </c>
      <c r="CW584" s="3" t="str">
        <f t="shared" si="141"/>
        <v/>
      </c>
      <c r="CX584" s="3" t="str">
        <f t="shared" si="141"/>
        <v/>
      </c>
      <c r="CY584" s="3" t="str">
        <f t="shared" si="141"/>
        <v/>
      </c>
      <c r="CZ584" s="3" t="str">
        <f t="shared" si="144"/>
        <v/>
      </c>
      <c r="DA584" s="3" t="str">
        <f t="shared" si="144"/>
        <v/>
      </c>
      <c r="DB584" s="3" t="str">
        <f t="shared" si="144"/>
        <v/>
      </c>
      <c r="DC584" s="3" t="str">
        <f t="shared" si="144"/>
        <v/>
      </c>
      <c r="DD584" s="3" t="str">
        <f t="shared" si="144"/>
        <v/>
      </c>
      <c r="DE584" s="3" t="str">
        <f t="shared" si="144"/>
        <v/>
      </c>
      <c r="DF584" s="3" t="str">
        <f t="shared" si="144"/>
        <v/>
      </c>
      <c r="DG584" s="3" t="str">
        <f t="shared" si="144"/>
        <v/>
      </c>
      <c r="DH584" s="3" t="str">
        <f t="shared" si="140"/>
        <v/>
      </c>
      <c r="DI584" s="3" t="str">
        <f t="shared" si="140"/>
        <v/>
      </c>
      <c r="DJ584" s="3" t="str">
        <f t="shared" si="140"/>
        <v/>
      </c>
      <c r="DK584" s="3" t="str">
        <f t="shared" si="140"/>
        <v/>
      </c>
      <c r="DL584" s="3" t="str">
        <f t="shared" si="140"/>
        <v/>
      </c>
      <c r="DM584" s="3" t="str">
        <f t="shared" si="145"/>
        <v/>
      </c>
      <c r="DN584" s="3" t="str">
        <f t="shared" si="145"/>
        <v/>
      </c>
      <c r="DO584" s="3" t="str">
        <f t="shared" si="145"/>
        <v/>
      </c>
      <c r="DP584" s="3" t="str">
        <f t="shared" si="142"/>
        <v/>
      </c>
      <c r="DQ584" s="3" t="str">
        <f t="shared" si="142"/>
        <v/>
      </c>
      <c r="DR584" s="3" t="str">
        <f t="shared" si="142"/>
        <v/>
      </c>
      <c r="DS584" s="3" t="str">
        <f t="shared" si="142"/>
        <v/>
      </c>
      <c r="DT584" s="3" t="str">
        <f t="shared" si="142"/>
        <v/>
      </c>
      <c r="DU584" s="3" t="str">
        <f t="shared" si="136"/>
        <v/>
      </c>
      <c r="DV584" s="3" t="str">
        <f t="shared" si="136"/>
        <v/>
      </c>
    </row>
    <row r="585" spans="1:126" ht="60">
      <c r="A585" t="s">
        <v>115</v>
      </c>
      <c r="B585">
        <v>2019</v>
      </c>
      <c r="C585" t="s">
        <v>114</v>
      </c>
      <c r="D585">
        <v>106990</v>
      </c>
      <c r="E585" s="31">
        <v>1319218466213</v>
      </c>
      <c r="F585" t="s">
        <v>913</v>
      </c>
      <c r="G585">
        <v>325212</v>
      </c>
      <c r="H585" t="s">
        <v>914</v>
      </c>
      <c r="I585" t="s">
        <v>915</v>
      </c>
      <c r="J585" t="s">
        <v>916</v>
      </c>
      <c r="K585" t="s">
        <v>250</v>
      </c>
      <c r="L585">
        <v>45714</v>
      </c>
      <c r="M585" s="3" t="str">
        <f t="shared" si="147"/>
        <v>95. USED AS A REACTANT, 97. P102  RAW MATERIALS</v>
      </c>
      <c r="N585" s="3" t="s">
        <v>66</v>
      </c>
      <c r="O585" s="3" t="s">
        <v>1437</v>
      </c>
      <c r="P585">
        <v>1985</v>
      </c>
      <c r="Q585">
        <v>770</v>
      </c>
      <c r="R585">
        <v>2755</v>
      </c>
      <c r="S585" s="3" t="s">
        <v>1405</v>
      </c>
      <c r="T585" s="3" t="s">
        <v>1405</v>
      </c>
      <c r="U585" s="3" t="s">
        <v>1405</v>
      </c>
      <c r="V585" s="3" t="s">
        <v>1405</v>
      </c>
      <c r="W585" s="3" t="s">
        <v>1405</v>
      </c>
      <c r="X585" s="3" t="s">
        <v>1405</v>
      </c>
      <c r="Y585" s="3" t="s">
        <v>1407</v>
      </c>
      <c r="Z585" s="3" t="s">
        <v>1405</v>
      </c>
      <c r="AA585" s="3" t="s">
        <v>1407</v>
      </c>
      <c r="AB585" s="3" t="s">
        <v>1405</v>
      </c>
      <c r="AC585" s="3" t="s">
        <v>1405</v>
      </c>
      <c r="AD585" s="3" t="s">
        <v>1405</v>
      </c>
      <c r="AE585" s="3" t="s">
        <v>1405</v>
      </c>
      <c r="AF585" s="3" t="s">
        <v>1405</v>
      </c>
      <c r="AG585" s="3" t="s">
        <v>1405</v>
      </c>
      <c r="AH585" s="3" t="s">
        <v>1405</v>
      </c>
      <c r="AI585" s="3" t="s">
        <v>1405</v>
      </c>
      <c r="AJ585" s="3" t="s">
        <v>1405</v>
      </c>
      <c r="AK585" s="3" t="s">
        <v>1405</v>
      </c>
      <c r="AL585" s="3" t="s">
        <v>1405</v>
      </c>
      <c r="AM585" s="3" t="s">
        <v>1405</v>
      </c>
      <c r="AN585" s="3" t="s">
        <v>1405</v>
      </c>
      <c r="AO585" s="3" t="s">
        <v>1405</v>
      </c>
      <c r="AP585" s="3" t="s">
        <v>1405</v>
      </c>
      <c r="AQ585" s="3" t="s">
        <v>1405</v>
      </c>
      <c r="AR585" s="3" t="s">
        <v>1405</v>
      </c>
      <c r="AS585" s="3" t="s">
        <v>1405</v>
      </c>
      <c r="AT585" s="3" t="s">
        <v>1405</v>
      </c>
      <c r="AU585" s="3" t="s">
        <v>1405</v>
      </c>
      <c r="AV585" s="3" t="s">
        <v>1405</v>
      </c>
      <c r="AW585" s="3" t="s">
        <v>1405</v>
      </c>
      <c r="AX585" s="3" t="s">
        <v>1405</v>
      </c>
      <c r="AY585" s="3" t="s">
        <v>1405</v>
      </c>
      <c r="AZ585" s="3" t="s">
        <v>1405</v>
      </c>
      <c r="BA585" s="3" t="s">
        <v>1405</v>
      </c>
      <c r="BB585" s="3" t="s">
        <v>1405</v>
      </c>
      <c r="BC585" s="3" t="s">
        <v>1405</v>
      </c>
      <c r="BD585" s="3" t="s">
        <v>1405</v>
      </c>
      <c r="BE585" s="3" t="s">
        <v>1405</v>
      </c>
      <c r="BF585" s="3" t="s">
        <v>1405</v>
      </c>
      <c r="BG585" s="3" t="s">
        <v>1405</v>
      </c>
      <c r="BH585" s="3" t="s">
        <v>1405</v>
      </c>
      <c r="BI585" s="3" t="s">
        <v>1405</v>
      </c>
      <c r="BJ585" s="3" t="s">
        <v>1405</v>
      </c>
      <c r="BK585" s="3" t="s">
        <v>1405</v>
      </c>
      <c r="BL585" s="3" t="s">
        <v>1405</v>
      </c>
      <c r="BM585" s="3" t="s">
        <v>1405</v>
      </c>
      <c r="BN585" s="3" t="s">
        <v>1405</v>
      </c>
      <c r="BO585" s="3" t="s">
        <v>1405</v>
      </c>
      <c r="BP585" s="3" t="s">
        <v>1405</v>
      </c>
      <c r="BQ585" s="3" t="s">
        <v>1405</v>
      </c>
      <c r="BR585" s="3" t="s">
        <v>1405</v>
      </c>
      <c r="BS585" s="3" t="s">
        <v>1405</v>
      </c>
      <c r="BT585" s="3" t="s">
        <v>1405</v>
      </c>
      <c r="BU585" s="3" t="str">
        <f t="shared" si="139"/>
        <v/>
      </c>
      <c r="BV585" s="3" t="str">
        <f t="shared" si="139"/>
        <v/>
      </c>
      <c r="BW585" s="3" t="str">
        <f t="shared" si="139"/>
        <v/>
      </c>
      <c r="BX585" s="3" t="str">
        <f t="shared" si="139"/>
        <v/>
      </c>
      <c r="BY585" s="3" t="str">
        <f t="shared" si="139"/>
        <v/>
      </c>
      <c r="BZ585" s="3" t="str">
        <f t="shared" si="148"/>
        <v/>
      </c>
      <c r="CA585" s="3" t="str">
        <f t="shared" si="148"/>
        <v>95. USED AS A REACTANT</v>
      </c>
      <c r="CB585" s="3" t="str">
        <f t="shared" si="148"/>
        <v/>
      </c>
      <c r="CC585" s="3" t="str">
        <f t="shared" si="148"/>
        <v>97. P102  RAW MATERIALS</v>
      </c>
      <c r="CD585" s="3" t="str">
        <f t="shared" si="148"/>
        <v/>
      </c>
      <c r="CE585" s="3" t="str">
        <f t="shared" si="148"/>
        <v/>
      </c>
      <c r="CF585" s="3" t="str">
        <f t="shared" si="148"/>
        <v/>
      </c>
      <c r="CG585" s="3" t="str">
        <f t="shared" si="148"/>
        <v/>
      </c>
      <c r="CH585" s="3" t="str">
        <f t="shared" si="148"/>
        <v/>
      </c>
      <c r="CI585" s="3" t="str">
        <f t="shared" si="148"/>
        <v/>
      </c>
      <c r="CJ585" s="3" t="str">
        <f t="shared" si="148"/>
        <v/>
      </c>
      <c r="CK585" s="3" t="str">
        <f t="shared" si="148"/>
        <v/>
      </c>
      <c r="CL585" s="3" t="str">
        <f t="shared" si="148"/>
        <v/>
      </c>
      <c r="CM585" s="3" t="str">
        <f t="shared" si="148"/>
        <v/>
      </c>
      <c r="CN585" s="3" t="str">
        <f t="shared" si="148"/>
        <v/>
      </c>
      <c r="CO585" s="3" t="str">
        <f t="shared" si="149"/>
        <v/>
      </c>
      <c r="CP585" s="3" t="str">
        <f t="shared" si="149"/>
        <v/>
      </c>
      <c r="CQ585" s="3" t="str">
        <f t="shared" si="149"/>
        <v/>
      </c>
      <c r="CR585" s="3" t="str">
        <f t="shared" si="149"/>
        <v/>
      </c>
      <c r="CS585" s="3" t="str">
        <f t="shared" si="149"/>
        <v/>
      </c>
      <c r="CT585" s="3" t="str">
        <f t="shared" si="141"/>
        <v/>
      </c>
      <c r="CU585" s="3" t="str">
        <f t="shared" si="141"/>
        <v/>
      </c>
      <c r="CV585" s="3" t="str">
        <f t="shared" si="141"/>
        <v/>
      </c>
      <c r="CW585" s="3" t="str">
        <f t="shared" si="141"/>
        <v/>
      </c>
      <c r="CX585" s="3" t="str">
        <f t="shared" si="141"/>
        <v/>
      </c>
      <c r="CY585" s="3" t="str">
        <f t="shared" si="141"/>
        <v/>
      </c>
      <c r="CZ585" s="3" t="str">
        <f t="shared" si="144"/>
        <v/>
      </c>
      <c r="DA585" s="3" t="str">
        <f t="shared" si="144"/>
        <v/>
      </c>
      <c r="DB585" s="3" t="str">
        <f t="shared" si="144"/>
        <v/>
      </c>
      <c r="DC585" s="3" t="str">
        <f t="shared" si="144"/>
        <v/>
      </c>
      <c r="DD585" s="3" t="str">
        <f t="shared" si="144"/>
        <v/>
      </c>
      <c r="DE585" s="3" t="str">
        <f t="shared" si="144"/>
        <v/>
      </c>
      <c r="DF585" s="3" t="str">
        <f t="shared" si="144"/>
        <v/>
      </c>
      <c r="DG585" s="3" t="str">
        <f t="shared" si="144"/>
        <v/>
      </c>
      <c r="DH585" s="3" t="str">
        <f t="shared" si="140"/>
        <v/>
      </c>
      <c r="DI585" s="3" t="str">
        <f t="shared" si="140"/>
        <v/>
      </c>
      <c r="DJ585" s="3" t="str">
        <f t="shared" si="140"/>
        <v/>
      </c>
      <c r="DK585" s="3" t="str">
        <f t="shared" si="140"/>
        <v/>
      </c>
      <c r="DL585" s="3" t="str">
        <f t="shared" si="140"/>
        <v/>
      </c>
      <c r="DM585" s="3" t="str">
        <f t="shared" si="145"/>
        <v/>
      </c>
      <c r="DN585" s="3" t="str">
        <f t="shared" si="145"/>
        <v/>
      </c>
      <c r="DO585" s="3" t="str">
        <f t="shared" si="145"/>
        <v/>
      </c>
      <c r="DP585" s="3" t="str">
        <f t="shared" si="142"/>
        <v/>
      </c>
      <c r="DQ585" s="3" t="str">
        <f t="shared" si="142"/>
        <v/>
      </c>
      <c r="DR585" s="3" t="str">
        <f t="shared" si="142"/>
        <v/>
      </c>
      <c r="DS585" s="3" t="str">
        <f t="shared" si="142"/>
        <v/>
      </c>
      <c r="DT585" s="3" t="str">
        <f t="shared" si="142"/>
        <v/>
      </c>
      <c r="DU585" s="3" t="str">
        <f t="shared" si="136"/>
        <v/>
      </c>
      <c r="DV585" s="3" t="str">
        <f t="shared" si="136"/>
        <v/>
      </c>
    </row>
    <row r="586" spans="1:126" ht="75">
      <c r="A586" t="s">
        <v>115</v>
      </c>
      <c r="B586">
        <v>2020</v>
      </c>
      <c r="C586" t="s">
        <v>114</v>
      </c>
      <c r="D586">
        <v>106990</v>
      </c>
      <c r="E586" s="31">
        <v>1320219211176</v>
      </c>
      <c r="F586" t="s">
        <v>913</v>
      </c>
      <c r="G586">
        <v>325212</v>
      </c>
      <c r="H586" t="s">
        <v>914</v>
      </c>
      <c r="I586" t="s">
        <v>915</v>
      </c>
      <c r="J586" t="s">
        <v>916</v>
      </c>
      <c r="K586" t="s">
        <v>250</v>
      </c>
      <c r="L586">
        <v>45714</v>
      </c>
      <c r="M586" s="3" t="str">
        <f t="shared" si="147"/>
        <v>90. IMPORT THE CHEMICAL, 91. ON-SITE USE OF THE CHEMICAL, 95. USED AS A REACTANT, 97. P102  RAW MATERIALS</v>
      </c>
      <c r="N586" s="3" t="s">
        <v>66</v>
      </c>
      <c r="O586" s="3" t="s">
        <v>1437</v>
      </c>
      <c r="P586">
        <v>2230</v>
      </c>
      <c r="Q586">
        <v>480</v>
      </c>
      <c r="R586">
        <v>2710</v>
      </c>
      <c r="S586" s="3" t="s">
        <v>1405</v>
      </c>
      <c r="T586" s="3" t="s">
        <v>1407</v>
      </c>
      <c r="U586" s="3" t="s">
        <v>1407</v>
      </c>
      <c r="V586" s="3" t="s">
        <v>1405</v>
      </c>
      <c r="W586" s="3" t="s">
        <v>1405</v>
      </c>
      <c r="X586" s="3" t="s">
        <v>1405</v>
      </c>
      <c r="Y586" s="3" t="s">
        <v>1407</v>
      </c>
      <c r="Z586" s="3" t="s">
        <v>1405</v>
      </c>
      <c r="AA586" s="3" t="s">
        <v>1407</v>
      </c>
      <c r="AB586" s="3" t="s">
        <v>1405</v>
      </c>
      <c r="AC586" s="3" t="s">
        <v>1405</v>
      </c>
      <c r="AD586" s="3" t="s">
        <v>1405</v>
      </c>
      <c r="AE586" s="3" t="s">
        <v>1405</v>
      </c>
      <c r="AF586" s="3" t="s">
        <v>1405</v>
      </c>
      <c r="AG586" s="3" t="s">
        <v>1405</v>
      </c>
      <c r="AH586" s="3" t="s">
        <v>1405</v>
      </c>
      <c r="AI586" s="3" t="s">
        <v>1405</v>
      </c>
      <c r="AJ586" s="3" t="s">
        <v>1405</v>
      </c>
      <c r="AK586" s="3" t="s">
        <v>1405</v>
      </c>
      <c r="AL586" s="3" t="s">
        <v>1405</v>
      </c>
      <c r="AM586" s="3" t="s">
        <v>1405</v>
      </c>
      <c r="AN586" s="3" t="s">
        <v>1405</v>
      </c>
      <c r="AO586" s="3" t="s">
        <v>1405</v>
      </c>
      <c r="AP586" s="3" t="s">
        <v>1405</v>
      </c>
      <c r="AQ586" s="3" t="s">
        <v>1405</v>
      </c>
      <c r="AR586" s="3" t="s">
        <v>1405</v>
      </c>
      <c r="AS586" s="3" t="s">
        <v>1405</v>
      </c>
      <c r="AT586" s="3" t="s">
        <v>1405</v>
      </c>
      <c r="AU586" s="3" t="s">
        <v>1405</v>
      </c>
      <c r="AV586" s="3" t="s">
        <v>1405</v>
      </c>
      <c r="AW586" s="3" t="s">
        <v>1405</v>
      </c>
      <c r="AX586" s="3" t="s">
        <v>1405</v>
      </c>
      <c r="AY586" s="3" t="s">
        <v>1405</v>
      </c>
      <c r="AZ586" s="3" t="s">
        <v>1405</v>
      </c>
      <c r="BA586" s="3" t="s">
        <v>1405</v>
      </c>
      <c r="BB586" s="3" t="s">
        <v>1405</v>
      </c>
      <c r="BC586" s="3" t="s">
        <v>1405</v>
      </c>
      <c r="BD586" s="3" t="s">
        <v>1405</v>
      </c>
      <c r="BE586" s="3" t="s">
        <v>1405</v>
      </c>
      <c r="BF586" s="3" t="s">
        <v>1405</v>
      </c>
      <c r="BG586" s="3" t="s">
        <v>1405</v>
      </c>
      <c r="BH586" s="3" t="s">
        <v>1405</v>
      </c>
      <c r="BI586" s="3" t="s">
        <v>1405</v>
      </c>
      <c r="BJ586" s="3" t="s">
        <v>1405</v>
      </c>
      <c r="BK586" s="3" t="s">
        <v>1405</v>
      </c>
      <c r="BL586" s="3" t="s">
        <v>1405</v>
      </c>
      <c r="BM586" s="3" t="s">
        <v>1405</v>
      </c>
      <c r="BN586" s="3" t="s">
        <v>1405</v>
      </c>
      <c r="BO586" s="3" t="s">
        <v>1405</v>
      </c>
      <c r="BP586" s="3" t="s">
        <v>1405</v>
      </c>
      <c r="BQ586" s="3" t="s">
        <v>1405</v>
      </c>
      <c r="BR586" s="3" t="s">
        <v>1405</v>
      </c>
      <c r="BS586" s="3" t="s">
        <v>1405</v>
      </c>
      <c r="BT586" s="3" t="s">
        <v>1405</v>
      </c>
      <c r="BU586" s="3" t="str">
        <f t="shared" si="139"/>
        <v/>
      </c>
      <c r="BV586" s="3" t="str">
        <f t="shared" si="139"/>
        <v>90. IMPORT THE CHEMICAL</v>
      </c>
      <c r="BW586" s="3" t="str">
        <f t="shared" si="139"/>
        <v>91. ON-SITE USE OF THE CHEMICAL</v>
      </c>
      <c r="BX586" s="3" t="str">
        <f t="shared" si="139"/>
        <v/>
      </c>
      <c r="BY586" s="3" t="str">
        <f t="shared" si="139"/>
        <v/>
      </c>
      <c r="BZ586" s="3" t="str">
        <f t="shared" si="148"/>
        <v/>
      </c>
      <c r="CA586" s="3" t="str">
        <f t="shared" si="148"/>
        <v>95. USED AS A REACTANT</v>
      </c>
      <c r="CB586" s="3" t="str">
        <f t="shared" si="148"/>
        <v/>
      </c>
      <c r="CC586" s="3" t="str">
        <f t="shared" si="148"/>
        <v>97. P102  RAW MATERIALS</v>
      </c>
      <c r="CD586" s="3" t="str">
        <f t="shared" si="148"/>
        <v/>
      </c>
      <c r="CE586" s="3" t="str">
        <f t="shared" si="148"/>
        <v/>
      </c>
      <c r="CF586" s="3" t="str">
        <f t="shared" si="148"/>
        <v/>
      </c>
      <c r="CG586" s="3" t="str">
        <f t="shared" si="148"/>
        <v/>
      </c>
      <c r="CH586" s="3" t="str">
        <f t="shared" si="148"/>
        <v/>
      </c>
      <c r="CI586" s="3" t="str">
        <f t="shared" si="148"/>
        <v/>
      </c>
      <c r="CJ586" s="3" t="str">
        <f t="shared" si="148"/>
        <v/>
      </c>
      <c r="CK586" s="3" t="str">
        <f t="shared" si="148"/>
        <v/>
      </c>
      <c r="CL586" s="3" t="str">
        <f t="shared" si="148"/>
        <v/>
      </c>
      <c r="CM586" s="3" t="str">
        <f t="shared" si="148"/>
        <v/>
      </c>
      <c r="CN586" s="3" t="str">
        <f t="shared" si="148"/>
        <v/>
      </c>
      <c r="CO586" s="3" t="str">
        <f t="shared" si="149"/>
        <v/>
      </c>
      <c r="CP586" s="3" t="str">
        <f t="shared" si="149"/>
        <v/>
      </c>
      <c r="CQ586" s="3" t="str">
        <f t="shared" si="149"/>
        <v/>
      </c>
      <c r="CR586" s="3" t="str">
        <f t="shared" si="149"/>
        <v/>
      </c>
      <c r="CS586" s="3" t="str">
        <f t="shared" si="149"/>
        <v/>
      </c>
      <c r="CT586" s="3" t="str">
        <f t="shared" si="141"/>
        <v/>
      </c>
      <c r="CU586" s="3" t="str">
        <f t="shared" si="141"/>
        <v/>
      </c>
      <c r="CV586" s="3" t="str">
        <f t="shared" si="141"/>
        <v/>
      </c>
      <c r="CW586" s="3" t="str">
        <f t="shared" si="141"/>
        <v/>
      </c>
      <c r="CX586" s="3" t="str">
        <f t="shared" si="141"/>
        <v/>
      </c>
      <c r="CY586" s="3" t="str">
        <f t="shared" si="141"/>
        <v/>
      </c>
      <c r="CZ586" s="3" t="str">
        <f t="shared" si="144"/>
        <v/>
      </c>
      <c r="DA586" s="3" t="str">
        <f t="shared" si="144"/>
        <v/>
      </c>
      <c r="DB586" s="3" t="str">
        <f t="shared" si="144"/>
        <v/>
      </c>
      <c r="DC586" s="3" t="str">
        <f t="shared" si="144"/>
        <v/>
      </c>
      <c r="DD586" s="3" t="str">
        <f t="shared" si="144"/>
        <v/>
      </c>
      <c r="DE586" s="3" t="str">
        <f t="shared" si="144"/>
        <v/>
      </c>
      <c r="DF586" s="3" t="str">
        <f t="shared" si="144"/>
        <v/>
      </c>
      <c r="DG586" s="3" t="str">
        <f t="shared" si="144"/>
        <v/>
      </c>
      <c r="DH586" s="3" t="str">
        <f t="shared" si="140"/>
        <v/>
      </c>
      <c r="DI586" s="3" t="str">
        <f t="shared" si="140"/>
        <v/>
      </c>
      <c r="DJ586" s="3" t="str">
        <f t="shared" si="140"/>
        <v/>
      </c>
      <c r="DK586" s="3" t="str">
        <f t="shared" si="140"/>
        <v/>
      </c>
      <c r="DL586" s="3" t="str">
        <f t="shared" si="140"/>
        <v/>
      </c>
      <c r="DM586" s="3" t="str">
        <f t="shared" si="145"/>
        <v/>
      </c>
      <c r="DN586" s="3" t="str">
        <f t="shared" si="145"/>
        <v/>
      </c>
      <c r="DO586" s="3" t="str">
        <f t="shared" si="145"/>
        <v/>
      </c>
      <c r="DP586" s="3" t="str">
        <f t="shared" si="142"/>
        <v/>
      </c>
      <c r="DQ586" s="3" t="str">
        <f t="shared" si="142"/>
        <v/>
      </c>
      <c r="DR586" s="3" t="str">
        <f t="shared" si="142"/>
        <v/>
      </c>
      <c r="DS586" s="3" t="str">
        <f t="shared" si="142"/>
        <v/>
      </c>
      <c r="DT586" s="3" t="str">
        <f t="shared" si="142"/>
        <v/>
      </c>
      <c r="DU586" s="3" t="str">
        <f t="shared" si="136"/>
        <v/>
      </c>
      <c r="DV586" s="3" t="str">
        <f t="shared" si="136"/>
        <v/>
      </c>
    </row>
    <row r="587" spans="1:126" ht="60">
      <c r="A587" t="s">
        <v>115</v>
      </c>
      <c r="B587">
        <v>2021</v>
      </c>
      <c r="C587" t="s">
        <v>114</v>
      </c>
      <c r="D587">
        <v>106990</v>
      </c>
      <c r="E587" s="31">
        <v>1321220171312</v>
      </c>
      <c r="F587" t="s">
        <v>913</v>
      </c>
      <c r="G587">
        <v>325212</v>
      </c>
      <c r="H587" t="s">
        <v>914</v>
      </c>
      <c r="I587" t="s">
        <v>915</v>
      </c>
      <c r="J587" t="s">
        <v>916</v>
      </c>
      <c r="K587" t="s">
        <v>250</v>
      </c>
      <c r="L587">
        <v>45714</v>
      </c>
      <c r="M587" s="3" t="str">
        <f t="shared" si="147"/>
        <v>95. USED AS A REACTANT, 97. P102  RAW MATERIALS</v>
      </c>
      <c r="N587" s="3" t="s">
        <v>66</v>
      </c>
      <c r="O587" s="3" t="s">
        <v>1437</v>
      </c>
      <c r="P587">
        <v>8980</v>
      </c>
      <c r="Q587">
        <v>970</v>
      </c>
      <c r="R587">
        <v>9950</v>
      </c>
      <c r="S587" s="3" t="s">
        <v>1405</v>
      </c>
      <c r="T587" s="3" t="s">
        <v>1405</v>
      </c>
      <c r="U587" s="3" t="s">
        <v>1405</v>
      </c>
      <c r="V587" s="3" t="s">
        <v>1405</v>
      </c>
      <c r="W587" s="3" t="s">
        <v>1405</v>
      </c>
      <c r="X587" s="3" t="s">
        <v>1405</v>
      </c>
      <c r="Y587" s="3" t="s">
        <v>1407</v>
      </c>
      <c r="Z587" s="3" t="s">
        <v>1405</v>
      </c>
      <c r="AA587" s="3" t="s">
        <v>1407</v>
      </c>
      <c r="AB587" s="3" t="s">
        <v>1405</v>
      </c>
      <c r="AC587" s="3" t="s">
        <v>1405</v>
      </c>
      <c r="AD587" s="3" t="s">
        <v>1405</v>
      </c>
      <c r="AE587" s="3" t="s">
        <v>1405</v>
      </c>
      <c r="AF587" s="3" t="s">
        <v>1405</v>
      </c>
      <c r="AG587" s="3" t="s">
        <v>1405</v>
      </c>
      <c r="AH587" s="3" t="s">
        <v>1405</v>
      </c>
      <c r="AI587" s="3" t="s">
        <v>1405</v>
      </c>
      <c r="AJ587" s="3" t="s">
        <v>1405</v>
      </c>
      <c r="AK587" s="3" t="s">
        <v>1405</v>
      </c>
      <c r="AL587" s="3" t="s">
        <v>1405</v>
      </c>
      <c r="AM587" s="3" t="s">
        <v>1405</v>
      </c>
      <c r="AN587" s="3" t="s">
        <v>1405</v>
      </c>
      <c r="AO587" s="3" t="s">
        <v>1405</v>
      </c>
      <c r="AP587" s="3" t="s">
        <v>1405</v>
      </c>
      <c r="AQ587" s="3" t="s">
        <v>1405</v>
      </c>
      <c r="AR587" s="3" t="s">
        <v>1405</v>
      </c>
      <c r="AS587" s="3" t="s">
        <v>1405</v>
      </c>
      <c r="AT587" s="3" t="s">
        <v>1405</v>
      </c>
      <c r="AU587" s="3" t="s">
        <v>1405</v>
      </c>
      <c r="AV587" s="3" t="s">
        <v>1405</v>
      </c>
      <c r="AW587" s="3" t="s">
        <v>1405</v>
      </c>
      <c r="AX587" s="3" t="s">
        <v>1405</v>
      </c>
      <c r="AY587" s="3" t="s">
        <v>1405</v>
      </c>
      <c r="AZ587" s="3" t="s">
        <v>1405</v>
      </c>
      <c r="BA587" s="3" t="s">
        <v>1405</v>
      </c>
      <c r="BB587" s="3" t="s">
        <v>1405</v>
      </c>
      <c r="BC587" s="3" t="s">
        <v>1405</v>
      </c>
      <c r="BD587" s="3" t="s">
        <v>1405</v>
      </c>
      <c r="BE587" s="3" t="s">
        <v>1405</v>
      </c>
      <c r="BF587" s="3" t="s">
        <v>1405</v>
      </c>
      <c r="BG587" s="3" t="s">
        <v>1405</v>
      </c>
      <c r="BH587" s="3" t="s">
        <v>1405</v>
      </c>
      <c r="BI587" s="3" t="s">
        <v>1405</v>
      </c>
      <c r="BJ587" s="3" t="s">
        <v>1405</v>
      </c>
      <c r="BK587" s="3" t="s">
        <v>1405</v>
      </c>
      <c r="BL587" s="3" t="s">
        <v>1405</v>
      </c>
      <c r="BM587" s="3" t="s">
        <v>1405</v>
      </c>
      <c r="BN587" s="3" t="s">
        <v>1405</v>
      </c>
      <c r="BO587" s="3" t="s">
        <v>1405</v>
      </c>
      <c r="BP587" s="3" t="s">
        <v>1405</v>
      </c>
      <c r="BQ587" s="3" t="s">
        <v>1405</v>
      </c>
      <c r="BR587" s="3" t="s">
        <v>1405</v>
      </c>
      <c r="BS587" s="3" t="s">
        <v>1405</v>
      </c>
      <c r="BT587" s="3" t="s">
        <v>1405</v>
      </c>
      <c r="BU587" s="3" t="str">
        <f t="shared" si="139"/>
        <v/>
      </c>
      <c r="BV587" s="3" t="str">
        <f t="shared" si="139"/>
        <v/>
      </c>
      <c r="BW587" s="3" t="str">
        <f t="shared" si="139"/>
        <v/>
      </c>
      <c r="BX587" s="3" t="str">
        <f t="shared" si="139"/>
        <v/>
      </c>
      <c r="BY587" s="3" t="str">
        <f t="shared" si="139"/>
        <v/>
      </c>
      <c r="BZ587" s="3" t="str">
        <f t="shared" si="148"/>
        <v/>
      </c>
      <c r="CA587" s="3" t="str">
        <f t="shared" si="148"/>
        <v>95. USED AS A REACTANT</v>
      </c>
      <c r="CB587" s="3" t="str">
        <f t="shared" si="148"/>
        <v/>
      </c>
      <c r="CC587" s="3" t="str">
        <f t="shared" si="148"/>
        <v>97. P102  RAW MATERIALS</v>
      </c>
      <c r="CD587" s="3" t="str">
        <f t="shared" si="148"/>
        <v/>
      </c>
      <c r="CE587" s="3" t="str">
        <f t="shared" si="148"/>
        <v/>
      </c>
      <c r="CF587" s="3" t="str">
        <f t="shared" si="148"/>
        <v/>
      </c>
      <c r="CG587" s="3" t="str">
        <f t="shared" si="148"/>
        <v/>
      </c>
      <c r="CH587" s="3" t="str">
        <f t="shared" si="148"/>
        <v/>
      </c>
      <c r="CI587" s="3" t="str">
        <f t="shared" si="148"/>
        <v/>
      </c>
      <c r="CJ587" s="3" t="str">
        <f t="shared" si="148"/>
        <v/>
      </c>
      <c r="CK587" s="3" t="str">
        <f t="shared" si="148"/>
        <v/>
      </c>
      <c r="CL587" s="3" t="str">
        <f t="shared" si="148"/>
        <v/>
      </c>
      <c r="CM587" s="3" t="str">
        <f t="shared" si="148"/>
        <v/>
      </c>
      <c r="CN587" s="3" t="str">
        <f t="shared" si="148"/>
        <v/>
      </c>
      <c r="CO587" s="3" t="str">
        <f t="shared" si="149"/>
        <v/>
      </c>
      <c r="CP587" s="3" t="str">
        <f t="shared" si="149"/>
        <v/>
      </c>
      <c r="CQ587" s="3" t="str">
        <f t="shared" si="149"/>
        <v/>
      </c>
      <c r="CR587" s="3" t="str">
        <f t="shared" si="149"/>
        <v/>
      </c>
      <c r="CS587" s="3" t="str">
        <f t="shared" si="149"/>
        <v/>
      </c>
      <c r="CT587" s="3" t="str">
        <f t="shared" si="141"/>
        <v/>
      </c>
      <c r="CU587" s="3" t="str">
        <f t="shared" si="141"/>
        <v/>
      </c>
      <c r="CV587" s="3" t="str">
        <f t="shared" si="141"/>
        <v/>
      </c>
      <c r="CW587" s="3" t="str">
        <f t="shared" si="141"/>
        <v/>
      </c>
      <c r="CX587" s="3" t="str">
        <f t="shared" si="141"/>
        <v/>
      </c>
      <c r="CY587" s="3" t="str">
        <f t="shared" si="141"/>
        <v/>
      </c>
      <c r="CZ587" s="3" t="str">
        <f t="shared" si="144"/>
        <v/>
      </c>
      <c r="DA587" s="3" t="str">
        <f t="shared" si="144"/>
        <v/>
      </c>
      <c r="DB587" s="3" t="str">
        <f t="shared" si="144"/>
        <v/>
      </c>
      <c r="DC587" s="3" t="str">
        <f t="shared" si="144"/>
        <v/>
      </c>
      <c r="DD587" s="3" t="str">
        <f t="shared" si="144"/>
        <v/>
      </c>
      <c r="DE587" s="3" t="str">
        <f t="shared" si="144"/>
        <v/>
      </c>
      <c r="DF587" s="3" t="str">
        <f t="shared" si="144"/>
        <v/>
      </c>
      <c r="DG587" s="3" t="str">
        <f t="shared" si="144"/>
        <v/>
      </c>
      <c r="DH587" s="3" t="str">
        <f t="shared" si="140"/>
        <v/>
      </c>
      <c r="DI587" s="3" t="str">
        <f t="shared" si="140"/>
        <v/>
      </c>
      <c r="DJ587" s="3" t="str">
        <f t="shared" si="140"/>
        <v/>
      </c>
      <c r="DK587" s="3" t="str">
        <f t="shared" si="140"/>
        <v/>
      </c>
      <c r="DL587" s="3" t="str">
        <f t="shared" si="140"/>
        <v/>
      </c>
      <c r="DM587" s="3" t="str">
        <f t="shared" si="145"/>
        <v/>
      </c>
      <c r="DN587" s="3" t="str">
        <f t="shared" si="145"/>
        <v/>
      </c>
      <c r="DO587" s="3" t="str">
        <f t="shared" si="145"/>
        <v/>
      </c>
      <c r="DP587" s="3" t="str">
        <f t="shared" si="142"/>
        <v/>
      </c>
      <c r="DQ587" s="3" t="str">
        <f t="shared" si="142"/>
        <v/>
      </c>
      <c r="DR587" s="3" t="str">
        <f t="shared" si="142"/>
        <v/>
      </c>
      <c r="DS587" s="3" t="str">
        <f t="shared" si="142"/>
        <v/>
      </c>
      <c r="DT587" s="3" t="str">
        <f t="shared" si="142"/>
        <v/>
      </c>
      <c r="DU587" s="3" t="str">
        <f t="shared" si="136"/>
        <v/>
      </c>
      <c r="DV587" s="3" t="str">
        <f t="shared" si="136"/>
        <v/>
      </c>
    </row>
    <row r="588" spans="1:126" ht="75">
      <c r="A588" t="s">
        <v>115</v>
      </c>
      <c r="B588">
        <v>2020</v>
      </c>
      <c r="C588" t="s">
        <v>114</v>
      </c>
      <c r="D588">
        <v>106990</v>
      </c>
      <c r="E588" s="31">
        <v>1320219299043</v>
      </c>
      <c r="F588" t="s">
        <v>918</v>
      </c>
      <c r="G588">
        <v>424710</v>
      </c>
      <c r="H588" t="s">
        <v>919</v>
      </c>
      <c r="I588" t="s">
        <v>920</v>
      </c>
      <c r="J588" t="s">
        <v>921</v>
      </c>
      <c r="K588" t="s">
        <v>148</v>
      </c>
      <c r="L588">
        <v>77530</v>
      </c>
      <c r="M588" s="3" t="str">
        <f t="shared" si="147"/>
        <v>133. ANCILLARY OR OTHER USE, 142. Z399  OTHER</v>
      </c>
      <c r="N588" s="3" t="s">
        <v>58</v>
      </c>
      <c r="O588" s="3" t="s">
        <v>1466</v>
      </c>
      <c r="P588">
        <v>26</v>
      </c>
      <c r="Q588">
        <v>3880</v>
      </c>
      <c r="R588">
        <v>3906</v>
      </c>
      <c r="S588" s="3" t="s">
        <v>1405</v>
      </c>
      <c r="T588" s="3" t="s">
        <v>1405</v>
      </c>
      <c r="U588" s="3" t="s">
        <v>1405</v>
      </c>
      <c r="V588" s="3" t="s">
        <v>1405</v>
      </c>
      <c r="W588" s="3" t="s">
        <v>1405</v>
      </c>
      <c r="X588" s="3" t="s">
        <v>1405</v>
      </c>
      <c r="Y588" s="3" t="s">
        <v>1405</v>
      </c>
      <c r="Z588" s="3" t="s">
        <v>1405</v>
      </c>
      <c r="AA588" s="3" t="s">
        <v>1405</v>
      </c>
      <c r="AB588" s="3" t="s">
        <v>1405</v>
      </c>
      <c r="AC588" s="3" t="s">
        <v>1405</v>
      </c>
      <c r="AD588" s="3" t="s">
        <v>1405</v>
      </c>
      <c r="AE588" s="3" t="s">
        <v>1405</v>
      </c>
      <c r="AF588" s="3" t="s">
        <v>1405</v>
      </c>
      <c r="AG588" s="3" t="s">
        <v>1405</v>
      </c>
      <c r="AH588" s="3" t="s">
        <v>1405</v>
      </c>
      <c r="AI588" s="3" t="s">
        <v>1405</v>
      </c>
      <c r="AJ588" s="3" t="s">
        <v>1405</v>
      </c>
      <c r="AK588" s="3" t="s">
        <v>1405</v>
      </c>
      <c r="AL588" s="3" t="s">
        <v>1405</v>
      </c>
      <c r="AM588" s="3" t="s">
        <v>1405</v>
      </c>
      <c r="AN588" s="3" t="s">
        <v>1405</v>
      </c>
      <c r="AO588" s="3" t="s">
        <v>1405</v>
      </c>
      <c r="AP588" s="3" t="s">
        <v>1405</v>
      </c>
      <c r="AQ588" s="3" t="s">
        <v>1405</v>
      </c>
      <c r="AR588" s="3" t="s">
        <v>1405</v>
      </c>
      <c r="AS588" s="3" t="s">
        <v>1405</v>
      </c>
      <c r="AT588" s="3" t="s">
        <v>1405</v>
      </c>
      <c r="AU588" s="3" t="s">
        <v>1405</v>
      </c>
      <c r="AV588" s="3" t="s">
        <v>1405</v>
      </c>
      <c r="AW588" s="3" t="s">
        <v>1405</v>
      </c>
      <c r="AX588" s="3" t="s">
        <v>1405</v>
      </c>
      <c r="AY588" s="3" t="s">
        <v>1405</v>
      </c>
      <c r="AZ588" s="3" t="s">
        <v>1405</v>
      </c>
      <c r="BA588" s="3" t="s">
        <v>1405</v>
      </c>
      <c r="BB588" s="3" t="s">
        <v>1405</v>
      </c>
      <c r="BC588" s="3" t="s">
        <v>1405</v>
      </c>
      <c r="BD588" s="3" t="s">
        <v>1405</v>
      </c>
      <c r="BE588" s="3" t="s">
        <v>1405</v>
      </c>
      <c r="BF588" s="3" t="s">
        <v>1405</v>
      </c>
      <c r="BG588" s="3" t="s">
        <v>1405</v>
      </c>
      <c r="BH588" s="3" t="s">
        <v>1405</v>
      </c>
      <c r="BI588" s="3" t="s">
        <v>1405</v>
      </c>
      <c r="BJ588" s="3" t="s">
        <v>1405</v>
      </c>
      <c r="BK588" s="3" t="s">
        <v>1407</v>
      </c>
      <c r="BL588" s="3" t="s">
        <v>1405</v>
      </c>
      <c r="BM588" s="3" t="s">
        <v>1405</v>
      </c>
      <c r="BN588" s="3" t="s">
        <v>1405</v>
      </c>
      <c r="BO588" s="3" t="s">
        <v>1405</v>
      </c>
      <c r="BP588" s="3" t="s">
        <v>1405</v>
      </c>
      <c r="BQ588" s="3" t="s">
        <v>1405</v>
      </c>
      <c r="BR588" s="3" t="s">
        <v>1405</v>
      </c>
      <c r="BS588" s="3" t="s">
        <v>1405</v>
      </c>
      <c r="BT588" s="3" t="s">
        <v>1407</v>
      </c>
      <c r="BU588" s="3" t="str">
        <f t="shared" si="139"/>
        <v/>
      </c>
      <c r="BV588" s="3" t="str">
        <f t="shared" si="139"/>
        <v/>
      </c>
      <c r="BW588" s="3" t="str">
        <f t="shared" si="139"/>
        <v/>
      </c>
      <c r="BX588" s="3" t="str">
        <f t="shared" si="139"/>
        <v/>
      </c>
      <c r="BY588" s="3" t="str">
        <f t="shared" si="139"/>
        <v/>
      </c>
      <c r="BZ588" s="3" t="str">
        <f t="shared" si="148"/>
        <v/>
      </c>
      <c r="CA588" s="3" t="str">
        <f t="shared" si="148"/>
        <v/>
      </c>
      <c r="CB588" s="3" t="str">
        <f t="shared" si="148"/>
        <v/>
      </c>
      <c r="CC588" s="3" t="str">
        <f t="shared" si="148"/>
        <v/>
      </c>
      <c r="CD588" s="3" t="str">
        <f t="shared" si="148"/>
        <v/>
      </c>
      <c r="CE588" s="3" t="str">
        <f t="shared" si="148"/>
        <v/>
      </c>
      <c r="CF588" s="3" t="str">
        <f t="shared" si="148"/>
        <v/>
      </c>
      <c r="CG588" s="3" t="str">
        <f t="shared" si="148"/>
        <v/>
      </c>
      <c r="CH588" s="3" t="str">
        <f t="shared" si="148"/>
        <v/>
      </c>
      <c r="CI588" s="3" t="str">
        <f t="shared" si="148"/>
        <v/>
      </c>
      <c r="CJ588" s="3" t="str">
        <f t="shared" si="148"/>
        <v/>
      </c>
      <c r="CK588" s="3" t="str">
        <f t="shared" si="148"/>
        <v/>
      </c>
      <c r="CL588" s="3" t="str">
        <f t="shared" si="148"/>
        <v/>
      </c>
      <c r="CM588" s="3" t="str">
        <f t="shared" si="148"/>
        <v/>
      </c>
      <c r="CN588" s="3" t="str">
        <f t="shared" si="148"/>
        <v/>
      </c>
      <c r="CO588" s="3" t="str">
        <f t="shared" si="149"/>
        <v/>
      </c>
      <c r="CP588" s="3" t="str">
        <f t="shared" si="149"/>
        <v/>
      </c>
      <c r="CQ588" s="3" t="str">
        <f t="shared" si="149"/>
        <v/>
      </c>
      <c r="CR588" s="3" t="str">
        <f t="shared" si="149"/>
        <v/>
      </c>
      <c r="CS588" s="3" t="str">
        <f t="shared" si="149"/>
        <v/>
      </c>
      <c r="CT588" s="3" t="str">
        <f t="shared" si="141"/>
        <v/>
      </c>
      <c r="CU588" s="3" t="str">
        <f t="shared" si="141"/>
        <v/>
      </c>
      <c r="CV588" s="3" t="str">
        <f t="shared" si="141"/>
        <v/>
      </c>
      <c r="CW588" s="3" t="str">
        <f t="shared" si="141"/>
        <v/>
      </c>
      <c r="CX588" s="3" t="str">
        <f t="shared" si="141"/>
        <v/>
      </c>
      <c r="CY588" s="3" t="str">
        <f t="shared" si="141"/>
        <v/>
      </c>
      <c r="CZ588" s="3" t="str">
        <f t="shared" si="144"/>
        <v/>
      </c>
      <c r="DA588" s="3" t="str">
        <f t="shared" si="144"/>
        <v/>
      </c>
      <c r="DB588" s="3" t="str">
        <f t="shared" si="144"/>
        <v/>
      </c>
      <c r="DC588" s="3" t="str">
        <f t="shared" si="144"/>
        <v/>
      </c>
      <c r="DD588" s="3" t="str">
        <f t="shared" si="144"/>
        <v/>
      </c>
      <c r="DE588" s="3" t="str">
        <f t="shared" si="144"/>
        <v/>
      </c>
      <c r="DF588" s="3" t="str">
        <f t="shared" si="144"/>
        <v/>
      </c>
      <c r="DG588" s="3" t="str">
        <f t="shared" si="144"/>
        <v/>
      </c>
      <c r="DH588" s="3" t="str">
        <f t="shared" si="140"/>
        <v/>
      </c>
      <c r="DI588" s="3" t="str">
        <f t="shared" si="140"/>
        <v/>
      </c>
      <c r="DJ588" s="3" t="str">
        <f t="shared" si="140"/>
        <v/>
      </c>
      <c r="DK588" s="3" t="str">
        <f t="shared" si="140"/>
        <v/>
      </c>
      <c r="DL588" s="3" t="str">
        <f t="shared" si="140"/>
        <v/>
      </c>
      <c r="DM588" s="3" t="str">
        <f t="shared" si="145"/>
        <v>133. ANCILLARY OR OTHER USE</v>
      </c>
      <c r="DN588" s="3" t="str">
        <f t="shared" si="145"/>
        <v/>
      </c>
      <c r="DO588" s="3" t="str">
        <f t="shared" si="145"/>
        <v/>
      </c>
      <c r="DP588" s="3" t="str">
        <f t="shared" si="142"/>
        <v/>
      </c>
      <c r="DQ588" s="3" t="str">
        <f t="shared" si="142"/>
        <v/>
      </c>
      <c r="DR588" s="3" t="str">
        <f t="shared" si="142"/>
        <v/>
      </c>
      <c r="DS588" s="3" t="str">
        <f t="shared" si="142"/>
        <v/>
      </c>
      <c r="DT588" s="3" t="str">
        <f t="shared" si="142"/>
        <v/>
      </c>
      <c r="DU588" s="3" t="str">
        <f t="shared" si="136"/>
        <v/>
      </c>
      <c r="DV588" s="3" t="str">
        <f t="shared" si="136"/>
        <v>142. Z399  OTHER</v>
      </c>
    </row>
    <row r="589" spans="1:126" ht="45">
      <c r="A589" t="s">
        <v>115</v>
      </c>
      <c r="B589">
        <v>2021</v>
      </c>
      <c r="C589" t="s">
        <v>114</v>
      </c>
      <c r="D589">
        <v>106990</v>
      </c>
      <c r="E589" s="31">
        <v>1321220500425</v>
      </c>
      <c r="F589" t="s">
        <v>918</v>
      </c>
      <c r="G589">
        <v>424710</v>
      </c>
      <c r="H589" t="s">
        <v>919</v>
      </c>
      <c r="I589" t="s">
        <v>920</v>
      </c>
      <c r="J589" t="s">
        <v>921</v>
      </c>
      <c r="K589" t="s">
        <v>148</v>
      </c>
      <c r="L589">
        <v>77530</v>
      </c>
      <c r="M589" s="3" t="str">
        <f t="shared" si="147"/>
        <v>115. REPACKAGING</v>
      </c>
      <c r="N589" s="3" t="s">
        <v>58</v>
      </c>
      <c r="O589" s="3" t="s">
        <v>1410</v>
      </c>
      <c r="P589">
        <v>69</v>
      </c>
      <c r="Q589">
        <v>8388</v>
      </c>
      <c r="R589">
        <v>8457</v>
      </c>
      <c r="S589" s="3" t="s">
        <v>1405</v>
      </c>
      <c r="T589" s="3" t="s">
        <v>1405</v>
      </c>
      <c r="U589" s="3" t="s">
        <v>1405</v>
      </c>
      <c r="V589" s="3" t="s">
        <v>1405</v>
      </c>
      <c r="W589" s="3" t="s">
        <v>1405</v>
      </c>
      <c r="X589" s="3" t="s">
        <v>1405</v>
      </c>
      <c r="Y589" s="3" t="s">
        <v>1405</v>
      </c>
      <c r="Z589" s="3" t="s">
        <v>1405</v>
      </c>
      <c r="AA589" s="3" t="s">
        <v>1405</v>
      </c>
      <c r="AB589" s="3" t="s">
        <v>1405</v>
      </c>
      <c r="AC589" s="3" t="s">
        <v>1405</v>
      </c>
      <c r="AD589" s="3" t="s">
        <v>1405</v>
      </c>
      <c r="AE589" s="3" t="s">
        <v>1405</v>
      </c>
      <c r="AF589" s="3" t="s">
        <v>1405</v>
      </c>
      <c r="AG589" s="3" t="s">
        <v>1405</v>
      </c>
      <c r="AH589" s="3" t="s">
        <v>1405</v>
      </c>
      <c r="AI589" s="3" t="s">
        <v>1405</v>
      </c>
      <c r="AJ589" s="3" t="s">
        <v>1405</v>
      </c>
      <c r="AK589" s="3" t="s">
        <v>1405</v>
      </c>
      <c r="AL589" s="3" t="s">
        <v>1405</v>
      </c>
      <c r="AM589" s="3" t="s">
        <v>1405</v>
      </c>
      <c r="AN589" s="3" t="s">
        <v>1405</v>
      </c>
      <c r="AO589" s="3" t="s">
        <v>1405</v>
      </c>
      <c r="AP589" s="3" t="s">
        <v>1405</v>
      </c>
      <c r="AQ589" s="3" t="s">
        <v>1405</v>
      </c>
      <c r="AR589" s="3" t="s">
        <v>1405</v>
      </c>
      <c r="AS589" s="3" t="s">
        <v>1407</v>
      </c>
      <c r="AT589" s="3" t="s">
        <v>1405</v>
      </c>
      <c r="AU589" s="3" t="s">
        <v>1405</v>
      </c>
      <c r="AV589" s="3" t="s">
        <v>1405</v>
      </c>
      <c r="AW589" s="3" t="s">
        <v>1405</v>
      </c>
      <c r="AX589" s="3" t="s">
        <v>1405</v>
      </c>
      <c r="AY589" s="3" t="s">
        <v>1405</v>
      </c>
      <c r="AZ589" s="3" t="s">
        <v>1405</v>
      </c>
      <c r="BA589" s="3" t="s">
        <v>1405</v>
      </c>
      <c r="BB589" s="3" t="s">
        <v>1405</v>
      </c>
      <c r="BC589" s="3" t="s">
        <v>1405</v>
      </c>
      <c r="BD589" s="3" t="s">
        <v>1405</v>
      </c>
      <c r="BE589" s="3" t="s">
        <v>1405</v>
      </c>
      <c r="BF589" s="3" t="s">
        <v>1405</v>
      </c>
      <c r="BG589" s="3" t="s">
        <v>1405</v>
      </c>
      <c r="BH589" s="3" t="s">
        <v>1405</v>
      </c>
      <c r="BI589" s="3" t="s">
        <v>1405</v>
      </c>
      <c r="BJ589" s="3" t="s">
        <v>1405</v>
      </c>
      <c r="BK589" s="3" t="s">
        <v>1405</v>
      </c>
      <c r="BL589" s="3" t="s">
        <v>1405</v>
      </c>
      <c r="BM589" s="3" t="s">
        <v>1405</v>
      </c>
      <c r="BN589" s="3" t="s">
        <v>1405</v>
      </c>
      <c r="BO589" s="3" t="s">
        <v>1405</v>
      </c>
      <c r="BP589" s="3" t="s">
        <v>1405</v>
      </c>
      <c r="BQ589" s="3" t="s">
        <v>1405</v>
      </c>
      <c r="BR589" s="3" t="s">
        <v>1405</v>
      </c>
      <c r="BS589" s="3" t="s">
        <v>1405</v>
      </c>
      <c r="BT589" s="3" t="s">
        <v>1405</v>
      </c>
      <c r="BU589" s="3" t="str">
        <f t="shared" si="139"/>
        <v/>
      </c>
      <c r="BV589" s="3" t="str">
        <f t="shared" si="139"/>
        <v/>
      </c>
      <c r="BW589" s="3" t="str">
        <f t="shared" si="139"/>
        <v/>
      </c>
      <c r="BX589" s="3" t="str">
        <f t="shared" si="139"/>
        <v/>
      </c>
      <c r="BY589" s="3" t="str">
        <f t="shared" si="139"/>
        <v/>
      </c>
      <c r="BZ589" s="3" t="str">
        <f t="shared" si="148"/>
        <v/>
      </c>
      <c r="CA589" s="3" t="str">
        <f t="shared" si="148"/>
        <v/>
      </c>
      <c r="CB589" s="3" t="str">
        <f t="shared" si="148"/>
        <v/>
      </c>
      <c r="CC589" s="3" t="str">
        <f t="shared" si="148"/>
        <v/>
      </c>
      <c r="CD589" s="3" t="str">
        <f t="shared" si="148"/>
        <v/>
      </c>
      <c r="CE589" s="3" t="str">
        <f t="shared" si="148"/>
        <v/>
      </c>
      <c r="CF589" s="3" t="str">
        <f t="shared" si="148"/>
        <v/>
      </c>
      <c r="CG589" s="3" t="str">
        <f t="shared" si="148"/>
        <v/>
      </c>
      <c r="CH589" s="3" t="str">
        <f t="shared" si="148"/>
        <v/>
      </c>
      <c r="CI589" s="3" t="str">
        <f t="shared" si="148"/>
        <v/>
      </c>
      <c r="CJ589" s="3" t="str">
        <f t="shared" si="148"/>
        <v/>
      </c>
      <c r="CK589" s="3" t="str">
        <f t="shared" si="148"/>
        <v/>
      </c>
      <c r="CL589" s="3" t="str">
        <f t="shared" si="148"/>
        <v/>
      </c>
      <c r="CM589" s="3" t="str">
        <f t="shared" si="148"/>
        <v/>
      </c>
      <c r="CN589" s="3" t="str">
        <f t="shared" si="148"/>
        <v/>
      </c>
      <c r="CO589" s="3" t="str">
        <f t="shared" si="149"/>
        <v/>
      </c>
      <c r="CP589" s="3" t="str">
        <f t="shared" si="149"/>
        <v/>
      </c>
      <c r="CQ589" s="3" t="str">
        <f t="shared" si="149"/>
        <v/>
      </c>
      <c r="CR589" s="3" t="str">
        <f t="shared" si="149"/>
        <v/>
      </c>
      <c r="CS589" s="3" t="str">
        <f t="shared" si="149"/>
        <v/>
      </c>
      <c r="CT589" s="3" t="str">
        <f t="shared" si="141"/>
        <v/>
      </c>
      <c r="CU589" s="3" t="str">
        <f t="shared" si="141"/>
        <v>115. REPACKAGING</v>
      </c>
      <c r="CV589" s="3" t="str">
        <f t="shared" si="141"/>
        <v/>
      </c>
      <c r="CW589" s="3" t="str">
        <f t="shared" si="141"/>
        <v/>
      </c>
      <c r="CX589" s="3" t="str">
        <f t="shared" si="141"/>
        <v/>
      </c>
      <c r="CY589" s="3" t="str">
        <f t="shared" si="141"/>
        <v/>
      </c>
      <c r="CZ589" s="3" t="str">
        <f t="shared" si="144"/>
        <v/>
      </c>
      <c r="DA589" s="3" t="str">
        <f t="shared" si="144"/>
        <v/>
      </c>
      <c r="DB589" s="3" t="str">
        <f t="shared" si="144"/>
        <v/>
      </c>
      <c r="DC589" s="3" t="str">
        <f t="shared" si="144"/>
        <v/>
      </c>
      <c r="DD589" s="3" t="str">
        <f t="shared" si="144"/>
        <v/>
      </c>
      <c r="DE589" s="3" t="str">
        <f t="shared" si="144"/>
        <v/>
      </c>
      <c r="DF589" s="3" t="str">
        <f t="shared" si="144"/>
        <v/>
      </c>
      <c r="DG589" s="3" t="str">
        <f t="shared" si="144"/>
        <v/>
      </c>
      <c r="DH589" s="3" t="str">
        <f t="shared" si="140"/>
        <v/>
      </c>
      <c r="DI589" s="3" t="str">
        <f t="shared" si="140"/>
        <v/>
      </c>
      <c r="DJ589" s="3" t="str">
        <f t="shared" si="140"/>
        <v/>
      </c>
      <c r="DK589" s="3" t="str">
        <f t="shared" si="140"/>
        <v/>
      </c>
      <c r="DL589" s="3" t="str">
        <f t="shared" si="140"/>
        <v/>
      </c>
      <c r="DM589" s="3" t="str">
        <f t="shared" si="145"/>
        <v/>
      </c>
      <c r="DN589" s="3" t="str">
        <f t="shared" si="145"/>
        <v/>
      </c>
      <c r="DO589" s="3" t="str">
        <f t="shared" si="145"/>
        <v/>
      </c>
      <c r="DP589" s="3" t="str">
        <f t="shared" si="142"/>
        <v/>
      </c>
      <c r="DQ589" s="3" t="str">
        <f t="shared" si="142"/>
        <v/>
      </c>
      <c r="DR589" s="3" t="str">
        <f t="shared" si="142"/>
        <v/>
      </c>
      <c r="DS589" s="3" t="str">
        <f t="shared" si="142"/>
        <v/>
      </c>
      <c r="DT589" s="3" t="str">
        <f t="shared" si="142"/>
        <v/>
      </c>
      <c r="DU589" s="3" t="str">
        <f t="shared" si="136"/>
        <v/>
      </c>
      <c r="DV589" s="3" t="str">
        <f t="shared" si="136"/>
        <v/>
      </c>
    </row>
    <row r="590" spans="1:126" ht="30">
      <c r="A590" t="s">
        <v>115</v>
      </c>
      <c r="B590">
        <v>2016</v>
      </c>
      <c r="C590" t="s">
        <v>114</v>
      </c>
      <c r="D590">
        <v>106990</v>
      </c>
      <c r="E590" s="31">
        <v>1316215141868</v>
      </c>
      <c r="F590" t="s">
        <v>922</v>
      </c>
      <c r="G590">
        <v>325211</v>
      </c>
      <c r="H590" t="s">
        <v>923</v>
      </c>
      <c r="I590" t="s">
        <v>924</v>
      </c>
      <c r="J590" t="s">
        <v>296</v>
      </c>
      <c r="K590" t="s">
        <v>148</v>
      </c>
      <c r="L590">
        <v>77507</v>
      </c>
      <c r="M590" s="3" t="str">
        <f t="shared" si="147"/>
        <v>90. IMPORT THE CHEMICAL, 91. ON-SITE USE OF THE CHEMICAL, 95. USED AS A REACTANT</v>
      </c>
      <c r="N590" s="3" t="s">
        <v>66</v>
      </c>
      <c r="O590" s="3" t="s">
        <v>1456</v>
      </c>
      <c r="P590">
        <v>458</v>
      </c>
      <c r="Q590">
        <v>1072</v>
      </c>
      <c r="R590">
        <v>1530</v>
      </c>
      <c r="S590" s="3" t="s">
        <v>1405</v>
      </c>
      <c r="T590" s="3" t="s">
        <v>1407</v>
      </c>
      <c r="U590" s="3" t="s">
        <v>1407</v>
      </c>
      <c r="V590" s="3" t="s">
        <v>1405</v>
      </c>
      <c r="W590" s="3" t="s">
        <v>1405</v>
      </c>
      <c r="X590" s="3" t="s">
        <v>1405</v>
      </c>
      <c r="Y590" s="3" t="s">
        <v>1407</v>
      </c>
      <c r="AE590" s="3" t="s">
        <v>1405</v>
      </c>
      <c r="AR590" s="3" t="s">
        <v>1405</v>
      </c>
      <c r="AS590" s="3" t="s">
        <v>1405</v>
      </c>
      <c r="AT590" s="3" t="s">
        <v>1405</v>
      </c>
      <c r="AV590" s="3" t="s">
        <v>1405</v>
      </c>
      <c r="BD590" s="3" t="s">
        <v>1405</v>
      </c>
      <c r="BK590" s="3" t="s">
        <v>1405</v>
      </c>
      <c r="BU590" s="3" t="str">
        <f t="shared" si="139"/>
        <v/>
      </c>
      <c r="BV590" s="3" t="str">
        <f t="shared" si="139"/>
        <v>90. IMPORT THE CHEMICAL</v>
      </c>
      <c r="BW590" s="3" t="str">
        <f t="shared" si="139"/>
        <v>91. ON-SITE USE OF THE CHEMICAL</v>
      </c>
      <c r="BX590" s="3" t="str">
        <f t="shared" si="139"/>
        <v/>
      </c>
      <c r="BY590" s="3" t="str">
        <f t="shared" si="139"/>
        <v/>
      </c>
      <c r="BZ590" s="3" t="str">
        <f t="shared" si="148"/>
        <v/>
      </c>
      <c r="CA590" s="3" t="str">
        <f t="shared" si="148"/>
        <v>95. USED AS A REACTANT</v>
      </c>
      <c r="CB590" s="3" t="str">
        <f t="shared" si="148"/>
        <v/>
      </c>
      <c r="CC590" s="3" t="str">
        <f t="shared" si="148"/>
        <v/>
      </c>
      <c r="CD590" s="3" t="str">
        <f t="shared" si="148"/>
        <v/>
      </c>
      <c r="CE590" s="3" t="str">
        <f t="shared" si="148"/>
        <v/>
      </c>
      <c r="CF590" s="3" t="str">
        <f t="shared" si="148"/>
        <v/>
      </c>
      <c r="CG590" s="3" t="str">
        <f t="shared" si="148"/>
        <v/>
      </c>
      <c r="CH590" s="3" t="str">
        <f t="shared" si="148"/>
        <v/>
      </c>
      <c r="CI590" s="3" t="str">
        <f t="shared" si="148"/>
        <v/>
      </c>
      <c r="CJ590" s="3" t="str">
        <f t="shared" si="148"/>
        <v/>
      </c>
      <c r="CK590" s="3" t="str">
        <f t="shared" si="148"/>
        <v/>
      </c>
      <c r="CL590" s="3" t="str">
        <f t="shared" si="148"/>
        <v/>
      </c>
      <c r="CM590" s="3" t="str">
        <f t="shared" si="148"/>
        <v/>
      </c>
      <c r="CN590" s="3" t="str">
        <f t="shared" si="148"/>
        <v/>
      </c>
      <c r="CO590" s="3" t="str">
        <f t="shared" si="149"/>
        <v/>
      </c>
      <c r="CP590" s="3" t="str">
        <f t="shared" si="149"/>
        <v/>
      </c>
      <c r="CQ590" s="3" t="str">
        <f t="shared" si="149"/>
        <v/>
      </c>
      <c r="CR590" s="3" t="str">
        <f t="shared" si="149"/>
        <v/>
      </c>
      <c r="CS590" s="3" t="str">
        <f t="shared" si="149"/>
        <v/>
      </c>
      <c r="CT590" s="3" t="str">
        <f t="shared" si="141"/>
        <v/>
      </c>
      <c r="CU590" s="3" t="str">
        <f t="shared" si="141"/>
        <v/>
      </c>
      <c r="CV590" s="3" t="str">
        <f t="shared" si="141"/>
        <v/>
      </c>
      <c r="CW590" s="3" t="str">
        <f t="shared" si="141"/>
        <v/>
      </c>
      <c r="CX590" s="3" t="str">
        <f t="shared" si="141"/>
        <v/>
      </c>
      <c r="CY590" s="3" t="str">
        <f t="shared" si="141"/>
        <v/>
      </c>
      <c r="CZ590" s="3" t="str">
        <f t="shared" si="144"/>
        <v/>
      </c>
      <c r="DA590" s="3" t="str">
        <f t="shared" si="144"/>
        <v/>
      </c>
      <c r="DB590" s="3" t="str">
        <f t="shared" si="144"/>
        <v/>
      </c>
      <c r="DC590" s="3" t="str">
        <f t="shared" si="144"/>
        <v/>
      </c>
      <c r="DD590" s="3" t="str">
        <f t="shared" si="144"/>
        <v/>
      </c>
      <c r="DE590" s="3" t="str">
        <f t="shared" si="144"/>
        <v/>
      </c>
      <c r="DF590" s="3" t="str">
        <f t="shared" si="144"/>
        <v/>
      </c>
      <c r="DG590" s="3" t="str">
        <f t="shared" si="144"/>
        <v/>
      </c>
      <c r="DH590" s="3" t="str">
        <f t="shared" si="140"/>
        <v/>
      </c>
      <c r="DI590" s="3" t="str">
        <f t="shared" si="140"/>
        <v/>
      </c>
      <c r="DJ590" s="3" t="str">
        <f t="shared" si="140"/>
        <v/>
      </c>
      <c r="DK590" s="3" t="str">
        <f t="shared" si="140"/>
        <v/>
      </c>
      <c r="DL590" s="3" t="str">
        <f t="shared" si="140"/>
        <v/>
      </c>
      <c r="DM590" s="3" t="str">
        <f t="shared" si="145"/>
        <v/>
      </c>
      <c r="DN590" s="3" t="str">
        <f t="shared" si="145"/>
        <v/>
      </c>
      <c r="DO590" s="3" t="str">
        <f t="shared" si="145"/>
        <v/>
      </c>
      <c r="DP590" s="3" t="str">
        <f t="shared" si="142"/>
        <v/>
      </c>
      <c r="DQ590" s="3" t="str">
        <f t="shared" si="142"/>
        <v/>
      </c>
      <c r="DR590" s="3" t="str">
        <f t="shared" si="142"/>
        <v/>
      </c>
      <c r="DS590" s="3" t="str">
        <f t="shared" si="142"/>
        <v/>
      </c>
      <c r="DT590" s="3" t="str">
        <f t="shared" si="142"/>
        <v/>
      </c>
      <c r="DU590" s="3" t="str">
        <f t="shared" si="136"/>
        <v/>
      </c>
      <c r="DV590" s="3" t="str">
        <f t="shared" si="136"/>
        <v/>
      </c>
    </row>
    <row r="591" spans="1:126" ht="30">
      <c r="A591" t="s">
        <v>115</v>
      </c>
      <c r="B591">
        <v>2017</v>
      </c>
      <c r="C591" t="s">
        <v>114</v>
      </c>
      <c r="D591">
        <v>106990</v>
      </c>
      <c r="E591" s="31">
        <v>1317216240616</v>
      </c>
      <c r="F591" t="s">
        <v>922</v>
      </c>
      <c r="G591">
        <v>325211</v>
      </c>
      <c r="H591" t="s">
        <v>923</v>
      </c>
      <c r="I591" t="s">
        <v>924</v>
      </c>
      <c r="J591" t="s">
        <v>296</v>
      </c>
      <c r="K591" t="s">
        <v>148</v>
      </c>
      <c r="L591">
        <v>77507</v>
      </c>
      <c r="M591" s="3" t="str">
        <f t="shared" si="147"/>
        <v>90. IMPORT THE CHEMICAL, 91. ON-SITE USE OF THE CHEMICAL, 95. USED AS A REACTANT</v>
      </c>
      <c r="N591" s="3" t="s">
        <v>66</v>
      </c>
      <c r="O591" s="3" t="s">
        <v>1456</v>
      </c>
      <c r="P591">
        <v>442</v>
      </c>
      <c r="Q591">
        <v>457</v>
      </c>
      <c r="R591">
        <v>899</v>
      </c>
      <c r="S591" s="3" t="s">
        <v>1405</v>
      </c>
      <c r="T591" s="3" t="s">
        <v>1407</v>
      </c>
      <c r="U591" s="3" t="s">
        <v>1407</v>
      </c>
      <c r="V591" s="3" t="s">
        <v>1405</v>
      </c>
      <c r="W591" s="3" t="s">
        <v>1405</v>
      </c>
      <c r="X591" s="3" t="s">
        <v>1405</v>
      </c>
      <c r="Y591" s="3" t="s">
        <v>1407</v>
      </c>
      <c r="AE591" s="3" t="s">
        <v>1405</v>
      </c>
      <c r="AR591" s="3" t="s">
        <v>1405</v>
      </c>
      <c r="AS591" s="3" t="s">
        <v>1405</v>
      </c>
      <c r="AT591" s="3" t="s">
        <v>1405</v>
      </c>
      <c r="AV591" s="3" t="s">
        <v>1405</v>
      </c>
      <c r="BD591" s="3" t="s">
        <v>1405</v>
      </c>
      <c r="BK591" s="3" t="s">
        <v>1405</v>
      </c>
      <c r="BU591" s="3" t="str">
        <f t="shared" si="139"/>
        <v/>
      </c>
      <c r="BV591" s="3" t="str">
        <f t="shared" si="139"/>
        <v>90. IMPORT THE CHEMICAL</v>
      </c>
      <c r="BW591" s="3" t="str">
        <f t="shared" si="139"/>
        <v>91. ON-SITE USE OF THE CHEMICAL</v>
      </c>
      <c r="BX591" s="3" t="str">
        <f t="shared" si="139"/>
        <v/>
      </c>
      <c r="BY591" s="3" t="str">
        <f t="shared" si="139"/>
        <v/>
      </c>
      <c r="BZ591" s="3" t="str">
        <f t="shared" si="148"/>
        <v/>
      </c>
      <c r="CA591" s="3" t="str">
        <f t="shared" si="148"/>
        <v>95. USED AS A REACTANT</v>
      </c>
      <c r="CB591" s="3" t="str">
        <f t="shared" si="148"/>
        <v/>
      </c>
      <c r="CC591" s="3" t="str">
        <f t="shared" si="148"/>
        <v/>
      </c>
      <c r="CD591" s="3" t="str">
        <f t="shared" si="148"/>
        <v/>
      </c>
      <c r="CE591" s="3" t="str">
        <f t="shared" si="148"/>
        <v/>
      </c>
      <c r="CF591" s="3" t="str">
        <f t="shared" si="148"/>
        <v/>
      </c>
      <c r="CG591" s="3" t="str">
        <f t="shared" si="148"/>
        <v/>
      </c>
      <c r="CH591" s="3" t="str">
        <f t="shared" si="148"/>
        <v/>
      </c>
      <c r="CI591" s="3" t="str">
        <f t="shared" si="148"/>
        <v/>
      </c>
      <c r="CJ591" s="3" t="str">
        <f t="shared" si="148"/>
        <v/>
      </c>
      <c r="CK591" s="3" t="str">
        <f t="shared" si="148"/>
        <v/>
      </c>
      <c r="CL591" s="3" t="str">
        <f t="shared" si="148"/>
        <v/>
      </c>
      <c r="CM591" s="3" t="str">
        <f t="shared" si="148"/>
        <v/>
      </c>
      <c r="CN591" s="3" t="str">
        <f t="shared" si="148"/>
        <v/>
      </c>
      <c r="CO591" s="3" t="str">
        <f t="shared" si="149"/>
        <v/>
      </c>
      <c r="CP591" s="3" t="str">
        <f t="shared" si="149"/>
        <v/>
      </c>
      <c r="CQ591" s="3" t="str">
        <f t="shared" si="149"/>
        <v/>
      </c>
      <c r="CR591" s="3" t="str">
        <f t="shared" si="149"/>
        <v/>
      </c>
      <c r="CS591" s="3" t="str">
        <f t="shared" si="149"/>
        <v/>
      </c>
      <c r="CT591" s="3" t="str">
        <f t="shared" si="141"/>
        <v/>
      </c>
      <c r="CU591" s="3" t="str">
        <f t="shared" si="141"/>
        <v/>
      </c>
      <c r="CV591" s="3" t="str">
        <f t="shared" si="141"/>
        <v/>
      </c>
      <c r="CW591" s="3" t="str">
        <f t="shared" si="141"/>
        <v/>
      </c>
      <c r="CX591" s="3" t="str">
        <f t="shared" si="141"/>
        <v/>
      </c>
      <c r="CY591" s="3" t="str">
        <f t="shared" si="141"/>
        <v/>
      </c>
      <c r="CZ591" s="3" t="str">
        <f t="shared" si="144"/>
        <v/>
      </c>
      <c r="DA591" s="3" t="str">
        <f t="shared" si="144"/>
        <v/>
      </c>
      <c r="DB591" s="3" t="str">
        <f t="shared" si="144"/>
        <v/>
      </c>
      <c r="DC591" s="3" t="str">
        <f t="shared" si="144"/>
        <v/>
      </c>
      <c r="DD591" s="3" t="str">
        <f t="shared" si="144"/>
        <v/>
      </c>
      <c r="DE591" s="3" t="str">
        <f t="shared" si="144"/>
        <v/>
      </c>
      <c r="DF591" s="3" t="str">
        <f t="shared" si="144"/>
        <v/>
      </c>
      <c r="DG591" s="3" t="str">
        <f t="shared" si="144"/>
        <v/>
      </c>
      <c r="DH591" s="3" t="str">
        <f t="shared" si="140"/>
        <v/>
      </c>
      <c r="DI591" s="3" t="str">
        <f t="shared" si="140"/>
        <v/>
      </c>
      <c r="DJ591" s="3" t="str">
        <f t="shared" si="140"/>
        <v/>
      </c>
      <c r="DK591" s="3" t="str">
        <f t="shared" si="140"/>
        <v/>
      </c>
      <c r="DL591" s="3" t="str">
        <f t="shared" si="140"/>
        <v/>
      </c>
      <c r="DM591" s="3" t="str">
        <f t="shared" si="145"/>
        <v/>
      </c>
      <c r="DN591" s="3" t="str">
        <f t="shared" si="145"/>
        <v/>
      </c>
      <c r="DO591" s="3" t="str">
        <f t="shared" si="145"/>
        <v/>
      </c>
      <c r="DP591" s="3" t="str">
        <f t="shared" si="142"/>
        <v/>
      </c>
      <c r="DQ591" s="3" t="str">
        <f t="shared" si="142"/>
        <v/>
      </c>
      <c r="DR591" s="3" t="str">
        <f t="shared" si="142"/>
        <v/>
      </c>
      <c r="DS591" s="3" t="str">
        <f t="shared" si="142"/>
        <v/>
      </c>
      <c r="DT591" s="3" t="str">
        <f t="shared" si="142"/>
        <v/>
      </c>
      <c r="DU591" s="3" t="str">
        <f t="shared" si="136"/>
        <v/>
      </c>
      <c r="DV591" s="3" t="str">
        <f t="shared" si="136"/>
        <v/>
      </c>
    </row>
    <row r="592" spans="1:126" ht="75">
      <c r="A592" t="s">
        <v>115</v>
      </c>
      <c r="B592">
        <v>2018</v>
      </c>
      <c r="C592" t="s">
        <v>114</v>
      </c>
      <c r="D592">
        <v>106990</v>
      </c>
      <c r="E592" s="31">
        <v>1318217995758</v>
      </c>
      <c r="F592" t="s">
        <v>922</v>
      </c>
      <c r="G592">
        <v>325211</v>
      </c>
      <c r="H592" t="s">
        <v>923</v>
      </c>
      <c r="I592" t="s">
        <v>924</v>
      </c>
      <c r="J592" t="s">
        <v>296</v>
      </c>
      <c r="K592" t="s">
        <v>148</v>
      </c>
      <c r="L592">
        <v>77507</v>
      </c>
      <c r="M592" s="3" t="str">
        <f t="shared" si="147"/>
        <v>90. IMPORT THE CHEMICAL, 91. ON-SITE USE OF THE CHEMICAL, 95. USED AS A REACTANT, 97. P102  RAW MATERIALS</v>
      </c>
      <c r="N592" s="3" t="s">
        <v>66</v>
      </c>
      <c r="O592" s="3" t="s">
        <v>1456</v>
      </c>
      <c r="P592">
        <v>390</v>
      </c>
      <c r="Q592">
        <v>694</v>
      </c>
      <c r="R592">
        <v>1084</v>
      </c>
      <c r="S592" s="3" t="s">
        <v>1405</v>
      </c>
      <c r="T592" s="3" t="s">
        <v>1407</v>
      </c>
      <c r="U592" s="3" t="s">
        <v>1407</v>
      </c>
      <c r="V592" s="3" t="s">
        <v>1405</v>
      </c>
      <c r="W592" s="3" t="s">
        <v>1405</v>
      </c>
      <c r="X592" s="3" t="s">
        <v>1405</v>
      </c>
      <c r="Y592" s="3" t="s">
        <v>1407</v>
      </c>
      <c r="Z592" s="3" t="s">
        <v>1405</v>
      </c>
      <c r="AA592" s="3" t="s">
        <v>1407</v>
      </c>
      <c r="AB592" s="3" t="s">
        <v>1405</v>
      </c>
      <c r="AC592" s="3" t="s">
        <v>1405</v>
      </c>
      <c r="AD592" s="3" t="s">
        <v>1405</v>
      </c>
      <c r="AE592" s="3" t="s">
        <v>1405</v>
      </c>
      <c r="AF592" s="3" t="s">
        <v>1405</v>
      </c>
      <c r="AG592" s="3" t="s">
        <v>1405</v>
      </c>
      <c r="AH592" s="3" t="s">
        <v>1405</v>
      </c>
      <c r="AI592" s="3" t="s">
        <v>1405</v>
      </c>
      <c r="AJ592" s="3" t="s">
        <v>1405</v>
      </c>
      <c r="AK592" s="3" t="s">
        <v>1405</v>
      </c>
      <c r="AL592" s="3" t="s">
        <v>1405</v>
      </c>
      <c r="AM592" s="3" t="s">
        <v>1405</v>
      </c>
      <c r="AN592" s="3" t="s">
        <v>1405</v>
      </c>
      <c r="AO592" s="3" t="s">
        <v>1405</v>
      </c>
      <c r="AP592" s="3" t="s">
        <v>1405</v>
      </c>
      <c r="AQ592" s="3" t="s">
        <v>1405</v>
      </c>
      <c r="AR592" s="3" t="s">
        <v>1405</v>
      </c>
      <c r="AS592" s="3" t="s">
        <v>1405</v>
      </c>
      <c r="AT592" s="3" t="s">
        <v>1405</v>
      </c>
      <c r="AU592" s="3" t="s">
        <v>1405</v>
      </c>
      <c r="AV592" s="3" t="s">
        <v>1405</v>
      </c>
      <c r="AW592" s="3" t="s">
        <v>1405</v>
      </c>
      <c r="AX592" s="3" t="s">
        <v>1405</v>
      </c>
      <c r="AY592" s="3" t="s">
        <v>1405</v>
      </c>
      <c r="AZ592" s="3" t="s">
        <v>1405</v>
      </c>
      <c r="BA592" s="3" t="s">
        <v>1405</v>
      </c>
      <c r="BB592" s="3" t="s">
        <v>1405</v>
      </c>
      <c r="BC592" s="3" t="s">
        <v>1405</v>
      </c>
      <c r="BD592" s="3" t="s">
        <v>1405</v>
      </c>
      <c r="BE592" s="3" t="s">
        <v>1405</v>
      </c>
      <c r="BF592" s="3" t="s">
        <v>1405</v>
      </c>
      <c r="BG592" s="3" t="s">
        <v>1405</v>
      </c>
      <c r="BH592" s="3" t="s">
        <v>1405</v>
      </c>
      <c r="BI592" s="3" t="s">
        <v>1405</v>
      </c>
      <c r="BJ592" s="3" t="s">
        <v>1405</v>
      </c>
      <c r="BK592" s="3" t="s">
        <v>1405</v>
      </c>
      <c r="BL592" s="3" t="s">
        <v>1405</v>
      </c>
      <c r="BM592" s="3" t="s">
        <v>1405</v>
      </c>
      <c r="BN592" s="3" t="s">
        <v>1405</v>
      </c>
      <c r="BO592" s="3" t="s">
        <v>1405</v>
      </c>
      <c r="BP592" s="3" t="s">
        <v>1405</v>
      </c>
      <c r="BQ592" s="3" t="s">
        <v>1405</v>
      </c>
      <c r="BR592" s="3" t="s">
        <v>1405</v>
      </c>
      <c r="BS592" s="3" t="s">
        <v>1405</v>
      </c>
      <c r="BT592" s="3" t="s">
        <v>1405</v>
      </c>
      <c r="BU592" s="3" t="str">
        <f t="shared" si="139"/>
        <v/>
      </c>
      <c r="BV592" s="3" t="str">
        <f t="shared" si="139"/>
        <v>90. IMPORT THE CHEMICAL</v>
      </c>
      <c r="BW592" s="3" t="str">
        <f t="shared" si="139"/>
        <v>91. ON-SITE USE OF THE CHEMICAL</v>
      </c>
      <c r="BX592" s="3" t="str">
        <f t="shared" si="139"/>
        <v/>
      </c>
      <c r="BY592" s="3" t="str">
        <f t="shared" si="139"/>
        <v/>
      </c>
      <c r="BZ592" s="3" t="str">
        <f t="shared" si="148"/>
        <v/>
      </c>
      <c r="CA592" s="3" t="str">
        <f t="shared" si="148"/>
        <v>95. USED AS A REACTANT</v>
      </c>
      <c r="CB592" s="3" t="str">
        <f t="shared" si="148"/>
        <v/>
      </c>
      <c r="CC592" s="3" t="str">
        <f t="shared" si="148"/>
        <v>97. P102  RAW MATERIALS</v>
      </c>
      <c r="CD592" s="3" t="str">
        <f t="shared" si="148"/>
        <v/>
      </c>
      <c r="CE592" s="3" t="str">
        <f t="shared" si="148"/>
        <v/>
      </c>
      <c r="CF592" s="3" t="str">
        <f t="shared" si="148"/>
        <v/>
      </c>
      <c r="CG592" s="3" t="str">
        <f t="shared" si="148"/>
        <v/>
      </c>
      <c r="CH592" s="3" t="str">
        <f t="shared" si="148"/>
        <v/>
      </c>
      <c r="CI592" s="3" t="str">
        <f t="shared" si="148"/>
        <v/>
      </c>
      <c r="CJ592" s="3" t="str">
        <f t="shared" si="148"/>
        <v/>
      </c>
      <c r="CK592" s="3" t="str">
        <f t="shared" si="148"/>
        <v/>
      </c>
      <c r="CL592" s="3" t="str">
        <f t="shared" si="148"/>
        <v/>
      </c>
      <c r="CM592" s="3" t="str">
        <f t="shared" si="148"/>
        <v/>
      </c>
      <c r="CN592" s="3" t="str">
        <f t="shared" si="148"/>
        <v/>
      </c>
      <c r="CO592" s="3" t="str">
        <f t="shared" si="149"/>
        <v/>
      </c>
      <c r="CP592" s="3" t="str">
        <f t="shared" si="149"/>
        <v/>
      </c>
      <c r="CQ592" s="3" t="str">
        <f t="shared" si="149"/>
        <v/>
      </c>
      <c r="CR592" s="3" t="str">
        <f t="shared" si="149"/>
        <v/>
      </c>
      <c r="CS592" s="3" t="str">
        <f t="shared" si="149"/>
        <v/>
      </c>
      <c r="CT592" s="3" t="str">
        <f t="shared" si="141"/>
        <v/>
      </c>
      <c r="CU592" s="3" t="str">
        <f t="shared" si="141"/>
        <v/>
      </c>
      <c r="CV592" s="3" t="str">
        <f t="shared" si="141"/>
        <v/>
      </c>
      <c r="CW592" s="3" t="str">
        <f t="shared" si="141"/>
        <v/>
      </c>
      <c r="CX592" s="3" t="str">
        <f t="shared" si="141"/>
        <v/>
      </c>
      <c r="CY592" s="3" t="str">
        <f t="shared" si="141"/>
        <v/>
      </c>
      <c r="CZ592" s="3" t="str">
        <f t="shared" si="144"/>
        <v/>
      </c>
      <c r="DA592" s="3" t="str">
        <f t="shared" si="144"/>
        <v/>
      </c>
      <c r="DB592" s="3" t="str">
        <f t="shared" si="144"/>
        <v/>
      </c>
      <c r="DC592" s="3" t="str">
        <f t="shared" si="144"/>
        <v/>
      </c>
      <c r="DD592" s="3" t="str">
        <f t="shared" si="144"/>
        <v/>
      </c>
      <c r="DE592" s="3" t="str">
        <f t="shared" si="144"/>
        <v/>
      </c>
      <c r="DF592" s="3" t="str">
        <f t="shared" si="144"/>
        <v/>
      </c>
      <c r="DG592" s="3" t="str">
        <f t="shared" si="144"/>
        <v/>
      </c>
      <c r="DH592" s="3" t="str">
        <f t="shared" si="140"/>
        <v/>
      </c>
      <c r="DI592" s="3" t="str">
        <f t="shared" si="140"/>
        <v/>
      </c>
      <c r="DJ592" s="3" t="str">
        <f t="shared" si="140"/>
        <v/>
      </c>
      <c r="DK592" s="3" t="str">
        <f t="shared" si="140"/>
        <v/>
      </c>
      <c r="DL592" s="3" t="str">
        <f t="shared" si="140"/>
        <v/>
      </c>
      <c r="DM592" s="3" t="str">
        <f t="shared" si="145"/>
        <v/>
      </c>
      <c r="DN592" s="3" t="str">
        <f t="shared" si="145"/>
        <v/>
      </c>
      <c r="DO592" s="3" t="str">
        <f t="shared" si="145"/>
        <v/>
      </c>
      <c r="DP592" s="3" t="str">
        <f t="shared" si="142"/>
        <v/>
      </c>
      <c r="DQ592" s="3" t="str">
        <f t="shared" si="142"/>
        <v/>
      </c>
      <c r="DR592" s="3" t="str">
        <f t="shared" si="142"/>
        <v/>
      </c>
      <c r="DS592" s="3" t="str">
        <f t="shared" si="142"/>
        <v/>
      </c>
      <c r="DT592" s="3" t="str">
        <f t="shared" si="142"/>
        <v/>
      </c>
      <c r="DU592" s="3" t="str">
        <f t="shared" si="136"/>
        <v/>
      </c>
      <c r="DV592" s="3" t="str">
        <f t="shared" si="136"/>
        <v/>
      </c>
    </row>
    <row r="593" spans="1:126" ht="75">
      <c r="A593" t="s">
        <v>115</v>
      </c>
      <c r="B593">
        <v>2019</v>
      </c>
      <c r="C593" t="s">
        <v>114</v>
      </c>
      <c r="D593">
        <v>106990</v>
      </c>
      <c r="E593" s="31">
        <v>1319217995695</v>
      </c>
      <c r="F593" t="s">
        <v>922</v>
      </c>
      <c r="G593">
        <v>325211</v>
      </c>
      <c r="H593" t="s">
        <v>923</v>
      </c>
      <c r="I593" t="s">
        <v>924</v>
      </c>
      <c r="J593" t="s">
        <v>296</v>
      </c>
      <c r="K593" t="s">
        <v>148</v>
      </c>
      <c r="L593">
        <v>77507</v>
      </c>
      <c r="M593" s="3" t="str">
        <f t="shared" si="147"/>
        <v>90. IMPORT THE CHEMICAL, 91. ON-SITE USE OF THE CHEMICAL, 95. USED AS A REACTANT, 97. P102  RAW MATERIALS</v>
      </c>
      <c r="N593" s="3" t="s">
        <v>66</v>
      </c>
      <c r="O593" s="3" t="s">
        <v>1456</v>
      </c>
      <c r="P593">
        <v>719</v>
      </c>
      <c r="Q593">
        <v>637</v>
      </c>
      <c r="R593">
        <v>1356</v>
      </c>
      <c r="S593" s="3" t="s">
        <v>1405</v>
      </c>
      <c r="T593" s="3" t="s">
        <v>1407</v>
      </c>
      <c r="U593" s="3" t="s">
        <v>1407</v>
      </c>
      <c r="V593" s="3" t="s">
        <v>1405</v>
      </c>
      <c r="W593" s="3" t="s">
        <v>1405</v>
      </c>
      <c r="X593" s="3" t="s">
        <v>1405</v>
      </c>
      <c r="Y593" s="3" t="s">
        <v>1407</v>
      </c>
      <c r="Z593" s="3" t="s">
        <v>1405</v>
      </c>
      <c r="AA593" s="3" t="s">
        <v>1407</v>
      </c>
      <c r="AB593" s="3" t="s">
        <v>1405</v>
      </c>
      <c r="AC593" s="3" t="s">
        <v>1405</v>
      </c>
      <c r="AD593" s="3" t="s">
        <v>1405</v>
      </c>
      <c r="AE593" s="3" t="s">
        <v>1405</v>
      </c>
      <c r="AF593" s="3" t="s">
        <v>1405</v>
      </c>
      <c r="AG593" s="3" t="s">
        <v>1405</v>
      </c>
      <c r="AH593" s="3" t="s">
        <v>1405</v>
      </c>
      <c r="AI593" s="3" t="s">
        <v>1405</v>
      </c>
      <c r="AJ593" s="3" t="s">
        <v>1405</v>
      </c>
      <c r="AK593" s="3" t="s">
        <v>1405</v>
      </c>
      <c r="AL593" s="3" t="s">
        <v>1405</v>
      </c>
      <c r="AM593" s="3" t="s">
        <v>1405</v>
      </c>
      <c r="AN593" s="3" t="s">
        <v>1405</v>
      </c>
      <c r="AO593" s="3" t="s">
        <v>1405</v>
      </c>
      <c r="AP593" s="3" t="s">
        <v>1405</v>
      </c>
      <c r="AQ593" s="3" t="s">
        <v>1405</v>
      </c>
      <c r="AR593" s="3" t="s">
        <v>1405</v>
      </c>
      <c r="AS593" s="3" t="s">
        <v>1405</v>
      </c>
      <c r="AT593" s="3" t="s">
        <v>1405</v>
      </c>
      <c r="AU593" s="3" t="s">
        <v>1405</v>
      </c>
      <c r="AV593" s="3" t="s">
        <v>1405</v>
      </c>
      <c r="AW593" s="3" t="s">
        <v>1405</v>
      </c>
      <c r="AX593" s="3" t="s">
        <v>1405</v>
      </c>
      <c r="AY593" s="3" t="s">
        <v>1405</v>
      </c>
      <c r="AZ593" s="3" t="s">
        <v>1405</v>
      </c>
      <c r="BA593" s="3" t="s">
        <v>1405</v>
      </c>
      <c r="BB593" s="3" t="s">
        <v>1405</v>
      </c>
      <c r="BC593" s="3" t="s">
        <v>1405</v>
      </c>
      <c r="BD593" s="3" t="s">
        <v>1405</v>
      </c>
      <c r="BE593" s="3" t="s">
        <v>1405</v>
      </c>
      <c r="BF593" s="3" t="s">
        <v>1405</v>
      </c>
      <c r="BG593" s="3" t="s">
        <v>1405</v>
      </c>
      <c r="BH593" s="3" t="s">
        <v>1405</v>
      </c>
      <c r="BI593" s="3" t="s">
        <v>1405</v>
      </c>
      <c r="BJ593" s="3" t="s">
        <v>1405</v>
      </c>
      <c r="BK593" s="3" t="s">
        <v>1405</v>
      </c>
      <c r="BL593" s="3" t="s">
        <v>1405</v>
      </c>
      <c r="BM593" s="3" t="s">
        <v>1405</v>
      </c>
      <c r="BN593" s="3" t="s">
        <v>1405</v>
      </c>
      <c r="BO593" s="3" t="s">
        <v>1405</v>
      </c>
      <c r="BP593" s="3" t="s">
        <v>1405</v>
      </c>
      <c r="BQ593" s="3" t="s">
        <v>1405</v>
      </c>
      <c r="BR593" s="3" t="s">
        <v>1405</v>
      </c>
      <c r="BS593" s="3" t="s">
        <v>1405</v>
      </c>
      <c r="BT593" s="3" t="s">
        <v>1405</v>
      </c>
      <c r="BU593" s="3" t="str">
        <f t="shared" si="139"/>
        <v/>
      </c>
      <c r="BV593" s="3" t="str">
        <f t="shared" si="139"/>
        <v>90. IMPORT THE CHEMICAL</v>
      </c>
      <c r="BW593" s="3" t="str">
        <f t="shared" si="139"/>
        <v>91. ON-SITE USE OF THE CHEMICAL</v>
      </c>
      <c r="BX593" s="3" t="str">
        <f t="shared" si="139"/>
        <v/>
      </c>
      <c r="BY593" s="3" t="str">
        <f t="shared" si="139"/>
        <v/>
      </c>
      <c r="BZ593" s="3" t="str">
        <f t="shared" si="148"/>
        <v/>
      </c>
      <c r="CA593" s="3" t="str">
        <f t="shared" si="148"/>
        <v>95. USED AS A REACTANT</v>
      </c>
      <c r="CB593" s="3" t="str">
        <f t="shared" si="148"/>
        <v/>
      </c>
      <c r="CC593" s="3" t="str">
        <f t="shared" si="148"/>
        <v>97. P102  RAW MATERIALS</v>
      </c>
      <c r="CD593" s="3" t="str">
        <f t="shared" si="148"/>
        <v/>
      </c>
      <c r="CE593" s="3" t="str">
        <f t="shared" si="148"/>
        <v/>
      </c>
      <c r="CF593" s="3" t="str">
        <f t="shared" si="148"/>
        <v/>
      </c>
      <c r="CG593" s="3" t="str">
        <f t="shared" si="148"/>
        <v/>
      </c>
      <c r="CH593" s="3" t="str">
        <f t="shared" si="148"/>
        <v/>
      </c>
      <c r="CI593" s="3" t="str">
        <f t="shared" si="148"/>
        <v/>
      </c>
      <c r="CJ593" s="3" t="str">
        <f t="shared" si="148"/>
        <v/>
      </c>
      <c r="CK593" s="3" t="str">
        <f t="shared" si="148"/>
        <v/>
      </c>
      <c r="CL593" s="3" t="str">
        <f t="shared" si="148"/>
        <v/>
      </c>
      <c r="CM593" s="3" t="str">
        <f t="shared" si="148"/>
        <v/>
      </c>
      <c r="CN593" s="3" t="str">
        <f t="shared" si="148"/>
        <v/>
      </c>
      <c r="CO593" s="3" t="str">
        <f t="shared" si="149"/>
        <v/>
      </c>
      <c r="CP593" s="3" t="str">
        <f t="shared" si="149"/>
        <v/>
      </c>
      <c r="CQ593" s="3" t="str">
        <f t="shared" si="149"/>
        <v/>
      </c>
      <c r="CR593" s="3" t="str">
        <f t="shared" si="149"/>
        <v/>
      </c>
      <c r="CS593" s="3" t="str">
        <f t="shared" si="149"/>
        <v/>
      </c>
      <c r="CT593" s="3" t="str">
        <f t="shared" si="141"/>
        <v/>
      </c>
      <c r="CU593" s="3" t="str">
        <f t="shared" si="141"/>
        <v/>
      </c>
      <c r="CV593" s="3" t="str">
        <f t="shared" si="141"/>
        <v/>
      </c>
      <c r="CW593" s="3" t="str">
        <f t="shared" si="141"/>
        <v/>
      </c>
      <c r="CX593" s="3" t="str">
        <f t="shared" si="141"/>
        <v/>
      </c>
      <c r="CY593" s="3" t="str">
        <f t="shared" si="141"/>
        <v/>
      </c>
      <c r="CZ593" s="3" t="str">
        <f t="shared" si="144"/>
        <v/>
      </c>
      <c r="DA593" s="3" t="str">
        <f t="shared" si="144"/>
        <v/>
      </c>
      <c r="DB593" s="3" t="str">
        <f t="shared" si="144"/>
        <v/>
      </c>
      <c r="DC593" s="3" t="str">
        <f t="shared" si="144"/>
        <v/>
      </c>
      <c r="DD593" s="3" t="str">
        <f t="shared" si="144"/>
        <v/>
      </c>
      <c r="DE593" s="3" t="str">
        <f t="shared" si="144"/>
        <v/>
      </c>
      <c r="DF593" s="3" t="str">
        <f t="shared" si="144"/>
        <v/>
      </c>
      <c r="DG593" s="3" t="str">
        <f t="shared" ref="DG593:DM648" si="150">IF(BE593="Yes", DG$1,"")</f>
        <v/>
      </c>
      <c r="DH593" s="3" t="str">
        <f t="shared" si="140"/>
        <v/>
      </c>
      <c r="DI593" s="3" t="str">
        <f t="shared" si="140"/>
        <v/>
      </c>
      <c r="DJ593" s="3" t="str">
        <f t="shared" si="140"/>
        <v/>
      </c>
      <c r="DK593" s="3" t="str">
        <f t="shared" si="140"/>
        <v/>
      </c>
      <c r="DL593" s="3" t="str">
        <f t="shared" si="140"/>
        <v/>
      </c>
      <c r="DM593" s="3" t="str">
        <f t="shared" si="145"/>
        <v/>
      </c>
      <c r="DN593" s="3" t="str">
        <f t="shared" si="145"/>
        <v/>
      </c>
      <c r="DO593" s="3" t="str">
        <f t="shared" si="145"/>
        <v/>
      </c>
      <c r="DP593" s="3" t="str">
        <f t="shared" si="142"/>
        <v/>
      </c>
      <c r="DQ593" s="3" t="str">
        <f t="shared" si="142"/>
        <v/>
      </c>
      <c r="DR593" s="3" t="str">
        <f t="shared" si="142"/>
        <v/>
      </c>
      <c r="DS593" s="3" t="str">
        <f t="shared" si="142"/>
        <v/>
      </c>
      <c r="DT593" s="3" t="str">
        <f t="shared" si="142"/>
        <v/>
      </c>
      <c r="DU593" s="3" t="str">
        <f t="shared" si="136"/>
        <v/>
      </c>
      <c r="DV593" s="3" t="str">
        <f t="shared" si="136"/>
        <v/>
      </c>
    </row>
    <row r="594" spans="1:126" ht="75">
      <c r="A594" t="s">
        <v>115</v>
      </c>
      <c r="B594">
        <v>2020</v>
      </c>
      <c r="C594" t="s">
        <v>114</v>
      </c>
      <c r="D594">
        <v>106990</v>
      </c>
      <c r="E594" s="31">
        <v>1320218849279</v>
      </c>
      <c r="F594" t="s">
        <v>922</v>
      </c>
      <c r="G594">
        <v>325211</v>
      </c>
      <c r="H594" t="s">
        <v>923</v>
      </c>
      <c r="I594" t="s">
        <v>924</v>
      </c>
      <c r="J594" t="s">
        <v>296</v>
      </c>
      <c r="K594" t="s">
        <v>148</v>
      </c>
      <c r="L594">
        <v>77507</v>
      </c>
      <c r="M594" s="3" t="str">
        <f t="shared" si="147"/>
        <v>89. PRODUCE THE CHEMICAL, 93. AS A BYPRODUCT, 94. AS A MANUFACTURED IMPURITY</v>
      </c>
      <c r="N594" s="3" t="s">
        <v>66</v>
      </c>
      <c r="O594" s="3" t="s">
        <v>1456</v>
      </c>
      <c r="P594">
        <v>428</v>
      </c>
      <c r="Q594">
        <v>752</v>
      </c>
      <c r="R594">
        <v>1180</v>
      </c>
      <c r="S594" s="3" t="s">
        <v>1407</v>
      </c>
      <c r="T594" s="3" t="s">
        <v>1405</v>
      </c>
      <c r="U594" s="3" t="s">
        <v>1405</v>
      </c>
      <c r="V594" s="3" t="s">
        <v>1405</v>
      </c>
      <c r="W594" s="3" t="s">
        <v>1407</v>
      </c>
      <c r="X594" s="3" t="s">
        <v>1407</v>
      </c>
      <c r="Y594" s="3" t="s">
        <v>1405</v>
      </c>
      <c r="Z594" s="3" t="s">
        <v>1405</v>
      </c>
      <c r="AA594" s="3" t="s">
        <v>1405</v>
      </c>
      <c r="AB594" s="3" t="s">
        <v>1405</v>
      </c>
      <c r="AC594" s="3" t="s">
        <v>1405</v>
      </c>
      <c r="AD594" s="3" t="s">
        <v>1405</v>
      </c>
      <c r="AE594" s="3" t="s">
        <v>1405</v>
      </c>
      <c r="AF594" s="3" t="s">
        <v>1405</v>
      </c>
      <c r="AG594" s="3" t="s">
        <v>1405</v>
      </c>
      <c r="AH594" s="3" t="s">
        <v>1405</v>
      </c>
      <c r="AI594" s="3" t="s">
        <v>1405</v>
      </c>
      <c r="AJ594" s="3" t="s">
        <v>1405</v>
      </c>
      <c r="AK594" s="3" t="s">
        <v>1405</v>
      </c>
      <c r="AL594" s="3" t="s">
        <v>1405</v>
      </c>
      <c r="AM594" s="3" t="s">
        <v>1405</v>
      </c>
      <c r="AN594" s="3" t="s">
        <v>1405</v>
      </c>
      <c r="AO594" s="3" t="s">
        <v>1405</v>
      </c>
      <c r="AP594" s="3" t="s">
        <v>1405</v>
      </c>
      <c r="AQ594" s="3" t="s">
        <v>1405</v>
      </c>
      <c r="AR594" s="3" t="s">
        <v>1405</v>
      </c>
      <c r="AS594" s="3" t="s">
        <v>1405</v>
      </c>
      <c r="AT594" s="3" t="s">
        <v>1405</v>
      </c>
      <c r="AU594" s="3" t="s">
        <v>1405</v>
      </c>
      <c r="AV594" s="3" t="s">
        <v>1405</v>
      </c>
      <c r="AW594" s="3" t="s">
        <v>1405</v>
      </c>
      <c r="AX594" s="3" t="s">
        <v>1405</v>
      </c>
      <c r="AY594" s="3" t="s">
        <v>1405</v>
      </c>
      <c r="AZ594" s="3" t="s">
        <v>1405</v>
      </c>
      <c r="BA594" s="3" t="s">
        <v>1405</v>
      </c>
      <c r="BB594" s="3" t="s">
        <v>1405</v>
      </c>
      <c r="BC594" s="3" t="s">
        <v>1405</v>
      </c>
      <c r="BD594" s="3" t="s">
        <v>1405</v>
      </c>
      <c r="BE594" s="3" t="s">
        <v>1405</v>
      </c>
      <c r="BF594" s="3" t="s">
        <v>1405</v>
      </c>
      <c r="BG594" s="3" t="s">
        <v>1405</v>
      </c>
      <c r="BH594" s="3" t="s">
        <v>1405</v>
      </c>
      <c r="BI594" s="3" t="s">
        <v>1405</v>
      </c>
      <c r="BJ594" s="3" t="s">
        <v>1405</v>
      </c>
      <c r="BK594" s="3" t="s">
        <v>1405</v>
      </c>
      <c r="BL594" s="3" t="s">
        <v>1405</v>
      </c>
      <c r="BM594" s="3" t="s">
        <v>1405</v>
      </c>
      <c r="BN594" s="3" t="s">
        <v>1405</v>
      </c>
      <c r="BO594" s="3" t="s">
        <v>1405</v>
      </c>
      <c r="BP594" s="3" t="s">
        <v>1405</v>
      </c>
      <c r="BQ594" s="3" t="s">
        <v>1405</v>
      </c>
      <c r="BR594" s="3" t="s">
        <v>1405</v>
      </c>
      <c r="BS594" s="3" t="s">
        <v>1405</v>
      </c>
      <c r="BT594" s="3" t="s">
        <v>1405</v>
      </c>
      <c r="BU594" s="3" t="str">
        <f t="shared" si="139"/>
        <v>89. PRODUCE THE CHEMICAL</v>
      </c>
      <c r="BV594" s="3" t="str">
        <f t="shared" si="139"/>
        <v/>
      </c>
      <c r="BW594" s="3" t="str">
        <f t="shared" si="139"/>
        <v/>
      </c>
      <c r="BX594" s="3" t="str">
        <f t="shared" si="139"/>
        <v/>
      </c>
      <c r="BY594" s="3" t="str">
        <f t="shared" si="139"/>
        <v>93. AS A BYPRODUCT</v>
      </c>
      <c r="BZ594" s="3" t="str">
        <f t="shared" si="148"/>
        <v>94. AS A MANUFACTURED IMPURITY</v>
      </c>
      <c r="CA594" s="3" t="str">
        <f t="shared" si="148"/>
        <v/>
      </c>
      <c r="CB594" s="3" t="str">
        <f t="shared" si="148"/>
        <v/>
      </c>
      <c r="CC594" s="3" t="str">
        <f t="shared" si="148"/>
        <v/>
      </c>
      <c r="CD594" s="3" t="str">
        <f t="shared" si="148"/>
        <v/>
      </c>
      <c r="CE594" s="3" t="str">
        <f t="shared" si="148"/>
        <v/>
      </c>
      <c r="CF594" s="3" t="str">
        <f t="shared" si="148"/>
        <v/>
      </c>
      <c r="CG594" s="3" t="str">
        <f t="shared" si="148"/>
        <v/>
      </c>
      <c r="CH594" s="3" t="str">
        <f t="shared" si="148"/>
        <v/>
      </c>
      <c r="CI594" s="3" t="str">
        <f t="shared" si="148"/>
        <v/>
      </c>
      <c r="CJ594" s="3" t="str">
        <f t="shared" si="148"/>
        <v/>
      </c>
      <c r="CK594" s="3" t="str">
        <f t="shared" si="148"/>
        <v/>
      </c>
      <c r="CL594" s="3" t="str">
        <f t="shared" si="148"/>
        <v/>
      </c>
      <c r="CM594" s="3" t="str">
        <f t="shared" si="148"/>
        <v/>
      </c>
      <c r="CN594" s="3" t="str">
        <f t="shared" si="148"/>
        <v/>
      </c>
      <c r="CO594" s="3" t="str">
        <f t="shared" si="149"/>
        <v/>
      </c>
      <c r="CP594" s="3" t="str">
        <f t="shared" si="149"/>
        <v/>
      </c>
      <c r="CQ594" s="3" t="str">
        <f t="shared" si="149"/>
        <v/>
      </c>
      <c r="CR594" s="3" t="str">
        <f t="shared" si="149"/>
        <v/>
      </c>
      <c r="CS594" s="3" t="str">
        <f t="shared" si="149"/>
        <v/>
      </c>
      <c r="CT594" s="3" t="str">
        <f t="shared" si="141"/>
        <v/>
      </c>
      <c r="CU594" s="3" t="str">
        <f t="shared" si="141"/>
        <v/>
      </c>
      <c r="CV594" s="3" t="str">
        <f t="shared" si="141"/>
        <v/>
      </c>
      <c r="CW594" s="3" t="str">
        <f t="shared" si="141"/>
        <v/>
      </c>
      <c r="CX594" s="3" t="str">
        <f t="shared" si="141"/>
        <v/>
      </c>
      <c r="CY594" s="3" t="str">
        <f t="shared" si="141"/>
        <v/>
      </c>
      <c r="CZ594" s="3" t="str">
        <f t="shared" si="141"/>
        <v/>
      </c>
      <c r="DA594" s="3" t="str">
        <f t="shared" si="141"/>
        <v/>
      </c>
      <c r="DB594" s="3" t="str">
        <f t="shared" si="141"/>
        <v/>
      </c>
      <c r="DC594" s="3" t="str">
        <f t="shared" si="141"/>
        <v/>
      </c>
      <c r="DD594" s="3" t="str">
        <f t="shared" si="141"/>
        <v/>
      </c>
      <c r="DE594" s="3" t="str">
        <f t="shared" si="141"/>
        <v/>
      </c>
      <c r="DF594" s="3" t="str">
        <f t="shared" si="141"/>
        <v/>
      </c>
      <c r="DG594" s="3" t="str">
        <f t="shared" si="150"/>
        <v/>
      </c>
      <c r="DH594" s="3" t="str">
        <f t="shared" si="140"/>
        <v/>
      </c>
      <c r="DI594" s="3" t="str">
        <f t="shared" si="140"/>
        <v/>
      </c>
      <c r="DJ594" s="3" t="str">
        <f t="shared" si="140"/>
        <v/>
      </c>
      <c r="DK594" s="3" t="str">
        <f t="shared" si="140"/>
        <v/>
      </c>
      <c r="DL594" s="3" t="str">
        <f t="shared" si="140"/>
        <v/>
      </c>
      <c r="DM594" s="3" t="str">
        <f t="shared" si="145"/>
        <v/>
      </c>
      <c r="DN594" s="3" t="str">
        <f t="shared" si="145"/>
        <v/>
      </c>
      <c r="DO594" s="3" t="str">
        <f t="shared" si="145"/>
        <v/>
      </c>
      <c r="DP594" s="3" t="str">
        <f t="shared" si="142"/>
        <v/>
      </c>
      <c r="DQ594" s="3" t="str">
        <f t="shared" si="142"/>
        <v/>
      </c>
      <c r="DR594" s="3" t="str">
        <f t="shared" si="142"/>
        <v/>
      </c>
      <c r="DS594" s="3" t="str">
        <f t="shared" si="142"/>
        <v/>
      </c>
      <c r="DT594" s="3" t="str">
        <f t="shared" si="142"/>
        <v/>
      </c>
      <c r="DU594" s="3" t="str">
        <f t="shared" si="142"/>
        <v/>
      </c>
      <c r="DV594" s="3" t="str">
        <f t="shared" si="142"/>
        <v/>
      </c>
    </row>
    <row r="595" spans="1:126" ht="75">
      <c r="A595" t="s">
        <v>115</v>
      </c>
      <c r="B595">
        <v>2021</v>
      </c>
      <c r="C595" t="s">
        <v>114</v>
      </c>
      <c r="D595">
        <v>106990</v>
      </c>
      <c r="E595" s="31">
        <v>1321220176731</v>
      </c>
      <c r="F595" t="s">
        <v>922</v>
      </c>
      <c r="G595">
        <v>325211</v>
      </c>
      <c r="H595" t="s">
        <v>923</v>
      </c>
      <c r="I595" t="s">
        <v>924</v>
      </c>
      <c r="J595" t="s">
        <v>296</v>
      </c>
      <c r="K595" t="s">
        <v>148</v>
      </c>
      <c r="L595">
        <v>77507</v>
      </c>
      <c r="M595" s="3" t="str">
        <f t="shared" si="147"/>
        <v>90. IMPORT THE CHEMICAL, 91. ON-SITE USE OF THE CHEMICAL, 95. USED AS A REACTANT, 97. P102  RAW MATERIALS</v>
      </c>
      <c r="N595" s="3" t="s">
        <v>66</v>
      </c>
      <c r="O595" s="3" t="s">
        <v>1456</v>
      </c>
      <c r="P595">
        <v>330</v>
      </c>
      <c r="Q595">
        <v>743</v>
      </c>
      <c r="R595">
        <v>1073</v>
      </c>
      <c r="S595" s="3" t="s">
        <v>1405</v>
      </c>
      <c r="T595" s="3" t="s">
        <v>1407</v>
      </c>
      <c r="U595" s="3" t="s">
        <v>1407</v>
      </c>
      <c r="V595" s="3" t="s">
        <v>1405</v>
      </c>
      <c r="W595" s="3" t="s">
        <v>1405</v>
      </c>
      <c r="X595" s="3" t="s">
        <v>1405</v>
      </c>
      <c r="Y595" s="3" t="s">
        <v>1407</v>
      </c>
      <c r="Z595" s="3" t="s">
        <v>1405</v>
      </c>
      <c r="AA595" s="3" t="s">
        <v>1407</v>
      </c>
      <c r="AB595" s="3" t="s">
        <v>1405</v>
      </c>
      <c r="AC595" s="3" t="s">
        <v>1405</v>
      </c>
      <c r="AD595" s="3" t="s">
        <v>1405</v>
      </c>
      <c r="AE595" s="3" t="s">
        <v>1405</v>
      </c>
      <c r="AF595" s="3" t="s">
        <v>1405</v>
      </c>
      <c r="AG595" s="3" t="s">
        <v>1405</v>
      </c>
      <c r="AH595" s="3" t="s">
        <v>1405</v>
      </c>
      <c r="AI595" s="3" t="s">
        <v>1405</v>
      </c>
      <c r="AJ595" s="3" t="s">
        <v>1405</v>
      </c>
      <c r="AK595" s="3" t="s">
        <v>1405</v>
      </c>
      <c r="AL595" s="3" t="s">
        <v>1405</v>
      </c>
      <c r="AM595" s="3" t="s">
        <v>1405</v>
      </c>
      <c r="AN595" s="3" t="s">
        <v>1405</v>
      </c>
      <c r="AO595" s="3" t="s">
        <v>1405</v>
      </c>
      <c r="AP595" s="3" t="s">
        <v>1405</v>
      </c>
      <c r="AQ595" s="3" t="s">
        <v>1405</v>
      </c>
      <c r="AR595" s="3" t="s">
        <v>1405</v>
      </c>
      <c r="AS595" s="3" t="s">
        <v>1405</v>
      </c>
      <c r="AT595" s="3" t="s">
        <v>1405</v>
      </c>
      <c r="AU595" s="3" t="s">
        <v>1405</v>
      </c>
      <c r="AV595" s="3" t="s">
        <v>1405</v>
      </c>
      <c r="AW595" s="3" t="s">
        <v>1405</v>
      </c>
      <c r="AX595" s="3" t="s">
        <v>1405</v>
      </c>
      <c r="AY595" s="3" t="s">
        <v>1405</v>
      </c>
      <c r="AZ595" s="3" t="s">
        <v>1405</v>
      </c>
      <c r="BA595" s="3" t="s">
        <v>1405</v>
      </c>
      <c r="BB595" s="3" t="s">
        <v>1405</v>
      </c>
      <c r="BC595" s="3" t="s">
        <v>1405</v>
      </c>
      <c r="BD595" s="3" t="s">
        <v>1405</v>
      </c>
      <c r="BE595" s="3" t="s">
        <v>1405</v>
      </c>
      <c r="BF595" s="3" t="s">
        <v>1405</v>
      </c>
      <c r="BG595" s="3" t="s">
        <v>1405</v>
      </c>
      <c r="BH595" s="3" t="s">
        <v>1405</v>
      </c>
      <c r="BI595" s="3" t="s">
        <v>1405</v>
      </c>
      <c r="BJ595" s="3" t="s">
        <v>1405</v>
      </c>
      <c r="BK595" s="3" t="s">
        <v>1405</v>
      </c>
      <c r="BL595" s="3" t="s">
        <v>1405</v>
      </c>
      <c r="BM595" s="3" t="s">
        <v>1405</v>
      </c>
      <c r="BN595" s="3" t="s">
        <v>1405</v>
      </c>
      <c r="BO595" s="3" t="s">
        <v>1405</v>
      </c>
      <c r="BP595" s="3" t="s">
        <v>1405</v>
      </c>
      <c r="BQ595" s="3" t="s">
        <v>1405</v>
      </c>
      <c r="BR595" s="3" t="s">
        <v>1405</v>
      </c>
      <c r="BS595" s="3" t="s">
        <v>1405</v>
      </c>
      <c r="BT595" s="3" t="s">
        <v>1405</v>
      </c>
      <c r="BU595" s="3" t="str">
        <f t="shared" si="139"/>
        <v/>
      </c>
      <c r="BV595" s="3" t="str">
        <f t="shared" si="139"/>
        <v>90. IMPORT THE CHEMICAL</v>
      </c>
      <c r="BW595" s="3" t="str">
        <f t="shared" si="139"/>
        <v>91. ON-SITE USE OF THE CHEMICAL</v>
      </c>
      <c r="BX595" s="3" t="str">
        <f t="shared" si="139"/>
        <v/>
      </c>
      <c r="BY595" s="3" t="str">
        <f t="shared" si="139"/>
        <v/>
      </c>
      <c r="BZ595" s="3" t="str">
        <f t="shared" si="148"/>
        <v/>
      </c>
      <c r="CA595" s="3" t="str">
        <f t="shared" si="148"/>
        <v>95. USED AS A REACTANT</v>
      </c>
      <c r="CB595" s="3" t="str">
        <f t="shared" si="148"/>
        <v/>
      </c>
      <c r="CC595" s="3" t="str">
        <f t="shared" si="148"/>
        <v>97. P102  RAW MATERIALS</v>
      </c>
      <c r="CD595" s="3" t="str">
        <f t="shared" si="148"/>
        <v/>
      </c>
      <c r="CE595" s="3" t="str">
        <f t="shared" si="148"/>
        <v/>
      </c>
      <c r="CF595" s="3" t="str">
        <f t="shared" si="148"/>
        <v/>
      </c>
      <c r="CG595" s="3" t="str">
        <f t="shared" si="148"/>
        <v/>
      </c>
      <c r="CH595" s="3" t="str">
        <f t="shared" si="148"/>
        <v/>
      </c>
      <c r="CI595" s="3" t="str">
        <f t="shared" si="148"/>
        <v/>
      </c>
      <c r="CJ595" s="3" t="str">
        <f t="shared" si="148"/>
        <v/>
      </c>
      <c r="CK595" s="3" t="str">
        <f t="shared" si="148"/>
        <v/>
      </c>
      <c r="CL595" s="3" t="str">
        <f t="shared" si="148"/>
        <v/>
      </c>
      <c r="CM595" s="3" t="str">
        <f t="shared" si="148"/>
        <v/>
      </c>
      <c r="CN595" s="3" t="str">
        <f t="shared" si="148"/>
        <v/>
      </c>
      <c r="CO595" s="3" t="str">
        <f t="shared" si="149"/>
        <v/>
      </c>
      <c r="CP595" s="3" t="str">
        <f t="shared" si="149"/>
        <v/>
      </c>
      <c r="CQ595" s="3" t="str">
        <f t="shared" si="149"/>
        <v/>
      </c>
      <c r="CR595" s="3" t="str">
        <f t="shared" si="149"/>
        <v/>
      </c>
      <c r="CS595" s="3" t="str">
        <f t="shared" si="149"/>
        <v/>
      </c>
      <c r="CT595" s="3" t="str">
        <f t="shared" si="141"/>
        <v/>
      </c>
      <c r="CU595" s="3" t="str">
        <f t="shared" si="141"/>
        <v/>
      </c>
      <c r="CV595" s="3" t="str">
        <f t="shared" si="141"/>
        <v/>
      </c>
      <c r="CW595" s="3" t="str">
        <f t="shared" si="141"/>
        <v/>
      </c>
      <c r="CX595" s="3" t="str">
        <f t="shared" si="141"/>
        <v/>
      </c>
      <c r="CY595" s="3" t="str">
        <f t="shared" si="141"/>
        <v/>
      </c>
      <c r="CZ595" s="3" t="str">
        <f t="shared" si="141"/>
        <v/>
      </c>
      <c r="DA595" s="3" t="str">
        <f t="shared" si="141"/>
        <v/>
      </c>
      <c r="DB595" s="3" t="str">
        <f t="shared" si="141"/>
        <v/>
      </c>
      <c r="DC595" s="3" t="str">
        <f t="shared" si="141"/>
        <v/>
      </c>
      <c r="DD595" s="3" t="str">
        <f t="shared" si="141"/>
        <v/>
      </c>
      <c r="DE595" s="3" t="str">
        <f t="shared" si="141"/>
        <v/>
      </c>
      <c r="DF595" s="3" t="str">
        <f t="shared" si="141"/>
        <v/>
      </c>
      <c r="DG595" s="3" t="str">
        <f t="shared" si="150"/>
        <v/>
      </c>
      <c r="DH595" s="3" t="str">
        <f t="shared" si="140"/>
        <v/>
      </c>
      <c r="DI595" s="3" t="str">
        <f t="shared" si="140"/>
        <v/>
      </c>
      <c r="DJ595" s="3" t="str">
        <f t="shared" si="140"/>
        <v/>
      </c>
      <c r="DK595" s="3" t="str">
        <f t="shared" si="140"/>
        <v/>
      </c>
      <c r="DL595" s="3" t="str">
        <f t="shared" si="140"/>
        <v/>
      </c>
      <c r="DM595" s="3" t="str">
        <f t="shared" si="145"/>
        <v/>
      </c>
      <c r="DN595" s="3" t="str">
        <f t="shared" si="145"/>
        <v/>
      </c>
      <c r="DO595" s="3" t="str">
        <f t="shared" si="145"/>
        <v/>
      </c>
      <c r="DP595" s="3" t="str">
        <f t="shared" si="142"/>
        <v/>
      </c>
      <c r="DQ595" s="3" t="str">
        <f t="shared" si="142"/>
        <v/>
      </c>
      <c r="DR595" s="3" t="str">
        <f t="shared" si="142"/>
        <v/>
      </c>
      <c r="DS595" s="3" t="str">
        <f t="shared" si="142"/>
        <v/>
      </c>
      <c r="DT595" s="3" t="str">
        <f t="shared" si="142"/>
        <v/>
      </c>
      <c r="DU595" s="3" t="str">
        <f t="shared" si="142"/>
        <v/>
      </c>
      <c r="DV595" s="3" t="str">
        <f t="shared" si="142"/>
        <v/>
      </c>
    </row>
    <row r="596" spans="1:126" ht="75">
      <c r="A596" t="s">
        <v>115</v>
      </c>
      <c r="B596">
        <v>2019</v>
      </c>
      <c r="C596" t="s">
        <v>114</v>
      </c>
      <c r="D596">
        <v>106990</v>
      </c>
      <c r="E596" s="31">
        <v>1319218958142</v>
      </c>
      <c r="F596" t="s">
        <v>925</v>
      </c>
      <c r="G596">
        <v>325120</v>
      </c>
      <c r="H596" t="s">
        <v>926</v>
      </c>
      <c r="I596" t="s">
        <v>927</v>
      </c>
      <c r="J596" t="s">
        <v>515</v>
      </c>
      <c r="K596" t="s">
        <v>148</v>
      </c>
      <c r="L596">
        <v>77571</v>
      </c>
      <c r="M596" s="3" t="str">
        <f t="shared" si="147"/>
        <v>133. ANCILLARY OR OTHER USE, 142. Z399  OTHER</v>
      </c>
      <c r="N596" s="3" t="s">
        <v>1419</v>
      </c>
      <c r="O596" s="3" t="s">
        <v>1430</v>
      </c>
      <c r="P596">
        <v>0</v>
      </c>
      <c r="Q596">
        <v>67</v>
      </c>
      <c r="R596">
        <v>67</v>
      </c>
      <c r="S596" s="3" t="s">
        <v>1405</v>
      </c>
      <c r="T596" s="3" t="s">
        <v>1405</v>
      </c>
      <c r="U596" s="3" t="s">
        <v>1405</v>
      </c>
      <c r="V596" s="3" t="s">
        <v>1405</v>
      </c>
      <c r="W596" s="3" t="s">
        <v>1405</v>
      </c>
      <c r="X596" s="3" t="s">
        <v>1405</v>
      </c>
      <c r="Y596" s="3" t="s">
        <v>1405</v>
      </c>
      <c r="Z596" s="3" t="s">
        <v>1405</v>
      </c>
      <c r="AA596" s="3" t="s">
        <v>1405</v>
      </c>
      <c r="AB596" s="3" t="s">
        <v>1405</v>
      </c>
      <c r="AC596" s="3" t="s">
        <v>1405</v>
      </c>
      <c r="AD596" s="3" t="s">
        <v>1405</v>
      </c>
      <c r="AE596" s="3" t="s">
        <v>1405</v>
      </c>
      <c r="AF596" s="3" t="s">
        <v>1405</v>
      </c>
      <c r="AG596" s="3" t="s">
        <v>1405</v>
      </c>
      <c r="AH596" s="3" t="s">
        <v>1405</v>
      </c>
      <c r="AI596" s="3" t="s">
        <v>1405</v>
      </c>
      <c r="AJ596" s="3" t="s">
        <v>1405</v>
      </c>
      <c r="AK596" s="3" t="s">
        <v>1405</v>
      </c>
      <c r="AL596" s="3" t="s">
        <v>1405</v>
      </c>
      <c r="AM596" s="3" t="s">
        <v>1405</v>
      </c>
      <c r="AN596" s="3" t="s">
        <v>1405</v>
      </c>
      <c r="AO596" s="3" t="s">
        <v>1405</v>
      </c>
      <c r="AP596" s="3" t="s">
        <v>1405</v>
      </c>
      <c r="AQ596" s="3" t="s">
        <v>1405</v>
      </c>
      <c r="AR596" s="3" t="s">
        <v>1405</v>
      </c>
      <c r="AS596" s="3" t="s">
        <v>1405</v>
      </c>
      <c r="AT596" s="3" t="s">
        <v>1405</v>
      </c>
      <c r="AU596" s="3" t="s">
        <v>1405</v>
      </c>
      <c r="AV596" s="3" t="s">
        <v>1405</v>
      </c>
      <c r="AW596" s="3" t="s">
        <v>1405</v>
      </c>
      <c r="AX596" s="3" t="s">
        <v>1405</v>
      </c>
      <c r="AY596" s="3" t="s">
        <v>1405</v>
      </c>
      <c r="AZ596" s="3" t="s">
        <v>1405</v>
      </c>
      <c r="BA596" s="3" t="s">
        <v>1405</v>
      </c>
      <c r="BB596" s="3" t="s">
        <v>1405</v>
      </c>
      <c r="BC596" s="3" t="s">
        <v>1405</v>
      </c>
      <c r="BD596" s="3" t="s">
        <v>1405</v>
      </c>
      <c r="BE596" s="3" t="s">
        <v>1405</v>
      </c>
      <c r="BF596" s="3" t="s">
        <v>1405</v>
      </c>
      <c r="BG596" s="3" t="s">
        <v>1405</v>
      </c>
      <c r="BH596" s="3" t="s">
        <v>1405</v>
      </c>
      <c r="BI596" s="3" t="s">
        <v>1405</v>
      </c>
      <c r="BJ596" s="3" t="s">
        <v>1405</v>
      </c>
      <c r="BK596" s="3" t="s">
        <v>1407</v>
      </c>
      <c r="BL596" s="3" t="s">
        <v>1405</v>
      </c>
      <c r="BM596" s="3" t="s">
        <v>1405</v>
      </c>
      <c r="BN596" s="3" t="s">
        <v>1405</v>
      </c>
      <c r="BO596" s="3" t="s">
        <v>1405</v>
      </c>
      <c r="BP596" s="3" t="s">
        <v>1405</v>
      </c>
      <c r="BQ596" s="3" t="s">
        <v>1405</v>
      </c>
      <c r="BR596" s="3" t="s">
        <v>1405</v>
      </c>
      <c r="BS596" s="3" t="s">
        <v>1405</v>
      </c>
      <c r="BT596" s="3" t="s">
        <v>1407</v>
      </c>
      <c r="BU596" s="3" t="str">
        <f t="shared" si="139"/>
        <v/>
      </c>
      <c r="BV596" s="3" t="str">
        <f t="shared" si="139"/>
        <v/>
      </c>
      <c r="BW596" s="3" t="str">
        <f t="shared" si="139"/>
        <v/>
      </c>
      <c r="BX596" s="3" t="str">
        <f t="shared" si="139"/>
        <v/>
      </c>
      <c r="BY596" s="3" t="str">
        <f t="shared" si="139"/>
        <v/>
      </c>
      <c r="BZ596" s="3" t="str">
        <f t="shared" si="148"/>
        <v/>
      </c>
      <c r="CA596" s="3" t="str">
        <f t="shared" si="148"/>
        <v/>
      </c>
      <c r="CB596" s="3" t="str">
        <f t="shared" si="148"/>
        <v/>
      </c>
      <c r="CC596" s="3" t="str">
        <f t="shared" si="148"/>
        <v/>
      </c>
      <c r="CD596" s="3" t="str">
        <f t="shared" si="148"/>
        <v/>
      </c>
      <c r="CE596" s="3" t="str">
        <f t="shared" si="148"/>
        <v/>
      </c>
      <c r="CF596" s="3" t="str">
        <f t="shared" si="148"/>
        <v/>
      </c>
      <c r="CG596" s="3" t="str">
        <f t="shared" si="148"/>
        <v/>
      </c>
      <c r="CH596" s="3" t="str">
        <f t="shared" si="148"/>
        <v/>
      </c>
      <c r="CI596" s="3" t="str">
        <f t="shared" si="148"/>
        <v/>
      </c>
      <c r="CJ596" s="3" t="str">
        <f t="shared" si="148"/>
        <v/>
      </c>
      <c r="CK596" s="3" t="str">
        <f t="shared" si="148"/>
        <v/>
      </c>
      <c r="CL596" s="3" t="str">
        <f t="shared" si="148"/>
        <v/>
      </c>
      <c r="CM596" s="3" t="str">
        <f t="shared" si="148"/>
        <v/>
      </c>
      <c r="CN596" s="3" t="str">
        <f t="shared" si="148"/>
        <v/>
      </c>
      <c r="CO596" s="3" t="str">
        <f t="shared" si="149"/>
        <v/>
      </c>
      <c r="CP596" s="3" t="str">
        <f t="shared" si="149"/>
        <v/>
      </c>
      <c r="CQ596" s="3" t="str">
        <f t="shared" si="149"/>
        <v/>
      </c>
      <c r="CR596" s="3" t="str">
        <f t="shared" si="149"/>
        <v/>
      </c>
      <c r="CS596" s="3" t="str">
        <f t="shared" si="149"/>
        <v/>
      </c>
      <c r="CT596" s="3" t="str">
        <f t="shared" si="141"/>
        <v/>
      </c>
      <c r="CU596" s="3" t="str">
        <f t="shared" si="141"/>
        <v/>
      </c>
      <c r="CV596" s="3" t="str">
        <f t="shared" si="141"/>
        <v/>
      </c>
      <c r="CW596" s="3" t="str">
        <f t="shared" si="141"/>
        <v/>
      </c>
      <c r="CX596" s="3" t="str">
        <f t="shared" si="141"/>
        <v/>
      </c>
      <c r="CY596" s="3" t="str">
        <f t="shared" si="141"/>
        <v/>
      </c>
      <c r="CZ596" s="3" t="str">
        <f t="shared" si="141"/>
        <v/>
      </c>
      <c r="DA596" s="3" t="str">
        <f t="shared" si="141"/>
        <v/>
      </c>
      <c r="DB596" s="3" t="str">
        <f t="shared" si="141"/>
        <v/>
      </c>
      <c r="DC596" s="3" t="str">
        <f t="shared" si="141"/>
        <v/>
      </c>
      <c r="DD596" s="3" t="str">
        <f t="shared" si="141"/>
        <v/>
      </c>
      <c r="DE596" s="3" t="str">
        <f t="shared" si="141"/>
        <v/>
      </c>
      <c r="DF596" s="3" t="str">
        <f t="shared" si="141"/>
        <v/>
      </c>
      <c r="DG596" s="3" t="str">
        <f t="shared" si="150"/>
        <v/>
      </c>
      <c r="DH596" s="3" t="str">
        <f t="shared" si="140"/>
        <v/>
      </c>
      <c r="DI596" s="3" t="str">
        <f t="shared" si="140"/>
        <v/>
      </c>
      <c r="DJ596" s="3" t="str">
        <f t="shared" si="140"/>
        <v/>
      </c>
      <c r="DK596" s="3" t="str">
        <f t="shared" si="140"/>
        <v/>
      </c>
      <c r="DL596" s="3" t="str">
        <f t="shared" si="140"/>
        <v/>
      </c>
      <c r="DM596" s="3" t="str">
        <f t="shared" si="145"/>
        <v>133. ANCILLARY OR OTHER USE</v>
      </c>
      <c r="DN596" s="3" t="str">
        <f t="shared" si="145"/>
        <v/>
      </c>
      <c r="DO596" s="3" t="str">
        <f t="shared" si="145"/>
        <v/>
      </c>
      <c r="DP596" s="3" t="str">
        <f t="shared" si="142"/>
        <v/>
      </c>
      <c r="DQ596" s="3" t="str">
        <f t="shared" si="142"/>
        <v/>
      </c>
      <c r="DR596" s="3" t="str">
        <f t="shared" si="142"/>
        <v/>
      </c>
      <c r="DS596" s="3" t="str">
        <f t="shared" si="142"/>
        <v/>
      </c>
      <c r="DT596" s="3" t="str">
        <f t="shared" si="142"/>
        <v/>
      </c>
      <c r="DU596" s="3" t="str">
        <f t="shared" si="142"/>
        <v/>
      </c>
      <c r="DV596" s="3" t="str">
        <f t="shared" si="142"/>
        <v>142. Z399  OTHER</v>
      </c>
    </row>
    <row r="597" spans="1:126" ht="60">
      <c r="A597" t="s">
        <v>115</v>
      </c>
      <c r="B597">
        <v>2020</v>
      </c>
      <c r="C597" t="s">
        <v>114</v>
      </c>
      <c r="D597">
        <v>106990</v>
      </c>
      <c r="E597" s="31">
        <v>1320219893841</v>
      </c>
      <c r="F597" t="s">
        <v>925</v>
      </c>
      <c r="G597">
        <v>325120</v>
      </c>
      <c r="H597" t="s">
        <v>926</v>
      </c>
      <c r="I597" t="s">
        <v>927</v>
      </c>
      <c r="J597" t="s">
        <v>515</v>
      </c>
      <c r="K597" t="s">
        <v>148</v>
      </c>
      <c r="L597">
        <v>77571</v>
      </c>
      <c r="M597" s="3" t="str">
        <f t="shared" si="147"/>
        <v>95. USED AS A REACTANT, 96. P101  FEEDSTOCKS</v>
      </c>
      <c r="N597" s="3" t="s">
        <v>1419</v>
      </c>
      <c r="O597" s="3" t="s">
        <v>1411</v>
      </c>
      <c r="P597">
        <v>0</v>
      </c>
      <c r="Q597">
        <v>150</v>
      </c>
      <c r="R597">
        <v>150</v>
      </c>
      <c r="S597" s="3" t="s">
        <v>1405</v>
      </c>
      <c r="T597" s="3" t="s">
        <v>1405</v>
      </c>
      <c r="U597" s="3" t="s">
        <v>1405</v>
      </c>
      <c r="V597" s="3" t="s">
        <v>1405</v>
      </c>
      <c r="W597" s="3" t="s">
        <v>1405</v>
      </c>
      <c r="X597" s="3" t="s">
        <v>1405</v>
      </c>
      <c r="Y597" s="3" t="s">
        <v>1407</v>
      </c>
      <c r="Z597" s="3" t="s">
        <v>1407</v>
      </c>
      <c r="AA597" s="3" t="s">
        <v>1405</v>
      </c>
      <c r="AB597" s="3" t="s">
        <v>1405</v>
      </c>
      <c r="AC597" s="3" t="s">
        <v>1405</v>
      </c>
      <c r="AD597" s="3" t="s">
        <v>1405</v>
      </c>
      <c r="AE597" s="3" t="s">
        <v>1405</v>
      </c>
      <c r="AF597" s="3" t="s">
        <v>1405</v>
      </c>
      <c r="AG597" s="3" t="s">
        <v>1405</v>
      </c>
      <c r="AH597" s="3" t="s">
        <v>1405</v>
      </c>
      <c r="AI597" s="3" t="s">
        <v>1405</v>
      </c>
      <c r="AJ597" s="3" t="s">
        <v>1405</v>
      </c>
      <c r="AK597" s="3" t="s">
        <v>1405</v>
      </c>
      <c r="AL597" s="3" t="s">
        <v>1405</v>
      </c>
      <c r="AM597" s="3" t="s">
        <v>1405</v>
      </c>
      <c r="AN597" s="3" t="s">
        <v>1405</v>
      </c>
      <c r="AO597" s="3" t="s">
        <v>1405</v>
      </c>
      <c r="AP597" s="3" t="s">
        <v>1405</v>
      </c>
      <c r="AQ597" s="3" t="s">
        <v>1405</v>
      </c>
      <c r="AR597" s="3" t="s">
        <v>1405</v>
      </c>
      <c r="AS597" s="3" t="s">
        <v>1405</v>
      </c>
      <c r="AT597" s="3" t="s">
        <v>1405</v>
      </c>
      <c r="AU597" s="3" t="s">
        <v>1405</v>
      </c>
      <c r="AV597" s="3" t="s">
        <v>1405</v>
      </c>
      <c r="AW597" s="3" t="s">
        <v>1405</v>
      </c>
      <c r="AX597" s="3" t="s">
        <v>1405</v>
      </c>
      <c r="AY597" s="3" t="s">
        <v>1405</v>
      </c>
      <c r="AZ597" s="3" t="s">
        <v>1405</v>
      </c>
      <c r="BA597" s="3" t="s">
        <v>1405</v>
      </c>
      <c r="BB597" s="3" t="s">
        <v>1405</v>
      </c>
      <c r="BC597" s="3" t="s">
        <v>1405</v>
      </c>
      <c r="BD597" s="3" t="s">
        <v>1405</v>
      </c>
      <c r="BE597" s="3" t="s">
        <v>1405</v>
      </c>
      <c r="BF597" s="3" t="s">
        <v>1405</v>
      </c>
      <c r="BG597" s="3" t="s">
        <v>1405</v>
      </c>
      <c r="BH597" s="3" t="s">
        <v>1405</v>
      </c>
      <c r="BI597" s="3" t="s">
        <v>1405</v>
      </c>
      <c r="BJ597" s="3" t="s">
        <v>1405</v>
      </c>
      <c r="BK597" s="3" t="s">
        <v>1405</v>
      </c>
      <c r="BL597" s="3" t="s">
        <v>1405</v>
      </c>
      <c r="BM597" s="3" t="s">
        <v>1405</v>
      </c>
      <c r="BN597" s="3" t="s">
        <v>1405</v>
      </c>
      <c r="BO597" s="3" t="s">
        <v>1405</v>
      </c>
      <c r="BP597" s="3" t="s">
        <v>1405</v>
      </c>
      <c r="BQ597" s="3" t="s">
        <v>1405</v>
      </c>
      <c r="BR597" s="3" t="s">
        <v>1405</v>
      </c>
      <c r="BS597" s="3" t="s">
        <v>1405</v>
      </c>
      <c r="BT597" s="3" t="s">
        <v>1405</v>
      </c>
      <c r="BU597" s="3" t="str">
        <f t="shared" si="139"/>
        <v/>
      </c>
      <c r="BV597" s="3" t="str">
        <f t="shared" si="139"/>
        <v/>
      </c>
      <c r="BW597" s="3" t="str">
        <f t="shared" si="139"/>
        <v/>
      </c>
      <c r="BX597" s="3" t="str">
        <f t="shared" si="139"/>
        <v/>
      </c>
      <c r="BY597" s="3" t="str">
        <f t="shared" si="139"/>
        <v/>
      </c>
      <c r="BZ597" s="3" t="str">
        <f t="shared" si="148"/>
        <v/>
      </c>
      <c r="CA597" s="3" t="str">
        <f t="shared" si="148"/>
        <v>95. USED AS A REACTANT</v>
      </c>
      <c r="CB597" s="3" t="str">
        <f t="shared" si="148"/>
        <v>96. P101  FEEDSTOCKS</v>
      </c>
      <c r="CC597" s="3" t="str">
        <f t="shared" si="148"/>
        <v/>
      </c>
      <c r="CD597" s="3" t="str">
        <f t="shared" si="148"/>
        <v/>
      </c>
      <c r="CE597" s="3" t="str">
        <f t="shared" si="148"/>
        <v/>
      </c>
      <c r="CF597" s="3" t="str">
        <f t="shared" si="148"/>
        <v/>
      </c>
      <c r="CG597" s="3" t="str">
        <f t="shared" si="148"/>
        <v/>
      </c>
      <c r="CH597" s="3" t="str">
        <f t="shared" si="148"/>
        <v/>
      </c>
      <c r="CI597" s="3" t="str">
        <f t="shared" ref="CI597:CP632" si="151">IF(AG597="Yes", CI$1,"")</f>
        <v/>
      </c>
      <c r="CJ597" s="3" t="str">
        <f t="shared" si="151"/>
        <v/>
      </c>
      <c r="CK597" s="3" t="str">
        <f t="shared" si="151"/>
        <v/>
      </c>
      <c r="CL597" s="3" t="str">
        <f t="shared" si="151"/>
        <v/>
      </c>
      <c r="CM597" s="3" t="str">
        <f t="shared" si="151"/>
        <v/>
      </c>
      <c r="CN597" s="3" t="str">
        <f t="shared" si="151"/>
        <v/>
      </c>
      <c r="CO597" s="3" t="str">
        <f t="shared" si="149"/>
        <v/>
      </c>
      <c r="CP597" s="3" t="str">
        <f t="shared" si="149"/>
        <v/>
      </c>
      <c r="CQ597" s="3" t="str">
        <f t="shared" si="149"/>
        <v/>
      </c>
      <c r="CR597" s="3" t="str">
        <f t="shared" si="149"/>
        <v/>
      </c>
      <c r="CS597" s="3" t="str">
        <f t="shared" si="149"/>
        <v/>
      </c>
      <c r="CT597" s="3" t="str">
        <f t="shared" si="141"/>
        <v/>
      </c>
      <c r="CU597" s="3" t="str">
        <f t="shared" si="141"/>
        <v/>
      </c>
      <c r="CV597" s="3" t="str">
        <f t="shared" si="141"/>
        <v/>
      </c>
      <c r="CW597" s="3" t="str">
        <f t="shared" si="141"/>
        <v/>
      </c>
      <c r="CX597" s="3" t="str">
        <f t="shared" si="141"/>
        <v/>
      </c>
      <c r="CY597" s="3" t="str">
        <f t="shared" si="141"/>
        <v/>
      </c>
      <c r="CZ597" s="3" t="str">
        <f t="shared" si="141"/>
        <v/>
      </c>
      <c r="DA597" s="3" t="str">
        <f t="shared" si="141"/>
        <v/>
      </c>
      <c r="DB597" s="3" t="str">
        <f t="shared" si="141"/>
        <v/>
      </c>
      <c r="DC597" s="3" t="str">
        <f t="shared" ref="DC597:DH656" si="152">IF(BA597="Yes", DC$1,"")</f>
        <v/>
      </c>
      <c r="DD597" s="3" t="str">
        <f t="shared" si="152"/>
        <v/>
      </c>
      <c r="DE597" s="3" t="str">
        <f t="shared" si="152"/>
        <v/>
      </c>
      <c r="DF597" s="3" t="str">
        <f t="shared" si="152"/>
        <v/>
      </c>
      <c r="DG597" s="3" t="str">
        <f t="shared" si="150"/>
        <v/>
      </c>
      <c r="DH597" s="3" t="str">
        <f t="shared" si="140"/>
        <v/>
      </c>
      <c r="DI597" s="3" t="str">
        <f t="shared" si="140"/>
        <v/>
      </c>
      <c r="DJ597" s="3" t="str">
        <f t="shared" si="140"/>
        <v/>
      </c>
      <c r="DK597" s="3" t="str">
        <f t="shared" si="140"/>
        <v/>
      </c>
      <c r="DL597" s="3" t="str">
        <f t="shared" si="140"/>
        <v/>
      </c>
      <c r="DM597" s="3" t="str">
        <f t="shared" si="145"/>
        <v/>
      </c>
      <c r="DN597" s="3" t="str">
        <f t="shared" si="145"/>
        <v/>
      </c>
      <c r="DO597" s="3" t="str">
        <f t="shared" si="145"/>
        <v/>
      </c>
      <c r="DP597" s="3" t="str">
        <f t="shared" si="142"/>
        <v/>
      </c>
      <c r="DQ597" s="3" t="str">
        <f t="shared" si="142"/>
        <v/>
      </c>
      <c r="DR597" s="3" t="str">
        <f t="shared" si="142"/>
        <v/>
      </c>
      <c r="DS597" s="3" t="str">
        <f t="shared" si="142"/>
        <v/>
      </c>
      <c r="DT597" s="3" t="str">
        <f t="shared" si="142"/>
        <v/>
      </c>
      <c r="DU597" s="3" t="str">
        <f t="shared" si="142"/>
        <v/>
      </c>
      <c r="DV597" s="3" t="str">
        <f t="shared" si="142"/>
        <v/>
      </c>
    </row>
    <row r="598" spans="1:126" ht="105">
      <c r="A598" t="s">
        <v>115</v>
      </c>
      <c r="B598">
        <v>2019</v>
      </c>
      <c r="C598" t="s">
        <v>114</v>
      </c>
      <c r="D598">
        <v>106990</v>
      </c>
      <c r="E598" s="31">
        <v>1319218183402</v>
      </c>
      <c r="F598" t="s">
        <v>928</v>
      </c>
      <c r="G598">
        <v>325199</v>
      </c>
      <c r="H598" t="s">
        <v>929</v>
      </c>
      <c r="I598" t="s">
        <v>930</v>
      </c>
      <c r="J598" t="s">
        <v>727</v>
      </c>
      <c r="K598" t="s">
        <v>216</v>
      </c>
      <c r="L598">
        <v>70669</v>
      </c>
      <c r="M598" s="3" t="str">
        <f t="shared" si="147"/>
        <v>89. PRODUCE THE CHEMICAL, 93. AS A BYPRODUCT, 94. AS A MANUFACTURED IMPURITY</v>
      </c>
      <c r="N598" s="3" t="s">
        <v>63</v>
      </c>
      <c r="O598" s="84" t="s">
        <v>1435</v>
      </c>
      <c r="P598">
        <v>2110</v>
      </c>
      <c r="Q598">
        <v>518</v>
      </c>
      <c r="R598">
        <v>2628</v>
      </c>
      <c r="S598" s="3" t="s">
        <v>1407</v>
      </c>
      <c r="T598" s="3" t="s">
        <v>1405</v>
      </c>
      <c r="U598" s="3" t="s">
        <v>1405</v>
      </c>
      <c r="V598" s="3" t="s">
        <v>1405</v>
      </c>
      <c r="W598" s="3" t="s">
        <v>1407</v>
      </c>
      <c r="X598" s="3" t="s">
        <v>1407</v>
      </c>
      <c r="Y598" s="3" t="s">
        <v>1405</v>
      </c>
      <c r="Z598" s="3" t="s">
        <v>1405</v>
      </c>
      <c r="AA598" s="3" t="s">
        <v>1405</v>
      </c>
      <c r="AB598" s="3" t="s">
        <v>1405</v>
      </c>
      <c r="AC598" s="3" t="s">
        <v>1405</v>
      </c>
      <c r="AD598" s="3" t="s">
        <v>1405</v>
      </c>
      <c r="AE598" s="3" t="s">
        <v>1405</v>
      </c>
      <c r="AF598" s="3" t="s">
        <v>1405</v>
      </c>
      <c r="AG598" s="3" t="s">
        <v>1405</v>
      </c>
      <c r="AH598" s="3" t="s">
        <v>1405</v>
      </c>
      <c r="AI598" s="3" t="s">
        <v>1405</v>
      </c>
      <c r="AJ598" s="3" t="s">
        <v>1405</v>
      </c>
      <c r="AK598" s="3" t="s">
        <v>1405</v>
      </c>
      <c r="AL598" s="3" t="s">
        <v>1405</v>
      </c>
      <c r="AM598" s="3" t="s">
        <v>1405</v>
      </c>
      <c r="AN598" s="3" t="s">
        <v>1405</v>
      </c>
      <c r="AO598" s="3" t="s">
        <v>1405</v>
      </c>
      <c r="AP598" s="3" t="s">
        <v>1405</v>
      </c>
      <c r="AQ598" s="3" t="s">
        <v>1405</v>
      </c>
      <c r="AR598" s="3" t="s">
        <v>1405</v>
      </c>
      <c r="AS598" s="3" t="s">
        <v>1405</v>
      </c>
      <c r="AT598" s="3" t="s">
        <v>1405</v>
      </c>
      <c r="AU598" s="3" t="s">
        <v>1405</v>
      </c>
      <c r="AV598" s="3" t="s">
        <v>1405</v>
      </c>
      <c r="AW598" s="3" t="s">
        <v>1405</v>
      </c>
      <c r="AX598" s="3" t="s">
        <v>1405</v>
      </c>
      <c r="AY598" s="3" t="s">
        <v>1405</v>
      </c>
      <c r="AZ598" s="3" t="s">
        <v>1405</v>
      </c>
      <c r="BA598" s="3" t="s">
        <v>1405</v>
      </c>
      <c r="BB598" s="3" t="s">
        <v>1405</v>
      </c>
      <c r="BC598" s="3" t="s">
        <v>1405</v>
      </c>
      <c r="BD598" s="3" t="s">
        <v>1405</v>
      </c>
      <c r="BE598" s="3" t="s">
        <v>1405</v>
      </c>
      <c r="BF598" s="3" t="s">
        <v>1405</v>
      </c>
      <c r="BG598" s="3" t="s">
        <v>1405</v>
      </c>
      <c r="BH598" s="3" t="s">
        <v>1405</v>
      </c>
      <c r="BI598" s="3" t="s">
        <v>1405</v>
      </c>
      <c r="BJ598" s="3" t="s">
        <v>1405</v>
      </c>
      <c r="BK598" s="3" t="s">
        <v>1405</v>
      </c>
      <c r="BL598" s="3" t="s">
        <v>1405</v>
      </c>
      <c r="BM598" s="3" t="s">
        <v>1405</v>
      </c>
      <c r="BN598" s="3" t="s">
        <v>1405</v>
      </c>
      <c r="BO598" s="3" t="s">
        <v>1405</v>
      </c>
      <c r="BP598" s="3" t="s">
        <v>1405</v>
      </c>
      <c r="BQ598" s="3" t="s">
        <v>1405</v>
      </c>
      <c r="BR598" s="3" t="s">
        <v>1405</v>
      </c>
      <c r="BS598" s="3" t="s">
        <v>1405</v>
      </c>
      <c r="BT598" s="3" t="s">
        <v>1405</v>
      </c>
      <c r="BU598" s="3" t="str">
        <f t="shared" si="139"/>
        <v>89. PRODUCE THE CHEMICAL</v>
      </c>
      <c r="BV598" s="3" t="str">
        <f t="shared" si="139"/>
        <v/>
      </c>
      <c r="BW598" s="3" t="str">
        <f t="shared" si="139"/>
        <v/>
      </c>
      <c r="BX598" s="3" t="str">
        <f t="shared" si="139"/>
        <v/>
      </c>
      <c r="BY598" s="3" t="str">
        <f t="shared" si="139"/>
        <v>93. AS A BYPRODUCT</v>
      </c>
      <c r="BZ598" s="3" t="str">
        <f t="shared" si="139"/>
        <v>94. AS A MANUFACTURED IMPURITY</v>
      </c>
      <c r="CA598" s="3" t="str">
        <f t="shared" si="139"/>
        <v/>
      </c>
      <c r="CB598" s="3" t="str">
        <f t="shared" si="139"/>
        <v/>
      </c>
      <c r="CC598" s="3" t="str">
        <f t="shared" si="139"/>
        <v/>
      </c>
      <c r="CD598" s="3" t="str">
        <f t="shared" si="139"/>
        <v/>
      </c>
      <c r="CE598" s="3" t="str">
        <f t="shared" si="139"/>
        <v/>
      </c>
      <c r="CF598" s="3" t="str">
        <f t="shared" si="139"/>
        <v/>
      </c>
      <c r="CG598" s="3" t="str">
        <f t="shared" si="139"/>
        <v/>
      </c>
      <c r="CH598" s="3" t="str">
        <f t="shared" si="139"/>
        <v/>
      </c>
      <c r="CI598" s="3" t="str">
        <f t="shared" si="151"/>
        <v/>
      </c>
      <c r="CJ598" s="3" t="str">
        <f t="shared" si="151"/>
        <v/>
      </c>
      <c r="CK598" s="3" t="str">
        <f t="shared" si="151"/>
        <v/>
      </c>
      <c r="CL598" s="3" t="str">
        <f t="shared" si="151"/>
        <v/>
      </c>
      <c r="CM598" s="3" t="str">
        <f t="shared" si="151"/>
        <v/>
      </c>
      <c r="CN598" s="3" t="str">
        <f t="shared" si="151"/>
        <v/>
      </c>
      <c r="CO598" s="3" t="str">
        <f t="shared" si="149"/>
        <v/>
      </c>
      <c r="CP598" s="3" t="str">
        <f t="shared" si="149"/>
        <v/>
      </c>
      <c r="CQ598" s="3" t="str">
        <f t="shared" si="149"/>
        <v/>
      </c>
      <c r="CR598" s="3" t="str">
        <f t="shared" si="149"/>
        <v/>
      </c>
      <c r="CS598" s="3" t="str">
        <f t="shared" si="149"/>
        <v/>
      </c>
      <c r="CT598" s="3" t="str">
        <f t="shared" si="149"/>
        <v/>
      </c>
      <c r="CU598" s="3" t="str">
        <f t="shared" si="149"/>
        <v/>
      </c>
      <c r="CV598" s="3" t="str">
        <f t="shared" si="149"/>
        <v/>
      </c>
      <c r="CW598" s="3" t="str">
        <f t="shared" si="149"/>
        <v/>
      </c>
      <c r="CX598" s="3" t="str">
        <f t="shared" si="149"/>
        <v/>
      </c>
      <c r="CY598" s="3" t="str">
        <f t="shared" si="149"/>
        <v/>
      </c>
      <c r="CZ598" s="3" t="str">
        <f t="shared" si="149"/>
        <v/>
      </c>
      <c r="DA598" s="3" t="str">
        <f t="shared" si="149"/>
        <v/>
      </c>
      <c r="DB598" s="3" t="str">
        <f t="shared" si="149"/>
        <v/>
      </c>
      <c r="DC598" s="3" t="str">
        <f t="shared" si="152"/>
        <v/>
      </c>
      <c r="DD598" s="3" t="str">
        <f t="shared" si="152"/>
        <v/>
      </c>
      <c r="DE598" s="3" t="str">
        <f t="shared" si="152"/>
        <v/>
      </c>
      <c r="DF598" s="3" t="str">
        <f t="shared" si="152"/>
        <v/>
      </c>
      <c r="DG598" s="3" t="str">
        <f t="shared" si="150"/>
        <v/>
      </c>
      <c r="DH598" s="3" t="str">
        <f t="shared" si="140"/>
        <v/>
      </c>
      <c r="DI598" s="3" t="str">
        <f t="shared" si="140"/>
        <v/>
      </c>
      <c r="DJ598" s="3" t="str">
        <f t="shared" si="140"/>
        <v/>
      </c>
      <c r="DK598" s="3" t="str">
        <f t="shared" si="140"/>
        <v/>
      </c>
      <c r="DL598" s="3" t="str">
        <f t="shared" si="140"/>
        <v/>
      </c>
      <c r="DM598" s="3" t="str">
        <f t="shared" si="145"/>
        <v/>
      </c>
      <c r="DN598" s="3" t="str">
        <f t="shared" si="145"/>
        <v/>
      </c>
      <c r="DO598" s="3" t="str">
        <f t="shared" si="145"/>
        <v/>
      </c>
      <c r="DP598" s="3" t="str">
        <f t="shared" si="142"/>
        <v/>
      </c>
      <c r="DQ598" s="3" t="str">
        <f t="shared" si="142"/>
        <v/>
      </c>
      <c r="DR598" s="3" t="str">
        <f t="shared" si="142"/>
        <v/>
      </c>
      <c r="DS598" s="3" t="str">
        <f t="shared" si="142"/>
        <v/>
      </c>
      <c r="DT598" s="3" t="str">
        <f t="shared" si="142"/>
        <v/>
      </c>
      <c r="DU598" s="3" t="str">
        <f t="shared" si="142"/>
        <v/>
      </c>
      <c r="DV598" s="3" t="str">
        <f t="shared" si="142"/>
        <v/>
      </c>
    </row>
    <row r="599" spans="1:126" ht="105">
      <c r="A599" t="s">
        <v>115</v>
      </c>
      <c r="B599">
        <v>2020</v>
      </c>
      <c r="C599" t="s">
        <v>114</v>
      </c>
      <c r="D599">
        <v>106990</v>
      </c>
      <c r="E599" s="31">
        <v>1320219362706</v>
      </c>
      <c r="F599" t="s">
        <v>928</v>
      </c>
      <c r="G599">
        <v>325199</v>
      </c>
      <c r="H599" t="s">
        <v>929</v>
      </c>
      <c r="I599" t="s">
        <v>930</v>
      </c>
      <c r="J599" t="s">
        <v>727</v>
      </c>
      <c r="K599" t="s">
        <v>216</v>
      </c>
      <c r="L599">
        <v>70669</v>
      </c>
      <c r="M599" s="3" t="str">
        <f t="shared" si="147"/>
        <v>89. PRODUCE THE CHEMICAL, 91. ON-SITE USE OF THE CHEMICAL, 94. AS A MANUFACTURED IMPURITY, 95. USED AS A REACTANT, 96. P101  FEEDSTOCKS, 97. P102  RAW MATERIALS, 98. P103  INTERMEDIATES</v>
      </c>
      <c r="N599" s="3" t="s">
        <v>63</v>
      </c>
      <c r="O599" s="84" t="s">
        <v>1435</v>
      </c>
      <c r="P599">
        <v>710</v>
      </c>
      <c r="Q599">
        <v>1449</v>
      </c>
      <c r="R599">
        <v>2159</v>
      </c>
      <c r="S599" s="3" t="s">
        <v>1407</v>
      </c>
      <c r="T599" s="3" t="s">
        <v>1405</v>
      </c>
      <c r="U599" s="3" t="s">
        <v>1407</v>
      </c>
      <c r="V599" s="3" t="s">
        <v>1405</v>
      </c>
      <c r="W599" s="3" t="s">
        <v>1405</v>
      </c>
      <c r="X599" s="3" t="s">
        <v>1407</v>
      </c>
      <c r="Y599" s="3" t="s">
        <v>1407</v>
      </c>
      <c r="Z599" s="3" t="s">
        <v>1407</v>
      </c>
      <c r="AA599" s="3" t="s">
        <v>1407</v>
      </c>
      <c r="AB599" s="3" t="s">
        <v>1407</v>
      </c>
      <c r="AC599" s="3" t="s">
        <v>1405</v>
      </c>
      <c r="AD599" s="3" t="s">
        <v>1405</v>
      </c>
      <c r="AE599" s="3" t="s">
        <v>1405</v>
      </c>
      <c r="AF599" s="3" t="s">
        <v>1405</v>
      </c>
      <c r="AG599" s="3" t="s">
        <v>1405</v>
      </c>
      <c r="AH599" s="3" t="s">
        <v>1405</v>
      </c>
      <c r="AI599" s="3" t="s">
        <v>1405</v>
      </c>
      <c r="AJ599" s="3" t="s">
        <v>1405</v>
      </c>
      <c r="AK599" s="3" t="s">
        <v>1405</v>
      </c>
      <c r="AL599" s="3" t="s">
        <v>1405</v>
      </c>
      <c r="AM599" s="3" t="s">
        <v>1405</v>
      </c>
      <c r="AN599" s="3" t="s">
        <v>1405</v>
      </c>
      <c r="AO599" s="3" t="s">
        <v>1405</v>
      </c>
      <c r="AP599" s="3" t="s">
        <v>1405</v>
      </c>
      <c r="AQ599" s="3" t="s">
        <v>1405</v>
      </c>
      <c r="AR599" s="3" t="s">
        <v>1405</v>
      </c>
      <c r="AS599" s="3" t="s">
        <v>1405</v>
      </c>
      <c r="AT599" s="3" t="s">
        <v>1405</v>
      </c>
      <c r="AU599" s="3" t="s">
        <v>1405</v>
      </c>
      <c r="AV599" s="3" t="s">
        <v>1405</v>
      </c>
      <c r="AW599" s="3" t="s">
        <v>1405</v>
      </c>
      <c r="AX599" s="3" t="s">
        <v>1405</v>
      </c>
      <c r="AY599" s="3" t="s">
        <v>1405</v>
      </c>
      <c r="AZ599" s="3" t="s">
        <v>1405</v>
      </c>
      <c r="BA599" s="3" t="s">
        <v>1405</v>
      </c>
      <c r="BB599" s="3" t="s">
        <v>1405</v>
      </c>
      <c r="BC599" s="3" t="s">
        <v>1405</v>
      </c>
      <c r="BD599" s="3" t="s">
        <v>1405</v>
      </c>
      <c r="BE599" s="3" t="s">
        <v>1405</v>
      </c>
      <c r="BF599" s="3" t="s">
        <v>1405</v>
      </c>
      <c r="BG599" s="3" t="s">
        <v>1405</v>
      </c>
      <c r="BH599" s="3" t="s">
        <v>1405</v>
      </c>
      <c r="BI599" s="3" t="s">
        <v>1405</v>
      </c>
      <c r="BJ599" s="3" t="s">
        <v>1405</v>
      </c>
      <c r="BK599" s="3" t="s">
        <v>1405</v>
      </c>
      <c r="BL599" s="3" t="s">
        <v>1405</v>
      </c>
      <c r="BM599" s="3" t="s">
        <v>1405</v>
      </c>
      <c r="BN599" s="3" t="s">
        <v>1405</v>
      </c>
      <c r="BO599" s="3" t="s">
        <v>1405</v>
      </c>
      <c r="BP599" s="3" t="s">
        <v>1405</v>
      </c>
      <c r="BQ599" s="3" t="s">
        <v>1405</v>
      </c>
      <c r="BR599" s="3" t="s">
        <v>1405</v>
      </c>
      <c r="BS599" s="3" t="s">
        <v>1405</v>
      </c>
      <c r="BT599" s="3" t="s">
        <v>1405</v>
      </c>
      <c r="BU599" s="3" t="str">
        <f t="shared" si="139"/>
        <v>89. PRODUCE THE CHEMICAL</v>
      </c>
      <c r="BV599" s="3" t="str">
        <f t="shared" si="139"/>
        <v/>
      </c>
      <c r="BW599" s="3" t="str">
        <f t="shared" si="139"/>
        <v>91. ON-SITE USE OF THE CHEMICAL</v>
      </c>
      <c r="BX599" s="3" t="str">
        <f t="shared" si="139"/>
        <v/>
      </c>
      <c r="BY599" s="3" t="str">
        <f t="shared" si="139"/>
        <v/>
      </c>
      <c r="BZ599" s="3" t="str">
        <f t="shared" si="139"/>
        <v>94. AS A MANUFACTURED IMPURITY</v>
      </c>
      <c r="CA599" s="3" t="str">
        <f t="shared" si="139"/>
        <v>95. USED AS A REACTANT</v>
      </c>
      <c r="CB599" s="3" t="str">
        <f t="shared" si="139"/>
        <v>96. P101  FEEDSTOCKS</v>
      </c>
      <c r="CC599" s="3" t="str">
        <f t="shared" si="139"/>
        <v>97. P102  RAW MATERIALS</v>
      </c>
      <c r="CD599" s="3" t="str">
        <f t="shared" si="139"/>
        <v>98. P103  INTERMEDIATES</v>
      </c>
      <c r="CE599" s="3" t="str">
        <f t="shared" si="139"/>
        <v/>
      </c>
      <c r="CF599" s="3" t="str">
        <f t="shared" si="139"/>
        <v/>
      </c>
      <c r="CG599" s="3" t="str">
        <f t="shared" si="139"/>
        <v/>
      </c>
      <c r="CH599" s="3" t="str">
        <f t="shared" si="139"/>
        <v/>
      </c>
      <c r="CI599" s="3" t="str">
        <f t="shared" si="151"/>
        <v/>
      </c>
      <c r="CJ599" s="3" t="str">
        <f t="shared" si="151"/>
        <v/>
      </c>
      <c r="CK599" s="3" t="str">
        <f t="shared" si="151"/>
        <v/>
      </c>
      <c r="CL599" s="3" t="str">
        <f t="shared" si="151"/>
        <v/>
      </c>
      <c r="CM599" s="3" t="str">
        <f t="shared" si="151"/>
        <v/>
      </c>
      <c r="CN599" s="3" t="str">
        <f t="shared" si="151"/>
        <v/>
      </c>
      <c r="CO599" s="3" t="str">
        <f t="shared" si="149"/>
        <v/>
      </c>
      <c r="CP599" s="3" t="str">
        <f t="shared" si="149"/>
        <v/>
      </c>
      <c r="CQ599" s="3" t="str">
        <f t="shared" si="149"/>
        <v/>
      </c>
      <c r="CR599" s="3" t="str">
        <f t="shared" si="149"/>
        <v/>
      </c>
      <c r="CS599" s="3" t="str">
        <f t="shared" si="149"/>
        <v/>
      </c>
      <c r="CT599" s="3" t="str">
        <f t="shared" si="149"/>
        <v/>
      </c>
      <c r="CU599" s="3" t="str">
        <f t="shared" si="149"/>
        <v/>
      </c>
      <c r="CV599" s="3" t="str">
        <f t="shared" si="149"/>
        <v/>
      </c>
      <c r="CW599" s="3" t="str">
        <f t="shared" si="149"/>
        <v/>
      </c>
      <c r="CX599" s="3" t="str">
        <f t="shared" si="149"/>
        <v/>
      </c>
      <c r="CY599" s="3" t="str">
        <f t="shared" si="149"/>
        <v/>
      </c>
      <c r="CZ599" s="3" t="str">
        <f t="shared" si="149"/>
        <v/>
      </c>
      <c r="DA599" s="3" t="str">
        <f t="shared" si="149"/>
        <v/>
      </c>
      <c r="DB599" s="3" t="str">
        <f t="shared" si="149"/>
        <v/>
      </c>
      <c r="DC599" s="3" t="str">
        <f t="shared" si="152"/>
        <v/>
      </c>
      <c r="DD599" s="3" t="str">
        <f t="shared" si="152"/>
        <v/>
      </c>
      <c r="DE599" s="3" t="str">
        <f t="shared" si="152"/>
        <v/>
      </c>
      <c r="DF599" s="3" t="str">
        <f t="shared" si="152"/>
        <v/>
      </c>
      <c r="DG599" s="3" t="str">
        <f t="shared" si="150"/>
        <v/>
      </c>
      <c r="DH599" s="3" t="str">
        <f t="shared" si="140"/>
        <v/>
      </c>
      <c r="DI599" s="3" t="str">
        <f t="shared" si="140"/>
        <v/>
      </c>
      <c r="DJ599" s="3" t="str">
        <f t="shared" si="140"/>
        <v/>
      </c>
      <c r="DK599" s="3" t="str">
        <f t="shared" si="140"/>
        <v/>
      </c>
      <c r="DL599" s="3" t="str">
        <f t="shared" si="140"/>
        <v/>
      </c>
      <c r="DM599" s="3" t="str">
        <f t="shared" si="145"/>
        <v/>
      </c>
      <c r="DN599" s="3" t="str">
        <f t="shared" si="145"/>
        <v/>
      </c>
      <c r="DO599" s="3" t="str">
        <f t="shared" si="145"/>
        <v/>
      </c>
      <c r="DP599" s="3" t="str">
        <f t="shared" si="142"/>
        <v/>
      </c>
      <c r="DQ599" s="3" t="str">
        <f t="shared" si="142"/>
        <v/>
      </c>
      <c r="DR599" s="3" t="str">
        <f t="shared" si="142"/>
        <v/>
      </c>
      <c r="DS599" s="3" t="str">
        <f t="shared" si="142"/>
        <v/>
      </c>
      <c r="DT599" s="3" t="str">
        <f t="shared" si="142"/>
        <v/>
      </c>
      <c r="DU599" s="3" t="str">
        <f t="shared" si="142"/>
        <v/>
      </c>
      <c r="DV599" s="3" t="str">
        <f t="shared" si="142"/>
        <v/>
      </c>
    </row>
    <row r="600" spans="1:126" ht="105">
      <c r="A600" t="s">
        <v>115</v>
      </c>
      <c r="B600">
        <v>2021</v>
      </c>
      <c r="C600" t="s">
        <v>114</v>
      </c>
      <c r="D600">
        <v>106990</v>
      </c>
      <c r="E600" s="31">
        <v>1321220438992</v>
      </c>
      <c r="F600" t="s">
        <v>928</v>
      </c>
      <c r="G600">
        <v>325199</v>
      </c>
      <c r="H600" t="s">
        <v>929</v>
      </c>
      <c r="I600" t="s">
        <v>930</v>
      </c>
      <c r="J600" t="s">
        <v>727</v>
      </c>
      <c r="K600" t="s">
        <v>216</v>
      </c>
      <c r="L600">
        <v>70669</v>
      </c>
      <c r="M600" s="3" t="str">
        <f t="shared" si="147"/>
        <v>89. PRODUCE THE CHEMICAL, 93. AS A BYPRODUCT, 94. AS A MANUFACTURED IMPURITY</v>
      </c>
      <c r="N600" s="3" t="s">
        <v>63</v>
      </c>
      <c r="O600" s="84" t="s">
        <v>1435</v>
      </c>
      <c r="P600">
        <v>680</v>
      </c>
      <c r="Q600">
        <v>396</v>
      </c>
      <c r="R600">
        <v>1076</v>
      </c>
      <c r="S600" s="3" t="s">
        <v>1407</v>
      </c>
      <c r="T600" s="3" t="s">
        <v>1405</v>
      </c>
      <c r="U600" s="3" t="s">
        <v>1405</v>
      </c>
      <c r="V600" s="3" t="s">
        <v>1405</v>
      </c>
      <c r="W600" s="3" t="s">
        <v>1407</v>
      </c>
      <c r="X600" s="3" t="s">
        <v>1407</v>
      </c>
      <c r="Y600" s="3" t="s">
        <v>1405</v>
      </c>
      <c r="Z600" s="3" t="s">
        <v>1405</v>
      </c>
      <c r="AA600" s="3" t="s">
        <v>1405</v>
      </c>
      <c r="AB600" s="3" t="s">
        <v>1405</v>
      </c>
      <c r="AC600" s="3" t="s">
        <v>1405</v>
      </c>
      <c r="AD600" s="3" t="s">
        <v>1405</v>
      </c>
      <c r="AE600" s="3" t="s">
        <v>1405</v>
      </c>
      <c r="AF600" s="3" t="s">
        <v>1405</v>
      </c>
      <c r="AG600" s="3" t="s">
        <v>1405</v>
      </c>
      <c r="AH600" s="3" t="s">
        <v>1405</v>
      </c>
      <c r="AI600" s="3" t="s">
        <v>1405</v>
      </c>
      <c r="AJ600" s="3" t="s">
        <v>1405</v>
      </c>
      <c r="AK600" s="3" t="s">
        <v>1405</v>
      </c>
      <c r="AL600" s="3" t="s">
        <v>1405</v>
      </c>
      <c r="AM600" s="3" t="s">
        <v>1405</v>
      </c>
      <c r="AN600" s="3" t="s">
        <v>1405</v>
      </c>
      <c r="AO600" s="3" t="s">
        <v>1405</v>
      </c>
      <c r="AP600" s="3" t="s">
        <v>1405</v>
      </c>
      <c r="AQ600" s="3" t="s">
        <v>1405</v>
      </c>
      <c r="AR600" s="3" t="s">
        <v>1405</v>
      </c>
      <c r="AS600" s="3" t="s">
        <v>1405</v>
      </c>
      <c r="AT600" s="3" t="s">
        <v>1405</v>
      </c>
      <c r="AU600" s="3" t="s">
        <v>1405</v>
      </c>
      <c r="AV600" s="3" t="s">
        <v>1405</v>
      </c>
      <c r="AW600" s="3" t="s">
        <v>1405</v>
      </c>
      <c r="AX600" s="3" t="s">
        <v>1405</v>
      </c>
      <c r="AY600" s="3" t="s">
        <v>1405</v>
      </c>
      <c r="AZ600" s="3" t="s">
        <v>1405</v>
      </c>
      <c r="BA600" s="3" t="s">
        <v>1405</v>
      </c>
      <c r="BB600" s="3" t="s">
        <v>1405</v>
      </c>
      <c r="BC600" s="3" t="s">
        <v>1405</v>
      </c>
      <c r="BD600" s="3" t="s">
        <v>1405</v>
      </c>
      <c r="BE600" s="3" t="s">
        <v>1405</v>
      </c>
      <c r="BF600" s="3" t="s">
        <v>1405</v>
      </c>
      <c r="BG600" s="3" t="s">
        <v>1405</v>
      </c>
      <c r="BH600" s="3" t="s">
        <v>1405</v>
      </c>
      <c r="BI600" s="3" t="s">
        <v>1405</v>
      </c>
      <c r="BJ600" s="3" t="s">
        <v>1405</v>
      </c>
      <c r="BK600" s="3" t="s">
        <v>1405</v>
      </c>
      <c r="BL600" s="3" t="s">
        <v>1405</v>
      </c>
      <c r="BM600" s="3" t="s">
        <v>1405</v>
      </c>
      <c r="BN600" s="3" t="s">
        <v>1405</v>
      </c>
      <c r="BO600" s="3" t="s">
        <v>1405</v>
      </c>
      <c r="BP600" s="3" t="s">
        <v>1405</v>
      </c>
      <c r="BQ600" s="3" t="s">
        <v>1405</v>
      </c>
      <c r="BR600" s="3" t="s">
        <v>1405</v>
      </c>
      <c r="BS600" s="3" t="s">
        <v>1405</v>
      </c>
      <c r="BT600" s="3" t="s">
        <v>1405</v>
      </c>
      <c r="BU600" s="3" t="str">
        <f t="shared" si="139"/>
        <v>89. PRODUCE THE CHEMICAL</v>
      </c>
      <c r="BV600" s="3" t="str">
        <f t="shared" ref="BV600:CH619" si="153">IF(T600="Yes", BV$1,"")</f>
        <v/>
      </c>
      <c r="BW600" s="3" t="str">
        <f t="shared" si="153"/>
        <v/>
      </c>
      <c r="BX600" s="3" t="str">
        <f t="shared" si="153"/>
        <v/>
      </c>
      <c r="BY600" s="3" t="str">
        <f t="shared" si="153"/>
        <v>93. AS A BYPRODUCT</v>
      </c>
      <c r="BZ600" s="3" t="str">
        <f t="shared" si="153"/>
        <v>94. AS A MANUFACTURED IMPURITY</v>
      </c>
      <c r="CA600" s="3" t="str">
        <f t="shared" si="153"/>
        <v/>
      </c>
      <c r="CB600" s="3" t="str">
        <f t="shared" si="153"/>
        <v/>
      </c>
      <c r="CC600" s="3" t="str">
        <f t="shared" si="153"/>
        <v/>
      </c>
      <c r="CD600" s="3" t="str">
        <f t="shared" si="153"/>
        <v/>
      </c>
      <c r="CE600" s="3" t="str">
        <f t="shared" si="153"/>
        <v/>
      </c>
      <c r="CF600" s="3" t="str">
        <f t="shared" si="153"/>
        <v/>
      </c>
      <c r="CG600" s="3" t="str">
        <f t="shared" si="153"/>
        <v/>
      </c>
      <c r="CH600" s="3" t="str">
        <f t="shared" si="153"/>
        <v/>
      </c>
      <c r="CI600" s="3" t="str">
        <f t="shared" si="151"/>
        <v/>
      </c>
      <c r="CJ600" s="3" t="str">
        <f t="shared" si="151"/>
        <v/>
      </c>
      <c r="CK600" s="3" t="str">
        <f t="shared" si="151"/>
        <v/>
      </c>
      <c r="CL600" s="3" t="str">
        <f t="shared" si="151"/>
        <v/>
      </c>
      <c r="CM600" s="3" t="str">
        <f t="shared" si="151"/>
        <v/>
      </c>
      <c r="CN600" s="3" t="str">
        <f t="shared" si="151"/>
        <v/>
      </c>
      <c r="CO600" s="3" t="str">
        <f t="shared" si="149"/>
        <v/>
      </c>
      <c r="CP600" s="3" t="str">
        <f t="shared" si="149"/>
        <v/>
      </c>
      <c r="CQ600" s="3" t="str">
        <f t="shared" si="149"/>
        <v/>
      </c>
      <c r="CR600" s="3" t="str">
        <f t="shared" si="149"/>
        <v/>
      </c>
      <c r="CS600" s="3" t="str">
        <f t="shared" si="149"/>
        <v/>
      </c>
      <c r="CT600" s="3" t="str">
        <f t="shared" si="149"/>
        <v/>
      </c>
      <c r="CU600" s="3" t="str">
        <f t="shared" si="149"/>
        <v/>
      </c>
      <c r="CV600" s="3" t="str">
        <f t="shared" si="149"/>
        <v/>
      </c>
      <c r="CW600" s="3" t="str">
        <f t="shared" si="149"/>
        <v/>
      </c>
      <c r="CX600" s="3" t="str">
        <f t="shared" si="149"/>
        <v/>
      </c>
      <c r="CY600" s="3" t="str">
        <f t="shared" si="149"/>
        <v/>
      </c>
      <c r="CZ600" s="3" t="str">
        <f t="shared" si="149"/>
        <v/>
      </c>
      <c r="DA600" s="3" t="str">
        <f t="shared" si="149"/>
        <v/>
      </c>
      <c r="DB600" s="3" t="str">
        <f t="shared" si="149"/>
        <v/>
      </c>
      <c r="DC600" s="3" t="str">
        <f t="shared" si="152"/>
        <v/>
      </c>
      <c r="DD600" s="3" t="str">
        <f t="shared" si="152"/>
        <v/>
      </c>
      <c r="DE600" s="3" t="str">
        <f t="shared" si="152"/>
        <v/>
      </c>
      <c r="DF600" s="3" t="str">
        <f t="shared" si="152"/>
        <v/>
      </c>
      <c r="DG600" s="3" t="str">
        <f t="shared" si="150"/>
        <v/>
      </c>
      <c r="DH600" s="3" t="str">
        <f t="shared" si="140"/>
        <v/>
      </c>
      <c r="DI600" s="3" t="str">
        <f t="shared" si="140"/>
        <v/>
      </c>
      <c r="DJ600" s="3" t="str">
        <f t="shared" si="140"/>
        <v/>
      </c>
      <c r="DK600" s="3" t="str">
        <f t="shared" si="140"/>
        <v/>
      </c>
      <c r="DL600" s="3" t="str">
        <f t="shared" si="140"/>
        <v/>
      </c>
      <c r="DM600" s="3" t="str">
        <f t="shared" si="145"/>
        <v/>
      </c>
      <c r="DN600" s="3" t="str">
        <f t="shared" si="145"/>
        <v/>
      </c>
      <c r="DO600" s="3" t="str">
        <f t="shared" si="145"/>
        <v/>
      </c>
      <c r="DP600" s="3" t="str">
        <f t="shared" si="142"/>
        <v/>
      </c>
      <c r="DQ600" s="3" t="str">
        <f t="shared" si="142"/>
        <v/>
      </c>
      <c r="DR600" s="3" t="str">
        <f t="shared" si="142"/>
        <v/>
      </c>
      <c r="DS600" s="3" t="str">
        <f t="shared" si="142"/>
        <v/>
      </c>
      <c r="DT600" s="3" t="str">
        <f t="shared" si="142"/>
        <v/>
      </c>
      <c r="DU600" s="3" t="str">
        <f t="shared" si="142"/>
        <v/>
      </c>
      <c r="DV600" s="3" t="str">
        <f t="shared" si="142"/>
        <v/>
      </c>
    </row>
    <row r="601" spans="1:126" ht="30">
      <c r="A601" t="s">
        <v>115</v>
      </c>
      <c r="B601">
        <v>2016</v>
      </c>
      <c r="C601" t="s">
        <v>114</v>
      </c>
      <c r="D601">
        <v>106990</v>
      </c>
      <c r="E601" s="31">
        <v>1316215293491</v>
      </c>
      <c r="F601" t="s">
        <v>931</v>
      </c>
      <c r="G601">
        <v>325212</v>
      </c>
      <c r="H601" t="s">
        <v>932</v>
      </c>
      <c r="I601" t="s">
        <v>933</v>
      </c>
      <c r="J601" t="s">
        <v>573</v>
      </c>
      <c r="K601" t="s">
        <v>148</v>
      </c>
      <c r="L601">
        <v>77520</v>
      </c>
      <c r="M601" s="3" t="str">
        <f t="shared" si="147"/>
        <v>95. USED AS A REACTANT</v>
      </c>
      <c r="N601" s="3" t="s">
        <v>66</v>
      </c>
      <c r="O601" s="3" t="s">
        <v>1444</v>
      </c>
      <c r="P601">
        <v>1624</v>
      </c>
      <c r="Q601">
        <v>2053</v>
      </c>
      <c r="R601">
        <v>3677</v>
      </c>
      <c r="S601" s="3" t="s">
        <v>1405</v>
      </c>
      <c r="T601" s="3" t="s">
        <v>1405</v>
      </c>
      <c r="U601" s="3" t="s">
        <v>1405</v>
      </c>
      <c r="V601" s="3" t="s">
        <v>1405</v>
      </c>
      <c r="W601" s="3" t="s">
        <v>1405</v>
      </c>
      <c r="X601" s="3" t="s">
        <v>1405</v>
      </c>
      <c r="Y601" s="3" t="s">
        <v>1407</v>
      </c>
      <c r="AE601" s="3" t="s">
        <v>1405</v>
      </c>
      <c r="AR601" s="3" t="s">
        <v>1405</v>
      </c>
      <c r="AS601" s="3" t="s">
        <v>1405</v>
      </c>
      <c r="AT601" s="3" t="s">
        <v>1405</v>
      </c>
      <c r="AV601" s="3" t="s">
        <v>1405</v>
      </c>
      <c r="BD601" s="3" t="s">
        <v>1405</v>
      </c>
      <c r="BK601" s="3" t="s">
        <v>1405</v>
      </c>
      <c r="BU601" s="3" t="str">
        <f t="shared" ref="BU601:CC646" si="154">IF(S601="Yes", BU$1,"")</f>
        <v/>
      </c>
      <c r="BV601" s="3" t="str">
        <f t="shared" si="153"/>
        <v/>
      </c>
      <c r="BW601" s="3" t="str">
        <f t="shared" si="153"/>
        <v/>
      </c>
      <c r="BX601" s="3" t="str">
        <f t="shared" si="153"/>
        <v/>
      </c>
      <c r="BY601" s="3" t="str">
        <f t="shared" si="153"/>
        <v/>
      </c>
      <c r="BZ601" s="3" t="str">
        <f t="shared" si="153"/>
        <v/>
      </c>
      <c r="CA601" s="3" t="str">
        <f t="shared" si="153"/>
        <v>95. USED AS A REACTANT</v>
      </c>
      <c r="CB601" s="3" t="str">
        <f t="shared" si="153"/>
        <v/>
      </c>
      <c r="CC601" s="3" t="str">
        <f t="shared" si="153"/>
        <v/>
      </c>
      <c r="CD601" s="3" t="str">
        <f t="shared" si="153"/>
        <v/>
      </c>
      <c r="CE601" s="3" t="str">
        <f t="shared" si="153"/>
        <v/>
      </c>
      <c r="CF601" s="3" t="str">
        <f t="shared" si="153"/>
        <v/>
      </c>
      <c r="CG601" s="3" t="str">
        <f t="shared" si="153"/>
        <v/>
      </c>
      <c r="CH601" s="3" t="str">
        <f t="shared" si="153"/>
        <v/>
      </c>
      <c r="CI601" s="3" t="str">
        <f t="shared" si="151"/>
        <v/>
      </c>
      <c r="CJ601" s="3" t="str">
        <f t="shared" si="151"/>
        <v/>
      </c>
      <c r="CK601" s="3" t="str">
        <f t="shared" si="151"/>
        <v/>
      </c>
      <c r="CL601" s="3" t="str">
        <f t="shared" si="151"/>
        <v/>
      </c>
      <c r="CM601" s="3" t="str">
        <f t="shared" si="151"/>
        <v/>
      </c>
      <c r="CN601" s="3" t="str">
        <f t="shared" si="151"/>
        <v/>
      </c>
      <c r="CO601" s="3" t="str">
        <f t="shared" si="149"/>
        <v/>
      </c>
      <c r="CP601" s="3" t="str">
        <f t="shared" si="149"/>
        <v/>
      </c>
      <c r="CQ601" s="3" t="str">
        <f t="shared" si="149"/>
        <v/>
      </c>
      <c r="CR601" s="3" t="str">
        <f t="shared" si="149"/>
        <v/>
      </c>
      <c r="CS601" s="3" t="str">
        <f t="shared" si="149"/>
        <v/>
      </c>
      <c r="CT601" s="3" t="str">
        <f t="shared" si="149"/>
        <v/>
      </c>
      <c r="CU601" s="3" t="str">
        <f t="shared" si="149"/>
        <v/>
      </c>
      <c r="CV601" s="3" t="str">
        <f t="shared" si="149"/>
        <v/>
      </c>
      <c r="CW601" s="3" t="str">
        <f t="shared" si="149"/>
        <v/>
      </c>
      <c r="CX601" s="3" t="str">
        <f t="shared" si="149"/>
        <v/>
      </c>
      <c r="CY601" s="3" t="str">
        <f t="shared" si="149"/>
        <v/>
      </c>
      <c r="CZ601" s="3" t="str">
        <f t="shared" si="149"/>
        <v/>
      </c>
      <c r="DA601" s="3" t="str">
        <f t="shared" si="149"/>
        <v/>
      </c>
      <c r="DB601" s="3" t="str">
        <f t="shared" si="149"/>
        <v/>
      </c>
      <c r="DC601" s="3" t="str">
        <f t="shared" si="152"/>
        <v/>
      </c>
      <c r="DD601" s="3" t="str">
        <f t="shared" si="152"/>
        <v/>
      </c>
      <c r="DE601" s="3" t="str">
        <f t="shared" si="152"/>
        <v/>
      </c>
      <c r="DF601" s="3" t="str">
        <f t="shared" si="152"/>
        <v/>
      </c>
      <c r="DG601" s="3" t="str">
        <f t="shared" si="150"/>
        <v/>
      </c>
      <c r="DH601" s="3" t="str">
        <f t="shared" si="140"/>
        <v/>
      </c>
      <c r="DI601" s="3" t="str">
        <f t="shared" si="140"/>
        <v/>
      </c>
      <c r="DJ601" s="3" t="str">
        <f t="shared" si="140"/>
        <v/>
      </c>
      <c r="DK601" s="3" t="str">
        <f t="shared" si="140"/>
        <v/>
      </c>
      <c r="DL601" s="3" t="str">
        <f t="shared" si="140"/>
        <v/>
      </c>
      <c r="DM601" s="3" t="str">
        <f t="shared" si="145"/>
        <v/>
      </c>
      <c r="DN601" s="3" t="str">
        <f t="shared" si="145"/>
        <v/>
      </c>
      <c r="DO601" s="3" t="str">
        <f t="shared" si="145"/>
        <v/>
      </c>
      <c r="DP601" s="3" t="str">
        <f t="shared" si="142"/>
        <v/>
      </c>
      <c r="DQ601" s="3" t="str">
        <f t="shared" si="142"/>
        <v/>
      </c>
      <c r="DR601" s="3" t="str">
        <f t="shared" si="142"/>
        <v/>
      </c>
      <c r="DS601" s="3" t="str">
        <f t="shared" si="142"/>
        <v/>
      </c>
      <c r="DT601" s="3" t="str">
        <f t="shared" si="142"/>
        <v/>
      </c>
      <c r="DU601" s="3" t="str">
        <f t="shared" si="142"/>
        <v/>
      </c>
      <c r="DV601" s="3" t="str">
        <f t="shared" si="142"/>
        <v/>
      </c>
    </row>
    <row r="602" spans="1:126" ht="30">
      <c r="A602" t="s">
        <v>115</v>
      </c>
      <c r="B602">
        <v>2017</v>
      </c>
      <c r="C602" t="s">
        <v>114</v>
      </c>
      <c r="D602">
        <v>106990</v>
      </c>
      <c r="E602" s="31">
        <v>1317216377390</v>
      </c>
      <c r="F602" t="s">
        <v>931</v>
      </c>
      <c r="G602">
        <v>325212</v>
      </c>
      <c r="H602" t="s">
        <v>932</v>
      </c>
      <c r="I602" t="s">
        <v>933</v>
      </c>
      <c r="J602" t="s">
        <v>573</v>
      </c>
      <c r="K602" t="s">
        <v>148</v>
      </c>
      <c r="L602">
        <v>77520</v>
      </c>
      <c r="M602" s="3" t="str">
        <f t="shared" si="147"/>
        <v>95. USED AS A REACTANT</v>
      </c>
      <c r="N602" s="3" t="s">
        <v>66</v>
      </c>
      <c r="O602" s="3" t="s">
        <v>1444</v>
      </c>
      <c r="P602">
        <v>2139</v>
      </c>
      <c r="Q602">
        <v>2290</v>
      </c>
      <c r="R602">
        <v>4429</v>
      </c>
      <c r="S602" s="3" t="s">
        <v>1405</v>
      </c>
      <c r="T602" s="3" t="s">
        <v>1405</v>
      </c>
      <c r="U602" s="3" t="s">
        <v>1405</v>
      </c>
      <c r="V602" s="3" t="s">
        <v>1405</v>
      </c>
      <c r="W602" s="3" t="s">
        <v>1405</v>
      </c>
      <c r="X602" s="3" t="s">
        <v>1405</v>
      </c>
      <c r="Y602" s="3" t="s">
        <v>1407</v>
      </c>
      <c r="AE602" s="3" t="s">
        <v>1405</v>
      </c>
      <c r="AR602" s="3" t="s">
        <v>1405</v>
      </c>
      <c r="AS602" s="3" t="s">
        <v>1405</v>
      </c>
      <c r="AT602" s="3" t="s">
        <v>1405</v>
      </c>
      <c r="AV602" s="3" t="s">
        <v>1405</v>
      </c>
      <c r="BD602" s="3" t="s">
        <v>1405</v>
      </c>
      <c r="BK602" s="3" t="s">
        <v>1405</v>
      </c>
      <c r="BU602" s="3" t="str">
        <f t="shared" si="154"/>
        <v/>
      </c>
      <c r="BV602" s="3" t="str">
        <f t="shared" si="153"/>
        <v/>
      </c>
      <c r="BW602" s="3" t="str">
        <f t="shared" si="153"/>
        <v/>
      </c>
      <c r="BX602" s="3" t="str">
        <f t="shared" si="153"/>
        <v/>
      </c>
      <c r="BY602" s="3" t="str">
        <f t="shared" si="153"/>
        <v/>
      </c>
      <c r="BZ602" s="3" t="str">
        <f t="shared" si="153"/>
        <v/>
      </c>
      <c r="CA602" s="3" t="str">
        <f t="shared" si="153"/>
        <v>95. USED AS A REACTANT</v>
      </c>
      <c r="CB602" s="3" t="str">
        <f t="shared" si="153"/>
        <v/>
      </c>
      <c r="CC602" s="3" t="str">
        <f t="shared" si="153"/>
        <v/>
      </c>
      <c r="CD602" s="3" t="str">
        <f t="shared" si="153"/>
        <v/>
      </c>
      <c r="CE602" s="3" t="str">
        <f t="shared" si="153"/>
        <v/>
      </c>
      <c r="CF602" s="3" t="str">
        <f t="shared" si="153"/>
        <v/>
      </c>
      <c r="CG602" s="3" t="str">
        <f t="shared" si="153"/>
        <v/>
      </c>
      <c r="CH602" s="3" t="str">
        <f t="shared" si="153"/>
        <v/>
      </c>
      <c r="CI602" s="3" t="str">
        <f t="shared" si="151"/>
        <v/>
      </c>
      <c r="CJ602" s="3" t="str">
        <f t="shared" si="151"/>
        <v/>
      </c>
      <c r="CK602" s="3" t="str">
        <f t="shared" si="151"/>
        <v/>
      </c>
      <c r="CL602" s="3" t="str">
        <f t="shared" si="151"/>
        <v/>
      </c>
      <c r="CM602" s="3" t="str">
        <f t="shared" si="151"/>
        <v/>
      </c>
      <c r="CN602" s="3" t="str">
        <f t="shared" si="151"/>
        <v/>
      </c>
      <c r="CO602" s="3" t="str">
        <f t="shared" si="149"/>
        <v/>
      </c>
      <c r="CP602" s="3" t="str">
        <f t="shared" si="149"/>
        <v/>
      </c>
      <c r="CQ602" s="3" t="str">
        <f t="shared" si="149"/>
        <v/>
      </c>
      <c r="CR602" s="3" t="str">
        <f t="shared" si="149"/>
        <v/>
      </c>
      <c r="CS602" s="3" t="str">
        <f t="shared" si="149"/>
        <v/>
      </c>
      <c r="CT602" s="3" t="str">
        <f t="shared" si="149"/>
        <v/>
      </c>
      <c r="CU602" s="3" t="str">
        <f t="shared" si="149"/>
        <v/>
      </c>
      <c r="CV602" s="3" t="str">
        <f t="shared" si="149"/>
        <v/>
      </c>
      <c r="CW602" s="3" t="str">
        <f t="shared" si="149"/>
        <v/>
      </c>
      <c r="CX602" s="3" t="str">
        <f t="shared" si="149"/>
        <v/>
      </c>
      <c r="CY602" s="3" t="str">
        <f t="shared" si="149"/>
        <v/>
      </c>
      <c r="CZ602" s="3" t="str">
        <f t="shared" si="149"/>
        <v/>
      </c>
      <c r="DA602" s="3" t="str">
        <f t="shared" si="149"/>
        <v/>
      </c>
      <c r="DB602" s="3" t="str">
        <f t="shared" si="149"/>
        <v/>
      </c>
      <c r="DC602" s="3" t="str">
        <f t="shared" si="152"/>
        <v/>
      </c>
      <c r="DD602" s="3" t="str">
        <f t="shared" si="152"/>
        <v/>
      </c>
      <c r="DE602" s="3" t="str">
        <f t="shared" si="152"/>
        <v/>
      </c>
      <c r="DF602" s="3" t="str">
        <f t="shared" si="152"/>
        <v/>
      </c>
      <c r="DG602" s="3" t="str">
        <f t="shared" si="150"/>
        <v/>
      </c>
      <c r="DH602" s="3" t="str">
        <f t="shared" si="140"/>
        <v/>
      </c>
      <c r="DI602" s="3" t="str">
        <f t="shared" si="140"/>
        <v/>
      </c>
      <c r="DJ602" s="3" t="str">
        <f t="shared" si="140"/>
        <v/>
      </c>
      <c r="DK602" s="3" t="str">
        <f t="shared" si="140"/>
        <v/>
      </c>
      <c r="DL602" s="3" t="str">
        <f t="shared" si="140"/>
        <v/>
      </c>
      <c r="DM602" s="3" t="str">
        <f t="shared" si="145"/>
        <v/>
      </c>
      <c r="DN602" s="3" t="str">
        <f t="shared" si="145"/>
        <v/>
      </c>
      <c r="DO602" s="3" t="str">
        <f t="shared" si="145"/>
        <v/>
      </c>
      <c r="DP602" s="3" t="str">
        <f t="shared" si="142"/>
        <v/>
      </c>
      <c r="DQ602" s="3" t="str">
        <f t="shared" si="142"/>
        <v/>
      </c>
      <c r="DR602" s="3" t="str">
        <f t="shared" si="142"/>
        <v/>
      </c>
      <c r="DS602" s="3" t="str">
        <f t="shared" si="142"/>
        <v/>
      </c>
      <c r="DT602" s="3" t="str">
        <f t="shared" si="142"/>
        <v/>
      </c>
      <c r="DU602" s="3" t="str">
        <f t="shared" si="142"/>
        <v/>
      </c>
      <c r="DV602" s="3" t="str">
        <f t="shared" si="142"/>
        <v/>
      </c>
    </row>
    <row r="603" spans="1:126" ht="60">
      <c r="A603" t="s">
        <v>115</v>
      </c>
      <c r="B603">
        <v>2018</v>
      </c>
      <c r="C603" t="s">
        <v>114</v>
      </c>
      <c r="D603">
        <v>106990</v>
      </c>
      <c r="E603" s="31">
        <v>1318216787150</v>
      </c>
      <c r="F603" t="s">
        <v>931</v>
      </c>
      <c r="G603">
        <v>325212</v>
      </c>
      <c r="H603" t="s">
        <v>932</v>
      </c>
      <c r="I603" t="s">
        <v>933</v>
      </c>
      <c r="J603" t="s">
        <v>573</v>
      </c>
      <c r="K603" t="s">
        <v>148</v>
      </c>
      <c r="L603">
        <v>77520</v>
      </c>
      <c r="M603" s="3" t="str">
        <f t="shared" si="147"/>
        <v>95. USED AS A REACTANT, 96. P101  FEEDSTOCKS</v>
      </c>
      <c r="N603" s="3" t="s">
        <v>66</v>
      </c>
      <c r="O603" s="3" t="s">
        <v>1444</v>
      </c>
      <c r="P603">
        <v>2600.61</v>
      </c>
      <c r="Q603">
        <v>1976.66</v>
      </c>
      <c r="R603">
        <v>4577.2700000000004</v>
      </c>
      <c r="S603" s="3" t="s">
        <v>1405</v>
      </c>
      <c r="T603" s="3" t="s">
        <v>1405</v>
      </c>
      <c r="U603" s="3" t="s">
        <v>1405</v>
      </c>
      <c r="V603" s="3" t="s">
        <v>1405</v>
      </c>
      <c r="W603" s="3" t="s">
        <v>1405</v>
      </c>
      <c r="X603" s="3" t="s">
        <v>1405</v>
      </c>
      <c r="Y603" s="3" t="s">
        <v>1407</v>
      </c>
      <c r="Z603" s="3" t="s">
        <v>1407</v>
      </c>
      <c r="AA603" s="3" t="s">
        <v>1405</v>
      </c>
      <c r="AB603" s="3" t="s">
        <v>1405</v>
      </c>
      <c r="AC603" s="3" t="s">
        <v>1405</v>
      </c>
      <c r="AD603" s="3" t="s">
        <v>1405</v>
      </c>
      <c r="AE603" s="3" t="s">
        <v>1405</v>
      </c>
      <c r="AF603" s="3" t="s">
        <v>1405</v>
      </c>
      <c r="AG603" s="3" t="s">
        <v>1405</v>
      </c>
      <c r="AH603" s="3" t="s">
        <v>1405</v>
      </c>
      <c r="AI603" s="3" t="s">
        <v>1405</v>
      </c>
      <c r="AJ603" s="3" t="s">
        <v>1405</v>
      </c>
      <c r="AK603" s="3" t="s">
        <v>1405</v>
      </c>
      <c r="AL603" s="3" t="s">
        <v>1405</v>
      </c>
      <c r="AM603" s="3" t="s">
        <v>1405</v>
      </c>
      <c r="AN603" s="3" t="s">
        <v>1405</v>
      </c>
      <c r="AO603" s="3" t="s">
        <v>1405</v>
      </c>
      <c r="AP603" s="3" t="s">
        <v>1405</v>
      </c>
      <c r="AQ603" s="3" t="s">
        <v>1405</v>
      </c>
      <c r="AR603" s="3" t="s">
        <v>1405</v>
      </c>
      <c r="AS603" s="3" t="s">
        <v>1405</v>
      </c>
      <c r="AT603" s="3" t="s">
        <v>1405</v>
      </c>
      <c r="AU603" s="3" t="s">
        <v>1405</v>
      </c>
      <c r="AV603" s="3" t="s">
        <v>1405</v>
      </c>
      <c r="AW603" s="3" t="s">
        <v>1405</v>
      </c>
      <c r="AX603" s="3" t="s">
        <v>1405</v>
      </c>
      <c r="AY603" s="3" t="s">
        <v>1405</v>
      </c>
      <c r="AZ603" s="3" t="s">
        <v>1405</v>
      </c>
      <c r="BA603" s="3" t="s">
        <v>1405</v>
      </c>
      <c r="BB603" s="3" t="s">
        <v>1405</v>
      </c>
      <c r="BC603" s="3" t="s">
        <v>1405</v>
      </c>
      <c r="BD603" s="3" t="s">
        <v>1405</v>
      </c>
      <c r="BE603" s="3" t="s">
        <v>1405</v>
      </c>
      <c r="BF603" s="3" t="s">
        <v>1405</v>
      </c>
      <c r="BG603" s="3" t="s">
        <v>1405</v>
      </c>
      <c r="BH603" s="3" t="s">
        <v>1405</v>
      </c>
      <c r="BI603" s="3" t="s">
        <v>1405</v>
      </c>
      <c r="BJ603" s="3" t="s">
        <v>1405</v>
      </c>
      <c r="BK603" s="3" t="s">
        <v>1405</v>
      </c>
      <c r="BL603" s="3" t="s">
        <v>1405</v>
      </c>
      <c r="BM603" s="3" t="s">
        <v>1405</v>
      </c>
      <c r="BN603" s="3" t="s">
        <v>1405</v>
      </c>
      <c r="BO603" s="3" t="s">
        <v>1405</v>
      </c>
      <c r="BP603" s="3" t="s">
        <v>1405</v>
      </c>
      <c r="BQ603" s="3" t="s">
        <v>1405</v>
      </c>
      <c r="BR603" s="3" t="s">
        <v>1405</v>
      </c>
      <c r="BS603" s="3" t="s">
        <v>1405</v>
      </c>
      <c r="BT603" s="3" t="s">
        <v>1405</v>
      </c>
      <c r="BU603" s="3" t="str">
        <f t="shared" si="154"/>
        <v/>
      </c>
      <c r="BV603" s="3" t="str">
        <f t="shared" si="153"/>
        <v/>
      </c>
      <c r="BW603" s="3" t="str">
        <f t="shared" si="153"/>
        <v/>
      </c>
      <c r="BX603" s="3" t="str">
        <f t="shared" si="153"/>
        <v/>
      </c>
      <c r="BY603" s="3" t="str">
        <f t="shared" si="153"/>
        <v/>
      </c>
      <c r="BZ603" s="3" t="str">
        <f t="shared" si="153"/>
        <v/>
      </c>
      <c r="CA603" s="3" t="str">
        <f t="shared" si="153"/>
        <v>95. USED AS A REACTANT</v>
      </c>
      <c r="CB603" s="3" t="str">
        <f t="shared" si="153"/>
        <v>96. P101  FEEDSTOCKS</v>
      </c>
      <c r="CC603" s="3" t="str">
        <f t="shared" si="153"/>
        <v/>
      </c>
      <c r="CD603" s="3" t="str">
        <f t="shared" si="153"/>
        <v/>
      </c>
      <c r="CE603" s="3" t="str">
        <f t="shared" si="153"/>
        <v/>
      </c>
      <c r="CF603" s="3" t="str">
        <f t="shared" si="153"/>
        <v/>
      </c>
      <c r="CG603" s="3" t="str">
        <f t="shared" si="153"/>
        <v/>
      </c>
      <c r="CH603" s="3" t="str">
        <f t="shared" si="153"/>
        <v/>
      </c>
      <c r="CI603" s="3" t="str">
        <f t="shared" si="151"/>
        <v/>
      </c>
      <c r="CJ603" s="3" t="str">
        <f t="shared" si="151"/>
        <v/>
      </c>
      <c r="CK603" s="3" t="str">
        <f t="shared" si="151"/>
        <v/>
      </c>
      <c r="CL603" s="3" t="str">
        <f t="shared" si="151"/>
        <v/>
      </c>
      <c r="CM603" s="3" t="str">
        <f t="shared" si="151"/>
        <v/>
      </c>
      <c r="CN603" s="3" t="str">
        <f t="shared" si="151"/>
        <v/>
      </c>
      <c r="CO603" s="3" t="str">
        <f t="shared" si="149"/>
        <v/>
      </c>
      <c r="CP603" s="3" t="str">
        <f t="shared" si="149"/>
        <v/>
      </c>
      <c r="CQ603" s="3" t="str">
        <f t="shared" si="149"/>
        <v/>
      </c>
      <c r="CR603" s="3" t="str">
        <f t="shared" si="149"/>
        <v/>
      </c>
      <c r="CS603" s="3" t="str">
        <f t="shared" si="149"/>
        <v/>
      </c>
      <c r="CT603" s="3" t="str">
        <f t="shared" si="149"/>
        <v/>
      </c>
      <c r="CU603" s="3" t="str">
        <f t="shared" si="149"/>
        <v/>
      </c>
      <c r="CV603" s="3" t="str">
        <f t="shared" si="149"/>
        <v/>
      </c>
      <c r="CW603" s="3" t="str">
        <f t="shared" si="149"/>
        <v/>
      </c>
      <c r="CX603" s="3" t="str">
        <f t="shared" si="149"/>
        <v/>
      </c>
      <c r="CY603" s="3" t="str">
        <f t="shared" si="149"/>
        <v/>
      </c>
      <c r="CZ603" s="3" t="str">
        <f t="shared" si="149"/>
        <v/>
      </c>
      <c r="DA603" s="3" t="str">
        <f t="shared" si="149"/>
        <v/>
      </c>
      <c r="DB603" s="3" t="str">
        <f t="shared" si="149"/>
        <v/>
      </c>
      <c r="DC603" s="3" t="str">
        <f t="shared" si="152"/>
        <v/>
      </c>
      <c r="DD603" s="3" t="str">
        <f t="shared" si="152"/>
        <v/>
      </c>
      <c r="DE603" s="3" t="str">
        <f t="shared" si="152"/>
        <v/>
      </c>
      <c r="DF603" s="3" t="str">
        <f t="shared" si="152"/>
        <v/>
      </c>
      <c r="DG603" s="3" t="str">
        <f t="shared" si="150"/>
        <v/>
      </c>
      <c r="DH603" s="3" t="str">
        <f t="shared" si="140"/>
        <v/>
      </c>
      <c r="DI603" s="3" t="str">
        <f t="shared" si="140"/>
        <v/>
      </c>
      <c r="DJ603" s="3" t="str">
        <f t="shared" si="140"/>
        <v/>
      </c>
      <c r="DK603" s="3" t="str">
        <f t="shared" si="140"/>
        <v/>
      </c>
      <c r="DL603" s="3" t="str">
        <f t="shared" si="140"/>
        <v/>
      </c>
      <c r="DM603" s="3" t="str">
        <f t="shared" si="145"/>
        <v/>
      </c>
      <c r="DN603" s="3" t="str">
        <f t="shared" si="145"/>
        <v/>
      </c>
      <c r="DO603" s="3" t="str">
        <f t="shared" si="145"/>
        <v/>
      </c>
      <c r="DP603" s="3" t="str">
        <f t="shared" si="142"/>
        <v/>
      </c>
      <c r="DQ603" s="3" t="str">
        <f t="shared" si="142"/>
        <v/>
      </c>
      <c r="DR603" s="3" t="str">
        <f t="shared" si="142"/>
        <v/>
      </c>
      <c r="DS603" s="3" t="str">
        <f t="shared" si="142"/>
        <v/>
      </c>
      <c r="DT603" s="3" t="str">
        <f t="shared" si="142"/>
        <v/>
      </c>
      <c r="DU603" s="3" t="str">
        <f t="shared" si="142"/>
        <v/>
      </c>
      <c r="DV603" s="3" t="str">
        <f t="shared" si="142"/>
        <v/>
      </c>
    </row>
    <row r="604" spans="1:126" ht="60">
      <c r="A604" t="s">
        <v>115</v>
      </c>
      <c r="B604">
        <v>2019</v>
      </c>
      <c r="C604" t="s">
        <v>114</v>
      </c>
      <c r="D604">
        <v>106990</v>
      </c>
      <c r="E604" s="31">
        <v>1319218203230</v>
      </c>
      <c r="F604" t="s">
        <v>931</v>
      </c>
      <c r="G604">
        <v>326299</v>
      </c>
      <c r="H604" t="s">
        <v>932</v>
      </c>
      <c r="I604" t="s">
        <v>933</v>
      </c>
      <c r="J604" t="s">
        <v>573</v>
      </c>
      <c r="K604" t="s">
        <v>148</v>
      </c>
      <c r="L604">
        <v>77520</v>
      </c>
      <c r="M604" s="3" t="str">
        <f t="shared" si="147"/>
        <v>95. USED AS A REACTANT, 96. P101  FEEDSTOCKS</v>
      </c>
      <c r="N604" s="3" t="s">
        <v>66</v>
      </c>
      <c r="O604" s="3" t="s">
        <v>1444</v>
      </c>
      <c r="P604">
        <v>2163</v>
      </c>
      <c r="Q604">
        <v>2736</v>
      </c>
      <c r="R604">
        <v>4899</v>
      </c>
      <c r="S604" s="3" t="s">
        <v>1405</v>
      </c>
      <c r="T604" s="3" t="s">
        <v>1405</v>
      </c>
      <c r="U604" s="3" t="s">
        <v>1405</v>
      </c>
      <c r="V604" s="3" t="s">
        <v>1405</v>
      </c>
      <c r="W604" s="3" t="s">
        <v>1405</v>
      </c>
      <c r="X604" s="3" t="s">
        <v>1405</v>
      </c>
      <c r="Y604" s="3" t="s">
        <v>1407</v>
      </c>
      <c r="Z604" s="3" t="s">
        <v>1407</v>
      </c>
      <c r="AA604" s="3" t="s">
        <v>1405</v>
      </c>
      <c r="AB604" s="3" t="s">
        <v>1405</v>
      </c>
      <c r="AC604" s="3" t="s">
        <v>1405</v>
      </c>
      <c r="AD604" s="3" t="s">
        <v>1405</v>
      </c>
      <c r="AE604" s="3" t="s">
        <v>1405</v>
      </c>
      <c r="AF604" s="3" t="s">
        <v>1405</v>
      </c>
      <c r="AG604" s="3" t="s">
        <v>1405</v>
      </c>
      <c r="AH604" s="3" t="s">
        <v>1405</v>
      </c>
      <c r="AI604" s="3" t="s">
        <v>1405</v>
      </c>
      <c r="AJ604" s="3" t="s">
        <v>1405</v>
      </c>
      <c r="AK604" s="3" t="s">
        <v>1405</v>
      </c>
      <c r="AL604" s="3" t="s">
        <v>1405</v>
      </c>
      <c r="AM604" s="3" t="s">
        <v>1405</v>
      </c>
      <c r="AN604" s="3" t="s">
        <v>1405</v>
      </c>
      <c r="AO604" s="3" t="s">
        <v>1405</v>
      </c>
      <c r="AP604" s="3" t="s">
        <v>1405</v>
      </c>
      <c r="AQ604" s="3" t="s">
        <v>1405</v>
      </c>
      <c r="AR604" s="3" t="s">
        <v>1405</v>
      </c>
      <c r="AS604" s="3" t="s">
        <v>1405</v>
      </c>
      <c r="AT604" s="3" t="s">
        <v>1405</v>
      </c>
      <c r="AU604" s="3" t="s">
        <v>1405</v>
      </c>
      <c r="AV604" s="3" t="s">
        <v>1405</v>
      </c>
      <c r="AW604" s="3" t="s">
        <v>1405</v>
      </c>
      <c r="AX604" s="3" t="s">
        <v>1405</v>
      </c>
      <c r="AY604" s="3" t="s">
        <v>1405</v>
      </c>
      <c r="AZ604" s="3" t="s">
        <v>1405</v>
      </c>
      <c r="BA604" s="3" t="s">
        <v>1405</v>
      </c>
      <c r="BB604" s="3" t="s">
        <v>1405</v>
      </c>
      <c r="BC604" s="3" t="s">
        <v>1405</v>
      </c>
      <c r="BD604" s="3" t="s">
        <v>1405</v>
      </c>
      <c r="BE604" s="3" t="s">
        <v>1405</v>
      </c>
      <c r="BF604" s="3" t="s">
        <v>1405</v>
      </c>
      <c r="BG604" s="3" t="s">
        <v>1405</v>
      </c>
      <c r="BH604" s="3" t="s">
        <v>1405</v>
      </c>
      <c r="BI604" s="3" t="s">
        <v>1405</v>
      </c>
      <c r="BJ604" s="3" t="s">
        <v>1405</v>
      </c>
      <c r="BK604" s="3" t="s">
        <v>1405</v>
      </c>
      <c r="BL604" s="3" t="s">
        <v>1405</v>
      </c>
      <c r="BM604" s="3" t="s">
        <v>1405</v>
      </c>
      <c r="BN604" s="3" t="s">
        <v>1405</v>
      </c>
      <c r="BO604" s="3" t="s">
        <v>1405</v>
      </c>
      <c r="BP604" s="3" t="s">
        <v>1405</v>
      </c>
      <c r="BQ604" s="3" t="s">
        <v>1405</v>
      </c>
      <c r="BR604" s="3" t="s">
        <v>1405</v>
      </c>
      <c r="BS604" s="3" t="s">
        <v>1405</v>
      </c>
      <c r="BT604" s="3" t="s">
        <v>1405</v>
      </c>
      <c r="BU604" s="3" t="str">
        <f t="shared" si="154"/>
        <v/>
      </c>
      <c r="BV604" s="3" t="str">
        <f t="shared" si="153"/>
        <v/>
      </c>
      <c r="BW604" s="3" t="str">
        <f t="shared" si="153"/>
        <v/>
      </c>
      <c r="BX604" s="3" t="str">
        <f t="shared" si="153"/>
        <v/>
      </c>
      <c r="BY604" s="3" t="str">
        <f t="shared" si="153"/>
        <v/>
      </c>
      <c r="BZ604" s="3" t="str">
        <f t="shared" si="153"/>
        <v/>
      </c>
      <c r="CA604" s="3" t="str">
        <f t="shared" si="153"/>
        <v>95. USED AS A REACTANT</v>
      </c>
      <c r="CB604" s="3" t="str">
        <f t="shared" si="153"/>
        <v>96. P101  FEEDSTOCKS</v>
      </c>
      <c r="CC604" s="3" t="str">
        <f t="shared" si="153"/>
        <v/>
      </c>
      <c r="CD604" s="3" t="str">
        <f t="shared" si="153"/>
        <v/>
      </c>
      <c r="CE604" s="3" t="str">
        <f t="shared" si="153"/>
        <v/>
      </c>
      <c r="CF604" s="3" t="str">
        <f t="shared" si="153"/>
        <v/>
      </c>
      <c r="CG604" s="3" t="str">
        <f t="shared" si="153"/>
        <v/>
      </c>
      <c r="CH604" s="3" t="str">
        <f t="shared" si="153"/>
        <v/>
      </c>
      <c r="CI604" s="3" t="str">
        <f t="shared" si="151"/>
        <v/>
      </c>
      <c r="CJ604" s="3" t="str">
        <f t="shared" si="151"/>
        <v/>
      </c>
      <c r="CK604" s="3" t="str">
        <f t="shared" si="151"/>
        <v/>
      </c>
      <c r="CL604" s="3" t="str">
        <f t="shared" si="151"/>
        <v/>
      </c>
      <c r="CM604" s="3" t="str">
        <f t="shared" si="151"/>
        <v/>
      </c>
      <c r="CN604" s="3" t="str">
        <f t="shared" si="151"/>
        <v/>
      </c>
      <c r="CO604" s="3" t="str">
        <f t="shared" si="149"/>
        <v/>
      </c>
      <c r="CP604" s="3" t="str">
        <f t="shared" si="149"/>
        <v/>
      </c>
      <c r="CQ604" s="3" t="str">
        <f t="shared" si="149"/>
        <v/>
      </c>
      <c r="CR604" s="3" t="str">
        <f t="shared" si="149"/>
        <v/>
      </c>
      <c r="CS604" s="3" t="str">
        <f t="shared" si="149"/>
        <v/>
      </c>
      <c r="CT604" s="3" t="str">
        <f t="shared" si="149"/>
        <v/>
      </c>
      <c r="CU604" s="3" t="str">
        <f t="shared" si="149"/>
        <v/>
      </c>
      <c r="CV604" s="3" t="str">
        <f t="shared" si="149"/>
        <v/>
      </c>
      <c r="CW604" s="3" t="str">
        <f t="shared" si="149"/>
        <v/>
      </c>
      <c r="CX604" s="3" t="str">
        <f t="shared" si="149"/>
        <v/>
      </c>
      <c r="CY604" s="3" t="str">
        <f t="shared" si="149"/>
        <v/>
      </c>
      <c r="CZ604" s="3" t="str">
        <f t="shared" si="149"/>
        <v/>
      </c>
      <c r="DA604" s="3" t="str">
        <f t="shared" si="149"/>
        <v/>
      </c>
      <c r="DB604" s="3" t="str">
        <f t="shared" si="149"/>
        <v/>
      </c>
      <c r="DC604" s="3" t="str">
        <f t="shared" si="152"/>
        <v/>
      </c>
      <c r="DD604" s="3" t="str">
        <f t="shared" si="152"/>
        <v/>
      </c>
      <c r="DE604" s="3" t="str">
        <f t="shared" si="152"/>
        <v/>
      </c>
      <c r="DF604" s="3" t="str">
        <f t="shared" si="152"/>
        <v/>
      </c>
      <c r="DG604" s="3" t="str">
        <f t="shared" si="150"/>
        <v/>
      </c>
      <c r="DH604" s="3" t="str">
        <f t="shared" si="140"/>
        <v/>
      </c>
      <c r="DI604" s="3" t="str">
        <f t="shared" si="140"/>
        <v/>
      </c>
      <c r="DJ604" s="3" t="str">
        <f t="shared" si="140"/>
        <v/>
      </c>
      <c r="DK604" s="3" t="str">
        <f t="shared" si="140"/>
        <v/>
      </c>
      <c r="DL604" s="3" t="str">
        <f t="shared" si="140"/>
        <v/>
      </c>
      <c r="DM604" s="3" t="str">
        <f t="shared" si="145"/>
        <v/>
      </c>
      <c r="DN604" s="3" t="str">
        <f t="shared" si="145"/>
        <v/>
      </c>
      <c r="DO604" s="3" t="str">
        <f t="shared" si="145"/>
        <v/>
      </c>
      <c r="DP604" s="3" t="str">
        <f t="shared" si="142"/>
        <v/>
      </c>
      <c r="DQ604" s="3" t="str">
        <f t="shared" si="142"/>
        <v/>
      </c>
      <c r="DR604" s="3" t="str">
        <f t="shared" si="142"/>
        <v/>
      </c>
      <c r="DS604" s="3" t="str">
        <f t="shared" si="142"/>
        <v/>
      </c>
      <c r="DT604" s="3" t="str">
        <f t="shared" si="142"/>
        <v/>
      </c>
      <c r="DU604" s="3" t="str">
        <f t="shared" ref="DU604:DV667" si="155">IF(BS604="Yes", DU$1,"")</f>
        <v/>
      </c>
      <c r="DV604" s="3" t="str">
        <f t="shared" si="155"/>
        <v/>
      </c>
    </row>
    <row r="605" spans="1:126" ht="105">
      <c r="A605" t="s">
        <v>115</v>
      </c>
      <c r="B605">
        <v>2020</v>
      </c>
      <c r="C605" t="s">
        <v>114</v>
      </c>
      <c r="D605">
        <v>106990</v>
      </c>
      <c r="E605" s="31">
        <v>1320218879132</v>
      </c>
      <c r="F605" t="s">
        <v>931</v>
      </c>
      <c r="G605">
        <v>326299</v>
      </c>
      <c r="H605" t="s">
        <v>932</v>
      </c>
      <c r="I605" t="s">
        <v>933</v>
      </c>
      <c r="J605" t="s">
        <v>573</v>
      </c>
      <c r="K605" t="s">
        <v>148</v>
      </c>
      <c r="L605">
        <v>77520</v>
      </c>
      <c r="M605" s="3" t="str">
        <f t="shared" si="147"/>
        <v>101. ADDED AS A FORMULATION COMPONENT, 102. P201  ADDITIVES, 115. REPACKAGING, 116. AS A PROCESS IMPURITY</v>
      </c>
      <c r="N605" s="3" t="s">
        <v>66</v>
      </c>
      <c r="O605" s="3" t="s">
        <v>1444</v>
      </c>
      <c r="P605">
        <v>1415</v>
      </c>
      <c r="Q605">
        <v>2251</v>
      </c>
      <c r="R605">
        <v>3666</v>
      </c>
      <c r="S605" s="3" t="s">
        <v>1405</v>
      </c>
      <c r="T605" s="3" t="s">
        <v>1405</v>
      </c>
      <c r="U605" s="3" t="s">
        <v>1405</v>
      </c>
      <c r="V605" s="3" t="s">
        <v>1405</v>
      </c>
      <c r="W605" s="3" t="s">
        <v>1405</v>
      </c>
      <c r="X605" s="3" t="s">
        <v>1405</v>
      </c>
      <c r="Y605" s="3" t="s">
        <v>1405</v>
      </c>
      <c r="Z605" s="3" t="s">
        <v>1405</v>
      </c>
      <c r="AA605" s="3" t="s">
        <v>1405</v>
      </c>
      <c r="AB605" s="3" t="s">
        <v>1405</v>
      </c>
      <c r="AC605" s="3" t="s">
        <v>1405</v>
      </c>
      <c r="AD605" s="3" t="s">
        <v>1405</v>
      </c>
      <c r="AE605" s="3" t="s">
        <v>1407</v>
      </c>
      <c r="AF605" s="3" t="s">
        <v>1407</v>
      </c>
      <c r="AG605" s="3" t="s">
        <v>1405</v>
      </c>
      <c r="AH605" s="3" t="s">
        <v>1405</v>
      </c>
      <c r="AI605" s="3" t="s">
        <v>1405</v>
      </c>
      <c r="AJ605" s="3" t="s">
        <v>1405</v>
      </c>
      <c r="AK605" s="3" t="s">
        <v>1405</v>
      </c>
      <c r="AL605" s="3" t="s">
        <v>1405</v>
      </c>
      <c r="AM605" s="3" t="s">
        <v>1405</v>
      </c>
      <c r="AN605" s="3" t="s">
        <v>1405</v>
      </c>
      <c r="AO605" s="3" t="s">
        <v>1405</v>
      </c>
      <c r="AP605" s="3" t="s">
        <v>1405</v>
      </c>
      <c r="AQ605" s="3" t="s">
        <v>1405</v>
      </c>
      <c r="AR605" s="3" t="s">
        <v>1405</v>
      </c>
      <c r="AS605" s="3" t="s">
        <v>1407</v>
      </c>
      <c r="AT605" s="3" t="s">
        <v>1407</v>
      </c>
      <c r="AU605" s="3" t="s">
        <v>1405</v>
      </c>
      <c r="AV605" s="3" t="s">
        <v>1405</v>
      </c>
      <c r="AW605" s="3" t="s">
        <v>1405</v>
      </c>
      <c r="AX605" s="3" t="s">
        <v>1405</v>
      </c>
      <c r="AY605" s="3" t="s">
        <v>1405</v>
      </c>
      <c r="AZ605" s="3" t="s">
        <v>1405</v>
      </c>
      <c r="BA605" s="3" t="s">
        <v>1405</v>
      </c>
      <c r="BB605" s="3" t="s">
        <v>1405</v>
      </c>
      <c r="BC605" s="3" t="s">
        <v>1405</v>
      </c>
      <c r="BD605" s="3" t="s">
        <v>1405</v>
      </c>
      <c r="BE605" s="3" t="s">
        <v>1405</v>
      </c>
      <c r="BF605" s="3" t="s">
        <v>1405</v>
      </c>
      <c r="BG605" s="3" t="s">
        <v>1405</v>
      </c>
      <c r="BH605" s="3" t="s">
        <v>1405</v>
      </c>
      <c r="BI605" s="3" t="s">
        <v>1405</v>
      </c>
      <c r="BJ605" s="3" t="s">
        <v>1405</v>
      </c>
      <c r="BK605" s="3" t="s">
        <v>1405</v>
      </c>
      <c r="BL605" s="3" t="s">
        <v>1405</v>
      </c>
      <c r="BM605" s="3" t="s">
        <v>1405</v>
      </c>
      <c r="BN605" s="3" t="s">
        <v>1405</v>
      </c>
      <c r="BO605" s="3" t="s">
        <v>1405</v>
      </c>
      <c r="BP605" s="3" t="s">
        <v>1405</v>
      </c>
      <c r="BQ605" s="3" t="s">
        <v>1405</v>
      </c>
      <c r="BR605" s="3" t="s">
        <v>1405</v>
      </c>
      <c r="BS605" s="3" t="s">
        <v>1405</v>
      </c>
      <c r="BT605" s="3" t="s">
        <v>1405</v>
      </c>
      <c r="BU605" s="3" t="str">
        <f t="shared" si="154"/>
        <v/>
      </c>
      <c r="BV605" s="3" t="str">
        <f t="shared" si="153"/>
        <v/>
      </c>
      <c r="BW605" s="3" t="str">
        <f t="shared" si="153"/>
        <v/>
      </c>
      <c r="BX605" s="3" t="str">
        <f t="shared" si="153"/>
        <v/>
      </c>
      <c r="BY605" s="3" t="str">
        <f t="shared" si="153"/>
        <v/>
      </c>
      <c r="BZ605" s="3" t="str">
        <f t="shared" si="153"/>
        <v/>
      </c>
      <c r="CA605" s="3" t="str">
        <f t="shared" si="153"/>
        <v/>
      </c>
      <c r="CB605" s="3" t="str">
        <f t="shared" si="153"/>
        <v/>
      </c>
      <c r="CC605" s="3" t="str">
        <f t="shared" si="153"/>
        <v/>
      </c>
      <c r="CD605" s="3" t="str">
        <f t="shared" si="153"/>
        <v/>
      </c>
      <c r="CE605" s="3" t="str">
        <f t="shared" si="153"/>
        <v/>
      </c>
      <c r="CF605" s="3" t="str">
        <f t="shared" si="153"/>
        <v/>
      </c>
      <c r="CG605" s="3" t="str">
        <f t="shared" si="153"/>
        <v>101. ADDED AS A FORMULATION COMPONENT</v>
      </c>
      <c r="CH605" s="3" t="str">
        <f t="shared" si="153"/>
        <v>102. P201  ADDITIVES</v>
      </c>
      <c r="CI605" s="3" t="str">
        <f t="shared" si="151"/>
        <v/>
      </c>
      <c r="CJ605" s="3" t="str">
        <f t="shared" si="151"/>
        <v/>
      </c>
      <c r="CK605" s="3" t="str">
        <f t="shared" si="151"/>
        <v/>
      </c>
      <c r="CL605" s="3" t="str">
        <f t="shared" si="151"/>
        <v/>
      </c>
      <c r="CM605" s="3" t="str">
        <f t="shared" si="151"/>
        <v/>
      </c>
      <c r="CN605" s="3" t="str">
        <f t="shared" si="151"/>
        <v/>
      </c>
      <c r="CO605" s="3" t="str">
        <f t="shared" si="149"/>
        <v/>
      </c>
      <c r="CP605" s="3" t="str">
        <f t="shared" si="149"/>
        <v/>
      </c>
      <c r="CQ605" s="3" t="str">
        <f t="shared" si="149"/>
        <v/>
      </c>
      <c r="CR605" s="3" t="str">
        <f t="shared" si="149"/>
        <v/>
      </c>
      <c r="CS605" s="3" t="str">
        <f t="shared" si="149"/>
        <v/>
      </c>
      <c r="CT605" s="3" t="str">
        <f t="shared" si="149"/>
        <v/>
      </c>
      <c r="CU605" s="3" t="str">
        <f t="shared" si="149"/>
        <v>115. REPACKAGING</v>
      </c>
      <c r="CV605" s="3" t="str">
        <f t="shared" si="149"/>
        <v>116. AS A PROCESS IMPURITY</v>
      </c>
      <c r="CW605" s="3" t="str">
        <f t="shared" si="149"/>
        <v/>
      </c>
      <c r="CX605" s="3" t="str">
        <f t="shared" si="149"/>
        <v/>
      </c>
      <c r="CY605" s="3" t="str">
        <f t="shared" si="149"/>
        <v/>
      </c>
      <c r="CZ605" s="3" t="str">
        <f t="shared" si="149"/>
        <v/>
      </c>
      <c r="DA605" s="3" t="str">
        <f t="shared" si="149"/>
        <v/>
      </c>
      <c r="DB605" s="3" t="str">
        <f t="shared" si="149"/>
        <v/>
      </c>
      <c r="DC605" s="3" t="str">
        <f t="shared" si="152"/>
        <v/>
      </c>
      <c r="DD605" s="3" t="str">
        <f t="shared" si="152"/>
        <v/>
      </c>
      <c r="DE605" s="3" t="str">
        <f t="shared" si="152"/>
        <v/>
      </c>
      <c r="DF605" s="3" t="str">
        <f t="shared" si="152"/>
        <v/>
      </c>
      <c r="DG605" s="3" t="str">
        <f t="shared" si="150"/>
        <v/>
      </c>
      <c r="DH605" s="3" t="str">
        <f t="shared" si="140"/>
        <v/>
      </c>
      <c r="DI605" s="3" t="str">
        <f t="shared" si="140"/>
        <v/>
      </c>
      <c r="DJ605" s="3" t="str">
        <f t="shared" si="140"/>
        <v/>
      </c>
      <c r="DK605" s="3" t="str">
        <f t="shared" si="140"/>
        <v/>
      </c>
      <c r="DL605" s="3" t="str">
        <f t="shared" si="140"/>
        <v/>
      </c>
      <c r="DM605" s="3" t="str">
        <f t="shared" si="145"/>
        <v/>
      </c>
      <c r="DN605" s="3" t="str">
        <f t="shared" si="145"/>
        <v/>
      </c>
      <c r="DO605" s="3" t="str">
        <f t="shared" si="145"/>
        <v/>
      </c>
      <c r="DP605" s="3" t="str">
        <f t="shared" si="145"/>
        <v/>
      </c>
      <c r="DQ605" s="3" t="str">
        <f t="shared" si="145"/>
        <v/>
      </c>
      <c r="DR605" s="3" t="str">
        <f t="shared" si="145"/>
        <v/>
      </c>
      <c r="DS605" s="3" t="str">
        <f t="shared" si="145"/>
        <v/>
      </c>
      <c r="DT605" s="3" t="str">
        <f t="shared" si="145"/>
        <v/>
      </c>
      <c r="DU605" s="3" t="str">
        <f t="shared" si="155"/>
        <v/>
      </c>
      <c r="DV605" s="3" t="str">
        <f t="shared" si="155"/>
        <v/>
      </c>
    </row>
    <row r="606" spans="1:126" ht="60">
      <c r="A606" t="s">
        <v>115</v>
      </c>
      <c r="B606">
        <v>2021</v>
      </c>
      <c r="C606" t="s">
        <v>114</v>
      </c>
      <c r="D606">
        <v>106990</v>
      </c>
      <c r="E606" s="31">
        <v>1321219783836</v>
      </c>
      <c r="F606" t="s">
        <v>931</v>
      </c>
      <c r="G606">
        <v>325212</v>
      </c>
      <c r="H606" t="s">
        <v>932</v>
      </c>
      <c r="I606" t="s">
        <v>933</v>
      </c>
      <c r="J606" t="s">
        <v>573</v>
      </c>
      <c r="K606" t="s">
        <v>148</v>
      </c>
      <c r="L606">
        <v>77520</v>
      </c>
      <c r="M606" s="3" t="str">
        <f t="shared" si="147"/>
        <v>95. USED AS A REACTANT, 96. P101  FEEDSTOCKS</v>
      </c>
      <c r="N606" s="3" t="s">
        <v>66</v>
      </c>
      <c r="O606" s="3" t="s">
        <v>1444</v>
      </c>
      <c r="P606">
        <v>653</v>
      </c>
      <c r="Q606">
        <v>1437.82</v>
      </c>
      <c r="R606">
        <v>2090.8200000000002</v>
      </c>
      <c r="S606" s="3" t="s">
        <v>1405</v>
      </c>
      <c r="T606" s="3" t="s">
        <v>1405</v>
      </c>
      <c r="U606" s="3" t="s">
        <v>1405</v>
      </c>
      <c r="V606" s="3" t="s">
        <v>1405</v>
      </c>
      <c r="W606" s="3" t="s">
        <v>1405</v>
      </c>
      <c r="X606" s="3" t="s">
        <v>1405</v>
      </c>
      <c r="Y606" s="3" t="s">
        <v>1407</v>
      </c>
      <c r="Z606" s="3" t="s">
        <v>1407</v>
      </c>
      <c r="AA606" s="3" t="s">
        <v>1405</v>
      </c>
      <c r="AB606" s="3" t="s">
        <v>1405</v>
      </c>
      <c r="AC606" s="3" t="s">
        <v>1405</v>
      </c>
      <c r="AD606" s="3" t="s">
        <v>1405</v>
      </c>
      <c r="AE606" s="3" t="s">
        <v>1405</v>
      </c>
      <c r="AF606" s="3" t="s">
        <v>1405</v>
      </c>
      <c r="AG606" s="3" t="s">
        <v>1405</v>
      </c>
      <c r="AH606" s="3" t="s">
        <v>1405</v>
      </c>
      <c r="AI606" s="3" t="s">
        <v>1405</v>
      </c>
      <c r="AJ606" s="3" t="s">
        <v>1405</v>
      </c>
      <c r="AK606" s="3" t="s">
        <v>1405</v>
      </c>
      <c r="AL606" s="3" t="s">
        <v>1405</v>
      </c>
      <c r="AM606" s="3" t="s">
        <v>1405</v>
      </c>
      <c r="AN606" s="3" t="s">
        <v>1405</v>
      </c>
      <c r="AO606" s="3" t="s">
        <v>1405</v>
      </c>
      <c r="AP606" s="3" t="s">
        <v>1405</v>
      </c>
      <c r="AQ606" s="3" t="s">
        <v>1405</v>
      </c>
      <c r="AR606" s="3" t="s">
        <v>1405</v>
      </c>
      <c r="AS606" s="3" t="s">
        <v>1405</v>
      </c>
      <c r="AT606" s="3" t="s">
        <v>1405</v>
      </c>
      <c r="AU606" s="3" t="s">
        <v>1405</v>
      </c>
      <c r="AV606" s="3" t="s">
        <v>1405</v>
      </c>
      <c r="AW606" s="3" t="s">
        <v>1405</v>
      </c>
      <c r="AX606" s="3" t="s">
        <v>1405</v>
      </c>
      <c r="AY606" s="3" t="s">
        <v>1405</v>
      </c>
      <c r="AZ606" s="3" t="s">
        <v>1405</v>
      </c>
      <c r="BA606" s="3" t="s">
        <v>1405</v>
      </c>
      <c r="BB606" s="3" t="s">
        <v>1405</v>
      </c>
      <c r="BC606" s="3" t="s">
        <v>1405</v>
      </c>
      <c r="BD606" s="3" t="s">
        <v>1405</v>
      </c>
      <c r="BE606" s="3" t="s">
        <v>1405</v>
      </c>
      <c r="BF606" s="3" t="s">
        <v>1405</v>
      </c>
      <c r="BG606" s="3" t="s">
        <v>1405</v>
      </c>
      <c r="BH606" s="3" t="s">
        <v>1405</v>
      </c>
      <c r="BI606" s="3" t="s">
        <v>1405</v>
      </c>
      <c r="BJ606" s="3" t="s">
        <v>1405</v>
      </c>
      <c r="BK606" s="3" t="s">
        <v>1405</v>
      </c>
      <c r="BL606" s="3" t="s">
        <v>1405</v>
      </c>
      <c r="BM606" s="3" t="s">
        <v>1405</v>
      </c>
      <c r="BN606" s="3" t="s">
        <v>1405</v>
      </c>
      <c r="BO606" s="3" t="s">
        <v>1405</v>
      </c>
      <c r="BP606" s="3" t="s">
        <v>1405</v>
      </c>
      <c r="BQ606" s="3" t="s">
        <v>1405</v>
      </c>
      <c r="BR606" s="3" t="s">
        <v>1405</v>
      </c>
      <c r="BS606" s="3" t="s">
        <v>1405</v>
      </c>
      <c r="BT606" s="3" t="s">
        <v>1405</v>
      </c>
      <c r="BU606" s="3" t="str">
        <f t="shared" si="154"/>
        <v/>
      </c>
      <c r="BV606" s="3" t="str">
        <f t="shared" si="153"/>
        <v/>
      </c>
      <c r="BW606" s="3" t="str">
        <f t="shared" si="153"/>
        <v/>
      </c>
      <c r="BX606" s="3" t="str">
        <f t="shared" si="153"/>
        <v/>
      </c>
      <c r="BY606" s="3" t="str">
        <f t="shared" si="153"/>
        <v/>
      </c>
      <c r="BZ606" s="3" t="str">
        <f t="shared" si="153"/>
        <v/>
      </c>
      <c r="CA606" s="3" t="str">
        <f t="shared" si="153"/>
        <v>95. USED AS A REACTANT</v>
      </c>
      <c r="CB606" s="3" t="str">
        <f t="shared" si="153"/>
        <v>96. P101  FEEDSTOCKS</v>
      </c>
      <c r="CC606" s="3" t="str">
        <f t="shared" si="153"/>
        <v/>
      </c>
      <c r="CD606" s="3" t="str">
        <f t="shared" si="153"/>
        <v/>
      </c>
      <c r="CE606" s="3" t="str">
        <f t="shared" si="153"/>
        <v/>
      </c>
      <c r="CF606" s="3" t="str">
        <f t="shared" si="153"/>
        <v/>
      </c>
      <c r="CG606" s="3" t="str">
        <f t="shared" si="153"/>
        <v/>
      </c>
      <c r="CH606" s="3" t="str">
        <f t="shared" si="153"/>
        <v/>
      </c>
      <c r="CI606" s="3" t="str">
        <f t="shared" si="151"/>
        <v/>
      </c>
      <c r="CJ606" s="3" t="str">
        <f t="shared" si="151"/>
        <v/>
      </c>
      <c r="CK606" s="3" t="str">
        <f t="shared" si="151"/>
        <v/>
      </c>
      <c r="CL606" s="3" t="str">
        <f t="shared" si="151"/>
        <v/>
      </c>
      <c r="CM606" s="3" t="str">
        <f t="shared" si="151"/>
        <v/>
      </c>
      <c r="CN606" s="3" t="str">
        <f t="shared" si="151"/>
        <v/>
      </c>
      <c r="CO606" s="3" t="str">
        <f t="shared" si="149"/>
        <v/>
      </c>
      <c r="CP606" s="3" t="str">
        <f t="shared" si="149"/>
        <v/>
      </c>
      <c r="CQ606" s="3" t="str">
        <f t="shared" si="149"/>
        <v/>
      </c>
      <c r="CR606" s="3" t="str">
        <f t="shared" si="149"/>
        <v/>
      </c>
      <c r="CS606" s="3" t="str">
        <f t="shared" si="149"/>
        <v/>
      </c>
      <c r="CT606" s="3" t="str">
        <f t="shared" si="149"/>
        <v/>
      </c>
      <c r="CU606" s="3" t="str">
        <f t="shared" si="149"/>
        <v/>
      </c>
      <c r="CV606" s="3" t="str">
        <f t="shared" si="149"/>
        <v/>
      </c>
      <c r="CW606" s="3" t="str">
        <f t="shared" si="149"/>
        <v/>
      </c>
      <c r="CX606" s="3" t="str">
        <f t="shared" si="149"/>
        <v/>
      </c>
      <c r="CY606" s="3" t="str">
        <f t="shared" si="149"/>
        <v/>
      </c>
      <c r="CZ606" s="3" t="str">
        <f t="shared" si="149"/>
        <v/>
      </c>
      <c r="DA606" s="3" t="str">
        <f t="shared" si="149"/>
        <v/>
      </c>
      <c r="DB606" s="3" t="str">
        <f t="shared" si="149"/>
        <v/>
      </c>
      <c r="DC606" s="3" t="str">
        <f t="shared" si="152"/>
        <v/>
      </c>
      <c r="DD606" s="3" t="str">
        <f t="shared" si="152"/>
        <v/>
      </c>
      <c r="DE606" s="3" t="str">
        <f t="shared" si="152"/>
        <v/>
      </c>
      <c r="DF606" s="3" t="str">
        <f t="shared" si="152"/>
        <v/>
      </c>
      <c r="DG606" s="3" t="str">
        <f t="shared" si="150"/>
        <v/>
      </c>
      <c r="DH606" s="3" t="str">
        <f t="shared" si="140"/>
        <v/>
      </c>
      <c r="DI606" s="3" t="str">
        <f t="shared" si="140"/>
        <v/>
      </c>
      <c r="DJ606" s="3" t="str">
        <f t="shared" si="140"/>
        <v/>
      </c>
      <c r="DK606" s="3" t="str">
        <f t="shared" si="140"/>
        <v/>
      </c>
      <c r="DL606" s="3" t="str">
        <f t="shared" si="140"/>
        <v/>
      </c>
      <c r="DM606" s="3" t="str">
        <f t="shared" si="145"/>
        <v/>
      </c>
      <c r="DN606" s="3" t="str">
        <f t="shared" si="145"/>
        <v/>
      </c>
      <c r="DO606" s="3" t="str">
        <f t="shared" si="145"/>
        <v/>
      </c>
      <c r="DP606" s="3" t="str">
        <f t="shared" si="145"/>
        <v/>
      </c>
      <c r="DQ606" s="3" t="str">
        <f t="shared" si="145"/>
        <v/>
      </c>
      <c r="DR606" s="3" t="str">
        <f t="shared" si="145"/>
        <v/>
      </c>
      <c r="DS606" s="3" t="str">
        <f t="shared" si="145"/>
        <v/>
      </c>
      <c r="DT606" s="3" t="str">
        <f t="shared" si="145"/>
        <v/>
      </c>
      <c r="DU606" s="3" t="str">
        <f t="shared" si="155"/>
        <v/>
      </c>
      <c r="DV606" s="3" t="str">
        <f t="shared" si="155"/>
        <v/>
      </c>
    </row>
    <row r="607" spans="1:126" ht="45">
      <c r="A607" t="s">
        <v>115</v>
      </c>
      <c r="B607">
        <v>2016</v>
      </c>
      <c r="C607" t="s">
        <v>114</v>
      </c>
      <c r="D607">
        <v>106990</v>
      </c>
      <c r="E607" s="31">
        <v>1316215251758</v>
      </c>
      <c r="F607" t="s">
        <v>244</v>
      </c>
      <c r="G607">
        <v>324110</v>
      </c>
      <c r="H607" t="s">
        <v>246</v>
      </c>
      <c r="I607" t="s">
        <v>247</v>
      </c>
      <c r="J607" t="s">
        <v>248</v>
      </c>
      <c r="K607" t="s">
        <v>250</v>
      </c>
      <c r="L607">
        <v>45804</v>
      </c>
      <c r="M607" s="3" t="str">
        <f t="shared" si="147"/>
        <v>89. PRODUCE THE CHEMICAL, 91. ON-SITE USE OF THE CHEMICAL, 94. AS A MANUFACTURED IMPURITY</v>
      </c>
      <c r="N607" s="3" t="s">
        <v>1419</v>
      </c>
      <c r="O607" s="3" t="s">
        <v>1409</v>
      </c>
      <c r="P607">
        <v>166.99</v>
      </c>
      <c r="Q607">
        <v>1453.05</v>
      </c>
      <c r="R607">
        <v>1620.04</v>
      </c>
      <c r="S607" s="3" t="s">
        <v>1407</v>
      </c>
      <c r="T607" s="3" t="s">
        <v>1405</v>
      </c>
      <c r="U607" s="3" t="s">
        <v>1407</v>
      </c>
      <c r="V607" s="3" t="s">
        <v>1405</v>
      </c>
      <c r="W607" s="3" t="s">
        <v>1405</v>
      </c>
      <c r="X607" s="3" t="s">
        <v>1407</v>
      </c>
      <c r="Y607" s="3" t="s">
        <v>1405</v>
      </c>
      <c r="AE607" s="3" t="s">
        <v>1405</v>
      </c>
      <c r="AR607" s="3" t="s">
        <v>1405</v>
      </c>
      <c r="AS607" s="3" t="s">
        <v>1405</v>
      </c>
      <c r="AT607" s="3" t="s">
        <v>1405</v>
      </c>
      <c r="AV607" s="3" t="s">
        <v>1405</v>
      </c>
      <c r="BD607" s="3" t="s">
        <v>1405</v>
      </c>
      <c r="BK607" s="3" t="s">
        <v>1405</v>
      </c>
      <c r="BU607" s="3" t="str">
        <f t="shared" si="154"/>
        <v>89. PRODUCE THE CHEMICAL</v>
      </c>
      <c r="BV607" s="3" t="str">
        <f t="shared" si="153"/>
        <v/>
      </c>
      <c r="BW607" s="3" t="str">
        <f t="shared" si="153"/>
        <v>91. ON-SITE USE OF THE CHEMICAL</v>
      </c>
      <c r="BX607" s="3" t="str">
        <f t="shared" si="153"/>
        <v/>
      </c>
      <c r="BY607" s="3" t="str">
        <f t="shared" si="153"/>
        <v/>
      </c>
      <c r="BZ607" s="3" t="str">
        <f t="shared" si="153"/>
        <v>94. AS A MANUFACTURED IMPURITY</v>
      </c>
      <c r="CA607" s="3" t="str">
        <f t="shared" si="153"/>
        <v/>
      </c>
      <c r="CB607" s="3" t="str">
        <f t="shared" si="153"/>
        <v/>
      </c>
      <c r="CC607" s="3" t="str">
        <f t="shared" si="153"/>
        <v/>
      </c>
      <c r="CD607" s="3" t="str">
        <f t="shared" si="153"/>
        <v/>
      </c>
      <c r="CE607" s="3" t="str">
        <f t="shared" si="153"/>
        <v/>
      </c>
      <c r="CF607" s="3" t="str">
        <f t="shared" si="153"/>
        <v/>
      </c>
      <c r="CG607" s="3" t="str">
        <f t="shared" si="153"/>
        <v/>
      </c>
      <c r="CH607" s="3" t="str">
        <f t="shared" si="153"/>
        <v/>
      </c>
      <c r="CI607" s="3" t="str">
        <f t="shared" si="151"/>
        <v/>
      </c>
      <c r="CJ607" s="3" t="str">
        <f t="shared" si="151"/>
        <v/>
      </c>
      <c r="CK607" s="3" t="str">
        <f t="shared" si="151"/>
        <v/>
      </c>
      <c r="CL607" s="3" t="str">
        <f t="shared" si="151"/>
        <v/>
      </c>
      <c r="CM607" s="3" t="str">
        <f t="shared" si="151"/>
        <v/>
      </c>
      <c r="CN607" s="3" t="str">
        <f t="shared" si="151"/>
        <v/>
      </c>
      <c r="CO607" s="3" t="str">
        <f t="shared" si="149"/>
        <v/>
      </c>
      <c r="CP607" s="3" t="str">
        <f t="shared" si="149"/>
        <v/>
      </c>
      <c r="CQ607" s="3" t="str">
        <f t="shared" si="149"/>
        <v/>
      </c>
      <c r="CR607" s="3" t="str">
        <f t="shared" si="149"/>
        <v/>
      </c>
      <c r="CS607" s="3" t="str">
        <f t="shared" si="149"/>
        <v/>
      </c>
      <c r="CT607" s="3" t="str">
        <f t="shared" si="149"/>
        <v/>
      </c>
      <c r="CU607" s="3" t="str">
        <f t="shared" si="149"/>
        <v/>
      </c>
      <c r="CV607" s="3" t="str">
        <f t="shared" si="149"/>
        <v/>
      </c>
      <c r="CW607" s="3" t="str">
        <f t="shared" si="149"/>
        <v/>
      </c>
      <c r="CX607" s="3" t="str">
        <f t="shared" si="149"/>
        <v/>
      </c>
      <c r="CY607" s="3" t="str">
        <f t="shared" si="149"/>
        <v/>
      </c>
      <c r="CZ607" s="3" t="str">
        <f t="shared" si="149"/>
        <v/>
      </c>
      <c r="DA607" s="3" t="str">
        <f t="shared" si="149"/>
        <v/>
      </c>
      <c r="DB607" s="3" t="str">
        <f t="shared" si="149"/>
        <v/>
      </c>
      <c r="DC607" s="3" t="str">
        <f t="shared" si="152"/>
        <v/>
      </c>
      <c r="DD607" s="3" t="str">
        <f t="shared" si="152"/>
        <v/>
      </c>
      <c r="DE607" s="3" t="str">
        <f t="shared" si="152"/>
        <v/>
      </c>
      <c r="DF607" s="3" t="str">
        <f t="shared" si="152"/>
        <v/>
      </c>
      <c r="DG607" s="3" t="str">
        <f t="shared" si="150"/>
        <v/>
      </c>
      <c r="DH607" s="3" t="str">
        <f t="shared" si="140"/>
        <v/>
      </c>
      <c r="DI607" s="3" t="str">
        <f t="shared" si="140"/>
        <v/>
      </c>
      <c r="DJ607" s="3" t="str">
        <f t="shared" si="140"/>
        <v/>
      </c>
      <c r="DK607" s="3" t="str">
        <f t="shared" si="140"/>
        <v/>
      </c>
      <c r="DL607" s="3" t="str">
        <f t="shared" si="140"/>
        <v/>
      </c>
      <c r="DM607" s="3" t="str">
        <f t="shared" si="145"/>
        <v/>
      </c>
      <c r="DN607" s="3" t="str">
        <f t="shared" si="145"/>
        <v/>
      </c>
      <c r="DO607" s="3" t="str">
        <f t="shared" si="145"/>
        <v/>
      </c>
      <c r="DP607" s="3" t="str">
        <f t="shared" si="145"/>
        <v/>
      </c>
      <c r="DQ607" s="3" t="str">
        <f t="shared" si="145"/>
        <v/>
      </c>
      <c r="DR607" s="3" t="str">
        <f t="shared" si="145"/>
        <v/>
      </c>
      <c r="DS607" s="3" t="str">
        <f t="shared" si="145"/>
        <v/>
      </c>
      <c r="DT607" s="3" t="str">
        <f t="shared" si="145"/>
        <v/>
      </c>
      <c r="DU607" s="3" t="str">
        <f t="shared" si="155"/>
        <v/>
      </c>
      <c r="DV607" s="3" t="str">
        <f t="shared" si="155"/>
        <v/>
      </c>
    </row>
    <row r="608" spans="1:126" ht="60">
      <c r="A608" t="s">
        <v>115</v>
      </c>
      <c r="B608">
        <v>2017</v>
      </c>
      <c r="C608" t="s">
        <v>114</v>
      </c>
      <c r="D608">
        <v>106990</v>
      </c>
      <c r="E608" s="31">
        <v>1317216398471</v>
      </c>
      <c r="F608" t="s">
        <v>244</v>
      </c>
      <c r="G608">
        <v>324110</v>
      </c>
      <c r="H608" t="s">
        <v>246</v>
      </c>
      <c r="I608" t="s">
        <v>247</v>
      </c>
      <c r="J608" t="s">
        <v>248</v>
      </c>
      <c r="K608" t="s">
        <v>250</v>
      </c>
      <c r="L608">
        <v>45804</v>
      </c>
      <c r="M608" s="3" t="str">
        <f t="shared" si="147"/>
        <v>89. PRODUCE THE CHEMICAL, 91. ON-SITE USE OF THE CHEMICAL, 94. AS A MANUFACTURED IMPURITY, 101. ADDED AS A FORMULATION COMPONENT</v>
      </c>
      <c r="N608" s="3" t="s">
        <v>1419</v>
      </c>
      <c r="O608" s="3" t="s">
        <v>1409</v>
      </c>
      <c r="P608">
        <v>172.39</v>
      </c>
      <c r="Q608">
        <v>110.53</v>
      </c>
      <c r="R608">
        <v>282.92</v>
      </c>
      <c r="S608" s="3" t="s">
        <v>1407</v>
      </c>
      <c r="T608" s="3" t="s">
        <v>1405</v>
      </c>
      <c r="U608" s="3" t="s">
        <v>1407</v>
      </c>
      <c r="V608" s="3" t="s">
        <v>1405</v>
      </c>
      <c r="W608" s="3" t="s">
        <v>1405</v>
      </c>
      <c r="X608" s="3" t="s">
        <v>1407</v>
      </c>
      <c r="Y608" s="3" t="s">
        <v>1405</v>
      </c>
      <c r="AE608" s="3" t="s">
        <v>1407</v>
      </c>
      <c r="AR608" s="3" t="s">
        <v>1405</v>
      </c>
      <c r="AS608" s="3" t="s">
        <v>1405</v>
      </c>
      <c r="AT608" s="3" t="s">
        <v>1405</v>
      </c>
      <c r="AV608" s="3" t="s">
        <v>1405</v>
      </c>
      <c r="BD608" s="3" t="s">
        <v>1405</v>
      </c>
      <c r="BK608" s="3" t="s">
        <v>1405</v>
      </c>
      <c r="BU608" s="3" t="str">
        <f t="shared" si="154"/>
        <v>89. PRODUCE THE CHEMICAL</v>
      </c>
      <c r="BV608" s="3" t="str">
        <f t="shared" si="153"/>
        <v/>
      </c>
      <c r="BW608" s="3" t="str">
        <f t="shared" si="153"/>
        <v>91. ON-SITE USE OF THE CHEMICAL</v>
      </c>
      <c r="BX608" s="3" t="str">
        <f t="shared" si="153"/>
        <v/>
      </c>
      <c r="BY608" s="3" t="str">
        <f t="shared" si="153"/>
        <v/>
      </c>
      <c r="BZ608" s="3" t="str">
        <f t="shared" si="153"/>
        <v>94. AS A MANUFACTURED IMPURITY</v>
      </c>
      <c r="CA608" s="3" t="str">
        <f t="shared" si="153"/>
        <v/>
      </c>
      <c r="CB608" s="3" t="str">
        <f t="shared" si="153"/>
        <v/>
      </c>
      <c r="CC608" s="3" t="str">
        <f t="shared" si="153"/>
        <v/>
      </c>
      <c r="CD608" s="3" t="str">
        <f t="shared" si="153"/>
        <v/>
      </c>
      <c r="CE608" s="3" t="str">
        <f t="shared" si="153"/>
        <v/>
      </c>
      <c r="CF608" s="3" t="str">
        <f t="shared" si="153"/>
        <v/>
      </c>
      <c r="CG608" s="3" t="str">
        <f t="shared" si="153"/>
        <v>101. ADDED AS A FORMULATION COMPONENT</v>
      </c>
      <c r="CH608" s="3" t="str">
        <f t="shared" si="153"/>
        <v/>
      </c>
      <c r="CI608" s="3" t="str">
        <f t="shared" si="151"/>
        <v/>
      </c>
      <c r="CJ608" s="3" t="str">
        <f t="shared" si="151"/>
        <v/>
      </c>
      <c r="CK608" s="3" t="str">
        <f t="shared" si="151"/>
        <v/>
      </c>
      <c r="CL608" s="3" t="str">
        <f t="shared" si="151"/>
        <v/>
      </c>
      <c r="CM608" s="3" t="str">
        <f t="shared" si="151"/>
        <v/>
      </c>
      <c r="CN608" s="3" t="str">
        <f t="shared" si="151"/>
        <v/>
      </c>
      <c r="CO608" s="3" t="str">
        <f t="shared" si="149"/>
        <v/>
      </c>
      <c r="CP608" s="3" t="str">
        <f t="shared" si="149"/>
        <v/>
      </c>
      <c r="CQ608" s="3" t="str">
        <f t="shared" si="149"/>
        <v/>
      </c>
      <c r="CR608" s="3" t="str">
        <f t="shared" si="149"/>
        <v/>
      </c>
      <c r="CS608" s="3" t="str">
        <f t="shared" si="149"/>
        <v/>
      </c>
      <c r="CT608" s="3" t="str">
        <f t="shared" si="149"/>
        <v/>
      </c>
      <c r="CU608" s="3" t="str">
        <f t="shared" si="149"/>
        <v/>
      </c>
      <c r="CV608" s="3" t="str">
        <f t="shared" si="149"/>
        <v/>
      </c>
      <c r="CW608" s="3" t="str">
        <f t="shared" si="149"/>
        <v/>
      </c>
      <c r="CX608" s="3" t="str">
        <f t="shared" si="149"/>
        <v/>
      </c>
      <c r="CY608" s="3" t="str">
        <f t="shared" si="149"/>
        <v/>
      </c>
      <c r="CZ608" s="3" t="str">
        <f t="shared" si="149"/>
        <v/>
      </c>
      <c r="DA608" s="3" t="str">
        <f t="shared" si="149"/>
        <v/>
      </c>
      <c r="DB608" s="3" t="str">
        <f t="shared" si="149"/>
        <v/>
      </c>
      <c r="DC608" s="3" t="str">
        <f t="shared" si="152"/>
        <v/>
      </c>
      <c r="DD608" s="3" t="str">
        <f t="shared" si="152"/>
        <v/>
      </c>
      <c r="DE608" s="3" t="str">
        <f t="shared" si="152"/>
        <v/>
      </c>
      <c r="DF608" s="3" t="str">
        <f t="shared" si="152"/>
        <v/>
      </c>
      <c r="DG608" s="3" t="str">
        <f t="shared" si="150"/>
        <v/>
      </c>
      <c r="DH608" s="3" t="str">
        <f t="shared" si="140"/>
        <v/>
      </c>
      <c r="DI608" s="3" t="str">
        <f t="shared" si="140"/>
        <v/>
      </c>
      <c r="DJ608" s="3" t="str">
        <f t="shared" si="140"/>
        <v/>
      </c>
      <c r="DK608" s="3" t="str">
        <f t="shared" si="140"/>
        <v/>
      </c>
      <c r="DL608" s="3" t="str">
        <f t="shared" si="140"/>
        <v/>
      </c>
      <c r="DM608" s="3" t="str">
        <f t="shared" si="145"/>
        <v/>
      </c>
      <c r="DN608" s="3" t="str">
        <f t="shared" si="145"/>
        <v/>
      </c>
      <c r="DO608" s="3" t="str">
        <f t="shared" si="145"/>
        <v/>
      </c>
      <c r="DP608" s="3" t="str">
        <f t="shared" si="145"/>
        <v/>
      </c>
      <c r="DQ608" s="3" t="str">
        <f t="shared" si="145"/>
        <v/>
      </c>
      <c r="DR608" s="3" t="str">
        <f t="shared" si="145"/>
        <v/>
      </c>
      <c r="DS608" s="3" t="str">
        <f t="shared" si="145"/>
        <v/>
      </c>
      <c r="DT608" s="3" t="str">
        <f t="shared" si="145"/>
        <v/>
      </c>
      <c r="DU608" s="3" t="str">
        <f t="shared" si="155"/>
        <v/>
      </c>
      <c r="DV608" s="3" t="str">
        <f t="shared" si="155"/>
        <v/>
      </c>
    </row>
    <row r="609" spans="1:126" ht="75">
      <c r="A609" t="s">
        <v>115</v>
      </c>
      <c r="B609">
        <v>2018</v>
      </c>
      <c r="C609" t="s">
        <v>114</v>
      </c>
      <c r="D609">
        <v>106990</v>
      </c>
      <c r="E609" s="31">
        <v>1318217152089</v>
      </c>
      <c r="F609" t="s">
        <v>244</v>
      </c>
      <c r="G609">
        <v>324110</v>
      </c>
      <c r="H609" t="s">
        <v>246</v>
      </c>
      <c r="I609" t="s">
        <v>247</v>
      </c>
      <c r="J609" t="s">
        <v>248</v>
      </c>
      <c r="K609" t="s">
        <v>250</v>
      </c>
      <c r="L609">
        <v>45804</v>
      </c>
      <c r="M609" s="3" t="str">
        <f t="shared" si="147"/>
        <v>89. PRODUCE THE CHEMICAL, 91. ON-SITE USE OF THE CHEMICAL, 94. AS A MANUFACTURED IMPURITY, 95. USED AS A REACTANT, 96. P101  FEEDSTOCKS, 97. P102  RAW MATERIALS, 98. P103  INTERMEDIATES</v>
      </c>
      <c r="N609" s="3" t="s">
        <v>1419</v>
      </c>
      <c r="O609" s="3" t="s">
        <v>1409</v>
      </c>
      <c r="P609">
        <v>31.32</v>
      </c>
      <c r="Q609">
        <v>225</v>
      </c>
      <c r="R609">
        <v>256.32</v>
      </c>
      <c r="S609" s="3" t="s">
        <v>1407</v>
      </c>
      <c r="T609" s="3" t="s">
        <v>1405</v>
      </c>
      <c r="U609" s="3" t="s">
        <v>1407</v>
      </c>
      <c r="V609" s="3" t="s">
        <v>1405</v>
      </c>
      <c r="W609" s="3" t="s">
        <v>1405</v>
      </c>
      <c r="X609" s="3" t="s">
        <v>1407</v>
      </c>
      <c r="Y609" s="3" t="s">
        <v>1407</v>
      </c>
      <c r="Z609" s="3" t="s">
        <v>1407</v>
      </c>
      <c r="AA609" s="3" t="s">
        <v>1407</v>
      </c>
      <c r="AB609" s="3" t="s">
        <v>1407</v>
      </c>
      <c r="AC609" s="3" t="s">
        <v>1405</v>
      </c>
      <c r="AD609" s="3" t="s">
        <v>1405</v>
      </c>
      <c r="AE609" s="3" t="s">
        <v>1405</v>
      </c>
      <c r="AF609" s="3" t="s">
        <v>1405</v>
      </c>
      <c r="AG609" s="3" t="s">
        <v>1405</v>
      </c>
      <c r="AH609" s="3" t="s">
        <v>1405</v>
      </c>
      <c r="AI609" s="3" t="s">
        <v>1405</v>
      </c>
      <c r="AJ609" s="3" t="s">
        <v>1405</v>
      </c>
      <c r="AK609" s="3" t="s">
        <v>1405</v>
      </c>
      <c r="AL609" s="3" t="s">
        <v>1405</v>
      </c>
      <c r="AM609" s="3" t="s">
        <v>1405</v>
      </c>
      <c r="AN609" s="3" t="s">
        <v>1405</v>
      </c>
      <c r="AO609" s="3" t="s">
        <v>1405</v>
      </c>
      <c r="AP609" s="3" t="s">
        <v>1405</v>
      </c>
      <c r="AQ609" s="3" t="s">
        <v>1405</v>
      </c>
      <c r="AR609" s="3" t="s">
        <v>1405</v>
      </c>
      <c r="AS609" s="3" t="s">
        <v>1405</v>
      </c>
      <c r="AT609" s="3" t="s">
        <v>1405</v>
      </c>
      <c r="AU609" s="3" t="s">
        <v>1405</v>
      </c>
      <c r="AV609" s="3" t="s">
        <v>1405</v>
      </c>
      <c r="AW609" s="3" t="s">
        <v>1405</v>
      </c>
      <c r="AX609" s="3" t="s">
        <v>1405</v>
      </c>
      <c r="AY609" s="3" t="s">
        <v>1405</v>
      </c>
      <c r="AZ609" s="3" t="s">
        <v>1405</v>
      </c>
      <c r="BA609" s="3" t="s">
        <v>1405</v>
      </c>
      <c r="BB609" s="3" t="s">
        <v>1405</v>
      </c>
      <c r="BC609" s="3" t="s">
        <v>1405</v>
      </c>
      <c r="BD609" s="3" t="s">
        <v>1405</v>
      </c>
      <c r="BE609" s="3" t="s">
        <v>1405</v>
      </c>
      <c r="BF609" s="3" t="s">
        <v>1405</v>
      </c>
      <c r="BG609" s="3" t="s">
        <v>1405</v>
      </c>
      <c r="BH609" s="3" t="s">
        <v>1405</v>
      </c>
      <c r="BI609" s="3" t="s">
        <v>1405</v>
      </c>
      <c r="BJ609" s="3" t="s">
        <v>1405</v>
      </c>
      <c r="BK609" s="3" t="s">
        <v>1405</v>
      </c>
      <c r="BL609" s="3" t="s">
        <v>1405</v>
      </c>
      <c r="BM609" s="3" t="s">
        <v>1405</v>
      </c>
      <c r="BN609" s="3" t="s">
        <v>1405</v>
      </c>
      <c r="BO609" s="3" t="s">
        <v>1405</v>
      </c>
      <c r="BP609" s="3" t="s">
        <v>1405</v>
      </c>
      <c r="BQ609" s="3" t="s">
        <v>1405</v>
      </c>
      <c r="BR609" s="3" t="s">
        <v>1405</v>
      </c>
      <c r="BS609" s="3" t="s">
        <v>1405</v>
      </c>
      <c r="BT609" s="3" t="s">
        <v>1405</v>
      </c>
      <c r="BU609" s="3" t="str">
        <f t="shared" si="154"/>
        <v>89. PRODUCE THE CHEMICAL</v>
      </c>
      <c r="BV609" s="3" t="str">
        <f t="shared" si="153"/>
        <v/>
      </c>
      <c r="BW609" s="3" t="str">
        <f t="shared" si="153"/>
        <v>91. ON-SITE USE OF THE CHEMICAL</v>
      </c>
      <c r="BX609" s="3" t="str">
        <f t="shared" si="153"/>
        <v/>
      </c>
      <c r="BY609" s="3" t="str">
        <f t="shared" si="153"/>
        <v/>
      </c>
      <c r="BZ609" s="3" t="str">
        <f t="shared" si="153"/>
        <v>94. AS A MANUFACTURED IMPURITY</v>
      </c>
      <c r="CA609" s="3" t="str">
        <f t="shared" si="153"/>
        <v>95. USED AS A REACTANT</v>
      </c>
      <c r="CB609" s="3" t="str">
        <f t="shared" si="153"/>
        <v>96. P101  FEEDSTOCKS</v>
      </c>
      <c r="CC609" s="3" t="str">
        <f t="shared" si="153"/>
        <v>97. P102  RAW MATERIALS</v>
      </c>
      <c r="CD609" s="3" t="str">
        <f t="shared" si="153"/>
        <v>98. P103  INTERMEDIATES</v>
      </c>
      <c r="CE609" s="3" t="str">
        <f t="shared" si="153"/>
        <v/>
      </c>
      <c r="CF609" s="3" t="str">
        <f t="shared" si="153"/>
        <v/>
      </c>
      <c r="CG609" s="3" t="str">
        <f t="shared" si="153"/>
        <v/>
      </c>
      <c r="CH609" s="3" t="str">
        <f t="shared" si="153"/>
        <v/>
      </c>
      <c r="CI609" s="3" t="str">
        <f t="shared" si="151"/>
        <v/>
      </c>
      <c r="CJ609" s="3" t="str">
        <f t="shared" si="151"/>
        <v/>
      </c>
      <c r="CK609" s="3" t="str">
        <f t="shared" si="151"/>
        <v/>
      </c>
      <c r="CL609" s="3" t="str">
        <f t="shared" si="151"/>
        <v/>
      </c>
      <c r="CM609" s="3" t="str">
        <f t="shared" si="151"/>
        <v/>
      </c>
      <c r="CN609" s="3" t="str">
        <f t="shared" si="151"/>
        <v/>
      </c>
      <c r="CO609" s="3" t="str">
        <f t="shared" si="149"/>
        <v/>
      </c>
      <c r="CP609" s="3" t="str">
        <f t="shared" si="149"/>
        <v/>
      </c>
      <c r="CQ609" s="3" t="str">
        <f t="shared" si="149"/>
        <v/>
      </c>
      <c r="CR609" s="3" t="str">
        <f t="shared" si="149"/>
        <v/>
      </c>
      <c r="CS609" s="3" t="str">
        <f t="shared" si="149"/>
        <v/>
      </c>
      <c r="CT609" s="3" t="str">
        <f t="shared" si="149"/>
        <v/>
      </c>
      <c r="CU609" s="3" t="str">
        <f t="shared" si="149"/>
        <v/>
      </c>
      <c r="CV609" s="3" t="str">
        <f t="shared" si="149"/>
        <v/>
      </c>
      <c r="CW609" s="3" t="str">
        <f t="shared" si="149"/>
        <v/>
      </c>
      <c r="CX609" s="3" t="str">
        <f t="shared" si="149"/>
        <v/>
      </c>
      <c r="CY609" s="3" t="str">
        <f t="shared" si="149"/>
        <v/>
      </c>
      <c r="CZ609" s="3" t="str">
        <f t="shared" si="149"/>
        <v/>
      </c>
      <c r="DA609" s="3" t="str">
        <f t="shared" si="149"/>
        <v/>
      </c>
      <c r="DB609" s="3" t="str">
        <f t="shared" si="149"/>
        <v/>
      </c>
      <c r="DC609" s="3" t="str">
        <f t="shared" si="152"/>
        <v/>
      </c>
      <c r="DD609" s="3" t="str">
        <f t="shared" si="152"/>
        <v/>
      </c>
      <c r="DE609" s="3" t="str">
        <f t="shared" si="152"/>
        <v/>
      </c>
      <c r="DF609" s="3" t="str">
        <f t="shared" si="152"/>
        <v/>
      </c>
      <c r="DG609" s="3" t="str">
        <f t="shared" si="150"/>
        <v/>
      </c>
      <c r="DH609" s="3" t="str">
        <f t="shared" si="140"/>
        <v/>
      </c>
      <c r="DI609" s="3" t="str">
        <f t="shared" si="140"/>
        <v/>
      </c>
      <c r="DJ609" s="3" t="str">
        <f t="shared" si="140"/>
        <v/>
      </c>
      <c r="DK609" s="3" t="str">
        <f t="shared" si="140"/>
        <v/>
      </c>
      <c r="DL609" s="3" t="str">
        <f t="shared" si="140"/>
        <v/>
      </c>
      <c r="DM609" s="3" t="str">
        <f t="shared" si="145"/>
        <v/>
      </c>
      <c r="DN609" s="3" t="str">
        <f t="shared" si="145"/>
        <v/>
      </c>
      <c r="DO609" s="3" t="str">
        <f t="shared" si="145"/>
        <v/>
      </c>
      <c r="DP609" s="3" t="str">
        <f t="shared" si="145"/>
        <v/>
      </c>
      <c r="DQ609" s="3" t="str">
        <f t="shared" si="145"/>
        <v/>
      </c>
      <c r="DR609" s="3" t="str">
        <f t="shared" si="145"/>
        <v/>
      </c>
      <c r="DS609" s="3" t="str">
        <f t="shared" si="145"/>
        <v/>
      </c>
      <c r="DT609" s="3" t="str">
        <f t="shared" si="145"/>
        <v/>
      </c>
      <c r="DU609" s="3" t="str">
        <f t="shared" si="155"/>
        <v/>
      </c>
      <c r="DV609" s="3" t="str">
        <f t="shared" si="155"/>
        <v/>
      </c>
    </row>
    <row r="610" spans="1:126" ht="75">
      <c r="A610" t="s">
        <v>115</v>
      </c>
      <c r="B610">
        <v>2019</v>
      </c>
      <c r="C610" t="s">
        <v>114</v>
      </c>
      <c r="D610">
        <v>106990</v>
      </c>
      <c r="E610" s="31">
        <v>1319218379814</v>
      </c>
      <c r="F610" t="s">
        <v>244</v>
      </c>
      <c r="G610">
        <v>324110</v>
      </c>
      <c r="H610" t="s">
        <v>246</v>
      </c>
      <c r="I610" t="s">
        <v>247</v>
      </c>
      <c r="J610" t="s">
        <v>248</v>
      </c>
      <c r="K610" t="s">
        <v>250</v>
      </c>
      <c r="L610">
        <v>45804</v>
      </c>
      <c r="M610" s="3" t="str">
        <f t="shared" si="147"/>
        <v>89. PRODUCE THE CHEMICAL, 91. ON-SITE USE OF THE CHEMICAL, 94. AS A MANUFACTURED IMPURITY, 95. USED AS A REACTANT, 96. P101  FEEDSTOCKS, 97. P102  RAW MATERIALS, 98. P103  INTERMEDIATES</v>
      </c>
      <c r="N610" s="3" t="s">
        <v>1419</v>
      </c>
      <c r="O610" s="3" t="s">
        <v>1409</v>
      </c>
      <c r="P610">
        <v>169.65</v>
      </c>
      <c r="Q610">
        <v>14.72</v>
      </c>
      <c r="R610">
        <v>184.37</v>
      </c>
      <c r="S610" s="3" t="s">
        <v>1407</v>
      </c>
      <c r="T610" s="3" t="s">
        <v>1405</v>
      </c>
      <c r="U610" s="3" t="s">
        <v>1407</v>
      </c>
      <c r="V610" s="3" t="s">
        <v>1405</v>
      </c>
      <c r="W610" s="3" t="s">
        <v>1405</v>
      </c>
      <c r="X610" s="3" t="s">
        <v>1407</v>
      </c>
      <c r="Y610" s="3" t="s">
        <v>1407</v>
      </c>
      <c r="Z610" s="3" t="s">
        <v>1407</v>
      </c>
      <c r="AA610" s="3" t="s">
        <v>1407</v>
      </c>
      <c r="AB610" s="3" t="s">
        <v>1407</v>
      </c>
      <c r="AC610" s="3" t="s">
        <v>1405</v>
      </c>
      <c r="AD610" s="3" t="s">
        <v>1405</v>
      </c>
      <c r="AE610" s="3" t="s">
        <v>1405</v>
      </c>
      <c r="AF610" s="3" t="s">
        <v>1405</v>
      </c>
      <c r="AG610" s="3" t="s">
        <v>1405</v>
      </c>
      <c r="AH610" s="3" t="s">
        <v>1405</v>
      </c>
      <c r="AI610" s="3" t="s">
        <v>1405</v>
      </c>
      <c r="AJ610" s="3" t="s">
        <v>1405</v>
      </c>
      <c r="AK610" s="3" t="s">
        <v>1405</v>
      </c>
      <c r="AL610" s="3" t="s">
        <v>1405</v>
      </c>
      <c r="AM610" s="3" t="s">
        <v>1405</v>
      </c>
      <c r="AN610" s="3" t="s">
        <v>1405</v>
      </c>
      <c r="AO610" s="3" t="s">
        <v>1405</v>
      </c>
      <c r="AP610" s="3" t="s">
        <v>1405</v>
      </c>
      <c r="AQ610" s="3" t="s">
        <v>1405</v>
      </c>
      <c r="AR610" s="3" t="s">
        <v>1405</v>
      </c>
      <c r="AS610" s="3" t="s">
        <v>1405</v>
      </c>
      <c r="AT610" s="3" t="s">
        <v>1405</v>
      </c>
      <c r="AU610" s="3" t="s">
        <v>1405</v>
      </c>
      <c r="AV610" s="3" t="s">
        <v>1405</v>
      </c>
      <c r="AW610" s="3" t="s">
        <v>1405</v>
      </c>
      <c r="AX610" s="3" t="s">
        <v>1405</v>
      </c>
      <c r="AY610" s="3" t="s">
        <v>1405</v>
      </c>
      <c r="AZ610" s="3" t="s">
        <v>1405</v>
      </c>
      <c r="BA610" s="3" t="s">
        <v>1405</v>
      </c>
      <c r="BB610" s="3" t="s">
        <v>1405</v>
      </c>
      <c r="BC610" s="3" t="s">
        <v>1405</v>
      </c>
      <c r="BD610" s="3" t="s">
        <v>1405</v>
      </c>
      <c r="BE610" s="3" t="s">
        <v>1405</v>
      </c>
      <c r="BF610" s="3" t="s">
        <v>1405</v>
      </c>
      <c r="BG610" s="3" t="s">
        <v>1405</v>
      </c>
      <c r="BH610" s="3" t="s">
        <v>1405</v>
      </c>
      <c r="BI610" s="3" t="s">
        <v>1405</v>
      </c>
      <c r="BJ610" s="3" t="s">
        <v>1405</v>
      </c>
      <c r="BK610" s="3" t="s">
        <v>1405</v>
      </c>
      <c r="BL610" s="3" t="s">
        <v>1405</v>
      </c>
      <c r="BM610" s="3" t="s">
        <v>1405</v>
      </c>
      <c r="BN610" s="3" t="s">
        <v>1405</v>
      </c>
      <c r="BO610" s="3" t="s">
        <v>1405</v>
      </c>
      <c r="BP610" s="3" t="s">
        <v>1405</v>
      </c>
      <c r="BQ610" s="3" t="s">
        <v>1405</v>
      </c>
      <c r="BR610" s="3" t="s">
        <v>1405</v>
      </c>
      <c r="BS610" s="3" t="s">
        <v>1405</v>
      </c>
      <c r="BT610" s="3" t="s">
        <v>1405</v>
      </c>
      <c r="BU610" s="3" t="str">
        <f t="shared" si="154"/>
        <v>89. PRODUCE THE CHEMICAL</v>
      </c>
      <c r="BV610" s="3" t="str">
        <f t="shared" si="153"/>
        <v/>
      </c>
      <c r="BW610" s="3" t="str">
        <f t="shared" si="153"/>
        <v>91. ON-SITE USE OF THE CHEMICAL</v>
      </c>
      <c r="BX610" s="3" t="str">
        <f t="shared" si="153"/>
        <v/>
      </c>
      <c r="BY610" s="3" t="str">
        <f t="shared" si="153"/>
        <v/>
      </c>
      <c r="BZ610" s="3" t="str">
        <f t="shared" si="153"/>
        <v>94. AS A MANUFACTURED IMPURITY</v>
      </c>
      <c r="CA610" s="3" t="str">
        <f t="shared" si="153"/>
        <v>95. USED AS A REACTANT</v>
      </c>
      <c r="CB610" s="3" t="str">
        <f t="shared" si="153"/>
        <v>96. P101  FEEDSTOCKS</v>
      </c>
      <c r="CC610" s="3" t="str">
        <f t="shared" si="153"/>
        <v>97. P102  RAW MATERIALS</v>
      </c>
      <c r="CD610" s="3" t="str">
        <f t="shared" si="153"/>
        <v>98. P103  INTERMEDIATES</v>
      </c>
      <c r="CE610" s="3" t="str">
        <f t="shared" si="153"/>
        <v/>
      </c>
      <c r="CF610" s="3" t="str">
        <f t="shared" si="153"/>
        <v/>
      </c>
      <c r="CG610" s="3" t="str">
        <f t="shared" si="153"/>
        <v/>
      </c>
      <c r="CH610" s="3" t="str">
        <f t="shared" si="153"/>
        <v/>
      </c>
      <c r="CI610" s="3" t="str">
        <f t="shared" si="151"/>
        <v/>
      </c>
      <c r="CJ610" s="3" t="str">
        <f t="shared" si="151"/>
        <v/>
      </c>
      <c r="CK610" s="3" t="str">
        <f t="shared" si="151"/>
        <v/>
      </c>
      <c r="CL610" s="3" t="str">
        <f t="shared" si="151"/>
        <v/>
      </c>
      <c r="CM610" s="3" t="str">
        <f t="shared" si="151"/>
        <v/>
      </c>
      <c r="CN610" s="3" t="str">
        <f t="shared" si="151"/>
        <v/>
      </c>
      <c r="CO610" s="3" t="str">
        <f t="shared" si="149"/>
        <v/>
      </c>
      <c r="CP610" s="3" t="str">
        <f t="shared" si="149"/>
        <v/>
      </c>
      <c r="CQ610" s="3" t="str">
        <f t="shared" ref="CQ610:DB631" si="156">IF(AO610="Yes", CQ$1,"")</f>
        <v/>
      </c>
      <c r="CR610" s="3" t="str">
        <f t="shared" si="156"/>
        <v/>
      </c>
      <c r="CS610" s="3" t="str">
        <f t="shared" si="156"/>
        <v/>
      </c>
      <c r="CT610" s="3" t="str">
        <f t="shared" si="156"/>
        <v/>
      </c>
      <c r="CU610" s="3" t="str">
        <f t="shared" si="156"/>
        <v/>
      </c>
      <c r="CV610" s="3" t="str">
        <f t="shared" si="156"/>
        <v/>
      </c>
      <c r="CW610" s="3" t="str">
        <f t="shared" si="156"/>
        <v/>
      </c>
      <c r="CX610" s="3" t="str">
        <f t="shared" si="156"/>
        <v/>
      </c>
      <c r="CY610" s="3" t="str">
        <f t="shared" si="156"/>
        <v/>
      </c>
      <c r="CZ610" s="3" t="str">
        <f t="shared" si="156"/>
        <v/>
      </c>
      <c r="DA610" s="3" t="str">
        <f t="shared" si="156"/>
        <v/>
      </c>
      <c r="DB610" s="3" t="str">
        <f t="shared" si="156"/>
        <v/>
      </c>
      <c r="DC610" s="3" t="str">
        <f t="shared" si="152"/>
        <v/>
      </c>
      <c r="DD610" s="3" t="str">
        <f t="shared" si="152"/>
        <v/>
      </c>
      <c r="DE610" s="3" t="str">
        <f t="shared" si="152"/>
        <v/>
      </c>
      <c r="DF610" s="3" t="str">
        <f t="shared" si="152"/>
        <v/>
      </c>
      <c r="DG610" s="3" t="str">
        <f t="shared" si="150"/>
        <v/>
      </c>
      <c r="DH610" s="3" t="str">
        <f t="shared" si="140"/>
        <v/>
      </c>
      <c r="DI610" s="3" t="str">
        <f t="shared" si="140"/>
        <v/>
      </c>
      <c r="DJ610" s="3" t="str">
        <f t="shared" si="140"/>
        <v/>
      </c>
      <c r="DK610" s="3" t="str">
        <f t="shared" si="140"/>
        <v/>
      </c>
      <c r="DL610" s="3" t="str">
        <f t="shared" si="140"/>
        <v/>
      </c>
      <c r="DM610" s="3" t="str">
        <f t="shared" si="145"/>
        <v/>
      </c>
      <c r="DN610" s="3" t="str">
        <f t="shared" si="145"/>
        <v/>
      </c>
      <c r="DO610" s="3" t="str">
        <f t="shared" si="145"/>
        <v/>
      </c>
      <c r="DP610" s="3" t="str">
        <f t="shared" si="145"/>
        <v/>
      </c>
      <c r="DQ610" s="3" t="str">
        <f t="shared" si="145"/>
        <v/>
      </c>
      <c r="DR610" s="3" t="str">
        <f t="shared" si="145"/>
        <v/>
      </c>
      <c r="DS610" s="3" t="str">
        <f t="shared" si="145"/>
        <v/>
      </c>
      <c r="DT610" s="3" t="str">
        <f t="shared" si="145"/>
        <v/>
      </c>
      <c r="DU610" s="3" t="str">
        <f t="shared" si="155"/>
        <v/>
      </c>
      <c r="DV610" s="3" t="str">
        <f t="shared" si="155"/>
        <v/>
      </c>
    </row>
    <row r="611" spans="1:126" ht="60">
      <c r="A611" t="s">
        <v>115</v>
      </c>
      <c r="B611">
        <v>2020</v>
      </c>
      <c r="C611" t="s">
        <v>114</v>
      </c>
      <c r="D611">
        <v>106990</v>
      </c>
      <c r="E611" s="31">
        <v>1320219284155</v>
      </c>
      <c r="F611" t="s">
        <v>244</v>
      </c>
      <c r="G611">
        <v>324110</v>
      </c>
      <c r="H611" t="s">
        <v>246</v>
      </c>
      <c r="I611" t="s">
        <v>247</v>
      </c>
      <c r="J611" t="s">
        <v>248</v>
      </c>
      <c r="K611" t="s">
        <v>250</v>
      </c>
      <c r="L611">
        <v>45804</v>
      </c>
      <c r="M611" s="3" t="str">
        <f t="shared" si="147"/>
        <v>95. USED AS A REACTANT, 97. P102  RAW MATERIALS</v>
      </c>
      <c r="N611" s="3" t="s">
        <v>1419</v>
      </c>
      <c r="O611" s="3" t="s">
        <v>1409</v>
      </c>
      <c r="P611">
        <v>14.49</v>
      </c>
      <c r="Q611">
        <v>11.48</v>
      </c>
      <c r="R611">
        <v>25.97</v>
      </c>
      <c r="S611" s="3" t="s">
        <v>1405</v>
      </c>
      <c r="T611" s="3" t="s">
        <v>1405</v>
      </c>
      <c r="U611" s="3" t="s">
        <v>1405</v>
      </c>
      <c r="V611" s="3" t="s">
        <v>1405</v>
      </c>
      <c r="W611" s="3" t="s">
        <v>1405</v>
      </c>
      <c r="X611" s="3" t="s">
        <v>1405</v>
      </c>
      <c r="Y611" s="3" t="s">
        <v>1407</v>
      </c>
      <c r="Z611" s="3" t="s">
        <v>1405</v>
      </c>
      <c r="AA611" s="3" t="s">
        <v>1407</v>
      </c>
      <c r="AB611" s="3" t="s">
        <v>1405</v>
      </c>
      <c r="AC611" s="3" t="s">
        <v>1405</v>
      </c>
      <c r="AD611" s="3" t="s">
        <v>1405</v>
      </c>
      <c r="AE611" s="3" t="s">
        <v>1405</v>
      </c>
      <c r="AF611" s="3" t="s">
        <v>1405</v>
      </c>
      <c r="AG611" s="3" t="s">
        <v>1405</v>
      </c>
      <c r="AH611" s="3" t="s">
        <v>1405</v>
      </c>
      <c r="AI611" s="3" t="s">
        <v>1405</v>
      </c>
      <c r="AJ611" s="3" t="s">
        <v>1405</v>
      </c>
      <c r="AK611" s="3" t="s">
        <v>1405</v>
      </c>
      <c r="AL611" s="3" t="s">
        <v>1405</v>
      </c>
      <c r="AM611" s="3" t="s">
        <v>1405</v>
      </c>
      <c r="AN611" s="3" t="s">
        <v>1405</v>
      </c>
      <c r="AO611" s="3" t="s">
        <v>1405</v>
      </c>
      <c r="AP611" s="3" t="s">
        <v>1405</v>
      </c>
      <c r="AQ611" s="3" t="s">
        <v>1405</v>
      </c>
      <c r="AR611" s="3" t="s">
        <v>1405</v>
      </c>
      <c r="AS611" s="3" t="s">
        <v>1405</v>
      </c>
      <c r="AT611" s="3" t="s">
        <v>1405</v>
      </c>
      <c r="AU611" s="3" t="s">
        <v>1405</v>
      </c>
      <c r="AV611" s="3" t="s">
        <v>1405</v>
      </c>
      <c r="AW611" s="3" t="s">
        <v>1405</v>
      </c>
      <c r="AX611" s="3" t="s">
        <v>1405</v>
      </c>
      <c r="AY611" s="3" t="s">
        <v>1405</v>
      </c>
      <c r="AZ611" s="3" t="s">
        <v>1405</v>
      </c>
      <c r="BA611" s="3" t="s">
        <v>1405</v>
      </c>
      <c r="BB611" s="3" t="s">
        <v>1405</v>
      </c>
      <c r="BC611" s="3" t="s">
        <v>1405</v>
      </c>
      <c r="BD611" s="3" t="s">
        <v>1405</v>
      </c>
      <c r="BE611" s="3" t="s">
        <v>1405</v>
      </c>
      <c r="BF611" s="3" t="s">
        <v>1405</v>
      </c>
      <c r="BG611" s="3" t="s">
        <v>1405</v>
      </c>
      <c r="BH611" s="3" t="s">
        <v>1405</v>
      </c>
      <c r="BI611" s="3" t="s">
        <v>1405</v>
      </c>
      <c r="BJ611" s="3" t="s">
        <v>1405</v>
      </c>
      <c r="BK611" s="3" t="s">
        <v>1405</v>
      </c>
      <c r="BL611" s="3" t="s">
        <v>1405</v>
      </c>
      <c r="BM611" s="3" t="s">
        <v>1405</v>
      </c>
      <c r="BN611" s="3" t="s">
        <v>1405</v>
      </c>
      <c r="BO611" s="3" t="s">
        <v>1405</v>
      </c>
      <c r="BP611" s="3" t="s">
        <v>1405</v>
      </c>
      <c r="BQ611" s="3" t="s">
        <v>1405</v>
      </c>
      <c r="BR611" s="3" t="s">
        <v>1405</v>
      </c>
      <c r="BS611" s="3" t="s">
        <v>1405</v>
      </c>
      <c r="BT611" s="3" t="s">
        <v>1405</v>
      </c>
      <c r="BU611" s="3" t="str">
        <f t="shared" si="154"/>
        <v/>
      </c>
      <c r="BV611" s="3" t="str">
        <f t="shared" si="153"/>
        <v/>
      </c>
      <c r="BW611" s="3" t="str">
        <f t="shared" si="153"/>
        <v/>
      </c>
      <c r="BX611" s="3" t="str">
        <f t="shared" si="153"/>
        <v/>
      </c>
      <c r="BY611" s="3" t="str">
        <f t="shared" si="153"/>
        <v/>
      </c>
      <c r="BZ611" s="3" t="str">
        <f t="shared" si="153"/>
        <v/>
      </c>
      <c r="CA611" s="3" t="str">
        <f t="shared" si="153"/>
        <v>95. USED AS A REACTANT</v>
      </c>
      <c r="CB611" s="3" t="str">
        <f t="shared" si="153"/>
        <v/>
      </c>
      <c r="CC611" s="3" t="str">
        <f t="shared" si="153"/>
        <v>97. P102  RAW MATERIALS</v>
      </c>
      <c r="CD611" s="3" t="str">
        <f t="shared" si="153"/>
        <v/>
      </c>
      <c r="CE611" s="3" t="str">
        <f t="shared" si="153"/>
        <v/>
      </c>
      <c r="CF611" s="3" t="str">
        <f t="shared" si="153"/>
        <v/>
      </c>
      <c r="CG611" s="3" t="str">
        <f t="shared" si="153"/>
        <v/>
      </c>
      <c r="CH611" s="3" t="str">
        <f t="shared" si="153"/>
        <v/>
      </c>
      <c r="CI611" s="3" t="str">
        <f t="shared" si="151"/>
        <v/>
      </c>
      <c r="CJ611" s="3" t="str">
        <f t="shared" si="151"/>
        <v/>
      </c>
      <c r="CK611" s="3" t="str">
        <f t="shared" si="151"/>
        <v/>
      </c>
      <c r="CL611" s="3" t="str">
        <f t="shared" si="151"/>
        <v/>
      </c>
      <c r="CM611" s="3" t="str">
        <f t="shared" si="151"/>
        <v/>
      </c>
      <c r="CN611" s="3" t="str">
        <f t="shared" si="151"/>
        <v/>
      </c>
      <c r="CO611" s="3" t="str">
        <f t="shared" si="151"/>
        <v/>
      </c>
      <c r="CP611" s="3" t="str">
        <f t="shared" si="151"/>
        <v/>
      </c>
      <c r="CQ611" s="3" t="str">
        <f t="shared" si="156"/>
        <v/>
      </c>
      <c r="CR611" s="3" t="str">
        <f t="shared" si="156"/>
        <v/>
      </c>
      <c r="CS611" s="3" t="str">
        <f t="shared" si="156"/>
        <v/>
      </c>
      <c r="CT611" s="3" t="str">
        <f t="shared" si="156"/>
        <v/>
      </c>
      <c r="CU611" s="3" t="str">
        <f t="shared" si="156"/>
        <v/>
      </c>
      <c r="CV611" s="3" t="str">
        <f t="shared" si="156"/>
        <v/>
      </c>
      <c r="CW611" s="3" t="str">
        <f t="shared" si="156"/>
        <v/>
      </c>
      <c r="CX611" s="3" t="str">
        <f t="shared" si="156"/>
        <v/>
      </c>
      <c r="CY611" s="3" t="str">
        <f t="shared" si="156"/>
        <v/>
      </c>
      <c r="CZ611" s="3" t="str">
        <f t="shared" si="156"/>
        <v/>
      </c>
      <c r="DA611" s="3" t="str">
        <f t="shared" si="156"/>
        <v/>
      </c>
      <c r="DB611" s="3" t="str">
        <f t="shared" si="156"/>
        <v/>
      </c>
      <c r="DC611" s="3" t="str">
        <f t="shared" si="152"/>
        <v/>
      </c>
      <c r="DD611" s="3" t="str">
        <f t="shared" si="152"/>
        <v/>
      </c>
      <c r="DE611" s="3" t="str">
        <f t="shared" si="152"/>
        <v/>
      </c>
      <c r="DF611" s="3" t="str">
        <f t="shared" si="152"/>
        <v/>
      </c>
      <c r="DG611" s="3" t="str">
        <f t="shared" si="150"/>
        <v/>
      </c>
      <c r="DH611" s="3" t="str">
        <f t="shared" si="140"/>
        <v/>
      </c>
      <c r="DI611" s="3" t="str">
        <f t="shared" si="140"/>
        <v/>
      </c>
      <c r="DJ611" s="3" t="str">
        <f t="shared" si="140"/>
        <v/>
      </c>
      <c r="DK611" s="3" t="str">
        <f t="shared" si="140"/>
        <v/>
      </c>
      <c r="DL611" s="3" t="str">
        <f t="shared" si="140"/>
        <v/>
      </c>
      <c r="DM611" s="3" t="str">
        <f t="shared" si="145"/>
        <v/>
      </c>
      <c r="DN611" s="3" t="str">
        <f t="shared" si="145"/>
        <v/>
      </c>
      <c r="DO611" s="3" t="str">
        <f t="shared" si="145"/>
        <v/>
      </c>
      <c r="DP611" s="3" t="str">
        <f t="shared" si="145"/>
        <v/>
      </c>
      <c r="DQ611" s="3" t="str">
        <f t="shared" si="145"/>
        <v/>
      </c>
      <c r="DR611" s="3" t="str">
        <f t="shared" si="145"/>
        <v/>
      </c>
      <c r="DS611" s="3" t="str">
        <f t="shared" si="145"/>
        <v/>
      </c>
      <c r="DT611" s="3" t="str">
        <f t="shared" si="145"/>
        <v/>
      </c>
      <c r="DU611" s="3" t="str">
        <f t="shared" si="155"/>
        <v/>
      </c>
      <c r="DV611" s="3" t="str">
        <f t="shared" si="155"/>
        <v/>
      </c>
    </row>
    <row r="612" spans="1:126" ht="75">
      <c r="A612" t="s">
        <v>115</v>
      </c>
      <c r="B612">
        <v>2021</v>
      </c>
      <c r="C612" t="s">
        <v>114</v>
      </c>
      <c r="D612">
        <v>106990</v>
      </c>
      <c r="E612" s="31">
        <v>1321220476838</v>
      </c>
      <c r="F612" t="s">
        <v>244</v>
      </c>
      <c r="G612">
        <v>324110</v>
      </c>
      <c r="H612" t="s">
        <v>246</v>
      </c>
      <c r="I612" t="s">
        <v>247</v>
      </c>
      <c r="J612" t="s">
        <v>248</v>
      </c>
      <c r="K612" t="s">
        <v>250</v>
      </c>
      <c r="L612">
        <v>45804</v>
      </c>
      <c r="M612" s="3" t="str">
        <f t="shared" si="147"/>
        <v>89. PRODUCE THE CHEMICAL, 91. ON-SITE USE OF THE CHEMICAL, 94. AS A MANUFACTURED IMPURITY, 95. USED AS A REACTANT, 96. P101  FEEDSTOCKS, 97. P102  RAW MATERIALS, 98. P103  INTERMEDIATES</v>
      </c>
      <c r="N612" s="3" t="s">
        <v>1419</v>
      </c>
      <c r="O612" s="3" t="s">
        <v>1409</v>
      </c>
      <c r="P612">
        <v>7</v>
      </c>
      <c r="Q612">
        <v>21</v>
      </c>
      <c r="R612">
        <v>28</v>
      </c>
      <c r="S612" s="3" t="s">
        <v>1407</v>
      </c>
      <c r="T612" s="3" t="s">
        <v>1405</v>
      </c>
      <c r="U612" s="3" t="s">
        <v>1407</v>
      </c>
      <c r="V612" s="3" t="s">
        <v>1405</v>
      </c>
      <c r="W612" s="3" t="s">
        <v>1405</v>
      </c>
      <c r="X612" s="3" t="s">
        <v>1407</v>
      </c>
      <c r="Y612" s="3" t="s">
        <v>1407</v>
      </c>
      <c r="Z612" s="3" t="s">
        <v>1407</v>
      </c>
      <c r="AA612" s="3" t="s">
        <v>1407</v>
      </c>
      <c r="AB612" s="3" t="s">
        <v>1407</v>
      </c>
      <c r="AC612" s="3" t="s">
        <v>1405</v>
      </c>
      <c r="AD612" s="3" t="s">
        <v>1405</v>
      </c>
      <c r="AE612" s="3" t="s">
        <v>1405</v>
      </c>
      <c r="AF612" s="3" t="s">
        <v>1405</v>
      </c>
      <c r="AG612" s="3" t="s">
        <v>1405</v>
      </c>
      <c r="AH612" s="3" t="s">
        <v>1405</v>
      </c>
      <c r="AI612" s="3" t="s">
        <v>1405</v>
      </c>
      <c r="AJ612" s="3" t="s">
        <v>1405</v>
      </c>
      <c r="AK612" s="3" t="s">
        <v>1405</v>
      </c>
      <c r="AL612" s="3" t="s">
        <v>1405</v>
      </c>
      <c r="AM612" s="3" t="s">
        <v>1405</v>
      </c>
      <c r="AN612" s="3" t="s">
        <v>1405</v>
      </c>
      <c r="AO612" s="3" t="s">
        <v>1405</v>
      </c>
      <c r="AP612" s="3" t="s">
        <v>1405</v>
      </c>
      <c r="AQ612" s="3" t="s">
        <v>1405</v>
      </c>
      <c r="AR612" s="3" t="s">
        <v>1405</v>
      </c>
      <c r="AS612" s="3" t="s">
        <v>1405</v>
      </c>
      <c r="AT612" s="3" t="s">
        <v>1405</v>
      </c>
      <c r="AU612" s="3" t="s">
        <v>1405</v>
      </c>
      <c r="AV612" s="3" t="s">
        <v>1405</v>
      </c>
      <c r="AW612" s="3" t="s">
        <v>1405</v>
      </c>
      <c r="AX612" s="3" t="s">
        <v>1405</v>
      </c>
      <c r="AY612" s="3" t="s">
        <v>1405</v>
      </c>
      <c r="AZ612" s="3" t="s">
        <v>1405</v>
      </c>
      <c r="BA612" s="3" t="s">
        <v>1405</v>
      </c>
      <c r="BB612" s="3" t="s">
        <v>1405</v>
      </c>
      <c r="BC612" s="3" t="s">
        <v>1405</v>
      </c>
      <c r="BD612" s="3" t="s">
        <v>1405</v>
      </c>
      <c r="BE612" s="3" t="s">
        <v>1405</v>
      </c>
      <c r="BF612" s="3" t="s">
        <v>1405</v>
      </c>
      <c r="BG612" s="3" t="s">
        <v>1405</v>
      </c>
      <c r="BH612" s="3" t="s">
        <v>1405</v>
      </c>
      <c r="BI612" s="3" t="s">
        <v>1405</v>
      </c>
      <c r="BJ612" s="3" t="s">
        <v>1405</v>
      </c>
      <c r="BK612" s="3" t="s">
        <v>1405</v>
      </c>
      <c r="BL612" s="3" t="s">
        <v>1405</v>
      </c>
      <c r="BM612" s="3" t="s">
        <v>1405</v>
      </c>
      <c r="BN612" s="3" t="s">
        <v>1405</v>
      </c>
      <c r="BO612" s="3" t="s">
        <v>1405</v>
      </c>
      <c r="BP612" s="3" t="s">
        <v>1405</v>
      </c>
      <c r="BQ612" s="3" t="s">
        <v>1405</v>
      </c>
      <c r="BR612" s="3" t="s">
        <v>1405</v>
      </c>
      <c r="BS612" s="3" t="s">
        <v>1405</v>
      </c>
      <c r="BT612" s="3" t="s">
        <v>1405</v>
      </c>
      <c r="BU612" s="3" t="str">
        <f t="shared" si="154"/>
        <v>89. PRODUCE THE CHEMICAL</v>
      </c>
      <c r="BV612" s="3" t="str">
        <f t="shared" si="153"/>
        <v/>
      </c>
      <c r="BW612" s="3" t="str">
        <f t="shared" si="153"/>
        <v>91. ON-SITE USE OF THE CHEMICAL</v>
      </c>
      <c r="BX612" s="3" t="str">
        <f t="shared" si="153"/>
        <v/>
      </c>
      <c r="BY612" s="3" t="str">
        <f t="shared" si="153"/>
        <v/>
      </c>
      <c r="BZ612" s="3" t="str">
        <f t="shared" si="153"/>
        <v>94. AS A MANUFACTURED IMPURITY</v>
      </c>
      <c r="CA612" s="3" t="str">
        <f t="shared" si="153"/>
        <v>95. USED AS A REACTANT</v>
      </c>
      <c r="CB612" s="3" t="str">
        <f t="shared" si="153"/>
        <v>96. P101  FEEDSTOCKS</v>
      </c>
      <c r="CC612" s="3" t="str">
        <f t="shared" si="153"/>
        <v>97. P102  RAW MATERIALS</v>
      </c>
      <c r="CD612" s="3" t="str">
        <f t="shared" si="153"/>
        <v>98. P103  INTERMEDIATES</v>
      </c>
      <c r="CE612" s="3" t="str">
        <f t="shared" si="153"/>
        <v/>
      </c>
      <c r="CF612" s="3" t="str">
        <f t="shared" si="153"/>
        <v/>
      </c>
      <c r="CG612" s="3" t="str">
        <f t="shared" si="153"/>
        <v/>
      </c>
      <c r="CH612" s="3" t="str">
        <f t="shared" si="153"/>
        <v/>
      </c>
      <c r="CI612" s="3" t="str">
        <f t="shared" si="151"/>
        <v/>
      </c>
      <c r="CJ612" s="3" t="str">
        <f t="shared" si="151"/>
        <v/>
      </c>
      <c r="CK612" s="3" t="str">
        <f t="shared" si="151"/>
        <v/>
      </c>
      <c r="CL612" s="3" t="str">
        <f t="shared" si="151"/>
        <v/>
      </c>
      <c r="CM612" s="3" t="str">
        <f t="shared" si="151"/>
        <v/>
      </c>
      <c r="CN612" s="3" t="str">
        <f t="shared" si="151"/>
        <v/>
      </c>
      <c r="CO612" s="3" t="str">
        <f t="shared" si="151"/>
        <v/>
      </c>
      <c r="CP612" s="3" t="str">
        <f t="shared" si="151"/>
        <v/>
      </c>
      <c r="CQ612" s="3" t="str">
        <f t="shared" si="156"/>
        <v/>
      </c>
      <c r="CR612" s="3" t="str">
        <f t="shared" si="156"/>
        <v/>
      </c>
      <c r="CS612" s="3" t="str">
        <f t="shared" si="156"/>
        <v/>
      </c>
      <c r="CT612" s="3" t="str">
        <f t="shared" si="156"/>
        <v/>
      </c>
      <c r="CU612" s="3" t="str">
        <f t="shared" si="156"/>
        <v/>
      </c>
      <c r="CV612" s="3" t="str">
        <f t="shared" si="156"/>
        <v/>
      </c>
      <c r="CW612" s="3" t="str">
        <f t="shared" si="156"/>
        <v/>
      </c>
      <c r="CX612" s="3" t="str">
        <f t="shared" si="156"/>
        <v/>
      </c>
      <c r="CY612" s="3" t="str">
        <f t="shared" si="156"/>
        <v/>
      </c>
      <c r="CZ612" s="3" t="str">
        <f t="shared" si="156"/>
        <v/>
      </c>
      <c r="DA612" s="3" t="str">
        <f t="shared" si="156"/>
        <v/>
      </c>
      <c r="DB612" s="3" t="str">
        <f t="shared" si="156"/>
        <v/>
      </c>
      <c r="DC612" s="3" t="str">
        <f t="shared" si="152"/>
        <v/>
      </c>
      <c r="DD612" s="3" t="str">
        <f t="shared" si="152"/>
        <v/>
      </c>
      <c r="DE612" s="3" t="str">
        <f t="shared" si="152"/>
        <v/>
      </c>
      <c r="DF612" s="3" t="str">
        <f t="shared" si="152"/>
        <v/>
      </c>
      <c r="DG612" s="3" t="str">
        <f t="shared" si="150"/>
        <v/>
      </c>
      <c r="DH612" s="3" t="str">
        <f t="shared" si="140"/>
        <v/>
      </c>
      <c r="DI612" s="3" t="str">
        <f t="shared" si="140"/>
        <v/>
      </c>
      <c r="DJ612" s="3" t="str">
        <f t="shared" si="140"/>
        <v/>
      </c>
      <c r="DK612" s="3" t="str">
        <f t="shared" si="140"/>
        <v/>
      </c>
      <c r="DL612" s="3" t="str">
        <f t="shared" si="140"/>
        <v/>
      </c>
      <c r="DM612" s="3" t="str">
        <f t="shared" si="145"/>
        <v/>
      </c>
      <c r="DN612" s="3" t="str">
        <f t="shared" si="145"/>
        <v/>
      </c>
      <c r="DO612" s="3" t="str">
        <f t="shared" si="145"/>
        <v/>
      </c>
      <c r="DP612" s="3" t="str">
        <f t="shared" si="145"/>
        <v/>
      </c>
      <c r="DQ612" s="3" t="str">
        <f t="shared" si="145"/>
        <v/>
      </c>
      <c r="DR612" s="3" t="str">
        <f t="shared" si="145"/>
        <v/>
      </c>
      <c r="DS612" s="3" t="str">
        <f t="shared" si="145"/>
        <v/>
      </c>
      <c r="DT612" s="3" t="str">
        <f t="shared" si="145"/>
        <v/>
      </c>
      <c r="DU612" s="3" t="str">
        <f t="shared" si="155"/>
        <v/>
      </c>
      <c r="DV612" s="3" t="str">
        <f t="shared" si="155"/>
        <v/>
      </c>
    </row>
    <row r="613" spans="1:126" ht="60">
      <c r="A613" t="s">
        <v>115</v>
      </c>
      <c r="B613">
        <v>2020</v>
      </c>
      <c r="C613" t="s">
        <v>114</v>
      </c>
      <c r="D613">
        <v>106990</v>
      </c>
      <c r="E613" s="31">
        <v>1320219041225</v>
      </c>
      <c r="F613" t="s">
        <v>936</v>
      </c>
      <c r="G613">
        <v>324110</v>
      </c>
      <c r="H613" t="s">
        <v>937</v>
      </c>
      <c r="I613" t="s">
        <v>938</v>
      </c>
      <c r="J613" t="s">
        <v>939</v>
      </c>
      <c r="K613" t="s">
        <v>940</v>
      </c>
      <c r="L613">
        <v>820</v>
      </c>
      <c r="M613" s="3" t="str">
        <f t="shared" si="147"/>
        <v>95. USED AS A REACTANT, 96. P101  FEEDSTOCKS, 97. P102  RAW MATERIALS</v>
      </c>
      <c r="N613" s="3" t="s">
        <v>1419</v>
      </c>
      <c r="O613" s="3" t="s">
        <v>1411</v>
      </c>
      <c r="P613">
        <v>11</v>
      </c>
      <c r="Q613">
        <v>1</v>
      </c>
      <c r="R613">
        <v>12</v>
      </c>
      <c r="S613" s="3" t="s">
        <v>1405</v>
      </c>
      <c r="T613" s="3" t="s">
        <v>1405</v>
      </c>
      <c r="U613" s="3" t="s">
        <v>1405</v>
      </c>
      <c r="V613" s="3" t="s">
        <v>1405</v>
      </c>
      <c r="W613" s="3" t="s">
        <v>1405</v>
      </c>
      <c r="X613" s="3" t="s">
        <v>1405</v>
      </c>
      <c r="Y613" s="3" t="s">
        <v>1407</v>
      </c>
      <c r="Z613" s="3" t="s">
        <v>1407</v>
      </c>
      <c r="AA613" s="3" t="s">
        <v>1407</v>
      </c>
      <c r="AB613" s="3" t="s">
        <v>1405</v>
      </c>
      <c r="AC613" s="3" t="s">
        <v>1405</v>
      </c>
      <c r="AD613" s="3" t="s">
        <v>1405</v>
      </c>
      <c r="AE613" s="3" t="s">
        <v>1405</v>
      </c>
      <c r="AF613" s="3" t="s">
        <v>1405</v>
      </c>
      <c r="AG613" s="3" t="s">
        <v>1405</v>
      </c>
      <c r="AH613" s="3" t="s">
        <v>1405</v>
      </c>
      <c r="AI613" s="3" t="s">
        <v>1405</v>
      </c>
      <c r="AJ613" s="3" t="s">
        <v>1405</v>
      </c>
      <c r="AK613" s="3" t="s">
        <v>1405</v>
      </c>
      <c r="AL613" s="3" t="s">
        <v>1405</v>
      </c>
      <c r="AM613" s="3" t="s">
        <v>1405</v>
      </c>
      <c r="AN613" s="3" t="s">
        <v>1405</v>
      </c>
      <c r="AO613" s="3" t="s">
        <v>1405</v>
      </c>
      <c r="AP613" s="3" t="s">
        <v>1405</v>
      </c>
      <c r="AQ613" s="3" t="s">
        <v>1405</v>
      </c>
      <c r="AR613" s="3" t="s">
        <v>1405</v>
      </c>
      <c r="AS613" s="3" t="s">
        <v>1405</v>
      </c>
      <c r="AT613" s="3" t="s">
        <v>1405</v>
      </c>
      <c r="AU613" s="3" t="s">
        <v>1405</v>
      </c>
      <c r="AV613" s="3" t="s">
        <v>1405</v>
      </c>
      <c r="AW613" s="3" t="s">
        <v>1405</v>
      </c>
      <c r="AX613" s="3" t="s">
        <v>1405</v>
      </c>
      <c r="AY613" s="3" t="s">
        <v>1405</v>
      </c>
      <c r="AZ613" s="3" t="s">
        <v>1405</v>
      </c>
      <c r="BA613" s="3" t="s">
        <v>1405</v>
      </c>
      <c r="BB613" s="3" t="s">
        <v>1405</v>
      </c>
      <c r="BC613" s="3" t="s">
        <v>1405</v>
      </c>
      <c r="BD613" s="3" t="s">
        <v>1405</v>
      </c>
      <c r="BE613" s="3" t="s">
        <v>1405</v>
      </c>
      <c r="BF613" s="3" t="s">
        <v>1405</v>
      </c>
      <c r="BG613" s="3" t="s">
        <v>1405</v>
      </c>
      <c r="BH613" s="3" t="s">
        <v>1405</v>
      </c>
      <c r="BI613" s="3" t="s">
        <v>1405</v>
      </c>
      <c r="BJ613" s="3" t="s">
        <v>1405</v>
      </c>
      <c r="BK613" s="3" t="s">
        <v>1405</v>
      </c>
      <c r="BL613" s="3" t="s">
        <v>1405</v>
      </c>
      <c r="BM613" s="3" t="s">
        <v>1405</v>
      </c>
      <c r="BN613" s="3" t="s">
        <v>1405</v>
      </c>
      <c r="BO613" s="3" t="s">
        <v>1405</v>
      </c>
      <c r="BP613" s="3" t="s">
        <v>1405</v>
      </c>
      <c r="BQ613" s="3" t="s">
        <v>1405</v>
      </c>
      <c r="BR613" s="3" t="s">
        <v>1405</v>
      </c>
      <c r="BS613" s="3" t="s">
        <v>1405</v>
      </c>
      <c r="BT613" s="3" t="s">
        <v>1405</v>
      </c>
      <c r="BU613" s="3" t="str">
        <f t="shared" si="154"/>
        <v/>
      </c>
      <c r="BV613" s="3" t="str">
        <f t="shared" si="153"/>
        <v/>
      </c>
      <c r="BW613" s="3" t="str">
        <f t="shared" si="153"/>
        <v/>
      </c>
      <c r="BX613" s="3" t="str">
        <f t="shared" si="153"/>
        <v/>
      </c>
      <c r="BY613" s="3" t="str">
        <f t="shared" si="153"/>
        <v/>
      </c>
      <c r="BZ613" s="3" t="str">
        <f t="shared" si="153"/>
        <v/>
      </c>
      <c r="CA613" s="3" t="str">
        <f t="shared" si="153"/>
        <v>95. USED AS A REACTANT</v>
      </c>
      <c r="CB613" s="3" t="str">
        <f t="shared" si="153"/>
        <v>96. P101  FEEDSTOCKS</v>
      </c>
      <c r="CC613" s="3" t="str">
        <f t="shared" si="153"/>
        <v>97. P102  RAW MATERIALS</v>
      </c>
      <c r="CD613" s="3" t="str">
        <f t="shared" si="153"/>
        <v/>
      </c>
      <c r="CE613" s="3" t="str">
        <f t="shared" si="153"/>
        <v/>
      </c>
      <c r="CF613" s="3" t="str">
        <f t="shared" si="153"/>
        <v/>
      </c>
      <c r="CG613" s="3" t="str">
        <f t="shared" si="153"/>
        <v/>
      </c>
      <c r="CH613" s="3" t="str">
        <f t="shared" si="153"/>
        <v/>
      </c>
      <c r="CI613" s="3" t="str">
        <f t="shared" si="151"/>
        <v/>
      </c>
      <c r="CJ613" s="3" t="str">
        <f t="shared" si="151"/>
        <v/>
      </c>
      <c r="CK613" s="3" t="str">
        <f t="shared" si="151"/>
        <v/>
      </c>
      <c r="CL613" s="3" t="str">
        <f t="shared" si="151"/>
        <v/>
      </c>
      <c r="CM613" s="3" t="str">
        <f t="shared" si="151"/>
        <v/>
      </c>
      <c r="CN613" s="3" t="str">
        <f t="shared" si="151"/>
        <v/>
      </c>
      <c r="CO613" s="3" t="str">
        <f t="shared" si="151"/>
        <v/>
      </c>
      <c r="CP613" s="3" t="str">
        <f t="shared" si="151"/>
        <v/>
      </c>
      <c r="CQ613" s="3" t="str">
        <f t="shared" si="156"/>
        <v/>
      </c>
      <c r="CR613" s="3" t="str">
        <f t="shared" si="156"/>
        <v/>
      </c>
      <c r="CS613" s="3" t="str">
        <f t="shared" si="156"/>
        <v/>
      </c>
      <c r="CT613" s="3" t="str">
        <f t="shared" si="156"/>
        <v/>
      </c>
      <c r="CU613" s="3" t="str">
        <f t="shared" si="156"/>
        <v/>
      </c>
      <c r="CV613" s="3" t="str">
        <f t="shared" si="156"/>
        <v/>
      </c>
      <c r="CW613" s="3" t="str">
        <f t="shared" si="156"/>
        <v/>
      </c>
      <c r="CX613" s="3" t="str">
        <f t="shared" si="156"/>
        <v/>
      </c>
      <c r="CY613" s="3" t="str">
        <f t="shared" si="156"/>
        <v/>
      </c>
      <c r="CZ613" s="3" t="str">
        <f t="shared" si="156"/>
        <v/>
      </c>
      <c r="DA613" s="3" t="str">
        <f t="shared" si="156"/>
        <v/>
      </c>
      <c r="DB613" s="3" t="str">
        <f t="shared" si="156"/>
        <v/>
      </c>
      <c r="DC613" s="3" t="str">
        <f t="shared" si="152"/>
        <v/>
      </c>
      <c r="DD613" s="3" t="str">
        <f t="shared" si="152"/>
        <v/>
      </c>
      <c r="DE613" s="3" t="str">
        <f t="shared" si="152"/>
        <v/>
      </c>
      <c r="DF613" s="3" t="str">
        <f t="shared" si="152"/>
        <v/>
      </c>
      <c r="DG613" s="3" t="str">
        <f t="shared" si="150"/>
        <v/>
      </c>
      <c r="DH613" s="3" t="str">
        <f t="shared" si="150"/>
        <v/>
      </c>
      <c r="DI613" s="3" t="str">
        <f t="shared" si="150"/>
        <v/>
      </c>
      <c r="DJ613" s="3" t="str">
        <f t="shared" si="150"/>
        <v/>
      </c>
      <c r="DK613" s="3" t="str">
        <f t="shared" si="150"/>
        <v/>
      </c>
      <c r="DL613" s="3" t="str">
        <f t="shared" si="150"/>
        <v/>
      </c>
      <c r="DM613" s="3" t="str">
        <f t="shared" si="145"/>
        <v/>
      </c>
      <c r="DN613" s="3" t="str">
        <f t="shared" si="145"/>
        <v/>
      </c>
      <c r="DO613" s="3" t="str">
        <f t="shared" si="145"/>
        <v/>
      </c>
      <c r="DP613" s="3" t="str">
        <f t="shared" si="145"/>
        <v/>
      </c>
      <c r="DQ613" s="3" t="str">
        <f t="shared" si="145"/>
        <v/>
      </c>
      <c r="DR613" s="3" t="str">
        <f t="shared" si="145"/>
        <v/>
      </c>
      <c r="DS613" s="3" t="str">
        <f t="shared" si="145"/>
        <v/>
      </c>
      <c r="DT613" s="3" t="str">
        <f t="shared" si="145"/>
        <v/>
      </c>
      <c r="DU613" s="3" t="str">
        <f t="shared" si="155"/>
        <v/>
      </c>
      <c r="DV613" s="3" t="str">
        <f t="shared" si="155"/>
        <v/>
      </c>
    </row>
    <row r="614" spans="1:126">
      <c r="A614" t="s">
        <v>115</v>
      </c>
      <c r="B614">
        <v>2016</v>
      </c>
      <c r="C614" t="s">
        <v>114</v>
      </c>
      <c r="D614">
        <v>106990</v>
      </c>
      <c r="E614" s="31">
        <v>1316215202971</v>
      </c>
      <c r="F614" t="s">
        <v>942</v>
      </c>
      <c r="G614">
        <v>325199</v>
      </c>
      <c r="H614" t="s">
        <v>943</v>
      </c>
      <c r="I614" t="s">
        <v>944</v>
      </c>
      <c r="J614" t="s">
        <v>945</v>
      </c>
      <c r="K614" t="s">
        <v>946</v>
      </c>
      <c r="L614">
        <v>29201</v>
      </c>
      <c r="M614" s="3" t="str">
        <f t="shared" si="147"/>
        <v>95. USED AS A REACTANT</v>
      </c>
      <c r="N614" s="3" t="s">
        <v>1419</v>
      </c>
      <c r="O614" s="3" t="s">
        <v>1409</v>
      </c>
      <c r="P614">
        <v>360</v>
      </c>
      <c r="Q614">
        <v>1470</v>
      </c>
      <c r="R614">
        <v>1830</v>
      </c>
      <c r="S614" s="3" t="s">
        <v>1405</v>
      </c>
      <c r="T614" s="3" t="s">
        <v>1405</v>
      </c>
      <c r="U614" s="3" t="s">
        <v>1405</v>
      </c>
      <c r="V614" s="3" t="s">
        <v>1405</v>
      </c>
      <c r="W614" s="3" t="s">
        <v>1405</v>
      </c>
      <c r="X614" s="3" t="s">
        <v>1405</v>
      </c>
      <c r="Y614" s="3" t="s">
        <v>1407</v>
      </c>
      <c r="AE614" s="3" t="s">
        <v>1405</v>
      </c>
      <c r="AR614" s="3" t="s">
        <v>1405</v>
      </c>
      <c r="AS614" s="3" t="s">
        <v>1405</v>
      </c>
      <c r="AT614" s="3" t="s">
        <v>1405</v>
      </c>
      <c r="AV614" s="3" t="s">
        <v>1405</v>
      </c>
      <c r="BD614" s="3" t="s">
        <v>1405</v>
      </c>
      <c r="BK614" s="3" t="s">
        <v>1405</v>
      </c>
      <c r="BU614" s="3" t="str">
        <f t="shared" si="154"/>
        <v/>
      </c>
      <c r="BV614" s="3" t="str">
        <f t="shared" si="153"/>
        <v/>
      </c>
      <c r="BW614" s="3" t="str">
        <f t="shared" si="153"/>
        <v/>
      </c>
      <c r="BX614" s="3" t="str">
        <f t="shared" si="153"/>
        <v/>
      </c>
      <c r="BY614" s="3" t="str">
        <f t="shared" si="153"/>
        <v/>
      </c>
      <c r="BZ614" s="3" t="str">
        <f t="shared" si="153"/>
        <v/>
      </c>
      <c r="CA614" s="3" t="str">
        <f t="shared" si="153"/>
        <v>95. USED AS A REACTANT</v>
      </c>
      <c r="CB614" s="3" t="str">
        <f t="shared" si="153"/>
        <v/>
      </c>
      <c r="CC614" s="3" t="str">
        <f t="shared" si="153"/>
        <v/>
      </c>
      <c r="CD614" s="3" t="str">
        <f t="shared" si="153"/>
        <v/>
      </c>
      <c r="CE614" s="3" t="str">
        <f t="shared" si="153"/>
        <v/>
      </c>
      <c r="CF614" s="3" t="str">
        <f t="shared" si="153"/>
        <v/>
      </c>
      <c r="CG614" s="3" t="str">
        <f t="shared" si="153"/>
        <v/>
      </c>
      <c r="CH614" s="3" t="str">
        <f t="shared" si="153"/>
        <v/>
      </c>
      <c r="CI614" s="3" t="str">
        <f t="shared" si="151"/>
        <v/>
      </c>
      <c r="CJ614" s="3" t="str">
        <f t="shared" si="151"/>
        <v/>
      </c>
      <c r="CK614" s="3" t="str">
        <f t="shared" si="151"/>
        <v/>
      </c>
      <c r="CL614" s="3" t="str">
        <f t="shared" si="151"/>
        <v/>
      </c>
      <c r="CM614" s="3" t="str">
        <f t="shared" si="151"/>
        <v/>
      </c>
      <c r="CN614" s="3" t="str">
        <f t="shared" si="151"/>
        <v/>
      </c>
      <c r="CO614" s="3" t="str">
        <f t="shared" si="151"/>
        <v/>
      </c>
      <c r="CP614" s="3" t="str">
        <f t="shared" si="151"/>
        <v/>
      </c>
      <c r="CQ614" s="3" t="str">
        <f t="shared" si="156"/>
        <v/>
      </c>
      <c r="CR614" s="3" t="str">
        <f t="shared" si="156"/>
        <v/>
      </c>
      <c r="CS614" s="3" t="str">
        <f t="shared" si="156"/>
        <v/>
      </c>
      <c r="CT614" s="3" t="str">
        <f t="shared" si="156"/>
        <v/>
      </c>
      <c r="CU614" s="3" t="str">
        <f t="shared" si="156"/>
        <v/>
      </c>
      <c r="CV614" s="3" t="str">
        <f t="shared" si="156"/>
        <v/>
      </c>
      <c r="CW614" s="3" t="str">
        <f t="shared" si="156"/>
        <v/>
      </c>
      <c r="CX614" s="3" t="str">
        <f t="shared" si="156"/>
        <v/>
      </c>
      <c r="CY614" s="3" t="str">
        <f t="shared" si="156"/>
        <v/>
      </c>
      <c r="CZ614" s="3" t="str">
        <f t="shared" si="156"/>
        <v/>
      </c>
      <c r="DA614" s="3" t="str">
        <f t="shared" si="156"/>
        <v/>
      </c>
      <c r="DB614" s="3" t="str">
        <f t="shared" si="156"/>
        <v/>
      </c>
      <c r="DC614" s="3" t="str">
        <f t="shared" si="152"/>
        <v/>
      </c>
      <c r="DD614" s="3" t="str">
        <f t="shared" si="152"/>
        <v/>
      </c>
      <c r="DE614" s="3" t="str">
        <f t="shared" si="152"/>
        <v/>
      </c>
      <c r="DF614" s="3" t="str">
        <f t="shared" si="152"/>
        <v/>
      </c>
      <c r="DG614" s="3" t="str">
        <f t="shared" si="150"/>
        <v/>
      </c>
      <c r="DH614" s="3" t="str">
        <f t="shared" si="150"/>
        <v/>
      </c>
      <c r="DI614" s="3" t="str">
        <f t="shared" si="150"/>
        <v/>
      </c>
      <c r="DJ614" s="3" t="str">
        <f t="shared" si="150"/>
        <v/>
      </c>
      <c r="DK614" s="3" t="str">
        <f t="shared" si="150"/>
        <v/>
      </c>
      <c r="DL614" s="3" t="str">
        <f t="shared" si="150"/>
        <v/>
      </c>
      <c r="DM614" s="3" t="str">
        <f t="shared" si="145"/>
        <v/>
      </c>
      <c r="DN614" s="3" t="str">
        <f t="shared" si="145"/>
        <v/>
      </c>
      <c r="DO614" s="3" t="str">
        <f t="shared" si="145"/>
        <v/>
      </c>
      <c r="DP614" s="3" t="str">
        <f t="shared" si="145"/>
        <v/>
      </c>
      <c r="DQ614" s="3" t="str">
        <f t="shared" si="145"/>
        <v/>
      </c>
      <c r="DR614" s="3" t="str">
        <f t="shared" si="145"/>
        <v/>
      </c>
      <c r="DS614" s="3" t="str">
        <f t="shared" si="145"/>
        <v/>
      </c>
      <c r="DT614" s="3" t="str">
        <f t="shared" si="145"/>
        <v/>
      </c>
      <c r="DU614" s="3" t="str">
        <f t="shared" si="155"/>
        <v/>
      </c>
      <c r="DV614" s="3" t="str">
        <f t="shared" si="155"/>
        <v/>
      </c>
    </row>
    <row r="615" spans="1:126">
      <c r="A615" t="s">
        <v>115</v>
      </c>
      <c r="B615">
        <v>2017</v>
      </c>
      <c r="C615" t="s">
        <v>114</v>
      </c>
      <c r="D615">
        <v>106990</v>
      </c>
      <c r="E615" s="31">
        <v>1317216161772</v>
      </c>
      <c r="F615" t="s">
        <v>942</v>
      </c>
      <c r="G615">
        <v>325199</v>
      </c>
      <c r="H615" t="s">
        <v>943</v>
      </c>
      <c r="I615" t="s">
        <v>944</v>
      </c>
      <c r="J615" t="s">
        <v>945</v>
      </c>
      <c r="K615" t="s">
        <v>946</v>
      </c>
      <c r="L615">
        <v>29201</v>
      </c>
      <c r="M615" s="3" t="str">
        <f t="shared" si="147"/>
        <v>95. USED AS A REACTANT</v>
      </c>
      <c r="N615" s="3" t="s">
        <v>1419</v>
      </c>
      <c r="O615" s="3" t="s">
        <v>1409</v>
      </c>
      <c r="P615">
        <v>610</v>
      </c>
      <c r="Q615">
        <v>2100</v>
      </c>
      <c r="R615">
        <v>2710</v>
      </c>
      <c r="S615" s="3" t="s">
        <v>1405</v>
      </c>
      <c r="T615" s="3" t="s">
        <v>1405</v>
      </c>
      <c r="U615" s="3" t="s">
        <v>1405</v>
      </c>
      <c r="V615" s="3" t="s">
        <v>1405</v>
      </c>
      <c r="W615" s="3" t="s">
        <v>1405</v>
      </c>
      <c r="X615" s="3" t="s">
        <v>1405</v>
      </c>
      <c r="Y615" s="3" t="s">
        <v>1407</v>
      </c>
      <c r="AE615" s="3" t="s">
        <v>1405</v>
      </c>
      <c r="AR615" s="3" t="s">
        <v>1405</v>
      </c>
      <c r="AS615" s="3" t="s">
        <v>1405</v>
      </c>
      <c r="AT615" s="3" t="s">
        <v>1405</v>
      </c>
      <c r="AV615" s="3" t="s">
        <v>1405</v>
      </c>
      <c r="BD615" s="3" t="s">
        <v>1405</v>
      </c>
      <c r="BK615" s="3" t="s">
        <v>1405</v>
      </c>
      <c r="BU615" s="3" t="str">
        <f t="shared" si="154"/>
        <v/>
      </c>
      <c r="BV615" s="3" t="str">
        <f t="shared" si="153"/>
        <v/>
      </c>
      <c r="BW615" s="3" t="str">
        <f t="shared" si="153"/>
        <v/>
      </c>
      <c r="BX615" s="3" t="str">
        <f t="shared" si="153"/>
        <v/>
      </c>
      <c r="BY615" s="3" t="str">
        <f t="shared" si="153"/>
        <v/>
      </c>
      <c r="BZ615" s="3" t="str">
        <f t="shared" si="153"/>
        <v/>
      </c>
      <c r="CA615" s="3" t="str">
        <f t="shared" si="153"/>
        <v>95. USED AS A REACTANT</v>
      </c>
      <c r="CB615" s="3" t="str">
        <f t="shared" si="153"/>
        <v/>
      </c>
      <c r="CC615" s="3" t="str">
        <f t="shared" si="153"/>
        <v/>
      </c>
      <c r="CD615" s="3" t="str">
        <f t="shared" si="153"/>
        <v/>
      </c>
      <c r="CE615" s="3" t="str">
        <f t="shared" si="153"/>
        <v/>
      </c>
      <c r="CF615" s="3" t="str">
        <f t="shared" si="153"/>
        <v/>
      </c>
      <c r="CG615" s="3" t="str">
        <f t="shared" si="153"/>
        <v/>
      </c>
      <c r="CH615" s="3" t="str">
        <f t="shared" si="153"/>
        <v/>
      </c>
      <c r="CI615" s="3" t="str">
        <f t="shared" si="151"/>
        <v/>
      </c>
      <c r="CJ615" s="3" t="str">
        <f t="shared" si="151"/>
        <v/>
      </c>
      <c r="CK615" s="3" t="str">
        <f t="shared" si="151"/>
        <v/>
      </c>
      <c r="CL615" s="3" t="str">
        <f t="shared" si="151"/>
        <v/>
      </c>
      <c r="CM615" s="3" t="str">
        <f t="shared" si="151"/>
        <v/>
      </c>
      <c r="CN615" s="3" t="str">
        <f t="shared" si="151"/>
        <v/>
      </c>
      <c r="CO615" s="3" t="str">
        <f t="shared" si="151"/>
        <v/>
      </c>
      <c r="CP615" s="3" t="str">
        <f t="shared" si="151"/>
        <v/>
      </c>
      <c r="CQ615" s="3" t="str">
        <f t="shared" si="156"/>
        <v/>
      </c>
      <c r="CR615" s="3" t="str">
        <f t="shared" si="156"/>
        <v/>
      </c>
      <c r="CS615" s="3" t="str">
        <f t="shared" si="156"/>
        <v/>
      </c>
      <c r="CT615" s="3" t="str">
        <f t="shared" si="156"/>
        <v/>
      </c>
      <c r="CU615" s="3" t="str">
        <f t="shared" si="156"/>
        <v/>
      </c>
      <c r="CV615" s="3" t="str">
        <f t="shared" si="156"/>
        <v/>
      </c>
      <c r="CW615" s="3" t="str">
        <f t="shared" si="156"/>
        <v/>
      </c>
      <c r="CX615" s="3" t="str">
        <f t="shared" si="156"/>
        <v/>
      </c>
      <c r="CY615" s="3" t="str">
        <f t="shared" si="156"/>
        <v/>
      </c>
      <c r="CZ615" s="3" t="str">
        <f t="shared" si="156"/>
        <v/>
      </c>
      <c r="DA615" s="3" t="str">
        <f t="shared" si="156"/>
        <v/>
      </c>
      <c r="DB615" s="3" t="str">
        <f t="shared" si="156"/>
        <v/>
      </c>
      <c r="DC615" s="3" t="str">
        <f t="shared" si="152"/>
        <v/>
      </c>
      <c r="DD615" s="3" t="str">
        <f t="shared" si="152"/>
        <v/>
      </c>
      <c r="DE615" s="3" t="str">
        <f t="shared" si="152"/>
        <v/>
      </c>
      <c r="DF615" s="3" t="str">
        <f t="shared" si="152"/>
        <v/>
      </c>
      <c r="DG615" s="3" t="str">
        <f t="shared" si="150"/>
        <v/>
      </c>
      <c r="DH615" s="3" t="str">
        <f t="shared" si="150"/>
        <v/>
      </c>
      <c r="DI615" s="3" t="str">
        <f t="shared" si="150"/>
        <v/>
      </c>
      <c r="DJ615" s="3" t="str">
        <f t="shared" si="150"/>
        <v/>
      </c>
      <c r="DK615" s="3" t="str">
        <f t="shared" si="150"/>
        <v/>
      </c>
      <c r="DL615" s="3" t="str">
        <f t="shared" si="150"/>
        <v/>
      </c>
      <c r="DM615" s="3" t="str">
        <f t="shared" si="145"/>
        <v/>
      </c>
      <c r="DN615" s="3" t="str">
        <f t="shared" si="145"/>
        <v/>
      </c>
      <c r="DO615" s="3" t="str">
        <f t="shared" si="145"/>
        <v/>
      </c>
      <c r="DP615" s="3" t="str">
        <f t="shared" si="145"/>
        <v/>
      </c>
      <c r="DQ615" s="3" t="str">
        <f t="shared" si="145"/>
        <v/>
      </c>
      <c r="DR615" s="3" t="str">
        <f t="shared" si="145"/>
        <v/>
      </c>
      <c r="DS615" s="3" t="str">
        <f t="shared" si="145"/>
        <v/>
      </c>
      <c r="DT615" s="3" t="str">
        <f t="shared" si="145"/>
        <v/>
      </c>
      <c r="DU615" s="3" t="str">
        <f t="shared" si="155"/>
        <v/>
      </c>
      <c r="DV615" s="3" t="str">
        <f t="shared" si="155"/>
        <v/>
      </c>
    </row>
    <row r="616" spans="1:126" ht="60">
      <c r="A616" t="s">
        <v>115</v>
      </c>
      <c r="B616">
        <v>2018</v>
      </c>
      <c r="C616" t="s">
        <v>114</v>
      </c>
      <c r="D616">
        <v>106990</v>
      </c>
      <c r="E616" s="31">
        <v>1318216974651</v>
      </c>
      <c r="F616" t="s">
        <v>942</v>
      </c>
      <c r="G616">
        <v>325199</v>
      </c>
      <c r="H616" t="s">
        <v>943</v>
      </c>
      <c r="I616" t="s">
        <v>944</v>
      </c>
      <c r="J616" t="s">
        <v>945</v>
      </c>
      <c r="K616" t="s">
        <v>946</v>
      </c>
      <c r="L616">
        <v>29201</v>
      </c>
      <c r="M616" s="3" t="str">
        <f t="shared" si="147"/>
        <v>95. USED AS A REACTANT, 97. P102  RAW MATERIALS</v>
      </c>
      <c r="N616" s="3" t="s">
        <v>1419</v>
      </c>
      <c r="O616" s="3" t="s">
        <v>1409</v>
      </c>
      <c r="P616">
        <v>800</v>
      </c>
      <c r="Q616">
        <v>3030</v>
      </c>
      <c r="R616">
        <v>3830</v>
      </c>
      <c r="S616" s="3" t="s">
        <v>1405</v>
      </c>
      <c r="T616" s="3" t="s">
        <v>1405</v>
      </c>
      <c r="U616" s="3" t="s">
        <v>1405</v>
      </c>
      <c r="V616" s="3" t="s">
        <v>1405</v>
      </c>
      <c r="W616" s="3" t="s">
        <v>1405</v>
      </c>
      <c r="X616" s="3" t="s">
        <v>1405</v>
      </c>
      <c r="Y616" s="3" t="s">
        <v>1407</v>
      </c>
      <c r="Z616" s="3" t="s">
        <v>1405</v>
      </c>
      <c r="AA616" s="3" t="s">
        <v>1407</v>
      </c>
      <c r="AB616" s="3" t="s">
        <v>1405</v>
      </c>
      <c r="AC616" s="3" t="s">
        <v>1405</v>
      </c>
      <c r="AD616" s="3" t="s">
        <v>1405</v>
      </c>
      <c r="AE616" s="3" t="s">
        <v>1405</v>
      </c>
      <c r="AF616" s="3" t="s">
        <v>1405</v>
      </c>
      <c r="AG616" s="3" t="s">
        <v>1405</v>
      </c>
      <c r="AH616" s="3" t="s">
        <v>1405</v>
      </c>
      <c r="AI616" s="3" t="s">
        <v>1405</v>
      </c>
      <c r="AJ616" s="3" t="s">
        <v>1405</v>
      </c>
      <c r="AK616" s="3" t="s">
        <v>1405</v>
      </c>
      <c r="AL616" s="3" t="s">
        <v>1405</v>
      </c>
      <c r="AM616" s="3" t="s">
        <v>1405</v>
      </c>
      <c r="AN616" s="3" t="s">
        <v>1405</v>
      </c>
      <c r="AO616" s="3" t="s">
        <v>1405</v>
      </c>
      <c r="AP616" s="3" t="s">
        <v>1405</v>
      </c>
      <c r="AQ616" s="3" t="s">
        <v>1405</v>
      </c>
      <c r="AR616" s="3" t="s">
        <v>1405</v>
      </c>
      <c r="AS616" s="3" t="s">
        <v>1405</v>
      </c>
      <c r="AT616" s="3" t="s">
        <v>1405</v>
      </c>
      <c r="AU616" s="3" t="s">
        <v>1405</v>
      </c>
      <c r="AV616" s="3" t="s">
        <v>1405</v>
      </c>
      <c r="AW616" s="3" t="s">
        <v>1405</v>
      </c>
      <c r="AX616" s="3" t="s">
        <v>1405</v>
      </c>
      <c r="AY616" s="3" t="s">
        <v>1405</v>
      </c>
      <c r="AZ616" s="3" t="s">
        <v>1405</v>
      </c>
      <c r="BA616" s="3" t="s">
        <v>1405</v>
      </c>
      <c r="BB616" s="3" t="s">
        <v>1405</v>
      </c>
      <c r="BC616" s="3" t="s">
        <v>1405</v>
      </c>
      <c r="BD616" s="3" t="s">
        <v>1405</v>
      </c>
      <c r="BE616" s="3" t="s">
        <v>1405</v>
      </c>
      <c r="BF616" s="3" t="s">
        <v>1405</v>
      </c>
      <c r="BG616" s="3" t="s">
        <v>1405</v>
      </c>
      <c r="BH616" s="3" t="s">
        <v>1405</v>
      </c>
      <c r="BI616" s="3" t="s">
        <v>1405</v>
      </c>
      <c r="BJ616" s="3" t="s">
        <v>1405</v>
      </c>
      <c r="BK616" s="3" t="s">
        <v>1405</v>
      </c>
      <c r="BL616" s="3" t="s">
        <v>1405</v>
      </c>
      <c r="BM616" s="3" t="s">
        <v>1405</v>
      </c>
      <c r="BN616" s="3" t="s">
        <v>1405</v>
      </c>
      <c r="BO616" s="3" t="s">
        <v>1405</v>
      </c>
      <c r="BP616" s="3" t="s">
        <v>1405</v>
      </c>
      <c r="BQ616" s="3" t="s">
        <v>1405</v>
      </c>
      <c r="BR616" s="3" t="s">
        <v>1405</v>
      </c>
      <c r="BS616" s="3" t="s">
        <v>1405</v>
      </c>
      <c r="BT616" s="3" t="s">
        <v>1405</v>
      </c>
      <c r="BU616" s="3" t="str">
        <f t="shared" si="154"/>
        <v/>
      </c>
      <c r="BV616" s="3" t="str">
        <f t="shared" si="153"/>
        <v/>
      </c>
      <c r="BW616" s="3" t="str">
        <f t="shared" si="153"/>
        <v/>
      </c>
      <c r="BX616" s="3" t="str">
        <f t="shared" si="153"/>
        <v/>
      </c>
      <c r="BY616" s="3" t="str">
        <f t="shared" si="153"/>
        <v/>
      </c>
      <c r="BZ616" s="3" t="str">
        <f t="shared" si="153"/>
        <v/>
      </c>
      <c r="CA616" s="3" t="str">
        <f t="shared" si="153"/>
        <v>95. USED AS A REACTANT</v>
      </c>
      <c r="CB616" s="3" t="str">
        <f t="shared" si="153"/>
        <v/>
      </c>
      <c r="CC616" s="3" t="str">
        <f t="shared" si="153"/>
        <v>97. P102  RAW MATERIALS</v>
      </c>
      <c r="CD616" s="3" t="str">
        <f t="shared" si="153"/>
        <v/>
      </c>
      <c r="CE616" s="3" t="str">
        <f t="shared" si="153"/>
        <v/>
      </c>
      <c r="CF616" s="3" t="str">
        <f t="shared" si="153"/>
        <v/>
      </c>
      <c r="CG616" s="3" t="str">
        <f t="shared" si="153"/>
        <v/>
      </c>
      <c r="CH616" s="3" t="str">
        <f t="shared" si="153"/>
        <v/>
      </c>
      <c r="CI616" s="3" t="str">
        <f t="shared" si="151"/>
        <v/>
      </c>
      <c r="CJ616" s="3" t="str">
        <f t="shared" si="151"/>
        <v/>
      </c>
      <c r="CK616" s="3" t="str">
        <f t="shared" si="151"/>
        <v/>
      </c>
      <c r="CL616" s="3" t="str">
        <f t="shared" si="151"/>
        <v/>
      </c>
      <c r="CM616" s="3" t="str">
        <f t="shared" si="151"/>
        <v/>
      </c>
      <c r="CN616" s="3" t="str">
        <f t="shared" si="151"/>
        <v/>
      </c>
      <c r="CO616" s="3" t="str">
        <f t="shared" si="151"/>
        <v/>
      </c>
      <c r="CP616" s="3" t="str">
        <f t="shared" si="151"/>
        <v/>
      </c>
      <c r="CQ616" s="3" t="str">
        <f t="shared" si="156"/>
        <v/>
      </c>
      <c r="CR616" s="3" t="str">
        <f t="shared" si="156"/>
        <v/>
      </c>
      <c r="CS616" s="3" t="str">
        <f t="shared" si="156"/>
        <v/>
      </c>
      <c r="CT616" s="3" t="str">
        <f t="shared" si="156"/>
        <v/>
      </c>
      <c r="CU616" s="3" t="str">
        <f t="shared" si="156"/>
        <v/>
      </c>
      <c r="CV616" s="3" t="str">
        <f t="shared" si="156"/>
        <v/>
      </c>
      <c r="CW616" s="3" t="str">
        <f t="shared" si="156"/>
        <v/>
      </c>
      <c r="CX616" s="3" t="str">
        <f t="shared" si="156"/>
        <v/>
      </c>
      <c r="CY616" s="3" t="str">
        <f t="shared" si="156"/>
        <v/>
      </c>
      <c r="CZ616" s="3" t="str">
        <f t="shared" si="156"/>
        <v/>
      </c>
      <c r="DA616" s="3" t="str">
        <f t="shared" si="156"/>
        <v/>
      </c>
      <c r="DB616" s="3" t="str">
        <f t="shared" si="156"/>
        <v/>
      </c>
      <c r="DC616" s="3" t="str">
        <f t="shared" si="152"/>
        <v/>
      </c>
      <c r="DD616" s="3" t="str">
        <f t="shared" si="152"/>
        <v/>
      </c>
      <c r="DE616" s="3" t="str">
        <f t="shared" si="152"/>
        <v/>
      </c>
      <c r="DF616" s="3" t="str">
        <f t="shared" si="152"/>
        <v/>
      </c>
      <c r="DG616" s="3" t="str">
        <f t="shared" si="150"/>
        <v/>
      </c>
      <c r="DH616" s="3" t="str">
        <f t="shared" si="150"/>
        <v/>
      </c>
      <c r="DI616" s="3" t="str">
        <f t="shared" si="150"/>
        <v/>
      </c>
      <c r="DJ616" s="3" t="str">
        <f t="shared" si="150"/>
        <v/>
      </c>
      <c r="DK616" s="3" t="str">
        <f t="shared" si="150"/>
        <v/>
      </c>
      <c r="DL616" s="3" t="str">
        <f t="shared" si="150"/>
        <v/>
      </c>
      <c r="DM616" s="3" t="str">
        <f t="shared" si="145"/>
        <v/>
      </c>
      <c r="DN616" s="3" t="str">
        <f t="shared" si="145"/>
        <v/>
      </c>
      <c r="DO616" s="3" t="str">
        <f t="shared" si="145"/>
        <v/>
      </c>
      <c r="DP616" s="3" t="str">
        <f t="shared" si="145"/>
        <v/>
      </c>
      <c r="DQ616" s="3" t="str">
        <f t="shared" si="145"/>
        <v/>
      </c>
      <c r="DR616" s="3" t="str">
        <f t="shared" si="145"/>
        <v/>
      </c>
      <c r="DS616" s="3" t="str">
        <f t="shared" si="145"/>
        <v/>
      </c>
      <c r="DT616" s="3" t="str">
        <f t="shared" si="145"/>
        <v/>
      </c>
      <c r="DU616" s="3" t="str">
        <f t="shared" si="155"/>
        <v/>
      </c>
      <c r="DV616" s="3" t="str">
        <f t="shared" si="155"/>
        <v/>
      </c>
    </row>
    <row r="617" spans="1:126" ht="60">
      <c r="A617" t="s">
        <v>115</v>
      </c>
      <c r="B617">
        <v>2019</v>
      </c>
      <c r="C617" t="s">
        <v>114</v>
      </c>
      <c r="D617">
        <v>106990</v>
      </c>
      <c r="E617" s="31">
        <v>1319217925369</v>
      </c>
      <c r="F617" t="s">
        <v>942</v>
      </c>
      <c r="G617">
        <v>325199</v>
      </c>
      <c r="H617" t="s">
        <v>943</v>
      </c>
      <c r="I617" t="s">
        <v>944</v>
      </c>
      <c r="J617" t="s">
        <v>945</v>
      </c>
      <c r="K617" t="s">
        <v>946</v>
      </c>
      <c r="L617">
        <v>29201</v>
      </c>
      <c r="M617" s="3" t="str">
        <f t="shared" si="147"/>
        <v>95. USED AS A REACTANT, 97. P102  RAW MATERIALS</v>
      </c>
      <c r="N617" s="3" t="s">
        <v>1419</v>
      </c>
      <c r="O617" s="3" t="s">
        <v>1409</v>
      </c>
      <c r="P617">
        <v>740</v>
      </c>
      <c r="Q617">
        <v>3370</v>
      </c>
      <c r="R617">
        <v>4110</v>
      </c>
      <c r="S617" s="3" t="s">
        <v>1405</v>
      </c>
      <c r="T617" s="3" t="s">
        <v>1405</v>
      </c>
      <c r="U617" s="3" t="s">
        <v>1405</v>
      </c>
      <c r="V617" s="3" t="s">
        <v>1405</v>
      </c>
      <c r="W617" s="3" t="s">
        <v>1405</v>
      </c>
      <c r="X617" s="3" t="s">
        <v>1405</v>
      </c>
      <c r="Y617" s="3" t="s">
        <v>1407</v>
      </c>
      <c r="Z617" s="3" t="s">
        <v>1405</v>
      </c>
      <c r="AA617" s="3" t="s">
        <v>1407</v>
      </c>
      <c r="AB617" s="3" t="s">
        <v>1405</v>
      </c>
      <c r="AC617" s="3" t="s">
        <v>1405</v>
      </c>
      <c r="AD617" s="3" t="s">
        <v>1405</v>
      </c>
      <c r="AE617" s="3" t="s">
        <v>1405</v>
      </c>
      <c r="AF617" s="3" t="s">
        <v>1405</v>
      </c>
      <c r="AG617" s="3" t="s">
        <v>1405</v>
      </c>
      <c r="AH617" s="3" t="s">
        <v>1405</v>
      </c>
      <c r="AI617" s="3" t="s">
        <v>1405</v>
      </c>
      <c r="AJ617" s="3" t="s">
        <v>1405</v>
      </c>
      <c r="AK617" s="3" t="s">
        <v>1405</v>
      </c>
      <c r="AL617" s="3" t="s">
        <v>1405</v>
      </c>
      <c r="AM617" s="3" t="s">
        <v>1405</v>
      </c>
      <c r="AN617" s="3" t="s">
        <v>1405</v>
      </c>
      <c r="AO617" s="3" t="s">
        <v>1405</v>
      </c>
      <c r="AP617" s="3" t="s">
        <v>1405</v>
      </c>
      <c r="AQ617" s="3" t="s">
        <v>1405</v>
      </c>
      <c r="AR617" s="3" t="s">
        <v>1405</v>
      </c>
      <c r="AS617" s="3" t="s">
        <v>1405</v>
      </c>
      <c r="AT617" s="3" t="s">
        <v>1405</v>
      </c>
      <c r="AU617" s="3" t="s">
        <v>1405</v>
      </c>
      <c r="AV617" s="3" t="s">
        <v>1405</v>
      </c>
      <c r="AW617" s="3" t="s">
        <v>1405</v>
      </c>
      <c r="AX617" s="3" t="s">
        <v>1405</v>
      </c>
      <c r="AY617" s="3" t="s">
        <v>1405</v>
      </c>
      <c r="AZ617" s="3" t="s">
        <v>1405</v>
      </c>
      <c r="BA617" s="3" t="s">
        <v>1405</v>
      </c>
      <c r="BB617" s="3" t="s">
        <v>1405</v>
      </c>
      <c r="BC617" s="3" t="s">
        <v>1405</v>
      </c>
      <c r="BD617" s="3" t="s">
        <v>1405</v>
      </c>
      <c r="BE617" s="3" t="s">
        <v>1405</v>
      </c>
      <c r="BF617" s="3" t="s">
        <v>1405</v>
      </c>
      <c r="BG617" s="3" t="s">
        <v>1405</v>
      </c>
      <c r="BH617" s="3" t="s">
        <v>1405</v>
      </c>
      <c r="BI617" s="3" t="s">
        <v>1405</v>
      </c>
      <c r="BJ617" s="3" t="s">
        <v>1405</v>
      </c>
      <c r="BK617" s="3" t="s">
        <v>1405</v>
      </c>
      <c r="BL617" s="3" t="s">
        <v>1405</v>
      </c>
      <c r="BM617" s="3" t="s">
        <v>1405</v>
      </c>
      <c r="BN617" s="3" t="s">
        <v>1405</v>
      </c>
      <c r="BO617" s="3" t="s">
        <v>1405</v>
      </c>
      <c r="BP617" s="3" t="s">
        <v>1405</v>
      </c>
      <c r="BQ617" s="3" t="s">
        <v>1405</v>
      </c>
      <c r="BR617" s="3" t="s">
        <v>1405</v>
      </c>
      <c r="BS617" s="3" t="s">
        <v>1405</v>
      </c>
      <c r="BT617" s="3" t="s">
        <v>1405</v>
      </c>
      <c r="BU617" s="3" t="str">
        <f t="shared" si="154"/>
        <v/>
      </c>
      <c r="BV617" s="3" t="str">
        <f t="shared" si="153"/>
        <v/>
      </c>
      <c r="BW617" s="3" t="str">
        <f t="shared" si="153"/>
        <v/>
      </c>
      <c r="BX617" s="3" t="str">
        <f t="shared" si="153"/>
        <v/>
      </c>
      <c r="BY617" s="3" t="str">
        <f t="shared" si="153"/>
        <v/>
      </c>
      <c r="BZ617" s="3" t="str">
        <f t="shared" si="153"/>
        <v/>
      </c>
      <c r="CA617" s="3" t="str">
        <f t="shared" si="153"/>
        <v>95. USED AS A REACTANT</v>
      </c>
      <c r="CB617" s="3" t="str">
        <f t="shared" si="153"/>
        <v/>
      </c>
      <c r="CC617" s="3" t="str">
        <f t="shared" si="153"/>
        <v>97. P102  RAW MATERIALS</v>
      </c>
      <c r="CD617" s="3" t="str">
        <f t="shared" si="153"/>
        <v/>
      </c>
      <c r="CE617" s="3" t="str">
        <f t="shared" si="153"/>
        <v/>
      </c>
      <c r="CF617" s="3" t="str">
        <f t="shared" si="153"/>
        <v/>
      </c>
      <c r="CG617" s="3" t="str">
        <f t="shared" si="153"/>
        <v/>
      </c>
      <c r="CH617" s="3" t="str">
        <f t="shared" si="153"/>
        <v/>
      </c>
      <c r="CI617" s="3" t="str">
        <f t="shared" si="151"/>
        <v/>
      </c>
      <c r="CJ617" s="3" t="str">
        <f t="shared" si="151"/>
        <v/>
      </c>
      <c r="CK617" s="3" t="str">
        <f t="shared" si="151"/>
        <v/>
      </c>
      <c r="CL617" s="3" t="str">
        <f t="shared" si="151"/>
        <v/>
      </c>
      <c r="CM617" s="3" t="str">
        <f t="shared" si="151"/>
        <v/>
      </c>
      <c r="CN617" s="3" t="str">
        <f t="shared" si="151"/>
        <v/>
      </c>
      <c r="CO617" s="3" t="str">
        <f t="shared" si="151"/>
        <v/>
      </c>
      <c r="CP617" s="3" t="str">
        <f t="shared" si="151"/>
        <v/>
      </c>
      <c r="CQ617" s="3" t="str">
        <f t="shared" si="156"/>
        <v/>
      </c>
      <c r="CR617" s="3" t="str">
        <f t="shared" si="156"/>
        <v/>
      </c>
      <c r="CS617" s="3" t="str">
        <f t="shared" si="156"/>
        <v/>
      </c>
      <c r="CT617" s="3" t="str">
        <f t="shared" si="156"/>
        <v/>
      </c>
      <c r="CU617" s="3" t="str">
        <f t="shared" si="156"/>
        <v/>
      </c>
      <c r="CV617" s="3" t="str">
        <f t="shared" si="156"/>
        <v/>
      </c>
      <c r="CW617" s="3" t="str">
        <f t="shared" si="156"/>
        <v/>
      </c>
      <c r="CX617" s="3" t="str">
        <f t="shared" si="156"/>
        <v/>
      </c>
      <c r="CY617" s="3" t="str">
        <f t="shared" si="156"/>
        <v/>
      </c>
      <c r="CZ617" s="3" t="str">
        <f t="shared" si="156"/>
        <v/>
      </c>
      <c r="DA617" s="3" t="str">
        <f t="shared" si="156"/>
        <v/>
      </c>
      <c r="DB617" s="3" t="str">
        <f t="shared" si="156"/>
        <v/>
      </c>
      <c r="DC617" s="3" t="str">
        <f t="shared" si="152"/>
        <v/>
      </c>
      <c r="DD617" s="3" t="str">
        <f t="shared" si="152"/>
        <v/>
      </c>
      <c r="DE617" s="3" t="str">
        <f t="shared" si="152"/>
        <v/>
      </c>
      <c r="DF617" s="3" t="str">
        <f t="shared" si="152"/>
        <v/>
      </c>
      <c r="DG617" s="3" t="str">
        <f t="shared" si="150"/>
        <v/>
      </c>
      <c r="DH617" s="3" t="str">
        <f t="shared" si="150"/>
        <v/>
      </c>
      <c r="DI617" s="3" t="str">
        <f t="shared" si="150"/>
        <v/>
      </c>
      <c r="DJ617" s="3" t="str">
        <f t="shared" si="150"/>
        <v/>
      </c>
      <c r="DK617" s="3" t="str">
        <f t="shared" si="150"/>
        <v/>
      </c>
      <c r="DL617" s="3" t="str">
        <f t="shared" si="150"/>
        <v/>
      </c>
      <c r="DM617" s="3" t="str">
        <f t="shared" si="145"/>
        <v/>
      </c>
      <c r="DN617" s="3" t="str">
        <f t="shared" si="145"/>
        <v/>
      </c>
      <c r="DO617" s="3" t="str">
        <f t="shared" si="145"/>
        <v/>
      </c>
      <c r="DP617" s="3" t="str">
        <f t="shared" si="145"/>
        <v/>
      </c>
      <c r="DQ617" s="3" t="str">
        <f t="shared" si="145"/>
        <v/>
      </c>
      <c r="DR617" s="3" t="str">
        <f t="shared" si="145"/>
        <v/>
      </c>
      <c r="DS617" s="3" t="str">
        <f t="shared" si="145"/>
        <v/>
      </c>
      <c r="DT617" s="3" t="str">
        <f t="shared" si="145"/>
        <v/>
      </c>
      <c r="DU617" s="3" t="str">
        <f t="shared" si="155"/>
        <v/>
      </c>
      <c r="DV617" s="3" t="str">
        <f t="shared" si="155"/>
        <v/>
      </c>
    </row>
    <row r="618" spans="1:126" ht="60">
      <c r="A618" t="s">
        <v>115</v>
      </c>
      <c r="B618">
        <v>2020</v>
      </c>
      <c r="C618" t="s">
        <v>114</v>
      </c>
      <c r="D618">
        <v>106990</v>
      </c>
      <c r="E618" s="31">
        <v>1320218836714</v>
      </c>
      <c r="F618" t="s">
        <v>942</v>
      </c>
      <c r="G618">
        <v>325199</v>
      </c>
      <c r="H618" t="s">
        <v>943</v>
      </c>
      <c r="I618" t="s">
        <v>944</v>
      </c>
      <c r="J618" t="s">
        <v>945</v>
      </c>
      <c r="K618" t="s">
        <v>946</v>
      </c>
      <c r="L618">
        <v>29201</v>
      </c>
      <c r="M618" s="3" t="str">
        <f t="shared" si="147"/>
        <v>95. USED AS A REACTANT, 96. P101  FEEDSTOCKS, 97. P102  RAW MATERIALS</v>
      </c>
      <c r="N618" s="3" t="s">
        <v>1419</v>
      </c>
      <c r="O618" s="3" t="s">
        <v>1409</v>
      </c>
      <c r="P618">
        <v>460</v>
      </c>
      <c r="Q618">
        <v>2340</v>
      </c>
      <c r="R618">
        <v>2800</v>
      </c>
      <c r="S618" s="3" t="s">
        <v>1405</v>
      </c>
      <c r="T618" s="3" t="s">
        <v>1405</v>
      </c>
      <c r="U618" s="3" t="s">
        <v>1405</v>
      </c>
      <c r="V618" s="3" t="s">
        <v>1405</v>
      </c>
      <c r="W618" s="3" t="s">
        <v>1405</v>
      </c>
      <c r="X618" s="3" t="s">
        <v>1405</v>
      </c>
      <c r="Y618" s="3" t="s">
        <v>1407</v>
      </c>
      <c r="Z618" s="3" t="s">
        <v>1407</v>
      </c>
      <c r="AA618" s="3" t="s">
        <v>1407</v>
      </c>
      <c r="AB618" s="3" t="s">
        <v>1405</v>
      </c>
      <c r="AC618" s="3" t="s">
        <v>1405</v>
      </c>
      <c r="AD618" s="3" t="s">
        <v>1405</v>
      </c>
      <c r="AE618" s="3" t="s">
        <v>1405</v>
      </c>
      <c r="AF618" s="3" t="s">
        <v>1405</v>
      </c>
      <c r="AG618" s="3" t="s">
        <v>1405</v>
      </c>
      <c r="AH618" s="3" t="s">
        <v>1405</v>
      </c>
      <c r="AI618" s="3" t="s">
        <v>1405</v>
      </c>
      <c r="AJ618" s="3" t="s">
        <v>1405</v>
      </c>
      <c r="AK618" s="3" t="s">
        <v>1405</v>
      </c>
      <c r="AL618" s="3" t="s">
        <v>1405</v>
      </c>
      <c r="AM618" s="3" t="s">
        <v>1405</v>
      </c>
      <c r="AN618" s="3" t="s">
        <v>1405</v>
      </c>
      <c r="AO618" s="3" t="s">
        <v>1405</v>
      </c>
      <c r="AP618" s="3" t="s">
        <v>1405</v>
      </c>
      <c r="AQ618" s="3" t="s">
        <v>1405</v>
      </c>
      <c r="AR618" s="3" t="s">
        <v>1405</v>
      </c>
      <c r="AS618" s="3" t="s">
        <v>1405</v>
      </c>
      <c r="AT618" s="3" t="s">
        <v>1405</v>
      </c>
      <c r="AU618" s="3" t="s">
        <v>1405</v>
      </c>
      <c r="AV618" s="3" t="s">
        <v>1405</v>
      </c>
      <c r="AW618" s="3" t="s">
        <v>1405</v>
      </c>
      <c r="AX618" s="3" t="s">
        <v>1405</v>
      </c>
      <c r="AY618" s="3" t="s">
        <v>1405</v>
      </c>
      <c r="AZ618" s="3" t="s">
        <v>1405</v>
      </c>
      <c r="BA618" s="3" t="s">
        <v>1405</v>
      </c>
      <c r="BB618" s="3" t="s">
        <v>1405</v>
      </c>
      <c r="BC618" s="3" t="s">
        <v>1405</v>
      </c>
      <c r="BD618" s="3" t="s">
        <v>1405</v>
      </c>
      <c r="BE618" s="3" t="s">
        <v>1405</v>
      </c>
      <c r="BF618" s="3" t="s">
        <v>1405</v>
      </c>
      <c r="BG618" s="3" t="s">
        <v>1405</v>
      </c>
      <c r="BH618" s="3" t="s">
        <v>1405</v>
      </c>
      <c r="BI618" s="3" t="s">
        <v>1405</v>
      </c>
      <c r="BJ618" s="3" t="s">
        <v>1405</v>
      </c>
      <c r="BK618" s="3" t="s">
        <v>1405</v>
      </c>
      <c r="BL618" s="3" t="s">
        <v>1405</v>
      </c>
      <c r="BM618" s="3" t="s">
        <v>1405</v>
      </c>
      <c r="BN618" s="3" t="s">
        <v>1405</v>
      </c>
      <c r="BO618" s="3" t="s">
        <v>1405</v>
      </c>
      <c r="BP618" s="3" t="s">
        <v>1405</v>
      </c>
      <c r="BQ618" s="3" t="s">
        <v>1405</v>
      </c>
      <c r="BR618" s="3" t="s">
        <v>1405</v>
      </c>
      <c r="BS618" s="3" t="s">
        <v>1405</v>
      </c>
      <c r="BT618" s="3" t="s">
        <v>1405</v>
      </c>
      <c r="BU618" s="3" t="str">
        <f t="shared" si="154"/>
        <v/>
      </c>
      <c r="BV618" s="3" t="str">
        <f t="shared" si="153"/>
        <v/>
      </c>
      <c r="BW618" s="3" t="str">
        <f t="shared" si="153"/>
        <v/>
      </c>
      <c r="BX618" s="3" t="str">
        <f t="shared" si="153"/>
        <v/>
      </c>
      <c r="BY618" s="3" t="str">
        <f t="shared" si="153"/>
        <v/>
      </c>
      <c r="BZ618" s="3" t="str">
        <f t="shared" si="153"/>
        <v/>
      </c>
      <c r="CA618" s="3" t="str">
        <f t="shared" si="153"/>
        <v>95. USED AS A REACTANT</v>
      </c>
      <c r="CB618" s="3" t="str">
        <f t="shared" si="153"/>
        <v>96. P101  FEEDSTOCKS</v>
      </c>
      <c r="CC618" s="3" t="str">
        <f t="shared" si="153"/>
        <v>97. P102  RAW MATERIALS</v>
      </c>
      <c r="CD618" s="3" t="str">
        <f t="shared" si="153"/>
        <v/>
      </c>
      <c r="CE618" s="3" t="str">
        <f t="shared" si="153"/>
        <v/>
      </c>
      <c r="CF618" s="3" t="str">
        <f t="shared" si="153"/>
        <v/>
      </c>
      <c r="CG618" s="3" t="str">
        <f t="shared" si="153"/>
        <v/>
      </c>
      <c r="CH618" s="3" t="str">
        <f t="shared" si="153"/>
        <v/>
      </c>
      <c r="CI618" s="3" t="str">
        <f t="shared" si="151"/>
        <v/>
      </c>
      <c r="CJ618" s="3" t="str">
        <f t="shared" si="151"/>
        <v/>
      </c>
      <c r="CK618" s="3" t="str">
        <f t="shared" si="151"/>
        <v/>
      </c>
      <c r="CL618" s="3" t="str">
        <f t="shared" si="151"/>
        <v/>
      </c>
      <c r="CM618" s="3" t="str">
        <f t="shared" si="151"/>
        <v/>
      </c>
      <c r="CN618" s="3" t="str">
        <f t="shared" si="151"/>
        <v/>
      </c>
      <c r="CO618" s="3" t="str">
        <f t="shared" si="151"/>
        <v/>
      </c>
      <c r="CP618" s="3" t="str">
        <f t="shared" si="151"/>
        <v/>
      </c>
      <c r="CQ618" s="3" t="str">
        <f t="shared" si="156"/>
        <v/>
      </c>
      <c r="CR618" s="3" t="str">
        <f t="shared" si="156"/>
        <v/>
      </c>
      <c r="CS618" s="3" t="str">
        <f t="shared" si="156"/>
        <v/>
      </c>
      <c r="CT618" s="3" t="str">
        <f t="shared" si="156"/>
        <v/>
      </c>
      <c r="CU618" s="3" t="str">
        <f t="shared" si="156"/>
        <v/>
      </c>
      <c r="CV618" s="3" t="str">
        <f t="shared" si="156"/>
        <v/>
      </c>
      <c r="CW618" s="3" t="str">
        <f t="shared" si="156"/>
        <v/>
      </c>
      <c r="CX618" s="3" t="str">
        <f t="shared" si="156"/>
        <v/>
      </c>
      <c r="CY618" s="3" t="str">
        <f t="shared" si="156"/>
        <v/>
      </c>
      <c r="CZ618" s="3" t="str">
        <f t="shared" si="156"/>
        <v/>
      </c>
      <c r="DA618" s="3" t="str">
        <f t="shared" si="156"/>
        <v/>
      </c>
      <c r="DB618" s="3" t="str">
        <f t="shared" si="156"/>
        <v/>
      </c>
      <c r="DC618" s="3" t="str">
        <f t="shared" si="152"/>
        <v/>
      </c>
      <c r="DD618" s="3" t="str">
        <f t="shared" si="152"/>
        <v/>
      </c>
      <c r="DE618" s="3" t="str">
        <f t="shared" si="152"/>
        <v/>
      </c>
      <c r="DF618" s="3" t="str">
        <f t="shared" si="152"/>
        <v/>
      </c>
      <c r="DG618" s="3" t="str">
        <f t="shared" si="150"/>
        <v/>
      </c>
      <c r="DH618" s="3" t="str">
        <f t="shared" si="150"/>
        <v/>
      </c>
      <c r="DI618" s="3" t="str">
        <f t="shared" si="150"/>
        <v/>
      </c>
      <c r="DJ618" s="3" t="str">
        <f t="shared" si="150"/>
        <v/>
      </c>
      <c r="DK618" s="3" t="str">
        <f t="shared" si="150"/>
        <v/>
      </c>
      <c r="DL618" s="3" t="str">
        <f t="shared" si="150"/>
        <v/>
      </c>
      <c r="DM618" s="3" t="str">
        <f t="shared" si="145"/>
        <v/>
      </c>
      <c r="DN618" s="3" t="str">
        <f t="shared" si="145"/>
        <v/>
      </c>
      <c r="DO618" s="3" t="str">
        <f t="shared" si="145"/>
        <v/>
      </c>
      <c r="DP618" s="3" t="str">
        <f t="shared" si="145"/>
        <v/>
      </c>
      <c r="DQ618" s="3" t="str">
        <f t="shared" si="145"/>
        <v/>
      </c>
      <c r="DR618" s="3" t="str">
        <f t="shared" si="145"/>
        <v/>
      </c>
      <c r="DS618" s="3" t="str">
        <f t="shared" si="145"/>
        <v/>
      </c>
      <c r="DT618" s="3" t="str">
        <f t="shared" si="145"/>
        <v/>
      </c>
      <c r="DU618" s="3" t="str">
        <f t="shared" si="155"/>
        <v/>
      </c>
      <c r="DV618" s="3" t="str">
        <f t="shared" si="155"/>
        <v/>
      </c>
    </row>
    <row r="619" spans="1:126" ht="60">
      <c r="A619" t="s">
        <v>115</v>
      </c>
      <c r="B619">
        <v>2021</v>
      </c>
      <c r="C619" t="s">
        <v>114</v>
      </c>
      <c r="D619">
        <v>106990</v>
      </c>
      <c r="E619" s="31">
        <v>1321219806229</v>
      </c>
      <c r="F619" t="s">
        <v>942</v>
      </c>
      <c r="G619">
        <v>325199</v>
      </c>
      <c r="H619" t="s">
        <v>943</v>
      </c>
      <c r="I619" t="s">
        <v>944</v>
      </c>
      <c r="J619" t="s">
        <v>945</v>
      </c>
      <c r="K619" t="s">
        <v>946</v>
      </c>
      <c r="L619">
        <v>29201</v>
      </c>
      <c r="M619" s="3" t="str">
        <f t="shared" si="147"/>
        <v>95. USED AS A REACTANT, 97. P102  RAW MATERIALS</v>
      </c>
      <c r="N619" s="3" t="s">
        <v>1419</v>
      </c>
      <c r="O619" s="3" t="s">
        <v>1409</v>
      </c>
      <c r="P619">
        <v>615</v>
      </c>
      <c r="Q619">
        <v>3440</v>
      </c>
      <c r="R619">
        <v>4055</v>
      </c>
      <c r="S619" s="3" t="s">
        <v>1405</v>
      </c>
      <c r="T619" s="3" t="s">
        <v>1405</v>
      </c>
      <c r="U619" s="3" t="s">
        <v>1405</v>
      </c>
      <c r="V619" s="3" t="s">
        <v>1405</v>
      </c>
      <c r="W619" s="3" t="s">
        <v>1405</v>
      </c>
      <c r="X619" s="3" t="s">
        <v>1405</v>
      </c>
      <c r="Y619" s="3" t="s">
        <v>1407</v>
      </c>
      <c r="Z619" s="3" t="s">
        <v>1405</v>
      </c>
      <c r="AA619" s="3" t="s">
        <v>1407</v>
      </c>
      <c r="AB619" s="3" t="s">
        <v>1405</v>
      </c>
      <c r="AC619" s="3" t="s">
        <v>1405</v>
      </c>
      <c r="AD619" s="3" t="s">
        <v>1405</v>
      </c>
      <c r="AE619" s="3" t="s">
        <v>1405</v>
      </c>
      <c r="AF619" s="3" t="s">
        <v>1405</v>
      </c>
      <c r="AG619" s="3" t="s">
        <v>1405</v>
      </c>
      <c r="AH619" s="3" t="s">
        <v>1405</v>
      </c>
      <c r="AI619" s="3" t="s">
        <v>1405</v>
      </c>
      <c r="AJ619" s="3" t="s">
        <v>1405</v>
      </c>
      <c r="AK619" s="3" t="s">
        <v>1405</v>
      </c>
      <c r="AL619" s="3" t="s">
        <v>1405</v>
      </c>
      <c r="AM619" s="3" t="s">
        <v>1405</v>
      </c>
      <c r="AN619" s="3" t="s">
        <v>1405</v>
      </c>
      <c r="AO619" s="3" t="s">
        <v>1405</v>
      </c>
      <c r="AP619" s="3" t="s">
        <v>1405</v>
      </c>
      <c r="AQ619" s="3" t="s">
        <v>1405</v>
      </c>
      <c r="AR619" s="3" t="s">
        <v>1405</v>
      </c>
      <c r="AS619" s="3" t="s">
        <v>1405</v>
      </c>
      <c r="AT619" s="3" t="s">
        <v>1405</v>
      </c>
      <c r="AU619" s="3" t="s">
        <v>1405</v>
      </c>
      <c r="AV619" s="3" t="s">
        <v>1405</v>
      </c>
      <c r="AW619" s="3" t="s">
        <v>1405</v>
      </c>
      <c r="AX619" s="3" t="s">
        <v>1405</v>
      </c>
      <c r="AY619" s="3" t="s">
        <v>1405</v>
      </c>
      <c r="AZ619" s="3" t="s">
        <v>1405</v>
      </c>
      <c r="BA619" s="3" t="s">
        <v>1405</v>
      </c>
      <c r="BB619" s="3" t="s">
        <v>1405</v>
      </c>
      <c r="BC619" s="3" t="s">
        <v>1405</v>
      </c>
      <c r="BD619" s="3" t="s">
        <v>1405</v>
      </c>
      <c r="BE619" s="3" t="s">
        <v>1405</v>
      </c>
      <c r="BF619" s="3" t="s">
        <v>1405</v>
      </c>
      <c r="BG619" s="3" t="s">
        <v>1405</v>
      </c>
      <c r="BH619" s="3" t="s">
        <v>1405</v>
      </c>
      <c r="BI619" s="3" t="s">
        <v>1405</v>
      </c>
      <c r="BJ619" s="3" t="s">
        <v>1405</v>
      </c>
      <c r="BK619" s="3" t="s">
        <v>1405</v>
      </c>
      <c r="BL619" s="3" t="s">
        <v>1405</v>
      </c>
      <c r="BM619" s="3" t="s">
        <v>1405</v>
      </c>
      <c r="BN619" s="3" t="s">
        <v>1405</v>
      </c>
      <c r="BO619" s="3" t="s">
        <v>1405</v>
      </c>
      <c r="BP619" s="3" t="s">
        <v>1405</v>
      </c>
      <c r="BQ619" s="3" t="s">
        <v>1405</v>
      </c>
      <c r="BR619" s="3" t="s">
        <v>1405</v>
      </c>
      <c r="BS619" s="3" t="s">
        <v>1405</v>
      </c>
      <c r="BT619" s="3" t="s">
        <v>1405</v>
      </c>
      <c r="BU619" s="3" t="str">
        <f t="shared" si="154"/>
        <v/>
      </c>
      <c r="BV619" s="3" t="str">
        <f t="shared" si="153"/>
        <v/>
      </c>
      <c r="BW619" s="3" t="str">
        <f t="shared" si="153"/>
        <v/>
      </c>
      <c r="BX619" s="3" t="str">
        <f t="shared" si="153"/>
        <v/>
      </c>
      <c r="BY619" s="3" t="str">
        <f t="shared" si="153"/>
        <v/>
      </c>
      <c r="BZ619" s="3" t="str">
        <f t="shared" si="153"/>
        <v/>
      </c>
      <c r="CA619" s="3" t="str">
        <f t="shared" si="153"/>
        <v>95. USED AS A REACTANT</v>
      </c>
      <c r="CB619" s="3" t="str">
        <f t="shared" si="153"/>
        <v/>
      </c>
      <c r="CC619" s="3" t="str">
        <f t="shared" si="153"/>
        <v>97. P102  RAW MATERIALS</v>
      </c>
      <c r="CD619" s="3" t="str">
        <f t="shared" ref="CD619:CK656" si="157">IF(AB619="Yes", CD$1,"")</f>
        <v/>
      </c>
      <c r="CE619" s="3" t="str">
        <f t="shared" si="157"/>
        <v/>
      </c>
      <c r="CF619" s="3" t="str">
        <f t="shared" si="157"/>
        <v/>
      </c>
      <c r="CG619" s="3" t="str">
        <f t="shared" si="157"/>
        <v/>
      </c>
      <c r="CH619" s="3" t="str">
        <f t="shared" si="157"/>
        <v/>
      </c>
      <c r="CI619" s="3" t="str">
        <f t="shared" si="151"/>
        <v/>
      </c>
      <c r="CJ619" s="3" t="str">
        <f t="shared" si="151"/>
        <v/>
      </c>
      <c r="CK619" s="3" t="str">
        <f t="shared" si="151"/>
        <v/>
      </c>
      <c r="CL619" s="3" t="str">
        <f t="shared" si="151"/>
        <v/>
      </c>
      <c r="CM619" s="3" t="str">
        <f t="shared" si="151"/>
        <v/>
      </c>
      <c r="CN619" s="3" t="str">
        <f t="shared" si="151"/>
        <v/>
      </c>
      <c r="CO619" s="3" t="str">
        <f t="shared" si="151"/>
        <v/>
      </c>
      <c r="CP619" s="3" t="str">
        <f t="shared" si="151"/>
        <v/>
      </c>
      <c r="CQ619" s="3" t="str">
        <f t="shared" si="156"/>
        <v/>
      </c>
      <c r="CR619" s="3" t="str">
        <f t="shared" si="156"/>
        <v/>
      </c>
      <c r="CS619" s="3" t="str">
        <f t="shared" si="156"/>
        <v/>
      </c>
      <c r="CT619" s="3" t="str">
        <f t="shared" si="156"/>
        <v/>
      </c>
      <c r="CU619" s="3" t="str">
        <f t="shared" si="156"/>
        <v/>
      </c>
      <c r="CV619" s="3" t="str">
        <f t="shared" si="156"/>
        <v/>
      </c>
      <c r="CW619" s="3" t="str">
        <f t="shared" si="156"/>
        <v/>
      </c>
      <c r="CX619" s="3" t="str">
        <f t="shared" si="156"/>
        <v/>
      </c>
      <c r="CY619" s="3" t="str">
        <f t="shared" si="156"/>
        <v/>
      </c>
      <c r="CZ619" s="3" t="str">
        <f t="shared" si="156"/>
        <v/>
      </c>
      <c r="DA619" s="3" t="str">
        <f t="shared" si="156"/>
        <v/>
      </c>
      <c r="DB619" s="3" t="str">
        <f t="shared" si="156"/>
        <v/>
      </c>
      <c r="DC619" s="3" t="str">
        <f t="shared" si="152"/>
        <v/>
      </c>
      <c r="DD619" s="3" t="str">
        <f t="shared" si="152"/>
        <v/>
      </c>
      <c r="DE619" s="3" t="str">
        <f t="shared" si="152"/>
        <v/>
      </c>
      <c r="DF619" s="3" t="str">
        <f t="shared" si="152"/>
        <v/>
      </c>
      <c r="DG619" s="3" t="str">
        <f t="shared" si="150"/>
        <v/>
      </c>
      <c r="DH619" s="3" t="str">
        <f t="shared" si="150"/>
        <v/>
      </c>
      <c r="DI619" s="3" t="str">
        <f t="shared" si="150"/>
        <v/>
      </c>
      <c r="DJ619" s="3" t="str">
        <f t="shared" si="150"/>
        <v/>
      </c>
      <c r="DK619" s="3" t="str">
        <f t="shared" si="150"/>
        <v/>
      </c>
      <c r="DL619" s="3" t="str">
        <f t="shared" si="150"/>
        <v/>
      </c>
      <c r="DM619" s="3" t="str">
        <f t="shared" si="145"/>
        <v/>
      </c>
      <c r="DN619" s="3" t="str">
        <f t="shared" si="145"/>
        <v/>
      </c>
      <c r="DO619" s="3" t="str">
        <f t="shared" si="145"/>
        <v/>
      </c>
      <c r="DP619" s="3" t="str">
        <f t="shared" si="145"/>
        <v/>
      </c>
      <c r="DQ619" s="3" t="str">
        <f t="shared" si="145"/>
        <v/>
      </c>
      <c r="DR619" s="3" t="str">
        <f t="shared" si="145"/>
        <v/>
      </c>
      <c r="DS619" s="3" t="str">
        <f t="shared" si="145"/>
        <v/>
      </c>
      <c r="DT619" s="3" t="str">
        <f t="shared" si="145"/>
        <v/>
      </c>
      <c r="DU619" s="3" t="str">
        <f t="shared" si="155"/>
        <v/>
      </c>
      <c r="DV619" s="3" t="str">
        <f t="shared" si="155"/>
        <v/>
      </c>
    </row>
    <row r="620" spans="1:126" ht="30">
      <c r="A620" t="s">
        <v>115</v>
      </c>
      <c r="B620">
        <v>2016</v>
      </c>
      <c r="C620" t="s">
        <v>114</v>
      </c>
      <c r="D620">
        <v>106990</v>
      </c>
      <c r="E620" s="31">
        <v>1316215733825</v>
      </c>
      <c r="F620" t="s">
        <v>949</v>
      </c>
      <c r="G620">
        <v>325212</v>
      </c>
      <c r="H620" t="s">
        <v>950</v>
      </c>
      <c r="I620" t="s">
        <v>951</v>
      </c>
      <c r="J620" t="s">
        <v>626</v>
      </c>
      <c r="K620" t="s">
        <v>148</v>
      </c>
      <c r="L620">
        <v>77651</v>
      </c>
      <c r="M620" s="3" t="str">
        <f t="shared" si="147"/>
        <v>95. USED AS A REACTANT</v>
      </c>
      <c r="N620" s="3" t="s">
        <v>66</v>
      </c>
      <c r="O620" s="3" t="s">
        <v>1467</v>
      </c>
      <c r="P620">
        <v>2792</v>
      </c>
      <c r="Q620">
        <v>830</v>
      </c>
      <c r="R620">
        <v>3622</v>
      </c>
      <c r="S620" s="3" t="s">
        <v>1405</v>
      </c>
      <c r="T620" s="3" t="s">
        <v>1405</v>
      </c>
      <c r="U620" s="3" t="s">
        <v>1405</v>
      </c>
      <c r="V620" s="3" t="s">
        <v>1405</v>
      </c>
      <c r="W620" s="3" t="s">
        <v>1405</v>
      </c>
      <c r="X620" s="3" t="s">
        <v>1405</v>
      </c>
      <c r="Y620" s="3" t="s">
        <v>1407</v>
      </c>
      <c r="AE620" s="3" t="s">
        <v>1405</v>
      </c>
      <c r="AR620" s="3" t="s">
        <v>1405</v>
      </c>
      <c r="AS620" s="3" t="s">
        <v>1405</v>
      </c>
      <c r="AT620" s="3" t="s">
        <v>1405</v>
      </c>
      <c r="AV620" s="3" t="s">
        <v>1405</v>
      </c>
      <c r="BD620" s="3" t="s">
        <v>1405</v>
      </c>
      <c r="BK620" s="3" t="s">
        <v>1405</v>
      </c>
      <c r="BU620" s="3" t="str">
        <f t="shared" si="154"/>
        <v/>
      </c>
      <c r="BV620" s="3" t="str">
        <f t="shared" si="154"/>
        <v/>
      </c>
      <c r="BW620" s="3" t="str">
        <f t="shared" si="154"/>
        <v/>
      </c>
      <c r="BX620" s="3" t="str">
        <f t="shared" si="154"/>
        <v/>
      </c>
      <c r="BY620" s="3" t="str">
        <f t="shared" si="154"/>
        <v/>
      </c>
      <c r="BZ620" s="3" t="str">
        <f t="shared" si="154"/>
        <v/>
      </c>
      <c r="CA620" s="3" t="str">
        <f t="shared" si="154"/>
        <v>95. USED AS A REACTANT</v>
      </c>
      <c r="CB620" s="3" t="str">
        <f t="shared" si="154"/>
        <v/>
      </c>
      <c r="CC620" s="3" t="str">
        <f t="shared" si="154"/>
        <v/>
      </c>
      <c r="CD620" s="3" t="str">
        <f t="shared" si="157"/>
        <v/>
      </c>
      <c r="CE620" s="3" t="str">
        <f t="shared" si="157"/>
        <v/>
      </c>
      <c r="CF620" s="3" t="str">
        <f t="shared" si="157"/>
        <v/>
      </c>
      <c r="CG620" s="3" t="str">
        <f t="shared" si="157"/>
        <v/>
      </c>
      <c r="CH620" s="3" t="str">
        <f t="shared" si="157"/>
        <v/>
      </c>
      <c r="CI620" s="3" t="str">
        <f t="shared" si="151"/>
        <v/>
      </c>
      <c r="CJ620" s="3" t="str">
        <f t="shared" si="151"/>
        <v/>
      </c>
      <c r="CK620" s="3" t="str">
        <f t="shared" si="151"/>
        <v/>
      </c>
      <c r="CL620" s="3" t="str">
        <f t="shared" si="151"/>
        <v/>
      </c>
      <c r="CM620" s="3" t="str">
        <f t="shared" si="151"/>
        <v/>
      </c>
      <c r="CN620" s="3" t="str">
        <f t="shared" si="151"/>
        <v/>
      </c>
      <c r="CO620" s="3" t="str">
        <f t="shared" si="151"/>
        <v/>
      </c>
      <c r="CP620" s="3" t="str">
        <f t="shared" si="151"/>
        <v/>
      </c>
      <c r="CQ620" s="3" t="str">
        <f t="shared" si="156"/>
        <v/>
      </c>
      <c r="CR620" s="3" t="str">
        <f t="shared" si="156"/>
        <v/>
      </c>
      <c r="CS620" s="3" t="str">
        <f t="shared" si="156"/>
        <v/>
      </c>
      <c r="CT620" s="3" t="str">
        <f t="shared" si="156"/>
        <v/>
      </c>
      <c r="CU620" s="3" t="str">
        <f t="shared" si="156"/>
        <v/>
      </c>
      <c r="CV620" s="3" t="str">
        <f t="shared" si="156"/>
        <v/>
      </c>
      <c r="CW620" s="3" t="str">
        <f t="shared" si="156"/>
        <v/>
      </c>
      <c r="CX620" s="3" t="str">
        <f t="shared" si="156"/>
        <v/>
      </c>
      <c r="CY620" s="3" t="str">
        <f t="shared" si="156"/>
        <v/>
      </c>
      <c r="CZ620" s="3" t="str">
        <f t="shared" si="156"/>
        <v/>
      </c>
      <c r="DA620" s="3" t="str">
        <f t="shared" si="156"/>
        <v/>
      </c>
      <c r="DB620" s="3" t="str">
        <f t="shared" si="156"/>
        <v/>
      </c>
      <c r="DC620" s="3" t="str">
        <f t="shared" si="152"/>
        <v/>
      </c>
      <c r="DD620" s="3" t="str">
        <f t="shared" si="152"/>
        <v/>
      </c>
      <c r="DE620" s="3" t="str">
        <f t="shared" si="152"/>
        <v/>
      </c>
      <c r="DF620" s="3" t="str">
        <f t="shared" si="152"/>
        <v/>
      </c>
      <c r="DG620" s="3" t="str">
        <f t="shared" si="150"/>
        <v/>
      </c>
      <c r="DH620" s="3" t="str">
        <f t="shared" si="150"/>
        <v/>
      </c>
      <c r="DI620" s="3" t="str">
        <f t="shared" si="150"/>
        <v/>
      </c>
      <c r="DJ620" s="3" t="str">
        <f t="shared" si="150"/>
        <v/>
      </c>
      <c r="DK620" s="3" t="str">
        <f t="shared" si="150"/>
        <v/>
      </c>
      <c r="DL620" s="3" t="str">
        <f t="shared" si="150"/>
        <v/>
      </c>
      <c r="DM620" s="3" t="str">
        <f t="shared" si="145"/>
        <v/>
      </c>
      <c r="DN620" s="3" t="str">
        <f t="shared" si="145"/>
        <v/>
      </c>
      <c r="DO620" s="3" t="str">
        <f t="shared" si="145"/>
        <v/>
      </c>
      <c r="DP620" s="3" t="str">
        <f t="shared" si="145"/>
        <v/>
      </c>
      <c r="DQ620" s="3" t="str">
        <f t="shared" si="145"/>
        <v/>
      </c>
      <c r="DR620" s="3" t="str">
        <f t="shared" si="145"/>
        <v/>
      </c>
      <c r="DS620" s="3" t="str">
        <f t="shared" si="145"/>
        <v/>
      </c>
      <c r="DT620" s="3" t="str">
        <f t="shared" si="145"/>
        <v/>
      </c>
      <c r="DU620" s="3" t="str">
        <f t="shared" si="155"/>
        <v/>
      </c>
      <c r="DV620" s="3" t="str">
        <f t="shared" si="155"/>
        <v/>
      </c>
    </row>
    <row r="621" spans="1:126" ht="30">
      <c r="A621" t="s">
        <v>115</v>
      </c>
      <c r="B621">
        <v>2017</v>
      </c>
      <c r="C621" t="s">
        <v>114</v>
      </c>
      <c r="D621">
        <v>106990</v>
      </c>
      <c r="E621" s="31">
        <v>1317216594147</v>
      </c>
      <c r="F621" t="s">
        <v>949</v>
      </c>
      <c r="G621">
        <v>325212</v>
      </c>
      <c r="H621" t="s">
        <v>950</v>
      </c>
      <c r="I621" t="s">
        <v>951</v>
      </c>
      <c r="J621" t="s">
        <v>626</v>
      </c>
      <c r="K621" t="s">
        <v>148</v>
      </c>
      <c r="L621">
        <v>77651</v>
      </c>
      <c r="M621" s="3" t="str">
        <f t="shared" si="147"/>
        <v>95. USED AS A REACTANT</v>
      </c>
      <c r="N621" s="3" t="s">
        <v>66</v>
      </c>
      <c r="O621" s="3" t="s">
        <v>1467</v>
      </c>
      <c r="P621">
        <v>8354</v>
      </c>
      <c r="Q621">
        <v>963</v>
      </c>
      <c r="R621">
        <v>9317</v>
      </c>
      <c r="S621" s="3" t="s">
        <v>1405</v>
      </c>
      <c r="T621" s="3" t="s">
        <v>1405</v>
      </c>
      <c r="U621" s="3" t="s">
        <v>1405</v>
      </c>
      <c r="V621" s="3" t="s">
        <v>1405</v>
      </c>
      <c r="W621" s="3" t="s">
        <v>1405</v>
      </c>
      <c r="X621" s="3" t="s">
        <v>1405</v>
      </c>
      <c r="Y621" s="3" t="s">
        <v>1407</v>
      </c>
      <c r="AE621" s="3" t="s">
        <v>1405</v>
      </c>
      <c r="AR621" s="3" t="s">
        <v>1405</v>
      </c>
      <c r="AS621" s="3" t="s">
        <v>1405</v>
      </c>
      <c r="AT621" s="3" t="s">
        <v>1405</v>
      </c>
      <c r="AV621" s="3" t="s">
        <v>1405</v>
      </c>
      <c r="BD621" s="3" t="s">
        <v>1405</v>
      </c>
      <c r="BK621" s="3" t="s">
        <v>1405</v>
      </c>
      <c r="BU621" s="3" t="str">
        <f t="shared" si="154"/>
        <v/>
      </c>
      <c r="BV621" s="3" t="str">
        <f t="shared" si="154"/>
        <v/>
      </c>
      <c r="BW621" s="3" t="str">
        <f t="shared" si="154"/>
        <v/>
      </c>
      <c r="BX621" s="3" t="str">
        <f t="shared" si="154"/>
        <v/>
      </c>
      <c r="BY621" s="3" t="str">
        <f t="shared" si="154"/>
        <v/>
      </c>
      <c r="BZ621" s="3" t="str">
        <f t="shared" si="154"/>
        <v/>
      </c>
      <c r="CA621" s="3" t="str">
        <f t="shared" si="154"/>
        <v>95. USED AS A REACTANT</v>
      </c>
      <c r="CB621" s="3" t="str">
        <f t="shared" si="154"/>
        <v/>
      </c>
      <c r="CC621" s="3" t="str">
        <f t="shared" si="154"/>
        <v/>
      </c>
      <c r="CD621" s="3" t="str">
        <f t="shared" si="157"/>
        <v/>
      </c>
      <c r="CE621" s="3" t="str">
        <f t="shared" si="157"/>
        <v/>
      </c>
      <c r="CF621" s="3" t="str">
        <f t="shared" si="157"/>
        <v/>
      </c>
      <c r="CG621" s="3" t="str">
        <f t="shared" si="157"/>
        <v/>
      </c>
      <c r="CH621" s="3" t="str">
        <f t="shared" si="157"/>
        <v/>
      </c>
      <c r="CI621" s="3" t="str">
        <f t="shared" si="151"/>
        <v/>
      </c>
      <c r="CJ621" s="3" t="str">
        <f t="shared" si="151"/>
        <v/>
      </c>
      <c r="CK621" s="3" t="str">
        <f t="shared" si="151"/>
        <v/>
      </c>
      <c r="CL621" s="3" t="str">
        <f t="shared" si="151"/>
        <v/>
      </c>
      <c r="CM621" s="3" t="str">
        <f t="shared" si="151"/>
        <v/>
      </c>
      <c r="CN621" s="3" t="str">
        <f t="shared" si="151"/>
        <v/>
      </c>
      <c r="CO621" s="3" t="str">
        <f t="shared" si="151"/>
        <v/>
      </c>
      <c r="CP621" s="3" t="str">
        <f t="shared" si="151"/>
        <v/>
      </c>
      <c r="CQ621" s="3" t="str">
        <f t="shared" si="156"/>
        <v/>
      </c>
      <c r="CR621" s="3" t="str">
        <f t="shared" si="156"/>
        <v/>
      </c>
      <c r="CS621" s="3" t="str">
        <f t="shared" si="156"/>
        <v/>
      </c>
      <c r="CT621" s="3" t="str">
        <f t="shared" si="156"/>
        <v/>
      </c>
      <c r="CU621" s="3" t="str">
        <f t="shared" si="156"/>
        <v/>
      </c>
      <c r="CV621" s="3" t="str">
        <f t="shared" si="156"/>
        <v/>
      </c>
      <c r="CW621" s="3" t="str">
        <f t="shared" si="156"/>
        <v/>
      </c>
      <c r="CX621" s="3" t="str">
        <f t="shared" si="156"/>
        <v/>
      </c>
      <c r="CY621" s="3" t="str">
        <f t="shared" si="156"/>
        <v/>
      </c>
      <c r="CZ621" s="3" t="str">
        <f t="shared" si="156"/>
        <v/>
      </c>
      <c r="DA621" s="3" t="str">
        <f t="shared" si="156"/>
        <v/>
      </c>
      <c r="DB621" s="3" t="str">
        <f t="shared" si="156"/>
        <v/>
      </c>
      <c r="DC621" s="3" t="str">
        <f t="shared" si="152"/>
        <v/>
      </c>
      <c r="DD621" s="3" t="str">
        <f t="shared" si="152"/>
        <v/>
      </c>
      <c r="DE621" s="3" t="str">
        <f t="shared" si="152"/>
        <v/>
      </c>
      <c r="DF621" s="3" t="str">
        <f t="shared" si="152"/>
        <v/>
      </c>
      <c r="DG621" s="3" t="str">
        <f t="shared" si="150"/>
        <v/>
      </c>
      <c r="DH621" s="3" t="str">
        <f t="shared" si="150"/>
        <v/>
      </c>
      <c r="DI621" s="3" t="str">
        <f t="shared" si="150"/>
        <v/>
      </c>
      <c r="DJ621" s="3" t="str">
        <f t="shared" si="150"/>
        <v/>
      </c>
      <c r="DK621" s="3" t="str">
        <f t="shared" si="150"/>
        <v/>
      </c>
      <c r="DL621" s="3" t="str">
        <f t="shared" si="150"/>
        <v/>
      </c>
      <c r="DM621" s="3" t="str">
        <f t="shared" si="145"/>
        <v/>
      </c>
      <c r="DN621" s="3" t="str">
        <f t="shared" si="145"/>
        <v/>
      </c>
      <c r="DO621" s="3" t="str">
        <f t="shared" si="145"/>
        <v/>
      </c>
      <c r="DP621" s="3" t="str">
        <f t="shared" si="145"/>
        <v/>
      </c>
      <c r="DQ621" s="3" t="str">
        <f t="shared" si="145"/>
        <v/>
      </c>
      <c r="DR621" s="3" t="str">
        <f t="shared" si="145"/>
        <v/>
      </c>
      <c r="DS621" s="3" t="str">
        <f t="shared" si="145"/>
        <v/>
      </c>
      <c r="DT621" s="3" t="str">
        <f t="shared" si="145"/>
        <v/>
      </c>
      <c r="DU621" s="3" t="str">
        <f t="shared" si="155"/>
        <v/>
      </c>
      <c r="DV621" s="3" t="str">
        <f t="shared" si="155"/>
        <v/>
      </c>
    </row>
    <row r="622" spans="1:126" ht="60">
      <c r="A622" t="s">
        <v>115</v>
      </c>
      <c r="B622">
        <v>2018</v>
      </c>
      <c r="C622" t="s">
        <v>114</v>
      </c>
      <c r="D622">
        <v>106990</v>
      </c>
      <c r="E622" s="31">
        <v>1318217336888</v>
      </c>
      <c r="F622" t="s">
        <v>949</v>
      </c>
      <c r="G622">
        <v>325212</v>
      </c>
      <c r="H622" t="s">
        <v>950</v>
      </c>
      <c r="I622" t="s">
        <v>951</v>
      </c>
      <c r="J622" t="s">
        <v>626</v>
      </c>
      <c r="K622" t="s">
        <v>148</v>
      </c>
      <c r="L622">
        <v>77651</v>
      </c>
      <c r="M622" s="3" t="str">
        <f t="shared" si="147"/>
        <v>95. USED AS A REACTANT, 96. P101  FEEDSTOCKS, 97. P102  RAW MATERIALS</v>
      </c>
      <c r="N622" s="3" t="s">
        <v>66</v>
      </c>
      <c r="O622" s="3" t="s">
        <v>1467</v>
      </c>
      <c r="P622">
        <v>3643</v>
      </c>
      <c r="Q622">
        <v>3760</v>
      </c>
      <c r="R622">
        <v>7403</v>
      </c>
      <c r="S622" s="3" t="s">
        <v>1405</v>
      </c>
      <c r="T622" s="3" t="s">
        <v>1405</v>
      </c>
      <c r="U622" s="3" t="s">
        <v>1405</v>
      </c>
      <c r="V622" s="3" t="s">
        <v>1405</v>
      </c>
      <c r="W622" s="3" t="s">
        <v>1405</v>
      </c>
      <c r="X622" s="3" t="s">
        <v>1405</v>
      </c>
      <c r="Y622" s="3" t="s">
        <v>1407</v>
      </c>
      <c r="Z622" s="3" t="s">
        <v>1407</v>
      </c>
      <c r="AA622" s="3" t="s">
        <v>1407</v>
      </c>
      <c r="AB622" s="3" t="s">
        <v>1405</v>
      </c>
      <c r="AC622" s="3" t="s">
        <v>1405</v>
      </c>
      <c r="AD622" s="3" t="s">
        <v>1405</v>
      </c>
      <c r="AE622" s="3" t="s">
        <v>1405</v>
      </c>
      <c r="AF622" s="3" t="s">
        <v>1405</v>
      </c>
      <c r="AG622" s="3" t="s">
        <v>1405</v>
      </c>
      <c r="AH622" s="3" t="s">
        <v>1405</v>
      </c>
      <c r="AI622" s="3" t="s">
        <v>1405</v>
      </c>
      <c r="AJ622" s="3" t="s">
        <v>1405</v>
      </c>
      <c r="AK622" s="3" t="s">
        <v>1405</v>
      </c>
      <c r="AL622" s="3" t="s">
        <v>1405</v>
      </c>
      <c r="AM622" s="3" t="s">
        <v>1405</v>
      </c>
      <c r="AN622" s="3" t="s">
        <v>1405</v>
      </c>
      <c r="AO622" s="3" t="s">
        <v>1405</v>
      </c>
      <c r="AP622" s="3" t="s">
        <v>1405</v>
      </c>
      <c r="AQ622" s="3" t="s">
        <v>1405</v>
      </c>
      <c r="AR622" s="3" t="s">
        <v>1405</v>
      </c>
      <c r="AS622" s="3" t="s">
        <v>1405</v>
      </c>
      <c r="AT622" s="3" t="s">
        <v>1405</v>
      </c>
      <c r="AU622" s="3" t="s">
        <v>1405</v>
      </c>
      <c r="AV622" s="3" t="s">
        <v>1405</v>
      </c>
      <c r="AW622" s="3" t="s">
        <v>1405</v>
      </c>
      <c r="AX622" s="3" t="s">
        <v>1405</v>
      </c>
      <c r="AY622" s="3" t="s">
        <v>1405</v>
      </c>
      <c r="AZ622" s="3" t="s">
        <v>1405</v>
      </c>
      <c r="BA622" s="3" t="s">
        <v>1405</v>
      </c>
      <c r="BB622" s="3" t="s">
        <v>1405</v>
      </c>
      <c r="BC622" s="3" t="s">
        <v>1405</v>
      </c>
      <c r="BD622" s="3" t="s">
        <v>1405</v>
      </c>
      <c r="BE622" s="3" t="s">
        <v>1405</v>
      </c>
      <c r="BF622" s="3" t="s">
        <v>1405</v>
      </c>
      <c r="BG622" s="3" t="s">
        <v>1405</v>
      </c>
      <c r="BH622" s="3" t="s">
        <v>1405</v>
      </c>
      <c r="BI622" s="3" t="s">
        <v>1405</v>
      </c>
      <c r="BJ622" s="3" t="s">
        <v>1405</v>
      </c>
      <c r="BK622" s="3" t="s">
        <v>1405</v>
      </c>
      <c r="BL622" s="3" t="s">
        <v>1405</v>
      </c>
      <c r="BM622" s="3" t="s">
        <v>1405</v>
      </c>
      <c r="BN622" s="3" t="s">
        <v>1405</v>
      </c>
      <c r="BO622" s="3" t="s">
        <v>1405</v>
      </c>
      <c r="BP622" s="3" t="s">
        <v>1405</v>
      </c>
      <c r="BQ622" s="3" t="s">
        <v>1405</v>
      </c>
      <c r="BR622" s="3" t="s">
        <v>1405</v>
      </c>
      <c r="BS622" s="3" t="s">
        <v>1405</v>
      </c>
      <c r="BT622" s="3" t="s">
        <v>1405</v>
      </c>
      <c r="BU622" s="3" t="str">
        <f t="shared" si="154"/>
        <v/>
      </c>
      <c r="BV622" s="3" t="str">
        <f t="shared" si="154"/>
        <v/>
      </c>
      <c r="BW622" s="3" t="str">
        <f t="shared" si="154"/>
        <v/>
      </c>
      <c r="BX622" s="3" t="str">
        <f t="shared" si="154"/>
        <v/>
      </c>
      <c r="BY622" s="3" t="str">
        <f t="shared" si="154"/>
        <v/>
      </c>
      <c r="BZ622" s="3" t="str">
        <f t="shared" si="154"/>
        <v/>
      </c>
      <c r="CA622" s="3" t="str">
        <f t="shared" si="154"/>
        <v>95. USED AS A REACTANT</v>
      </c>
      <c r="CB622" s="3" t="str">
        <f t="shared" si="154"/>
        <v>96. P101  FEEDSTOCKS</v>
      </c>
      <c r="CC622" s="3" t="str">
        <f t="shared" si="154"/>
        <v>97. P102  RAW MATERIALS</v>
      </c>
      <c r="CD622" s="3" t="str">
        <f t="shared" si="157"/>
        <v/>
      </c>
      <c r="CE622" s="3" t="str">
        <f t="shared" si="157"/>
        <v/>
      </c>
      <c r="CF622" s="3" t="str">
        <f t="shared" si="157"/>
        <v/>
      </c>
      <c r="CG622" s="3" t="str">
        <f t="shared" si="157"/>
        <v/>
      </c>
      <c r="CH622" s="3" t="str">
        <f t="shared" si="157"/>
        <v/>
      </c>
      <c r="CI622" s="3" t="str">
        <f t="shared" si="151"/>
        <v/>
      </c>
      <c r="CJ622" s="3" t="str">
        <f t="shared" si="151"/>
        <v/>
      </c>
      <c r="CK622" s="3" t="str">
        <f t="shared" si="151"/>
        <v/>
      </c>
      <c r="CL622" s="3" t="str">
        <f t="shared" si="151"/>
        <v/>
      </c>
      <c r="CM622" s="3" t="str">
        <f t="shared" si="151"/>
        <v/>
      </c>
      <c r="CN622" s="3" t="str">
        <f t="shared" si="151"/>
        <v/>
      </c>
      <c r="CO622" s="3" t="str">
        <f t="shared" si="151"/>
        <v/>
      </c>
      <c r="CP622" s="3" t="str">
        <f t="shared" si="151"/>
        <v/>
      </c>
      <c r="CQ622" s="3" t="str">
        <f t="shared" si="156"/>
        <v/>
      </c>
      <c r="CR622" s="3" t="str">
        <f t="shared" si="156"/>
        <v/>
      </c>
      <c r="CS622" s="3" t="str">
        <f t="shared" si="156"/>
        <v/>
      </c>
      <c r="CT622" s="3" t="str">
        <f t="shared" si="156"/>
        <v/>
      </c>
      <c r="CU622" s="3" t="str">
        <f t="shared" si="156"/>
        <v/>
      </c>
      <c r="CV622" s="3" t="str">
        <f t="shared" si="156"/>
        <v/>
      </c>
      <c r="CW622" s="3" t="str">
        <f t="shared" si="156"/>
        <v/>
      </c>
      <c r="CX622" s="3" t="str">
        <f t="shared" si="156"/>
        <v/>
      </c>
      <c r="CY622" s="3" t="str">
        <f t="shared" si="156"/>
        <v/>
      </c>
      <c r="CZ622" s="3" t="str">
        <f t="shared" si="156"/>
        <v/>
      </c>
      <c r="DA622" s="3" t="str">
        <f t="shared" si="156"/>
        <v/>
      </c>
      <c r="DB622" s="3" t="str">
        <f t="shared" si="156"/>
        <v/>
      </c>
      <c r="DC622" s="3" t="str">
        <f t="shared" si="152"/>
        <v/>
      </c>
      <c r="DD622" s="3" t="str">
        <f t="shared" si="152"/>
        <v/>
      </c>
      <c r="DE622" s="3" t="str">
        <f t="shared" si="152"/>
        <v/>
      </c>
      <c r="DF622" s="3" t="str">
        <f t="shared" si="152"/>
        <v/>
      </c>
      <c r="DG622" s="3" t="str">
        <f t="shared" si="150"/>
        <v/>
      </c>
      <c r="DH622" s="3" t="str">
        <f t="shared" si="150"/>
        <v/>
      </c>
      <c r="DI622" s="3" t="str">
        <f t="shared" si="150"/>
        <v/>
      </c>
      <c r="DJ622" s="3" t="str">
        <f t="shared" si="150"/>
        <v/>
      </c>
      <c r="DK622" s="3" t="str">
        <f t="shared" si="150"/>
        <v/>
      </c>
      <c r="DL622" s="3" t="str">
        <f t="shared" si="150"/>
        <v/>
      </c>
      <c r="DM622" s="3" t="str">
        <f t="shared" si="145"/>
        <v/>
      </c>
      <c r="DN622" s="3" t="str">
        <f t="shared" si="145"/>
        <v/>
      </c>
      <c r="DO622" s="3" t="str">
        <f t="shared" si="145"/>
        <v/>
      </c>
      <c r="DP622" s="3" t="str">
        <f t="shared" si="145"/>
        <v/>
      </c>
      <c r="DQ622" s="3" t="str">
        <f t="shared" si="145"/>
        <v/>
      </c>
      <c r="DR622" s="3" t="str">
        <f t="shared" si="145"/>
        <v/>
      </c>
      <c r="DS622" s="3" t="str">
        <f t="shared" si="145"/>
        <v/>
      </c>
      <c r="DT622" s="3" t="str">
        <f t="shared" si="145"/>
        <v/>
      </c>
      <c r="DU622" s="3" t="str">
        <f t="shared" si="155"/>
        <v/>
      </c>
      <c r="DV622" s="3" t="str">
        <f t="shared" si="155"/>
        <v/>
      </c>
    </row>
    <row r="623" spans="1:126" ht="60">
      <c r="A623" t="s">
        <v>115</v>
      </c>
      <c r="B623">
        <v>2019</v>
      </c>
      <c r="C623" t="s">
        <v>114</v>
      </c>
      <c r="D623">
        <v>106990</v>
      </c>
      <c r="E623" s="31">
        <v>1319218287516</v>
      </c>
      <c r="F623" t="s">
        <v>949</v>
      </c>
      <c r="G623">
        <v>325212</v>
      </c>
      <c r="H623" t="s">
        <v>950</v>
      </c>
      <c r="I623" t="s">
        <v>951</v>
      </c>
      <c r="J623" t="s">
        <v>626</v>
      </c>
      <c r="K623" t="s">
        <v>148</v>
      </c>
      <c r="L623">
        <v>77651</v>
      </c>
      <c r="M623" s="3" t="str">
        <f t="shared" si="147"/>
        <v>95. USED AS A REACTANT, 96. P101  FEEDSTOCKS, 97. P102  RAW MATERIALS</v>
      </c>
      <c r="N623" s="3" t="s">
        <v>66</v>
      </c>
      <c r="O623" s="3" t="s">
        <v>1467</v>
      </c>
      <c r="P623">
        <v>3523</v>
      </c>
      <c r="Q623">
        <v>4377</v>
      </c>
      <c r="R623">
        <v>7900</v>
      </c>
      <c r="S623" s="3" t="s">
        <v>1405</v>
      </c>
      <c r="T623" s="3" t="s">
        <v>1405</v>
      </c>
      <c r="U623" s="3" t="s">
        <v>1405</v>
      </c>
      <c r="V623" s="3" t="s">
        <v>1405</v>
      </c>
      <c r="W623" s="3" t="s">
        <v>1405</v>
      </c>
      <c r="X623" s="3" t="s">
        <v>1405</v>
      </c>
      <c r="Y623" s="3" t="s">
        <v>1407</v>
      </c>
      <c r="Z623" s="3" t="s">
        <v>1407</v>
      </c>
      <c r="AA623" s="3" t="s">
        <v>1407</v>
      </c>
      <c r="AB623" s="3" t="s">
        <v>1405</v>
      </c>
      <c r="AC623" s="3" t="s">
        <v>1405</v>
      </c>
      <c r="AD623" s="3" t="s">
        <v>1405</v>
      </c>
      <c r="AE623" s="3" t="s">
        <v>1405</v>
      </c>
      <c r="AF623" s="3" t="s">
        <v>1405</v>
      </c>
      <c r="AG623" s="3" t="s">
        <v>1405</v>
      </c>
      <c r="AH623" s="3" t="s">
        <v>1405</v>
      </c>
      <c r="AI623" s="3" t="s">
        <v>1405</v>
      </c>
      <c r="AJ623" s="3" t="s">
        <v>1405</v>
      </c>
      <c r="AK623" s="3" t="s">
        <v>1405</v>
      </c>
      <c r="AL623" s="3" t="s">
        <v>1405</v>
      </c>
      <c r="AM623" s="3" t="s">
        <v>1405</v>
      </c>
      <c r="AN623" s="3" t="s">
        <v>1405</v>
      </c>
      <c r="AO623" s="3" t="s">
        <v>1405</v>
      </c>
      <c r="AP623" s="3" t="s">
        <v>1405</v>
      </c>
      <c r="AQ623" s="3" t="s">
        <v>1405</v>
      </c>
      <c r="AR623" s="3" t="s">
        <v>1405</v>
      </c>
      <c r="AS623" s="3" t="s">
        <v>1405</v>
      </c>
      <c r="AT623" s="3" t="s">
        <v>1405</v>
      </c>
      <c r="AU623" s="3" t="s">
        <v>1405</v>
      </c>
      <c r="AV623" s="3" t="s">
        <v>1405</v>
      </c>
      <c r="AW623" s="3" t="s">
        <v>1405</v>
      </c>
      <c r="AX623" s="3" t="s">
        <v>1405</v>
      </c>
      <c r="AY623" s="3" t="s">
        <v>1405</v>
      </c>
      <c r="AZ623" s="3" t="s">
        <v>1405</v>
      </c>
      <c r="BA623" s="3" t="s">
        <v>1405</v>
      </c>
      <c r="BB623" s="3" t="s">
        <v>1405</v>
      </c>
      <c r="BC623" s="3" t="s">
        <v>1405</v>
      </c>
      <c r="BD623" s="3" t="s">
        <v>1405</v>
      </c>
      <c r="BE623" s="3" t="s">
        <v>1405</v>
      </c>
      <c r="BF623" s="3" t="s">
        <v>1405</v>
      </c>
      <c r="BG623" s="3" t="s">
        <v>1405</v>
      </c>
      <c r="BH623" s="3" t="s">
        <v>1405</v>
      </c>
      <c r="BI623" s="3" t="s">
        <v>1405</v>
      </c>
      <c r="BJ623" s="3" t="s">
        <v>1405</v>
      </c>
      <c r="BK623" s="3" t="s">
        <v>1405</v>
      </c>
      <c r="BL623" s="3" t="s">
        <v>1405</v>
      </c>
      <c r="BM623" s="3" t="s">
        <v>1405</v>
      </c>
      <c r="BN623" s="3" t="s">
        <v>1405</v>
      </c>
      <c r="BO623" s="3" t="s">
        <v>1405</v>
      </c>
      <c r="BP623" s="3" t="s">
        <v>1405</v>
      </c>
      <c r="BQ623" s="3" t="s">
        <v>1405</v>
      </c>
      <c r="BR623" s="3" t="s">
        <v>1405</v>
      </c>
      <c r="BS623" s="3" t="s">
        <v>1405</v>
      </c>
      <c r="BT623" s="3" t="s">
        <v>1405</v>
      </c>
      <c r="BU623" s="3" t="str">
        <f t="shared" si="154"/>
        <v/>
      </c>
      <c r="BV623" s="3" t="str">
        <f t="shared" si="154"/>
        <v/>
      </c>
      <c r="BW623" s="3" t="str">
        <f t="shared" si="154"/>
        <v/>
      </c>
      <c r="BX623" s="3" t="str">
        <f t="shared" si="154"/>
        <v/>
      </c>
      <c r="BY623" s="3" t="str">
        <f t="shared" si="154"/>
        <v/>
      </c>
      <c r="BZ623" s="3" t="str">
        <f t="shared" si="154"/>
        <v/>
      </c>
      <c r="CA623" s="3" t="str">
        <f t="shared" si="154"/>
        <v>95. USED AS A REACTANT</v>
      </c>
      <c r="CB623" s="3" t="str">
        <f t="shared" si="154"/>
        <v>96. P101  FEEDSTOCKS</v>
      </c>
      <c r="CC623" s="3" t="str">
        <f t="shared" si="154"/>
        <v>97. P102  RAW MATERIALS</v>
      </c>
      <c r="CD623" s="3" t="str">
        <f t="shared" si="157"/>
        <v/>
      </c>
      <c r="CE623" s="3" t="str">
        <f t="shared" si="157"/>
        <v/>
      </c>
      <c r="CF623" s="3" t="str">
        <f t="shared" si="157"/>
        <v/>
      </c>
      <c r="CG623" s="3" t="str">
        <f t="shared" si="157"/>
        <v/>
      </c>
      <c r="CH623" s="3" t="str">
        <f t="shared" si="157"/>
        <v/>
      </c>
      <c r="CI623" s="3" t="str">
        <f t="shared" si="151"/>
        <v/>
      </c>
      <c r="CJ623" s="3" t="str">
        <f t="shared" si="151"/>
        <v/>
      </c>
      <c r="CK623" s="3" t="str">
        <f t="shared" si="151"/>
        <v/>
      </c>
      <c r="CL623" s="3" t="str">
        <f t="shared" si="151"/>
        <v/>
      </c>
      <c r="CM623" s="3" t="str">
        <f t="shared" si="151"/>
        <v/>
      </c>
      <c r="CN623" s="3" t="str">
        <f t="shared" si="151"/>
        <v/>
      </c>
      <c r="CO623" s="3" t="str">
        <f t="shared" si="151"/>
        <v/>
      </c>
      <c r="CP623" s="3" t="str">
        <f t="shared" si="151"/>
        <v/>
      </c>
      <c r="CQ623" s="3" t="str">
        <f t="shared" si="156"/>
        <v/>
      </c>
      <c r="CR623" s="3" t="str">
        <f t="shared" si="156"/>
        <v/>
      </c>
      <c r="CS623" s="3" t="str">
        <f t="shared" si="156"/>
        <v/>
      </c>
      <c r="CT623" s="3" t="str">
        <f t="shared" si="156"/>
        <v/>
      </c>
      <c r="CU623" s="3" t="str">
        <f t="shared" si="156"/>
        <v/>
      </c>
      <c r="CV623" s="3" t="str">
        <f t="shared" si="156"/>
        <v/>
      </c>
      <c r="CW623" s="3" t="str">
        <f t="shared" si="156"/>
        <v/>
      </c>
      <c r="CX623" s="3" t="str">
        <f t="shared" si="156"/>
        <v/>
      </c>
      <c r="CY623" s="3" t="str">
        <f t="shared" si="156"/>
        <v/>
      </c>
      <c r="CZ623" s="3" t="str">
        <f t="shared" si="156"/>
        <v/>
      </c>
      <c r="DA623" s="3" t="str">
        <f t="shared" si="156"/>
        <v/>
      </c>
      <c r="DB623" s="3" t="str">
        <f t="shared" si="156"/>
        <v/>
      </c>
      <c r="DC623" s="3" t="str">
        <f t="shared" si="152"/>
        <v/>
      </c>
      <c r="DD623" s="3" t="str">
        <f t="shared" si="152"/>
        <v/>
      </c>
      <c r="DE623" s="3" t="str">
        <f t="shared" si="152"/>
        <v/>
      </c>
      <c r="DF623" s="3" t="str">
        <f t="shared" si="152"/>
        <v/>
      </c>
      <c r="DG623" s="3" t="str">
        <f t="shared" si="150"/>
        <v/>
      </c>
      <c r="DH623" s="3" t="str">
        <f t="shared" si="150"/>
        <v/>
      </c>
      <c r="DI623" s="3" t="str">
        <f t="shared" si="150"/>
        <v/>
      </c>
      <c r="DJ623" s="3" t="str">
        <f t="shared" si="150"/>
        <v/>
      </c>
      <c r="DK623" s="3" t="str">
        <f t="shared" si="150"/>
        <v/>
      </c>
      <c r="DL623" s="3" t="str">
        <f t="shared" si="150"/>
        <v/>
      </c>
      <c r="DM623" s="3" t="str">
        <f t="shared" si="145"/>
        <v/>
      </c>
      <c r="DN623" s="3" t="str">
        <f t="shared" si="145"/>
        <v/>
      </c>
      <c r="DO623" s="3" t="str">
        <f t="shared" si="145"/>
        <v/>
      </c>
      <c r="DP623" s="3" t="str">
        <f t="shared" si="145"/>
        <v/>
      </c>
      <c r="DQ623" s="3" t="str">
        <f t="shared" si="145"/>
        <v/>
      </c>
      <c r="DR623" s="3" t="str">
        <f t="shared" si="145"/>
        <v/>
      </c>
      <c r="DS623" s="3" t="str">
        <f t="shared" si="145"/>
        <v/>
      </c>
      <c r="DT623" s="3" t="str">
        <f t="shared" si="145"/>
        <v/>
      </c>
      <c r="DU623" s="3" t="str">
        <f t="shared" si="155"/>
        <v/>
      </c>
      <c r="DV623" s="3" t="str">
        <f t="shared" si="155"/>
        <v/>
      </c>
    </row>
    <row r="624" spans="1:126" ht="75">
      <c r="A624" t="s">
        <v>115</v>
      </c>
      <c r="B624">
        <v>2020</v>
      </c>
      <c r="C624" t="s">
        <v>114</v>
      </c>
      <c r="D624">
        <v>106990</v>
      </c>
      <c r="E624" s="31">
        <v>1320219347313</v>
      </c>
      <c r="F624" t="s">
        <v>949</v>
      </c>
      <c r="G624">
        <v>325212</v>
      </c>
      <c r="H624" t="s">
        <v>950</v>
      </c>
      <c r="I624" t="s">
        <v>951</v>
      </c>
      <c r="J624" t="s">
        <v>626</v>
      </c>
      <c r="K624" t="s">
        <v>148</v>
      </c>
      <c r="L624">
        <v>77651</v>
      </c>
      <c r="M624" s="3" t="str">
        <f t="shared" si="147"/>
        <v>133. ANCILLARY OR OTHER USE, 142. Z399  OTHER</v>
      </c>
      <c r="N624" s="3" t="s">
        <v>66</v>
      </c>
      <c r="O624" s="3" t="s">
        <v>1468</v>
      </c>
      <c r="P624">
        <v>11721</v>
      </c>
      <c r="Q624">
        <v>974</v>
      </c>
      <c r="R624">
        <v>12695</v>
      </c>
      <c r="S624" s="3" t="s">
        <v>1405</v>
      </c>
      <c r="T624" s="3" t="s">
        <v>1405</v>
      </c>
      <c r="U624" s="3" t="s">
        <v>1405</v>
      </c>
      <c r="V624" s="3" t="s">
        <v>1405</v>
      </c>
      <c r="W624" s="3" t="s">
        <v>1405</v>
      </c>
      <c r="X624" s="3" t="s">
        <v>1405</v>
      </c>
      <c r="Y624" s="3" t="s">
        <v>1405</v>
      </c>
      <c r="Z624" s="3" t="s">
        <v>1405</v>
      </c>
      <c r="AA624" s="3" t="s">
        <v>1405</v>
      </c>
      <c r="AB624" s="3" t="s">
        <v>1405</v>
      </c>
      <c r="AC624" s="3" t="s">
        <v>1405</v>
      </c>
      <c r="AD624" s="3" t="s">
        <v>1405</v>
      </c>
      <c r="AE624" s="3" t="s">
        <v>1405</v>
      </c>
      <c r="AF624" s="3" t="s">
        <v>1405</v>
      </c>
      <c r="AG624" s="3" t="s">
        <v>1405</v>
      </c>
      <c r="AH624" s="3" t="s">
        <v>1405</v>
      </c>
      <c r="AI624" s="3" t="s">
        <v>1405</v>
      </c>
      <c r="AJ624" s="3" t="s">
        <v>1405</v>
      </c>
      <c r="AK624" s="3" t="s">
        <v>1405</v>
      </c>
      <c r="AL624" s="3" t="s">
        <v>1405</v>
      </c>
      <c r="AM624" s="3" t="s">
        <v>1405</v>
      </c>
      <c r="AN624" s="3" t="s">
        <v>1405</v>
      </c>
      <c r="AO624" s="3" t="s">
        <v>1405</v>
      </c>
      <c r="AP624" s="3" t="s">
        <v>1405</v>
      </c>
      <c r="AQ624" s="3" t="s">
        <v>1405</v>
      </c>
      <c r="AR624" s="3" t="s">
        <v>1405</v>
      </c>
      <c r="AS624" s="3" t="s">
        <v>1405</v>
      </c>
      <c r="AT624" s="3" t="s">
        <v>1405</v>
      </c>
      <c r="AU624" s="3" t="s">
        <v>1405</v>
      </c>
      <c r="AV624" s="3" t="s">
        <v>1405</v>
      </c>
      <c r="AW624" s="3" t="s">
        <v>1405</v>
      </c>
      <c r="AX624" s="3" t="s">
        <v>1405</v>
      </c>
      <c r="AY624" s="3" t="s">
        <v>1405</v>
      </c>
      <c r="AZ624" s="3" t="s">
        <v>1405</v>
      </c>
      <c r="BA624" s="3" t="s">
        <v>1405</v>
      </c>
      <c r="BB624" s="3" t="s">
        <v>1405</v>
      </c>
      <c r="BC624" s="3" t="s">
        <v>1405</v>
      </c>
      <c r="BD624" s="3" t="s">
        <v>1405</v>
      </c>
      <c r="BE624" s="3" t="s">
        <v>1405</v>
      </c>
      <c r="BF624" s="3" t="s">
        <v>1405</v>
      </c>
      <c r="BG624" s="3" t="s">
        <v>1405</v>
      </c>
      <c r="BH624" s="3" t="s">
        <v>1405</v>
      </c>
      <c r="BI624" s="3" t="s">
        <v>1405</v>
      </c>
      <c r="BJ624" s="3" t="s">
        <v>1405</v>
      </c>
      <c r="BK624" s="3" t="s">
        <v>1407</v>
      </c>
      <c r="BL624" s="3" t="s">
        <v>1405</v>
      </c>
      <c r="BM624" s="3" t="s">
        <v>1405</v>
      </c>
      <c r="BN624" s="3" t="s">
        <v>1405</v>
      </c>
      <c r="BO624" s="3" t="s">
        <v>1405</v>
      </c>
      <c r="BP624" s="3" t="s">
        <v>1405</v>
      </c>
      <c r="BQ624" s="3" t="s">
        <v>1405</v>
      </c>
      <c r="BR624" s="3" t="s">
        <v>1405</v>
      </c>
      <c r="BS624" s="3" t="s">
        <v>1405</v>
      </c>
      <c r="BT624" s="3" t="s">
        <v>1407</v>
      </c>
      <c r="BU624" s="3" t="str">
        <f t="shared" si="154"/>
        <v/>
      </c>
      <c r="BV624" s="3" t="str">
        <f t="shared" si="154"/>
        <v/>
      </c>
      <c r="BW624" s="3" t="str">
        <f t="shared" si="154"/>
        <v/>
      </c>
      <c r="BX624" s="3" t="str">
        <f t="shared" si="154"/>
        <v/>
      </c>
      <c r="BY624" s="3" t="str">
        <f t="shared" si="154"/>
        <v/>
      </c>
      <c r="BZ624" s="3" t="str">
        <f t="shared" si="154"/>
        <v/>
      </c>
      <c r="CA624" s="3" t="str">
        <f t="shared" si="154"/>
        <v/>
      </c>
      <c r="CB624" s="3" t="str">
        <f t="shared" si="154"/>
        <v/>
      </c>
      <c r="CC624" s="3" t="str">
        <f t="shared" si="154"/>
        <v/>
      </c>
      <c r="CD624" s="3" t="str">
        <f t="shared" si="157"/>
        <v/>
      </c>
      <c r="CE624" s="3" t="str">
        <f t="shared" si="157"/>
        <v/>
      </c>
      <c r="CF624" s="3" t="str">
        <f t="shared" si="157"/>
        <v/>
      </c>
      <c r="CG624" s="3" t="str">
        <f t="shared" si="157"/>
        <v/>
      </c>
      <c r="CH624" s="3" t="str">
        <f t="shared" si="157"/>
        <v/>
      </c>
      <c r="CI624" s="3" t="str">
        <f t="shared" si="151"/>
        <v/>
      </c>
      <c r="CJ624" s="3" t="str">
        <f t="shared" si="151"/>
        <v/>
      </c>
      <c r="CK624" s="3" t="str">
        <f t="shared" si="151"/>
        <v/>
      </c>
      <c r="CL624" s="3" t="str">
        <f t="shared" si="151"/>
        <v/>
      </c>
      <c r="CM624" s="3" t="str">
        <f t="shared" si="151"/>
        <v/>
      </c>
      <c r="CN624" s="3" t="str">
        <f t="shared" si="151"/>
        <v/>
      </c>
      <c r="CO624" s="3" t="str">
        <f t="shared" si="151"/>
        <v/>
      </c>
      <c r="CP624" s="3" t="str">
        <f t="shared" si="151"/>
        <v/>
      </c>
      <c r="CQ624" s="3" t="str">
        <f t="shared" si="156"/>
        <v/>
      </c>
      <c r="CR624" s="3" t="str">
        <f t="shared" si="156"/>
        <v/>
      </c>
      <c r="CS624" s="3" t="str">
        <f t="shared" si="156"/>
        <v/>
      </c>
      <c r="CT624" s="3" t="str">
        <f t="shared" si="156"/>
        <v/>
      </c>
      <c r="CU624" s="3" t="str">
        <f t="shared" si="156"/>
        <v/>
      </c>
      <c r="CV624" s="3" t="str">
        <f t="shared" si="156"/>
        <v/>
      </c>
      <c r="CW624" s="3" t="str">
        <f t="shared" si="156"/>
        <v/>
      </c>
      <c r="CX624" s="3" t="str">
        <f t="shared" si="156"/>
        <v/>
      </c>
      <c r="CY624" s="3" t="str">
        <f t="shared" si="156"/>
        <v/>
      </c>
      <c r="CZ624" s="3" t="str">
        <f t="shared" si="156"/>
        <v/>
      </c>
      <c r="DA624" s="3" t="str">
        <f t="shared" si="156"/>
        <v/>
      </c>
      <c r="DB624" s="3" t="str">
        <f t="shared" si="156"/>
        <v/>
      </c>
      <c r="DC624" s="3" t="str">
        <f t="shared" si="152"/>
        <v/>
      </c>
      <c r="DD624" s="3" t="str">
        <f t="shared" si="152"/>
        <v/>
      </c>
      <c r="DE624" s="3" t="str">
        <f t="shared" si="152"/>
        <v/>
      </c>
      <c r="DF624" s="3" t="str">
        <f t="shared" si="152"/>
        <v/>
      </c>
      <c r="DG624" s="3" t="str">
        <f t="shared" si="150"/>
        <v/>
      </c>
      <c r="DH624" s="3" t="str">
        <f t="shared" si="150"/>
        <v/>
      </c>
      <c r="DI624" s="3" t="str">
        <f t="shared" si="150"/>
        <v/>
      </c>
      <c r="DJ624" s="3" t="str">
        <f t="shared" si="150"/>
        <v/>
      </c>
      <c r="DK624" s="3" t="str">
        <f t="shared" si="150"/>
        <v/>
      </c>
      <c r="DL624" s="3" t="str">
        <f t="shared" si="150"/>
        <v/>
      </c>
      <c r="DM624" s="3" t="str">
        <f t="shared" si="145"/>
        <v>133. ANCILLARY OR OTHER USE</v>
      </c>
      <c r="DN624" s="3" t="str">
        <f t="shared" ref="DN624:DT660" si="158">IF(BL624="Yes", DN$1,"")</f>
        <v/>
      </c>
      <c r="DO624" s="3" t="str">
        <f t="shared" si="158"/>
        <v/>
      </c>
      <c r="DP624" s="3" t="str">
        <f t="shared" si="158"/>
        <v/>
      </c>
      <c r="DQ624" s="3" t="str">
        <f t="shared" si="158"/>
        <v/>
      </c>
      <c r="DR624" s="3" t="str">
        <f t="shared" si="158"/>
        <v/>
      </c>
      <c r="DS624" s="3" t="str">
        <f t="shared" si="158"/>
        <v/>
      </c>
      <c r="DT624" s="3" t="str">
        <f t="shared" si="158"/>
        <v/>
      </c>
      <c r="DU624" s="3" t="str">
        <f t="shared" si="155"/>
        <v/>
      </c>
      <c r="DV624" s="3" t="str">
        <f t="shared" si="155"/>
        <v>142. Z399  OTHER</v>
      </c>
    </row>
    <row r="625" spans="1:126" ht="60">
      <c r="A625" t="s">
        <v>115</v>
      </c>
      <c r="B625">
        <v>2021</v>
      </c>
      <c r="C625" t="s">
        <v>114</v>
      </c>
      <c r="D625">
        <v>106990</v>
      </c>
      <c r="E625" s="31">
        <v>1321220327478</v>
      </c>
      <c r="F625" t="s">
        <v>949</v>
      </c>
      <c r="G625">
        <v>325212</v>
      </c>
      <c r="H625" t="s">
        <v>950</v>
      </c>
      <c r="I625" t="s">
        <v>951</v>
      </c>
      <c r="J625" t="s">
        <v>626</v>
      </c>
      <c r="K625" t="s">
        <v>148</v>
      </c>
      <c r="L625">
        <v>77651</v>
      </c>
      <c r="M625" s="3" t="str">
        <f t="shared" si="147"/>
        <v>95. USED AS A REACTANT, 96. P101  FEEDSTOCKS, 97. P102  RAW MATERIALS</v>
      </c>
      <c r="N625" s="3" t="s">
        <v>66</v>
      </c>
      <c r="O625" s="3" t="s">
        <v>1468</v>
      </c>
      <c r="P625">
        <v>6394</v>
      </c>
      <c r="Q625">
        <v>5436</v>
      </c>
      <c r="R625">
        <v>11830</v>
      </c>
      <c r="S625" s="3" t="s">
        <v>1405</v>
      </c>
      <c r="T625" s="3" t="s">
        <v>1405</v>
      </c>
      <c r="U625" s="3" t="s">
        <v>1405</v>
      </c>
      <c r="V625" s="3" t="s">
        <v>1405</v>
      </c>
      <c r="W625" s="3" t="s">
        <v>1405</v>
      </c>
      <c r="X625" s="3" t="s">
        <v>1405</v>
      </c>
      <c r="Y625" s="3" t="s">
        <v>1407</v>
      </c>
      <c r="Z625" s="3" t="s">
        <v>1407</v>
      </c>
      <c r="AA625" s="3" t="s">
        <v>1407</v>
      </c>
      <c r="AB625" s="3" t="s">
        <v>1405</v>
      </c>
      <c r="AC625" s="3" t="s">
        <v>1405</v>
      </c>
      <c r="AD625" s="3" t="s">
        <v>1405</v>
      </c>
      <c r="AE625" s="3" t="s">
        <v>1405</v>
      </c>
      <c r="AF625" s="3" t="s">
        <v>1405</v>
      </c>
      <c r="AG625" s="3" t="s">
        <v>1405</v>
      </c>
      <c r="AH625" s="3" t="s">
        <v>1405</v>
      </c>
      <c r="AI625" s="3" t="s">
        <v>1405</v>
      </c>
      <c r="AJ625" s="3" t="s">
        <v>1405</v>
      </c>
      <c r="AK625" s="3" t="s">
        <v>1405</v>
      </c>
      <c r="AL625" s="3" t="s">
        <v>1405</v>
      </c>
      <c r="AM625" s="3" t="s">
        <v>1405</v>
      </c>
      <c r="AN625" s="3" t="s">
        <v>1405</v>
      </c>
      <c r="AO625" s="3" t="s">
        <v>1405</v>
      </c>
      <c r="AP625" s="3" t="s">
        <v>1405</v>
      </c>
      <c r="AQ625" s="3" t="s">
        <v>1405</v>
      </c>
      <c r="AR625" s="3" t="s">
        <v>1405</v>
      </c>
      <c r="AS625" s="3" t="s">
        <v>1405</v>
      </c>
      <c r="AT625" s="3" t="s">
        <v>1405</v>
      </c>
      <c r="AU625" s="3" t="s">
        <v>1405</v>
      </c>
      <c r="AV625" s="3" t="s">
        <v>1405</v>
      </c>
      <c r="AW625" s="3" t="s">
        <v>1405</v>
      </c>
      <c r="AX625" s="3" t="s">
        <v>1405</v>
      </c>
      <c r="AY625" s="3" t="s">
        <v>1405</v>
      </c>
      <c r="AZ625" s="3" t="s">
        <v>1405</v>
      </c>
      <c r="BA625" s="3" t="s">
        <v>1405</v>
      </c>
      <c r="BB625" s="3" t="s">
        <v>1405</v>
      </c>
      <c r="BC625" s="3" t="s">
        <v>1405</v>
      </c>
      <c r="BD625" s="3" t="s">
        <v>1405</v>
      </c>
      <c r="BE625" s="3" t="s">
        <v>1405</v>
      </c>
      <c r="BF625" s="3" t="s">
        <v>1405</v>
      </c>
      <c r="BG625" s="3" t="s">
        <v>1405</v>
      </c>
      <c r="BH625" s="3" t="s">
        <v>1405</v>
      </c>
      <c r="BI625" s="3" t="s">
        <v>1405</v>
      </c>
      <c r="BJ625" s="3" t="s">
        <v>1405</v>
      </c>
      <c r="BK625" s="3" t="s">
        <v>1405</v>
      </c>
      <c r="BL625" s="3" t="s">
        <v>1405</v>
      </c>
      <c r="BM625" s="3" t="s">
        <v>1405</v>
      </c>
      <c r="BN625" s="3" t="s">
        <v>1405</v>
      </c>
      <c r="BO625" s="3" t="s">
        <v>1405</v>
      </c>
      <c r="BP625" s="3" t="s">
        <v>1405</v>
      </c>
      <c r="BQ625" s="3" t="s">
        <v>1405</v>
      </c>
      <c r="BR625" s="3" t="s">
        <v>1405</v>
      </c>
      <c r="BS625" s="3" t="s">
        <v>1405</v>
      </c>
      <c r="BT625" s="3" t="s">
        <v>1405</v>
      </c>
      <c r="BU625" s="3" t="str">
        <f t="shared" si="154"/>
        <v/>
      </c>
      <c r="BV625" s="3" t="str">
        <f t="shared" si="154"/>
        <v/>
      </c>
      <c r="BW625" s="3" t="str">
        <f t="shared" si="154"/>
        <v/>
      </c>
      <c r="BX625" s="3" t="str">
        <f t="shared" si="154"/>
        <v/>
      </c>
      <c r="BY625" s="3" t="str">
        <f t="shared" si="154"/>
        <v/>
      </c>
      <c r="BZ625" s="3" t="str">
        <f t="shared" si="154"/>
        <v/>
      </c>
      <c r="CA625" s="3" t="str">
        <f t="shared" si="154"/>
        <v>95. USED AS A REACTANT</v>
      </c>
      <c r="CB625" s="3" t="str">
        <f t="shared" si="154"/>
        <v>96. P101  FEEDSTOCKS</v>
      </c>
      <c r="CC625" s="3" t="str">
        <f t="shared" si="154"/>
        <v>97. P102  RAW MATERIALS</v>
      </c>
      <c r="CD625" s="3" t="str">
        <f t="shared" si="157"/>
        <v/>
      </c>
      <c r="CE625" s="3" t="str">
        <f t="shared" si="157"/>
        <v/>
      </c>
      <c r="CF625" s="3" t="str">
        <f t="shared" si="157"/>
        <v/>
      </c>
      <c r="CG625" s="3" t="str">
        <f t="shared" si="157"/>
        <v/>
      </c>
      <c r="CH625" s="3" t="str">
        <f t="shared" si="157"/>
        <v/>
      </c>
      <c r="CI625" s="3" t="str">
        <f t="shared" si="151"/>
        <v/>
      </c>
      <c r="CJ625" s="3" t="str">
        <f t="shared" si="151"/>
        <v/>
      </c>
      <c r="CK625" s="3" t="str">
        <f t="shared" si="151"/>
        <v/>
      </c>
      <c r="CL625" s="3" t="str">
        <f t="shared" si="151"/>
        <v/>
      </c>
      <c r="CM625" s="3" t="str">
        <f t="shared" si="151"/>
        <v/>
      </c>
      <c r="CN625" s="3" t="str">
        <f t="shared" si="151"/>
        <v/>
      </c>
      <c r="CO625" s="3" t="str">
        <f t="shared" si="151"/>
        <v/>
      </c>
      <c r="CP625" s="3" t="str">
        <f t="shared" si="151"/>
        <v/>
      </c>
      <c r="CQ625" s="3" t="str">
        <f t="shared" si="156"/>
        <v/>
      </c>
      <c r="CR625" s="3" t="str">
        <f t="shared" si="156"/>
        <v/>
      </c>
      <c r="CS625" s="3" t="str">
        <f t="shared" si="156"/>
        <v/>
      </c>
      <c r="CT625" s="3" t="str">
        <f t="shared" si="156"/>
        <v/>
      </c>
      <c r="CU625" s="3" t="str">
        <f t="shared" si="156"/>
        <v/>
      </c>
      <c r="CV625" s="3" t="str">
        <f t="shared" si="156"/>
        <v/>
      </c>
      <c r="CW625" s="3" t="str">
        <f t="shared" si="156"/>
        <v/>
      </c>
      <c r="CX625" s="3" t="str">
        <f t="shared" si="156"/>
        <v/>
      </c>
      <c r="CY625" s="3" t="str">
        <f t="shared" si="156"/>
        <v/>
      </c>
      <c r="CZ625" s="3" t="str">
        <f t="shared" si="156"/>
        <v/>
      </c>
      <c r="DA625" s="3" t="str">
        <f t="shared" si="156"/>
        <v/>
      </c>
      <c r="DB625" s="3" t="str">
        <f t="shared" si="156"/>
        <v/>
      </c>
      <c r="DC625" s="3" t="str">
        <f t="shared" si="152"/>
        <v/>
      </c>
      <c r="DD625" s="3" t="str">
        <f t="shared" si="152"/>
        <v/>
      </c>
      <c r="DE625" s="3" t="str">
        <f t="shared" si="152"/>
        <v/>
      </c>
      <c r="DF625" s="3" t="str">
        <f t="shared" si="152"/>
        <v/>
      </c>
      <c r="DG625" s="3" t="str">
        <f t="shared" si="150"/>
        <v/>
      </c>
      <c r="DH625" s="3" t="str">
        <f t="shared" si="150"/>
        <v/>
      </c>
      <c r="DI625" s="3" t="str">
        <f t="shared" si="150"/>
        <v/>
      </c>
      <c r="DJ625" s="3" t="str">
        <f t="shared" si="150"/>
        <v/>
      </c>
      <c r="DK625" s="3" t="str">
        <f t="shared" si="150"/>
        <v/>
      </c>
      <c r="DL625" s="3" t="str">
        <f t="shared" si="150"/>
        <v/>
      </c>
      <c r="DM625" s="3" t="str">
        <f t="shared" si="150"/>
        <v/>
      </c>
      <c r="DN625" s="3" t="str">
        <f t="shared" si="158"/>
        <v/>
      </c>
      <c r="DO625" s="3" t="str">
        <f t="shared" si="158"/>
        <v/>
      </c>
      <c r="DP625" s="3" t="str">
        <f t="shared" si="158"/>
        <v/>
      </c>
      <c r="DQ625" s="3" t="str">
        <f t="shared" si="158"/>
        <v/>
      </c>
      <c r="DR625" s="3" t="str">
        <f t="shared" si="158"/>
        <v/>
      </c>
      <c r="DS625" s="3" t="str">
        <f t="shared" si="158"/>
        <v/>
      </c>
      <c r="DT625" s="3" t="str">
        <f t="shared" si="158"/>
        <v/>
      </c>
      <c r="DU625" s="3" t="str">
        <f t="shared" si="155"/>
        <v/>
      </c>
      <c r="DV625" s="3" t="str">
        <f t="shared" si="155"/>
        <v/>
      </c>
    </row>
    <row r="626" spans="1:126" ht="30">
      <c r="A626" t="s">
        <v>115</v>
      </c>
      <c r="B626">
        <v>2016</v>
      </c>
      <c r="C626" t="s">
        <v>114</v>
      </c>
      <c r="D626">
        <v>106990</v>
      </c>
      <c r="E626" s="31">
        <v>1316215248408</v>
      </c>
      <c r="F626" t="s">
        <v>952</v>
      </c>
      <c r="G626">
        <v>325212</v>
      </c>
      <c r="H626" t="s">
        <v>953</v>
      </c>
      <c r="I626" t="s">
        <v>954</v>
      </c>
      <c r="J626" t="s">
        <v>242</v>
      </c>
      <c r="K626" t="s">
        <v>148</v>
      </c>
      <c r="L626">
        <v>77630</v>
      </c>
      <c r="M626" s="3" t="str">
        <f t="shared" si="147"/>
        <v>95. USED AS A REACTANT</v>
      </c>
      <c r="N626" s="3" t="s">
        <v>66</v>
      </c>
      <c r="O626" s="3" t="s">
        <v>1469</v>
      </c>
      <c r="P626">
        <v>4072</v>
      </c>
      <c r="Q626">
        <v>478</v>
      </c>
      <c r="R626">
        <v>4550</v>
      </c>
      <c r="S626" s="3" t="s">
        <v>1405</v>
      </c>
      <c r="T626" s="3" t="s">
        <v>1405</v>
      </c>
      <c r="U626" s="3" t="s">
        <v>1405</v>
      </c>
      <c r="V626" s="3" t="s">
        <v>1405</v>
      </c>
      <c r="W626" s="3" t="s">
        <v>1405</v>
      </c>
      <c r="X626" s="3" t="s">
        <v>1405</v>
      </c>
      <c r="Y626" s="3" t="s">
        <v>1407</v>
      </c>
      <c r="AE626" s="3" t="s">
        <v>1405</v>
      </c>
      <c r="AR626" s="3" t="s">
        <v>1405</v>
      </c>
      <c r="AS626" s="3" t="s">
        <v>1405</v>
      </c>
      <c r="AT626" s="3" t="s">
        <v>1405</v>
      </c>
      <c r="AV626" s="3" t="s">
        <v>1405</v>
      </c>
      <c r="BD626" s="3" t="s">
        <v>1405</v>
      </c>
      <c r="BK626" s="3" t="s">
        <v>1405</v>
      </c>
      <c r="BU626" s="3" t="str">
        <f t="shared" si="154"/>
        <v/>
      </c>
      <c r="BV626" s="3" t="str">
        <f t="shared" si="154"/>
        <v/>
      </c>
      <c r="BW626" s="3" t="str">
        <f t="shared" si="154"/>
        <v/>
      </c>
      <c r="BX626" s="3" t="str">
        <f t="shared" si="154"/>
        <v/>
      </c>
      <c r="BY626" s="3" t="str">
        <f t="shared" si="154"/>
        <v/>
      </c>
      <c r="BZ626" s="3" t="str">
        <f t="shared" si="154"/>
        <v/>
      </c>
      <c r="CA626" s="3" t="str">
        <f t="shared" si="154"/>
        <v>95. USED AS A REACTANT</v>
      </c>
      <c r="CB626" s="3" t="str">
        <f t="shared" si="154"/>
        <v/>
      </c>
      <c r="CC626" s="3" t="str">
        <f t="shared" si="154"/>
        <v/>
      </c>
      <c r="CD626" s="3" t="str">
        <f t="shared" si="157"/>
        <v/>
      </c>
      <c r="CE626" s="3" t="str">
        <f t="shared" si="157"/>
        <v/>
      </c>
      <c r="CF626" s="3" t="str">
        <f t="shared" si="157"/>
        <v/>
      </c>
      <c r="CG626" s="3" t="str">
        <f t="shared" si="157"/>
        <v/>
      </c>
      <c r="CH626" s="3" t="str">
        <f t="shared" si="157"/>
        <v/>
      </c>
      <c r="CI626" s="3" t="str">
        <f t="shared" si="151"/>
        <v/>
      </c>
      <c r="CJ626" s="3" t="str">
        <f t="shared" si="151"/>
        <v/>
      </c>
      <c r="CK626" s="3" t="str">
        <f t="shared" si="151"/>
        <v/>
      </c>
      <c r="CL626" s="3" t="str">
        <f t="shared" si="151"/>
        <v/>
      </c>
      <c r="CM626" s="3" t="str">
        <f t="shared" si="151"/>
        <v/>
      </c>
      <c r="CN626" s="3" t="str">
        <f t="shared" si="151"/>
        <v/>
      </c>
      <c r="CO626" s="3" t="str">
        <f t="shared" si="151"/>
        <v/>
      </c>
      <c r="CP626" s="3" t="str">
        <f t="shared" si="151"/>
        <v/>
      </c>
      <c r="CQ626" s="3" t="str">
        <f t="shared" si="156"/>
        <v/>
      </c>
      <c r="CR626" s="3" t="str">
        <f t="shared" si="156"/>
        <v/>
      </c>
      <c r="CS626" s="3" t="str">
        <f t="shared" si="156"/>
        <v/>
      </c>
      <c r="CT626" s="3" t="str">
        <f t="shared" si="156"/>
        <v/>
      </c>
      <c r="CU626" s="3" t="str">
        <f t="shared" si="156"/>
        <v/>
      </c>
      <c r="CV626" s="3" t="str">
        <f t="shared" si="156"/>
        <v/>
      </c>
      <c r="CW626" s="3" t="str">
        <f t="shared" si="156"/>
        <v/>
      </c>
      <c r="CX626" s="3" t="str">
        <f t="shared" si="156"/>
        <v/>
      </c>
      <c r="CY626" s="3" t="str">
        <f t="shared" si="156"/>
        <v/>
      </c>
      <c r="CZ626" s="3" t="str">
        <f t="shared" si="156"/>
        <v/>
      </c>
      <c r="DA626" s="3" t="str">
        <f t="shared" si="156"/>
        <v/>
      </c>
      <c r="DB626" s="3" t="str">
        <f t="shared" si="156"/>
        <v/>
      </c>
      <c r="DC626" s="3" t="str">
        <f t="shared" si="152"/>
        <v/>
      </c>
      <c r="DD626" s="3" t="str">
        <f t="shared" si="152"/>
        <v/>
      </c>
      <c r="DE626" s="3" t="str">
        <f t="shared" si="152"/>
        <v/>
      </c>
      <c r="DF626" s="3" t="str">
        <f t="shared" si="152"/>
        <v/>
      </c>
      <c r="DG626" s="3" t="str">
        <f t="shared" si="150"/>
        <v/>
      </c>
      <c r="DH626" s="3" t="str">
        <f t="shared" si="150"/>
        <v/>
      </c>
      <c r="DI626" s="3" t="str">
        <f t="shared" si="150"/>
        <v/>
      </c>
      <c r="DJ626" s="3" t="str">
        <f t="shared" si="150"/>
        <v/>
      </c>
      <c r="DK626" s="3" t="str">
        <f t="shared" si="150"/>
        <v/>
      </c>
      <c r="DL626" s="3" t="str">
        <f t="shared" si="150"/>
        <v/>
      </c>
      <c r="DM626" s="3" t="str">
        <f t="shared" si="150"/>
        <v/>
      </c>
      <c r="DN626" s="3" t="str">
        <f t="shared" si="158"/>
        <v/>
      </c>
      <c r="DO626" s="3" t="str">
        <f t="shared" si="158"/>
        <v/>
      </c>
      <c r="DP626" s="3" t="str">
        <f t="shared" si="158"/>
        <v/>
      </c>
      <c r="DQ626" s="3" t="str">
        <f t="shared" si="158"/>
        <v/>
      </c>
      <c r="DR626" s="3" t="str">
        <f t="shared" si="158"/>
        <v/>
      </c>
      <c r="DS626" s="3" t="str">
        <f t="shared" si="158"/>
        <v/>
      </c>
      <c r="DT626" s="3" t="str">
        <f t="shared" si="158"/>
        <v/>
      </c>
      <c r="DU626" s="3" t="str">
        <f t="shared" si="155"/>
        <v/>
      </c>
      <c r="DV626" s="3" t="str">
        <f t="shared" si="155"/>
        <v/>
      </c>
    </row>
    <row r="627" spans="1:126" ht="30">
      <c r="A627" t="s">
        <v>115</v>
      </c>
      <c r="B627">
        <v>2017</v>
      </c>
      <c r="C627" t="s">
        <v>114</v>
      </c>
      <c r="D627">
        <v>106990</v>
      </c>
      <c r="E627" s="31">
        <v>1317216340834</v>
      </c>
      <c r="F627" t="s">
        <v>952</v>
      </c>
      <c r="G627">
        <v>325212</v>
      </c>
      <c r="H627" t="s">
        <v>953</v>
      </c>
      <c r="I627" t="s">
        <v>954</v>
      </c>
      <c r="J627" t="s">
        <v>242</v>
      </c>
      <c r="K627" t="s">
        <v>148</v>
      </c>
      <c r="L627">
        <v>77630</v>
      </c>
      <c r="M627" s="3" t="str">
        <f t="shared" si="147"/>
        <v>95. USED AS A REACTANT</v>
      </c>
      <c r="N627" s="3" t="s">
        <v>66</v>
      </c>
      <c r="O627" s="3" t="s">
        <v>1469</v>
      </c>
      <c r="P627">
        <v>3285</v>
      </c>
      <c r="Q627">
        <v>494</v>
      </c>
      <c r="R627">
        <v>3779</v>
      </c>
      <c r="S627" s="3" t="s">
        <v>1405</v>
      </c>
      <c r="T627" s="3" t="s">
        <v>1405</v>
      </c>
      <c r="U627" s="3" t="s">
        <v>1405</v>
      </c>
      <c r="V627" s="3" t="s">
        <v>1405</v>
      </c>
      <c r="W627" s="3" t="s">
        <v>1405</v>
      </c>
      <c r="X627" s="3" t="s">
        <v>1405</v>
      </c>
      <c r="Y627" s="3" t="s">
        <v>1407</v>
      </c>
      <c r="AE627" s="3" t="s">
        <v>1405</v>
      </c>
      <c r="AR627" s="3" t="s">
        <v>1405</v>
      </c>
      <c r="AS627" s="3" t="s">
        <v>1405</v>
      </c>
      <c r="AT627" s="3" t="s">
        <v>1405</v>
      </c>
      <c r="AV627" s="3" t="s">
        <v>1405</v>
      </c>
      <c r="BD627" s="3" t="s">
        <v>1405</v>
      </c>
      <c r="BK627" s="3" t="s">
        <v>1405</v>
      </c>
      <c r="BU627" s="3" t="str">
        <f t="shared" si="154"/>
        <v/>
      </c>
      <c r="BV627" s="3" t="str">
        <f t="shared" si="154"/>
        <v/>
      </c>
      <c r="BW627" s="3" t="str">
        <f t="shared" si="154"/>
        <v/>
      </c>
      <c r="BX627" s="3" t="str">
        <f t="shared" si="154"/>
        <v/>
      </c>
      <c r="BY627" s="3" t="str">
        <f t="shared" si="154"/>
        <v/>
      </c>
      <c r="BZ627" s="3" t="str">
        <f t="shared" si="154"/>
        <v/>
      </c>
      <c r="CA627" s="3" t="str">
        <f t="shared" si="154"/>
        <v>95. USED AS A REACTANT</v>
      </c>
      <c r="CB627" s="3" t="str">
        <f t="shared" si="154"/>
        <v/>
      </c>
      <c r="CC627" s="3" t="str">
        <f t="shared" si="154"/>
        <v/>
      </c>
      <c r="CD627" s="3" t="str">
        <f t="shared" si="157"/>
        <v/>
      </c>
      <c r="CE627" s="3" t="str">
        <f t="shared" si="157"/>
        <v/>
      </c>
      <c r="CF627" s="3" t="str">
        <f t="shared" si="157"/>
        <v/>
      </c>
      <c r="CG627" s="3" t="str">
        <f t="shared" si="157"/>
        <v/>
      </c>
      <c r="CH627" s="3" t="str">
        <f t="shared" si="157"/>
        <v/>
      </c>
      <c r="CI627" s="3" t="str">
        <f t="shared" si="151"/>
        <v/>
      </c>
      <c r="CJ627" s="3" t="str">
        <f t="shared" si="151"/>
        <v/>
      </c>
      <c r="CK627" s="3" t="str">
        <f t="shared" si="151"/>
        <v/>
      </c>
      <c r="CL627" s="3" t="str">
        <f t="shared" si="151"/>
        <v/>
      </c>
      <c r="CM627" s="3" t="str">
        <f t="shared" si="151"/>
        <v/>
      </c>
      <c r="CN627" s="3" t="str">
        <f t="shared" si="151"/>
        <v/>
      </c>
      <c r="CO627" s="3" t="str">
        <f t="shared" si="151"/>
        <v/>
      </c>
      <c r="CP627" s="3" t="str">
        <f t="shared" si="151"/>
        <v/>
      </c>
      <c r="CQ627" s="3" t="str">
        <f t="shared" si="156"/>
        <v/>
      </c>
      <c r="CR627" s="3" t="str">
        <f t="shared" si="156"/>
        <v/>
      </c>
      <c r="CS627" s="3" t="str">
        <f t="shared" si="156"/>
        <v/>
      </c>
      <c r="CT627" s="3" t="str">
        <f t="shared" si="156"/>
        <v/>
      </c>
      <c r="CU627" s="3" t="str">
        <f t="shared" si="156"/>
        <v/>
      </c>
      <c r="CV627" s="3" t="str">
        <f t="shared" si="156"/>
        <v/>
      </c>
      <c r="CW627" s="3" t="str">
        <f t="shared" si="156"/>
        <v/>
      </c>
      <c r="CX627" s="3" t="str">
        <f t="shared" si="156"/>
        <v/>
      </c>
      <c r="CY627" s="3" t="str">
        <f t="shared" si="156"/>
        <v/>
      </c>
      <c r="CZ627" s="3" t="str">
        <f t="shared" si="156"/>
        <v/>
      </c>
      <c r="DA627" s="3" t="str">
        <f t="shared" si="156"/>
        <v/>
      </c>
      <c r="DB627" s="3" t="str">
        <f t="shared" si="156"/>
        <v/>
      </c>
      <c r="DC627" s="3" t="str">
        <f t="shared" si="152"/>
        <v/>
      </c>
      <c r="DD627" s="3" t="str">
        <f t="shared" si="152"/>
        <v/>
      </c>
      <c r="DE627" s="3" t="str">
        <f t="shared" si="152"/>
        <v/>
      </c>
      <c r="DF627" s="3" t="str">
        <f t="shared" si="152"/>
        <v/>
      </c>
      <c r="DG627" s="3" t="str">
        <f t="shared" si="150"/>
        <v/>
      </c>
      <c r="DH627" s="3" t="str">
        <f t="shared" si="150"/>
        <v/>
      </c>
      <c r="DI627" s="3" t="str">
        <f t="shared" si="150"/>
        <v/>
      </c>
      <c r="DJ627" s="3" t="str">
        <f t="shared" si="150"/>
        <v/>
      </c>
      <c r="DK627" s="3" t="str">
        <f t="shared" si="150"/>
        <v/>
      </c>
      <c r="DL627" s="3" t="str">
        <f t="shared" si="150"/>
        <v/>
      </c>
      <c r="DM627" s="3" t="str">
        <f t="shared" si="150"/>
        <v/>
      </c>
      <c r="DN627" s="3" t="str">
        <f t="shared" si="158"/>
        <v/>
      </c>
      <c r="DO627" s="3" t="str">
        <f t="shared" si="158"/>
        <v/>
      </c>
      <c r="DP627" s="3" t="str">
        <f t="shared" si="158"/>
        <v/>
      </c>
      <c r="DQ627" s="3" t="str">
        <f t="shared" si="158"/>
        <v/>
      </c>
      <c r="DR627" s="3" t="str">
        <f t="shared" si="158"/>
        <v/>
      </c>
      <c r="DS627" s="3" t="str">
        <f t="shared" si="158"/>
        <v/>
      </c>
      <c r="DT627" s="3" t="str">
        <f t="shared" si="158"/>
        <v/>
      </c>
      <c r="DU627" s="3" t="str">
        <f t="shared" si="155"/>
        <v/>
      </c>
      <c r="DV627" s="3" t="str">
        <f t="shared" si="155"/>
        <v/>
      </c>
    </row>
    <row r="628" spans="1:126" ht="60">
      <c r="A628" t="s">
        <v>115</v>
      </c>
      <c r="B628">
        <v>2018</v>
      </c>
      <c r="C628" t="s">
        <v>114</v>
      </c>
      <c r="D628">
        <v>106990</v>
      </c>
      <c r="E628" s="31">
        <v>1318216981821</v>
      </c>
      <c r="F628" t="s">
        <v>952</v>
      </c>
      <c r="G628">
        <v>325212</v>
      </c>
      <c r="H628" t="s">
        <v>953</v>
      </c>
      <c r="I628" t="s">
        <v>954</v>
      </c>
      <c r="J628" t="s">
        <v>242</v>
      </c>
      <c r="K628" t="s">
        <v>148</v>
      </c>
      <c r="L628">
        <v>77630</v>
      </c>
      <c r="M628" s="3" t="str">
        <f t="shared" si="147"/>
        <v>95. USED AS A REACTANT, 97. P102  RAW MATERIALS</v>
      </c>
      <c r="N628" s="3" t="s">
        <v>66</v>
      </c>
      <c r="O628" s="3" t="s">
        <v>1469</v>
      </c>
      <c r="P628">
        <v>2052</v>
      </c>
      <c r="Q628">
        <v>761</v>
      </c>
      <c r="R628">
        <v>2813</v>
      </c>
      <c r="S628" s="3" t="s">
        <v>1405</v>
      </c>
      <c r="T628" s="3" t="s">
        <v>1405</v>
      </c>
      <c r="U628" s="3" t="s">
        <v>1405</v>
      </c>
      <c r="V628" s="3" t="s">
        <v>1405</v>
      </c>
      <c r="W628" s="3" t="s">
        <v>1405</v>
      </c>
      <c r="X628" s="3" t="s">
        <v>1405</v>
      </c>
      <c r="Y628" s="3" t="s">
        <v>1407</v>
      </c>
      <c r="Z628" s="3" t="s">
        <v>1405</v>
      </c>
      <c r="AA628" s="3" t="s">
        <v>1407</v>
      </c>
      <c r="AB628" s="3" t="s">
        <v>1405</v>
      </c>
      <c r="AC628" s="3" t="s">
        <v>1405</v>
      </c>
      <c r="AD628" s="3" t="s">
        <v>1405</v>
      </c>
      <c r="AE628" s="3" t="s">
        <v>1405</v>
      </c>
      <c r="AF628" s="3" t="s">
        <v>1405</v>
      </c>
      <c r="AG628" s="3" t="s">
        <v>1405</v>
      </c>
      <c r="AH628" s="3" t="s">
        <v>1405</v>
      </c>
      <c r="AI628" s="3" t="s">
        <v>1405</v>
      </c>
      <c r="AJ628" s="3" t="s">
        <v>1405</v>
      </c>
      <c r="AK628" s="3" t="s">
        <v>1405</v>
      </c>
      <c r="AL628" s="3" t="s">
        <v>1405</v>
      </c>
      <c r="AM628" s="3" t="s">
        <v>1405</v>
      </c>
      <c r="AN628" s="3" t="s">
        <v>1405</v>
      </c>
      <c r="AO628" s="3" t="s">
        <v>1405</v>
      </c>
      <c r="AP628" s="3" t="s">
        <v>1405</v>
      </c>
      <c r="AQ628" s="3" t="s">
        <v>1405</v>
      </c>
      <c r="AR628" s="3" t="s">
        <v>1405</v>
      </c>
      <c r="AS628" s="3" t="s">
        <v>1405</v>
      </c>
      <c r="AT628" s="3" t="s">
        <v>1405</v>
      </c>
      <c r="AU628" s="3" t="s">
        <v>1405</v>
      </c>
      <c r="AV628" s="3" t="s">
        <v>1405</v>
      </c>
      <c r="AW628" s="3" t="s">
        <v>1405</v>
      </c>
      <c r="AX628" s="3" t="s">
        <v>1405</v>
      </c>
      <c r="AY628" s="3" t="s">
        <v>1405</v>
      </c>
      <c r="AZ628" s="3" t="s">
        <v>1405</v>
      </c>
      <c r="BA628" s="3" t="s">
        <v>1405</v>
      </c>
      <c r="BB628" s="3" t="s">
        <v>1405</v>
      </c>
      <c r="BC628" s="3" t="s">
        <v>1405</v>
      </c>
      <c r="BD628" s="3" t="s">
        <v>1405</v>
      </c>
      <c r="BE628" s="3" t="s">
        <v>1405</v>
      </c>
      <c r="BF628" s="3" t="s">
        <v>1405</v>
      </c>
      <c r="BG628" s="3" t="s">
        <v>1405</v>
      </c>
      <c r="BH628" s="3" t="s">
        <v>1405</v>
      </c>
      <c r="BI628" s="3" t="s">
        <v>1405</v>
      </c>
      <c r="BJ628" s="3" t="s">
        <v>1405</v>
      </c>
      <c r="BK628" s="3" t="s">
        <v>1405</v>
      </c>
      <c r="BL628" s="3" t="s">
        <v>1405</v>
      </c>
      <c r="BM628" s="3" t="s">
        <v>1405</v>
      </c>
      <c r="BN628" s="3" t="s">
        <v>1405</v>
      </c>
      <c r="BO628" s="3" t="s">
        <v>1405</v>
      </c>
      <c r="BP628" s="3" t="s">
        <v>1405</v>
      </c>
      <c r="BQ628" s="3" t="s">
        <v>1405</v>
      </c>
      <c r="BR628" s="3" t="s">
        <v>1405</v>
      </c>
      <c r="BS628" s="3" t="s">
        <v>1405</v>
      </c>
      <c r="BT628" s="3" t="s">
        <v>1405</v>
      </c>
      <c r="BU628" s="3" t="str">
        <f t="shared" si="154"/>
        <v/>
      </c>
      <c r="BV628" s="3" t="str">
        <f t="shared" si="154"/>
        <v/>
      </c>
      <c r="BW628" s="3" t="str">
        <f t="shared" si="154"/>
        <v/>
      </c>
      <c r="BX628" s="3" t="str">
        <f t="shared" si="154"/>
        <v/>
      </c>
      <c r="BY628" s="3" t="str">
        <f t="shared" si="154"/>
        <v/>
      </c>
      <c r="BZ628" s="3" t="str">
        <f t="shared" si="154"/>
        <v/>
      </c>
      <c r="CA628" s="3" t="str">
        <f t="shared" si="154"/>
        <v>95. USED AS A REACTANT</v>
      </c>
      <c r="CB628" s="3" t="str">
        <f t="shared" si="154"/>
        <v/>
      </c>
      <c r="CC628" s="3" t="str">
        <f t="shared" si="154"/>
        <v>97. P102  RAW MATERIALS</v>
      </c>
      <c r="CD628" s="3" t="str">
        <f t="shared" si="157"/>
        <v/>
      </c>
      <c r="CE628" s="3" t="str">
        <f t="shared" si="157"/>
        <v/>
      </c>
      <c r="CF628" s="3" t="str">
        <f t="shared" si="157"/>
        <v/>
      </c>
      <c r="CG628" s="3" t="str">
        <f t="shared" si="157"/>
        <v/>
      </c>
      <c r="CH628" s="3" t="str">
        <f t="shared" si="157"/>
        <v/>
      </c>
      <c r="CI628" s="3" t="str">
        <f t="shared" si="151"/>
        <v/>
      </c>
      <c r="CJ628" s="3" t="str">
        <f t="shared" si="151"/>
        <v/>
      </c>
      <c r="CK628" s="3" t="str">
        <f t="shared" si="151"/>
        <v/>
      </c>
      <c r="CL628" s="3" t="str">
        <f t="shared" si="151"/>
        <v/>
      </c>
      <c r="CM628" s="3" t="str">
        <f t="shared" si="151"/>
        <v/>
      </c>
      <c r="CN628" s="3" t="str">
        <f t="shared" si="151"/>
        <v/>
      </c>
      <c r="CO628" s="3" t="str">
        <f t="shared" si="151"/>
        <v/>
      </c>
      <c r="CP628" s="3" t="str">
        <f t="shared" si="151"/>
        <v/>
      </c>
      <c r="CQ628" s="3" t="str">
        <f t="shared" si="156"/>
        <v/>
      </c>
      <c r="CR628" s="3" t="str">
        <f t="shared" si="156"/>
        <v/>
      </c>
      <c r="CS628" s="3" t="str">
        <f t="shared" si="156"/>
        <v/>
      </c>
      <c r="CT628" s="3" t="str">
        <f t="shared" si="156"/>
        <v/>
      </c>
      <c r="CU628" s="3" t="str">
        <f t="shared" si="156"/>
        <v/>
      </c>
      <c r="CV628" s="3" t="str">
        <f t="shared" si="156"/>
        <v/>
      </c>
      <c r="CW628" s="3" t="str">
        <f t="shared" si="156"/>
        <v/>
      </c>
      <c r="CX628" s="3" t="str">
        <f t="shared" si="156"/>
        <v/>
      </c>
      <c r="CY628" s="3" t="str">
        <f t="shared" si="156"/>
        <v/>
      </c>
      <c r="CZ628" s="3" t="str">
        <f t="shared" si="156"/>
        <v/>
      </c>
      <c r="DA628" s="3" t="str">
        <f t="shared" si="156"/>
        <v/>
      </c>
      <c r="DB628" s="3" t="str">
        <f t="shared" si="156"/>
        <v/>
      </c>
      <c r="DC628" s="3" t="str">
        <f t="shared" si="152"/>
        <v/>
      </c>
      <c r="DD628" s="3" t="str">
        <f t="shared" si="152"/>
        <v/>
      </c>
      <c r="DE628" s="3" t="str">
        <f t="shared" si="152"/>
        <v/>
      </c>
      <c r="DF628" s="3" t="str">
        <f t="shared" si="152"/>
        <v/>
      </c>
      <c r="DG628" s="3" t="str">
        <f t="shared" si="150"/>
        <v/>
      </c>
      <c r="DH628" s="3" t="str">
        <f t="shared" si="150"/>
        <v/>
      </c>
      <c r="DI628" s="3" t="str">
        <f t="shared" si="150"/>
        <v/>
      </c>
      <c r="DJ628" s="3" t="str">
        <f t="shared" si="150"/>
        <v/>
      </c>
      <c r="DK628" s="3" t="str">
        <f t="shared" si="150"/>
        <v/>
      </c>
      <c r="DL628" s="3" t="str">
        <f t="shared" si="150"/>
        <v/>
      </c>
      <c r="DM628" s="3" t="str">
        <f t="shared" si="150"/>
        <v/>
      </c>
      <c r="DN628" s="3" t="str">
        <f t="shared" si="158"/>
        <v/>
      </c>
      <c r="DO628" s="3" t="str">
        <f t="shared" si="158"/>
        <v/>
      </c>
      <c r="DP628" s="3" t="str">
        <f t="shared" si="158"/>
        <v/>
      </c>
      <c r="DQ628" s="3" t="str">
        <f t="shared" si="158"/>
        <v/>
      </c>
      <c r="DR628" s="3" t="str">
        <f t="shared" si="158"/>
        <v/>
      </c>
      <c r="DS628" s="3" t="str">
        <f t="shared" si="158"/>
        <v/>
      </c>
      <c r="DT628" s="3" t="str">
        <f t="shared" si="158"/>
        <v/>
      </c>
      <c r="DU628" s="3" t="str">
        <f t="shared" si="155"/>
        <v/>
      </c>
      <c r="DV628" s="3" t="str">
        <f t="shared" si="155"/>
        <v/>
      </c>
    </row>
    <row r="629" spans="1:126" ht="60">
      <c r="A629" t="s">
        <v>115</v>
      </c>
      <c r="B629">
        <v>2019</v>
      </c>
      <c r="C629" t="s">
        <v>114</v>
      </c>
      <c r="D629">
        <v>106990</v>
      </c>
      <c r="E629" s="31">
        <v>1319219423884</v>
      </c>
      <c r="F629" t="s">
        <v>952</v>
      </c>
      <c r="G629">
        <v>325212</v>
      </c>
      <c r="H629" t="s">
        <v>953</v>
      </c>
      <c r="I629" t="s">
        <v>954</v>
      </c>
      <c r="J629" t="s">
        <v>242</v>
      </c>
      <c r="K629" t="s">
        <v>148</v>
      </c>
      <c r="L629">
        <v>77630</v>
      </c>
      <c r="M629" s="3" t="str">
        <f t="shared" si="147"/>
        <v>95. USED AS A REACTANT, 97. P102  RAW MATERIALS</v>
      </c>
      <c r="N629" s="3" t="s">
        <v>66</v>
      </c>
      <c r="O629" s="3" t="s">
        <v>1469</v>
      </c>
      <c r="P629">
        <v>2612</v>
      </c>
      <c r="Q629">
        <v>471</v>
      </c>
      <c r="R629">
        <v>3083</v>
      </c>
      <c r="S629" s="3" t="s">
        <v>1405</v>
      </c>
      <c r="T629" s="3" t="s">
        <v>1405</v>
      </c>
      <c r="U629" s="3" t="s">
        <v>1405</v>
      </c>
      <c r="V629" s="3" t="s">
        <v>1405</v>
      </c>
      <c r="W629" s="3" t="s">
        <v>1405</v>
      </c>
      <c r="X629" s="3" t="s">
        <v>1405</v>
      </c>
      <c r="Y629" s="3" t="s">
        <v>1407</v>
      </c>
      <c r="Z629" s="3" t="s">
        <v>1405</v>
      </c>
      <c r="AA629" s="3" t="s">
        <v>1407</v>
      </c>
      <c r="AB629" s="3" t="s">
        <v>1405</v>
      </c>
      <c r="AC629" s="3" t="s">
        <v>1405</v>
      </c>
      <c r="AD629" s="3" t="s">
        <v>1405</v>
      </c>
      <c r="AE629" s="3" t="s">
        <v>1405</v>
      </c>
      <c r="AF629" s="3" t="s">
        <v>1405</v>
      </c>
      <c r="AG629" s="3" t="s">
        <v>1405</v>
      </c>
      <c r="AH629" s="3" t="s">
        <v>1405</v>
      </c>
      <c r="AI629" s="3" t="s">
        <v>1405</v>
      </c>
      <c r="AJ629" s="3" t="s">
        <v>1405</v>
      </c>
      <c r="AK629" s="3" t="s">
        <v>1405</v>
      </c>
      <c r="AL629" s="3" t="s">
        <v>1405</v>
      </c>
      <c r="AM629" s="3" t="s">
        <v>1405</v>
      </c>
      <c r="AN629" s="3" t="s">
        <v>1405</v>
      </c>
      <c r="AO629" s="3" t="s">
        <v>1405</v>
      </c>
      <c r="AP629" s="3" t="s">
        <v>1405</v>
      </c>
      <c r="AQ629" s="3" t="s">
        <v>1405</v>
      </c>
      <c r="AR629" s="3" t="s">
        <v>1405</v>
      </c>
      <c r="AS629" s="3" t="s">
        <v>1405</v>
      </c>
      <c r="AT629" s="3" t="s">
        <v>1405</v>
      </c>
      <c r="AU629" s="3" t="s">
        <v>1405</v>
      </c>
      <c r="AV629" s="3" t="s">
        <v>1405</v>
      </c>
      <c r="AW629" s="3" t="s">
        <v>1405</v>
      </c>
      <c r="AX629" s="3" t="s">
        <v>1405</v>
      </c>
      <c r="AY629" s="3" t="s">
        <v>1405</v>
      </c>
      <c r="AZ629" s="3" t="s">
        <v>1405</v>
      </c>
      <c r="BA629" s="3" t="s">
        <v>1405</v>
      </c>
      <c r="BB629" s="3" t="s">
        <v>1405</v>
      </c>
      <c r="BC629" s="3" t="s">
        <v>1405</v>
      </c>
      <c r="BD629" s="3" t="s">
        <v>1405</v>
      </c>
      <c r="BE629" s="3" t="s">
        <v>1405</v>
      </c>
      <c r="BF629" s="3" t="s">
        <v>1405</v>
      </c>
      <c r="BG629" s="3" t="s">
        <v>1405</v>
      </c>
      <c r="BH629" s="3" t="s">
        <v>1405</v>
      </c>
      <c r="BI629" s="3" t="s">
        <v>1405</v>
      </c>
      <c r="BJ629" s="3" t="s">
        <v>1405</v>
      </c>
      <c r="BK629" s="3" t="s">
        <v>1405</v>
      </c>
      <c r="BL629" s="3" t="s">
        <v>1405</v>
      </c>
      <c r="BM629" s="3" t="s">
        <v>1405</v>
      </c>
      <c r="BN629" s="3" t="s">
        <v>1405</v>
      </c>
      <c r="BO629" s="3" t="s">
        <v>1405</v>
      </c>
      <c r="BP629" s="3" t="s">
        <v>1405</v>
      </c>
      <c r="BQ629" s="3" t="s">
        <v>1405</v>
      </c>
      <c r="BR629" s="3" t="s">
        <v>1405</v>
      </c>
      <c r="BS629" s="3" t="s">
        <v>1405</v>
      </c>
      <c r="BT629" s="3" t="s">
        <v>1405</v>
      </c>
      <c r="BU629" s="3" t="str">
        <f t="shared" si="154"/>
        <v/>
      </c>
      <c r="BV629" s="3" t="str">
        <f t="shared" si="154"/>
        <v/>
      </c>
      <c r="BW629" s="3" t="str">
        <f t="shared" si="154"/>
        <v/>
      </c>
      <c r="BX629" s="3" t="str">
        <f t="shared" si="154"/>
        <v/>
      </c>
      <c r="BY629" s="3" t="str">
        <f t="shared" si="154"/>
        <v/>
      </c>
      <c r="BZ629" s="3" t="str">
        <f t="shared" si="154"/>
        <v/>
      </c>
      <c r="CA629" s="3" t="str">
        <f t="shared" si="154"/>
        <v>95. USED AS A REACTANT</v>
      </c>
      <c r="CB629" s="3" t="str">
        <f t="shared" si="154"/>
        <v/>
      </c>
      <c r="CC629" s="3" t="str">
        <f t="shared" si="154"/>
        <v>97. P102  RAW MATERIALS</v>
      </c>
      <c r="CD629" s="3" t="str">
        <f t="shared" si="157"/>
        <v/>
      </c>
      <c r="CE629" s="3" t="str">
        <f t="shared" si="157"/>
        <v/>
      </c>
      <c r="CF629" s="3" t="str">
        <f t="shared" si="157"/>
        <v/>
      </c>
      <c r="CG629" s="3" t="str">
        <f t="shared" si="157"/>
        <v/>
      </c>
      <c r="CH629" s="3" t="str">
        <f t="shared" si="157"/>
        <v/>
      </c>
      <c r="CI629" s="3" t="str">
        <f t="shared" si="151"/>
        <v/>
      </c>
      <c r="CJ629" s="3" t="str">
        <f t="shared" si="151"/>
        <v/>
      </c>
      <c r="CK629" s="3" t="str">
        <f t="shared" si="151"/>
        <v/>
      </c>
      <c r="CL629" s="3" t="str">
        <f t="shared" si="151"/>
        <v/>
      </c>
      <c r="CM629" s="3" t="str">
        <f t="shared" si="151"/>
        <v/>
      </c>
      <c r="CN629" s="3" t="str">
        <f t="shared" si="151"/>
        <v/>
      </c>
      <c r="CO629" s="3" t="str">
        <f t="shared" si="151"/>
        <v/>
      </c>
      <c r="CP629" s="3" t="str">
        <f t="shared" si="151"/>
        <v/>
      </c>
      <c r="CQ629" s="3" t="str">
        <f t="shared" si="156"/>
        <v/>
      </c>
      <c r="CR629" s="3" t="str">
        <f t="shared" si="156"/>
        <v/>
      </c>
      <c r="CS629" s="3" t="str">
        <f t="shared" si="156"/>
        <v/>
      </c>
      <c r="CT629" s="3" t="str">
        <f t="shared" si="156"/>
        <v/>
      </c>
      <c r="CU629" s="3" t="str">
        <f t="shared" si="156"/>
        <v/>
      </c>
      <c r="CV629" s="3" t="str">
        <f t="shared" si="156"/>
        <v/>
      </c>
      <c r="CW629" s="3" t="str">
        <f t="shared" si="156"/>
        <v/>
      </c>
      <c r="CX629" s="3" t="str">
        <f t="shared" si="156"/>
        <v/>
      </c>
      <c r="CY629" s="3" t="str">
        <f t="shared" si="156"/>
        <v/>
      </c>
      <c r="CZ629" s="3" t="str">
        <f t="shared" si="156"/>
        <v/>
      </c>
      <c r="DA629" s="3" t="str">
        <f t="shared" si="156"/>
        <v/>
      </c>
      <c r="DB629" s="3" t="str">
        <f t="shared" si="156"/>
        <v/>
      </c>
      <c r="DC629" s="3" t="str">
        <f t="shared" si="152"/>
        <v/>
      </c>
      <c r="DD629" s="3" t="str">
        <f t="shared" si="152"/>
        <v/>
      </c>
      <c r="DE629" s="3" t="str">
        <f t="shared" si="152"/>
        <v/>
      </c>
      <c r="DF629" s="3" t="str">
        <f t="shared" si="152"/>
        <v/>
      </c>
      <c r="DG629" s="3" t="str">
        <f t="shared" si="150"/>
        <v/>
      </c>
      <c r="DH629" s="3" t="str">
        <f t="shared" si="150"/>
        <v/>
      </c>
      <c r="DI629" s="3" t="str">
        <f t="shared" si="150"/>
        <v/>
      </c>
      <c r="DJ629" s="3" t="str">
        <f t="shared" si="150"/>
        <v/>
      </c>
      <c r="DK629" s="3" t="str">
        <f t="shared" si="150"/>
        <v/>
      </c>
      <c r="DL629" s="3" t="str">
        <f t="shared" si="150"/>
        <v/>
      </c>
      <c r="DM629" s="3" t="str">
        <f t="shared" si="150"/>
        <v/>
      </c>
      <c r="DN629" s="3" t="str">
        <f t="shared" si="158"/>
        <v/>
      </c>
      <c r="DO629" s="3" t="str">
        <f t="shared" si="158"/>
        <v/>
      </c>
      <c r="DP629" s="3" t="str">
        <f t="shared" si="158"/>
        <v/>
      </c>
      <c r="DQ629" s="3" t="str">
        <f t="shared" si="158"/>
        <v/>
      </c>
      <c r="DR629" s="3" t="str">
        <f t="shared" si="158"/>
        <v/>
      </c>
      <c r="DS629" s="3" t="str">
        <f t="shared" si="158"/>
        <v/>
      </c>
      <c r="DT629" s="3" t="str">
        <f t="shared" si="158"/>
        <v/>
      </c>
      <c r="DU629" s="3" t="str">
        <f t="shared" si="155"/>
        <v/>
      </c>
      <c r="DV629" s="3" t="str">
        <f t="shared" si="155"/>
        <v/>
      </c>
    </row>
    <row r="630" spans="1:126" ht="105">
      <c r="A630" t="s">
        <v>115</v>
      </c>
      <c r="B630">
        <v>2020</v>
      </c>
      <c r="C630" t="s">
        <v>114</v>
      </c>
      <c r="D630">
        <v>106990</v>
      </c>
      <c r="E630" s="31">
        <v>1320219347147</v>
      </c>
      <c r="F630" t="s">
        <v>952</v>
      </c>
      <c r="G630">
        <v>325212</v>
      </c>
      <c r="H630" t="s">
        <v>953</v>
      </c>
      <c r="I630" t="s">
        <v>954</v>
      </c>
      <c r="J630" t="s">
        <v>242</v>
      </c>
      <c r="K630" t="s">
        <v>148</v>
      </c>
      <c r="L630">
        <v>77630</v>
      </c>
      <c r="M630" s="3" t="str">
        <f t="shared" si="147"/>
        <v>89. PRODUCE THE CHEMICAL, 91. ON-SITE USE OF THE CHEMICAL, 92. SALE OR DISTRIBUTION OF THE CHEMICAL, 93. AS A BYPRODUCT, 95. USED AS A REACTANT, 100. P199  OTHER</v>
      </c>
      <c r="N630" s="3" t="s">
        <v>66</v>
      </c>
      <c r="O630" s="3" t="s">
        <v>1468</v>
      </c>
      <c r="P630">
        <v>5710</v>
      </c>
      <c r="Q630">
        <v>438</v>
      </c>
      <c r="R630">
        <v>6148</v>
      </c>
      <c r="S630" s="3" t="s">
        <v>1407</v>
      </c>
      <c r="T630" s="3" t="s">
        <v>1405</v>
      </c>
      <c r="U630" s="3" t="s">
        <v>1407</v>
      </c>
      <c r="V630" s="3" t="s">
        <v>1407</v>
      </c>
      <c r="W630" s="3" t="s">
        <v>1407</v>
      </c>
      <c r="X630" s="3" t="s">
        <v>1405</v>
      </c>
      <c r="Y630" s="3" t="s">
        <v>1407</v>
      </c>
      <c r="Z630" s="3" t="s">
        <v>1405</v>
      </c>
      <c r="AA630" s="3" t="s">
        <v>1405</v>
      </c>
      <c r="AB630" s="3" t="s">
        <v>1405</v>
      </c>
      <c r="AC630" s="3" t="s">
        <v>1405</v>
      </c>
      <c r="AD630" s="3" t="s">
        <v>1407</v>
      </c>
      <c r="AE630" s="3" t="s">
        <v>1405</v>
      </c>
      <c r="AF630" s="3" t="s">
        <v>1405</v>
      </c>
      <c r="AG630" s="3" t="s">
        <v>1405</v>
      </c>
      <c r="AH630" s="3" t="s">
        <v>1405</v>
      </c>
      <c r="AI630" s="3" t="s">
        <v>1405</v>
      </c>
      <c r="AJ630" s="3" t="s">
        <v>1405</v>
      </c>
      <c r="AK630" s="3" t="s">
        <v>1405</v>
      </c>
      <c r="AL630" s="3" t="s">
        <v>1405</v>
      </c>
      <c r="AM630" s="3" t="s">
        <v>1405</v>
      </c>
      <c r="AN630" s="3" t="s">
        <v>1405</v>
      </c>
      <c r="AO630" s="3" t="s">
        <v>1405</v>
      </c>
      <c r="AP630" s="3" t="s">
        <v>1405</v>
      </c>
      <c r="AQ630" s="3" t="s">
        <v>1405</v>
      </c>
      <c r="AR630" s="3" t="s">
        <v>1405</v>
      </c>
      <c r="AS630" s="3" t="s">
        <v>1405</v>
      </c>
      <c r="AT630" s="3" t="s">
        <v>1405</v>
      </c>
      <c r="AU630" s="3" t="s">
        <v>1405</v>
      </c>
      <c r="AV630" s="3" t="s">
        <v>1405</v>
      </c>
      <c r="AW630" s="3" t="s">
        <v>1405</v>
      </c>
      <c r="AX630" s="3" t="s">
        <v>1405</v>
      </c>
      <c r="AY630" s="3" t="s">
        <v>1405</v>
      </c>
      <c r="AZ630" s="3" t="s">
        <v>1405</v>
      </c>
      <c r="BA630" s="3" t="s">
        <v>1405</v>
      </c>
      <c r="BB630" s="3" t="s">
        <v>1405</v>
      </c>
      <c r="BC630" s="3" t="s">
        <v>1405</v>
      </c>
      <c r="BD630" s="3" t="s">
        <v>1405</v>
      </c>
      <c r="BE630" s="3" t="s">
        <v>1405</v>
      </c>
      <c r="BF630" s="3" t="s">
        <v>1405</v>
      </c>
      <c r="BG630" s="3" t="s">
        <v>1405</v>
      </c>
      <c r="BH630" s="3" t="s">
        <v>1405</v>
      </c>
      <c r="BI630" s="3" t="s">
        <v>1405</v>
      </c>
      <c r="BJ630" s="3" t="s">
        <v>1405</v>
      </c>
      <c r="BK630" s="3" t="s">
        <v>1405</v>
      </c>
      <c r="BL630" s="3" t="s">
        <v>1405</v>
      </c>
      <c r="BM630" s="3" t="s">
        <v>1405</v>
      </c>
      <c r="BN630" s="3" t="s">
        <v>1405</v>
      </c>
      <c r="BO630" s="3" t="s">
        <v>1405</v>
      </c>
      <c r="BP630" s="3" t="s">
        <v>1405</v>
      </c>
      <c r="BQ630" s="3" t="s">
        <v>1405</v>
      </c>
      <c r="BR630" s="3" t="s">
        <v>1405</v>
      </c>
      <c r="BS630" s="3" t="s">
        <v>1405</v>
      </c>
      <c r="BT630" s="3" t="s">
        <v>1405</v>
      </c>
      <c r="BU630" s="3" t="str">
        <f t="shared" si="154"/>
        <v>89. PRODUCE THE CHEMICAL</v>
      </c>
      <c r="BV630" s="3" t="str">
        <f t="shared" si="154"/>
        <v/>
      </c>
      <c r="BW630" s="3" t="str">
        <f t="shared" si="154"/>
        <v>91. ON-SITE USE OF THE CHEMICAL</v>
      </c>
      <c r="BX630" s="3" t="str">
        <f t="shared" si="154"/>
        <v>92. SALE OR DISTRIBUTION OF THE CHEMICAL</v>
      </c>
      <c r="BY630" s="3" t="str">
        <f t="shared" si="154"/>
        <v>93. AS A BYPRODUCT</v>
      </c>
      <c r="BZ630" s="3" t="str">
        <f t="shared" si="154"/>
        <v/>
      </c>
      <c r="CA630" s="3" t="str">
        <f t="shared" si="154"/>
        <v>95. USED AS A REACTANT</v>
      </c>
      <c r="CB630" s="3" t="str">
        <f t="shared" si="154"/>
        <v/>
      </c>
      <c r="CC630" s="3" t="str">
        <f t="shared" si="154"/>
        <v/>
      </c>
      <c r="CD630" s="3" t="str">
        <f t="shared" si="157"/>
        <v/>
      </c>
      <c r="CE630" s="3" t="str">
        <f t="shared" si="157"/>
        <v/>
      </c>
      <c r="CF630" s="3" t="str">
        <f t="shared" si="157"/>
        <v>100. P199  OTHER</v>
      </c>
      <c r="CG630" s="3" t="str">
        <f t="shared" si="157"/>
        <v/>
      </c>
      <c r="CH630" s="3" t="str">
        <f t="shared" si="157"/>
        <v/>
      </c>
      <c r="CI630" s="3" t="str">
        <f t="shared" si="151"/>
        <v/>
      </c>
      <c r="CJ630" s="3" t="str">
        <f t="shared" si="151"/>
        <v/>
      </c>
      <c r="CK630" s="3" t="str">
        <f t="shared" si="151"/>
        <v/>
      </c>
      <c r="CL630" s="3" t="str">
        <f t="shared" si="151"/>
        <v/>
      </c>
      <c r="CM630" s="3" t="str">
        <f t="shared" si="151"/>
        <v/>
      </c>
      <c r="CN630" s="3" t="str">
        <f t="shared" si="151"/>
        <v/>
      </c>
      <c r="CO630" s="3" t="str">
        <f t="shared" si="151"/>
        <v/>
      </c>
      <c r="CP630" s="3" t="str">
        <f t="shared" si="151"/>
        <v/>
      </c>
      <c r="CQ630" s="3" t="str">
        <f t="shared" si="156"/>
        <v/>
      </c>
      <c r="CR630" s="3" t="str">
        <f t="shared" si="156"/>
        <v/>
      </c>
      <c r="CS630" s="3" t="str">
        <f t="shared" si="156"/>
        <v/>
      </c>
      <c r="CT630" s="3" t="str">
        <f t="shared" si="156"/>
        <v/>
      </c>
      <c r="CU630" s="3" t="str">
        <f t="shared" si="156"/>
        <v/>
      </c>
      <c r="CV630" s="3" t="str">
        <f t="shared" si="156"/>
        <v/>
      </c>
      <c r="CW630" s="3" t="str">
        <f t="shared" si="156"/>
        <v/>
      </c>
      <c r="CX630" s="3" t="str">
        <f t="shared" si="156"/>
        <v/>
      </c>
      <c r="CY630" s="3" t="str">
        <f t="shared" si="156"/>
        <v/>
      </c>
      <c r="CZ630" s="3" t="str">
        <f t="shared" si="156"/>
        <v/>
      </c>
      <c r="DA630" s="3" t="str">
        <f t="shared" si="156"/>
        <v/>
      </c>
      <c r="DB630" s="3" t="str">
        <f t="shared" si="156"/>
        <v/>
      </c>
      <c r="DC630" s="3" t="str">
        <f t="shared" si="152"/>
        <v/>
      </c>
      <c r="DD630" s="3" t="str">
        <f t="shared" si="152"/>
        <v/>
      </c>
      <c r="DE630" s="3" t="str">
        <f t="shared" si="152"/>
        <v/>
      </c>
      <c r="DF630" s="3" t="str">
        <f t="shared" si="152"/>
        <v/>
      </c>
      <c r="DG630" s="3" t="str">
        <f t="shared" si="150"/>
        <v/>
      </c>
      <c r="DH630" s="3" t="str">
        <f t="shared" si="150"/>
        <v/>
      </c>
      <c r="DI630" s="3" t="str">
        <f t="shared" si="150"/>
        <v/>
      </c>
      <c r="DJ630" s="3" t="str">
        <f t="shared" si="150"/>
        <v/>
      </c>
      <c r="DK630" s="3" t="str">
        <f t="shared" si="150"/>
        <v/>
      </c>
      <c r="DL630" s="3" t="str">
        <f t="shared" si="150"/>
        <v/>
      </c>
      <c r="DM630" s="3" t="str">
        <f t="shared" si="150"/>
        <v/>
      </c>
      <c r="DN630" s="3" t="str">
        <f t="shared" si="158"/>
        <v/>
      </c>
      <c r="DO630" s="3" t="str">
        <f t="shared" si="158"/>
        <v/>
      </c>
      <c r="DP630" s="3" t="str">
        <f t="shared" si="158"/>
        <v/>
      </c>
      <c r="DQ630" s="3" t="str">
        <f t="shared" si="158"/>
        <v/>
      </c>
      <c r="DR630" s="3" t="str">
        <f t="shared" si="158"/>
        <v/>
      </c>
      <c r="DS630" s="3" t="str">
        <f t="shared" si="158"/>
        <v/>
      </c>
      <c r="DT630" s="3" t="str">
        <f t="shared" si="158"/>
        <v/>
      </c>
      <c r="DU630" s="3" t="str">
        <f t="shared" si="155"/>
        <v/>
      </c>
      <c r="DV630" s="3" t="str">
        <f t="shared" si="155"/>
        <v/>
      </c>
    </row>
    <row r="631" spans="1:126" ht="60">
      <c r="A631" t="s">
        <v>115</v>
      </c>
      <c r="B631">
        <v>2021</v>
      </c>
      <c r="C631" t="s">
        <v>114</v>
      </c>
      <c r="D631">
        <v>106990</v>
      </c>
      <c r="E631" s="31">
        <v>1321220056269</v>
      </c>
      <c r="F631" t="s">
        <v>952</v>
      </c>
      <c r="G631">
        <v>325212</v>
      </c>
      <c r="H631" t="s">
        <v>953</v>
      </c>
      <c r="I631" t="s">
        <v>954</v>
      </c>
      <c r="J631" t="s">
        <v>242</v>
      </c>
      <c r="K631" t="s">
        <v>148</v>
      </c>
      <c r="L631">
        <v>77630</v>
      </c>
      <c r="M631" s="3" t="str">
        <f t="shared" si="147"/>
        <v>95. USED AS A REACTANT, 96. P101  FEEDSTOCKS, 97. P102  RAW MATERIALS</v>
      </c>
      <c r="N631" s="3" t="s">
        <v>66</v>
      </c>
      <c r="O631" s="3" t="s">
        <v>1468</v>
      </c>
      <c r="P631">
        <v>7491</v>
      </c>
      <c r="Q631">
        <v>478</v>
      </c>
      <c r="R631">
        <v>7969</v>
      </c>
      <c r="S631" s="3" t="s">
        <v>1405</v>
      </c>
      <c r="T631" s="3" t="s">
        <v>1405</v>
      </c>
      <c r="U631" s="3" t="s">
        <v>1405</v>
      </c>
      <c r="V631" s="3" t="s">
        <v>1405</v>
      </c>
      <c r="W631" s="3" t="s">
        <v>1405</v>
      </c>
      <c r="X631" s="3" t="s">
        <v>1405</v>
      </c>
      <c r="Y631" s="3" t="s">
        <v>1407</v>
      </c>
      <c r="Z631" s="3" t="s">
        <v>1407</v>
      </c>
      <c r="AA631" s="3" t="s">
        <v>1407</v>
      </c>
      <c r="AB631" s="3" t="s">
        <v>1405</v>
      </c>
      <c r="AC631" s="3" t="s">
        <v>1405</v>
      </c>
      <c r="AD631" s="3" t="s">
        <v>1405</v>
      </c>
      <c r="AE631" s="3" t="s">
        <v>1405</v>
      </c>
      <c r="AF631" s="3" t="s">
        <v>1405</v>
      </c>
      <c r="AG631" s="3" t="s">
        <v>1405</v>
      </c>
      <c r="AH631" s="3" t="s">
        <v>1405</v>
      </c>
      <c r="AI631" s="3" t="s">
        <v>1405</v>
      </c>
      <c r="AJ631" s="3" t="s">
        <v>1405</v>
      </c>
      <c r="AK631" s="3" t="s">
        <v>1405</v>
      </c>
      <c r="AL631" s="3" t="s">
        <v>1405</v>
      </c>
      <c r="AM631" s="3" t="s">
        <v>1405</v>
      </c>
      <c r="AN631" s="3" t="s">
        <v>1405</v>
      </c>
      <c r="AO631" s="3" t="s">
        <v>1405</v>
      </c>
      <c r="AP631" s="3" t="s">
        <v>1405</v>
      </c>
      <c r="AQ631" s="3" t="s">
        <v>1405</v>
      </c>
      <c r="AR631" s="3" t="s">
        <v>1405</v>
      </c>
      <c r="AS631" s="3" t="s">
        <v>1405</v>
      </c>
      <c r="AT631" s="3" t="s">
        <v>1405</v>
      </c>
      <c r="AU631" s="3" t="s">
        <v>1405</v>
      </c>
      <c r="AV631" s="3" t="s">
        <v>1405</v>
      </c>
      <c r="AW631" s="3" t="s">
        <v>1405</v>
      </c>
      <c r="AX631" s="3" t="s">
        <v>1405</v>
      </c>
      <c r="AY631" s="3" t="s">
        <v>1405</v>
      </c>
      <c r="AZ631" s="3" t="s">
        <v>1405</v>
      </c>
      <c r="BA631" s="3" t="s">
        <v>1405</v>
      </c>
      <c r="BB631" s="3" t="s">
        <v>1405</v>
      </c>
      <c r="BC631" s="3" t="s">
        <v>1405</v>
      </c>
      <c r="BD631" s="3" t="s">
        <v>1405</v>
      </c>
      <c r="BE631" s="3" t="s">
        <v>1405</v>
      </c>
      <c r="BF631" s="3" t="s">
        <v>1405</v>
      </c>
      <c r="BG631" s="3" t="s">
        <v>1405</v>
      </c>
      <c r="BH631" s="3" t="s">
        <v>1405</v>
      </c>
      <c r="BI631" s="3" t="s">
        <v>1405</v>
      </c>
      <c r="BJ631" s="3" t="s">
        <v>1405</v>
      </c>
      <c r="BK631" s="3" t="s">
        <v>1405</v>
      </c>
      <c r="BL631" s="3" t="s">
        <v>1405</v>
      </c>
      <c r="BM631" s="3" t="s">
        <v>1405</v>
      </c>
      <c r="BN631" s="3" t="s">
        <v>1405</v>
      </c>
      <c r="BO631" s="3" t="s">
        <v>1405</v>
      </c>
      <c r="BP631" s="3" t="s">
        <v>1405</v>
      </c>
      <c r="BQ631" s="3" t="s">
        <v>1405</v>
      </c>
      <c r="BR631" s="3" t="s">
        <v>1405</v>
      </c>
      <c r="BS631" s="3" t="s">
        <v>1405</v>
      </c>
      <c r="BT631" s="3" t="s">
        <v>1405</v>
      </c>
      <c r="BU631" s="3" t="str">
        <f t="shared" si="154"/>
        <v/>
      </c>
      <c r="BV631" s="3" t="str">
        <f t="shared" si="154"/>
        <v/>
      </c>
      <c r="BW631" s="3" t="str">
        <f t="shared" si="154"/>
        <v/>
      </c>
      <c r="BX631" s="3" t="str">
        <f t="shared" si="154"/>
        <v/>
      </c>
      <c r="BY631" s="3" t="str">
        <f t="shared" si="154"/>
        <v/>
      </c>
      <c r="BZ631" s="3" t="str">
        <f t="shared" si="154"/>
        <v/>
      </c>
      <c r="CA631" s="3" t="str">
        <f t="shared" si="154"/>
        <v>95. USED AS A REACTANT</v>
      </c>
      <c r="CB631" s="3" t="str">
        <f t="shared" si="154"/>
        <v>96. P101  FEEDSTOCKS</v>
      </c>
      <c r="CC631" s="3" t="str">
        <f t="shared" si="154"/>
        <v>97. P102  RAW MATERIALS</v>
      </c>
      <c r="CD631" s="3" t="str">
        <f t="shared" si="157"/>
        <v/>
      </c>
      <c r="CE631" s="3" t="str">
        <f t="shared" si="157"/>
        <v/>
      </c>
      <c r="CF631" s="3" t="str">
        <f t="shared" si="157"/>
        <v/>
      </c>
      <c r="CG631" s="3" t="str">
        <f t="shared" si="157"/>
        <v/>
      </c>
      <c r="CH631" s="3" t="str">
        <f t="shared" si="157"/>
        <v/>
      </c>
      <c r="CI631" s="3" t="str">
        <f t="shared" si="151"/>
        <v/>
      </c>
      <c r="CJ631" s="3" t="str">
        <f t="shared" si="151"/>
        <v/>
      </c>
      <c r="CK631" s="3" t="str">
        <f t="shared" si="151"/>
        <v/>
      </c>
      <c r="CL631" s="3" t="str">
        <f t="shared" si="151"/>
        <v/>
      </c>
      <c r="CM631" s="3" t="str">
        <f t="shared" si="151"/>
        <v/>
      </c>
      <c r="CN631" s="3" t="str">
        <f t="shared" si="151"/>
        <v/>
      </c>
      <c r="CO631" s="3" t="str">
        <f t="shared" si="151"/>
        <v/>
      </c>
      <c r="CP631" s="3" t="str">
        <f t="shared" si="151"/>
        <v/>
      </c>
      <c r="CQ631" s="3" t="str">
        <f t="shared" si="156"/>
        <v/>
      </c>
      <c r="CR631" s="3" t="str">
        <f t="shared" si="156"/>
        <v/>
      </c>
      <c r="CS631" s="3" t="str">
        <f t="shared" si="156"/>
        <v/>
      </c>
      <c r="CT631" s="3" t="str">
        <f t="shared" ref="CT631:DG658" si="159">IF(AR631="Yes", CT$1,"")</f>
        <v/>
      </c>
      <c r="CU631" s="3" t="str">
        <f t="shared" si="159"/>
        <v/>
      </c>
      <c r="CV631" s="3" t="str">
        <f t="shared" si="159"/>
        <v/>
      </c>
      <c r="CW631" s="3" t="str">
        <f t="shared" si="159"/>
        <v/>
      </c>
      <c r="CX631" s="3" t="str">
        <f t="shared" si="159"/>
        <v/>
      </c>
      <c r="CY631" s="3" t="str">
        <f t="shared" si="159"/>
        <v/>
      </c>
      <c r="CZ631" s="3" t="str">
        <f t="shared" si="159"/>
        <v/>
      </c>
      <c r="DA631" s="3" t="str">
        <f t="shared" si="159"/>
        <v/>
      </c>
      <c r="DB631" s="3" t="str">
        <f t="shared" si="159"/>
        <v/>
      </c>
      <c r="DC631" s="3" t="str">
        <f t="shared" si="152"/>
        <v/>
      </c>
      <c r="DD631" s="3" t="str">
        <f t="shared" si="152"/>
        <v/>
      </c>
      <c r="DE631" s="3" t="str">
        <f t="shared" si="152"/>
        <v/>
      </c>
      <c r="DF631" s="3" t="str">
        <f t="shared" si="152"/>
        <v/>
      </c>
      <c r="DG631" s="3" t="str">
        <f t="shared" si="150"/>
        <v/>
      </c>
      <c r="DH631" s="3" t="str">
        <f t="shared" si="150"/>
        <v/>
      </c>
      <c r="DI631" s="3" t="str">
        <f t="shared" si="150"/>
        <v/>
      </c>
      <c r="DJ631" s="3" t="str">
        <f t="shared" si="150"/>
        <v/>
      </c>
      <c r="DK631" s="3" t="str">
        <f t="shared" si="150"/>
        <v/>
      </c>
      <c r="DL631" s="3" t="str">
        <f t="shared" si="150"/>
        <v/>
      </c>
      <c r="DM631" s="3" t="str">
        <f t="shared" si="150"/>
        <v/>
      </c>
      <c r="DN631" s="3" t="str">
        <f t="shared" si="158"/>
        <v/>
      </c>
      <c r="DO631" s="3" t="str">
        <f t="shared" si="158"/>
        <v/>
      </c>
      <c r="DP631" s="3" t="str">
        <f t="shared" si="158"/>
        <v/>
      </c>
      <c r="DQ631" s="3" t="str">
        <f t="shared" si="158"/>
        <v/>
      </c>
      <c r="DR631" s="3" t="str">
        <f t="shared" si="158"/>
        <v/>
      </c>
      <c r="DS631" s="3" t="str">
        <f t="shared" si="158"/>
        <v/>
      </c>
      <c r="DT631" s="3" t="str">
        <f t="shared" si="158"/>
        <v/>
      </c>
      <c r="DU631" s="3" t="str">
        <f t="shared" si="155"/>
        <v/>
      </c>
      <c r="DV631" s="3" t="str">
        <f t="shared" si="155"/>
        <v/>
      </c>
    </row>
    <row r="632" spans="1:126" ht="45">
      <c r="A632" t="s">
        <v>115</v>
      </c>
      <c r="B632">
        <v>2016</v>
      </c>
      <c r="C632" t="s">
        <v>114</v>
      </c>
      <c r="D632">
        <v>106990</v>
      </c>
      <c r="E632" s="31">
        <v>1316215743725</v>
      </c>
      <c r="F632" t="s">
        <v>955</v>
      </c>
      <c r="G632">
        <v>324110</v>
      </c>
      <c r="H632" t="s">
        <v>956</v>
      </c>
      <c r="I632" t="s">
        <v>957</v>
      </c>
      <c r="J632" t="s">
        <v>488</v>
      </c>
      <c r="K632" t="s">
        <v>490</v>
      </c>
      <c r="L632">
        <v>71730</v>
      </c>
      <c r="M632" s="3" t="str">
        <f t="shared" si="147"/>
        <v>89. PRODUCE THE CHEMICAL, 91. ON-SITE USE OF THE CHEMICAL, 95. USED AS A REACTANT</v>
      </c>
      <c r="N632" s="3" t="s">
        <v>1419</v>
      </c>
      <c r="O632" s="3" t="s">
        <v>1410</v>
      </c>
      <c r="P632">
        <v>7</v>
      </c>
      <c r="Q632">
        <v>1246</v>
      </c>
      <c r="R632">
        <v>1253</v>
      </c>
      <c r="S632" s="3" t="s">
        <v>1407</v>
      </c>
      <c r="T632" s="3" t="s">
        <v>1405</v>
      </c>
      <c r="U632" s="3" t="s">
        <v>1407</v>
      </c>
      <c r="V632" s="3" t="s">
        <v>1405</v>
      </c>
      <c r="W632" s="3" t="s">
        <v>1405</v>
      </c>
      <c r="X632" s="3" t="s">
        <v>1405</v>
      </c>
      <c r="Y632" s="3" t="s">
        <v>1407</v>
      </c>
      <c r="AE632" s="3" t="s">
        <v>1405</v>
      </c>
      <c r="AR632" s="3" t="s">
        <v>1405</v>
      </c>
      <c r="AS632" s="3" t="s">
        <v>1405</v>
      </c>
      <c r="AT632" s="3" t="s">
        <v>1405</v>
      </c>
      <c r="AV632" s="3" t="s">
        <v>1405</v>
      </c>
      <c r="BD632" s="3" t="s">
        <v>1405</v>
      </c>
      <c r="BK632" s="3" t="s">
        <v>1405</v>
      </c>
      <c r="BU632" s="3" t="str">
        <f t="shared" si="154"/>
        <v>89. PRODUCE THE CHEMICAL</v>
      </c>
      <c r="BV632" s="3" t="str">
        <f t="shared" si="154"/>
        <v/>
      </c>
      <c r="BW632" s="3" t="str">
        <f t="shared" si="154"/>
        <v>91. ON-SITE USE OF THE CHEMICAL</v>
      </c>
      <c r="BX632" s="3" t="str">
        <f t="shared" si="154"/>
        <v/>
      </c>
      <c r="BY632" s="3" t="str">
        <f t="shared" si="154"/>
        <v/>
      </c>
      <c r="BZ632" s="3" t="str">
        <f t="shared" si="154"/>
        <v/>
      </c>
      <c r="CA632" s="3" t="str">
        <f t="shared" si="154"/>
        <v>95. USED AS A REACTANT</v>
      </c>
      <c r="CB632" s="3" t="str">
        <f t="shared" si="154"/>
        <v/>
      </c>
      <c r="CC632" s="3" t="str">
        <f t="shared" si="154"/>
        <v/>
      </c>
      <c r="CD632" s="3" t="str">
        <f t="shared" si="157"/>
        <v/>
      </c>
      <c r="CE632" s="3" t="str">
        <f t="shared" si="157"/>
        <v/>
      </c>
      <c r="CF632" s="3" t="str">
        <f t="shared" si="157"/>
        <v/>
      </c>
      <c r="CG632" s="3" t="str">
        <f t="shared" si="157"/>
        <v/>
      </c>
      <c r="CH632" s="3" t="str">
        <f t="shared" si="157"/>
        <v/>
      </c>
      <c r="CI632" s="3" t="str">
        <f t="shared" si="151"/>
        <v/>
      </c>
      <c r="CJ632" s="3" t="str">
        <f t="shared" si="151"/>
        <v/>
      </c>
      <c r="CK632" s="3" t="str">
        <f t="shared" si="151"/>
        <v/>
      </c>
      <c r="CL632" s="3" t="str">
        <f t="shared" ref="CL632:CZ661" si="160">IF(AJ632="Yes", CL$1,"")</f>
        <v/>
      </c>
      <c r="CM632" s="3" t="str">
        <f t="shared" si="160"/>
        <v/>
      </c>
      <c r="CN632" s="3" t="str">
        <f t="shared" si="160"/>
        <v/>
      </c>
      <c r="CO632" s="3" t="str">
        <f t="shared" si="160"/>
        <v/>
      </c>
      <c r="CP632" s="3" t="str">
        <f t="shared" si="160"/>
        <v/>
      </c>
      <c r="CQ632" s="3" t="str">
        <f t="shared" si="160"/>
        <v/>
      </c>
      <c r="CR632" s="3" t="str">
        <f t="shared" si="160"/>
        <v/>
      </c>
      <c r="CS632" s="3" t="str">
        <f t="shared" si="160"/>
        <v/>
      </c>
      <c r="CT632" s="3" t="str">
        <f t="shared" si="159"/>
        <v/>
      </c>
      <c r="CU632" s="3" t="str">
        <f t="shared" si="159"/>
        <v/>
      </c>
      <c r="CV632" s="3" t="str">
        <f t="shared" si="159"/>
        <v/>
      </c>
      <c r="CW632" s="3" t="str">
        <f t="shared" si="159"/>
        <v/>
      </c>
      <c r="CX632" s="3" t="str">
        <f t="shared" si="159"/>
        <v/>
      </c>
      <c r="CY632" s="3" t="str">
        <f t="shared" si="159"/>
        <v/>
      </c>
      <c r="CZ632" s="3" t="str">
        <f t="shared" si="159"/>
        <v/>
      </c>
      <c r="DA632" s="3" t="str">
        <f t="shared" si="159"/>
        <v/>
      </c>
      <c r="DB632" s="3" t="str">
        <f t="shared" si="159"/>
        <v/>
      </c>
      <c r="DC632" s="3" t="str">
        <f t="shared" si="152"/>
        <v/>
      </c>
      <c r="DD632" s="3" t="str">
        <f t="shared" si="152"/>
        <v/>
      </c>
      <c r="DE632" s="3" t="str">
        <f t="shared" si="152"/>
        <v/>
      </c>
      <c r="DF632" s="3" t="str">
        <f t="shared" si="152"/>
        <v/>
      </c>
      <c r="DG632" s="3" t="str">
        <f t="shared" si="150"/>
        <v/>
      </c>
      <c r="DH632" s="3" t="str">
        <f t="shared" si="150"/>
        <v/>
      </c>
      <c r="DI632" s="3" t="str">
        <f t="shared" si="150"/>
        <v/>
      </c>
      <c r="DJ632" s="3" t="str">
        <f t="shared" si="150"/>
        <v/>
      </c>
      <c r="DK632" s="3" t="str">
        <f t="shared" si="150"/>
        <v/>
      </c>
      <c r="DL632" s="3" t="str">
        <f t="shared" si="150"/>
        <v/>
      </c>
      <c r="DM632" s="3" t="str">
        <f t="shared" si="150"/>
        <v/>
      </c>
      <c r="DN632" s="3" t="str">
        <f t="shared" si="158"/>
        <v/>
      </c>
      <c r="DO632" s="3" t="str">
        <f t="shared" si="158"/>
        <v/>
      </c>
      <c r="DP632" s="3" t="str">
        <f t="shared" si="158"/>
        <v/>
      </c>
      <c r="DQ632" s="3" t="str">
        <f t="shared" si="158"/>
        <v/>
      </c>
      <c r="DR632" s="3" t="str">
        <f t="shared" si="158"/>
        <v/>
      </c>
      <c r="DS632" s="3" t="str">
        <f t="shared" si="158"/>
        <v/>
      </c>
      <c r="DT632" s="3" t="str">
        <f t="shared" si="158"/>
        <v/>
      </c>
      <c r="DU632" s="3" t="str">
        <f t="shared" si="155"/>
        <v/>
      </c>
      <c r="DV632" s="3" t="str">
        <f t="shared" si="155"/>
        <v/>
      </c>
    </row>
    <row r="633" spans="1:126" ht="45">
      <c r="A633" t="s">
        <v>115</v>
      </c>
      <c r="B633">
        <v>2017</v>
      </c>
      <c r="C633" t="s">
        <v>114</v>
      </c>
      <c r="D633">
        <v>106990</v>
      </c>
      <c r="E633" s="31">
        <v>1317216516880</v>
      </c>
      <c r="F633" t="s">
        <v>955</v>
      </c>
      <c r="G633">
        <v>324110</v>
      </c>
      <c r="H633" t="s">
        <v>956</v>
      </c>
      <c r="I633" t="s">
        <v>957</v>
      </c>
      <c r="J633" t="s">
        <v>488</v>
      </c>
      <c r="K633" t="s">
        <v>490</v>
      </c>
      <c r="L633">
        <v>71730</v>
      </c>
      <c r="M633" s="3" t="str">
        <f t="shared" si="147"/>
        <v>89. PRODUCE THE CHEMICAL, 91. ON-SITE USE OF THE CHEMICAL, 95. USED AS A REACTANT</v>
      </c>
      <c r="N633" s="3" t="s">
        <v>1419</v>
      </c>
      <c r="O633" s="3" t="s">
        <v>1410</v>
      </c>
      <c r="P633">
        <v>11</v>
      </c>
      <c r="Q633">
        <v>1936</v>
      </c>
      <c r="R633">
        <v>1947</v>
      </c>
      <c r="S633" s="3" t="s">
        <v>1407</v>
      </c>
      <c r="T633" s="3" t="s">
        <v>1405</v>
      </c>
      <c r="U633" s="3" t="s">
        <v>1407</v>
      </c>
      <c r="V633" s="3" t="s">
        <v>1405</v>
      </c>
      <c r="W633" s="3" t="s">
        <v>1405</v>
      </c>
      <c r="X633" s="3" t="s">
        <v>1405</v>
      </c>
      <c r="Y633" s="3" t="s">
        <v>1407</v>
      </c>
      <c r="AE633" s="3" t="s">
        <v>1405</v>
      </c>
      <c r="AR633" s="3" t="s">
        <v>1405</v>
      </c>
      <c r="AS633" s="3" t="s">
        <v>1405</v>
      </c>
      <c r="AT633" s="3" t="s">
        <v>1405</v>
      </c>
      <c r="AV633" s="3" t="s">
        <v>1405</v>
      </c>
      <c r="BD633" s="3" t="s">
        <v>1405</v>
      </c>
      <c r="BK633" s="3" t="s">
        <v>1405</v>
      </c>
      <c r="BU633" s="3" t="str">
        <f t="shared" si="154"/>
        <v>89. PRODUCE THE CHEMICAL</v>
      </c>
      <c r="BV633" s="3" t="str">
        <f t="shared" si="154"/>
        <v/>
      </c>
      <c r="BW633" s="3" t="str">
        <f t="shared" si="154"/>
        <v>91. ON-SITE USE OF THE CHEMICAL</v>
      </c>
      <c r="BX633" s="3" t="str">
        <f t="shared" si="154"/>
        <v/>
      </c>
      <c r="BY633" s="3" t="str">
        <f t="shared" si="154"/>
        <v/>
      </c>
      <c r="BZ633" s="3" t="str">
        <f t="shared" si="154"/>
        <v/>
      </c>
      <c r="CA633" s="3" t="str">
        <f t="shared" si="154"/>
        <v>95. USED AS A REACTANT</v>
      </c>
      <c r="CB633" s="3" t="str">
        <f t="shared" si="154"/>
        <v/>
      </c>
      <c r="CC633" s="3" t="str">
        <f t="shared" si="154"/>
        <v/>
      </c>
      <c r="CD633" s="3" t="str">
        <f t="shared" si="157"/>
        <v/>
      </c>
      <c r="CE633" s="3" t="str">
        <f t="shared" si="157"/>
        <v/>
      </c>
      <c r="CF633" s="3" t="str">
        <f t="shared" si="157"/>
        <v/>
      </c>
      <c r="CG633" s="3" t="str">
        <f t="shared" si="157"/>
        <v/>
      </c>
      <c r="CH633" s="3" t="str">
        <f t="shared" si="157"/>
        <v/>
      </c>
      <c r="CI633" s="3" t="str">
        <f t="shared" si="157"/>
        <v/>
      </c>
      <c r="CJ633" s="3" t="str">
        <f t="shared" si="157"/>
        <v/>
      </c>
      <c r="CK633" s="3" t="str">
        <f t="shared" si="157"/>
        <v/>
      </c>
      <c r="CL633" s="3" t="str">
        <f t="shared" si="160"/>
        <v/>
      </c>
      <c r="CM633" s="3" t="str">
        <f t="shared" si="160"/>
        <v/>
      </c>
      <c r="CN633" s="3" t="str">
        <f t="shared" si="160"/>
        <v/>
      </c>
      <c r="CO633" s="3" t="str">
        <f t="shared" si="160"/>
        <v/>
      </c>
      <c r="CP633" s="3" t="str">
        <f t="shared" si="160"/>
        <v/>
      </c>
      <c r="CQ633" s="3" t="str">
        <f t="shared" si="160"/>
        <v/>
      </c>
      <c r="CR633" s="3" t="str">
        <f t="shared" si="160"/>
        <v/>
      </c>
      <c r="CS633" s="3" t="str">
        <f t="shared" si="160"/>
        <v/>
      </c>
      <c r="CT633" s="3" t="str">
        <f t="shared" si="159"/>
        <v/>
      </c>
      <c r="CU633" s="3" t="str">
        <f t="shared" si="159"/>
        <v/>
      </c>
      <c r="CV633" s="3" t="str">
        <f t="shared" si="159"/>
        <v/>
      </c>
      <c r="CW633" s="3" t="str">
        <f t="shared" si="159"/>
        <v/>
      </c>
      <c r="CX633" s="3" t="str">
        <f t="shared" si="159"/>
        <v/>
      </c>
      <c r="CY633" s="3" t="str">
        <f t="shared" si="159"/>
        <v/>
      </c>
      <c r="CZ633" s="3" t="str">
        <f t="shared" si="159"/>
        <v/>
      </c>
      <c r="DA633" s="3" t="str">
        <f t="shared" si="159"/>
        <v/>
      </c>
      <c r="DB633" s="3" t="str">
        <f t="shared" si="159"/>
        <v/>
      </c>
      <c r="DC633" s="3" t="str">
        <f t="shared" si="152"/>
        <v/>
      </c>
      <c r="DD633" s="3" t="str">
        <f t="shared" si="152"/>
        <v/>
      </c>
      <c r="DE633" s="3" t="str">
        <f t="shared" si="152"/>
        <v/>
      </c>
      <c r="DF633" s="3" t="str">
        <f t="shared" si="152"/>
        <v/>
      </c>
      <c r="DG633" s="3" t="str">
        <f t="shared" si="150"/>
        <v/>
      </c>
      <c r="DH633" s="3" t="str">
        <f t="shared" si="150"/>
        <v/>
      </c>
      <c r="DI633" s="3" t="str">
        <f t="shared" si="150"/>
        <v/>
      </c>
      <c r="DJ633" s="3" t="str">
        <f t="shared" si="150"/>
        <v/>
      </c>
      <c r="DK633" s="3" t="str">
        <f t="shared" si="150"/>
        <v/>
      </c>
      <c r="DL633" s="3" t="str">
        <f t="shared" si="150"/>
        <v/>
      </c>
      <c r="DM633" s="3" t="str">
        <f t="shared" si="150"/>
        <v/>
      </c>
      <c r="DN633" s="3" t="str">
        <f t="shared" si="158"/>
        <v/>
      </c>
      <c r="DO633" s="3" t="str">
        <f t="shared" si="158"/>
        <v/>
      </c>
      <c r="DP633" s="3" t="str">
        <f t="shared" si="158"/>
        <v/>
      </c>
      <c r="DQ633" s="3" t="str">
        <f t="shared" si="158"/>
        <v/>
      </c>
      <c r="DR633" s="3" t="str">
        <f t="shared" si="158"/>
        <v/>
      </c>
      <c r="DS633" s="3" t="str">
        <f t="shared" si="158"/>
        <v/>
      </c>
      <c r="DT633" s="3" t="str">
        <f t="shared" si="158"/>
        <v/>
      </c>
      <c r="DU633" s="3" t="str">
        <f t="shared" si="155"/>
        <v/>
      </c>
      <c r="DV633" s="3" t="str">
        <f t="shared" si="155"/>
        <v/>
      </c>
    </row>
    <row r="634" spans="1:126" ht="60">
      <c r="A634" t="s">
        <v>115</v>
      </c>
      <c r="B634">
        <v>2020</v>
      </c>
      <c r="C634" t="s">
        <v>114</v>
      </c>
      <c r="D634">
        <v>106990</v>
      </c>
      <c r="E634" s="31">
        <v>1320218957494</v>
      </c>
      <c r="F634" t="s">
        <v>958</v>
      </c>
      <c r="G634">
        <v>325199</v>
      </c>
      <c r="H634" t="s">
        <v>959</v>
      </c>
      <c r="I634" t="s">
        <v>960</v>
      </c>
      <c r="J634" t="s">
        <v>727</v>
      </c>
      <c r="K634" t="s">
        <v>216</v>
      </c>
      <c r="L634">
        <v>70669</v>
      </c>
      <c r="M634" s="3" t="str">
        <f t="shared" si="147"/>
        <v>95. USED AS A REACTANT, 97. P102  RAW MATERIALS</v>
      </c>
      <c r="N634" s="3" t="s">
        <v>61</v>
      </c>
      <c r="O634" s="3" t="s">
        <v>1411</v>
      </c>
      <c r="P634">
        <v>1022</v>
      </c>
      <c r="Q634">
        <v>9940</v>
      </c>
      <c r="R634">
        <v>10962</v>
      </c>
      <c r="S634" s="3" t="s">
        <v>1405</v>
      </c>
      <c r="T634" s="3" t="s">
        <v>1405</v>
      </c>
      <c r="U634" s="3" t="s">
        <v>1405</v>
      </c>
      <c r="V634" s="3" t="s">
        <v>1405</v>
      </c>
      <c r="W634" s="3" t="s">
        <v>1405</v>
      </c>
      <c r="X634" s="3" t="s">
        <v>1405</v>
      </c>
      <c r="Y634" s="3" t="s">
        <v>1407</v>
      </c>
      <c r="Z634" s="3" t="s">
        <v>1405</v>
      </c>
      <c r="AA634" s="3" t="s">
        <v>1407</v>
      </c>
      <c r="AB634" s="3" t="s">
        <v>1405</v>
      </c>
      <c r="AC634" s="3" t="s">
        <v>1405</v>
      </c>
      <c r="AD634" s="3" t="s">
        <v>1405</v>
      </c>
      <c r="AE634" s="3" t="s">
        <v>1405</v>
      </c>
      <c r="AF634" s="3" t="s">
        <v>1405</v>
      </c>
      <c r="AG634" s="3" t="s">
        <v>1405</v>
      </c>
      <c r="AH634" s="3" t="s">
        <v>1405</v>
      </c>
      <c r="AI634" s="3" t="s">
        <v>1405</v>
      </c>
      <c r="AJ634" s="3" t="s">
        <v>1405</v>
      </c>
      <c r="AK634" s="3" t="s">
        <v>1405</v>
      </c>
      <c r="AL634" s="3" t="s">
        <v>1405</v>
      </c>
      <c r="AM634" s="3" t="s">
        <v>1405</v>
      </c>
      <c r="AN634" s="3" t="s">
        <v>1405</v>
      </c>
      <c r="AO634" s="3" t="s">
        <v>1405</v>
      </c>
      <c r="AP634" s="3" t="s">
        <v>1405</v>
      </c>
      <c r="AQ634" s="3" t="s">
        <v>1405</v>
      </c>
      <c r="AR634" s="3" t="s">
        <v>1405</v>
      </c>
      <c r="AS634" s="3" t="s">
        <v>1405</v>
      </c>
      <c r="AT634" s="3" t="s">
        <v>1405</v>
      </c>
      <c r="AU634" s="3" t="s">
        <v>1405</v>
      </c>
      <c r="AV634" s="3" t="s">
        <v>1405</v>
      </c>
      <c r="AW634" s="3" t="s">
        <v>1405</v>
      </c>
      <c r="AX634" s="3" t="s">
        <v>1405</v>
      </c>
      <c r="AY634" s="3" t="s">
        <v>1405</v>
      </c>
      <c r="AZ634" s="3" t="s">
        <v>1405</v>
      </c>
      <c r="BA634" s="3" t="s">
        <v>1405</v>
      </c>
      <c r="BB634" s="3" t="s">
        <v>1405</v>
      </c>
      <c r="BC634" s="3" t="s">
        <v>1405</v>
      </c>
      <c r="BD634" s="3" t="s">
        <v>1405</v>
      </c>
      <c r="BE634" s="3" t="s">
        <v>1405</v>
      </c>
      <c r="BF634" s="3" t="s">
        <v>1405</v>
      </c>
      <c r="BG634" s="3" t="s">
        <v>1405</v>
      </c>
      <c r="BH634" s="3" t="s">
        <v>1405</v>
      </c>
      <c r="BI634" s="3" t="s">
        <v>1405</v>
      </c>
      <c r="BJ634" s="3" t="s">
        <v>1405</v>
      </c>
      <c r="BK634" s="3" t="s">
        <v>1405</v>
      </c>
      <c r="BL634" s="3" t="s">
        <v>1405</v>
      </c>
      <c r="BM634" s="3" t="s">
        <v>1405</v>
      </c>
      <c r="BN634" s="3" t="s">
        <v>1405</v>
      </c>
      <c r="BO634" s="3" t="s">
        <v>1405</v>
      </c>
      <c r="BP634" s="3" t="s">
        <v>1405</v>
      </c>
      <c r="BQ634" s="3" t="s">
        <v>1405</v>
      </c>
      <c r="BR634" s="3" t="s">
        <v>1405</v>
      </c>
      <c r="BS634" s="3" t="s">
        <v>1405</v>
      </c>
      <c r="BT634" s="3" t="s">
        <v>1405</v>
      </c>
      <c r="BU634" s="3" t="str">
        <f t="shared" si="154"/>
        <v/>
      </c>
      <c r="BV634" s="3" t="str">
        <f t="shared" si="154"/>
        <v/>
      </c>
      <c r="BW634" s="3" t="str">
        <f t="shared" si="154"/>
        <v/>
      </c>
      <c r="BX634" s="3" t="str">
        <f t="shared" si="154"/>
        <v/>
      </c>
      <c r="BY634" s="3" t="str">
        <f t="shared" si="154"/>
        <v/>
      </c>
      <c r="BZ634" s="3" t="str">
        <f t="shared" si="154"/>
        <v/>
      </c>
      <c r="CA634" s="3" t="str">
        <f t="shared" si="154"/>
        <v>95. USED AS A REACTANT</v>
      </c>
      <c r="CB634" s="3" t="str">
        <f t="shared" si="154"/>
        <v/>
      </c>
      <c r="CC634" s="3" t="str">
        <f t="shared" si="154"/>
        <v>97. P102  RAW MATERIALS</v>
      </c>
      <c r="CD634" s="3" t="str">
        <f t="shared" si="157"/>
        <v/>
      </c>
      <c r="CE634" s="3" t="str">
        <f t="shared" si="157"/>
        <v/>
      </c>
      <c r="CF634" s="3" t="str">
        <f t="shared" si="157"/>
        <v/>
      </c>
      <c r="CG634" s="3" t="str">
        <f t="shared" si="157"/>
        <v/>
      </c>
      <c r="CH634" s="3" t="str">
        <f t="shared" si="157"/>
        <v/>
      </c>
      <c r="CI634" s="3" t="str">
        <f t="shared" si="157"/>
        <v/>
      </c>
      <c r="CJ634" s="3" t="str">
        <f t="shared" si="157"/>
        <v/>
      </c>
      <c r="CK634" s="3" t="str">
        <f t="shared" si="157"/>
        <v/>
      </c>
      <c r="CL634" s="3" t="str">
        <f t="shared" si="160"/>
        <v/>
      </c>
      <c r="CM634" s="3" t="str">
        <f t="shared" si="160"/>
        <v/>
      </c>
      <c r="CN634" s="3" t="str">
        <f t="shared" si="160"/>
        <v/>
      </c>
      <c r="CO634" s="3" t="str">
        <f t="shared" si="160"/>
        <v/>
      </c>
      <c r="CP634" s="3" t="str">
        <f t="shared" si="160"/>
        <v/>
      </c>
      <c r="CQ634" s="3" t="str">
        <f t="shared" si="160"/>
        <v/>
      </c>
      <c r="CR634" s="3" t="str">
        <f t="shared" si="160"/>
        <v/>
      </c>
      <c r="CS634" s="3" t="str">
        <f t="shared" si="160"/>
        <v/>
      </c>
      <c r="CT634" s="3" t="str">
        <f t="shared" si="159"/>
        <v/>
      </c>
      <c r="CU634" s="3" t="str">
        <f t="shared" si="159"/>
        <v/>
      </c>
      <c r="CV634" s="3" t="str">
        <f t="shared" si="159"/>
        <v/>
      </c>
      <c r="CW634" s="3" t="str">
        <f t="shared" si="159"/>
        <v/>
      </c>
      <c r="CX634" s="3" t="str">
        <f t="shared" si="159"/>
        <v/>
      </c>
      <c r="CY634" s="3" t="str">
        <f t="shared" si="159"/>
        <v/>
      </c>
      <c r="CZ634" s="3" t="str">
        <f t="shared" si="159"/>
        <v/>
      </c>
      <c r="DA634" s="3" t="str">
        <f t="shared" si="159"/>
        <v/>
      </c>
      <c r="DB634" s="3" t="str">
        <f t="shared" si="159"/>
        <v/>
      </c>
      <c r="DC634" s="3" t="str">
        <f t="shared" si="152"/>
        <v/>
      </c>
      <c r="DD634" s="3" t="str">
        <f t="shared" si="152"/>
        <v/>
      </c>
      <c r="DE634" s="3" t="str">
        <f t="shared" si="152"/>
        <v/>
      </c>
      <c r="DF634" s="3" t="str">
        <f t="shared" si="152"/>
        <v/>
      </c>
      <c r="DG634" s="3" t="str">
        <f t="shared" si="150"/>
        <v/>
      </c>
      <c r="DH634" s="3" t="str">
        <f t="shared" si="150"/>
        <v/>
      </c>
      <c r="DI634" s="3" t="str">
        <f t="shared" si="150"/>
        <v/>
      </c>
      <c r="DJ634" s="3" t="str">
        <f t="shared" si="150"/>
        <v/>
      </c>
      <c r="DK634" s="3" t="str">
        <f t="shared" si="150"/>
        <v/>
      </c>
      <c r="DL634" s="3" t="str">
        <f t="shared" si="150"/>
        <v/>
      </c>
      <c r="DM634" s="3" t="str">
        <f t="shared" si="150"/>
        <v/>
      </c>
      <c r="DN634" s="3" t="str">
        <f t="shared" si="158"/>
        <v/>
      </c>
      <c r="DO634" s="3" t="str">
        <f t="shared" si="158"/>
        <v/>
      </c>
      <c r="DP634" s="3" t="str">
        <f t="shared" si="158"/>
        <v/>
      </c>
      <c r="DQ634" s="3" t="str">
        <f t="shared" si="158"/>
        <v/>
      </c>
      <c r="DR634" s="3" t="str">
        <f t="shared" si="158"/>
        <v/>
      </c>
      <c r="DS634" s="3" t="str">
        <f t="shared" si="158"/>
        <v/>
      </c>
      <c r="DT634" s="3" t="str">
        <f t="shared" si="158"/>
        <v/>
      </c>
      <c r="DU634" s="3" t="str">
        <f t="shared" si="155"/>
        <v/>
      </c>
      <c r="DV634" s="3" t="str">
        <f t="shared" si="155"/>
        <v/>
      </c>
    </row>
    <row r="635" spans="1:126" ht="75">
      <c r="A635" t="s">
        <v>115</v>
      </c>
      <c r="B635">
        <v>2021</v>
      </c>
      <c r="C635" t="s">
        <v>114</v>
      </c>
      <c r="D635">
        <v>106990</v>
      </c>
      <c r="E635" s="31">
        <v>1321220203044</v>
      </c>
      <c r="F635" t="s">
        <v>958</v>
      </c>
      <c r="G635">
        <v>325199</v>
      </c>
      <c r="H635" t="s">
        <v>959</v>
      </c>
      <c r="I635" t="s">
        <v>960</v>
      </c>
      <c r="J635" t="s">
        <v>727</v>
      </c>
      <c r="K635" t="s">
        <v>216</v>
      </c>
      <c r="L635">
        <v>70669</v>
      </c>
      <c r="M635" s="3" t="str">
        <f t="shared" si="147"/>
        <v>133. ANCILLARY OR OTHER USE, 142. Z399  OTHER</v>
      </c>
      <c r="N635" s="3" t="s">
        <v>61</v>
      </c>
      <c r="O635" s="3" t="s">
        <v>1411</v>
      </c>
      <c r="P635">
        <v>1710</v>
      </c>
      <c r="Q635">
        <v>8033</v>
      </c>
      <c r="R635">
        <v>9743</v>
      </c>
      <c r="S635" s="3" t="s">
        <v>1405</v>
      </c>
      <c r="T635" s="3" t="s">
        <v>1405</v>
      </c>
      <c r="U635" s="3" t="s">
        <v>1405</v>
      </c>
      <c r="V635" s="3" t="s">
        <v>1405</v>
      </c>
      <c r="W635" s="3" t="s">
        <v>1405</v>
      </c>
      <c r="X635" s="3" t="s">
        <v>1405</v>
      </c>
      <c r="Y635" s="3" t="s">
        <v>1405</v>
      </c>
      <c r="Z635" s="3" t="s">
        <v>1405</v>
      </c>
      <c r="AA635" s="3" t="s">
        <v>1405</v>
      </c>
      <c r="AB635" s="3" t="s">
        <v>1405</v>
      </c>
      <c r="AC635" s="3" t="s">
        <v>1405</v>
      </c>
      <c r="AD635" s="3" t="s">
        <v>1405</v>
      </c>
      <c r="AE635" s="3" t="s">
        <v>1405</v>
      </c>
      <c r="AF635" s="3" t="s">
        <v>1405</v>
      </c>
      <c r="AG635" s="3" t="s">
        <v>1405</v>
      </c>
      <c r="AH635" s="3" t="s">
        <v>1405</v>
      </c>
      <c r="AI635" s="3" t="s">
        <v>1405</v>
      </c>
      <c r="AJ635" s="3" t="s">
        <v>1405</v>
      </c>
      <c r="AK635" s="3" t="s">
        <v>1405</v>
      </c>
      <c r="AL635" s="3" t="s">
        <v>1405</v>
      </c>
      <c r="AM635" s="3" t="s">
        <v>1405</v>
      </c>
      <c r="AN635" s="3" t="s">
        <v>1405</v>
      </c>
      <c r="AO635" s="3" t="s">
        <v>1405</v>
      </c>
      <c r="AP635" s="3" t="s">
        <v>1405</v>
      </c>
      <c r="AQ635" s="3" t="s">
        <v>1405</v>
      </c>
      <c r="AR635" s="3" t="s">
        <v>1405</v>
      </c>
      <c r="AS635" s="3" t="s">
        <v>1405</v>
      </c>
      <c r="AT635" s="3" t="s">
        <v>1405</v>
      </c>
      <c r="AU635" s="3" t="s">
        <v>1405</v>
      </c>
      <c r="AV635" s="3" t="s">
        <v>1405</v>
      </c>
      <c r="AW635" s="3" t="s">
        <v>1405</v>
      </c>
      <c r="AX635" s="3" t="s">
        <v>1405</v>
      </c>
      <c r="AY635" s="3" t="s">
        <v>1405</v>
      </c>
      <c r="AZ635" s="3" t="s">
        <v>1405</v>
      </c>
      <c r="BA635" s="3" t="s">
        <v>1405</v>
      </c>
      <c r="BB635" s="3" t="s">
        <v>1405</v>
      </c>
      <c r="BC635" s="3" t="s">
        <v>1405</v>
      </c>
      <c r="BD635" s="3" t="s">
        <v>1405</v>
      </c>
      <c r="BE635" s="3" t="s">
        <v>1405</v>
      </c>
      <c r="BF635" s="3" t="s">
        <v>1405</v>
      </c>
      <c r="BG635" s="3" t="s">
        <v>1405</v>
      </c>
      <c r="BH635" s="3" t="s">
        <v>1405</v>
      </c>
      <c r="BI635" s="3" t="s">
        <v>1405</v>
      </c>
      <c r="BJ635" s="3" t="s">
        <v>1405</v>
      </c>
      <c r="BK635" s="3" t="s">
        <v>1407</v>
      </c>
      <c r="BL635" s="3" t="s">
        <v>1405</v>
      </c>
      <c r="BM635" s="3" t="s">
        <v>1405</v>
      </c>
      <c r="BN635" s="3" t="s">
        <v>1405</v>
      </c>
      <c r="BO635" s="3" t="s">
        <v>1405</v>
      </c>
      <c r="BP635" s="3" t="s">
        <v>1405</v>
      </c>
      <c r="BQ635" s="3" t="s">
        <v>1405</v>
      </c>
      <c r="BR635" s="3" t="s">
        <v>1405</v>
      </c>
      <c r="BS635" s="3" t="s">
        <v>1405</v>
      </c>
      <c r="BT635" s="3" t="s">
        <v>1407</v>
      </c>
      <c r="BU635" s="3" t="str">
        <f t="shared" si="154"/>
        <v/>
      </c>
      <c r="BV635" s="3" t="str">
        <f t="shared" si="154"/>
        <v/>
      </c>
      <c r="BW635" s="3" t="str">
        <f t="shared" si="154"/>
        <v/>
      </c>
      <c r="BX635" s="3" t="str">
        <f t="shared" si="154"/>
        <v/>
      </c>
      <c r="BY635" s="3" t="str">
        <f t="shared" si="154"/>
        <v/>
      </c>
      <c r="BZ635" s="3" t="str">
        <f t="shared" si="154"/>
        <v/>
      </c>
      <c r="CA635" s="3" t="str">
        <f t="shared" si="154"/>
        <v/>
      </c>
      <c r="CB635" s="3" t="str">
        <f t="shared" si="154"/>
        <v/>
      </c>
      <c r="CC635" s="3" t="str">
        <f t="shared" si="154"/>
        <v/>
      </c>
      <c r="CD635" s="3" t="str">
        <f t="shared" si="157"/>
        <v/>
      </c>
      <c r="CE635" s="3" t="str">
        <f t="shared" si="157"/>
        <v/>
      </c>
      <c r="CF635" s="3" t="str">
        <f t="shared" si="157"/>
        <v/>
      </c>
      <c r="CG635" s="3" t="str">
        <f t="shared" si="157"/>
        <v/>
      </c>
      <c r="CH635" s="3" t="str">
        <f t="shared" si="157"/>
        <v/>
      </c>
      <c r="CI635" s="3" t="str">
        <f t="shared" si="157"/>
        <v/>
      </c>
      <c r="CJ635" s="3" t="str">
        <f t="shared" si="157"/>
        <v/>
      </c>
      <c r="CK635" s="3" t="str">
        <f t="shared" si="157"/>
        <v/>
      </c>
      <c r="CL635" s="3" t="str">
        <f t="shared" si="160"/>
        <v/>
      </c>
      <c r="CM635" s="3" t="str">
        <f t="shared" si="160"/>
        <v/>
      </c>
      <c r="CN635" s="3" t="str">
        <f t="shared" si="160"/>
        <v/>
      </c>
      <c r="CO635" s="3" t="str">
        <f t="shared" si="160"/>
        <v/>
      </c>
      <c r="CP635" s="3" t="str">
        <f t="shared" si="160"/>
        <v/>
      </c>
      <c r="CQ635" s="3" t="str">
        <f t="shared" si="160"/>
        <v/>
      </c>
      <c r="CR635" s="3" t="str">
        <f t="shared" si="160"/>
        <v/>
      </c>
      <c r="CS635" s="3" t="str">
        <f t="shared" si="160"/>
        <v/>
      </c>
      <c r="CT635" s="3" t="str">
        <f t="shared" si="159"/>
        <v/>
      </c>
      <c r="CU635" s="3" t="str">
        <f t="shared" si="159"/>
        <v/>
      </c>
      <c r="CV635" s="3" t="str">
        <f t="shared" si="159"/>
        <v/>
      </c>
      <c r="CW635" s="3" t="str">
        <f t="shared" si="159"/>
        <v/>
      </c>
      <c r="CX635" s="3" t="str">
        <f t="shared" si="159"/>
        <v/>
      </c>
      <c r="CY635" s="3" t="str">
        <f t="shared" si="159"/>
        <v/>
      </c>
      <c r="CZ635" s="3" t="str">
        <f t="shared" si="159"/>
        <v/>
      </c>
      <c r="DA635" s="3" t="str">
        <f t="shared" si="159"/>
        <v/>
      </c>
      <c r="DB635" s="3" t="str">
        <f t="shared" si="159"/>
        <v/>
      </c>
      <c r="DC635" s="3" t="str">
        <f t="shared" si="152"/>
        <v/>
      </c>
      <c r="DD635" s="3" t="str">
        <f t="shared" si="152"/>
        <v/>
      </c>
      <c r="DE635" s="3" t="str">
        <f t="shared" si="152"/>
        <v/>
      </c>
      <c r="DF635" s="3" t="str">
        <f t="shared" si="152"/>
        <v/>
      </c>
      <c r="DG635" s="3" t="str">
        <f t="shared" si="150"/>
        <v/>
      </c>
      <c r="DH635" s="3" t="str">
        <f t="shared" si="150"/>
        <v/>
      </c>
      <c r="DI635" s="3" t="str">
        <f t="shared" si="150"/>
        <v/>
      </c>
      <c r="DJ635" s="3" t="str">
        <f t="shared" si="150"/>
        <v/>
      </c>
      <c r="DK635" s="3" t="str">
        <f t="shared" si="150"/>
        <v/>
      </c>
      <c r="DL635" s="3" t="str">
        <f t="shared" si="150"/>
        <v/>
      </c>
      <c r="DM635" s="3" t="str">
        <f t="shared" si="150"/>
        <v>133. ANCILLARY OR OTHER USE</v>
      </c>
      <c r="DN635" s="3" t="str">
        <f t="shared" si="158"/>
        <v/>
      </c>
      <c r="DO635" s="3" t="str">
        <f t="shared" si="158"/>
        <v/>
      </c>
      <c r="DP635" s="3" t="str">
        <f t="shared" si="158"/>
        <v/>
      </c>
      <c r="DQ635" s="3" t="str">
        <f t="shared" si="158"/>
        <v/>
      </c>
      <c r="DR635" s="3" t="str">
        <f t="shared" si="158"/>
        <v/>
      </c>
      <c r="DS635" s="3" t="str">
        <f t="shared" si="158"/>
        <v/>
      </c>
      <c r="DT635" s="3" t="str">
        <f t="shared" si="158"/>
        <v/>
      </c>
      <c r="DU635" s="3" t="str">
        <f t="shared" si="155"/>
        <v/>
      </c>
      <c r="DV635" s="3" t="str">
        <f t="shared" si="155"/>
        <v>142. Z399  OTHER</v>
      </c>
    </row>
    <row r="636" spans="1:126" ht="30">
      <c r="A636" t="s">
        <v>115</v>
      </c>
      <c r="B636">
        <v>2016</v>
      </c>
      <c r="C636" t="s">
        <v>114</v>
      </c>
      <c r="D636">
        <v>106990</v>
      </c>
      <c r="E636" s="31">
        <v>1316215551779</v>
      </c>
      <c r="F636" t="s">
        <v>962</v>
      </c>
      <c r="G636">
        <v>325199</v>
      </c>
      <c r="H636" t="s">
        <v>963</v>
      </c>
      <c r="I636" t="s">
        <v>964</v>
      </c>
      <c r="J636" t="s">
        <v>339</v>
      </c>
      <c r="K636" t="s">
        <v>148</v>
      </c>
      <c r="L636">
        <v>77536</v>
      </c>
      <c r="M636" s="3" t="str">
        <f t="shared" si="147"/>
        <v>95. USED AS A REACTANT, 116. AS A PROCESS IMPURITY</v>
      </c>
      <c r="N636" s="51" t="s">
        <v>1419</v>
      </c>
      <c r="O636" s="3" t="s">
        <v>1410</v>
      </c>
      <c r="P636">
        <v>1210</v>
      </c>
      <c r="Q636">
        <v>4039</v>
      </c>
      <c r="R636">
        <v>5249</v>
      </c>
      <c r="S636" s="3" t="s">
        <v>1405</v>
      </c>
      <c r="T636" s="3" t="s">
        <v>1405</v>
      </c>
      <c r="U636" s="3" t="s">
        <v>1405</v>
      </c>
      <c r="V636" s="3" t="s">
        <v>1405</v>
      </c>
      <c r="W636" s="3" t="s">
        <v>1405</v>
      </c>
      <c r="X636" s="3" t="s">
        <v>1405</v>
      </c>
      <c r="Y636" s="3" t="s">
        <v>1407</v>
      </c>
      <c r="AE636" s="3" t="s">
        <v>1405</v>
      </c>
      <c r="AR636" s="3" t="s">
        <v>1405</v>
      </c>
      <c r="AS636" s="3" t="s">
        <v>1405</v>
      </c>
      <c r="AT636" s="3" t="s">
        <v>1407</v>
      </c>
      <c r="AV636" s="3" t="s">
        <v>1405</v>
      </c>
      <c r="BD636" s="3" t="s">
        <v>1405</v>
      </c>
      <c r="BK636" s="3" t="s">
        <v>1405</v>
      </c>
      <c r="BU636" s="3" t="str">
        <f t="shared" si="154"/>
        <v/>
      </c>
      <c r="BV636" s="3" t="str">
        <f t="shared" si="154"/>
        <v/>
      </c>
      <c r="BW636" s="3" t="str">
        <f t="shared" si="154"/>
        <v/>
      </c>
      <c r="BX636" s="3" t="str">
        <f t="shared" si="154"/>
        <v/>
      </c>
      <c r="BY636" s="3" t="str">
        <f t="shared" si="154"/>
        <v/>
      </c>
      <c r="BZ636" s="3" t="str">
        <f t="shared" si="154"/>
        <v/>
      </c>
      <c r="CA636" s="3" t="str">
        <f t="shared" si="154"/>
        <v>95. USED AS A REACTANT</v>
      </c>
      <c r="CB636" s="3" t="str">
        <f t="shared" si="154"/>
        <v/>
      </c>
      <c r="CC636" s="3" t="str">
        <f t="shared" si="154"/>
        <v/>
      </c>
      <c r="CD636" s="3" t="str">
        <f t="shared" si="157"/>
        <v/>
      </c>
      <c r="CE636" s="3" t="str">
        <f t="shared" si="157"/>
        <v/>
      </c>
      <c r="CF636" s="3" t="str">
        <f t="shared" si="157"/>
        <v/>
      </c>
      <c r="CG636" s="3" t="str">
        <f t="shared" si="157"/>
        <v/>
      </c>
      <c r="CH636" s="3" t="str">
        <f t="shared" si="157"/>
        <v/>
      </c>
      <c r="CI636" s="3" t="str">
        <f t="shared" si="157"/>
        <v/>
      </c>
      <c r="CJ636" s="3" t="str">
        <f t="shared" si="157"/>
        <v/>
      </c>
      <c r="CK636" s="3" t="str">
        <f t="shared" si="157"/>
        <v/>
      </c>
      <c r="CL636" s="3" t="str">
        <f t="shared" si="160"/>
        <v/>
      </c>
      <c r="CM636" s="3" t="str">
        <f t="shared" si="160"/>
        <v/>
      </c>
      <c r="CN636" s="3" t="str">
        <f t="shared" si="160"/>
        <v/>
      </c>
      <c r="CO636" s="3" t="str">
        <f t="shared" si="160"/>
        <v/>
      </c>
      <c r="CP636" s="3" t="str">
        <f t="shared" si="160"/>
        <v/>
      </c>
      <c r="CQ636" s="3" t="str">
        <f t="shared" si="160"/>
        <v/>
      </c>
      <c r="CR636" s="3" t="str">
        <f t="shared" si="160"/>
        <v/>
      </c>
      <c r="CS636" s="3" t="str">
        <f t="shared" si="160"/>
        <v/>
      </c>
      <c r="CT636" s="3" t="str">
        <f t="shared" si="159"/>
        <v/>
      </c>
      <c r="CU636" s="3" t="str">
        <f t="shared" si="159"/>
        <v/>
      </c>
      <c r="CV636" s="3" t="str">
        <f t="shared" si="159"/>
        <v>116. AS A PROCESS IMPURITY</v>
      </c>
      <c r="CW636" s="3" t="str">
        <f t="shared" si="159"/>
        <v/>
      </c>
      <c r="CX636" s="3" t="str">
        <f t="shared" si="159"/>
        <v/>
      </c>
      <c r="CY636" s="3" t="str">
        <f t="shared" si="159"/>
        <v/>
      </c>
      <c r="CZ636" s="3" t="str">
        <f t="shared" si="159"/>
        <v/>
      </c>
      <c r="DA636" s="3" t="str">
        <f t="shared" si="159"/>
        <v/>
      </c>
      <c r="DB636" s="3" t="str">
        <f t="shared" si="159"/>
        <v/>
      </c>
      <c r="DC636" s="3" t="str">
        <f t="shared" si="152"/>
        <v/>
      </c>
      <c r="DD636" s="3" t="str">
        <f t="shared" si="152"/>
        <v/>
      </c>
      <c r="DE636" s="3" t="str">
        <f t="shared" si="152"/>
        <v/>
      </c>
      <c r="DF636" s="3" t="str">
        <f t="shared" si="152"/>
        <v/>
      </c>
      <c r="DG636" s="3" t="str">
        <f t="shared" si="150"/>
        <v/>
      </c>
      <c r="DH636" s="3" t="str">
        <f t="shared" si="150"/>
        <v/>
      </c>
      <c r="DI636" s="3" t="str">
        <f t="shared" si="150"/>
        <v/>
      </c>
      <c r="DJ636" s="3" t="str">
        <f t="shared" si="150"/>
        <v/>
      </c>
      <c r="DK636" s="3" t="str">
        <f t="shared" si="150"/>
        <v/>
      </c>
      <c r="DL636" s="3" t="str">
        <f t="shared" si="150"/>
        <v/>
      </c>
      <c r="DM636" s="3" t="str">
        <f t="shared" si="150"/>
        <v/>
      </c>
      <c r="DN636" s="3" t="str">
        <f t="shared" si="158"/>
        <v/>
      </c>
      <c r="DO636" s="3" t="str">
        <f t="shared" si="158"/>
        <v/>
      </c>
      <c r="DP636" s="3" t="str">
        <f t="shared" si="158"/>
        <v/>
      </c>
      <c r="DQ636" s="3" t="str">
        <f t="shared" si="158"/>
        <v/>
      </c>
      <c r="DR636" s="3" t="str">
        <f t="shared" si="158"/>
        <v/>
      </c>
      <c r="DS636" s="3" t="str">
        <f t="shared" si="158"/>
        <v/>
      </c>
      <c r="DT636" s="3" t="str">
        <f t="shared" si="158"/>
        <v/>
      </c>
      <c r="DU636" s="3" t="str">
        <f t="shared" si="155"/>
        <v/>
      </c>
      <c r="DV636" s="3" t="str">
        <f t="shared" si="155"/>
        <v/>
      </c>
    </row>
    <row r="637" spans="1:126" ht="30">
      <c r="A637" t="s">
        <v>115</v>
      </c>
      <c r="B637">
        <v>2017</v>
      </c>
      <c r="C637" t="s">
        <v>114</v>
      </c>
      <c r="D637">
        <v>106990</v>
      </c>
      <c r="E637" s="31">
        <v>1317216469864</v>
      </c>
      <c r="F637" t="s">
        <v>962</v>
      </c>
      <c r="G637">
        <v>325199</v>
      </c>
      <c r="H637" t="s">
        <v>963</v>
      </c>
      <c r="I637" t="s">
        <v>964</v>
      </c>
      <c r="J637" t="s">
        <v>339</v>
      </c>
      <c r="K637" t="s">
        <v>148</v>
      </c>
      <c r="L637">
        <v>77536</v>
      </c>
      <c r="M637" s="3" t="str">
        <f t="shared" si="147"/>
        <v>95. USED AS A REACTANT, 116. AS A PROCESS IMPURITY</v>
      </c>
      <c r="N637" s="3" t="s">
        <v>1419</v>
      </c>
      <c r="O637" s="3" t="s">
        <v>1410</v>
      </c>
      <c r="P637">
        <v>1207</v>
      </c>
      <c r="Q637">
        <v>442</v>
      </c>
      <c r="R637">
        <v>1649</v>
      </c>
      <c r="S637" s="3" t="s">
        <v>1405</v>
      </c>
      <c r="T637" s="3" t="s">
        <v>1405</v>
      </c>
      <c r="U637" s="3" t="s">
        <v>1405</v>
      </c>
      <c r="V637" s="3" t="s">
        <v>1405</v>
      </c>
      <c r="W637" s="3" t="s">
        <v>1405</v>
      </c>
      <c r="X637" s="3" t="s">
        <v>1405</v>
      </c>
      <c r="Y637" s="3" t="s">
        <v>1407</v>
      </c>
      <c r="AE637" s="3" t="s">
        <v>1405</v>
      </c>
      <c r="AR637" s="3" t="s">
        <v>1405</v>
      </c>
      <c r="AS637" s="3" t="s">
        <v>1405</v>
      </c>
      <c r="AT637" s="3" t="s">
        <v>1407</v>
      </c>
      <c r="AV637" s="3" t="s">
        <v>1405</v>
      </c>
      <c r="BD637" s="3" t="s">
        <v>1405</v>
      </c>
      <c r="BK637" s="3" t="s">
        <v>1405</v>
      </c>
      <c r="BU637" s="3" t="str">
        <f t="shared" si="154"/>
        <v/>
      </c>
      <c r="BV637" s="3" t="str">
        <f t="shared" si="154"/>
        <v/>
      </c>
      <c r="BW637" s="3" t="str">
        <f t="shared" si="154"/>
        <v/>
      </c>
      <c r="BX637" s="3" t="str">
        <f t="shared" si="154"/>
        <v/>
      </c>
      <c r="BY637" s="3" t="str">
        <f t="shared" si="154"/>
        <v/>
      </c>
      <c r="BZ637" s="3" t="str">
        <f t="shared" si="154"/>
        <v/>
      </c>
      <c r="CA637" s="3" t="str">
        <f t="shared" si="154"/>
        <v>95. USED AS A REACTANT</v>
      </c>
      <c r="CB637" s="3" t="str">
        <f t="shared" si="154"/>
        <v/>
      </c>
      <c r="CC637" s="3" t="str">
        <f t="shared" si="154"/>
        <v/>
      </c>
      <c r="CD637" s="3" t="str">
        <f t="shared" si="157"/>
        <v/>
      </c>
      <c r="CE637" s="3" t="str">
        <f t="shared" si="157"/>
        <v/>
      </c>
      <c r="CF637" s="3" t="str">
        <f t="shared" si="157"/>
        <v/>
      </c>
      <c r="CG637" s="3" t="str">
        <f t="shared" si="157"/>
        <v/>
      </c>
      <c r="CH637" s="3" t="str">
        <f t="shared" si="157"/>
        <v/>
      </c>
      <c r="CI637" s="3" t="str">
        <f t="shared" si="157"/>
        <v/>
      </c>
      <c r="CJ637" s="3" t="str">
        <f t="shared" si="157"/>
        <v/>
      </c>
      <c r="CK637" s="3" t="str">
        <f t="shared" si="157"/>
        <v/>
      </c>
      <c r="CL637" s="3" t="str">
        <f t="shared" si="160"/>
        <v/>
      </c>
      <c r="CM637" s="3" t="str">
        <f t="shared" si="160"/>
        <v/>
      </c>
      <c r="CN637" s="3" t="str">
        <f t="shared" si="160"/>
        <v/>
      </c>
      <c r="CO637" s="3" t="str">
        <f t="shared" si="160"/>
        <v/>
      </c>
      <c r="CP637" s="3" t="str">
        <f t="shared" si="160"/>
        <v/>
      </c>
      <c r="CQ637" s="3" t="str">
        <f t="shared" si="160"/>
        <v/>
      </c>
      <c r="CR637" s="3" t="str">
        <f t="shared" si="160"/>
        <v/>
      </c>
      <c r="CS637" s="3" t="str">
        <f t="shared" si="160"/>
        <v/>
      </c>
      <c r="CT637" s="3" t="str">
        <f t="shared" si="159"/>
        <v/>
      </c>
      <c r="CU637" s="3" t="str">
        <f t="shared" si="159"/>
        <v/>
      </c>
      <c r="CV637" s="3" t="str">
        <f t="shared" si="159"/>
        <v>116. AS A PROCESS IMPURITY</v>
      </c>
      <c r="CW637" s="3" t="str">
        <f t="shared" si="159"/>
        <v/>
      </c>
      <c r="CX637" s="3" t="str">
        <f t="shared" si="159"/>
        <v/>
      </c>
      <c r="CY637" s="3" t="str">
        <f t="shared" si="159"/>
        <v/>
      </c>
      <c r="CZ637" s="3" t="str">
        <f t="shared" si="159"/>
        <v/>
      </c>
      <c r="DA637" s="3" t="str">
        <f t="shared" si="159"/>
        <v/>
      </c>
      <c r="DB637" s="3" t="str">
        <f t="shared" si="159"/>
        <v/>
      </c>
      <c r="DC637" s="3" t="str">
        <f t="shared" si="152"/>
        <v/>
      </c>
      <c r="DD637" s="3" t="str">
        <f t="shared" si="152"/>
        <v/>
      </c>
      <c r="DE637" s="3" t="str">
        <f t="shared" si="152"/>
        <v/>
      </c>
      <c r="DF637" s="3" t="str">
        <f t="shared" si="152"/>
        <v/>
      </c>
      <c r="DG637" s="3" t="str">
        <f t="shared" si="150"/>
        <v/>
      </c>
      <c r="DH637" s="3" t="str">
        <f t="shared" si="150"/>
        <v/>
      </c>
      <c r="DI637" s="3" t="str">
        <f t="shared" si="150"/>
        <v/>
      </c>
      <c r="DJ637" s="3" t="str">
        <f t="shared" si="150"/>
        <v/>
      </c>
      <c r="DK637" s="3" t="str">
        <f t="shared" si="150"/>
        <v/>
      </c>
      <c r="DL637" s="3" t="str">
        <f t="shared" si="150"/>
        <v/>
      </c>
      <c r="DM637" s="3" t="str">
        <f t="shared" si="150"/>
        <v/>
      </c>
      <c r="DN637" s="3" t="str">
        <f t="shared" si="158"/>
        <v/>
      </c>
      <c r="DO637" s="3" t="str">
        <f t="shared" si="158"/>
        <v/>
      </c>
      <c r="DP637" s="3" t="str">
        <f t="shared" si="158"/>
        <v/>
      </c>
      <c r="DQ637" s="3" t="str">
        <f t="shared" si="158"/>
        <v/>
      </c>
      <c r="DR637" s="3" t="str">
        <f t="shared" si="158"/>
        <v/>
      </c>
      <c r="DS637" s="3" t="str">
        <f t="shared" si="158"/>
        <v/>
      </c>
      <c r="DT637" s="3" t="str">
        <f t="shared" si="158"/>
        <v/>
      </c>
      <c r="DU637" s="3" t="str">
        <f t="shared" si="155"/>
        <v/>
      </c>
      <c r="DV637" s="3" t="str">
        <f t="shared" si="155"/>
        <v/>
      </c>
    </row>
    <row r="638" spans="1:126" ht="60">
      <c r="A638" t="s">
        <v>115</v>
      </c>
      <c r="B638">
        <v>2018</v>
      </c>
      <c r="C638" t="s">
        <v>114</v>
      </c>
      <c r="D638">
        <v>106990</v>
      </c>
      <c r="E638" s="31">
        <v>1318217516234</v>
      </c>
      <c r="F638" t="s">
        <v>962</v>
      </c>
      <c r="G638">
        <v>325199</v>
      </c>
      <c r="H638" t="s">
        <v>963</v>
      </c>
      <c r="I638" t="s">
        <v>964</v>
      </c>
      <c r="J638" t="s">
        <v>339</v>
      </c>
      <c r="K638" t="s">
        <v>148</v>
      </c>
      <c r="L638">
        <v>77536</v>
      </c>
      <c r="M638" s="3" t="str">
        <f t="shared" si="147"/>
        <v>95. USED AS A REACTANT, 97. P102  RAW MATERIALS, 116. AS A PROCESS IMPURITY</v>
      </c>
      <c r="N638" s="3" t="s">
        <v>1419</v>
      </c>
      <c r="O638" s="3" t="s">
        <v>1410</v>
      </c>
      <c r="P638">
        <v>1208</v>
      </c>
      <c r="Q638">
        <v>441</v>
      </c>
      <c r="R638">
        <v>1649</v>
      </c>
      <c r="S638" s="3" t="s">
        <v>1405</v>
      </c>
      <c r="T638" s="3" t="s">
        <v>1405</v>
      </c>
      <c r="U638" s="3" t="s">
        <v>1405</v>
      </c>
      <c r="V638" s="3" t="s">
        <v>1405</v>
      </c>
      <c r="W638" s="3" t="s">
        <v>1405</v>
      </c>
      <c r="X638" s="3" t="s">
        <v>1405</v>
      </c>
      <c r="Y638" s="3" t="s">
        <v>1407</v>
      </c>
      <c r="Z638" s="3" t="s">
        <v>1405</v>
      </c>
      <c r="AA638" s="3" t="s">
        <v>1407</v>
      </c>
      <c r="AB638" s="3" t="s">
        <v>1405</v>
      </c>
      <c r="AC638" s="3" t="s">
        <v>1405</v>
      </c>
      <c r="AD638" s="3" t="s">
        <v>1405</v>
      </c>
      <c r="AE638" s="3" t="s">
        <v>1405</v>
      </c>
      <c r="AF638" s="3" t="s">
        <v>1405</v>
      </c>
      <c r="AG638" s="3" t="s">
        <v>1405</v>
      </c>
      <c r="AH638" s="3" t="s">
        <v>1405</v>
      </c>
      <c r="AI638" s="3" t="s">
        <v>1405</v>
      </c>
      <c r="AJ638" s="3" t="s">
        <v>1405</v>
      </c>
      <c r="AK638" s="3" t="s">
        <v>1405</v>
      </c>
      <c r="AL638" s="3" t="s">
        <v>1405</v>
      </c>
      <c r="AM638" s="3" t="s">
        <v>1405</v>
      </c>
      <c r="AN638" s="3" t="s">
        <v>1405</v>
      </c>
      <c r="AO638" s="3" t="s">
        <v>1405</v>
      </c>
      <c r="AP638" s="3" t="s">
        <v>1405</v>
      </c>
      <c r="AQ638" s="3" t="s">
        <v>1405</v>
      </c>
      <c r="AR638" s="3" t="s">
        <v>1405</v>
      </c>
      <c r="AS638" s="3" t="s">
        <v>1405</v>
      </c>
      <c r="AT638" s="3" t="s">
        <v>1407</v>
      </c>
      <c r="AU638" s="3" t="s">
        <v>1405</v>
      </c>
      <c r="AV638" s="3" t="s">
        <v>1405</v>
      </c>
      <c r="AW638" s="3" t="s">
        <v>1405</v>
      </c>
      <c r="AX638" s="3" t="s">
        <v>1405</v>
      </c>
      <c r="AY638" s="3" t="s">
        <v>1405</v>
      </c>
      <c r="AZ638" s="3" t="s">
        <v>1405</v>
      </c>
      <c r="BA638" s="3" t="s">
        <v>1405</v>
      </c>
      <c r="BB638" s="3" t="s">
        <v>1405</v>
      </c>
      <c r="BC638" s="3" t="s">
        <v>1405</v>
      </c>
      <c r="BD638" s="3" t="s">
        <v>1405</v>
      </c>
      <c r="BE638" s="3" t="s">
        <v>1405</v>
      </c>
      <c r="BF638" s="3" t="s">
        <v>1405</v>
      </c>
      <c r="BG638" s="3" t="s">
        <v>1405</v>
      </c>
      <c r="BH638" s="3" t="s">
        <v>1405</v>
      </c>
      <c r="BI638" s="3" t="s">
        <v>1405</v>
      </c>
      <c r="BJ638" s="3" t="s">
        <v>1405</v>
      </c>
      <c r="BK638" s="3" t="s">
        <v>1405</v>
      </c>
      <c r="BL638" s="3" t="s">
        <v>1405</v>
      </c>
      <c r="BM638" s="3" t="s">
        <v>1405</v>
      </c>
      <c r="BN638" s="3" t="s">
        <v>1405</v>
      </c>
      <c r="BO638" s="3" t="s">
        <v>1405</v>
      </c>
      <c r="BP638" s="3" t="s">
        <v>1405</v>
      </c>
      <c r="BQ638" s="3" t="s">
        <v>1405</v>
      </c>
      <c r="BR638" s="3" t="s">
        <v>1405</v>
      </c>
      <c r="BS638" s="3" t="s">
        <v>1405</v>
      </c>
      <c r="BT638" s="3" t="s">
        <v>1405</v>
      </c>
      <c r="BU638" s="3" t="str">
        <f t="shared" si="154"/>
        <v/>
      </c>
      <c r="BV638" s="3" t="str">
        <f t="shared" si="154"/>
        <v/>
      </c>
      <c r="BW638" s="3" t="str">
        <f t="shared" si="154"/>
        <v/>
      </c>
      <c r="BX638" s="3" t="str">
        <f t="shared" si="154"/>
        <v/>
      </c>
      <c r="BY638" s="3" t="str">
        <f t="shared" si="154"/>
        <v/>
      </c>
      <c r="BZ638" s="3" t="str">
        <f t="shared" si="154"/>
        <v/>
      </c>
      <c r="CA638" s="3" t="str">
        <f t="shared" si="154"/>
        <v>95. USED AS A REACTANT</v>
      </c>
      <c r="CB638" s="3" t="str">
        <f t="shared" si="154"/>
        <v/>
      </c>
      <c r="CC638" s="3" t="str">
        <f t="shared" si="154"/>
        <v>97. P102  RAW MATERIALS</v>
      </c>
      <c r="CD638" s="3" t="str">
        <f t="shared" si="157"/>
        <v/>
      </c>
      <c r="CE638" s="3" t="str">
        <f t="shared" si="157"/>
        <v/>
      </c>
      <c r="CF638" s="3" t="str">
        <f t="shared" si="157"/>
        <v/>
      </c>
      <c r="CG638" s="3" t="str">
        <f t="shared" si="157"/>
        <v/>
      </c>
      <c r="CH638" s="3" t="str">
        <f t="shared" si="157"/>
        <v/>
      </c>
      <c r="CI638" s="3" t="str">
        <f t="shared" si="157"/>
        <v/>
      </c>
      <c r="CJ638" s="3" t="str">
        <f t="shared" si="157"/>
        <v/>
      </c>
      <c r="CK638" s="3" t="str">
        <f t="shared" si="157"/>
        <v/>
      </c>
      <c r="CL638" s="3" t="str">
        <f t="shared" si="160"/>
        <v/>
      </c>
      <c r="CM638" s="3" t="str">
        <f t="shared" si="160"/>
        <v/>
      </c>
      <c r="CN638" s="3" t="str">
        <f t="shared" si="160"/>
        <v/>
      </c>
      <c r="CO638" s="3" t="str">
        <f t="shared" si="160"/>
        <v/>
      </c>
      <c r="CP638" s="3" t="str">
        <f t="shared" si="160"/>
        <v/>
      </c>
      <c r="CQ638" s="3" t="str">
        <f t="shared" si="160"/>
        <v/>
      </c>
      <c r="CR638" s="3" t="str">
        <f t="shared" si="160"/>
        <v/>
      </c>
      <c r="CS638" s="3" t="str">
        <f t="shared" si="160"/>
        <v/>
      </c>
      <c r="CT638" s="3" t="str">
        <f t="shared" si="159"/>
        <v/>
      </c>
      <c r="CU638" s="3" t="str">
        <f t="shared" si="159"/>
        <v/>
      </c>
      <c r="CV638" s="3" t="str">
        <f t="shared" si="159"/>
        <v>116. AS A PROCESS IMPURITY</v>
      </c>
      <c r="CW638" s="3" t="str">
        <f t="shared" si="159"/>
        <v/>
      </c>
      <c r="CX638" s="3" t="str">
        <f t="shared" si="159"/>
        <v/>
      </c>
      <c r="CY638" s="3" t="str">
        <f t="shared" si="159"/>
        <v/>
      </c>
      <c r="CZ638" s="3" t="str">
        <f t="shared" si="159"/>
        <v/>
      </c>
      <c r="DA638" s="3" t="str">
        <f t="shared" si="159"/>
        <v/>
      </c>
      <c r="DB638" s="3" t="str">
        <f t="shared" si="159"/>
        <v/>
      </c>
      <c r="DC638" s="3" t="str">
        <f t="shared" si="152"/>
        <v/>
      </c>
      <c r="DD638" s="3" t="str">
        <f t="shared" si="152"/>
        <v/>
      </c>
      <c r="DE638" s="3" t="str">
        <f t="shared" si="152"/>
        <v/>
      </c>
      <c r="DF638" s="3" t="str">
        <f t="shared" si="152"/>
        <v/>
      </c>
      <c r="DG638" s="3" t="str">
        <f t="shared" si="150"/>
        <v/>
      </c>
      <c r="DH638" s="3" t="str">
        <f t="shared" si="150"/>
        <v/>
      </c>
      <c r="DI638" s="3" t="str">
        <f t="shared" si="150"/>
        <v/>
      </c>
      <c r="DJ638" s="3" t="str">
        <f t="shared" si="150"/>
        <v/>
      </c>
      <c r="DK638" s="3" t="str">
        <f t="shared" si="150"/>
        <v/>
      </c>
      <c r="DL638" s="3" t="str">
        <f t="shared" si="150"/>
        <v/>
      </c>
      <c r="DM638" s="3" t="str">
        <f t="shared" si="150"/>
        <v/>
      </c>
      <c r="DN638" s="3" t="str">
        <f t="shared" si="158"/>
        <v/>
      </c>
      <c r="DO638" s="3" t="str">
        <f t="shared" si="158"/>
        <v/>
      </c>
      <c r="DP638" s="3" t="str">
        <f t="shared" si="158"/>
        <v/>
      </c>
      <c r="DQ638" s="3" t="str">
        <f t="shared" si="158"/>
        <v/>
      </c>
      <c r="DR638" s="3" t="str">
        <f t="shared" si="158"/>
        <v/>
      </c>
      <c r="DS638" s="3" t="str">
        <f t="shared" si="158"/>
        <v/>
      </c>
      <c r="DT638" s="3" t="str">
        <f t="shared" si="158"/>
        <v/>
      </c>
      <c r="DU638" s="3" t="str">
        <f t="shared" si="155"/>
        <v/>
      </c>
      <c r="DV638" s="3" t="str">
        <f t="shared" si="155"/>
        <v/>
      </c>
    </row>
    <row r="639" spans="1:126" ht="60">
      <c r="A639" t="s">
        <v>115</v>
      </c>
      <c r="B639">
        <v>2019</v>
      </c>
      <c r="C639" t="s">
        <v>114</v>
      </c>
      <c r="D639">
        <v>106990</v>
      </c>
      <c r="E639" s="31">
        <v>1319218496786</v>
      </c>
      <c r="F639" t="s">
        <v>962</v>
      </c>
      <c r="G639">
        <v>325199</v>
      </c>
      <c r="H639" t="s">
        <v>963</v>
      </c>
      <c r="I639" t="s">
        <v>964</v>
      </c>
      <c r="J639" t="s">
        <v>339</v>
      </c>
      <c r="K639" t="s">
        <v>148</v>
      </c>
      <c r="L639">
        <v>77536</v>
      </c>
      <c r="M639" s="3" t="str">
        <f t="shared" si="147"/>
        <v>95. USED AS A REACTANT, 97. P102  RAW MATERIALS, 116. AS A PROCESS IMPURITY</v>
      </c>
      <c r="N639" s="3" t="s">
        <v>1419</v>
      </c>
      <c r="O639" s="3" t="s">
        <v>1410</v>
      </c>
      <c r="P639">
        <v>1227</v>
      </c>
      <c r="Q639">
        <v>915</v>
      </c>
      <c r="R639">
        <v>2142</v>
      </c>
      <c r="S639" s="3" t="s">
        <v>1405</v>
      </c>
      <c r="T639" s="3" t="s">
        <v>1405</v>
      </c>
      <c r="U639" s="3" t="s">
        <v>1405</v>
      </c>
      <c r="V639" s="3" t="s">
        <v>1405</v>
      </c>
      <c r="W639" s="3" t="s">
        <v>1405</v>
      </c>
      <c r="X639" s="3" t="s">
        <v>1405</v>
      </c>
      <c r="Y639" s="3" t="s">
        <v>1407</v>
      </c>
      <c r="Z639" s="3" t="s">
        <v>1405</v>
      </c>
      <c r="AA639" s="3" t="s">
        <v>1407</v>
      </c>
      <c r="AB639" s="3" t="s">
        <v>1405</v>
      </c>
      <c r="AC639" s="3" t="s">
        <v>1405</v>
      </c>
      <c r="AD639" s="3" t="s">
        <v>1405</v>
      </c>
      <c r="AE639" s="3" t="s">
        <v>1405</v>
      </c>
      <c r="AF639" s="3" t="s">
        <v>1405</v>
      </c>
      <c r="AG639" s="3" t="s">
        <v>1405</v>
      </c>
      <c r="AH639" s="3" t="s">
        <v>1405</v>
      </c>
      <c r="AI639" s="3" t="s">
        <v>1405</v>
      </c>
      <c r="AJ639" s="3" t="s">
        <v>1405</v>
      </c>
      <c r="AK639" s="3" t="s">
        <v>1405</v>
      </c>
      <c r="AL639" s="3" t="s">
        <v>1405</v>
      </c>
      <c r="AM639" s="3" t="s">
        <v>1405</v>
      </c>
      <c r="AN639" s="3" t="s">
        <v>1405</v>
      </c>
      <c r="AO639" s="3" t="s">
        <v>1405</v>
      </c>
      <c r="AP639" s="3" t="s">
        <v>1405</v>
      </c>
      <c r="AQ639" s="3" t="s">
        <v>1405</v>
      </c>
      <c r="AR639" s="3" t="s">
        <v>1405</v>
      </c>
      <c r="AS639" s="3" t="s">
        <v>1405</v>
      </c>
      <c r="AT639" s="3" t="s">
        <v>1407</v>
      </c>
      <c r="AU639" s="3" t="s">
        <v>1405</v>
      </c>
      <c r="AV639" s="3" t="s">
        <v>1405</v>
      </c>
      <c r="AW639" s="3" t="s">
        <v>1405</v>
      </c>
      <c r="AX639" s="3" t="s">
        <v>1405</v>
      </c>
      <c r="AY639" s="3" t="s">
        <v>1405</v>
      </c>
      <c r="AZ639" s="3" t="s">
        <v>1405</v>
      </c>
      <c r="BA639" s="3" t="s">
        <v>1405</v>
      </c>
      <c r="BB639" s="3" t="s">
        <v>1405</v>
      </c>
      <c r="BC639" s="3" t="s">
        <v>1405</v>
      </c>
      <c r="BD639" s="3" t="s">
        <v>1405</v>
      </c>
      <c r="BE639" s="3" t="s">
        <v>1405</v>
      </c>
      <c r="BF639" s="3" t="s">
        <v>1405</v>
      </c>
      <c r="BG639" s="3" t="s">
        <v>1405</v>
      </c>
      <c r="BH639" s="3" t="s">
        <v>1405</v>
      </c>
      <c r="BI639" s="3" t="s">
        <v>1405</v>
      </c>
      <c r="BJ639" s="3" t="s">
        <v>1405</v>
      </c>
      <c r="BK639" s="3" t="s">
        <v>1405</v>
      </c>
      <c r="BL639" s="3" t="s">
        <v>1405</v>
      </c>
      <c r="BM639" s="3" t="s">
        <v>1405</v>
      </c>
      <c r="BN639" s="3" t="s">
        <v>1405</v>
      </c>
      <c r="BO639" s="3" t="s">
        <v>1405</v>
      </c>
      <c r="BP639" s="3" t="s">
        <v>1405</v>
      </c>
      <c r="BQ639" s="3" t="s">
        <v>1405</v>
      </c>
      <c r="BR639" s="3" t="s">
        <v>1405</v>
      </c>
      <c r="BS639" s="3" t="s">
        <v>1405</v>
      </c>
      <c r="BT639" s="3" t="s">
        <v>1405</v>
      </c>
      <c r="BU639" s="3" t="str">
        <f t="shared" si="154"/>
        <v/>
      </c>
      <c r="BV639" s="3" t="str">
        <f t="shared" si="154"/>
        <v/>
      </c>
      <c r="BW639" s="3" t="str">
        <f t="shared" si="154"/>
        <v/>
      </c>
      <c r="BX639" s="3" t="str">
        <f t="shared" si="154"/>
        <v/>
      </c>
      <c r="BY639" s="3" t="str">
        <f t="shared" si="154"/>
        <v/>
      </c>
      <c r="BZ639" s="3" t="str">
        <f t="shared" si="154"/>
        <v/>
      </c>
      <c r="CA639" s="3" t="str">
        <f t="shared" si="154"/>
        <v>95. USED AS A REACTANT</v>
      </c>
      <c r="CB639" s="3" t="str">
        <f t="shared" si="154"/>
        <v/>
      </c>
      <c r="CC639" s="3" t="str">
        <f t="shared" si="154"/>
        <v>97. P102  RAW MATERIALS</v>
      </c>
      <c r="CD639" s="3" t="str">
        <f t="shared" si="157"/>
        <v/>
      </c>
      <c r="CE639" s="3" t="str">
        <f t="shared" si="157"/>
        <v/>
      </c>
      <c r="CF639" s="3" t="str">
        <f t="shared" si="157"/>
        <v/>
      </c>
      <c r="CG639" s="3" t="str">
        <f t="shared" si="157"/>
        <v/>
      </c>
      <c r="CH639" s="3" t="str">
        <f t="shared" si="157"/>
        <v/>
      </c>
      <c r="CI639" s="3" t="str">
        <f t="shared" si="157"/>
        <v/>
      </c>
      <c r="CJ639" s="3" t="str">
        <f t="shared" si="157"/>
        <v/>
      </c>
      <c r="CK639" s="3" t="str">
        <f t="shared" si="157"/>
        <v/>
      </c>
      <c r="CL639" s="3" t="str">
        <f t="shared" si="160"/>
        <v/>
      </c>
      <c r="CM639" s="3" t="str">
        <f t="shared" si="160"/>
        <v/>
      </c>
      <c r="CN639" s="3" t="str">
        <f t="shared" si="160"/>
        <v/>
      </c>
      <c r="CO639" s="3" t="str">
        <f t="shared" si="160"/>
        <v/>
      </c>
      <c r="CP639" s="3" t="str">
        <f t="shared" si="160"/>
        <v/>
      </c>
      <c r="CQ639" s="3" t="str">
        <f t="shared" si="160"/>
        <v/>
      </c>
      <c r="CR639" s="3" t="str">
        <f t="shared" si="160"/>
        <v/>
      </c>
      <c r="CS639" s="3" t="str">
        <f t="shared" si="160"/>
        <v/>
      </c>
      <c r="CT639" s="3" t="str">
        <f t="shared" si="159"/>
        <v/>
      </c>
      <c r="CU639" s="3" t="str">
        <f t="shared" si="159"/>
        <v/>
      </c>
      <c r="CV639" s="3" t="str">
        <f t="shared" si="159"/>
        <v>116. AS A PROCESS IMPURITY</v>
      </c>
      <c r="CW639" s="3" t="str">
        <f t="shared" si="159"/>
        <v/>
      </c>
      <c r="CX639" s="3" t="str">
        <f t="shared" si="159"/>
        <v/>
      </c>
      <c r="CY639" s="3" t="str">
        <f t="shared" si="159"/>
        <v/>
      </c>
      <c r="CZ639" s="3" t="str">
        <f t="shared" si="159"/>
        <v/>
      </c>
      <c r="DA639" s="3" t="str">
        <f t="shared" si="159"/>
        <v/>
      </c>
      <c r="DB639" s="3" t="str">
        <f t="shared" si="159"/>
        <v/>
      </c>
      <c r="DC639" s="3" t="str">
        <f t="shared" si="152"/>
        <v/>
      </c>
      <c r="DD639" s="3" t="str">
        <f t="shared" si="152"/>
        <v/>
      </c>
      <c r="DE639" s="3" t="str">
        <f t="shared" si="152"/>
        <v/>
      </c>
      <c r="DF639" s="3" t="str">
        <f t="shared" si="152"/>
        <v/>
      </c>
      <c r="DG639" s="3" t="str">
        <f t="shared" si="150"/>
        <v/>
      </c>
      <c r="DH639" s="3" t="str">
        <f t="shared" si="150"/>
        <v/>
      </c>
      <c r="DI639" s="3" t="str">
        <f t="shared" si="150"/>
        <v/>
      </c>
      <c r="DJ639" s="3" t="str">
        <f t="shared" si="150"/>
        <v/>
      </c>
      <c r="DK639" s="3" t="str">
        <f t="shared" si="150"/>
        <v/>
      </c>
      <c r="DL639" s="3" t="str">
        <f t="shared" si="150"/>
        <v/>
      </c>
      <c r="DM639" s="3" t="str">
        <f t="shared" si="150"/>
        <v/>
      </c>
      <c r="DN639" s="3" t="str">
        <f t="shared" si="158"/>
        <v/>
      </c>
      <c r="DO639" s="3" t="str">
        <f t="shared" si="158"/>
        <v/>
      </c>
      <c r="DP639" s="3" t="str">
        <f t="shared" si="158"/>
        <v/>
      </c>
      <c r="DQ639" s="3" t="str">
        <f t="shared" si="158"/>
        <v/>
      </c>
      <c r="DR639" s="3" t="str">
        <f t="shared" si="158"/>
        <v/>
      </c>
      <c r="DS639" s="3" t="str">
        <f t="shared" si="158"/>
        <v/>
      </c>
      <c r="DT639" s="3" t="str">
        <f t="shared" si="158"/>
        <v/>
      </c>
      <c r="DU639" s="3" t="str">
        <f t="shared" si="155"/>
        <v/>
      </c>
      <c r="DV639" s="3" t="str">
        <f t="shared" si="155"/>
        <v/>
      </c>
    </row>
    <row r="640" spans="1:126" ht="105">
      <c r="A640" t="s">
        <v>115</v>
      </c>
      <c r="B640">
        <v>2020</v>
      </c>
      <c r="C640" t="s">
        <v>114</v>
      </c>
      <c r="D640">
        <v>106990</v>
      </c>
      <c r="E640" s="31">
        <v>1320219385869</v>
      </c>
      <c r="F640" t="s">
        <v>962</v>
      </c>
      <c r="G640">
        <v>325199</v>
      </c>
      <c r="H640" t="s">
        <v>963</v>
      </c>
      <c r="I640" t="s">
        <v>964</v>
      </c>
      <c r="J640" t="s">
        <v>339</v>
      </c>
      <c r="K640" t="s">
        <v>148</v>
      </c>
      <c r="L640">
        <v>77536</v>
      </c>
      <c r="M640" s="3" t="str">
        <f t="shared" si="147"/>
        <v>89. PRODUCE THE CHEMICAL, 91. ON-SITE USE OF THE CHEMICAL, 92. SALE OR DISTRIBUTION OF THE CHEMICAL, 95. USED AS A REACTANT, 98. P103  INTERMEDIATES</v>
      </c>
      <c r="N640" s="3" t="s">
        <v>1419</v>
      </c>
      <c r="O640" s="3" t="s">
        <v>1410</v>
      </c>
      <c r="P640">
        <v>1249</v>
      </c>
      <c r="Q640">
        <v>730</v>
      </c>
      <c r="R640">
        <v>1979</v>
      </c>
      <c r="S640" s="3" t="s">
        <v>1407</v>
      </c>
      <c r="T640" s="3" t="s">
        <v>1405</v>
      </c>
      <c r="U640" s="3" t="s">
        <v>1407</v>
      </c>
      <c r="V640" s="3" t="s">
        <v>1407</v>
      </c>
      <c r="W640" s="3" t="s">
        <v>1405</v>
      </c>
      <c r="X640" s="3" t="s">
        <v>1405</v>
      </c>
      <c r="Y640" s="3" t="s">
        <v>1407</v>
      </c>
      <c r="Z640" s="3" t="s">
        <v>1405</v>
      </c>
      <c r="AA640" s="3" t="s">
        <v>1405</v>
      </c>
      <c r="AB640" s="3" t="s">
        <v>1407</v>
      </c>
      <c r="AC640" s="3" t="s">
        <v>1405</v>
      </c>
      <c r="AD640" s="3" t="s">
        <v>1405</v>
      </c>
      <c r="AE640" s="3" t="s">
        <v>1405</v>
      </c>
      <c r="AF640" s="3" t="s">
        <v>1405</v>
      </c>
      <c r="AG640" s="3" t="s">
        <v>1405</v>
      </c>
      <c r="AH640" s="3" t="s">
        <v>1405</v>
      </c>
      <c r="AI640" s="3" t="s">
        <v>1405</v>
      </c>
      <c r="AJ640" s="3" t="s">
        <v>1405</v>
      </c>
      <c r="AK640" s="3" t="s">
        <v>1405</v>
      </c>
      <c r="AL640" s="3" t="s">
        <v>1405</v>
      </c>
      <c r="AM640" s="3" t="s">
        <v>1405</v>
      </c>
      <c r="AN640" s="3" t="s">
        <v>1405</v>
      </c>
      <c r="AO640" s="3" t="s">
        <v>1405</v>
      </c>
      <c r="AP640" s="3" t="s">
        <v>1405</v>
      </c>
      <c r="AQ640" s="3" t="s">
        <v>1405</v>
      </c>
      <c r="AR640" s="3" t="s">
        <v>1405</v>
      </c>
      <c r="AS640" s="3" t="s">
        <v>1405</v>
      </c>
      <c r="AT640" s="3" t="s">
        <v>1405</v>
      </c>
      <c r="AU640" s="3" t="s">
        <v>1405</v>
      </c>
      <c r="AV640" s="3" t="s">
        <v>1405</v>
      </c>
      <c r="AW640" s="3" t="s">
        <v>1405</v>
      </c>
      <c r="AX640" s="3" t="s">
        <v>1405</v>
      </c>
      <c r="AY640" s="3" t="s">
        <v>1405</v>
      </c>
      <c r="AZ640" s="3" t="s">
        <v>1405</v>
      </c>
      <c r="BA640" s="3" t="s">
        <v>1405</v>
      </c>
      <c r="BB640" s="3" t="s">
        <v>1405</v>
      </c>
      <c r="BC640" s="3" t="s">
        <v>1405</v>
      </c>
      <c r="BD640" s="3" t="s">
        <v>1405</v>
      </c>
      <c r="BE640" s="3" t="s">
        <v>1405</v>
      </c>
      <c r="BF640" s="3" t="s">
        <v>1405</v>
      </c>
      <c r="BG640" s="3" t="s">
        <v>1405</v>
      </c>
      <c r="BH640" s="3" t="s">
        <v>1405</v>
      </c>
      <c r="BI640" s="3" t="s">
        <v>1405</v>
      </c>
      <c r="BJ640" s="3" t="s">
        <v>1405</v>
      </c>
      <c r="BK640" s="3" t="s">
        <v>1405</v>
      </c>
      <c r="BL640" s="3" t="s">
        <v>1405</v>
      </c>
      <c r="BM640" s="3" t="s">
        <v>1405</v>
      </c>
      <c r="BN640" s="3" t="s">
        <v>1405</v>
      </c>
      <c r="BO640" s="3" t="s">
        <v>1405</v>
      </c>
      <c r="BP640" s="3" t="s">
        <v>1405</v>
      </c>
      <c r="BQ640" s="3" t="s">
        <v>1405</v>
      </c>
      <c r="BR640" s="3" t="s">
        <v>1405</v>
      </c>
      <c r="BS640" s="3" t="s">
        <v>1405</v>
      </c>
      <c r="BT640" s="3" t="s">
        <v>1405</v>
      </c>
      <c r="BU640" s="3" t="str">
        <f t="shared" si="154"/>
        <v>89. PRODUCE THE CHEMICAL</v>
      </c>
      <c r="BV640" s="3" t="str">
        <f t="shared" si="154"/>
        <v/>
      </c>
      <c r="BW640" s="3" t="str">
        <f t="shared" si="154"/>
        <v>91. ON-SITE USE OF THE CHEMICAL</v>
      </c>
      <c r="BX640" s="3" t="str">
        <f t="shared" si="154"/>
        <v>92. SALE OR DISTRIBUTION OF THE CHEMICAL</v>
      </c>
      <c r="BY640" s="3" t="str">
        <f t="shared" si="154"/>
        <v/>
      </c>
      <c r="BZ640" s="3" t="str">
        <f t="shared" si="154"/>
        <v/>
      </c>
      <c r="CA640" s="3" t="str">
        <f t="shared" si="154"/>
        <v>95. USED AS A REACTANT</v>
      </c>
      <c r="CB640" s="3" t="str">
        <f t="shared" si="154"/>
        <v/>
      </c>
      <c r="CC640" s="3" t="str">
        <f t="shared" si="154"/>
        <v/>
      </c>
      <c r="CD640" s="3" t="str">
        <f t="shared" si="157"/>
        <v>98. P103  INTERMEDIATES</v>
      </c>
      <c r="CE640" s="3" t="str">
        <f t="shared" si="157"/>
        <v/>
      </c>
      <c r="CF640" s="3" t="str">
        <f t="shared" si="157"/>
        <v/>
      </c>
      <c r="CG640" s="3" t="str">
        <f t="shared" si="157"/>
        <v/>
      </c>
      <c r="CH640" s="3" t="str">
        <f t="shared" si="157"/>
        <v/>
      </c>
      <c r="CI640" s="3" t="str">
        <f t="shared" si="157"/>
        <v/>
      </c>
      <c r="CJ640" s="3" t="str">
        <f t="shared" si="157"/>
        <v/>
      </c>
      <c r="CK640" s="3" t="str">
        <f t="shared" si="157"/>
        <v/>
      </c>
      <c r="CL640" s="3" t="str">
        <f t="shared" si="160"/>
        <v/>
      </c>
      <c r="CM640" s="3" t="str">
        <f t="shared" si="160"/>
        <v/>
      </c>
      <c r="CN640" s="3" t="str">
        <f t="shared" si="160"/>
        <v/>
      </c>
      <c r="CO640" s="3" t="str">
        <f t="shared" si="160"/>
        <v/>
      </c>
      <c r="CP640" s="3" t="str">
        <f t="shared" si="160"/>
        <v/>
      </c>
      <c r="CQ640" s="3" t="str">
        <f t="shared" si="160"/>
        <v/>
      </c>
      <c r="CR640" s="3" t="str">
        <f t="shared" si="160"/>
        <v/>
      </c>
      <c r="CS640" s="3" t="str">
        <f t="shared" si="160"/>
        <v/>
      </c>
      <c r="CT640" s="3" t="str">
        <f t="shared" si="159"/>
        <v/>
      </c>
      <c r="CU640" s="3" t="str">
        <f t="shared" si="159"/>
        <v/>
      </c>
      <c r="CV640" s="3" t="str">
        <f t="shared" si="159"/>
        <v/>
      </c>
      <c r="CW640" s="3" t="str">
        <f t="shared" si="159"/>
        <v/>
      </c>
      <c r="CX640" s="3" t="str">
        <f t="shared" si="159"/>
        <v/>
      </c>
      <c r="CY640" s="3" t="str">
        <f t="shared" si="159"/>
        <v/>
      </c>
      <c r="CZ640" s="3" t="str">
        <f t="shared" si="159"/>
        <v/>
      </c>
      <c r="DA640" s="3" t="str">
        <f t="shared" si="159"/>
        <v/>
      </c>
      <c r="DB640" s="3" t="str">
        <f t="shared" si="159"/>
        <v/>
      </c>
      <c r="DC640" s="3" t="str">
        <f t="shared" si="152"/>
        <v/>
      </c>
      <c r="DD640" s="3" t="str">
        <f t="shared" si="152"/>
        <v/>
      </c>
      <c r="DE640" s="3" t="str">
        <f t="shared" si="152"/>
        <v/>
      </c>
      <c r="DF640" s="3" t="str">
        <f t="shared" si="152"/>
        <v/>
      </c>
      <c r="DG640" s="3" t="str">
        <f t="shared" si="150"/>
        <v/>
      </c>
      <c r="DH640" s="3" t="str">
        <f t="shared" si="150"/>
        <v/>
      </c>
      <c r="DI640" s="3" t="str">
        <f t="shared" si="150"/>
        <v/>
      </c>
      <c r="DJ640" s="3" t="str">
        <f t="shared" si="150"/>
        <v/>
      </c>
      <c r="DK640" s="3" t="str">
        <f t="shared" si="150"/>
        <v/>
      </c>
      <c r="DL640" s="3" t="str">
        <f t="shared" si="150"/>
        <v/>
      </c>
      <c r="DM640" s="3" t="str">
        <f t="shared" si="150"/>
        <v/>
      </c>
      <c r="DN640" s="3" t="str">
        <f t="shared" si="158"/>
        <v/>
      </c>
      <c r="DO640" s="3" t="str">
        <f t="shared" si="158"/>
        <v/>
      </c>
      <c r="DP640" s="3" t="str">
        <f t="shared" si="158"/>
        <v/>
      </c>
      <c r="DQ640" s="3" t="str">
        <f t="shared" si="158"/>
        <v/>
      </c>
      <c r="DR640" s="3" t="str">
        <f t="shared" si="158"/>
        <v/>
      </c>
      <c r="DS640" s="3" t="str">
        <f t="shared" si="158"/>
        <v/>
      </c>
      <c r="DT640" s="3" t="str">
        <f t="shared" si="158"/>
        <v/>
      </c>
      <c r="DU640" s="3" t="str">
        <f t="shared" si="155"/>
        <v/>
      </c>
      <c r="DV640" s="3" t="str">
        <f t="shared" si="155"/>
        <v/>
      </c>
    </row>
    <row r="641" spans="1:126" ht="60">
      <c r="A641" t="s">
        <v>115</v>
      </c>
      <c r="B641">
        <v>2021</v>
      </c>
      <c r="C641" t="s">
        <v>114</v>
      </c>
      <c r="D641">
        <v>106990</v>
      </c>
      <c r="E641" s="31">
        <v>1321220556688</v>
      </c>
      <c r="F641" t="s">
        <v>962</v>
      </c>
      <c r="G641">
        <v>325199</v>
      </c>
      <c r="H641" t="s">
        <v>963</v>
      </c>
      <c r="I641" t="s">
        <v>964</v>
      </c>
      <c r="J641" t="s">
        <v>339</v>
      </c>
      <c r="K641" t="s">
        <v>148</v>
      </c>
      <c r="L641">
        <v>77536</v>
      </c>
      <c r="M641" s="3" t="str">
        <f t="shared" si="147"/>
        <v>95. USED AS A REACTANT, 97. P102  RAW MATERIALS, 116. AS A PROCESS IMPURITY</v>
      </c>
      <c r="N641" s="3" t="s">
        <v>1419</v>
      </c>
      <c r="O641" s="3" t="s">
        <v>1410</v>
      </c>
      <c r="P641">
        <v>1230</v>
      </c>
      <c r="Q641">
        <v>345</v>
      </c>
      <c r="R641">
        <v>1575</v>
      </c>
      <c r="S641" s="3" t="s">
        <v>1405</v>
      </c>
      <c r="T641" s="3" t="s">
        <v>1405</v>
      </c>
      <c r="U641" s="3" t="s">
        <v>1405</v>
      </c>
      <c r="V641" s="3" t="s">
        <v>1405</v>
      </c>
      <c r="W641" s="3" t="s">
        <v>1405</v>
      </c>
      <c r="X641" s="3" t="s">
        <v>1405</v>
      </c>
      <c r="Y641" s="3" t="s">
        <v>1407</v>
      </c>
      <c r="Z641" s="3" t="s">
        <v>1405</v>
      </c>
      <c r="AA641" s="3" t="s">
        <v>1407</v>
      </c>
      <c r="AB641" s="3" t="s">
        <v>1405</v>
      </c>
      <c r="AC641" s="3" t="s">
        <v>1405</v>
      </c>
      <c r="AD641" s="3" t="s">
        <v>1405</v>
      </c>
      <c r="AE641" s="3" t="s">
        <v>1405</v>
      </c>
      <c r="AF641" s="3" t="s">
        <v>1405</v>
      </c>
      <c r="AG641" s="3" t="s">
        <v>1405</v>
      </c>
      <c r="AH641" s="3" t="s">
        <v>1405</v>
      </c>
      <c r="AI641" s="3" t="s">
        <v>1405</v>
      </c>
      <c r="AJ641" s="3" t="s">
        <v>1405</v>
      </c>
      <c r="AK641" s="3" t="s">
        <v>1405</v>
      </c>
      <c r="AL641" s="3" t="s">
        <v>1405</v>
      </c>
      <c r="AM641" s="3" t="s">
        <v>1405</v>
      </c>
      <c r="AN641" s="3" t="s">
        <v>1405</v>
      </c>
      <c r="AO641" s="3" t="s">
        <v>1405</v>
      </c>
      <c r="AP641" s="3" t="s">
        <v>1405</v>
      </c>
      <c r="AQ641" s="3" t="s">
        <v>1405</v>
      </c>
      <c r="AR641" s="3" t="s">
        <v>1405</v>
      </c>
      <c r="AS641" s="3" t="s">
        <v>1405</v>
      </c>
      <c r="AT641" s="3" t="s">
        <v>1407</v>
      </c>
      <c r="AU641" s="3" t="s">
        <v>1405</v>
      </c>
      <c r="AV641" s="3" t="s">
        <v>1405</v>
      </c>
      <c r="AW641" s="3" t="s">
        <v>1405</v>
      </c>
      <c r="AX641" s="3" t="s">
        <v>1405</v>
      </c>
      <c r="AY641" s="3" t="s">
        <v>1405</v>
      </c>
      <c r="AZ641" s="3" t="s">
        <v>1405</v>
      </c>
      <c r="BA641" s="3" t="s">
        <v>1405</v>
      </c>
      <c r="BB641" s="3" t="s">
        <v>1405</v>
      </c>
      <c r="BC641" s="3" t="s">
        <v>1405</v>
      </c>
      <c r="BD641" s="3" t="s">
        <v>1405</v>
      </c>
      <c r="BE641" s="3" t="s">
        <v>1405</v>
      </c>
      <c r="BF641" s="3" t="s">
        <v>1405</v>
      </c>
      <c r="BG641" s="3" t="s">
        <v>1405</v>
      </c>
      <c r="BH641" s="3" t="s">
        <v>1405</v>
      </c>
      <c r="BI641" s="3" t="s">
        <v>1405</v>
      </c>
      <c r="BJ641" s="3" t="s">
        <v>1405</v>
      </c>
      <c r="BK641" s="3" t="s">
        <v>1405</v>
      </c>
      <c r="BL641" s="3" t="s">
        <v>1405</v>
      </c>
      <c r="BM641" s="3" t="s">
        <v>1405</v>
      </c>
      <c r="BN641" s="3" t="s">
        <v>1405</v>
      </c>
      <c r="BO641" s="3" t="s">
        <v>1405</v>
      </c>
      <c r="BP641" s="3" t="s">
        <v>1405</v>
      </c>
      <c r="BQ641" s="3" t="s">
        <v>1405</v>
      </c>
      <c r="BR641" s="3" t="s">
        <v>1405</v>
      </c>
      <c r="BS641" s="3" t="s">
        <v>1405</v>
      </c>
      <c r="BT641" s="3" t="s">
        <v>1405</v>
      </c>
      <c r="BU641" s="3" t="str">
        <f t="shared" si="154"/>
        <v/>
      </c>
      <c r="BV641" s="3" t="str">
        <f t="shared" si="154"/>
        <v/>
      </c>
      <c r="BW641" s="3" t="str">
        <f t="shared" si="154"/>
        <v/>
      </c>
      <c r="BX641" s="3" t="str">
        <f t="shared" si="154"/>
        <v/>
      </c>
      <c r="BY641" s="3" t="str">
        <f t="shared" si="154"/>
        <v/>
      </c>
      <c r="BZ641" s="3" t="str">
        <f t="shared" si="154"/>
        <v/>
      </c>
      <c r="CA641" s="3" t="str">
        <f t="shared" si="154"/>
        <v>95. USED AS A REACTANT</v>
      </c>
      <c r="CB641" s="3" t="str">
        <f t="shared" si="154"/>
        <v/>
      </c>
      <c r="CC641" s="3" t="str">
        <f t="shared" si="154"/>
        <v>97. P102  RAW MATERIALS</v>
      </c>
      <c r="CD641" s="3" t="str">
        <f t="shared" si="157"/>
        <v/>
      </c>
      <c r="CE641" s="3" t="str">
        <f t="shared" si="157"/>
        <v/>
      </c>
      <c r="CF641" s="3" t="str">
        <f t="shared" si="157"/>
        <v/>
      </c>
      <c r="CG641" s="3" t="str">
        <f t="shared" si="157"/>
        <v/>
      </c>
      <c r="CH641" s="3" t="str">
        <f t="shared" si="157"/>
        <v/>
      </c>
      <c r="CI641" s="3" t="str">
        <f t="shared" si="157"/>
        <v/>
      </c>
      <c r="CJ641" s="3" t="str">
        <f t="shared" si="157"/>
        <v/>
      </c>
      <c r="CK641" s="3" t="str">
        <f t="shared" si="157"/>
        <v/>
      </c>
      <c r="CL641" s="3" t="str">
        <f t="shared" si="160"/>
        <v/>
      </c>
      <c r="CM641" s="3" t="str">
        <f t="shared" si="160"/>
        <v/>
      </c>
      <c r="CN641" s="3" t="str">
        <f t="shared" si="160"/>
        <v/>
      </c>
      <c r="CO641" s="3" t="str">
        <f t="shared" si="160"/>
        <v/>
      </c>
      <c r="CP641" s="3" t="str">
        <f t="shared" si="160"/>
        <v/>
      </c>
      <c r="CQ641" s="3" t="str">
        <f t="shared" si="160"/>
        <v/>
      </c>
      <c r="CR641" s="3" t="str">
        <f t="shared" si="160"/>
        <v/>
      </c>
      <c r="CS641" s="3" t="str">
        <f t="shared" si="160"/>
        <v/>
      </c>
      <c r="CT641" s="3" t="str">
        <f t="shared" si="159"/>
        <v/>
      </c>
      <c r="CU641" s="3" t="str">
        <f t="shared" si="159"/>
        <v/>
      </c>
      <c r="CV641" s="3" t="str">
        <f t="shared" si="159"/>
        <v>116. AS A PROCESS IMPURITY</v>
      </c>
      <c r="CW641" s="3" t="str">
        <f t="shared" si="159"/>
        <v/>
      </c>
      <c r="CX641" s="3" t="str">
        <f t="shared" si="159"/>
        <v/>
      </c>
      <c r="CY641" s="3" t="str">
        <f t="shared" si="159"/>
        <v/>
      </c>
      <c r="CZ641" s="3" t="str">
        <f t="shared" si="159"/>
        <v/>
      </c>
      <c r="DA641" s="3" t="str">
        <f t="shared" si="159"/>
        <v/>
      </c>
      <c r="DB641" s="3" t="str">
        <f t="shared" si="159"/>
        <v/>
      </c>
      <c r="DC641" s="3" t="str">
        <f t="shared" si="152"/>
        <v/>
      </c>
      <c r="DD641" s="3" t="str">
        <f t="shared" si="152"/>
        <v/>
      </c>
      <c r="DE641" s="3" t="str">
        <f t="shared" si="152"/>
        <v/>
      </c>
      <c r="DF641" s="3" t="str">
        <f t="shared" si="152"/>
        <v/>
      </c>
      <c r="DG641" s="3" t="str">
        <f t="shared" si="150"/>
        <v/>
      </c>
      <c r="DH641" s="3" t="str">
        <f t="shared" si="150"/>
        <v/>
      </c>
      <c r="DI641" s="3" t="str">
        <f t="shared" si="150"/>
        <v/>
      </c>
      <c r="DJ641" s="3" t="str">
        <f t="shared" si="150"/>
        <v/>
      </c>
      <c r="DK641" s="3" t="str">
        <f t="shared" si="150"/>
        <v/>
      </c>
      <c r="DL641" s="3" t="str">
        <f t="shared" si="150"/>
        <v/>
      </c>
      <c r="DM641" s="3" t="str">
        <f t="shared" si="150"/>
        <v/>
      </c>
      <c r="DN641" s="3" t="str">
        <f t="shared" si="158"/>
        <v/>
      </c>
      <c r="DO641" s="3" t="str">
        <f t="shared" si="158"/>
        <v/>
      </c>
      <c r="DP641" s="3" t="str">
        <f t="shared" si="158"/>
        <v/>
      </c>
      <c r="DQ641" s="3" t="str">
        <f t="shared" si="158"/>
        <v/>
      </c>
      <c r="DR641" s="3" t="str">
        <f t="shared" si="158"/>
        <v/>
      </c>
      <c r="DS641" s="3" t="str">
        <f t="shared" si="158"/>
        <v/>
      </c>
      <c r="DT641" s="3" t="str">
        <f t="shared" si="158"/>
        <v/>
      </c>
      <c r="DU641" s="3" t="str">
        <f t="shared" si="155"/>
        <v/>
      </c>
      <c r="DV641" s="3" t="str">
        <f t="shared" si="155"/>
        <v/>
      </c>
    </row>
    <row r="642" spans="1:126" ht="60">
      <c r="A642" t="s">
        <v>115</v>
      </c>
      <c r="B642">
        <v>2016</v>
      </c>
      <c r="C642" t="s">
        <v>114</v>
      </c>
      <c r="D642">
        <v>106990</v>
      </c>
      <c r="E642" s="31">
        <v>1316215703455</v>
      </c>
      <c r="F642" t="s">
        <v>965</v>
      </c>
      <c r="G642">
        <v>325110</v>
      </c>
      <c r="H642" t="s">
        <v>966</v>
      </c>
      <c r="I642" t="s">
        <v>967</v>
      </c>
      <c r="J642" t="s">
        <v>921</v>
      </c>
      <c r="K642" t="s">
        <v>148</v>
      </c>
      <c r="L642">
        <v>77530</v>
      </c>
      <c r="M642" s="3" t="str">
        <f t="shared" ref="M642:M705" si="161">_xlfn.TEXTJOIN(", ", TRUE, BU642:DV642)</f>
        <v>89. PRODUCE THE CHEMICAL, 91. ON-SITE USE OF THE CHEMICAL, 92. SALE OR DISTRIBUTION OF THE CHEMICAL, 93. AS A BYPRODUCT, 95. USED AS A REACTANT</v>
      </c>
      <c r="N642" s="3" t="s">
        <v>53</v>
      </c>
      <c r="O642" s="3" t="s">
        <v>1409</v>
      </c>
      <c r="P642">
        <v>17456</v>
      </c>
      <c r="Q642">
        <v>123857</v>
      </c>
      <c r="R642">
        <v>141313</v>
      </c>
      <c r="S642" s="3" t="s">
        <v>1407</v>
      </c>
      <c r="T642" s="3" t="s">
        <v>1405</v>
      </c>
      <c r="U642" s="3" t="s">
        <v>1407</v>
      </c>
      <c r="V642" s="3" t="s">
        <v>1407</v>
      </c>
      <c r="W642" s="3" t="s">
        <v>1407</v>
      </c>
      <c r="X642" s="3" t="s">
        <v>1405</v>
      </c>
      <c r="Y642" s="3" t="s">
        <v>1407</v>
      </c>
      <c r="AE642" s="3" t="s">
        <v>1405</v>
      </c>
      <c r="AR642" s="3" t="s">
        <v>1405</v>
      </c>
      <c r="AS642" s="3" t="s">
        <v>1405</v>
      </c>
      <c r="AT642" s="3" t="s">
        <v>1405</v>
      </c>
      <c r="AV642" s="3" t="s">
        <v>1405</v>
      </c>
      <c r="BD642" s="3" t="s">
        <v>1405</v>
      </c>
      <c r="BK642" s="3" t="s">
        <v>1405</v>
      </c>
      <c r="BU642" s="3" t="str">
        <f t="shared" si="154"/>
        <v>89. PRODUCE THE CHEMICAL</v>
      </c>
      <c r="BV642" s="3" t="str">
        <f t="shared" si="154"/>
        <v/>
      </c>
      <c r="BW642" s="3" t="str">
        <f t="shared" si="154"/>
        <v>91. ON-SITE USE OF THE CHEMICAL</v>
      </c>
      <c r="BX642" s="3" t="str">
        <f t="shared" si="154"/>
        <v>92. SALE OR DISTRIBUTION OF THE CHEMICAL</v>
      </c>
      <c r="BY642" s="3" t="str">
        <f t="shared" si="154"/>
        <v>93. AS A BYPRODUCT</v>
      </c>
      <c r="BZ642" s="3" t="str">
        <f t="shared" si="154"/>
        <v/>
      </c>
      <c r="CA642" s="3" t="str">
        <f t="shared" si="154"/>
        <v>95. USED AS A REACTANT</v>
      </c>
      <c r="CB642" s="3" t="str">
        <f t="shared" si="154"/>
        <v/>
      </c>
      <c r="CC642" s="3" t="str">
        <f t="shared" si="154"/>
        <v/>
      </c>
      <c r="CD642" s="3" t="str">
        <f t="shared" si="157"/>
        <v/>
      </c>
      <c r="CE642" s="3" t="str">
        <f t="shared" si="157"/>
        <v/>
      </c>
      <c r="CF642" s="3" t="str">
        <f t="shared" si="157"/>
        <v/>
      </c>
      <c r="CG642" s="3" t="str">
        <f t="shared" si="157"/>
        <v/>
      </c>
      <c r="CH642" s="3" t="str">
        <f t="shared" si="157"/>
        <v/>
      </c>
      <c r="CI642" s="3" t="str">
        <f t="shared" si="157"/>
        <v/>
      </c>
      <c r="CJ642" s="3" t="str">
        <f t="shared" si="157"/>
        <v/>
      </c>
      <c r="CK642" s="3" t="str">
        <f t="shared" si="157"/>
        <v/>
      </c>
      <c r="CL642" s="3" t="str">
        <f t="shared" si="160"/>
        <v/>
      </c>
      <c r="CM642" s="3" t="str">
        <f t="shared" si="160"/>
        <v/>
      </c>
      <c r="CN642" s="3" t="str">
        <f t="shared" si="160"/>
        <v/>
      </c>
      <c r="CO642" s="3" t="str">
        <f t="shared" si="160"/>
        <v/>
      </c>
      <c r="CP642" s="3" t="str">
        <f t="shared" si="160"/>
        <v/>
      </c>
      <c r="CQ642" s="3" t="str">
        <f t="shared" si="160"/>
        <v/>
      </c>
      <c r="CR642" s="3" t="str">
        <f t="shared" si="160"/>
        <v/>
      </c>
      <c r="CS642" s="3" t="str">
        <f t="shared" si="160"/>
        <v/>
      </c>
      <c r="CT642" s="3" t="str">
        <f t="shared" si="159"/>
        <v/>
      </c>
      <c r="CU642" s="3" t="str">
        <f t="shared" si="159"/>
        <v/>
      </c>
      <c r="CV642" s="3" t="str">
        <f t="shared" si="159"/>
        <v/>
      </c>
      <c r="CW642" s="3" t="str">
        <f t="shared" si="159"/>
        <v/>
      </c>
      <c r="CX642" s="3" t="str">
        <f t="shared" si="159"/>
        <v/>
      </c>
      <c r="CY642" s="3" t="str">
        <f t="shared" si="159"/>
        <v/>
      </c>
      <c r="CZ642" s="3" t="str">
        <f t="shared" si="159"/>
        <v/>
      </c>
      <c r="DA642" s="3" t="str">
        <f t="shared" si="159"/>
        <v/>
      </c>
      <c r="DB642" s="3" t="str">
        <f t="shared" si="159"/>
        <v/>
      </c>
      <c r="DC642" s="3" t="str">
        <f t="shared" si="152"/>
        <v/>
      </c>
      <c r="DD642" s="3" t="str">
        <f t="shared" si="152"/>
        <v/>
      </c>
      <c r="DE642" s="3" t="str">
        <f t="shared" si="152"/>
        <v/>
      </c>
      <c r="DF642" s="3" t="str">
        <f t="shared" si="152"/>
        <v/>
      </c>
      <c r="DG642" s="3" t="str">
        <f t="shared" si="150"/>
        <v/>
      </c>
      <c r="DH642" s="3" t="str">
        <f t="shared" si="150"/>
        <v/>
      </c>
      <c r="DI642" s="3" t="str">
        <f t="shared" si="150"/>
        <v/>
      </c>
      <c r="DJ642" s="3" t="str">
        <f t="shared" si="150"/>
        <v/>
      </c>
      <c r="DK642" s="3" t="str">
        <f t="shared" si="150"/>
        <v/>
      </c>
      <c r="DL642" s="3" t="str">
        <f t="shared" si="150"/>
        <v/>
      </c>
      <c r="DM642" s="3" t="str">
        <f t="shared" si="150"/>
        <v/>
      </c>
      <c r="DN642" s="3" t="str">
        <f t="shared" si="158"/>
        <v/>
      </c>
      <c r="DO642" s="3" t="str">
        <f t="shared" si="158"/>
        <v/>
      </c>
      <c r="DP642" s="3" t="str">
        <f t="shared" si="158"/>
        <v/>
      </c>
      <c r="DQ642" s="3" t="str">
        <f t="shared" si="158"/>
        <v/>
      </c>
      <c r="DR642" s="3" t="str">
        <f t="shared" si="158"/>
        <v/>
      </c>
      <c r="DS642" s="3" t="str">
        <f t="shared" si="158"/>
        <v/>
      </c>
      <c r="DT642" s="3" t="str">
        <f t="shared" si="158"/>
        <v/>
      </c>
      <c r="DU642" s="3" t="str">
        <f t="shared" si="155"/>
        <v/>
      </c>
      <c r="DV642" s="3" t="str">
        <f t="shared" si="155"/>
        <v/>
      </c>
    </row>
    <row r="643" spans="1:126" ht="60">
      <c r="A643" t="s">
        <v>115</v>
      </c>
      <c r="B643">
        <v>2017</v>
      </c>
      <c r="C643" t="s">
        <v>114</v>
      </c>
      <c r="D643">
        <v>106990</v>
      </c>
      <c r="E643" s="31">
        <v>1317216557809</v>
      </c>
      <c r="F643" t="s">
        <v>965</v>
      </c>
      <c r="G643">
        <v>325110</v>
      </c>
      <c r="H643" t="s">
        <v>966</v>
      </c>
      <c r="I643" t="s">
        <v>967</v>
      </c>
      <c r="J643" t="s">
        <v>921</v>
      </c>
      <c r="K643" t="s">
        <v>148</v>
      </c>
      <c r="L643">
        <v>77530</v>
      </c>
      <c r="M643" s="3" t="str">
        <f t="shared" si="161"/>
        <v>89. PRODUCE THE CHEMICAL, 91. ON-SITE USE OF THE CHEMICAL, 92. SALE OR DISTRIBUTION OF THE CHEMICAL, 93. AS A BYPRODUCT, 95. USED AS A REACTANT</v>
      </c>
      <c r="N643" s="3" t="s">
        <v>53</v>
      </c>
      <c r="O643" s="3" t="s">
        <v>1409</v>
      </c>
      <c r="P643">
        <v>15773</v>
      </c>
      <c r="Q643">
        <v>107420</v>
      </c>
      <c r="R643">
        <v>123193</v>
      </c>
      <c r="S643" s="3" t="s">
        <v>1407</v>
      </c>
      <c r="T643" s="3" t="s">
        <v>1405</v>
      </c>
      <c r="U643" s="3" t="s">
        <v>1407</v>
      </c>
      <c r="V643" s="3" t="s">
        <v>1407</v>
      </c>
      <c r="W643" s="3" t="s">
        <v>1407</v>
      </c>
      <c r="X643" s="3" t="s">
        <v>1405</v>
      </c>
      <c r="Y643" s="3" t="s">
        <v>1407</v>
      </c>
      <c r="AE643" s="3" t="s">
        <v>1405</v>
      </c>
      <c r="AR643" s="3" t="s">
        <v>1405</v>
      </c>
      <c r="AS643" s="3" t="s">
        <v>1405</v>
      </c>
      <c r="AT643" s="3" t="s">
        <v>1405</v>
      </c>
      <c r="AV643" s="3" t="s">
        <v>1405</v>
      </c>
      <c r="BD643" s="3" t="s">
        <v>1405</v>
      </c>
      <c r="BK643" s="3" t="s">
        <v>1405</v>
      </c>
      <c r="BU643" s="3" t="str">
        <f t="shared" si="154"/>
        <v>89. PRODUCE THE CHEMICAL</v>
      </c>
      <c r="BV643" s="3" t="str">
        <f t="shared" si="154"/>
        <v/>
      </c>
      <c r="BW643" s="3" t="str">
        <f t="shared" si="154"/>
        <v>91. ON-SITE USE OF THE CHEMICAL</v>
      </c>
      <c r="BX643" s="3" t="str">
        <f t="shared" si="154"/>
        <v>92. SALE OR DISTRIBUTION OF THE CHEMICAL</v>
      </c>
      <c r="BY643" s="3" t="str">
        <f t="shared" si="154"/>
        <v>93. AS A BYPRODUCT</v>
      </c>
      <c r="BZ643" s="3" t="str">
        <f t="shared" si="154"/>
        <v/>
      </c>
      <c r="CA643" s="3" t="str">
        <f t="shared" si="154"/>
        <v>95. USED AS A REACTANT</v>
      </c>
      <c r="CB643" s="3" t="str">
        <f t="shared" si="154"/>
        <v/>
      </c>
      <c r="CC643" s="3" t="str">
        <f t="shared" si="154"/>
        <v/>
      </c>
      <c r="CD643" s="3" t="str">
        <f t="shared" si="157"/>
        <v/>
      </c>
      <c r="CE643" s="3" t="str">
        <f t="shared" si="157"/>
        <v/>
      </c>
      <c r="CF643" s="3" t="str">
        <f t="shared" si="157"/>
        <v/>
      </c>
      <c r="CG643" s="3" t="str">
        <f t="shared" si="157"/>
        <v/>
      </c>
      <c r="CH643" s="3" t="str">
        <f t="shared" si="157"/>
        <v/>
      </c>
      <c r="CI643" s="3" t="str">
        <f t="shared" si="157"/>
        <v/>
      </c>
      <c r="CJ643" s="3" t="str">
        <f t="shared" si="157"/>
        <v/>
      </c>
      <c r="CK643" s="3" t="str">
        <f t="shared" si="157"/>
        <v/>
      </c>
      <c r="CL643" s="3" t="str">
        <f t="shared" si="160"/>
        <v/>
      </c>
      <c r="CM643" s="3" t="str">
        <f t="shared" si="160"/>
        <v/>
      </c>
      <c r="CN643" s="3" t="str">
        <f t="shared" si="160"/>
        <v/>
      </c>
      <c r="CO643" s="3" t="str">
        <f t="shared" si="160"/>
        <v/>
      </c>
      <c r="CP643" s="3" t="str">
        <f t="shared" si="160"/>
        <v/>
      </c>
      <c r="CQ643" s="3" t="str">
        <f t="shared" si="160"/>
        <v/>
      </c>
      <c r="CR643" s="3" t="str">
        <f t="shared" si="160"/>
        <v/>
      </c>
      <c r="CS643" s="3" t="str">
        <f t="shared" si="160"/>
        <v/>
      </c>
      <c r="CT643" s="3" t="str">
        <f t="shared" si="159"/>
        <v/>
      </c>
      <c r="CU643" s="3" t="str">
        <f t="shared" si="159"/>
        <v/>
      </c>
      <c r="CV643" s="3" t="str">
        <f t="shared" si="159"/>
        <v/>
      </c>
      <c r="CW643" s="3" t="str">
        <f t="shared" si="159"/>
        <v/>
      </c>
      <c r="CX643" s="3" t="str">
        <f t="shared" si="159"/>
        <v/>
      </c>
      <c r="CY643" s="3" t="str">
        <f t="shared" si="159"/>
        <v/>
      </c>
      <c r="CZ643" s="3" t="str">
        <f t="shared" si="159"/>
        <v/>
      </c>
      <c r="DA643" s="3" t="str">
        <f t="shared" si="159"/>
        <v/>
      </c>
      <c r="DB643" s="3" t="str">
        <f t="shared" si="159"/>
        <v/>
      </c>
      <c r="DC643" s="3" t="str">
        <f t="shared" si="152"/>
        <v/>
      </c>
      <c r="DD643" s="3" t="str">
        <f t="shared" si="152"/>
        <v/>
      </c>
      <c r="DE643" s="3" t="str">
        <f t="shared" si="152"/>
        <v/>
      </c>
      <c r="DF643" s="3" t="str">
        <f t="shared" si="152"/>
        <v/>
      </c>
      <c r="DG643" s="3" t="str">
        <f t="shared" si="150"/>
        <v/>
      </c>
      <c r="DH643" s="3" t="str">
        <f t="shared" si="150"/>
        <v/>
      </c>
      <c r="DI643" s="3" t="str">
        <f t="shared" si="150"/>
        <v/>
      </c>
      <c r="DJ643" s="3" t="str">
        <f t="shared" si="150"/>
        <v/>
      </c>
      <c r="DK643" s="3" t="str">
        <f t="shared" si="150"/>
        <v/>
      </c>
      <c r="DL643" s="3" t="str">
        <f t="shared" si="150"/>
        <v/>
      </c>
      <c r="DM643" s="3" t="str">
        <f t="shared" si="150"/>
        <v/>
      </c>
      <c r="DN643" s="3" t="str">
        <f t="shared" si="158"/>
        <v/>
      </c>
      <c r="DO643" s="3" t="str">
        <f t="shared" si="158"/>
        <v/>
      </c>
      <c r="DP643" s="3" t="str">
        <f t="shared" si="158"/>
        <v/>
      </c>
      <c r="DQ643" s="3" t="str">
        <f t="shared" si="158"/>
        <v/>
      </c>
      <c r="DR643" s="3" t="str">
        <f t="shared" si="158"/>
        <v/>
      </c>
      <c r="DS643" s="3" t="str">
        <f t="shared" si="158"/>
        <v/>
      </c>
      <c r="DT643" s="3" t="str">
        <f t="shared" si="158"/>
        <v/>
      </c>
      <c r="DU643" s="3" t="str">
        <f t="shared" si="155"/>
        <v/>
      </c>
      <c r="DV643" s="3" t="str">
        <f t="shared" si="155"/>
        <v/>
      </c>
    </row>
    <row r="644" spans="1:126" ht="105">
      <c r="A644" t="s">
        <v>115</v>
      </c>
      <c r="B644">
        <v>2018</v>
      </c>
      <c r="C644" t="s">
        <v>114</v>
      </c>
      <c r="D644">
        <v>106990</v>
      </c>
      <c r="E644" s="31">
        <v>1318218527012</v>
      </c>
      <c r="F644" t="s">
        <v>965</v>
      </c>
      <c r="G644">
        <v>325110</v>
      </c>
      <c r="H644" t="s">
        <v>966</v>
      </c>
      <c r="I644" t="s">
        <v>967</v>
      </c>
      <c r="J644" t="s">
        <v>921</v>
      </c>
      <c r="K644" t="s">
        <v>148</v>
      </c>
      <c r="L644">
        <v>77530</v>
      </c>
      <c r="M644" s="3" t="str">
        <f t="shared" si="161"/>
        <v>89. PRODUCE THE CHEMICAL, 91. ON-SITE USE OF THE CHEMICAL, 92. SALE OR DISTRIBUTION OF THE CHEMICAL, 93. AS A BYPRODUCT, 95. USED AS A REACTANT, 100. P199  OTHER</v>
      </c>
      <c r="N644" s="3" t="s">
        <v>53</v>
      </c>
      <c r="O644" s="3" t="s">
        <v>1409</v>
      </c>
      <c r="P644">
        <v>15631</v>
      </c>
      <c r="Q644">
        <v>143330</v>
      </c>
      <c r="R644">
        <v>158961</v>
      </c>
      <c r="S644" s="3" t="s">
        <v>1407</v>
      </c>
      <c r="T644" s="3" t="s">
        <v>1405</v>
      </c>
      <c r="U644" s="3" t="s">
        <v>1407</v>
      </c>
      <c r="V644" s="3" t="s">
        <v>1407</v>
      </c>
      <c r="W644" s="3" t="s">
        <v>1407</v>
      </c>
      <c r="X644" s="3" t="s">
        <v>1405</v>
      </c>
      <c r="Y644" s="3" t="s">
        <v>1407</v>
      </c>
      <c r="Z644" s="3" t="s">
        <v>1405</v>
      </c>
      <c r="AA644" s="3" t="s">
        <v>1405</v>
      </c>
      <c r="AB644" s="3" t="s">
        <v>1405</v>
      </c>
      <c r="AC644" s="3" t="s">
        <v>1405</v>
      </c>
      <c r="AD644" s="3" t="s">
        <v>1407</v>
      </c>
      <c r="AE644" s="3" t="s">
        <v>1405</v>
      </c>
      <c r="AF644" s="3" t="s">
        <v>1405</v>
      </c>
      <c r="AG644" s="3" t="s">
        <v>1405</v>
      </c>
      <c r="AH644" s="3" t="s">
        <v>1405</v>
      </c>
      <c r="AI644" s="3" t="s">
        <v>1405</v>
      </c>
      <c r="AJ644" s="3" t="s">
        <v>1405</v>
      </c>
      <c r="AK644" s="3" t="s">
        <v>1405</v>
      </c>
      <c r="AL644" s="3" t="s">
        <v>1405</v>
      </c>
      <c r="AM644" s="3" t="s">
        <v>1405</v>
      </c>
      <c r="AN644" s="3" t="s">
        <v>1405</v>
      </c>
      <c r="AO644" s="3" t="s">
        <v>1405</v>
      </c>
      <c r="AP644" s="3" t="s">
        <v>1405</v>
      </c>
      <c r="AQ644" s="3" t="s">
        <v>1405</v>
      </c>
      <c r="AR644" s="3" t="s">
        <v>1405</v>
      </c>
      <c r="AS644" s="3" t="s">
        <v>1405</v>
      </c>
      <c r="AT644" s="3" t="s">
        <v>1405</v>
      </c>
      <c r="AU644" s="3" t="s">
        <v>1405</v>
      </c>
      <c r="AV644" s="3" t="s">
        <v>1405</v>
      </c>
      <c r="AW644" s="3" t="s">
        <v>1405</v>
      </c>
      <c r="AX644" s="3" t="s">
        <v>1405</v>
      </c>
      <c r="AY644" s="3" t="s">
        <v>1405</v>
      </c>
      <c r="AZ644" s="3" t="s">
        <v>1405</v>
      </c>
      <c r="BA644" s="3" t="s">
        <v>1405</v>
      </c>
      <c r="BB644" s="3" t="s">
        <v>1405</v>
      </c>
      <c r="BC644" s="3" t="s">
        <v>1405</v>
      </c>
      <c r="BD644" s="3" t="s">
        <v>1405</v>
      </c>
      <c r="BE644" s="3" t="s">
        <v>1405</v>
      </c>
      <c r="BF644" s="3" t="s">
        <v>1405</v>
      </c>
      <c r="BG644" s="3" t="s">
        <v>1405</v>
      </c>
      <c r="BH644" s="3" t="s">
        <v>1405</v>
      </c>
      <c r="BI644" s="3" t="s">
        <v>1405</v>
      </c>
      <c r="BJ644" s="3" t="s">
        <v>1405</v>
      </c>
      <c r="BK644" s="3" t="s">
        <v>1405</v>
      </c>
      <c r="BL644" s="3" t="s">
        <v>1405</v>
      </c>
      <c r="BM644" s="3" t="s">
        <v>1405</v>
      </c>
      <c r="BN644" s="3" t="s">
        <v>1405</v>
      </c>
      <c r="BO644" s="3" t="s">
        <v>1405</v>
      </c>
      <c r="BP644" s="3" t="s">
        <v>1405</v>
      </c>
      <c r="BQ644" s="3" t="s">
        <v>1405</v>
      </c>
      <c r="BR644" s="3" t="s">
        <v>1405</v>
      </c>
      <c r="BS644" s="3" t="s">
        <v>1405</v>
      </c>
      <c r="BT644" s="3" t="s">
        <v>1405</v>
      </c>
      <c r="BU644" s="3" t="str">
        <f t="shared" si="154"/>
        <v>89. PRODUCE THE CHEMICAL</v>
      </c>
      <c r="BV644" s="3" t="str">
        <f t="shared" si="154"/>
        <v/>
      </c>
      <c r="BW644" s="3" t="str">
        <f t="shared" si="154"/>
        <v>91. ON-SITE USE OF THE CHEMICAL</v>
      </c>
      <c r="BX644" s="3" t="str">
        <f t="shared" si="154"/>
        <v>92. SALE OR DISTRIBUTION OF THE CHEMICAL</v>
      </c>
      <c r="BY644" s="3" t="str">
        <f t="shared" si="154"/>
        <v>93. AS A BYPRODUCT</v>
      </c>
      <c r="BZ644" s="3" t="str">
        <f t="shared" si="154"/>
        <v/>
      </c>
      <c r="CA644" s="3" t="str">
        <f t="shared" si="154"/>
        <v>95. USED AS A REACTANT</v>
      </c>
      <c r="CB644" s="3" t="str">
        <f t="shared" si="154"/>
        <v/>
      </c>
      <c r="CC644" s="3" t="str">
        <f t="shared" si="154"/>
        <v/>
      </c>
      <c r="CD644" s="3" t="str">
        <f t="shared" si="157"/>
        <v/>
      </c>
      <c r="CE644" s="3" t="str">
        <f t="shared" si="157"/>
        <v/>
      </c>
      <c r="CF644" s="3" t="str">
        <f t="shared" si="157"/>
        <v>100. P199  OTHER</v>
      </c>
      <c r="CG644" s="3" t="str">
        <f t="shared" si="157"/>
        <v/>
      </c>
      <c r="CH644" s="3" t="str">
        <f t="shared" si="157"/>
        <v/>
      </c>
      <c r="CI644" s="3" t="str">
        <f t="shared" si="157"/>
        <v/>
      </c>
      <c r="CJ644" s="3" t="str">
        <f t="shared" si="157"/>
        <v/>
      </c>
      <c r="CK644" s="3" t="str">
        <f t="shared" si="157"/>
        <v/>
      </c>
      <c r="CL644" s="3" t="str">
        <f t="shared" si="160"/>
        <v/>
      </c>
      <c r="CM644" s="3" t="str">
        <f t="shared" si="160"/>
        <v/>
      </c>
      <c r="CN644" s="3" t="str">
        <f t="shared" si="160"/>
        <v/>
      </c>
      <c r="CO644" s="3" t="str">
        <f t="shared" si="160"/>
        <v/>
      </c>
      <c r="CP644" s="3" t="str">
        <f t="shared" si="160"/>
        <v/>
      </c>
      <c r="CQ644" s="3" t="str">
        <f t="shared" si="160"/>
        <v/>
      </c>
      <c r="CR644" s="3" t="str">
        <f t="shared" si="160"/>
        <v/>
      </c>
      <c r="CS644" s="3" t="str">
        <f t="shared" si="160"/>
        <v/>
      </c>
      <c r="CT644" s="3" t="str">
        <f t="shared" si="159"/>
        <v/>
      </c>
      <c r="CU644" s="3" t="str">
        <f t="shared" si="159"/>
        <v/>
      </c>
      <c r="CV644" s="3" t="str">
        <f t="shared" si="159"/>
        <v/>
      </c>
      <c r="CW644" s="3" t="str">
        <f t="shared" si="159"/>
        <v/>
      </c>
      <c r="CX644" s="3" t="str">
        <f t="shared" si="159"/>
        <v/>
      </c>
      <c r="CY644" s="3" t="str">
        <f t="shared" si="159"/>
        <v/>
      </c>
      <c r="CZ644" s="3" t="str">
        <f t="shared" si="159"/>
        <v/>
      </c>
      <c r="DA644" s="3" t="str">
        <f t="shared" si="159"/>
        <v/>
      </c>
      <c r="DB644" s="3" t="str">
        <f t="shared" si="159"/>
        <v/>
      </c>
      <c r="DC644" s="3" t="str">
        <f t="shared" si="152"/>
        <v/>
      </c>
      <c r="DD644" s="3" t="str">
        <f t="shared" si="152"/>
        <v/>
      </c>
      <c r="DE644" s="3" t="str">
        <f t="shared" si="152"/>
        <v/>
      </c>
      <c r="DF644" s="3" t="str">
        <f t="shared" si="152"/>
        <v/>
      </c>
      <c r="DG644" s="3" t="str">
        <f t="shared" si="150"/>
        <v/>
      </c>
      <c r="DH644" s="3" t="str">
        <f t="shared" si="150"/>
        <v/>
      </c>
      <c r="DI644" s="3" t="str">
        <f t="shared" si="150"/>
        <v/>
      </c>
      <c r="DJ644" s="3" t="str">
        <f t="shared" si="150"/>
        <v/>
      </c>
      <c r="DK644" s="3" t="str">
        <f t="shared" si="150"/>
        <v/>
      </c>
      <c r="DL644" s="3" t="str">
        <f t="shared" si="150"/>
        <v/>
      </c>
      <c r="DM644" s="3" t="str">
        <f t="shared" si="150"/>
        <v/>
      </c>
      <c r="DN644" s="3" t="str">
        <f t="shared" si="158"/>
        <v/>
      </c>
      <c r="DO644" s="3" t="str">
        <f t="shared" si="158"/>
        <v/>
      </c>
      <c r="DP644" s="3" t="str">
        <f t="shared" si="158"/>
        <v/>
      </c>
      <c r="DQ644" s="3" t="str">
        <f t="shared" si="158"/>
        <v/>
      </c>
      <c r="DR644" s="3" t="str">
        <f t="shared" si="158"/>
        <v/>
      </c>
      <c r="DS644" s="3" t="str">
        <f t="shared" si="158"/>
        <v/>
      </c>
      <c r="DT644" s="3" t="str">
        <f t="shared" si="158"/>
        <v/>
      </c>
      <c r="DU644" s="3" t="str">
        <f t="shared" si="155"/>
        <v/>
      </c>
      <c r="DV644" s="3" t="str">
        <f t="shared" si="155"/>
        <v/>
      </c>
    </row>
    <row r="645" spans="1:126" ht="105">
      <c r="A645" t="s">
        <v>115</v>
      </c>
      <c r="B645">
        <v>2019</v>
      </c>
      <c r="C645" t="s">
        <v>114</v>
      </c>
      <c r="D645">
        <v>106990</v>
      </c>
      <c r="E645" s="31">
        <v>1319219427820</v>
      </c>
      <c r="F645" t="s">
        <v>965</v>
      </c>
      <c r="G645">
        <v>325110</v>
      </c>
      <c r="H645" t="s">
        <v>966</v>
      </c>
      <c r="I645" t="s">
        <v>967</v>
      </c>
      <c r="J645" t="s">
        <v>921</v>
      </c>
      <c r="K645" t="s">
        <v>148</v>
      </c>
      <c r="L645">
        <v>77530</v>
      </c>
      <c r="M645" s="3" t="str">
        <f t="shared" si="161"/>
        <v>89. PRODUCE THE CHEMICAL, 91. ON-SITE USE OF THE CHEMICAL, 92. SALE OR DISTRIBUTION OF THE CHEMICAL, 93. AS A BYPRODUCT, 95. USED AS A REACTANT, 100. P199  OTHER</v>
      </c>
      <c r="N645" s="3" t="s">
        <v>53</v>
      </c>
      <c r="O645" s="3" t="s">
        <v>1409</v>
      </c>
      <c r="P645">
        <v>19077</v>
      </c>
      <c r="Q645">
        <v>140640</v>
      </c>
      <c r="R645">
        <v>159717</v>
      </c>
      <c r="S645" s="3" t="s">
        <v>1407</v>
      </c>
      <c r="T645" s="3" t="s">
        <v>1405</v>
      </c>
      <c r="U645" s="3" t="s">
        <v>1407</v>
      </c>
      <c r="V645" s="3" t="s">
        <v>1407</v>
      </c>
      <c r="W645" s="3" t="s">
        <v>1407</v>
      </c>
      <c r="X645" s="3" t="s">
        <v>1405</v>
      </c>
      <c r="Y645" s="3" t="s">
        <v>1407</v>
      </c>
      <c r="Z645" s="3" t="s">
        <v>1405</v>
      </c>
      <c r="AA645" s="3" t="s">
        <v>1405</v>
      </c>
      <c r="AB645" s="3" t="s">
        <v>1405</v>
      </c>
      <c r="AC645" s="3" t="s">
        <v>1405</v>
      </c>
      <c r="AD645" s="3" t="s">
        <v>1407</v>
      </c>
      <c r="AE645" s="3" t="s">
        <v>1405</v>
      </c>
      <c r="AF645" s="3" t="s">
        <v>1405</v>
      </c>
      <c r="AG645" s="3" t="s">
        <v>1405</v>
      </c>
      <c r="AH645" s="3" t="s">
        <v>1405</v>
      </c>
      <c r="AI645" s="3" t="s">
        <v>1405</v>
      </c>
      <c r="AJ645" s="3" t="s">
        <v>1405</v>
      </c>
      <c r="AK645" s="3" t="s">
        <v>1405</v>
      </c>
      <c r="AL645" s="3" t="s">
        <v>1405</v>
      </c>
      <c r="AM645" s="3" t="s">
        <v>1405</v>
      </c>
      <c r="AN645" s="3" t="s">
        <v>1405</v>
      </c>
      <c r="AO645" s="3" t="s">
        <v>1405</v>
      </c>
      <c r="AP645" s="3" t="s">
        <v>1405</v>
      </c>
      <c r="AQ645" s="3" t="s">
        <v>1405</v>
      </c>
      <c r="AR645" s="3" t="s">
        <v>1405</v>
      </c>
      <c r="AS645" s="3" t="s">
        <v>1405</v>
      </c>
      <c r="AT645" s="3" t="s">
        <v>1405</v>
      </c>
      <c r="AU645" s="3" t="s">
        <v>1405</v>
      </c>
      <c r="AV645" s="3" t="s">
        <v>1405</v>
      </c>
      <c r="AW645" s="3" t="s">
        <v>1405</v>
      </c>
      <c r="AX645" s="3" t="s">
        <v>1405</v>
      </c>
      <c r="AY645" s="3" t="s">
        <v>1405</v>
      </c>
      <c r="AZ645" s="3" t="s">
        <v>1405</v>
      </c>
      <c r="BA645" s="3" t="s">
        <v>1405</v>
      </c>
      <c r="BB645" s="3" t="s">
        <v>1405</v>
      </c>
      <c r="BC645" s="3" t="s">
        <v>1405</v>
      </c>
      <c r="BD645" s="3" t="s">
        <v>1405</v>
      </c>
      <c r="BE645" s="3" t="s">
        <v>1405</v>
      </c>
      <c r="BF645" s="3" t="s">
        <v>1405</v>
      </c>
      <c r="BG645" s="3" t="s">
        <v>1405</v>
      </c>
      <c r="BH645" s="3" t="s">
        <v>1405</v>
      </c>
      <c r="BI645" s="3" t="s">
        <v>1405</v>
      </c>
      <c r="BJ645" s="3" t="s">
        <v>1405</v>
      </c>
      <c r="BK645" s="3" t="s">
        <v>1405</v>
      </c>
      <c r="BL645" s="3" t="s">
        <v>1405</v>
      </c>
      <c r="BM645" s="3" t="s">
        <v>1405</v>
      </c>
      <c r="BN645" s="3" t="s">
        <v>1405</v>
      </c>
      <c r="BO645" s="3" t="s">
        <v>1405</v>
      </c>
      <c r="BP645" s="3" t="s">
        <v>1405</v>
      </c>
      <c r="BQ645" s="3" t="s">
        <v>1405</v>
      </c>
      <c r="BR645" s="3" t="s">
        <v>1405</v>
      </c>
      <c r="BS645" s="3" t="s">
        <v>1405</v>
      </c>
      <c r="BT645" s="3" t="s">
        <v>1405</v>
      </c>
      <c r="BU645" s="3" t="str">
        <f t="shared" si="154"/>
        <v>89. PRODUCE THE CHEMICAL</v>
      </c>
      <c r="BV645" s="3" t="str">
        <f t="shared" si="154"/>
        <v/>
      </c>
      <c r="BW645" s="3" t="str">
        <f t="shared" si="154"/>
        <v>91. ON-SITE USE OF THE CHEMICAL</v>
      </c>
      <c r="BX645" s="3" t="str">
        <f t="shared" si="154"/>
        <v>92. SALE OR DISTRIBUTION OF THE CHEMICAL</v>
      </c>
      <c r="BY645" s="3" t="str">
        <f t="shared" si="154"/>
        <v>93. AS A BYPRODUCT</v>
      </c>
      <c r="BZ645" s="3" t="str">
        <f t="shared" si="154"/>
        <v/>
      </c>
      <c r="CA645" s="3" t="str">
        <f t="shared" si="154"/>
        <v>95. USED AS A REACTANT</v>
      </c>
      <c r="CB645" s="3" t="str">
        <f t="shared" si="154"/>
        <v/>
      </c>
      <c r="CC645" s="3" t="str">
        <f t="shared" si="154"/>
        <v/>
      </c>
      <c r="CD645" s="3" t="str">
        <f t="shared" si="157"/>
        <v/>
      </c>
      <c r="CE645" s="3" t="str">
        <f t="shared" si="157"/>
        <v/>
      </c>
      <c r="CF645" s="3" t="str">
        <f t="shared" si="157"/>
        <v>100. P199  OTHER</v>
      </c>
      <c r="CG645" s="3" t="str">
        <f t="shared" si="157"/>
        <v/>
      </c>
      <c r="CH645" s="3" t="str">
        <f t="shared" si="157"/>
        <v/>
      </c>
      <c r="CI645" s="3" t="str">
        <f t="shared" si="157"/>
        <v/>
      </c>
      <c r="CJ645" s="3" t="str">
        <f t="shared" si="157"/>
        <v/>
      </c>
      <c r="CK645" s="3" t="str">
        <f t="shared" si="157"/>
        <v/>
      </c>
      <c r="CL645" s="3" t="str">
        <f t="shared" si="160"/>
        <v/>
      </c>
      <c r="CM645" s="3" t="str">
        <f t="shared" si="160"/>
        <v/>
      </c>
      <c r="CN645" s="3" t="str">
        <f t="shared" si="160"/>
        <v/>
      </c>
      <c r="CO645" s="3" t="str">
        <f t="shared" si="160"/>
        <v/>
      </c>
      <c r="CP645" s="3" t="str">
        <f t="shared" si="160"/>
        <v/>
      </c>
      <c r="CQ645" s="3" t="str">
        <f t="shared" si="160"/>
        <v/>
      </c>
      <c r="CR645" s="3" t="str">
        <f t="shared" si="160"/>
        <v/>
      </c>
      <c r="CS645" s="3" t="str">
        <f t="shared" si="160"/>
        <v/>
      </c>
      <c r="CT645" s="3" t="str">
        <f t="shared" si="159"/>
        <v/>
      </c>
      <c r="CU645" s="3" t="str">
        <f t="shared" si="159"/>
        <v/>
      </c>
      <c r="CV645" s="3" t="str">
        <f t="shared" si="159"/>
        <v/>
      </c>
      <c r="CW645" s="3" t="str">
        <f t="shared" si="159"/>
        <v/>
      </c>
      <c r="CX645" s="3" t="str">
        <f t="shared" si="159"/>
        <v/>
      </c>
      <c r="CY645" s="3" t="str">
        <f t="shared" si="159"/>
        <v/>
      </c>
      <c r="CZ645" s="3" t="str">
        <f t="shared" si="159"/>
        <v/>
      </c>
      <c r="DA645" s="3" t="str">
        <f t="shared" si="159"/>
        <v/>
      </c>
      <c r="DB645" s="3" t="str">
        <f t="shared" si="159"/>
        <v/>
      </c>
      <c r="DC645" s="3" t="str">
        <f t="shared" si="152"/>
        <v/>
      </c>
      <c r="DD645" s="3" t="str">
        <f t="shared" si="152"/>
        <v/>
      </c>
      <c r="DE645" s="3" t="str">
        <f t="shared" si="152"/>
        <v/>
      </c>
      <c r="DF645" s="3" t="str">
        <f t="shared" si="152"/>
        <v/>
      </c>
      <c r="DG645" s="3" t="str">
        <f t="shared" si="150"/>
        <v/>
      </c>
      <c r="DH645" s="3" t="str">
        <f t="shared" si="150"/>
        <v/>
      </c>
      <c r="DI645" s="3" t="str">
        <f t="shared" si="150"/>
        <v/>
      </c>
      <c r="DJ645" s="3" t="str">
        <f t="shared" si="150"/>
        <v/>
      </c>
      <c r="DK645" s="3" t="str">
        <f t="shared" si="150"/>
        <v/>
      </c>
      <c r="DL645" s="3" t="str">
        <f t="shared" si="150"/>
        <v/>
      </c>
      <c r="DM645" s="3" t="str">
        <f t="shared" si="150"/>
        <v/>
      </c>
      <c r="DN645" s="3" t="str">
        <f t="shared" si="158"/>
        <v/>
      </c>
      <c r="DO645" s="3" t="str">
        <f t="shared" si="158"/>
        <v/>
      </c>
      <c r="DP645" s="3" t="str">
        <f t="shared" si="158"/>
        <v/>
      </c>
      <c r="DQ645" s="3" t="str">
        <f t="shared" si="158"/>
        <v/>
      </c>
      <c r="DR645" s="3" t="str">
        <f t="shared" si="158"/>
        <v/>
      </c>
      <c r="DS645" s="3" t="str">
        <f t="shared" si="158"/>
        <v/>
      </c>
      <c r="DT645" s="3" t="str">
        <f t="shared" si="158"/>
        <v/>
      </c>
      <c r="DU645" s="3" t="str">
        <f t="shared" si="155"/>
        <v/>
      </c>
      <c r="DV645" s="3" t="str">
        <f t="shared" si="155"/>
        <v/>
      </c>
    </row>
    <row r="646" spans="1:126" ht="105">
      <c r="A646" t="s">
        <v>115</v>
      </c>
      <c r="B646">
        <v>2020</v>
      </c>
      <c r="C646" t="s">
        <v>114</v>
      </c>
      <c r="D646">
        <v>106990</v>
      </c>
      <c r="E646" s="31">
        <v>1320219366616</v>
      </c>
      <c r="F646" t="s">
        <v>965</v>
      </c>
      <c r="G646">
        <v>325110</v>
      </c>
      <c r="H646" t="s">
        <v>966</v>
      </c>
      <c r="I646" t="s">
        <v>967</v>
      </c>
      <c r="J646" t="s">
        <v>921</v>
      </c>
      <c r="K646" t="s">
        <v>148</v>
      </c>
      <c r="L646">
        <v>77530</v>
      </c>
      <c r="M646" s="3" t="str">
        <f t="shared" si="161"/>
        <v>89. PRODUCE THE CHEMICAL, 90. IMPORT THE CHEMICAL, 91. ON-SITE USE OF THE CHEMICAL, 94. AS A MANUFACTURED IMPURITY, 101. ADDED AS A FORMULATION COMPONENT, 113. P299  OTHER</v>
      </c>
      <c r="N646" s="3" t="s">
        <v>53</v>
      </c>
      <c r="O646" s="3" t="s">
        <v>1409</v>
      </c>
      <c r="P646">
        <v>19180</v>
      </c>
      <c r="Q646">
        <v>153979</v>
      </c>
      <c r="R646">
        <v>173159</v>
      </c>
      <c r="S646" s="3" t="s">
        <v>1407</v>
      </c>
      <c r="T646" s="3" t="s">
        <v>1407</v>
      </c>
      <c r="U646" s="3" t="s">
        <v>1407</v>
      </c>
      <c r="V646" s="3" t="s">
        <v>1405</v>
      </c>
      <c r="W646" s="3" t="s">
        <v>1405</v>
      </c>
      <c r="X646" s="3" t="s">
        <v>1407</v>
      </c>
      <c r="Y646" s="3" t="s">
        <v>1405</v>
      </c>
      <c r="Z646" s="3" t="s">
        <v>1405</v>
      </c>
      <c r="AA646" s="3" t="s">
        <v>1405</v>
      </c>
      <c r="AB646" s="3" t="s">
        <v>1405</v>
      </c>
      <c r="AC646" s="3" t="s">
        <v>1405</v>
      </c>
      <c r="AD646" s="3" t="s">
        <v>1405</v>
      </c>
      <c r="AE646" s="3" t="s">
        <v>1407</v>
      </c>
      <c r="AF646" s="3" t="s">
        <v>1405</v>
      </c>
      <c r="AG646" s="3" t="s">
        <v>1405</v>
      </c>
      <c r="AH646" s="3" t="s">
        <v>1405</v>
      </c>
      <c r="AI646" s="3" t="s">
        <v>1405</v>
      </c>
      <c r="AJ646" s="3" t="s">
        <v>1405</v>
      </c>
      <c r="AK646" s="3" t="s">
        <v>1405</v>
      </c>
      <c r="AL646" s="3" t="s">
        <v>1405</v>
      </c>
      <c r="AM646" s="3" t="s">
        <v>1405</v>
      </c>
      <c r="AN646" s="3" t="s">
        <v>1405</v>
      </c>
      <c r="AO646" s="3" t="s">
        <v>1405</v>
      </c>
      <c r="AP646" s="3" t="s">
        <v>1405</v>
      </c>
      <c r="AQ646" s="3" t="s">
        <v>1407</v>
      </c>
      <c r="AR646" s="3" t="s">
        <v>1405</v>
      </c>
      <c r="AS646" s="3" t="s">
        <v>1405</v>
      </c>
      <c r="AT646" s="3" t="s">
        <v>1405</v>
      </c>
      <c r="AU646" s="3" t="s">
        <v>1405</v>
      </c>
      <c r="AV646" s="3" t="s">
        <v>1405</v>
      </c>
      <c r="AW646" s="3" t="s">
        <v>1405</v>
      </c>
      <c r="AX646" s="3" t="s">
        <v>1405</v>
      </c>
      <c r="AY646" s="3" t="s">
        <v>1405</v>
      </c>
      <c r="AZ646" s="3" t="s">
        <v>1405</v>
      </c>
      <c r="BA646" s="3" t="s">
        <v>1405</v>
      </c>
      <c r="BB646" s="3" t="s">
        <v>1405</v>
      </c>
      <c r="BC646" s="3" t="s">
        <v>1405</v>
      </c>
      <c r="BD646" s="3" t="s">
        <v>1405</v>
      </c>
      <c r="BE646" s="3" t="s">
        <v>1405</v>
      </c>
      <c r="BF646" s="3" t="s">
        <v>1405</v>
      </c>
      <c r="BG646" s="3" t="s">
        <v>1405</v>
      </c>
      <c r="BH646" s="3" t="s">
        <v>1405</v>
      </c>
      <c r="BI646" s="3" t="s">
        <v>1405</v>
      </c>
      <c r="BJ646" s="3" t="s">
        <v>1405</v>
      </c>
      <c r="BK646" s="3" t="s">
        <v>1405</v>
      </c>
      <c r="BL646" s="3" t="s">
        <v>1405</v>
      </c>
      <c r="BM646" s="3" t="s">
        <v>1405</v>
      </c>
      <c r="BN646" s="3" t="s">
        <v>1405</v>
      </c>
      <c r="BO646" s="3" t="s">
        <v>1405</v>
      </c>
      <c r="BP646" s="3" t="s">
        <v>1405</v>
      </c>
      <c r="BQ646" s="3" t="s">
        <v>1405</v>
      </c>
      <c r="BR646" s="3" t="s">
        <v>1405</v>
      </c>
      <c r="BS646" s="3" t="s">
        <v>1405</v>
      </c>
      <c r="BT646" s="3" t="s">
        <v>1405</v>
      </c>
      <c r="BU646" s="3" t="str">
        <f t="shared" si="154"/>
        <v>89. PRODUCE THE CHEMICAL</v>
      </c>
      <c r="BV646" s="3" t="str">
        <f t="shared" si="154"/>
        <v>90. IMPORT THE CHEMICAL</v>
      </c>
      <c r="BW646" s="3" t="str">
        <f t="shared" ref="BW646:CI677" si="162">IF(U646="Yes", BW$1,"")</f>
        <v>91. ON-SITE USE OF THE CHEMICAL</v>
      </c>
      <c r="BX646" s="3" t="str">
        <f t="shared" si="162"/>
        <v/>
      </c>
      <c r="BY646" s="3" t="str">
        <f t="shared" si="162"/>
        <v/>
      </c>
      <c r="BZ646" s="3" t="str">
        <f t="shared" si="162"/>
        <v>94. AS A MANUFACTURED IMPURITY</v>
      </c>
      <c r="CA646" s="3" t="str">
        <f t="shared" si="162"/>
        <v/>
      </c>
      <c r="CB646" s="3" t="str">
        <f t="shared" si="162"/>
        <v/>
      </c>
      <c r="CC646" s="3" t="str">
        <f t="shared" si="162"/>
        <v/>
      </c>
      <c r="CD646" s="3" t="str">
        <f t="shared" si="157"/>
        <v/>
      </c>
      <c r="CE646" s="3" t="str">
        <f t="shared" si="157"/>
        <v/>
      </c>
      <c r="CF646" s="3" t="str">
        <f t="shared" si="157"/>
        <v/>
      </c>
      <c r="CG646" s="3" t="str">
        <f t="shared" si="157"/>
        <v>101. ADDED AS A FORMULATION COMPONENT</v>
      </c>
      <c r="CH646" s="3" t="str">
        <f t="shared" si="157"/>
        <v/>
      </c>
      <c r="CI646" s="3" t="str">
        <f t="shared" si="157"/>
        <v/>
      </c>
      <c r="CJ646" s="3" t="str">
        <f t="shared" si="157"/>
        <v/>
      </c>
      <c r="CK646" s="3" t="str">
        <f t="shared" si="157"/>
        <v/>
      </c>
      <c r="CL646" s="3" t="str">
        <f t="shared" si="160"/>
        <v/>
      </c>
      <c r="CM646" s="3" t="str">
        <f t="shared" si="160"/>
        <v/>
      </c>
      <c r="CN646" s="3" t="str">
        <f t="shared" si="160"/>
        <v/>
      </c>
      <c r="CO646" s="3" t="str">
        <f t="shared" si="160"/>
        <v/>
      </c>
      <c r="CP646" s="3" t="str">
        <f t="shared" si="160"/>
        <v/>
      </c>
      <c r="CQ646" s="3" t="str">
        <f t="shared" si="160"/>
        <v/>
      </c>
      <c r="CR646" s="3" t="str">
        <f t="shared" si="160"/>
        <v/>
      </c>
      <c r="CS646" s="3" t="str">
        <f t="shared" si="160"/>
        <v>113. P299  OTHER</v>
      </c>
      <c r="CT646" s="3" t="str">
        <f t="shared" si="159"/>
        <v/>
      </c>
      <c r="CU646" s="3" t="str">
        <f t="shared" si="159"/>
        <v/>
      </c>
      <c r="CV646" s="3" t="str">
        <f t="shared" si="159"/>
        <v/>
      </c>
      <c r="CW646" s="3" t="str">
        <f t="shared" si="159"/>
        <v/>
      </c>
      <c r="CX646" s="3" t="str">
        <f t="shared" si="159"/>
        <v/>
      </c>
      <c r="CY646" s="3" t="str">
        <f t="shared" si="159"/>
        <v/>
      </c>
      <c r="CZ646" s="3" t="str">
        <f t="shared" si="159"/>
        <v/>
      </c>
      <c r="DA646" s="3" t="str">
        <f t="shared" si="159"/>
        <v/>
      </c>
      <c r="DB646" s="3" t="str">
        <f t="shared" si="159"/>
        <v/>
      </c>
      <c r="DC646" s="3" t="str">
        <f t="shared" si="152"/>
        <v/>
      </c>
      <c r="DD646" s="3" t="str">
        <f t="shared" si="152"/>
        <v/>
      </c>
      <c r="DE646" s="3" t="str">
        <f t="shared" si="152"/>
        <v/>
      </c>
      <c r="DF646" s="3" t="str">
        <f t="shared" si="152"/>
        <v/>
      </c>
      <c r="DG646" s="3" t="str">
        <f t="shared" si="150"/>
        <v/>
      </c>
      <c r="DH646" s="3" t="str">
        <f t="shared" si="150"/>
        <v/>
      </c>
      <c r="DI646" s="3" t="str">
        <f t="shared" si="150"/>
        <v/>
      </c>
      <c r="DJ646" s="3" t="str">
        <f t="shared" si="150"/>
        <v/>
      </c>
      <c r="DK646" s="3" t="str">
        <f t="shared" si="150"/>
        <v/>
      </c>
      <c r="DL646" s="3" t="str">
        <f t="shared" si="150"/>
        <v/>
      </c>
      <c r="DM646" s="3" t="str">
        <f t="shared" si="150"/>
        <v/>
      </c>
      <c r="DN646" s="3" t="str">
        <f t="shared" si="158"/>
        <v/>
      </c>
      <c r="DO646" s="3" t="str">
        <f t="shared" si="158"/>
        <v/>
      </c>
      <c r="DP646" s="3" t="str">
        <f t="shared" si="158"/>
        <v/>
      </c>
      <c r="DQ646" s="3" t="str">
        <f t="shared" si="158"/>
        <v/>
      </c>
      <c r="DR646" s="3" t="str">
        <f t="shared" si="158"/>
        <v/>
      </c>
      <c r="DS646" s="3" t="str">
        <f t="shared" si="158"/>
        <v/>
      </c>
      <c r="DT646" s="3" t="str">
        <f t="shared" si="158"/>
        <v/>
      </c>
      <c r="DU646" s="3" t="str">
        <f t="shared" si="155"/>
        <v/>
      </c>
      <c r="DV646" s="3" t="str">
        <f t="shared" si="155"/>
        <v/>
      </c>
    </row>
    <row r="647" spans="1:126" ht="105">
      <c r="A647" t="s">
        <v>115</v>
      </c>
      <c r="B647">
        <v>2021</v>
      </c>
      <c r="C647" t="s">
        <v>114</v>
      </c>
      <c r="D647">
        <v>106990</v>
      </c>
      <c r="E647" s="31">
        <v>1321220426454</v>
      </c>
      <c r="F647" t="s">
        <v>965</v>
      </c>
      <c r="G647">
        <v>325110</v>
      </c>
      <c r="H647" t="s">
        <v>966</v>
      </c>
      <c r="I647" t="s">
        <v>967</v>
      </c>
      <c r="J647" t="s">
        <v>921</v>
      </c>
      <c r="K647" t="s">
        <v>148</v>
      </c>
      <c r="L647">
        <v>77530</v>
      </c>
      <c r="M647" s="3" t="str">
        <f t="shared" si="161"/>
        <v>89. PRODUCE THE CHEMICAL, 91. ON-SITE USE OF THE CHEMICAL, 92. SALE OR DISTRIBUTION OF THE CHEMICAL, 93. AS A BYPRODUCT, 95. USED AS A REACTANT, 100. P199  OTHER</v>
      </c>
      <c r="N647" s="3" t="s">
        <v>53</v>
      </c>
      <c r="O647" s="3" t="s">
        <v>1409</v>
      </c>
      <c r="P647">
        <v>33855</v>
      </c>
      <c r="Q647">
        <v>132584</v>
      </c>
      <c r="R647">
        <v>166439</v>
      </c>
      <c r="S647" s="3" t="s">
        <v>1407</v>
      </c>
      <c r="T647" s="3" t="s">
        <v>1405</v>
      </c>
      <c r="U647" s="3" t="s">
        <v>1407</v>
      </c>
      <c r="V647" s="3" t="s">
        <v>1407</v>
      </c>
      <c r="W647" s="3" t="s">
        <v>1407</v>
      </c>
      <c r="X647" s="3" t="s">
        <v>1405</v>
      </c>
      <c r="Y647" s="3" t="s">
        <v>1407</v>
      </c>
      <c r="Z647" s="3" t="s">
        <v>1405</v>
      </c>
      <c r="AA647" s="3" t="s">
        <v>1405</v>
      </c>
      <c r="AB647" s="3" t="s">
        <v>1405</v>
      </c>
      <c r="AC647" s="3" t="s">
        <v>1405</v>
      </c>
      <c r="AD647" s="3" t="s">
        <v>1407</v>
      </c>
      <c r="AE647" s="3" t="s">
        <v>1405</v>
      </c>
      <c r="AF647" s="3" t="s">
        <v>1405</v>
      </c>
      <c r="AG647" s="3" t="s">
        <v>1405</v>
      </c>
      <c r="AH647" s="3" t="s">
        <v>1405</v>
      </c>
      <c r="AI647" s="3" t="s">
        <v>1405</v>
      </c>
      <c r="AJ647" s="3" t="s">
        <v>1405</v>
      </c>
      <c r="AK647" s="3" t="s">
        <v>1405</v>
      </c>
      <c r="AL647" s="3" t="s">
        <v>1405</v>
      </c>
      <c r="AM647" s="3" t="s">
        <v>1405</v>
      </c>
      <c r="AN647" s="3" t="s">
        <v>1405</v>
      </c>
      <c r="AO647" s="3" t="s">
        <v>1405</v>
      </c>
      <c r="AP647" s="3" t="s">
        <v>1405</v>
      </c>
      <c r="AQ647" s="3" t="s">
        <v>1405</v>
      </c>
      <c r="AR647" s="3" t="s">
        <v>1405</v>
      </c>
      <c r="AS647" s="3" t="s">
        <v>1405</v>
      </c>
      <c r="AT647" s="3" t="s">
        <v>1405</v>
      </c>
      <c r="AU647" s="3" t="s">
        <v>1405</v>
      </c>
      <c r="AV647" s="3" t="s">
        <v>1405</v>
      </c>
      <c r="AW647" s="3" t="s">
        <v>1405</v>
      </c>
      <c r="AX647" s="3" t="s">
        <v>1405</v>
      </c>
      <c r="AY647" s="3" t="s">
        <v>1405</v>
      </c>
      <c r="AZ647" s="3" t="s">
        <v>1405</v>
      </c>
      <c r="BA647" s="3" t="s">
        <v>1405</v>
      </c>
      <c r="BB647" s="3" t="s">
        <v>1405</v>
      </c>
      <c r="BC647" s="3" t="s">
        <v>1405</v>
      </c>
      <c r="BD647" s="3" t="s">
        <v>1405</v>
      </c>
      <c r="BE647" s="3" t="s">
        <v>1405</v>
      </c>
      <c r="BF647" s="3" t="s">
        <v>1405</v>
      </c>
      <c r="BG647" s="3" t="s">
        <v>1405</v>
      </c>
      <c r="BH647" s="3" t="s">
        <v>1405</v>
      </c>
      <c r="BI647" s="3" t="s">
        <v>1405</v>
      </c>
      <c r="BJ647" s="3" t="s">
        <v>1405</v>
      </c>
      <c r="BK647" s="3" t="s">
        <v>1405</v>
      </c>
      <c r="BL647" s="3" t="s">
        <v>1405</v>
      </c>
      <c r="BM647" s="3" t="s">
        <v>1405</v>
      </c>
      <c r="BN647" s="3" t="s">
        <v>1405</v>
      </c>
      <c r="BO647" s="3" t="s">
        <v>1405</v>
      </c>
      <c r="BP647" s="3" t="s">
        <v>1405</v>
      </c>
      <c r="BQ647" s="3" t="s">
        <v>1405</v>
      </c>
      <c r="BR647" s="3" t="s">
        <v>1405</v>
      </c>
      <c r="BS647" s="3" t="s">
        <v>1405</v>
      </c>
      <c r="BT647" s="3" t="s">
        <v>1405</v>
      </c>
      <c r="BU647" s="3" t="str">
        <f t="shared" ref="BU647:CI690" si="163">IF(S647="Yes", BU$1,"")</f>
        <v>89. PRODUCE THE CHEMICAL</v>
      </c>
      <c r="BV647" s="3" t="str">
        <f t="shared" si="163"/>
        <v/>
      </c>
      <c r="BW647" s="3" t="str">
        <f t="shared" si="162"/>
        <v>91. ON-SITE USE OF THE CHEMICAL</v>
      </c>
      <c r="BX647" s="3" t="str">
        <f t="shared" si="162"/>
        <v>92. SALE OR DISTRIBUTION OF THE CHEMICAL</v>
      </c>
      <c r="BY647" s="3" t="str">
        <f t="shared" si="162"/>
        <v>93. AS A BYPRODUCT</v>
      </c>
      <c r="BZ647" s="3" t="str">
        <f t="shared" si="162"/>
        <v/>
      </c>
      <c r="CA647" s="3" t="str">
        <f t="shared" si="162"/>
        <v>95. USED AS A REACTANT</v>
      </c>
      <c r="CB647" s="3" t="str">
        <f t="shared" si="162"/>
        <v/>
      </c>
      <c r="CC647" s="3" t="str">
        <f t="shared" si="162"/>
        <v/>
      </c>
      <c r="CD647" s="3" t="str">
        <f t="shared" si="157"/>
        <v/>
      </c>
      <c r="CE647" s="3" t="str">
        <f t="shared" si="157"/>
        <v/>
      </c>
      <c r="CF647" s="3" t="str">
        <f t="shared" si="157"/>
        <v>100. P199  OTHER</v>
      </c>
      <c r="CG647" s="3" t="str">
        <f t="shared" si="157"/>
        <v/>
      </c>
      <c r="CH647" s="3" t="str">
        <f t="shared" si="157"/>
        <v/>
      </c>
      <c r="CI647" s="3" t="str">
        <f t="shared" si="157"/>
        <v/>
      </c>
      <c r="CJ647" s="3" t="str">
        <f t="shared" si="157"/>
        <v/>
      </c>
      <c r="CK647" s="3" t="str">
        <f t="shared" si="157"/>
        <v/>
      </c>
      <c r="CL647" s="3" t="str">
        <f t="shared" si="160"/>
        <v/>
      </c>
      <c r="CM647" s="3" t="str">
        <f t="shared" si="160"/>
        <v/>
      </c>
      <c r="CN647" s="3" t="str">
        <f t="shared" si="160"/>
        <v/>
      </c>
      <c r="CO647" s="3" t="str">
        <f t="shared" si="160"/>
        <v/>
      </c>
      <c r="CP647" s="3" t="str">
        <f t="shared" si="160"/>
        <v/>
      </c>
      <c r="CQ647" s="3" t="str">
        <f t="shared" si="160"/>
        <v/>
      </c>
      <c r="CR647" s="3" t="str">
        <f t="shared" si="160"/>
        <v/>
      </c>
      <c r="CS647" s="3" t="str">
        <f t="shared" si="160"/>
        <v/>
      </c>
      <c r="CT647" s="3" t="str">
        <f t="shared" si="159"/>
        <v/>
      </c>
      <c r="CU647" s="3" t="str">
        <f t="shared" si="159"/>
        <v/>
      </c>
      <c r="CV647" s="3" t="str">
        <f t="shared" si="159"/>
        <v/>
      </c>
      <c r="CW647" s="3" t="str">
        <f t="shared" si="159"/>
        <v/>
      </c>
      <c r="CX647" s="3" t="str">
        <f t="shared" si="159"/>
        <v/>
      </c>
      <c r="CY647" s="3" t="str">
        <f t="shared" si="159"/>
        <v/>
      </c>
      <c r="CZ647" s="3" t="str">
        <f t="shared" si="159"/>
        <v/>
      </c>
      <c r="DA647" s="3" t="str">
        <f t="shared" si="159"/>
        <v/>
      </c>
      <c r="DB647" s="3" t="str">
        <f t="shared" si="159"/>
        <v/>
      </c>
      <c r="DC647" s="3" t="str">
        <f t="shared" si="152"/>
        <v/>
      </c>
      <c r="DD647" s="3" t="str">
        <f t="shared" si="152"/>
        <v/>
      </c>
      <c r="DE647" s="3" t="str">
        <f t="shared" si="152"/>
        <v/>
      </c>
      <c r="DF647" s="3" t="str">
        <f t="shared" si="152"/>
        <v/>
      </c>
      <c r="DG647" s="3" t="str">
        <f t="shared" si="150"/>
        <v/>
      </c>
      <c r="DH647" s="3" t="str">
        <f t="shared" si="150"/>
        <v/>
      </c>
      <c r="DI647" s="3" t="str">
        <f t="shared" si="150"/>
        <v/>
      </c>
      <c r="DJ647" s="3" t="str">
        <f t="shared" si="150"/>
        <v/>
      </c>
      <c r="DK647" s="3" t="str">
        <f t="shared" si="150"/>
        <v/>
      </c>
      <c r="DL647" s="3" t="str">
        <f t="shared" si="150"/>
        <v/>
      </c>
      <c r="DM647" s="3" t="str">
        <f t="shared" si="150"/>
        <v/>
      </c>
      <c r="DN647" s="3" t="str">
        <f t="shared" si="158"/>
        <v/>
      </c>
      <c r="DO647" s="3" t="str">
        <f t="shared" si="158"/>
        <v/>
      </c>
      <c r="DP647" s="3" t="str">
        <f t="shared" si="158"/>
        <v/>
      </c>
      <c r="DQ647" s="3" t="str">
        <f t="shared" si="158"/>
        <v/>
      </c>
      <c r="DR647" s="3" t="str">
        <f t="shared" si="158"/>
        <v/>
      </c>
      <c r="DS647" s="3" t="str">
        <f t="shared" si="158"/>
        <v/>
      </c>
      <c r="DT647" s="3" t="str">
        <f t="shared" si="158"/>
        <v/>
      </c>
      <c r="DU647" s="3" t="str">
        <f t="shared" si="155"/>
        <v/>
      </c>
      <c r="DV647" s="3" t="str">
        <f t="shared" si="155"/>
        <v/>
      </c>
    </row>
    <row r="648" spans="1:126" ht="75">
      <c r="A648" t="s">
        <v>115</v>
      </c>
      <c r="B648">
        <v>2021</v>
      </c>
      <c r="C648" t="s">
        <v>114</v>
      </c>
      <c r="D648">
        <v>106990</v>
      </c>
      <c r="E648" s="31">
        <v>1321219894375</v>
      </c>
      <c r="F648" t="s">
        <v>968</v>
      </c>
      <c r="G648">
        <v>325199</v>
      </c>
      <c r="H648" t="s">
        <v>969</v>
      </c>
      <c r="I648" t="s">
        <v>970</v>
      </c>
      <c r="J648" t="s">
        <v>515</v>
      </c>
      <c r="K648" t="s">
        <v>148</v>
      </c>
      <c r="L648">
        <v>77571</v>
      </c>
      <c r="M648" s="3" t="str">
        <f t="shared" si="161"/>
        <v>133. ANCILLARY OR OTHER USE, 142. Z399  OTHER</v>
      </c>
      <c r="N648" s="3" t="s">
        <v>1433</v>
      </c>
      <c r="O648" s="3" t="s">
        <v>1470</v>
      </c>
      <c r="P648">
        <v>0</v>
      </c>
      <c r="Q648">
        <v>0.8</v>
      </c>
      <c r="R648">
        <v>0.8</v>
      </c>
      <c r="S648" s="3" t="s">
        <v>1405</v>
      </c>
      <c r="T648" s="3" t="s">
        <v>1405</v>
      </c>
      <c r="U648" s="3" t="s">
        <v>1405</v>
      </c>
      <c r="V648" s="3" t="s">
        <v>1405</v>
      </c>
      <c r="W648" s="3" t="s">
        <v>1405</v>
      </c>
      <c r="X648" s="3" t="s">
        <v>1405</v>
      </c>
      <c r="Y648" s="3" t="s">
        <v>1405</v>
      </c>
      <c r="Z648" s="3" t="s">
        <v>1405</v>
      </c>
      <c r="AA648" s="3" t="s">
        <v>1405</v>
      </c>
      <c r="AB648" s="3" t="s">
        <v>1405</v>
      </c>
      <c r="AC648" s="3" t="s">
        <v>1405</v>
      </c>
      <c r="AD648" s="3" t="s">
        <v>1405</v>
      </c>
      <c r="AE648" s="3" t="s">
        <v>1405</v>
      </c>
      <c r="AF648" s="3" t="s">
        <v>1405</v>
      </c>
      <c r="AG648" s="3" t="s">
        <v>1405</v>
      </c>
      <c r="AH648" s="3" t="s">
        <v>1405</v>
      </c>
      <c r="AI648" s="3" t="s">
        <v>1405</v>
      </c>
      <c r="AJ648" s="3" t="s">
        <v>1405</v>
      </c>
      <c r="AK648" s="3" t="s">
        <v>1405</v>
      </c>
      <c r="AL648" s="3" t="s">
        <v>1405</v>
      </c>
      <c r="AM648" s="3" t="s">
        <v>1405</v>
      </c>
      <c r="AN648" s="3" t="s">
        <v>1405</v>
      </c>
      <c r="AO648" s="3" t="s">
        <v>1405</v>
      </c>
      <c r="AP648" s="3" t="s">
        <v>1405</v>
      </c>
      <c r="AQ648" s="3" t="s">
        <v>1405</v>
      </c>
      <c r="AR648" s="3" t="s">
        <v>1405</v>
      </c>
      <c r="AS648" s="3" t="s">
        <v>1405</v>
      </c>
      <c r="AT648" s="3" t="s">
        <v>1405</v>
      </c>
      <c r="AU648" s="3" t="s">
        <v>1405</v>
      </c>
      <c r="AV648" s="3" t="s">
        <v>1405</v>
      </c>
      <c r="AW648" s="3" t="s">
        <v>1405</v>
      </c>
      <c r="AX648" s="3" t="s">
        <v>1405</v>
      </c>
      <c r="AY648" s="3" t="s">
        <v>1405</v>
      </c>
      <c r="AZ648" s="3" t="s">
        <v>1405</v>
      </c>
      <c r="BA648" s="3" t="s">
        <v>1405</v>
      </c>
      <c r="BB648" s="3" t="s">
        <v>1405</v>
      </c>
      <c r="BC648" s="3" t="s">
        <v>1405</v>
      </c>
      <c r="BD648" s="3" t="s">
        <v>1405</v>
      </c>
      <c r="BE648" s="3" t="s">
        <v>1405</v>
      </c>
      <c r="BF648" s="3" t="s">
        <v>1405</v>
      </c>
      <c r="BG648" s="3" t="s">
        <v>1405</v>
      </c>
      <c r="BH648" s="3" t="s">
        <v>1405</v>
      </c>
      <c r="BI648" s="3" t="s">
        <v>1405</v>
      </c>
      <c r="BJ648" s="3" t="s">
        <v>1405</v>
      </c>
      <c r="BK648" s="3" t="s">
        <v>1407</v>
      </c>
      <c r="BL648" s="3" t="s">
        <v>1405</v>
      </c>
      <c r="BM648" s="3" t="s">
        <v>1405</v>
      </c>
      <c r="BN648" s="3" t="s">
        <v>1405</v>
      </c>
      <c r="BO648" s="3" t="s">
        <v>1405</v>
      </c>
      <c r="BP648" s="3" t="s">
        <v>1405</v>
      </c>
      <c r="BQ648" s="3" t="s">
        <v>1405</v>
      </c>
      <c r="BR648" s="3" t="s">
        <v>1405</v>
      </c>
      <c r="BS648" s="3" t="s">
        <v>1405</v>
      </c>
      <c r="BT648" s="3" t="s">
        <v>1407</v>
      </c>
      <c r="BU648" s="3" t="str">
        <f t="shared" si="163"/>
        <v/>
      </c>
      <c r="BV648" s="3" t="str">
        <f t="shared" si="163"/>
        <v/>
      </c>
      <c r="BW648" s="3" t="str">
        <f t="shared" si="162"/>
        <v/>
      </c>
      <c r="BX648" s="3" t="str">
        <f t="shared" si="162"/>
        <v/>
      </c>
      <c r="BY648" s="3" t="str">
        <f t="shared" si="162"/>
        <v/>
      </c>
      <c r="BZ648" s="3" t="str">
        <f t="shared" si="162"/>
        <v/>
      </c>
      <c r="CA648" s="3" t="str">
        <f t="shared" si="162"/>
        <v/>
      </c>
      <c r="CB648" s="3" t="str">
        <f t="shared" si="162"/>
        <v/>
      </c>
      <c r="CC648" s="3" t="str">
        <f t="shared" si="162"/>
        <v/>
      </c>
      <c r="CD648" s="3" t="str">
        <f t="shared" si="157"/>
        <v/>
      </c>
      <c r="CE648" s="3" t="str">
        <f t="shared" si="157"/>
        <v/>
      </c>
      <c r="CF648" s="3" t="str">
        <f t="shared" si="157"/>
        <v/>
      </c>
      <c r="CG648" s="3" t="str">
        <f t="shared" si="157"/>
        <v/>
      </c>
      <c r="CH648" s="3" t="str">
        <f t="shared" si="157"/>
        <v/>
      </c>
      <c r="CI648" s="3" t="str">
        <f t="shared" si="157"/>
        <v/>
      </c>
      <c r="CJ648" s="3" t="str">
        <f t="shared" si="157"/>
        <v/>
      </c>
      <c r="CK648" s="3" t="str">
        <f t="shared" si="157"/>
        <v/>
      </c>
      <c r="CL648" s="3" t="str">
        <f t="shared" si="160"/>
        <v/>
      </c>
      <c r="CM648" s="3" t="str">
        <f t="shared" si="160"/>
        <v/>
      </c>
      <c r="CN648" s="3" t="str">
        <f t="shared" si="160"/>
        <v/>
      </c>
      <c r="CO648" s="3" t="str">
        <f t="shared" si="160"/>
        <v/>
      </c>
      <c r="CP648" s="3" t="str">
        <f t="shared" si="160"/>
        <v/>
      </c>
      <c r="CQ648" s="3" t="str">
        <f t="shared" si="160"/>
        <v/>
      </c>
      <c r="CR648" s="3" t="str">
        <f t="shared" si="160"/>
        <v/>
      </c>
      <c r="CS648" s="3" t="str">
        <f t="shared" si="160"/>
        <v/>
      </c>
      <c r="CT648" s="3" t="str">
        <f t="shared" si="159"/>
        <v/>
      </c>
      <c r="CU648" s="3" t="str">
        <f t="shared" si="159"/>
        <v/>
      </c>
      <c r="CV648" s="3" t="str">
        <f t="shared" si="159"/>
        <v/>
      </c>
      <c r="CW648" s="3" t="str">
        <f t="shared" si="159"/>
        <v/>
      </c>
      <c r="CX648" s="3" t="str">
        <f t="shared" si="159"/>
        <v/>
      </c>
      <c r="CY648" s="3" t="str">
        <f t="shared" si="159"/>
        <v/>
      </c>
      <c r="CZ648" s="3" t="str">
        <f t="shared" si="159"/>
        <v/>
      </c>
      <c r="DA648" s="3" t="str">
        <f t="shared" si="159"/>
        <v/>
      </c>
      <c r="DB648" s="3" t="str">
        <f t="shared" si="159"/>
        <v/>
      </c>
      <c r="DC648" s="3" t="str">
        <f t="shared" si="152"/>
        <v/>
      </c>
      <c r="DD648" s="3" t="str">
        <f t="shared" si="152"/>
        <v/>
      </c>
      <c r="DE648" s="3" t="str">
        <f t="shared" si="152"/>
        <v/>
      </c>
      <c r="DF648" s="3" t="str">
        <f t="shared" si="152"/>
        <v/>
      </c>
      <c r="DG648" s="3" t="str">
        <f t="shared" si="150"/>
        <v/>
      </c>
      <c r="DH648" s="3" t="str">
        <f t="shared" si="150"/>
        <v/>
      </c>
      <c r="DI648" s="3" t="str">
        <f t="shared" ref="DI648:DP684" si="164">IF(BG648="Yes", DI$1,"")</f>
        <v/>
      </c>
      <c r="DJ648" s="3" t="str">
        <f t="shared" si="164"/>
        <v/>
      </c>
      <c r="DK648" s="3" t="str">
        <f t="shared" si="164"/>
        <v/>
      </c>
      <c r="DL648" s="3" t="str">
        <f t="shared" si="164"/>
        <v/>
      </c>
      <c r="DM648" s="3" t="str">
        <f t="shared" si="164"/>
        <v>133. ANCILLARY OR OTHER USE</v>
      </c>
      <c r="DN648" s="3" t="str">
        <f t="shared" si="158"/>
        <v/>
      </c>
      <c r="DO648" s="3" t="str">
        <f t="shared" si="158"/>
        <v/>
      </c>
      <c r="DP648" s="3" t="str">
        <f t="shared" si="158"/>
        <v/>
      </c>
      <c r="DQ648" s="3" t="str">
        <f t="shared" si="158"/>
        <v/>
      </c>
      <c r="DR648" s="3" t="str">
        <f t="shared" si="158"/>
        <v/>
      </c>
      <c r="DS648" s="3" t="str">
        <f t="shared" si="158"/>
        <v/>
      </c>
      <c r="DT648" s="3" t="str">
        <f t="shared" si="158"/>
        <v/>
      </c>
      <c r="DU648" s="3" t="str">
        <f t="shared" si="155"/>
        <v/>
      </c>
      <c r="DV648" s="3" t="str">
        <f t="shared" si="155"/>
        <v>142. Z399  OTHER</v>
      </c>
    </row>
    <row r="649" spans="1:126" ht="45">
      <c r="A649" t="s">
        <v>115</v>
      </c>
      <c r="B649">
        <v>2016</v>
      </c>
      <c r="C649" t="s">
        <v>114</v>
      </c>
      <c r="D649">
        <v>106990</v>
      </c>
      <c r="E649" s="31">
        <v>1316215380700</v>
      </c>
      <c r="F649" t="s">
        <v>251</v>
      </c>
      <c r="G649">
        <v>325991</v>
      </c>
      <c r="H649" t="s">
        <v>253</v>
      </c>
      <c r="I649" t="s">
        <v>254</v>
      </c>
      <c r="J649" t="s">
        <v>255</v>
      </c>
      <c r="K649" t="s">
        <v>250</v>
      </c>
      <c r="L649">
        <v>44306</v>
      </c>
      <c r="M649" s="3" t="str">
        <f t="shared" si="161"/>
        <v>90. IMPORT THE CHEMICAL, 91. ON-SITE USE OF THE CHEMICAL, 101. ADDED AS A FORMULATION COMPONENT</v>
      </c>
      <c r="N649" s="3" t="s">
        <v>63</v>
      </c>
      <c r="O649" s="3" t="s">
        <v>1410</v>
      </c>
      <c r="P649">
        <v>5</v>
      </c>
      <c r="Q649">
        <v>5</v>
      </c>
      <c r="R649">
        <v>10</v>
      </c>
      <c r="S649" s="3" t="s">
        <v>1405</v>
      </c>
      <c r="T649" s="3" t="s">
        <v>1407</v>
      </c>
      <c r="U649" s="3" t="s">
        <v>1407</v>
      </c>
      <c r="V649" s="3" t="s">
        <v>1405</v>
      </c>
      <c r="W649" s="3" t="s">
        <v>1405</v>
      </c>
      <c r="X649" s="3" t="s">
        <v>1405</v>
      </c>
      <c r="Y649" s="3" t="s">
        <v>1405</v>
      </c>
      <c r="AE649" s="3" t="s">
        <v>1407</v>
      </c>
      <c r="AR649" s="3" t="s">
        <v>1405</v>
      </c>
      <c r="AS649" s="3" t="s">
        <v>1405</v>
      </c>
      <c r="AT649" s="3" t="s">
        <v>1405</v>
      </c>
      <c r="AV649" s="3" t="s">
        <v>1405</v>
      </c>
      <c r="BD649" s="3" t="s">
        <v>1405</v>
      </c>
      <c r="BK649" s="3" t="s">
        <v>1405</v>
      </c>
      <c r="BU649" s="3" t="str">
        <f t="shared" si="163"/>
        <v/>
      </c>
      <c r="BV649" s="3" t="str">
        <f t="shared" si="163"/>
        <v>90. IMPORT THE CHEMICAL</v>
      </c>
      <c r="BW649" s="3" t="str">
        <f t="shared" si="162"/>
        <v>91. ON-SITE USE OF THE CHEMICAL</v>
      </c>
      <c r="BX649" s="3" t="str">
        <f t="shared" si="162"/>
        <v/>
      </c>
      <c r="BY649" s="3" t="str">
        <f t="shared" si="162"/>
        <v/>
      </c>
      <c r="BZ649" s="3" t="str">
        <f t="shared" si="162"/>
        <v/>
      </c>
      <c r="CA649" s="3" t="str">
        <f t="shared" si="162"/>
        <v/>
      </c>
      <c r="CB649" s="3" t="str">
        <f t="shared" si="162"/>
        <v/>
      </c>
      <c r="CC649" s="3" t="str">
        <f t="shared" si="162"/>
        <v/>
      </c>
      <c r="CD649" s="3" t="str">
        <f t="shared" si="157"/>
        <v/>
      </c>
      <c r="CE649" s="3" t="str">
        <f t="shared" si="157"/>
        <v/>
      </c>
      <c r="CF649" s="3" t="str">
        <f t="shared" si="157"/>
        <v/>
      </c>
      <c r="CG649" s="3" t="str">
        <f t="shared" si="157"/>
        <v>101. ADDED AS A FORMULATION COMPONENT</v>
      </c>
      <c r="CH649" s="3" t="str">
        <f t="shared" si="157"/>
        <v/>
      </c>
      <c r="CI649" s="3" t="str">
        <f t="shared" si="157"/>
        <v/>
      </c>
      <c r="CJ649" s="3" t="str">
        <f t="shared" si="157"/>
        <v/>
      </c>
      <c r="CK649" s="3" t="str">
        <f t="shared" si="157"/>
        <v/>
      </c>
      <c r="CL649" s="3" t="str">
        <f t="shared" si="160"/>
        <v/>
      </c>
      <c r="CM649" s="3" t="str">
        <f t="shared" si="160"/>
        <v/>
      </c>
      <c r="CN649" s="3" t="str">
        <f t="shared" si="160"/>
        <v/>
      </c>
      <c r="CO649" s="3" t="str">
        <f t="shared" si="160"/>
        <v/>
      </c>
      <c r="CP649" s="3" t="str">
        <f t="shared" si="160"/>
        <v/>
      </c>
      <c r="CQ649" s="3" t="str">
        <f t="shared" si="160"/>
        <v/>
      </c>
      <c r="CR649" s="3" t="str">
        <f t="shared" si="160"/>
        <v/>
      </c>
      <c r="CS649" s="3" t="str">
        <f t="shared" si="160"/>
        <v/>
      </c>
      <c r="CT649" s="3" t="str">
        <f t="shared" si="159"/>
        <v/>
      </c>
      <c r="CU649" s="3" t="str">
        <f t="shared" si="159"/>
        <v/>
      </c>
      <c r="CV649" s="3" t="str">
        <f t="shared" si="159"/>
        <v/>
      </c>
      <c r="CW649" s="3" t="str">
        <f t="shared" si="159"/>
        <v/>
      </c>
      <c r="CX649" s="3" t="str">
        <f t="shared" si="159"/>
        <v/>
      </c>
      <c r="CY649" s="3" t="str">
        <f t="shared" si="159"/>
        <v/>
      </c>
      <c r="CZ649" s="3" t="str">
        <f t="shared" si="159"/>
        <v/>
      </c>
      <c r="DA649" s="3" t="str">
        <f t="shared" si="159"/>
        <v/>
      </c>
      <c r="DB649" s="3" t="str">
        <f t="shared" si="159"/>
        <v/>
      </c>
      <c r="DC649" s="3" t="str">
        <f t="shared" si="152"/>
        <v/>
      </c>
      <c r="DD649" s="3" t="str">
        <f t="shared" si="152"/>
        <v/>
      </c>
      <c r="DE649" s="3" t="str">
        <f t="shared" si="152"/>
        <v/>
      </c>
      <c r="DF649" s="3" t="str">
        <f t="shared" si="152"/>
        <v/>
      </c>
      <c r="DG649" s="3" t="str">
        <f t="shared" si="152"/>
        <v/>
      </c>
      <c r="DH649" s="3" t="str">
        <f t="shared" si="152"/>
        <v/>
      </c>
      <c r="DI649" s="3" t="str">
        <f t="shared" si="164"/>
        <v/>
      </c>
      <c r="DJ649" s="3" t="str">
        <f t="shared" si="164"/>
        <v/>
      </c>
      <c r="DK649" s="3" t="str">
        <f t="shared" si="164"/>
        <v/>
      </c>
      <c r="DL649" s="3" t="str">
        <f t="shared" si="164"/>
        <v/>
      </c>
      <c r="DM649" s="3" t="str">
        <f t="shared" si="164"/>
        <v/>
      </c>
      <c r="DN649" s="3" t="str">
        <f t="shared" si="158"/>
        <v/>
      </c>
      <c r="DO649" s="3" t="str">
        <f t="shared" si="158"/>
        <v/>
      </c>
      <c r="DP649" s="3" t="str">
        <f t="shared" si="158"/>
        <v/>
      </c>
      <c r="DQ649" s="3" t="str">
        <f t="shared" si="158"/>
        <v/>
      </c>
      <c r="DR649" s="3" t="str">
        <f t="shared" si="158"/>
        <v/>
      </c>
      <c r="DS649" s="3" t="str">
        <f t="shared" si="158"/>
        <v/>
      </c>
      <c r="DT649" s="3" t="str">
        <f t="shared" si="158"/>
        <v/>
      </c>
      <c r="DU649" s="3" t="str">
        <f t="shared" si="155"/>
        <v/>
      </c>
      <c r="DV649" s="3" t="str">
        <f t="shared" si="155"/>
        <v/>
      </c>
    </row>
    <row r="650" spans="1:126" ht="45">
      <c r="A650" t="s">
        <v>115</v>
      </c>
      <c r="B650">
        <v>2017</v>
      </c>
      <c r="C650" t="s">
        <v>114</v>
      </c>
      <c r="D650">
        <v>106990</v>
      </c>
      <c r="E650" s="31">
        <v>1317216529230</v>
      </c>
      <c r="F650" t="s">
        <v>251</v>
      </c>
      <c r="G650">
        <v>325991</v>
      </c>
      <c r="H650" t="s">
        <v>253</v>
      </c>
      <c r="I650" t="s">
        <v>254</v>
      </c>
      <c r="J650" t="s">
        <v>255</v>
      </c>
      <c r="K650" t="s">
        <v>250</v>
      </c>
      <c r="L650">
        <v>44306</v>
      </c>
      <c r="M650" s="3" t="str">
        <f t="shared" si="161"/>
        <v>114. USED AS AN ARTICLE COMPONENT</v>
      </c>
      <c r="N650" s="3" t="s">
        <v>63</v>
      </c>
      <c r="O650" s="3" t="s">
        <v>1410</v>
      </c>
      <c r="P650">
        <v>5</v>
      </c>
      <c r="Q650">
        <v>5</v>
      </c>
      <c r="R650">
        <v>10</v>
      </c>
      <c r="S650" s="3" t="s">
        <v>1405</v>
      </c>
      <c r="T650" s="3" t="s">
        <v>1405</v>
      </c>
      <c r="U650" s="3" t="s">
        <v>1405</v>
      </c>
      <c r="V650" s="3" t="s">
        <v>1405</v>
      </c>
      <c r="W650" s="3" t="s">
        <v>1405</v>
      </c>
      <c r="X650" s="3" t="s">
        <v>1405</v>
      </c>
      <c r="Y650" s="3" t="s">
        <v>1405</v>
      </c>
      <c r="AE650" s="3" t="s">
        <v>1405</v>
      </c>
      <c r="AR650" s="3" t="s">
        <v>1407</v>
      </c>
      <c r="AS650" s="3" t="s">
        <v>1405</v>
      </c>
      <c r="AT650" s="3" t="s">
        <v>1405</v>
      </c>
      <c r="AV650" s="3" t="s">
        <v>1405</v>
      </c>
      <c r="BD650" s="3" t="s">
        <v>1405</v>
      </c>
      <c r="BK650" s="3" t="s">
        <v>1405</v>
      </c>
      <c r="BU650" s="3" t="str">
        <f t="shared" si="163"/>
        <v/>
      </c>
      <c r="BV650" s="3" t="str">
        <f t="shared" si="163"/>
        <v/>
      </c>
      <c r="BW650" s="3" t="str">
        <f t="shared" si="162"/>
        <v/>
      </c>
      <c r="BX650" s="3" t="str">
        <f t="shared" si="162"/>
        <v/>
      </c>
      <c r="BY650" s="3" t="str">
        <f t="shared" si="162"/>
        <v/>
      </c>
      <c r="BZ650" s="3" t="str">
        <f t="shared" si="162"/>
        <v/>
      </c>
      <c r="CA650" s="3" t="str">
        <f t="shared" si="162"/>
        <v/>
      </c>
      <c r="CB650" s="3" t="str">
        <f t="shared" si="162"/>
        <v/>
      </c>
      <c r="CC650" s="3" t="str">
        <f t="shared" si="162"/>
        <v/>
      </c>
      <c r="CD650" s="3" t="str">
        <f t="shared" si="157"/>
        <v/>
      </c>
      <c r="CE650" s="3" t="str">
        <f t="shared" si="157"/>
        <v/>
      </c>
      <c r="CF650" s="3" t="str">
        <f t="shared" si="157"/>
        <v/>
      </c>
      <c r="CG650" s="3" t="str">
        <f t="shared" si="157"/>
        <v/>
      </c>
      <c r="CH650" s="3" t="str">
        <f t="shared" si="157"/>
        <v/>
      </c>
      <c r="CI650" s="3" t="str">
        <f t="shared" si="157"/>
        <v/>
      </c>
      <c r="CJ650" s="3" t="str">
        <f t="shared" si="157"/>
        <v/>
      </c>
      <c r="CK650" s="3" t="str">
        <f t="shared" si="157"/>
        <v/>
      </c>
      <c r="CL650" s="3" t="str">
        <f t="shared" si="160"/>
        <v/>
      </c>
      <c r="CM650" s="3" t="str">
        <f t="shared" si="160"/>
        <v/>
      </c>
      <c r="CN650" s="3" t="str">
        <f t="shared" si="160"/>
        <v/>
      </c>
      <c r="CO650" s="3" t="str">
        <f t="shared" si="160"/>
        <v/>
      </c>
      <c r="CP650" s="3" t="str">
        <f t="shared" si="160"/>
        <v/>
      </c>
      <c r="CQ650" s="3" t="str">
        <f t="shared" si="160"/>
        <v/>
      </c>
      <c r="CR650" s="3" t="str">
        <f t="shared" si="160"/>
        <v/>
      </c>
      <c r="CS650" s="3" t="str">
        <f t="shared" si="160"/>
        <v/>
      </c>
      <c r="CT650" s="3" t="str">
        <f t="shared" si="159"/>
        <v>114. USED AS AN ARTICLE COMPONENT</v>
      </c>
      <c r="CU650" s="3" t="str">
        <f t="shared" si="159"/>
        <v/>
      </c>
      <c r="CV650" s="3" t="str">
        <f t="shared" si="159"/>
        <v/>
      </c>
      <c r="CW650" s="3" t="str">
        <f t="shared" si="159"/>
        <v/>
      </c>
      <c r="CX650" s="3" t="str">
        <f t="shared" si="159"/>
        <v/>
      </c>
      <c r="CY650" s="3" t="str">
        <f t="shared" si="159"/>
        <v/>
      </c>
      <c r="CZ650" s="3" t="str">
        <f t="shared" si="159"/>
        <v/>
      </c>
      <c r="DA650" s="3" t="str">
        <f t="shared" si="159"/>
        <v/>
      </c>
      <c r="DB650" s="3" t="str">
        <f t="shared" si="159"/>
        <v/>
      </c>
      <c r="DC650" s="3" t="str">
        <f t="shared" si="152"/>
        <v/>
      </c>
      <c r="DD650" s="3" t="str">
        <f t="shared" si="152"/>
        <v/>
      </c>
      <c r="DE650" s="3" t="str">
        <f t="shared" si="152"/>
        <v/>
      </c>
      <c r="DF650" s="3" t="str">
        <f t="shared" si="152"/>
        <v/>
      </c>
      <c r="DG650" s="3" t="str">
        <f t="shared" si="152"/>
        <v/>
      </c>
      <c r="DH650" s="3" t="str">
        <f t="shared" si="152"/>
        <v/>
      </c>
      <c r="DI650" s="3" t="str">
        <f t="shared" si="164"/>
        <v/>
      </c>
      <c r="DJ650" s="3" t="str">
        <f t="shared" si="164"/>
        <v/>
      </c>
      <c r="DK650" s="3" t="str">
        <f t="shared" si="164"/>
        <v/>
      </c>
      <c r="DL650" s="3" t="str">
        <f t="shared" si="164"/>
        <v/>
      </c>
      <c r="DM650" s="3" t="str">
        <f t="shared" si="164"/>
        <v/>
      </c>
      <c r="DN650" s="3" t="str">
        <f t="shared" si="158"/>
        <v/>
      </c>
      <c r="DO650" s="3" t="str">
        <f t="shared" si="158"/>
        <v/>
      </c>
      <c r="DP650" s="3" t="str">
        <f t="shared" si="158"/>
        <v/>
      </c>
      <c r="DQ650" s="3" t="str">
        <f t="shared" si="158"/>
        <v/>
      </c>
      <c r="DR650" s="3" t="str">
        <f t="shared" si="158"/>
        <v/>
      </c>
      <c r="DS650" s="3" t="str">
        <f t="shared" si="158"/>
        <v/>
      </c>
      <c r="DT650" s="3" t="str">
        <f t="shared" si="158"/>
        <v/>
      </c>
      <c r="DU650" s="3" t="str">
        <f t="shared" si="155"/>
        <v/>
      </c>
      <c r="DV650" s="3" t="str">
        <f t="shared" si="155"/>
        <v/>
      </c>
    </row>
    <row r="651" spans="1:126">
      <c r="A651" t="s">
        <v>115</v>
      </c>
      <c r="B651">
        <v>2016</v>
      </c>
      <c r="C651" t="s">
        <v>114</v>
      </c>
      <c r="D651">
        <v>106990</v>
      </c>
      <c r="E651" s="31">
        <v>1316215158458</v>
      </c>
      <c r="F651" t="s">
        <v>971</v>
      </c>
      <c r="G651">
        <v>325211</v>
      </c>
      <c r="H651" t="s">
        <v>972</v>
      </c>
      <c r="I651" t="s">
        <v>973</v>
      </c>
      <c r="J651" t="s">
        <v>529</v>
      </c>
      <c r="K651" t="s">
        <v>530</v>
      </c>
      <c r="L651">
        <v>28262</v>
      </c>
      <c r="M651" s="3" t="str">
        <f t="shared" si="161"/>
        <v>95. USED AS A REACTANT</v>
      </c>
      <c r="N651" s="3" t="s">
        <v>1419</v>
      </c>
      <c r="O651" s="3" t="s">
        <v>1409</v>
      </c>
      <c r="P651">
        <v>42</v>
      </c>
      <c r="Q651">
        <v>92</v>
      </c>
      <c r="R651">
        <v>134</v>
      </c>
      <c r="S651" s="3" t="s">
        <v>1405</v>
      </c>
      <c r="T651" s="3" t="s">
        <v>1405</v>
      </c>
      <c r="U651" s="3" t="s">
        <v>1405</v>
      </c>
      <c r="V651" s="3" t="s">
        <v>1405</v>
      </c>
      <c r="W651" s="3" t="s">
        <v>1405</v>
      </c>
      <c r="X651" s="3" t="s">
        <v>1405</v>
      </c>
      <c r="Y651" s="3" t="s">
        <v>1407</v>
      </c>
      <c r="AE651" s="3" t="s">
        <v>1405</v>
      </c>
      <c r="AR651" s="3" t="s">
        <v>1405</v>
      </c>
      <c r="AS651" s="3" t="s">
        <v>1405</v>
      </c>
      <c r="AT651" s="3" t="s">
        <v>1405</v>
      </c>
      <c r="AV651" s="3" t="s">
        <v>1405</v>
      </c>
      <c r="BD651" s="3" t="s">
        <v>1405</v>
      </c>
      <c r="BK651" s="3" t="s">
        <v>1405</v>
      </c>
      <c r="BU651" s="3" t="str">
        <f t="shared" si="163"/>
        <v/>
      </c>
      <c r="BV651" s="3" t="str">
        <f t="shared" si="163"/>
        <v/>
      </c>
      <c r="BW651" s="3" t="str">
        <f t="shared" si="162"/>
        <v/>
      </c>
      <c r="BX651" s="3" t="str">
        <f t="shared" si="162"/>
        <v/>
      </c>
      <c r="BY651" s="3" t="str">
        <f t="shared" si="162"/>
        <v/>
      </c>
      <c r="BZ651" s="3" t="str">
        <f t="shared" si="162"/>
        <v/>
      </c>
      <c r="CA651" s="3" t="str">
        <f t="shared" si="162"/>
        <v>95. USED AS A REACTANT</v>
      </c>
      <c r="CB651" s="3" t="str">
        <f t="shared" si="162"/>
        <v/>
      </c>
      <c r="CC651" s="3" t="str">
        <f t="shared" si="162"/>
        <v/>
      </c>
      <c r="CD651" s="3" t="str">
        <f t="shared" si="157"/>
        <v/>
      </c>
      <c r="CE651" s="3" t="str">
        <f t="shared" si="157"/>
        <v/>
      </c>
      <c r="CF651" s="3" t="str">
        <f t="shared" si="157"/>
        <v/>
      </c>
      <c r="CG651" s="3" t="str">
        <f t="shared" si="157"/>
        <v/>
      </c>
      <c r="CH651" s="3" t="str">
        <f t="shared" si="157"/>
        <v/>
      </c>
      <c r="CI651" s="3" t="str">
        <f t="shared" si="157"/>
        <v/>
      </c>
      <c r="CJ651" s="3" t="str">
        <f t="shared" si="157"/>
        <v/>
      </c>
      <c r="CK651" s="3" t="str">
        <f t="shared" si="157"/>
        <v/>
      </c>
      <c r="CL651" s="3" t="str">
        <f t="shared" si="160"/>
        <v/>
      </c>
      <c r="CM651" s="3" t="str">
        <f t="shared" si="160"/>
        <v/>
      </c>
      <c r="CN651" s="3" t="str">
        <f t="shared" si="160"/>
        <v/>
      </c>
      <c r="CO651" s="3" t="str">
        <f t="shared" si="160"/>
        <v/>
      </c>
      <c r="CP651" s="3" t="str">
        <f t="shared" si="160"/>
        <v/>
      </c>
      <c r="CQ651" s="3" t="str">
        <f t="shared" si="160"/>
        <v/>
      </c>
      <c r="CR651" s="3" t="str">
        <f t="shared" si="160"/>
        <v/>
      </c>
      <c r="CS651" s="3" t="str">
        <f t="shared" si="160"/>
        <v/>
      </c>
      <c r="CT651" s="3" t="str">
        <f t="shared" si="159"/>
        <v/>
      </c>
      <c r="CU651" s="3" t="str">
        <f t="shared" si="159"/>
        <v/>
      </c>
      <c r="CV651" s="3" t="str">
        <f t="shared" si="159"/>
        <v/>
      </c>
      <c r="CW651" s="3" t="str">
        <f t="shared" si="159"/>
        <v/>
      </c>
      <c r="CX651" s="3" t="str">
        <f t="shared" si="159"/>
        <v/>
      </c>
      <c r="CY651" s="3" t="str">
        <f t="shared" si="159"/>
        <v/>
      </c>
      <c r="CZ651" s="3" t="str">
        <f t="shared" si="159"/>
        <v/>
      </c>
      <c r="DA651" s="3" t="str">
        <f t="shared" si="159"/>
        <v/>
      </c>
      <c r="DB651" s="3" t="str">
        <f t="shared" si="159"/>
        <v/>
      </c>
      <c r="DC651" s="3" t="str">
        <f t="shared" si="152"/>
        <v/>
      </c>
      <c r="DD651" s="3" t="str">
        <f t="shared" si="152"/>
        <v/>
      </c>
      <c r="DE651" s="3" t="str">
        <f t="shared" si="152"/>
        <v/>
      </c>
      <c r="DF651" s="3" t="str">
        <f t="shared" si="152"/>
        <v/>
      </c>
      <c r="DG651" s="3" t="str">
        <f t="shared" si="152"/>
        <v/>
      </c>
      <c r="DH651" s="3" t="str">
        <f t="shared" si="152"/>
        <v/>
      </c>
      <c r="DI651" s="3" t="str">
        <f t="shared" si="164"/>
        <v/>
      </c>
      <c r="DJ651" s="3" t="str">
        <f t="shared" si="164"/>
        <v/>
      </c>
      <c r="DK651" s="3" t="str">
        <f t="shared" si="164"/>
        <v/>
      </c>
      <c r="DL651" s="3" t="str">
        <f t="shared" si="164"/>
        <v/>
      </c>
      <c r="DM651" s="3" t="str">
        <f t="shared" si="164"/>
        <v/>
      </c>
      <c r="DN651" s="3" t="str">
        <f t="shared" si="158"/>
        <v/>
      </c>
      <c r="DO651" s="3" t="str">
        <f t="shared" si="158"/>
        <v/>
      </c>
      <c r="DP651" s="3" t="str">
        <f t="shared" si="158"/>
        <v/>
      </c>
      <c r="DQ651" s="3" t="str">
        <f t="shared" si="158"/>
        <v/>
      </c>
      <c r="DR651" s="3" t="str">
        <f t="shared" si="158"/>
        <v/>
      </c>
      <c r="DS651" s="3" t="str">
        <f t="shared" si="158"/>
        <v/>
      </c>
      <c r="DT651" s="3" t="str">
        <f t="shared" si="158"/>
        <v/>
      </c>
      <c r="DU651" s="3" t="str">
        <f t="shared" si="155"/>
        <v/>
      </c>
      <c r="DV651" s="3" t="str">
        <f t="shared" si="155"/>
        <v/>
      </c>
    </row>
    <row r="652" spans="1:126">
      <c r="A652" t="s">
        <v>115</v>
      </c>
      <c r="B652">
        <v>2017</v>
      </c>
      <c r="C652" t="s">
        <v>114</v>
      </c>
      <c r="D652">
        <v>106990</v>
      </c>
      <c r="E652" s="31">
        <v>1317216197006</v>
      </c>
      <c r="F652" t="s">
        <v>971</v>
      </c>
      <c r="G652">
        <v>325211</v>
      </c>
      <c r="H652" t="s">
        <v>972</v>
      </c>
      <c r="I652" t="s">
        <v>973</v>
      </c>
      <c r="J652" t="s">
        <v>529</v>
      </c>
      <c r="K652" t="s">
        <v>530</v>
      </c>
      <c r="L652">
        <v>28262</v>
      </c>
      <c r="M652" s="3" t="str">
        <f t="shared" si="161"/>
        <v>95. USED AS A REACTANT</v>
      </c>
      <c r="N652" s="3" t="s">
        <v>1419</v>
      </c>
      <c r="O652" s="3" t="s">
        <v>1409</v>
      </c>
      <c r="P652">
        <v>42</v>
      </c>
      <c r="Q652">
        <v>110</v>
      </c>
      <c r="R652">
        <v>152</v>
      </c>
      <c r="S652" s="3" t="s">
        <v>1405</v>
      </c>
      <c r="T652" s="3" t="s">
        <v>1405</v>
      </c>
      <c r="U652" s="3" t="s">
        <v>1405</v>
      </c>
      <c r="V652" s="3" t="s">
        <v>1405</v>
      </c>
      <c r="W652" s="3" t="s">
        <v>1405</v>
      </c>
      <c r="X652" s="3" t="s">
        <v>1405</v>
      </c>
      <c r="Y652" s="3" t="s">
        <v>1407</v>
      </c>
      <c r="AE652" s="3" t="s">
        <v>1405</v>
      </c>
      <c r="AR652" s="3" t="s">
        <v>1405</v>
      </c>
      <c r="AS652" s="3" t="s">
        <v>1405</v>
      </c>
      <c r="AT652" s="3" t="s">
        <v>1405</v>
      </c>
      <c r="AV652" s="3" t="s">
        <v>1405</v>
      </c>
      <c r="BD652" s="3" t="s">
        <v>1405</v>
      </c>
      <c r="BK652" s="3" t="s">
        <v>1405</v>
      </c>
      <c r="BU652" s="3" t="str">
        <f t="shared" si="163"/>
        <v/>
      </c>
      <c r="BV652" s="3" t="str">
        <f t="shared" si="163"/>
        <v/>
      </c>
      <c r="BW652" s="3" t="str">
        <f t="shared" si="162"/>
        <v/>
      </c>
      <c r="BX652" s="3" t="str">
        <f t="shared" si="162"/>
        <v/>
      </c>
      <c r="BY652" s="3" t="str">
        <f t="shared" si="162"/>
        <v/>
      </c>
      <c r="BZ652" s="3" t="str">
        <f t="shared" si="162"/>
        <v/>
      </c>
      <c r="CA652" s="3" t="str">
        <f t="shared" si="162"/>
        <v>95. USED AS A REACTANT</v>
      </c>
      <c r="CB652" s="3" t="str">
        <f t="shared" si="162"/>
        <v/>
      </c>
      <c r="CC652" s="3" t="str">
        <f t="shared" si="162"/>
        <v/>
      </c>
      <c r="CD652" s="3" t="str">
        <f t="shared" si="157"/>
        <v/>
      </c>
      <c r="CE652" s="3" t="str">
        <f t="shared" si="157"/>
        <v/>
      </c>
      <c r="CF652" s="3" t="str">
        <f t="shared" si="157"/>
        <v/>
      </c>
      <c r="CG652" s="3" t="str">
        <f t="shared" si="157"/>
        <v/>
      </c>
      <c r="CH652" s="3" t="str">
        <f t="shared" si="157"/>
        <v/>
      </c>
      <c r="CI652" s="3" t="str">
        <f t="shared" si="157"/>
        <v/>
      </c>
      <c r="CJ652" s="3" t="str">
        <f t="shared" si="157"/>
        <v/>
      </c>
      <c r="CK652" s="3" t="str">
        <f t="shared" si="157"/>
        <v/>
      </c>
      <c r="CL652" s="3" t="str">
        <f t="shared" si="160"/>
        <v/>
      </c>
      <c r="CM652" s="3" t="str">
        <f t="shared" si="160"/>
        <v/>
      </c>
      <c r="CN652" s="3" t="str">
        <f t="shared" si="160"/>
        <v/>
      </c>
      <c r="CO652" s="3" t="str">
        <f t="shared" si="160"/>
        <v/>
      </c>
      <c r="CP652" s="3" t="str">
        <f t="shared" si="160"/>
        <v/>
      </c>
      <c r="CQ652" s="3" t="str">
        <f t="shared" si="160"/>
        <v/>
      </c>
      <c r="CR652" s="3" t="str">
        <f t="shared" si="160"/>
        <v/>
      </c>
      <c r="CS652" s="3" t="str">
        <f t="shared" si="160"/>
        <v/>
      </c>
      <c r="CT652" s="3" t="str">
        <f t="shared" si="159"/>
        <v/>
      </c>
      <c r="CU652" s="3" t="str">
        <f t="shared" si="159"/>
        <v/>
      </c>
      <c r="CV652" s="3" t="str">
        <f t="shared" si="159"/>
        <v/>
      </c>
      <c r="CW652" s="3" t="str">
        <f t="shared" si="159"/>
        <v/>
      </c>
      <c r="CX652" s="3" t="str">
        <f t="shared" si="159"/>
        <v/>
      </c>
      <c r="CY652" s="3" t="str">
        <f t="shared" si="159"/>
        <v/>
      </c>
      <c r="CZ652" s="3" t="str">
        <f t="shared" si="159"/>
        <v/>
      </c>
      <c r="DA652" s="3" t="str">
        <f t="shared" si="159"/>
        <v/>
      </c>
      <c r="DB652" s="3" t="str">
        <f t="shared" si="159"/>
        <v/>
      </c>
      <c r="DC652" s="3" t="str">
        <f t="shared" si="152"/>
        <v/>
      </c>
      <c r="DD652" s="3" t="str">
        <f t="shared" si="152"/>
        <v/>
      </c>
      <c r="DE652" s="3" t="str">
        <f t="shared" si="152"/>
        <v/>
      </c>
      <c r="DF652" s="3" t="str">
        <f t="shared" si="152"/>
        <v/>
      </c>
      <c r="DG652" s="3" t="str">
        <f t="shared" si="152"/>
        <v/>
      </c>
      <c r="DH652" s="3" t="str">
        <f t="shared" si="152"/>
        <v/>
      </c>
      <c r="DI652" s="3" t="str">
        <f t="shared" si="164"/>
        <v/>
      </c>
      <c r="DJ652" s="3" t="str">
        <f t="shared" si="164"/>
        <v/>
      </c>
      <c r="DK652" s="3" t="str">
        <f t="shared" si="164"/>
        <v/>
      </c>
      <c r="DL652" s="3" t="str">
        <f t="shared" si="164"/>
        <v/>
      </c>
      <c r="DM652" s="3" t="str">
        <f t="shared" si="164"/>
        <v/>
      </c>
      <c r="DN652" s="3" t="str">
        <f t="shared" si="158"/>
        <v/>
      </c>
      <c r="DO652" s="3" t="str">
        <f t="shared" si="158"/>
        <v/>
      </c>
      <c r="DP652" s="3" t="str">
        <f t="shared" si="158"/>
        <v/>
      </c>
      <c r="DQ652" s="3" t="str">
        <f t="shared" si="158"/>
        <v/>
      </c>
      <c r="DR652" s="3" t="str">
        <f t="shared" si="158"/>
        <v/>
      </c>
      <c r="DS652" s="3" t="str">
        <f t="shared" si="158"/>
        <v/>
      </c>
      <c r="DT652" s="3" t="str">
        <f t="shared" si="158"/>
        <v/>
      </c>
      <c r="DU652" s="3" t="str">
        <f t="shared" si="155"/>
        <v/>
      </c>
      <c r="DV652" s="3" t="str">
        <f t="shared" si="155"/>
        <v/>
      </c>
    </row>
    <row r="653" spans="1:126" ht="60">
      <c r="A653" t="s">
        <v>115</v>
      </c>
      <c r="B653">
        <v>2018</v>
      </c>
      <c r="C653" t="s">
        <v>114</v>
      </c>
      <c r="D653">
        <v>106990</v>
      </c>
      <c r="E653" s="31">
        <v>1318217033101</v>
      </c>
      <c r="F653" t="s">
        <v>971</v>
      </c>
      <c r="G653">
        <v>325211</v>
      </c>
      <c r="H653" t="s">
        <v>972</v>
      </c>
      <c r="I653" t="s">
        <v>973</v>
      </c>
      <c r="J653" t="s">
        <v>529</v>
      </c>
      <c r="K653" t="s">
        <v>530</v>
      </c>
      <c r="L653">
        <v>28262</v>
      </c>
      <c r="M653" s="3" t="str">
        <f t="shared" si="161"/>
        <v>95. USED AS A REACTANT</v>
      </c>
      <c r="N653" s="3" t="s">
        <v>1419</v>
      </c>
      <c r="O653" s="3" t="s">
        <v>1409</v>
      </c>
      <c r="P653">
        <v>7</v>
      </c>
      <c r="Q653">
        <v>100</v>
      </c>
      <c r="R653">
        <v>107</v>
      </c>
      <c r="S653" s="3" t="s">
        <v>1405</v>
      </c>
      <c r="T653" s="3" t="s">
        <v>1405</v>
      </c>
      <c r="U653" s="3" t="s">
        <v>1405</v>
      </c>
      <c r="V653" s="3" t="s">
        <v>1405</v>
      </c>
      <c r="W653" s="3" t="s">
        <v>1405</v>
      </c>
      <c r="X653" s="3" t="s">
        <v>1405</v>
      </c>
      <c r="Y653" s="3" t="s">
        <v>1407</v>
      </c>
      <c r="Z653" s="3" t="s">
        <v>1405</v>
      </c>
      <c r="AA653" s="3" t="s">
        <v>1405</v>
      </c>
      <c r="AB653" s="3" t="s">
        <v>1405</v>
      </c>
      <c r="AC653" s="3" t="s">
        <v>1405</v>
      </c>
      <c r="AD653" s="3" t="s">
        <v>1405</v>
      </c>
      <c r="AE653" s="3" t="s">
        <v>1405</v>
      </c>
      <c r="AF653" s="3" t="s">
        <v>1405</v>
      </c>
      <c r="AG653" s="3" t="s">
        <v>1405</v>
      </c>
      <c r="AH653" s="3" t="s">
        <v>1405</v>
      </c>
      <c r="AI653" s="3" t="s">
        <v>1405</v>
      </c>
      <c r="AJ653" s="3" t="s">
        <v>1405</v>
      </c>
      <c r="AK653" s="3" t="s">
        <v>1405</v>
      </c>
      <c r="AL653" s="3" t="s">
        <v>1405</v>
      </c>
      <c r="AM653" s="3" t="s">
        <v>1405</v>
      </c>
      <c r="AN653" s="3" t="s">
        <v>1405</v>
      </c>
      <c r="AO653" s="3" t="s">
        <v>1405</v>
      </c>
      <c r="AP653" s="3" t="s">
        <v>1405</v>
      </c>
      <c r="AQ653" s="3" t="s">
        <v>1405</v>
      </c>
      <c r="AR653" s="3" t="s">
        <v>1405</v>
      </c>
      <c r="AS653" s="3" t="s">
        <v>1405</v>
      </c>
      <c r="AT653" s="3" t="s">
        <v>1405</v>
      </c>
      <c r="AU653" s="3" t="s">
        <v>1405</v>
      </c>
      <c r="AV653" s="3" t="s">
        <v>1405</v>
      </c>
      <c r="AW653" s="3" t="s">
        <v>1405</v>
      </c>
      <c r="AX653" s="3" t="s">
        <v>1405</v>
      </c>
      <c r="AY653" s="3" t="s">
        <v>1405</v>
      </c>
      <c r="AZ653" s="3" t="s">
        <v>1405</v>
      </c>
      <c r="BA653" s="3" t="s">
        <v>1405</v>
      </c>
      <c r="BB653" s="3" t="s">
        <v>1405</v>
      </c>
      <c r="BC653" s="3" t="s">
        <v>1405</v>
      </c>
      <c r="BD653" s="3" t="s">
        <v>1405</v>
      </c>
      <c r="BE653" s="3" t="s">
        <v>1405</v>
      </c>
      <c r="BF653" s="3" t="s">
        <v>1405</v>
      </c>
      <c r="BG653" s="3" t="s">
        <v>1405</v>
      </c>
      <c r="BH653" s="3" t="s">
        <v>1405</v>
      </c>
      <c r="BI653" s="3" t="s">
        <v>1405</v>
      </c>
      <c r="BJ653" s="3" t="s">
        <v>1405</v>
      </c>
      <c r="BK653" s="3" t="s">
        <v>1405</v>
      </c>
      <c r="BL653" s="3" t="s">
        <v>1405</v>
      </c>
      <c r="BM653" s="3" t="s">
        <v>1405</v>
      </c>
      <c r="BN653" s="3" t="s">
        <v>1405</v>
      </c>
      <c r="BO653" s="3" t="s">
        <v>1405</v>
      </c>
      <c r="BP653" s="3" t="s">
        <v>1405</v>
      </c>
      <c r="BQ653" s="3" t="s">
        <v>1405</v>
      </c>
      <c r="BR653" s="3" t="s">
        <v>1405</v>
      </c>
      <c r="BS653" s="3" t="s">
        <v>1405</v>
      </c>
      <c r="BT653" s="3" t="s">
        <v>1405</v>
      </c>
      <c r="BU653" s="3" t="str">
        <f t="shared" si="163"/>
        <v/>
      </c>
      <c r="BV653" s="3" t="str">
        <f t="shared" si="163"/>
        <v/>
      </c>
      <c r="BW653" s="3" t="str">
        <f t="shared" si="162"/>
        <v/>
      </c>
      <c r="BX653" s="3" t="str">
        <f t="shared" si="162"/>
        <v/>
      </c>
      <c r="BY653" s="3" t="str">
        <f t="shared" si="162"/>
        <v/>
      </c>
      <c r="BZ653" s="3" t="str">
        <f t="shared" si="162"/>
        <v/>
      </c>
      <c r="CA653" s="3" t="str">
        <f t="shared" si="162"/>
        <v>95. USED AS A REACTANT</v>
      </c>
      <c r="CB653" s="3" t="str">
        <f t="shared" si="162"/>
        <v/>
      </c>
      <c r="CC653" s="3" t="str">
        <f t="shared" si="162"/>
        <v/>
      </c>
      <c r="CD653" s="3" t="str">
        <f t="shared" si="157"/>
        <v/>
      </c>
      <c r="CE653" s="3" t="str">
        <f t="shared" si="157"/>
        <v/>
      </c>
      <c r="CF653" s="3" t="str">
        <f t="shared" si="157"/>
        <v/>
      </c>
      <c r="CG653" s="3" t="str">
        <f t="shared" si="157"/>
        <v/>
      </c>
      <c r="CH653" s="3" t="str">
        <f t="shared" si="157"/>
        <v/>
      </c>
      <c r="CI653" s="3" t="str">
        <f t="shared" si="157"/>
        <v/>
      </c>
      <c r="CJ653" s="3" t="str">
        <f t="shared" si="157"/>
        <v/>
      </c>
      <c r="CK653" s="3" t="str">
        <f t="shared" si="157"/>
        <v/>
      </c>
      <c r="CL653" s="3" t="str">
        <f t="shared" si="160"/>
        <v/>
      </c>
      <c r="CM653" s="3" t="str">
        <f t="shared" si="160"/>
        <v/>
      </c>
      <c r="CN653" s="3" t="str">
        <f t="shared" si="160"/>
        <v/>
      </c>
      <c r="CO653" s="3" t="str">
        <f t="shared" si="160"/>
        <v/>
      </c>
      <c r="CP653" s="3" t="str">
        <f t="shared" si="160"/>
        <v/>
      </c>
      <c r="CQ653" s="3" t="str">
        <f t="shared" si="160"/>
        <v/>
      </c>
      <c r="CR653" s="3" t="str">
        <f t="shared" si="160"/>
        <v/>
      </c>
      <c r="CS653" s="3" t="str">
        <f t="shared" si="160"/>
        <v/>
      </c>
      <c r="CT653" s="3" t="str">
        <f t="shared" si="159"/>
        <v/>
      </c>
      <c r="CU653" s="3" t="str">
        <f t="shared" si="159"/>
        <v/>
      </c>
      <c r="CV653" s="3" t="str">
        <f t="shared" si="159"/>
        <v/>
      </c>
      <c r="CW653" s="3" t="str">
        <f t="shared" si="159"/>
        <v/>
      </c>
      <c r="CX653" s="3" t="str">
        <f t="shared" si="159"/>
        <v/>
      </c>
      <c r="CY653" s="3" t="str">
        <f t="shared" si="159"/>
        <v/>
      </c>
      <c r="CZ653" s="3" t="str">
        <f t="shared" si="159"/>
        <v/>
      </c>
      <c r="DA653" s="3" t="str">
        <f t="shared" si="159"/>
        <v/>
      </c>
      <c r="DB653" s="3" t="str">
        <f t="shared" si="159"/>
        <v/>
      </c>
      <c r="DC653" s="3" t="str">
        <f t="shared" si="152"/>
        <v/>
      </c>
      <c r="DD653" s="3" t="str">
        <f t="shared" si="152"/>
        <v/>
      </c>
      <c r="DE653" s="3" t="str">
        <f t="shared" si="152"/>
        <v/>
      </c>
      <c r="DF653" s="3" t="str">
        <f t="shared" si="152"/>
        <v/>
      </c>
      <c r="DG653" s="3" t="str">
        <f t="shared" si="152"/>
        <v/>
      </c>
      <c r="DH653" s="3" t="str">
        <f t="shared" si="152"/>
        <v/>
      </c>
      <c r="DI653" s="3" t="str">
        <f t="shared" si="164"/>
        <v/>
      </c>
      <c r="DJ653" s="3" t="str">
        <f t="shared" si="164"/>
        <v/>
      </c>
      <c r="DK653" s="3" t="str">
        <f t="shared" si="164"/>
        <v/>
      </c>
      <c r="DL653" s="3" t="str">
        <f t="shared" si="164"/>
        <v/>
      </c>
      <c r="DM653" s="3" t="str">
        <f t="shared" si="164"/>
        <v/>
      </c>
      <c r="DN653" s="3" t="str">
        <f t="shared" si="158"/>
        <v/>
      </c>
      <c r="DO653" s="3" t="str">
        <f t="shared" si="158"/>
        <v/>
      </c>
      <c r="DP653" s="3" t="str">
        <f t="shared" si="158"/>
        <v/>
      </c>
      <c r="DQ653" s="3" t="str">
        <f t="shared" si="158"/>
        <v/>
      </c>
      <c r="DR653" s="3" t="str">
        <f t="shared" si="158"/>
        <v/>
      </c>
      <c r="DS653" s="3" t="str">
        <f t="shared" si="158"/>
        <v/>
      </c>
      <c r="DT653" s="3" t="str">
        <f t="shared" si="158"/>
        <v/>
      </c>
      <c r="DU653" s="3" t="str">
        <f t="shared" si="155"/>
        <v/>
      </c>
      <c r="DV653" s="3" t="str">
        <f t="shared" si="155"/>
        <v/>
      </c>
    </row>
    <row r="654" spans="1:126" ht="60">
      <c r="A654" t="s">
        <v>115</v>
      </c>
      <c r="B654">
        <v>2019</v>
      </c>
      <c r="C654" t="s">
        <v>114</v>
      </c>
      <c r="D654">
        <v>106990</v>
      </c>
      <c r="E654" s="31">
        <v>1319217780156</v>
      </c>
      <c r="F654" t="s">
        <v>971</v>
      </c>
      <c r="G654">
        <v>325211</v>
      </c>
      <c r="H654" t="s">
        <v>972</v>
      </c>
      <c r="I654" t="s">
        <v>973</v>
      </c>
      <c r="J654" t="s">
        <v>529</v>
      </c>
      <c r="K654" t="s">
        <v>530</v>
      </c>
      <c r="L654">
        <v>28262</v>
      </c>
      <c r="M654" s="3" t="str">
        <f t="shared" si="161"/>
        <v>95. USED AS A REACTANT, 97. P102  RAW MATERIALS</v>
      </c>
      <c r="N654" s="3" t="s">
        <v>1419</v>
      </c>
      <c r="O654" s="3" t="s">
        <v>1409</v>
      </c>
      <c r="P654">
        <v>9102</v>
      </c>
      <c r="Q654">
        <v>136</v>
      </c>
      <c r="R654">
        <v>9238</v>
      </c>
      <c r="S654" s="3" t="s">
        <v>1405</v>
      </c>
      <c r="T654" s="3" t="s">
        <v>1405</v>
      </c>
      <c r="U654" s="3" t="s">
        <v>1405</v>
      </c>
      <c r="V654" s="3" t="s">
        <v>1405</v>
      </c>
      <c r="W654" s="3" t="s">
        <v>1405</v>
      </c>
      <c r="X654" s="3" t="s">
        <v>1405</v>
      </c>
      <c r="Y654" s="3" t="s">
        <v>1407</v>
      </c>
      <c r="Z654" s="3" t="s">
        <v>1405</v>
      </c>
      <c r="AA654" s="3" t="s">
        <v>1407</v>
      </c>
      <c r="AB654" s="3" t="s">
        <v>1405</v>
      </c>
      <c r="AC654" s="3" t="s">
        <v>1405</v>
      </c>
      <c r="AD654" s="3" t="s">
        <v>1405</v>
      </c>
      <c r="AE654" s="3" t="s">
        <v>1405</v>
      </c>
      <c r="AF654" s="3" t="s">
        <v>1405</v>
      </c>
      <c r="AG654" s="3" t="s">
        <v>1405</v>
      </c>
      <c r="AH654" s="3" t="s">
        <v>1405</v>
      </c>
      <c r="AI654" s="3" t="s">
        <v>1405</v>
      </c>
      <c r="AJ654" s="3" t="s">
        <v>1405</v>
      </c>
      <c r="AK654" s="3" t="s">
        <v>1405</v>
      </c>
      <c r="AL654" s="3" t="s">
        <v>1405</v>
      </c>
      <c r="AM654" s="3" t="s">
        <v>1405</v>
      </c>
      <c r="AN654" s="3" t="s">
        <v>1405</v>
      </c>
      <c r="AO654" s="3" t="s">
        <v>1405</v>
      </c>
      <c r="AP654" s="3" t="s">
        <v>1405</v>
      </c>
      <c r="AQ654" s="3" t="s">
        <v>1405</v>
      </c>
      <c r="AR654" s="3" t="s">
        <v>1405</v>
      </c>
      <c r="AS654" s="3" t="s">
        <v>1405</v>
      </c>
      <c r="AT654" s="3" t="s">
        <v>1405</v>
      </c>
      <c r="AU654" s="3" t="s">
        <v>1405</v>
      </c>
      <c r="AV654" s="3" t="s">
        <v>1405</v>
      </c>
      <c r="AW654" s="3" t="s">
        <v>1405</v>
      </c>
      <c r="AX654" s="3" t="s">
        <v>1405</v>
      </c>
      <c r="AY654" s="3" t="s">
        <v>1405</v>
      </c>
      <c r="AZ654" s="3" t="s">
        <v>1405</v>
      </c>
      <c r="BA654" s="3" t="s">
        <v>1405</v>
      </c>
      <c r="BB654" s="3" t="s">
        <v>1405</v>
      </c>
      <c r="BC654" s="3" t="s">
        <v>1405</v>
      </c>
      <c r="BD654" s="3" t="s">
        <v>1405</v>
      </c>
      <c r="BE654" s="3" t="s">
        <v>1405</v>
      </c>
      <c r="BF654" s="3" t="s">
        <v>1405</v>
      </c>
      <c r="BG654" s="3" t="s">
        <v>1405</v>
      </c>
      <c r="BH654" s="3" t="s">
        <v>1405</v>
      </c>
      <c r="BI654" s="3" t="s">
        <v>1405</v>
      </c>
      <c r="BJ654" s="3" t="s">
        <v>1405</v>
      </c>
      <c r="BK654" s="3" t="s">
        <v>1405</v>
      </c>
      <c r="BL654" s="3" t="s">
        <v>1405</v>
      </c>
      <c r="BM654" s="3" t="s">
        <v>1405</v>
      </c>
      <c r="BN654" s="3" t="s">
        <v>1405</v>
      </c>
      <c r="BO654" s="3" t="s">
        <v>1405</v>
      </c>
      <c r="BP654" s="3" t="s">
        <v>1405</v>
      </c>
      <c r="BQ654" s="3" t="s">
        <v>1405</v>
      </c>
      <c r="BR654" s="3" t="s">
        <v>1405</v>
      </c>
      <c r="BS654" s="3" t="s">
        <v>1405</v>
      </c>
      <c r="BT654" s="3" t="s">
        <v>1405</v>
      </c>
      <c r="BU654" s="3" t="str">
        <f t="shared" si="163"/>
        <v/>
      </c>
      <c r="BV654" s="3" t="str">
        <f t="shared" si="163"/>
        <v/>
      </c>
      <c r="BW654" s="3" t="str">
        <f t="shared" si="162"/>
        <v/>
      </c>
      <c r="BX654" s="3" t="str">
        <f t="shared" si="162"/>
        <v/>
      </c>
      <c r="BY654" s="3" t="str">
        <f t="shared" si="162"/>
        <v/>
      </c>
      <c r="BZ654" s="3" t="str">
        <f t="shared" si="162"/>
        <v/>
      </c>
      <c r="CA654" s="3" t="str">
        <f t="shared" si="162"/>
        <v>95. USED AS A REACTANT</v>
      </c>
      <c r="CB654" s="3" t="str">
        <f t="shared" si="162"/>
        <v/>
      </c>
      <c r="CC654" s="3" t="str">
        <f t="shared" si="162"/>
        <v>97. P102  RAW MATERIALS</v>
      </c>
      <c r="CD654" s="3" t="str">
        <f t="shared" si="157"/>
        <v/>
      </c>
      <c r="CE654" s="3" t="str">
        <f t="shared" si="157"/>
        <v/>
      </c>
      <c r="CF654" s="3" t="str">
        <f t="shared" si="157"/>
        <v/>
      </c>
      <c r="CG654" s="3" t="str">
        <f t="shared" si="157"/>
        <v/>
      </c>
      <c r="CH654" s="3" t="str">
        <f t="shared" si="157"/>
        <v/>
      </c>
      <c r="CI654" s="3" t="str">
        <f t="shared" si="157"/>
        <v/>
      </c>
      <c r="CJ654" s="3" t="str">
        <f t="shared" si="157"/>
        <v/>
      </c>
      <c r="CK654" s="3" t="str">
        <f t="shared" si="157"/>
        <v/>
      </c>
      <c r="CL654" s="3" t="str">
        <f t="shared" si="160"/>
        <v/>
      </c>
      <c r="CM654" s="3" t="str">
        <f t="shared" si="160"/>
        <v/>
      </c>
      <c r="CN654" s="3" t="str">
        <f t="shared" si="160"/>
        <v/>
      </c>
      <c r="CO654" s="3" t="str">
        <f t="shared" si="160"/>
        <v/>
      </c>
      <c r="CP654" s="3" t="str">
        <f t="shared" si="160"/>
        <v/>
      </c>
      <c r="CQ654" s="3" t="str">
        <f t="shared" si="160"/>
        <v/>
      </c>
      <c r="CR654" s="3" t="str">
        <f t="shared" si="160"/>
        <v/>
      </c>
      <c r="CS654" s="3" t="str">
        <f t="shared" si="160"/>
        <v/>
      </c>
      <c r="CT654" s="3" t="str">
        <f t="shared" si="159"/>
        <v/>
      </c>
      <c r="CU654" s="3" t="str">
        <f t="shared" si="159"/>
        <v/>
      </c>
      <c r="CV654" s="3" t="str">
        <f t="shared" si="159"/>
        <v/>
      </c>
      <c r="CW654" s="3" t="str">
        <f t="shared" si="159"/>
        <v/>
      </c>
      <c r="CX654" s="3" t="str">
        <f t="shared" si="159"/>
        <v/>
      </c>
      <c r="CY654" s="3" t="str">
        <f t="shared" si="159"/>
        <v/>
      </c>
      <c r="CZ654" s="3" t="str">
        <f t="shared" si="159"/>
        <v/>
      </c>
      <c r="DA654" s="3" t="str">
        <f t="shared" si="159"/>
        <v/>
      </c>
      <c r="DB654" s="3" t="str">
        <f t="shared" si="159"/>
        <v/>
      </c>
      <c r="DC654" s="3" t="str">
        <f t="shared" si="152"/>
        <v/>
      </c>
      <c r="DD654" s="3" t="str">
        <f t="shared" si="152"/>
        <v/>
      </c>
      <c r="DE654" s="3" t="str">
        <f t="shared" si="152"/>
        <v/>
      </c>
      <c r="DF654" s="3" t="str">
        <f t="shared" si="152"/>
        <v/>
      </c>
      <c r="DG654" s="3" t="str">
        <f t="shared" si="152"/>
        <v/>
      </c>
      <c r="DH654" s="3" t="str">
        <f t="shared" si="152"/>
        <v/>
      </c>
      <c r="DI654" s="3" t="str">
        <f t="shared" si="164"/>
        <v/>
      </c>
      <c r="DJ654" s="3" t="str">
        <f t="shared" si="164"/>
        <v/>
      </c>
      <c r="DK654" s="3" t="str">
        <f t="shared" si="164"/>
        <v/>
      </c>
      <c r="DL654" s="3" t="str">
        <f t="shared" si="164"/>
        <v/>
      </c>
      <c r="DM654" s="3" t="str">
        <f t="shared" si="164"/>
        <v/>
      </c>
      <c r="DN654" s="3" t="str">
        <f t="shared" si="158"/>
        <v/>
      </c>
      <c r="DO654" s="3" t="str">
        <f t="shared" si="158"/>
        <v/>
      </c>
      <c r="DP654" s="3" t="str">
        <f t="shared" si="158"/>
        <v/>
      </c>
      <c r="DQ654" s="3" t="str">
        <f t="shared" si="158"/>
        <v/>
      </c>
      <c r="DR654" s="3" t="str">
        <f t="shared" si="158"/>
        <v/>
      </c>
      <c r="DS654" s="3" t="str">
        <f t="shared" si="158"/>
        <v/>
      </c>
      <c r="DT654" s="3" t="str">
        <f t="shared" si="158"/>
        <v/>
      </c>
      <c r="DU654" s="3" t="str">
        <f t="shared" si="155"/>
        <v/>
      </c>
      <c r="DV654" s="3" t="str">
        <f t="shared" si="155"/>
        <v/>
      </c>
    </row>
    <row r="655" spans="1:126" ht="75">
      <c r="A655" t="s">
        <v>115</v>
      </c>
      <c r="B655">
        <v>2020</v>
      </c>
      <c r="C655" t="s">
        <v>114</v>
      </c>
      <c r="D655">
        <v>106990</v>
      </c>
      <c r="E655" s="31">
        <v>1320218631644</v>
      </c>
      <c r="F655" t="s">
        <v>971</v>
      </c>
      <c r="G655">
        <v>325211</v>
      </c>
      <c r="H655" t="s">
        <v>972</v>
      </c>
      <c r="I655" t="s">
        <v>973</v>
      </c>
      <c r="J655" t="s">
        <v>529</v>
      </c>
      <c r="K655" t="s">
        <v>530</v>
      </c>
      <c r="L655">
        <v>28262</v>
      </c>
      <c r="M655" s="3" t="str">
        <f t="shared" si="161"/>
        <v>89. PRODUCE THE CHEMICAL, 90. IMPORT THE CHEMICAL, 91. ON-SITE USE OF THE CHEMICAL, 93. AS A BYPRODUCT, 94. AS A MANUFACTURED IMPURITY, 116. AS A PROCESS IMPURITY</v>
      </c>
      <c r="N655" s="3" t="s">
        <v>1419</v>
      </c>
      <c r="O655" s="3" t="s">
        <v>1409</v>
      </c>
      <c r="P655">
        <v>2698</v>
      </c>
      <c r="Q655">
        <v>250</v>
      </c>
      <c r="R655">
        <v>2948</v>
      </c>
      <c r="S655" s="3" t="s">
        <v>1407</v>
      </c>
      <c r="T655" s="3" t="s">
        <v>1407</v>
      </c>
      <c r="U655" s="3" t="s">
        <v>1407</v>
      </c>
      <c r="V655" s="3" t="s">
        <v>1405</v>
      </c>
      <c r="W655" s="3" t="s">
        <v>1407</v>
      </c>
      <c r="X655" s="3" t="s">
        <v>1407</v>
      </c>
      <c r="Y655" s="3" t="s">
        <v>1405</v>
      </c>
      <c r="Z655" s="3" t="s">
        <v>1405</v>
      </c>
      <c r="AA655" s="3" t="s">
        <v>1405</v>
      </c>
      <c r="AB655" s="3" t="s">
        <v>1405</v>
      </c>
      <c r="AC655" s="3" t="s">
        <v>1405</v>
      </c>
      <c r="AD655" s="3" t="s">
        <v>1405</v>
      </c>
      <c r="AE655" s="3" t="s">
        <v>1405</v>
      </c>
      <c r="AF655" s="3" t="s">
        <v>1405</v>
      </c>
      <c r="AG655" s="3" t="s">
        <v>1405</v>
      </c>
      <c r="AH655" s="3" t="s">
        <v>1405</v>
      </c>
      <c r="AI655" s="3" t="s">
        <v>1405</v>
      </c>
      <c r="AJ655" s="3" t="s">
        <v>1405</v>
      </c>
      <c r="AK655" s="3" t="s">
        <v>1405</v>
      </c>
      <c r="AL655" s="3" t="s">
        <v>1405</v>
      </c>
      <c r="AM655" s="3" t="s">
        <v>1405</v>
      </c>
      <c r="AN655" s="3" t="s">
        <v>1405</v>
      </c>
      <c r="AO655" s="3" t="s">
        <v>1405</v>
      </c>
      <c r="AP655" s="3" t="s">
        <v>1405</v>
      </c>
      <c r="AQ655" s="3" t="s">
        <v>1405</v>
      </c>
      <c r="AR655" s="3" t="s">
        <v>1405</v>
      </c>
      <c r="AS655" s="3" t="s">
        <v>1405</v>
      </c>
      <c r="AT655" s="3" t="s">
        <v>1407</v>
      </c>
      <c r="AU655" s="3" t="s">
        <v>1405</v>
      </c>
      <c r="AV655" s="3" t="s">
        <v>1405</v>
      </c>
      <c r="AW655" s="3" t="s">
        <v>1405</v>
      </c>
      <c r="AX655" s="3" t="s">
        <v>1405</v>
      </c>
      <c r="AY655" s="3" t="s">
        <v>1405</v>
      </c>
      <c r="AZ655" s="3" t="s">
        <v>1405</v>
      </c>
      <c r="BA655" s="3" t="s">
        <v>1405</v>
      </c>
      <c r="BB655" s="3" t="s">
        <v>1405</v>
      </c>
      <c r="BC655" s="3" t="s">
        <v>1405</v>
      </c>
      <c r="BD655" s="3" t="s">
        <v>1405</v>
      </c>
      <c r="BE655" s="3" t="s">
        <v>1405</v>
      </c>
      <c r="BF655" s="3" t="s">
        <v>1405</v>
      </c>
      <c r="BG655" s="3" t="s">
        <v>1405</v>
      </c>
      <c r="BH655" s="3" t="s">
        <v>1405</v>
      </c>
      <c r="BI655" s="3" t="s">
        <v>1405</v>
      </c>
      <c r="BJ655" s="3" t="s">
        <v>1405</v>
      </c>
      <c r="BK655" s="3" t="s">
        <v>1405</v>
      </c>
      <c r="BL655" s="3" t="s">
        <v>1405</v>
      </c>
      <c r="BM655" s="3" t="s">
        <v>1405</v>
      </c>
      <c r="BN655" s="3" t="s">
        <v>1405</v>
      </c>
      <c r="BO655" s="3" t="s">
        <v>1405</v>
      </c>
      <c r="BP655" s="3" t="s">
        <v>1405</v>
      </c>
      <c r="BQ655" s="3" t="s">
        <v>1405</v>
      </c>
      <c r="BR655" s="3" t="s">
        <v>1405</v>
      </c>
      <c r="BS655" s="3" t="s">
        <v>1405</v>
      </c>
      <c r="BT655" s="3" t="s">
        <v>1405</v>
      </c>
      <c r="BU655" s="3" t="str">
        <f t="shared" si="163"/>
        <v>89. PRODUCE THE CHEMICAL</v>
      </c>
      <c r="BV655" s="3" t="str">
        <f t="shared" si="163"/>
        <v>90. IMPORT THE CHEMICAL</v>
      </c>
      <c r="BW655" s="3" t="str">
        <f t="shared" si="162"/>
        <v>91. ON-SITE USE OF THE CHEMICAL</v>
      </c>
      <c r="BX655" s="3" t="str">
        <f t="shared" si="162"/>
        <v/>
      </c>
      <c r="BY655" s="3" t="str">
        <f t="shared" si="162"/>
        <v>93. AS A BYPRODUCT</v>
      </c>
      <c r="BZ655" s="3" t="str">
        <f t="shared" si="162"/>
        <v>94. AS A MANUFACTURED IMPURITY</v>
      </c>
      <c r="CA655" s="3" t="str">
        <f t="shared" si="162"/>
        <v/>
      </c>
      <c r="CB655" s="3" t="str">
        <f t="shared" si="162"/>
        <v/>
      </c>
      <c r="CC655" s="3" t="str">
        <f t="shared" si="162"/>
        <v/>
      </c>
      <c r="CD655" s="3" t="str">
        <f t="shared" si="157"/>
        <v/>
      </c>
      <c r="CE655" s="3" t="str">
        <f t="shared" si="157"/>
        <v/>
      </c>
      <c r="CF655" s="3" t="str">
        <f t="shared" si="157"/>
        <v/>
      </c>
      <c r="CG655" s="3" t="str">
        <f t="shared" si="157"/>
        <v/>
      </c>
      <c r="CH655" s="3" t="str">
        <f t="shared" si="157"/>
        <v/>
      </c>
      <c r="CI655" s="3" t="str">
        <f t="shared" si="157"/>
        <v/>
      </c>
      <c r="CJ655" s="3" t="str">
        <f t="shared" si="157"/>
        <v/>
      </c>
      <c r="CK655" s="3" t="str">
        <f t="shared" si="157"/>
        <v/>
      </c>
      <c r="CL655" s="3" t="str">
        <f t="shared" si="160"/>
        <v/>
      </c>
      <c r="CM655" s="3" t="str">
        <f t="shared" si="160"/>
        <v/>
      </c>
      <c r="CN655" s="3" t="str">
        <f t="shared" si="160"/>
        <v/>
      </c>
      <c r="CO655" s="3" t="str">
        <f t="shared" si="160"/>
        <v/>
      </c>
      <c r="CP655" s="3" t="str">
        <f t="shared" si="160"/>
        <v/>
      </c>
      <c r="CQ655" s="3" t="str">
        <f t="shared" si="160"/>
        <v/>
      </c>
      <c r="CR655" s="3" t="str">
        <f t="shared" si="160"/>
        <v/>
      </c>
      <c r="CS655" s="3" t="str">
        <f t="shared" si="160"/>
        <v/>
      </c>
      <c r="CT655" s="3" t="str">
        <f t="shared" si="159"/>
        <v/>
      </c>
      <c r="CU655" s="3" t="str">
        <f t="shared" si="159"/>
        <v/>
      </c>
      <c r="CV655" s="3" t="str">
        <f t="shared" si="159"/>
        <v>116. AS A PROCESS IMPURITY</v>
      </c>
      <c r="CW655" s="3" t="str">
        <f t="shared" si="159"/>
        <v/>
      </c>
      <c r="CX655" s="3" t="str">
        <f t="shared" si="159"/>
        <v/>
      </c>
      <c r="CY655" s="3" t="str">
        <f t="shared" si="159"/>
        <v/>
      </c>
      <c r="CZ655" s="3" t="str">
        <f t="shared" si="159"/>
        <v/>
      </c>
      <c r="DA655" s="3" t="str">
        <f t="shared" si="159"/>
        <v/>
      </c>
      <c r="DB655" s="3" t="str">
        <f t="shared" si="159"/>
        <v/>
      </c>
      <c r="DC655" s="3" t="str">
        <f t="shared" si="152"/>
        <v/>
      </c>
      <c r="DD655" s="3" t="str">
        <f t="shared" si="152"/>
        <v/>
      </c>
      <c r="DE655" s="3" t="str">
        <f t="shared" si="152"/>
        <v/>
      </c>
      <c r="DF655" s="3" t="str">
        <f t="shared" si="152"/>
        <v/>
      </c>
      <c r="DG655" s="3" t="str">
        <f t="shared" si="152"/>
        <v/>
      </c>
      <c r="DH655" s="3" t="str">
        <f t="shared" si="152"/>
        <v/>
      </c>
      <c r="DI655" s="3" t="str">
        <f t="shared" si="164"/>
        <v/>
      </c>
      <c r="DJ655" s="3" t="str">
        <f t="shared" si="164"/>
        <v/>
      </c>
      <c r="DK655" s="3" t="str">
        <f t="shared" si="164"/>
        <v/>
      </c>
      <c r="DL655" s="3" t="str">
        <f t="shared" si="164"/>
        <v/>
      </c>
      <c r="DM655" s="3" t="str">
        <f t="shared" si="164"/>
        <v/>
      </c>
      <c r="DN655" s="3" t="str">
        <f t="shared" si="158"/>
        <v/>
      </c>
      <c r="DO655" s="3" t="str">
        <f t="shared" si="158"/>
        <v/>
      </c>
      <c r="DP655" s="3" t="str">
        <f t="shared" si="158"/>
        <v/>
      </c>
      <c r="DQ655" s="3" t="str">
        <f t="shared" si="158"/>
        <v/>
      </c>
      <c r="DR655" s="3" t="str">
        <f t="shared" si="158"/>
        <v/>
      </c>
      <c r="DS655" s="3" t="str">
        <f t="shared" si="158"/>
        <v/>
      </c>
      <c r="DT655" s="3" t="str">
        <f t="shared" si="158"/>
        <v/>
      </c>
      <c r="DU655" s="3" t="str">
        <f t="shared" si="155"/>
        <v/>
      </c>
      <c r="DV655" s="3" t="str">
        <f t="shared" si="155"/>
        <v/>
      </c>
    </row>
    <row r="656" spans="1:126" ht="60">
      <c r="A656" t="s">
        <v>115</v>
      </c>
      <c r="B656">
        <v>2021</v>
      </c>
      <c r="C656" t="s">
        <v>114</v>
      </c>
      <c r="D656">
        <v>106990</v>
      </c>
      <c r="E656" s="31">
        <v>1321219601061</v>
      </c>
      <c r="F656" t="s">
        <v>971</v>
      </c>
      <c r="G656">
        <v>325211</v>
      </c>
      <c r="H656" t="s">
        <v>972</v>
      </c>
      <c r="I656" t="s">
        <v>973</v>
      </c>
      <c r="J656" t="s">
        <v>529</v>
      </c>
      <c r="K656" t="s">
        <v>530</v>
      </c>
      <c r="L656">
        <v>28262</v>
      </c>
      <c r="M656" s="3" t="str">
        <f t="shared" si="161"/>
        <v>95. USED AS A REACTANT, 97. P102  RAW MATERIALS</v>
      </c>
      <c r="N656" s="3" t="s">
        <v>1419</v>
      </c>
      <c r="O656" s="3" t="s">
        <v>1409</v>
      </c>
      <c r="P656">
        <v>5</v>
      </c>
      <c r="Q656">
        <v>420</v>
      </c>
      <c r="R656">
        <v>425</v>
      </c>
      <c r="S656" s="3" t="s">
        <v>1405</v>
      </c>
      <c r="T656" s="3" t="s">
        <v>1405</v>
      </c>
      <c r="U656" s="3" t="s">
        <v>1405</v>
      </c>
      <c r="V656" s="3" t="s">
        <v>1405</v>
      </c>
      <c r="W656" s="3" t="s">
        <v>1405</v>
      </c>
      <c r="X656" s="3" t="s">
        <v>1405</v>
      </c>
      <c r="Y656" s="3" t="s">
        <v>1407</v>
      </c>
      <c r="Z656" s="3" t="s">
        <v>1405</v>
      </c>
      <c r="AA656" s="3" t="s">
        <v>1407</v>
      </c>
      <c r="AB656" s="3" t="s">
        <v>1405</v>
      </c>
      <c r="AC656" s="3" t="s">
        <v>1405</v>
      </c>
      <c r="AD656" s="3" t="s">
        <v>1405</v>
      </c>
      <c r="AE656" s="3" t="s">
        <v>1405</v>
      </c>
      <c r="AF656" s="3" t="s">
        <v>1405</v>
      </c>
      <c r="AG656" s="3" t="s">
        <v>1405</v>
      </c>
      <c r="AH656" s="3" t="s">
        <v>1405</v>
      </c>
      <c r="AI656" s="3" t="s">
        <v>1405</v>
      </c>
      <c r="AJ656" s="3" t="s">
        <v>1405</v>
      </c>
      <c r="AK656" s="3" t="s">
        <v>1405</v>
      </c>
      <c r="AL656" s="3" t="s">
        <v>1405</v>
      </c>
      <c r="AM656" s="3" t="s">
        <v>1405</v>
      </c>
      <c r="AN656" s="3" t="s">
        <v>1405</v>
      </c>
      <c r="AO656" s="3" t="s">
        <v>1405</v>
      </c>
      <c r="AP656" s="3" t="s">
        <v>1405</v>
      </c>
      <c r="AQ656" s="3" t="s">
        <v>1405</v>
      </c>
      <c r="AR656" s="3" t="s">
        <v>1405</v>
      </c>
      <c r="AS656" s="3" t="s">
        <v>1405</v>
      </c>
      <c r="AT656" s="3" t="s">
        <v>1405</v>
      </c>
      <c r="AU656" s="3" t="s">
        <v>1405</v>
      </c>
      <c r="AV656" s="3" t="s">
        <v>1405</v>
      </c>
      <c r="AW656" s="3" t="s">
        <v>1405</v>
      </c>
      <c r="AX656" s="3" t="s">
        <v>1405</v>
      </c>
      <c r="AY656" s="3" t="s">
        <v>1405</v>
      </c>
      <c r="AZ656" s="3" t="s">
        <v>1405</v>
      </c>
      <c r="BA656" s="3" t="s">
        <v>1405</v>
      </c>
      <c r="BB656" s="3" t="s">
        <v>1405</v>
      </c>
      <c r="BC656" s="3" t="s">
        <v>1405</v>
      </c>
      <c r="BD656" s="3" t="s">
        <v>1405</v>
      </c>
      <c r="BE656" s="3" t="s">
        <v>1405</v>
      </c>
      <c r="BF656" s="3" t="s">
        <v>1405</v>
      </c>
      <c r="BG656" s="3" t="s">
        <v>1405</v>
      </c>
      <c r="BH656" s="3" t="s">
        <v>1405</v>
      </c>
      <c r="BI656" s="3" t="s">
        <v>1405</v>
      </c>
      <c r="BJ656" s="3" t="s">
        <v>1405</v>
      </c>
      <c r="BK656" s="3" t="s">
        <v>1405</v>
      </c>
      <c r="BL656" s="3" t="s">
        <v>1405</v>
      </c>
      <c r="BM656" s="3" t="s">
        <v>1405</v>
      </c>
      <c r="BN656" s="3" t="s">
        <v>1405</v>
      </c>
      <c r="BO656" s="3" t="s">
        <v>1405</v>
      </c>
      <c r="BP656" s="3" t="s">
        <v>1405</v>
      </c>
      <c r="BQ656" s="3" t="s">
        <v>1405</v>
      </c>
      <c r="BR656" s="3" t="s">
        <v>1405</v>
      </c>
      <c r="BS656" s="3" t="s">
        <v>1405</v>
      </c>
      <c r="BT656" s="3" t="s">
        <v>1405</v>
      </c>
      <c r="BU656" s="3" t="str">
        <f t="shared" si="163"/>
        <v/>
      </c>
      <c r="BV656" s="3" t="str">
        <f t="shared" si="163"/>
        <v/>
      </c>
      <c r="BW656" s="3" t="str">
        <f t="shared" si="162"/>
        <v/>
      </c>
      <c r="BX656" s="3" t="str">
        <f t="shared" si="162"/>
        <v/>
      </c>
      <c r="BY656" s="3" t="str">
        <f t="shared" si="162"/>
        <v/>
      </c>
      <c r="BZ656" s="3" t="str">
        <f t="shared" si="162"/>
        <v/>
      </c>
      <c r="CA656" s="3" t="str">
        <f t="shared" si="162"/>
        <v>95. USED AS A REACTANT</v>
      </c>
      <c r="CB656" s="3" t="str">
        <f t="shared" si="162"/>
        <v/>
      </c>
      <c r="CC656" s="3" t="str">
        <f t="shared" si="162"/>
        <v>97. P102  RAW MATERIALS</v>
      </c>
      <c r="CD656" s="3" t="str">
        <f t="shared" si="157"/>
        <v/>
      </c>
      <c r="CE656" s="3" t="str">
        <f t="shared" ref="CE656:CT675" si="165">IF(AC656="Yes", CE$1,"")</f>
        <v/>
      </c>
      <c r="CF656" s="3" t="str">
        <f t="shared" si="165"/>
        <v/>
      </c>
      <c r="CG656" s="3" t="str">
        <f t="shared" si="165"/>
        <v/>
      </c>
      <c r="CH656" s="3" t="str">
        <f t="shared" si="165"/>
        <v/>
      </c>
      <c r="CI656" s="3" t="str">
        <f t="shared" si="165"/>
        <v/>
      </c>
      <c r="CJ656" s="3" t="str">
        <f t="shared" si="165"/>
        <v/>
      </c>
      <c r="CK656" s="3" t="str">
        <f t="shared" si="165"/>
        <v/>
      </c>
      <c r="CL656" s="3" t="str">
        <f t="shared" si="160"/>
        <v/>
      </c>
      <c r="CM656" s="3" t="str">
        <f t="shared" si="160"/>
        <v/>
      </c>
      <c r="CN656" s="3" t="str">
        <f t="shared" si="160"/>
        <v/>
      </c>
      <c r="CO656" s="3" t="str">
        <f t="shared" si="160"/>
        <v/>
      </c>
      <c r="CP656" s="3" t="str">
        <f t="shared" si="160"/>
        <v/>
      </c>
      <c r="CQ656" s="3" t="str">
        <f t="shared" si="160"/>
        <v/>
      </c>
      <c r="CR656" s="3" t="str">
        <f t="shared" si="160"/>
        <v/>
      </c>
      <c r="CS656" s="3" t="str">
        <f t="shared" si="160"/>
        <v/>
      </c>
      <c r="CT656" s="3" t="str">
        <f t="shared" si="159"/>
        <v/>
      </c>
      <c r="CU656" s="3" t="str">
        <f t="shared" si="159"/>
        <v/>
      </c>
      <c r="CV656" s="3" t="str">
        <f t="shared" si="159"/>
        <v/>
      </c>
      <c r="CW656" s="3" t="str">
        <f t="shared" si="159"/>
        <v/>
      </c>
      <c r="CX656" s="3" t="str">
        <f t="shared" si="159"/>
        <v/>
      </c>
      <c r="CY656" s="3" t="str">
        <f t="shared" si="159"/>
        <v/>
      </c>
      <c r="CZ656" s="3" t="str">
        <f t="shared" si="159"/>
        <v/>
      </c>
      <c r="DA656" s="3" t="str">
        <f t="shared" si="159"/>
        <v/>
      </c>
      <c r="DB656" s="3" t="str">
        <f t="shared" si="159"/>
        <v/>
      </c>
      <c r="DC656" s="3" t="str">
        <f t="shared" si="152"/>
        <v/>
      </c>
      <c r="DD656" s="3" t="str">
        <f t="shared" si="152"/>
        <v/>
      </c>
      <c r="DE656" s="3" t="str">
        <f t="shared" si="152"/>
        <v/>
      </c>
      <c r="DF656" s="3" t="str">
        <f t="shared" si="152"/>
        <v/>
      </c>
      <c r="DG656" s="3" t="str">
        <f t="shared" si="152"/>
        <v/>
      </c>
      <c r="DH656" s="3" t="str">
        <f t="shared" ref="DH656:DN717" si="166">IF(BF656="Yes", DH$1,"")</f>
        <v/>
      </c>
      <c r="DI656" s="3" t="str">
        <f t="shared" si="164"/>
        <v/>
      </c>
      <c r="DJ656" s="3" t="str">
        <f t="shared" si="164"/>
        <v/>
      </c>
      <c r="DK656" s="3" t="str">
        <f t="shared" si="164"/>
        <v/>
      </c>
      <c r="DL656" s="3" t="str">
        <f t="shared" si="164"/>
        <v/>
      </c>
      <c r="DM656" s="3" t="str">
        <f t="shared" si="164"/>
        <v/>
      </c>
      <c r="DN656" s="3" t="str">
        <f t="shared" si="158"/>
        <v/>
      </c>
      <c r="DO656" s="3" t="str">
        <f t="shared" si="158"/>
        <v/>
      </c>
      <c r="DP656" s="3" t="str">
        <f t="shared" si="158"/>
        <v/>
      </c>
      <c r="DQ656" s="3" t="str">
        <f t="shared" si="158"/>
        <v/>
      </c>
      <c r="DR656" s="3" t="str">
        <f t="shared" si="158"/>
        <v/>
      </c>
      <c r="DS656" s="3" t="str">
        <f t="shared" si="158"/>
        <v/>
      </c>
      <c r="DT656" s="3" t="str">
        <f t="shared" si="158"/>
        <v/>
      </c>
      <c r="DU656" s="3" t="str">
        <f t="shared" si="155"/>
        <v/>
      </c>
      <c r="DV656" s="3" t="str">
        <f t="shared" si="155"/>
        <v/>
      </c>
    </row>
    <row r="657" spans="1:126" ht="60">
      <c r="A657" t="s">
        <v>115</v>
      </c>
      <c r="B657">
        <v>2016</v>
      </c>
      <c r="C657" t="s">
        <v>114</v>
      </c>
      <c r="D657">
        <v>106990</v>
      </c>
      <c r="E657" s="31">
        <v>1316215708227</v>
      </c>
      <c r="F657" t="s">
        <v>974</v>
      </c>
      <c r="G657">
        <v>324110</v>
      </c>
      <c r="H657" t="s">
        <v>975</v>
      </c>
      <c r="I657" t="s">
        <v>976</v>
      </c>
      <c r="J657" t="s">
        <v>977</v>
      </c>
      <c r="K657" t="s">
        <v>978</v>
      </c>
      <c r="L657">
        <v>58601</v>
      </c>
      <c r="M657" s="3" t="str">
        <f t="shared" si="161"/>
        <v>89. PRODUCE THE CHEMICAL, 90. IMPORT THE CHEMICAL, 93. AS A BYPRODUCT, 94. AS A MANUFACTURED IMPURITY, 116. AS A PROCESS IMPURITY</v>
      </c>
      <c r="N657" s="3" t="s">
        <v>63</v>
      </c>
      <c r="O657" s="3" t="s">
        <v>1408</v>
      </c>
      <c r="P657">
        <v>7</v>
      </c>
      <c r="Q657">
        <v>2722</v>
      </c>
      <c r="R657">
        <v>2729</v>
      </c>
      <c r="S657" s="3" t="s">
        <v>1407</v>
      </c>
      <c r="T657" s="3" t="s">
        <v>1407</v>
      </c>
      <c r="U657" s="3" t="s">
        <v>1405</v>
      </c>
      <c r="V657" s="3" t="s">
        <v>1405</v>
      </c>
      <c r="W657" s="3" t="s">
        <v>1407</v>
      </c>
      <c r="X657" s="3" t="s">
        <v>1407</v>
      </c>
      <c r="Y657" s="3" t="s">
        <v>1405</v>
      </c>
      <c r="AE657" s="3" t="s">
        <v>1405</v>
      </c>
      <c r="AR657" s="3" t="s">
        <v>1405</v>
      </c>
      <c r="AS657" s="3" t="s">
        <v>1405</v>
      </c>
      <c r="AT657" s="3" t="s">
        <v>1407</v>
      </c>
      <c r="AV657" s="3" t="s">
        <v>1405</v>
      </c>
      <c r="BD657" s="3" t="s">
        <v>1405</v>
      </c>
      <c r="BK657" s="3" t="s">
        <v>1405</v>
      </c>
      <c r="BU657" s="3" t="str">
        <f t="shared" si="163"/>
        <v>89. PRODUCE THE CHEMICAL</v>
      </c>
      <c r="BV657" s="3" t="str">
        <f t="shared" si="163"/>
        <v>90. IMPORT THE CHEMICAL</v>
      </c>
      <c r="BW657" s="3" t="str">
        <f t="shared" si="162"/>
        <v/>
      </c>
      <c r="BX657" s="3" t="str">
        <f t="shared" si="162"/>
        <v/>
      </c>
      <c r="BY657" s="3" t="str">
        <f t="shared" si="162"/>
        <v>93. AS A BYPRODUCT</v>
      </c>
      <c r="BZ657" s="3" t="str">
        <f t="shared" si="162"/>
        <v>94. AS A MANUFACTURED IMPURITY</v>
      </c>
      <c r="CA657" s="3" t="str">
        <f t="shared" si="162"/>
        <v/>
      </c>
      <c r="CB657" s="3" t="str">
        <f t="shared" si="162"/>
        <v/>
      </c>
      <c r="CC657" s="3" t="str">
        <f t="shared" si="162"/>
        <v/>
      </c>
      <c r="CD657" s="3" t="str">
        <f t="shared" si="162"/>
        <v/>
      </c>
      <c r="CE657" s="3" t="str">
        <f t="shared" si="165"/>
        <v/>
      </c>
      <c r="CF657" s="3" t="str">
        <f t="shared" si="165"/>
        <v/>
      </c>
      <c r="CG657" s="3" t="str">
        <f t="shared" si="165"/>
        <v/>
      </c>
      <c r="CH657" s="3" t="str">
        <f t="shared" si="165"/>
        <v/>
      </c>
      <c r="CI657" s="3" t="str">
        <f t="shared" si="165"/>
        <v/>
      </c>
      <c r="CJ657" s="3" t="str">
        <f t="shared" si="165"/>
        <v/>
      </c>
      <c r="CK657" s="3" t="str">
        <f t="shared" si="165"/>
        <v/>
      </c>
      <c r="CL657" s="3" t="str">
        <f t="shared" si="160"/>
        <v/>
      </c>
      <c r="CM657" s="3" t="str">
        <f t="shared" si="160"/>
        <v/>
      </c>
      <c r="CN657" s="3" t="str">
        <f t="shared" si="160"/>
        <v/>
      </c>
      <c r="CO657" s="3" t="str">
        <f t="shared" si="160"/>
        <v/>
      </c>
      <c r="CP657" s="3" t="str">
        <f t="shared" si="160"/>
        <v/>
      </c>
      <c r="CQ657" s="3" t="str">
        <f t="shared" si="160"/>
        <v/>
      </c>
      <c r="CR657" s="3" t="str">
        <f t="shared" si="160"/>
        <v/>
      </c>
      <c r="CS657" s="3" t="str">
        <f t="shared" si="160"/>
        <v/>
      </c>
      <c r="CT657" s="3" t="str">
        <f t="shared" si="159"/>
        <v/>
      </c>
      <c r="CU657" s="3" t="str">
        <f t="shared" si="159"/>
        <v/>
      </c>
      <c r="CV657" s="3" t="str">
        <f t="shared" si="159"/>
        <v>116. AS A PROCESS IMPURITY</v>
      </c>
      <c r="CW657" s="3" t="str">
        <f t="shared" si="159"/>
        <v/>
      </c>
      <c r="CX657" s="3" t="str">
        <f t="shared" si="159"/>
        <v/>
      </c>
      <c r="CY657" s="3" t="str">
        <f t="shared" si="159"/>
        <v/>
      </c>
      <c r="CZ657" s="3" t="str">
        <f t="shared" si="159"/>
        <v/>
      </c>
      <c r="DA657" s="3" t="str">
        <f t="shared" si="159"/>
        <v/>
      </c>
      <c r="DB657" s="3" t="str">
        <f t="shared" si="159"/>
        <v/>
      </c>
      <c r="DC657" s="3" t="str">
        <f t="shared" si="159"/>
        <v/>
      </c>
      <c r="DD657" s="3" t="str">
        <f t="shared" si="159"/>
        <v/>
      </c>
      <c r="DE657" s="3" t="str">
        <f t="shared" si="159"/>
        <v/>
      </c>
      <c r="DF657" s="3" t="str">
        <f t="shared" si="159"/>
        <v/>
      </c>
      <c r="DG657" s="3" t="str">
        <f t="shared" si="159"/>
        <v/>
      </c>
      <c r="DH657" s="3" t="str">
        <f t="shared" si="166"/>
        <v/>
      </c>
      <c r="DI657" s="3" t="str">
        <f t="shared" si="164"/>
        <v/>
      </c>
      <c r="DJ657" s="3" t="str">
        <f t="shared" si="164"/>
        <v/>
      </c>
      <c r="DK657" s="3" t="str">
        <f t="shared" si="164"/>
        <v/>
      </c>
      <c r="DL657" s="3" t="str">
        <f t="shared" si="164"/>
        <v/>
      </c>
      <c r="DM657" s="3" t="str">
        <f t="shared" si="164"/>
        <v/>
      </c>
      <c r="DN657" s="3" t="str">
        <f t="shared" si="158"/>
        <v/>
      </c>
      <c r="DO657" s="3" t="str">
        <f t="shared" si="158"/>
        <v/>
      </c>
      <c r="DP657" s="3" t="str">
        <f t="shared" si="158"/>
        <v/>
      </c>
      <c r="DQ657" s="3" t="str">
        <f t="shared" si="158"/>
        <v/>
      </c>
      <c r="DR657" s="3" t="str">
        <f t="shared" si="158"/>
        <v/>
      </c>
      <c r="DS657" s="3" t="str">
        <f t="shared" si="158"/>
        <v/>
      </c>
      <c r="DT657" s="3" t="str">
        <f t="shared" si="158"/>
        <v/>
      </c>
      <c r="DU657" s="3" t="str">
        <f t="shared" si="155"/>
        <v/>
      </c>
      <c r="DV657" s="3" t="str">
        <f t="shared" si="155"/>
        <v/>
      </c>
    </row>
    <row r="658" spans="1:126" ht="60">
      <c r="A658" t="s">
        <v>115</v>
      </c>
      <c r="B658">
        <v>2017</v>
      </c>
      <c r="C658" t="s">
        <v>114</v>
      </c>
      <c r="D658">
        <v>106990</v>
      </c>
      <c r="E658" s="31">
        <v>1317216560387</v>
      </c>
      <c r="F658" t="s">
        <v>974</v>
      </c>
      <c r="G658">
        <v>324110</v>
      </c>
      <c r="H658" t="s">
        <v>975</v>
      </c>
      <c r="I658" t="s">
        <v>976</v>
      </c>
      <c r="J658" t="s">
        <v>977</v>
      </c>
      <c r="K658" t="s">
        <v>978</v>
      </c>
      <c r="L658">
        <v>58601</v>
      </c>
      <c r="M658" s="3" t="str">
        <f t="shared" si="161"/>
        <v>89. PRODUCE THE CHEMICAL, 90. IMPORT THE CHEMICAL, 93. AS A BYPRODUCT, 94. AS A MANUFACTURED IMPURITY, 116. AS A PROCESS IMPURITY</v>
      </c>
      <c r="N658" s="3" t="s">
        <v>63</v>
      </c>
      <c r="O658" s="3" t="s">
        <v>1408</v>
      </c>
      <c r="P658">
        <v>13</v>
      </c>
      <c r="Q658">
        <v>3805</v>
      </c>
      <c r="R658">
        <v>3818</v>
      </c>
      <c r="S658" s="3" t="s">
        <v>1407</v>
      </c>
      <c r="T658" s="3" t="s">
        <v>1407</v>
      </c>
      <c r="U658" s="3" t="s">
        <v>1405</v>
      </c>
      <c r="V658" s="3" t="s">
        <v>1405</v>
      </c>
      <c r="W658" s="3" t="s">
        <v>1407</v>
      </c>
      <c r="X658" s="3" t="s">
        <v>1407</v>
      </c>
      <c r="Y658" s="3" t="s">
        <v>1405</v>
      </c>
      <c r="AE658" s="3" t="s">
        <v>1405</v>
      </c>
      <c r="AR658" s="3" t="s">
        <v>1405</v>
      </c>
      <c r="AS658" s="3" t="s">
        <v>1405</v>
      </c>
      <c r="AT658" s="3" t="s">
        <v>1407</v>
      </c>
      <c r="AV658" s="3" t="s">
        <v>1405</v>
      </c>
      <c r="BD658" s="3" t="s">
        <v>1405</v>
      </c>
      <c r="BK658" s="3" t="s">
        <v>1405</v>
      </c>
      <c r="BU658" s="3" t="str">
        <f t="shared" si="163"/>
        <v>89. PRODUCE THE CHEMICAL</v>
      </c>
      <c r="BV658" s="3" t="str">
        <f t="shared" si="163"/>
        <v>90. IMPORT THE CHEMICAL</v>
      </c>
      <c r="BW658" s="3" t="str">
        <f t="shared" si="162"/>
        <v/>
      </c>
      <c r="BX658" s="3" t="str">
        <f t="shared" si="162"/>
        <v/>
      </c>
      <c r="BY658" s="3" t="str">
        <f t="shared" si="162"/>
        <v>93. AS A BYPRODUCT</v>
      </c>
      <c r="BZ658" s="3" t="str">
        <f t="shared" si="162"/>
        <v>94. AS A MANUFACTURED IMPURITY</v>
      </c>
      <c r="CA658" s="3" t="str">
        <f t="shared" si="162"/>
        <v/>
      </c>
      <c r="CB658" s="3" t="str">
        <f t="shared" si="162"/>
        <v/>
      </c>
      <c r="CC658" s="3" t="str">
        <f t="shared" si="162"/>
        <v/>
      </c>
      <c r="CD658" s="3" t="str">
        <f t="shared" si="162"/>
        <v/>
      </c>
      <c r="CE658" s="3" t="str">
        <f t="shared" si="165"/>
        <v/>
      </c>
      <c r="CF658" s="3" t="str">
        <f t="shared" si="165"/>
        <v/>
      </c>
      <c r="CG658" s="3" t="str">
        <f t="shared" si="165"/>
        <v/>
      </c>
      <c r="CH658" s="3" t="str">
        <f t="shared" si="165"/>
        <v/>
      </c>
      <c r="CI658" s="3" t="str">
        <f t="shared" si="165"/>
        <v/>
      </c>
      <c r="CJ658" s="3" t="str">
        <f t="shared" si="165"/>
        <v/>
      </c>
      <c r="CK658" s="3" t="str">
        <f t="shared" si="165"/>
        <v/>
      </c>
      <c r="CL658" s="3" t="str">
        <f t="shared" si="160"/>
        <v/>
      </c>
      <c r="CM658" s="3" t="str">
        <f t="shared" si="160"/>
        <v/>
      </c>
      <c r="CN658" s="3" t="str">
        <f t="shared" si="160"/>
        <v/>
      </c>
      <c r="CO658" s="3" t="str">
        <f t="shared" si="160"/>
        <v/>
      </c>
      <c r="CP658" s="3" t="str">
        <f t="shared" si="160"/>
        <v/>
      </c>
      <c r="CQ658" s="3" t="str">
        <f t="shared" si="160"/>
        <v/>
      </c>
      <c r="CR658" s="3" t="str">
        <f t="shared" si="160"/>
        <v/>
      </c>
      <c r="CS658" s="3" t="str">
        <f t="shared" si="160"/>
        <v/>
      </c>
      <c r="CT658" s="3" t="str">
        <f t="shared" si="159"/>
        <v/>
      </c>
      <c r="CU658" s="3" t="str">
        <f t="shared" si="159"/>
        <v/>
      </c>
      <c r="CV658" s="3" t="str">
        <f t="shared" si="159"/>
        <v>116. AS A PROCESS IMPURITY</v>
      </c>
      <c r="CW658" s="3" t="str">
        <f t="shared" si="159"/>
        <v/>
      </c>
      <c r="CX658" s="3" t="str">
        <f t="shared" si="159"/>
        <v/>
      </c>
      <c r="CY658" s="3" t="str">
        <f t="shared" si="159"/>
        <v/>
      </c>
      <c r="CZ658" s="3" t="str">
        <f t="shared" si="159"/>
        <v/>
      </c>
      <c r="DA658" s="3" t="str">
        <f t="shared" ref="DA658:DG694" si="167">IF(AY658="Yes", DA$1,"")</f>
        <v/>
      </c>
      <c r="DB658" s="3" t="str">
        <f t="shared" si="167"/>
        <v/>
      </c>
      <c r="DC658" s="3" t="str">
        <f t="shared" si="167"/>
        <v/>
      </c>
      <c r="DD658" s="3" t="str">
        <f t="shared" si="167"/>
        <v/>
      </c>
      <c r="DE658" s="3" t="str">
        <f t="shared" si="167"/>
        <v/>
      </c>
      <c r="DF658" s="3" t="str">
        <f t="shared" si="167"/>
        <v/>
      </c>
      <c r="DG658" s="3" t="str">
        <f t="shared" si="167"/>
        <v/>
      </c>
      <c r="DH658" s="3" t="str">
        <f t="shared" si="166"/>
        <v/>
      </c>
      <c r="DI658" s="3" t="str">
        <f t="shared" si="164"/>
        <v/>
      </c>
      <c r="DJ658" s="3" t="str">
        <f t="shared" si="164"/>
        <v/>
      </c>
      <c r="DK658" s="3" t="str">
        <f t="shared" si="164"/>
        <v/>
      </c>
      <c r="DL658" s="3" t="str">
        <f t="shared" si="164"/>
        <v/>
      </c>
      <c r="DM658" s="3" t="str">
        <f t="shared" si="164"/>
        <v/>
      </c>
      <c r="DN658" s="3" t="str">
        <f t="shared" si="158"/>
        <v/>
      </c>
      <c r="DO658" s="3" t="str">
        <f t="shared" si="158"/>
        <v/>
      </c>
      <c r="DP658" s="3" t="str">
        <f t="shared" si="158"/>
        <v/>
      </c>
      <c r="DQ658" s="3" t="str">
        <f t="shared" si="158"/>
        <v/>
      </c>
      <c r="DR658" s="3" t="str">
        <f t="shared" si="158"/>
        <v/>
      </c>
      <c r="DS658" s="3" t="str">
        <f t="shared" si="158"/>
        <v/>
      </c>
      <c r="DT658" s="3" t="str">
        <f t="shared" si="158"/>
        <v/>
      </c>
      <c r="DU658" s="3" t="str">
        <f t="shared" si="155"/>
        <v/>
      </c>
      <c r="DV658" s="3" t="str">
        <f t="shared" si="155"/>
        <v/>
      </c>
    </row>
    <row r="659" spans="1:126" ht="75">
      <c r="A659" t="s">
        <v>115</v>
      </c>
      <c r="B659">
        <v>2018</v>
      </c>
      <c r="C659" t="s">
        <v>114</v>
      </c>
      <c r="D659">
        <v>106990</v>
      </c>
      <c r="E659" s="31">
        <v>1318217507906</v>
      </c>
      <c r="F659" t="s">
        <v>974</v>
      </c>
      <c r="G659">
        <v>324110</v>
      </c>
      <c r="H659" t="s">
        <v>975</v>
      </c>
      <c r="I659" t="s">
        <v>976</v>
      </c>
      <c r="J659" t="s">
        <v>977</v>
      </c>
      <c r="K659" t="s">
        <v>978</v>
      </c>
      <c r="L659">
        <v>58601</v>
      </c>
      <c r="M659" s="3" t="str">
        <f t="shared" si="161"/>
        <v>89. PRODUCE THE CHEMICAL, 93. AS A BYPRODUCT, 94. AS A MANUFACTURED IMPURITY, 116. AS A PROCESS IMPURITY</v>
      </c>
      <c r="N659" s="3" t="s">
        <v>63</v>
      </c>
      <c r="O659" s="3" t="s">
        <v>1408</v>
      </c>
      <c r="P659">
        <v>6</v>
      </c>
      <c r="Q659">
        <v>3461</v>
      </c>
      <c r="R659">
        <v>3467</v>
      </c>
      <c r="S659" s="3" t="s">
        <v>1407</v>
      </c>
      <c r="T659" s="3" t="s">
        <v>1405</v>
      </c>
      <c r="U659" s="3" t="s">
        <v>1405</v>
      </c>
      <c r="V659" s="3" t="s">
        <v>1405</v>
      </c>
      <c r="W659" s="3" t="s">
        <v>1407</v>
      </c>
      <c r="X659" s="3" t="s">
        <v>1407</v>
      </c>
      <c r="Y659" s="3" t="s">
        <v>1405</v>
      </c>
      <c r="Z659" s="3" t="s">
        <v>1405</v>
      </c>
      <c r="AA659" s="3" t="s">
        <v>1405</v>
      </c>
      <c r="AB659" s="3" t="s">
        <v>1405</v>
      </c>
      <c r="AC659" s="3" t="s">
        <v>1405</v>
      </c>
      <c r="AD659" s="3" t="s">
        <v>1405</v>
      </c>
      <c r="AE659" s="3" t="s">
        <v>1405</v>
      </c>
      <c r="AF659" s="3" t="s">
        <v>1405</v>
      </c>
      <c r="AG659" s="3" t="s">
        <v>1405</v>
      </c>
      <c r="AH659" s="3" t="s">
        <v>1405</v>
      </c>
      <c r="AI659" s="3" t="s">
        <v>1405</v>
      </c>
      <c r="AJ659" s="3" t="s">
        <v>1405</v>
      </c>
      <c r="AK659" s="3" t="s">
        <v>1405</v>
      </c>
      <c r="AL659" s="3" t="s">
        <v>1405</v>
      </c>
      <c r="AM659" s="3" t="s">
        <v>1405</v>
      </c>
      <c r="AN659" s="3" t="s">
        <v>1405</v>
      </c>
      <c r="AO659" s="3" t="s">
        <v>1405</v>
      </c>
      <c r="AP659" s="3" t="s">
        <v>1405</v>
      </c>
      <c r="AQ659" s="3" t="s">
        <v>1405</v>
      </c>
      <c r="AR659" s="3" t="s">
        <v>1405</v>
      </c>
      <c r="AS659" s="3" t="s">
        <v>1405</v>
      </c>
      <c r="AT659" s="3" t="s">
        <v>1407</v>
      </c>
      <c r="AU659" s="3" t="s">
        <v>1405</v>
      </c>
      <c r="AV659" s="3" t="s">
        <v>1405</v>
      </c>
      <c r="AW659" s="3" t="s">
        <v>1405</v>
      </c>
      <c r="AX659" s="3" t="s">
        <v>1405</v>
      </c>
      <c r="AY659" s="3" t="s">
        <v>1405</v>
      </c>
      <c r="AZ659" s="3" t="s">
        <v>1405</v>
      </c>
      <c r="BA659" s="3" t="s">
        <v>1405</v>
      </c>
      <c r="BB659" s="3" t="s">
        <v>1405</v>
      </c>
      <c r="BC659" s="3" t="s">
        <v>1405</v>
      </c>
      <c r="BD659" s="3" t="s">
        <v>1405</v>
      </c>
      <c r="BE659" s="3" t="s">
        <v>1405</v>
      </c>
      <c r="BF659" s="3" t="s">
        <v>1405</v>
      </c>
      <c r="BG659" s="3" t="s">
        <v>1405</v>
      </c>
      <c r="BH659" s="3" t="s">
        <v>1405</v>
      </c>
      <c r="BI659" s="3" t="s">
        <v>1405</v>
      </c>
      <c r="BJ659" s="3" t="s">
        <v>1405</v>
      </c>
      <c r="BK659" s="3" t="s">
        <v>1405</v>
      </c>
      <c r="BL659" s="3" t="s">
        <v>1405</v>
      </c>
      <c r="BM659" s="3" t="s">
        <v>1405</v>
      </c>
      <c r="BN659" s="3" t="s">
        <v>1405</v>
      </c>
      <c r="BO659" s="3" t="s">
        <v>1405</v>
      </c>
      <c r="BP659" s="3" t="s">
        <v>1405</v>
      </c>
      <c r="BQ659" s="3" t="s">
        <v>1405</v>
      </c>
      <c r="BR659" s="3" t="s">
        <v>1405</v>
      </c>
      <c r="BS659" s="3" t="s">
        <v>1405</v>
      </c>
      <c r="BT659" s="3" t="s">
        <v>1405</v>
      </c>
      <c r="BU659" s="3" t="str">
        <f t="shared" si="163"/>
        <v>89. PRODUCE THE CHEMICAL</v>
      </c>
      <c r="BV659" s="3" t="str">
        <f t="shared" si="163"/>
        <v/>
      </c>
      <c r="BW659" s="3" t="str">
        <f t="shared" si="162"/>
        <v/>
      </c>
      <c r="BX659" s="3" t="str">
        <f t="shared" si="162"/>
        <v/>
      </c>
      <c r="BY659" s="3" t="str">
        <f t="shared" si="162"/>
        <v>93. AS A BYPRODUCT</v>
      </c>
      <c r="BZ659" s="3" t="str">
        <f t="shared" si="162"/>
        <v>94. AS A MANUFACTURED IMPURITY</v>
      </c>
      <c r="CA659" s="3" t="str">
        <f t="shared" si="162"/>
        <v/>
      </c>
      <c r="CB659" s="3" t="str">
        <f t="shared" si="162"/>
        <v/>
      </c>
      <c r="CC659" s="3" t="str">
        <f t="shared" si="162"/>
        <v/>
      </c>
      <c r="CD659" s="3" t="str">
        <f t="shared" si="162"/>
        <v/>
      </c>
      <c r="CE659" s="3" t="str">
        <f t="shared" si="165"/>
        <v/>
      </c>
      <c r="CF659" s="3" t="str">
        <f t="shared" si="165"/>
        <v/>
      </c>
      <c r="CG659" s="3" t="str">
        <f t="shared" si="165"/>
        <v/>
      </c>
      <c r="CH659" s="3" t="str">
        <f t="shared" si="165"/>
        <v/>
      </c>
      <c r="CI659" s="3" t="str">
        <f t="shared" si="165"/>
        <v/>
      </c>
      <c r="CJ659" s="3" t="str">
        <f t="shared" si="165"/>
        <v/>
      </c>
      <c r="CK659" s="3" t="str">
        <f t="shared" si="165"/>
        <v/>
      </c>
      <c r="CL659" s="3" t="str">
        <f t="shared" si="160"/>
        <v/>
      </c>
      <c r="CM659" s="3" t="str">
        <f t="shared" si="160"/>
        <v/>
      </c>
      <c r="CN659" s="3" t="str">
        <f t="shared" si="160"/>
        <v/>
      </c>
      <c r="CO659" s="3" t="str">
        <f t="shared" si="160"/>
        <v/>
      </c>
      <c r="CP659" s="3" t="str">
        <f t="shared" si="160"/>
        <v/>
      </c>
      <c r="CQ659" s="3" t="str">
        <f t="shared" si="160"/>
        <v/>
      </c>
      <c r="CR659" s="3" t="str">
        <f t="shared" si="160"/>
        <v/>
      </c>
      <c r="CS659" s="3" t="str">
        <f t="shared" si="160"/>
        <v/>
      </c>
      <c r="CT659" s="3" t="str">
        <f t="shared" si="160"/>
        <v/>
      </c>
      <c r="CU659" s="3" t="str">
        <f t="shared" si="160"/>
        <v/>
      </c>
      <c r="CV659" s="3" t="str">
        <f t="shared" si="160"/>
        <v>116. AS A PROCESS IMPURITY</v>
      </c>
      <c r="CW659" s="3" t="str">
        <f t="shared" si="160"/>
        <v/>
      </c>
      <c r="CX659" s="3" t="str">
        <f t="shared" si="160"/>
        <v/>
      </c>
      <c r="CY659" s="3" t="str">
        <f t="shared" si="160"/>
        <v/>
      </c>
      <c r="CZ659" s="3" t="str">
        <f t="shared" si="160"/>
        <v/>
      </c>
      <c r="DA659" s="3" t="str">
        <f t="shared" si="167"/>
        <v/>
      </c>
      <c r="DB659" s="3" t="str">
        <f t="shared" si="167"/>
        <v/>
      </c>
      <c r="DC659" s="3" t="str">
        <f t="shared" si="167"/>
        <v/>
      </c>
      <c r="DD659" s="3" t="str">
        <f t="shared" si="167"/>
        <v/>
      </c>
      <c r="DE659" s="3" t="str">
        <f t="shared" si="167"/>
        <v/>
      </c>
      <c r="DF659" s="3" t="str">
        <f t="shared" si="167"/>
        <v/>
      </c>
      <c r="DG659" s="3" t="str">
        <f t="shared" si="167"/>
        <v/>
      </c>
      <c r="DH659" s="3" t="str">
        <f t="shared" si="166"/>
        <v/>
      </c>
      <c r="DI659" s="3" t="str">
        <f t="shared" si="164"/>
        <v/>
      </c>
      <c r="DJ659" s="3" t="str">
        <f t="shared" si="164"/>
        <v/>
      </c>
      <c r="DK659" s="3" t="str">
        <f t="shared" si="164"/>
        <v/>
      </c>
      <c r="DL659" s="3" t="str">
        <f t="shared" si="164"/>
        <v/>
      </c>
      <c r="DM659" s="3" t="str">
        <f t="shared" si="164"/>
        <v/>
      </c>
      <c r="DN659" s="3" t="str">
        <f t="shared" si="158"/>
        <v/>
      </c>
      <c r="DO659" s="3" t="str">
        <f t="shared" si="158"/>
        <v/>
      </c>
      <c r="DP659" s="3" t="str">
        <f t="shared" si="158"/>
        <v/>
      </c>
      <c r="DQ659" s="3" t="str">
        <f t="shared" si="158"/>
        <v/>
      </c>
      <c r="DR659" s="3" t="str">
        <f t="shared" si="158"/>
        <v/>
      </c>
      <c r="DS659" s="3" t="str">
        <f t="shared" si="158"/>
        <v/>
      </c>
      <c r="DT659" s="3" t="str">
        <f t="shared" si="158"/>
        <v/>
      </c>
      <c r="DU659" s="3" t="str">
        <f t="shared" si="155"/>
        <v/>
      </c>
      <c r="DV659" s="3" t="str">
        <f t="shared" si="155"/>
        <v/>
      </c>
    </row>
    <row r="660" spans="1:126" ht="75">
      <c r="A660" t="s">
        <v>115</v>
      </c>
      <c r="B660">
        <v>2019</v>
      </c>
      <c r="C660" t="s">
        <v>114</v>
      </c>
      <c r="D660">
        <v>106990</v>
      </c>
      <c r="E660" s="31">
        <v>1319218335356</v>
      </c>
      <c r="F660" t="s">
        <v>974</v>
      </c>
      <c r="G660">
        <v>324110</v>
      </c>
      <c r="H660" t="s">
        <v>975</v>
      </c>
      <c r="I660" t="s">
        <v>976</v>
      </c>
      <c r="J660" t="s">
        <v>977</v>
      </c>
      <c r="K660" t="s">
        <v>978</v>
      </c>
      <c r="L660">
        <v>58601</v>
      </c>
      <c r="M660" s="3" t="str">
        <f t="shared" si="161"/>
        <v>89. PRODUCE THE CHEMICAL, 93. AS A BYPRODUCT, 94. AS A MANUFACTURED IMPURITY, 116. AS A PROCESS IMPURITY</v>
      </c>
      <c r="N660" s="3" t="s">
        <v>63</v>
      </c>
      <c r="O660" s="3" t="s">
        <v>1408</v>
      </c>
      <c r="P660">
        <v>6</v>
      </c>
      <c r="Q660">
        <v>3432</v>
      </c>
      <c r="R660">
        <v>3438</v>
      </c>
      <c r="S660" s="3" t="s">
        <v>1407</v>
      </c>
      <c r="T660" s="3" t="s">
        <v>1405</v>
      </c>
      <c r="U660" s="3" t="s">
        <v>1405</v>
      </c>
      <c r="V660" s="3" t="s">
        <v>1405</v>
      </c>
      <c r="W660" s="3" t="s">
        <v>1407</v>
      </c>
      <c r="X660" s="3" t="s">
        <v>1407</v>
      </c>
      <c r="Y660" s="3" t="s">
        <v>1405</v>
      </c>
      <c r="Z660" s="3" t="s">
        <v>1405</v>
      </c>
      <c r="AA660" s="3" t="s">
        <v>1405</v>
      </c>
      <c r="AB660" s="3" t="s">
        <v>1405</v>
      </c>
      <c r="AC660" s="3" t="s">
        <v>1405</v>
      </c>
      <c r="AD660" s="3" t="s">
        <v>1405</v>
      </c>
      <c r="AE660" s="3" t="s">
        <v>1405</v>
      </c>
      <c r="AF660" s="3" t="s">
        <v>1405</v>
      </c>
      <c r="AG660" s="3" t="s">
        <v>1405</v>
      </c>
      <c r="AH660" s="3" t="s">
        <v>1405</v>
      </c>
      <c r="AI660" s="3" t="s">
        <v>1405</v>
      </c>
      <c r="AJ660" s="3" t="s">
        <v>1405</v>
      </c>
      <c r="AK660" s="3" t="s">
        <v>1405</v>
      </c>
      <c r="AL660" s="3" t="s">
        <v>1405</v>
      </c>
      <c r="AM660" s="3" t="s">
        <v>1405</v>
      </c>
      <c r="AN660" s="3" t="s">
        <v>1405</v>
      </c>
      <c r="AO660" s="3" t="s">
        <v>1405</v>
      </c>
      <c r="AP660" s="3" t="s">
        <v>1405</v>
      </c>
      <c r="AQ660" s="3" t="s">
        <v>1405</v>
      </c>
      <c r="AR660" s="3" t="s">
        <v>1405</v>
      </c>
      <c r="AS660" s="3" t="s">
        <v>1405</v>
      </c>
      <c r="AT660" s="3" t="s">
        <v>1407</v>
      </c>
      <c r="AU660" s="3" t="s">
        <v>1405</v>
      </c>
      <c r="AV660" s="3" t="s">
        <v>1405</v>
      </c>
      <c r="AW660" s="3" t="s">
        <v>1405</v>
      </c>
      <c r="AX660" s="3" t="s">
        <v>1405</v>
      </c>
      <c r="AY660" s="3" t="s">
        <v>1405</v>
      </c>
      <c r="AZ660" s="3" t="s">
        <v>1405</v>
      </c>
      <c r="BA660" s="3" t="s">
        <v>1405</v>
      </c>
      <c r="BB660" s="3" t="s">
        <v>1405</v>
      </c>
      <c r="BC660" s="3" t="s">
        <v>1405</v>
      </c>
      <c r="BD660" s="3" t="s">
        <v>1405</v>
      </c>
      <c r="BE660" s="3" t="s">
        <v>1405</v>
      </c>
      <c r="BF660" s="3" t="s">
        <v>1405</v>
      </c>
      <c r="BG660" s="3" t="s">
        <v>1405</v>
      </c>
      <c r="BH660" s="3" t="s">
        <v>1405</v>
      </c>
      <c r="BI660" s="3" t="s">
        <v>1405</v>
      </c>
      <c r="BJ660" s="3" t="s">
        <v>1405</v>
      </c>
      <c r="BK660" s="3" t="s">
        <v>1405</v>
      </c>
      <c r="BL660" s="3" t="s">
        <v>1405</v>
      </c>
      <c r="BM660" s="3" t="s">
        <v>1405</v>
      </c>
      <c r="BN660" s="3" t="s">
        <v>1405</v>
      </c>
      <c r="BO660" s="3" t="s">
        <v>1405</v>
      </c>
      <c r="BP660" s="3" t="s">
        <v>1405</v>
      </c>
      <c r="BQ660" s="3" t="s">
        <v>1405</v>
      </c>
      <c r="BR660" s="3" t="s">
        <v>1405</v>
      </c>
      <c r="BS660" s="3" t="s">
        <v>1405</v>
      </c>
      <c r="BT660" s="3" t="s">
        <v>1405</v>
      </c>
      <c r="BU660" s="3" t="str">
        <f t="shared" si="163"/>
        <v>89. PRODUCE THE CHEMICAL</v>
      </c>
      <c r="BV660" s="3" t="str">
        <f t="shared" si="163"/>
        <v/>
      </c>
      <c r="BW660" s="3" t="str">
        <f t="shared" si="162"/>
        <v/>
      </c>
      <c r="BX660" s="3" t="str">
        <f t="shared" si="162"/>
        <v/>
      </c>
      <c r="BY660" s="3" t="str">
        <f t="shared" si="162"/>
        <v>93. AS A BYPRODUCT</v>
      </c>
      <c r="BZ660" s="3" t="str">
        <f t="shared" si="162"/>
        <v>94. AS A MANUFACTURED IMPURITY</v>
      </c>
      <c r="CA660" s="3" t="str">
        <f t="shared" si="162"/>
        <v/>
      </c>
      <c r="CB660" s="3" t="str">
        <f t="shared" si="162"/>
        <v/>
      </c>
      <c r="CC660" s="3" t="str">
        <f t="shared" si="162"/>
        <v/>
      </c>
      <c r="CD660" s="3" t="str">
        <f t="shared" si="162"/>
        <v/>
      </c>
      <c r="CE660" s="3" t="str">
        <f t="shared" si="165"/>
        <v/>
      </c>
      <c r="CF660" s="3" t="str">
        <f t="shared" si="165"/>
        <v/>
      </c>
      <c r="CG660" s="3" t="str">
        <f t="shared" si="165"/>
        <v/>
      </c>
      <c r="CH660" s="3" t="str">
        <f t="shared" si="165"/>
        <v/>
      </c>
      <c r="CI660" s="3" t="str">
        <f t="shared" si="165"/>
        <v/>
      </c>
      <c r="CJ660" s="3" t="str">
        <f t="shared" si="165"/>
        <v/>
      </c>
      <c r="CK660" s="3" t="str">
        <f t="shared" si="165"/>
        <v/>
      </c>
      <c r="CL660" s="3" t="str">
        <f t="shared" si="160"/>
        <v/>
      </c>
      <c r="CM660" s="3" t="str">
        <f t="shared" si="160"/>
        <v/>
      </c>
      <c r="CN660" s="3" t="str">
        <f t="shared" si="160"/>
        <v/>
      </c>
      <c r="CO660" s="3" t="str">
        <f t="shared" si="160"/>
        <v/>
      </c>
      <c r="CP660" s="3" t="str">
        <f t="shared" si="160"/>
        <v/>
      </c>
      <c r="CQ660" s="3" t="str">
        <f t="shared" si="160"/>
        <v/>
      </c>
      <c r="CR660" s="3" t="str">
        <f t="shared" si="160"/>
        <v/>
      </c>
      <c r="CS660" s="3" t="str">
        <f t="shared" si="160"/>
        <v/>
      </c>
      <c r="CT660" s="3" t="str">
        <f t="shared" si="160"/>
        <v/>
      </c>
      <c r="CU660" s="3" t="str">
        <f t="shared" si="160"/>
        <v/>
      </c>
      <c r="CV660" s="3" t="str">
        <f t="shared" si="160"/>
        <v>116. AS A PROCESS IMPURITY</v>
      </c>
      <c r="CW660" s="3" t="str">
        <f t="shared" si="160"/>
        <v/>
      </c>
      <c r="CX660" s="3" t="str">
        <f t="shared" si="160"/>
        <v/>
      </c>
      <c r="CY660" s="3" t="str">
        <f t="shared" si="160"/>
        <v/>
      </c>
      <c r="CZ660" s="3" t="str">
        <f t="shared" si="160"/>
        <v/>
      </c>
      <c r="DA660" s="3" t="str">
        <f t="shared" si="167"/>
        <v/>
      </c>
      <c r="DB660" s="3" t="str">
        <f t="shared" si="167"/>
        <v/>
      </c>
      <c r="DC660" s="3" t="str">
        <f t="shared" si="167"/>
        <v/>
      </c>
      <c r="DD660" s="3" t="str">
        <f t="shared" si="167"/>
        <v/>
      </c>
      <c r="DE660" s="3" t="str">
        <f t="shared" si="167"/>
        <v/>
      </c>
      <c r="DF660" s="3" t="str">
        <f t="shared" si="167"/>
        <v/>
      </c>
      <c r="DG660" s="3" t="str">
        <f t="shared" si="167"/>
        <v/>
      </c>
      <c r="DH660" s="3" t="str">
        <f t="shared" si="166"/>
        <v/>
      </c>
      <c r="DI660" s="3" t="str">
        <f t="shared" si="164"/>
        <v/>
      </c>
      <c r="DJ660" s="3" t="str">
        <f t="shared" si="164"/>
        <v/>
      </c>
      <c r="DK660" s="3" t="str">
        <f t="shared" si="164"/>
        <v/>
      </c>
      <c r="DL660" s="3" t="str">
        <f t="shared" si="164"/>
        <v/>
      </c>
      <c r="DM660" s="3" t="str">
        <f t="shared" si="164"/>
        <v/>
      </c>
      <c r="DN660" s="3" t="str">
        <f t="shared" si="158"/>
        <v/>
      </c>
      <c r="DO660" s="3" t="str">
        <f t="shared" si="158"/>
        <v/>
      </c>
      <c r="DP660" s="3" t="str">
        <f t="shared" si="158"/>
        <v/>
      </c>
      <c r="DQ660" s="3" t="str">
        <f t="shared" ref="DQ660:DV705" si="168">IF(BO660="Yes", DQ$1,"")</f>
        <v/>
      </c>
      <c r="DR660" s="3" t="str">
        <f t="shared" si="168"/>
        <v/>
      </c>
      <c r="DS660" s="3" t="str">
        <f t="shared" si="168"/>
        <v/>
      </c>
      <c r="DT660" s="3" t="str">
        <f t="shared" si="168"/>
        <v/>
      </c>
      <c r="DU660" s="3" t="str">
        <f t="shared" si="155"/>
        <v/>
      </c>
      <c r="DV660" s="3" t="str">
        <f t="shared" si="155"/>
        <v/>
      </c>
    </row>
    <row r="661" spans="1:126" ht="60">
      <c r="A661" t="s">
        <v>115</v>
      </c>
      <c r="B661">
        <v>2016</v>
      </c>
      <c r="C661" t="s">
        <v>114</v>
      </c>
      <c r="D661">
        <v>106990</v>
      </c>
      <c r="E661" s="31">
        <v>1316215546627</v>
      </c>
      <c r="F661" t="s">
        <v>979</v>
      </c>
      <c r="G661">
        <v>324110</v>
      </c>
      <c r="H661" t="s">
        <v>980</v>
      </c>
      <c r="I661" t="s">
        <v>981</v>
      </c>
      <c r="J661" t="s">
        <v>982</v>
      </c>
      <c r="K661" t="s">
        <v>978</v>
      </c>
      <c r="L661">
        <v>58554</v>
      </c>
      <c r="M661" s="3" t="str">
        <f t="shared" si="161"/>
        <v>89. PRODUCE THE CHEMICAL, 91. ON-SITE USE OF THE CHEMICAL, 92. SALE OR DISTRIBUTION OF THE CHEMICAL, 95. USED AS A REACTANT</v>
      </c>
      <c r="N661" s="3" t="s">
        <v>53</v>
      </c>
      <c r="O661" s="84" t="s">
        <v>1426</v>
      </c>
      <c r="P661">
        <v>51</v>
      </c>
      <c r="Q661">
        <v>5</v>
      </c>
      <c r="R661">
        <v>56</v>
      </c>
      <c r="S661" s="3" t="s">
        <v>1407</v>
      </c>
      <c r="T661" s="3" t="s">
        <v>1405</v>
      </c>
      <c r="U661" s="3" t="s">
        <v>1407</v>
      </c>
      <c r="V661" s="3" t="s">
        <v>1407</v>
      </c>
      <c r="W661" s="3" t="s">
        <v>1405</v>
      </c>
      <c r="X661" s="3" t="s">
        <v>1405</v>
      </c>
      <c r="Y661" s="3" t="s">
        <v>1407</v>
      </c>
      <c r="AE661" s="3" t="s">
        <v>1405</v>
      </c>
      <c r="AR661" s="3" t="s">
        <v>1405</v>
      </c>
      <c r="AS661" s="3" t="s">
        <v>1405</v>
      </c>
      <c r="AT661" s="3" t="s">
        <v>1405</v>
      </c>
      <c r="AV661" s="3" t="s">
        <v>1405</v>
      </c>
      <c r="BD661" s="3" t="s">
        <v>1405</v>
      </c>
      <c r="BK661" s="3" t="s">
        <v>1405</v>
      </c>
      <c r="BU661" s="3" t="str">
        <f t="shared" si="163"/>
        <v>89. PRODUCE THE CHEMICAL</v>
      </c>
      <c r="BV661" s="3" t="str">
        <f t="shared" si="163"/>
        <v/>
      </c>
      <c r="BW661" s="3" t="str">
        <f t="shared" si="162"/>
        <v>91. ON-SITE USE OF THE CHEMICAL</v>
      </c>
      <c r="BX661" s="3" t="str">
        <f t="shared" si="162"/>
        <v>92. SALE OR DISTRIBUTION OF THE CHEMICAL</v>
      </c>
      <c r="BY661" s="3" t="str">
        <f t="shared" si="162"/>
        <v/>
      </c>
      <c r="BZ661" s="3" t="str">
        <f t="shared" si="162"/>
        <v/>
      </c>
      <c r="CA661" s="3" t="str">
        <f t="shared" si="162"/>
        <v>95. USED AS A REACTANT</v>
      </c>
      <c r="CB661" s="3" t="str">
        <f t="shared" si="162"/>
        <v/>
      </c>
      <c r="CC661" s="3" t="str">
        <f t="shared" si="162"/>
        <v/>
      </c>
      <c r="CD661" s="3" t="str">
        <f t="shared" si="162"/>
        <v/>
      </c>
      <c r="CE661" s="3" t="str">
        <f t="shared" si="165"/>
        <v/>
      </c>
      <c r="CF661" s="3" t="str">
        <f t="shared" si="165"/>
        <v/>
      </c>
      <c r="CG661" s="3" t="str">
        <f t="shared" si="165"/>
        <v/>
      </c>
      <c r="CH661" s="3" t="str">
        <f t="shared" si="165"/>
        <v/>
      </c>
      <c r="CI661" s="3" t="str">
        <f t="shared" si="165"/>
        <v/>
      </c>
      <c r="CJ661" s="3" t="str">
        <f t="shared" si="165"/>
        <v/>
      </c>
      <c r="CK661" s="3" t="str">
        <f t="shared" si="165"/>
        <v/>
      </c>
      <c r="CL661" s="3" t="str">
        <f t="shared" si="160"/>
        <v/>
      </c>
      <c r="CM661" s="3" t="str">
        <f t="shared" si="160"/>
        <v/>
      </c>
      <c r="CN661" s="3" t="str">
        <f t="shared" si="160"/>
        <v/>
      </c>
      <c r="CO661" s="3" t="str">
        <f t="shared" si="160"/>
        <v/>
      </c>
      <c r="CP661" s="3" t="str">
        <f t="shared" si="160"/>
        <v/>
      </c>
      <c r="CQ661" s="3" t="str">
        <f t="shared" si="160"/>
        <v/>
      </c>
      <c r="CR661" s="3" t="str">
        <f t="shared" si="160"/>
        <v/>
      </c>
      <c r="CS661" s="3" t="str">
        <f t="shared" si="160"/>
        <v/>
      </c>
      <c r="CT661" s="3" t="str">
        <f t="shared" si="160"/>
        <v/>
      </c>
      <c r="CU661" s="3" t="str">
        <f t="shared" ref="CU661:DC700" si="169">IF(AS661="Yes", CU$1,"")</f>
        <v/>
      </c>
      <c r="CV661" s="3" t="str">
        <f t="shared" si="169"/>
        <v/>
      </c>
      <c r="CW661" s="3" t="str">
        <f t="shared" si="169"/>
        <v/>
      </c>
      <c r="CX661" s="3" t="str">
        <f t="shared" si="169"/>
        <v/>
      </c>
      <c r="CY661" s="3" t="str">
        <f t="shared" si="169"/>
        <v/>
      </c>
      <c r="CZ661" s="3" t="str">
        <f t="shared" si="169"/>
        <v/>
      </c>
      <c r="DA661" s="3" t="str">
        <f t="shared" si="167"/>
        <v/>
      </c>
      <c r="DB661" s="3" t="str">
        <f t="shared" si="167"/>
        <v/>
      </c>
      <c r="DC661" s="3" t="str">
        <f t="shared" si="167"/>
        <v/>
      </c>
      <c r="DD661" s="3" t="str">
        <f t="shared" si="167"/>
        <v/>
      </c>
      <c r="DE661" s="3" t="str">
        <f t="shared" si="167"/>
        <v/>
      </c>
      <c r="DF661" s="3" t="str">
        <f t="shared" si="167"/>
        <v/>
      </c>
      <c r="DG661" s="3" t="str">
        <f t="shared" si="167"/>
        <v/>
      </c>
      <c r="DH661" s="3" t="str">
        <f t="shared" si="166"/>
        <v/>
      </c>
      <c r="DI661" s="3" t="str">
        <f t="shared" si="164"/>
        <v/>
      </c>
      <c r="DJ661" s="3" t="str">
        <f t="shared" si="164"/>
        <v/>
      </c>
      <c r="DK661" s="3" t="str">
        <f t="shared" si="164"/>
        <v/>
      </c>
      <c r="DL661" s="3" t="str">
        <f t="shared" si="164"/>
        <v/>
      </c>
      <c r="DM661" s="3" t="str">
        <f t="shared" si="164"/>
        <v/>
      </c>
      <c r="DN661" s="3" t="str">
        <f t="shared" si="164"/>
        <v/>
      </c>
      <c r="DO661" s="3" t="str">
        <f t="shared" si="164"/>
        <v/>
      </c>
      <c r="DP661" s="3" t="str">
        <f t="shared" si="164"/>
        <v/>
      </c>
      <c r="DQ661" s="3" t="str">
        <f t="shared" si="168"/>
        <v/>
      </c>
      <c r="DR661" s="3" t="str">
        <f t="shared" si="168"/>
        <v/>
      </c>
      <c r="DS661" s="3" t="str">
        <f t="shared" si="168"/>
        <v/>
      </c>
      <c r="DT661" s="3" t="str">
        <f t="shared" si="168"/>
        <v/>
      </c>
      <c r="DU661" s="3" t="str">
        <f t="shared" si="155"/>
        <v/>
      </c>
      <c r="DV661" s="3" t="str">
        <f t="shared" si="155"/>
        <v/>
      </c>
    </row>
    <row r="662" spans="1:126" ht="60">
      <c r="A662" t="s">
        <v>115</v>
      </c>
      <c r="B662">
        <v>2017</v>
      </c>
      <c r="C662" t="s">
        <v>114</v>
      </c>
      <c r="D662">
        <v>106990</v>
      </c>
      <c r="E662" s="31">
        <v>1317216221251</v>
      </c>
      <c r="F662" t="s">
        <v>979</v>
      </c>
      <c r="G662">
        <v>324110</v>
      </c>
      <c r="H662" t="s">
        <v>980</v>
      </c>
      <c r="I662" t="s">
        <v>981</v>
      </c>
      <c r="J662" t="s">
        <v>982</v>
      </c>
      <c r="K662" t="s">
        <v>978</v>
      </c>
      <c r="L662">
        <v>58554</v>
      </c>
      <c r="M662" s="3" t="str">
        <f t="shared" si="161"/>
        <v>89. PRODUCE THE CHEMICAL, 91. ON-SITE USE OF THE CHEMICAL, 92. SALE OR DISTRIBUTION OF THE CHEMICAL, 95. USED AS A REACTANT</v>
      </c>
      <c r="N662" s="3" t="s">
        <v>53</v>
      </c>
      <c r="O662" s="84" t="s">
        <v>1426</v>
      </c>
      <c r="P662">
        <v>45</v>
      </c>
      <c r="Q662">
        <v>12</v>
      </c>
      <c r="R662">
        <v>57</v>
      </c>
      <c r="S662" s="3" t="s">
        <v>1407</v>
      </c>
      <c r="T662" s="3" t="s">
        <v>1405</v>
      </c>
      <c r="U662" s="3" t="s">
        <v>1407</v>
      </c>
      <c r="V662" s="3" t="s">
        <v>1407</v>
      </c>
      <c r="W662" s="3" t="s">
        <v>1405</v>
      </c>
      <c r="X662" s="3" t="s">
        <v>1405</v>
      </c>
      <c r="Y662" s="3" t="s">
        <v>1407</v>
      </c>
      <c r="AE662" s="3" t="s">
        <v>1405</v>
      </c>
      <c r="AR662" s="3" t="s">
        <v>1405</v>
      </c>
      <c r="AS662" s="3" t="s">
        <v>1405</v>
      </c>
      <c r="AT662" s="3" t="s">
        <v>1405</v>
      </c>
      <c r="AV662" s="3" t="s">
        <v>1405</v>
      </c>
      <c r="BD662" s="3" t="s">
        <v>1405</v>
      </c>
      <c r="BK662" s="3" t="s">
        <v>1405</v>
      </c>
      <c r="BU662" s="3" t="str">
        <f t="shared" si="163"/>
        <v>89. PRODUCE THE CHEMICAL</v>
      </c>
      <c r="BV662" s="3" t="str">
        <f t="shared" si="163"/>
        <v/>
      </c>
      <c r="BW662" s="3" t="str">
        <f t="shared" si="162"/>
        <v>91. ON-SITE USE OF THE CHEMICAL</v>
      </c>
      <c r="BX662" s="3" t="str">
        <f t="shared" si="162"/>
        <v>92. SALE OR DISTRIBUTION OF THE CHEMICAL</v>
      </c>
      <c r="BY662" s="3" t="str">
        <f t="shared" si="162"/>
        <v/>
      </c>
      <c r="BZ662" s="3" t="str">
        <f t="shared" si="162"/>
        <v/>
      </c>
      <c r="CA662" s="3" t="str">
        <f t="shared" si="162"/>
        <v>95. USED AS A REACTANT</v>
      </c>
      <c r="CB662" s="3" t="str">
        <f t="shared" si="162"/>
        <v/>
      </c>
      <c r="CC662" s="3" t="str">
        <f t="shared" si="162"/>
        <v/>
      </c>
      <c r="CD662" s="3" t="str">
        <f t="shared" si="162"/>
        <v/>
      </c>
      <c r="CE662" s="3" t="str">
        <f t="shared" si="165"/>
        <v/>
      </c>
      <c r="CF662" s="3" t="str">
        <f t="shared" si="165"/>
        <v/>
      </c>
      <c r="CG662" s="3" t="str">
        <f t="shared" si="165"/>
        <v/>
      </c>
      <c r="CH662" s="3" t="str">
        <f t="shared" si="165"/>
        <v/>
      </c>
      <c r="CI662" s="3" t="str">
        <f t="shared" si="165"/>
        <v/>
      </c>
      <c r="CJ662" s="3" t="str">
        <f t="shared" si="165"/>
        <v/>
      </c>
      <c r="CK662" s="3" t="str">
        <f t="shared" si="165"/>
        <v/>
      </c>
      <c r="CL662" s="3" t="str">
        <f t="shared" si="165"/>
        <v/>
      </c>
      <c r="CM662" s="3" t="str">
        <f t="shared" si="165"/>
        <v/>
      </c>
      <c r="CN662" s="3" t="str">
        <f t="shared" si="165"/>
        <v/>
      </c>
      <c r="CO662" s="3" t="str">
        <f t="shared" si="165"/>
        <v/>
      </c>
      <c r="CP662" s="3" t="str">
        <f t="shared" si="165"/>
        <v/>
      </c>
      <c r="CQ662" s="3" t="str">
        <f t="shared" si="165"/>
        <v/>
      </c>
      <c r="CR662" s="3" t="str">
        <f t="shared" si="165"/>
        <v/>
      </c>
      <c r="CS662" s="3" t="str">
        <f t="shared" si="165"/>
        <v/>
      </c>
      <c r="CT662" s="3" t="str">
        <f t="shared" si="165"/>
        <v/>
      </c>
      <c r="CU662" s="3" t="str">
        <f t="shared" si="169"/>
        <v/>
      </c>
      <c r="CV662" s="3" t="str">
        <f t="shared" si="169"/>
        <v/>
      </c>
      <c r="CW662" s="3" t="str">
        <f t="shared" si="169"/>
        <v/>
      </c>
      <c r="CX662" s="3" t="str">
        <f t="shared" si="169"/>
        <v/>
      </c>
      <c r="CY662" s="3" t="str">
        <f t="shared" si="169"/>
        <v/>
      </c>
      <c r="CZ662" s="3" t="str">
        <f t="shared" si="169"/>
        <v/>
      </c>
      <c r="DA662" s="3" t="str">
        <f t="shared" si="167"/>
        <v/>
      </c>
      <c r="DB662" s="3" t="str">
        <f t="shared" si="167"/>
        <v/>
      </c>
      <c r="DC662" s="3" t="str">
        <f t="shared" si="167"/>
        <v/>
      </c>
      <c r="DD662" s="3" t="str">
        <f t="shared" si="167"/>
        <v/>
      </c>
      <c r="DE662" s="3" t="str">
        <f t="shared" si="167"/>
        <v/>
      </c>
      <c r="DF662" s="3" t="str">
        <f t="shared" si="167"/>
        <v/>
      </c>
      <c r="DG662" s="3" t="str">
        <f t="shared" si="167"/>
        <v/>
      </c>
      <c r="DH662" s="3" t="str">
        <f t="shared" si="166"/>
        <v/>
      </c>
      <c r="DI662" s="3" t="str">
        <f t="shared" si="164"/>
        <v/>
      </c>
      <c r="DJ662" s="3" t="str">
        <f t="shared" si="164"/>
        <v/>
      </c>
      <c r="DK662" s="3" t="str">
        <f t="shared" si="164"/>
        <v/>
      </c>
      <c r="DL662" s="3" t="str">
        <f t="shared" si="164"/>
        <v/>
      </c>
      <c r="DM662" s="3" t="str">
        <f t="shared" si="164"/>
        <v/>
      </c>
      <c r="DN662" s="3" t="str">
        <f t="shared" si="164"/>
        <v/>
      </c>
      <c r="DO662" s="3" t="str">
        <f t="shared" si="164"/>
        <v/>
      </c>
      <c r="DP662" s="3" t="str">
        <f t="shared" si="164"/>
        <v/>
      </c>
      <c r="DQ662" s="3" t="str">
        <f t="shared" si="168"/>
        <v/>
      </c>
      <c r="DR662" s="3" t="str">
        <f t="shared" si="168"/>
        <v/>
      </c>
      <c r="DS662" s="3" t="str">
        <f t="shared" si="168"/>
        <v/>
      </c>
      <c r="DT662" s="3" t="str">
        <f t="shared" si="168"/>
        <v/>
      </c>
      <c r="DU662" s="3" t="str">
        <f t="shared" si="155"/>
        <v/>
      </c>
      <c r="DV662" s="3" t="str">
        <f t="shared" si="155"/>
        <v/>
      </c>
    </row>
    <row r="663" spans="1:126" ht="105">
      <c r="A663" t="s">
        <v>115</v>
      </c>
      <c r="B663">
        <v>2018</v>
      </c>
      <c r="C663" t="s">
        <v>114</v>
      </c>
      <c r="D663">
        <v>106990</v>
      </c>
      <c r="E663" s="31">
        <v>1318217049016</v>
      </c>
      <c r="F663" t="s">
        <v>979</v>
      </c>
      <c r="G663">
        <v>324110</v>
      </c>
      <c r="H663" t="s">
        <v>980</v>
      </c>
      <c r="I663" t="s">
        <v>981</v>
      </c>
      <c r="J663" t="s">
        <v>982</v>
      </c>
      <c r="K663" t="s">
        <v>978</v>
      </c>
      <c r="L663">
        <v>58554</v>
      </c>
      <c r="M663" s="3" t="str">
        <f t="shared" si="161"/>
        <v>89. PRODUCE THE CHEMICAL, 91. ON-SITE USE OF THE CHEMICAL, 92. SALE OR DISTRIBUTION OF THE CHEMICAL, 95. USED AS A REACTANT, 98. P103  INTERMEDIATES</v>
      </c>
      <c r="N663" s="3" t="s">
        <v>53</v>
      </c>
      <c r="O663" s="84" t="s">
        <v>1426</v>
      </c>
      <c r="P663">
        <v>66</v>
      </c>
      <c r="Q663">
        <v>17</v>
      </c>
      <c r="R663">
        <v>83</v>
      </c>
      <c r="S663" s="3" t="s">
        <v>1407</v>
      </c>
      <c r="T663" s="3" t="s">
        <v>1405</v>
      </c>
      <c r="U663" s="3" t="s">
        <v>1407</v>
      </c>
      <c r="V663" s="3" t="s">
        <v>1407</v>
      </c>
      <c r="W663" s="3" t="s">
        <v>1405</v>
      </c>
      <c r="X663" s="3" t="s">
        <v>1405</v>
      </c>
      <c r="Y663" s="3" t="s">
        <v>1407</v>
      </c>
      <c r="Z663" s="3" t="s">
        <v>1405</v>
      </c>
      <c r="AA663" s="3" t="s">
        <v>1405</v>
      </c>
      <c r="AB663" s="3" t="s">
        <v>1407</v>
      </c>
      <c r="AC663" s="3" t="s">
        <v>1405</v>
      </c>
      <c r="AD663" s="3" t="s">
        <v>1405</v>
      </c>
      <c r="AE663" s="3" t="s">
        <v>1405</v>
      </c>
      <c r="AF663" s="3" t="s">
        <v>1405</v>
      </c>
      <c r="AG663" s="3" t="s">
        <v>1405</v>
      </c>
      <c r="AH663" s="3" t="s">
        <v>1405</v>
      </c>
      <c r="AI663" s="3" t="s">
        <v>1405</v>
      </c>
      <c r="AJ663" s="3" t="s">
        <v>1405</v>
      </c>
      <c r="AK663" s="3" t="s">
        <v>1405</v>
      </c>
      <c r="AL663" s="3" t="s">
        <v>1405</v>
      </c>
      <c r="AM663" s="3" t="s">
        <v>1405</v>
      </c>
      <c r="AN663" s="3" t="s">
        <v>1405</v>
      </c>
      <c r="AO663" s="3" t="s">
        <v>1405</v>
      </c>
      <c r="AP663" s="3" t="s">
        <v>1405</v>
      </c>
      <c r="AQ663" s="3" t="s">
        <v>1405</v>
      </c>
      <c r="AR663" s="3" t="s">
        <v>1405</v>
      </c>
      <c r="AS663" s="3" t="s">
        <v>1405</v>
      </c>
      <c r="AT663" s="3" t="s">
        <v>1405</v>
      </c>
      <c r="AU663" s="3" t="s">
        <v>1405</v>
      </c>
      <c r="AV663" s="3" t="s">
        <v>1405</v>
      </c>
      <c r="AW663" s="3" t="s">
        <v>1405</v>
      </c>
      <c r="AX663" s="3" t="s">
        <v>1405</v>
      </c>
      <c r="AY663" s="3" t="s">
        <v>1405</v>
      </c>
      <c r="AZ663" s="3" t="s">
        <v>1405</v>
      </c>
      <c r="BA663" s="3" t="s">
        <v>1405</v>
      </c>
      <c r="BB663" s="3" t="s">
        <v>1405</v>
      </c>
      <c r="BC663" s="3" t="s">
        <v>1405</v>
      </c>
      <c r="BD663" s="3" t="s">
        <v>1405</v>
      </c>
      <c r="BE663" s="3" t="s">
        <v>1405</v>
      </c>
      <c r="BF663" s="3" t="s">
        <v>1405</v>
      </c>
      <c r="BG663" s="3" t="s">
        <v>1405</v>
      </c>
      <c r="BH663" s="3" t="s">
        <v>1405</v>
      </c>
      <c r="BI663" s="3" t="s">
        <v>1405</v>
      </c>
      <c r="BJ663" s="3" t="s">
        <v>1405</v>
      </c>
      <c r="BK663" s="3" t="s">
        <v>1405</v>
      </c>
      <c r="BL663" s="3" t="s">
        <v>1405</v>
      </c>
      <c r="BM663" s="3" t="s">
        <v>1405</v>
      </c>
      <c r="BN663" s="3" t="s">
        <v>1405</v>
      </c>
      <c r="BO663" s="3" t="s">
        <v>1405</v>
      </c>
      <c r="BP663" s="3" t="s">
        <v>1405</v>
      </c>
      <c r="BQ663" s="3" t="s">
        <v>1405</v>
      </c>
      <c r="BR663" s="3" t="s">
        <v>1405</v>
      </c>
      <c r="BS663" s="3" t="s">
        <v>1405</v>
      </c>
      <c r="BT663" s="3" t="s">
        <v>1405</v>
      </c>
      <c r="BU663" s="3" t="str">
        <f t="shared" si="163"/>
        <v>89. PRODUCE THE CHEMICAL</v>
      </c>
      <c r="BV663" s="3" t="str">
        <f t="shared" si="163"/>
        <v/>
      </c>
      <c r="BW663" s="3" t="str">
        <f t="shared" si="162"/>
        <v>91. ON-SITE USE OF THE CHEMICAL</v>
      </c>
      <c r="BX663" s="3" t="str">
        <f t="shared" si="162"/>
        <v>92. SALE OR DISTRIBUTION OF THE CHEMICAL</v>
      </c>
      <c r="BY663" s="3" t="str">
        <f t="shared" si="162"/>
        <v/>
      </c>
      <c r="BZ663" s="3" t="str">
        <f t="shared" si="162"/>
        <v/>
      </c>
      <c r="CA663" s="3" t="str">
        <f t="shared" si="162"/>
        <v>95. USED AS A REACTANT</v>
      </c>
      <c r="CB663" s="3" t="str">
        <f t="shared" si="162"/>
        <v/>
      </c>
      <c r="CC663" s="3" t="str">
        <f t="shared" si="162"/>
        <v/>
      </c>
      <c r="CD663" s="3" t="str">
        <f t="shared" si="162"/>
        <v>98. P103  INTERMEDIATES</v>
      </c>
      <c r="CE663" s="3" t="str">
        <f t="shared" si="165"/>
        <v/>
      </c>
      <c r="CF663" s="3" t="str">
        <f t="shared" si="165"/>
        <v/>
      </c>
      <c r="CG663" s="3" t="str">
        <f t="shared" si="165"/>
        <v/>
      </c>
      <c r="CH663" s="3" t="str">
        <f t="shared" si="165"/>
        <v/>
      </c>
      <c r="CI663" s="3" t="str">
        <f t="shared" si="165"/>
        <v/>
      </c>
      <c r="CJ663" s="3" t="str">
        <f t="shared" si="165"/>
        <v/>
      </c>
      <c r="CK663" s="3" t="str">
        <f t="shared" si="165"/>
        <v/>
      </c>
      <c r="CL663" s="3" t="str">
        <f t="shared" si="165"/>
        <v/>
      </c>
      <c r="CM663" s="3" t="str">
        <f t="shared" si="165"/>
        <v/>
      </c>
      <c r="CN663" s="3" t="str">
        <f t="shared" si="165"/>
        <v/>
      </c>
      <c r="CO663" s="3" t="str">
        <f t="shared" si="165"/>
        <v/>
      </c>
      <c r="CP663" s="3" t="str">
        <f t="shared" si="165"/>
        <v/>
      </c>
      <c r="CQ663" s="3" t="str">
        <f t="shared" si="165"/>
        <v/>
      </c>
      <c r="CR663" s="3" t="str">
        <f t="shared" si="165"/>
        <v/>
      </c>
      <c r="CS663" s="3" t="str">
        <f t="shared" si="165"/>
        <v/>
      </c>
      <c r="CT663" s="3" t="str">
        <f t="shared" si="165"/>
        <v/>
      </c>
      <c r="CU663" s="3" t="str">
        <f t="shared" si="169"/>
        <v/>
      </c>
      <c r="CV663" s="3" t="str">
        <f t="shared" si="169"/>
        <v/>
      </c>
      <c r="CW663" s="3" t="str">
        <f t="shared" si="169"/>
        <v/>
      </c>
      <c r="CX663" s="3" t="str">
        <f t="shared" si="169"/>
        <v/>
      </c>
      <c r="CY663" s="3" t="str">
        <f t="shared" si="169"/>
        <v/>
      </c>
      <c r="CZ663" s="3" t="str">
        <f t="shared" si="169"/>
        <v/>
      </c>
      <c r="DA663" s="3" t="str">
        <f t="shared" si="167"/>
        <v/>
      </c>
      <c r="DB663" s="3" t="str">
        <f t="shared" si="167"/>
        <v/>
      </c>
      <c r="DC663" s="3" t="str">
        <f t="shared" si="167"/>
        <v/>
      </c>
      <c r="DD663" s="3" t="str">
        <f t="shared" si="167"/>
        <v/>
      </c>
      <c r="DE663" s="3" t="str">
        <f t="shared" si="167"/>
        <v/>
      </c>
      <c r="DF663" s="3" t="str">
        <f t="shared" si="167"/>
        <v/>
      </c>
      <c r="DG663" s="3" t="str">
        <f t="shared" si="167"/>
        <v/>
      </c>
      <c r="DH663" s="3" t="str">
        <f t="shared" si="166"/>
        <v/>
      </c>
      <c r="DI663" s="3" t="str">
        <f t="shared" si="164"/>
        <v/>
      </c>
      <c r="DJ663" s="3" t="str">
        <f t="shared" si="164"/>
        <v/>
      </c>
      <c r="DK663" s="3" t="str">
        <f t="shared" si="164"/>
        <v/>
      </c>
      <c r="DL663" s="3" t="str">
        <f t="shared" si="164"/>
        <v/>
      </c>
      <c r="DM663" s="3" t="str">
        <f t="shared" si="164"/>
        <v/>
      </c>
      <c r="DN663" s="3" t="str">
        <f t="shared" si="164"/>
        <v/>
      </c>
      <c r="DO663" s="3" t="str">
        <f t="shared" si="164"/>
        <v/>
      </c>
      <c r="DP663" s="3" t="str">
        <f t="shared" si="164"/>
        <v/>
      </c>
      <c r="DQ663" s="3" t="str">
        <f t="shared" si="168"/>
        <v/>
      </c>
      <c r="DR663" s="3" t="str">
        <f t="shared" si="168"/>
        <v/>
      </c>
      <c r="DS663" s="3" t="str">
        <f t="shared" si="168"/>
        <v/>
      </c>
      <c r="DT663" s="3" t="str">
        <f t="shared" si="168"/>
        <v/>
      </c>
      <c r="DU663" s="3" t="str">
        <f t="shared" si="155"/>
        <v/>
      </c>
      <c r="DV663" s="3" t="str">
        <f t="shared" si="155"/>
        <v/>
      </c>
    </row>
    <row r="664" spans="1:126" ht="105">
      <c r="A664" t="s">
        <v>115</v>
      </c>
      <c r="B664">
        <v>2019</v>
      </c>
      <c r="C664" t="s">
        <v>114</v>
      </c>
      <c r="D664">
        <v>106990</v>
      </c>
      <c r="E664" s="31">
        <v>1319218106704</v>
      </c>
      <c r="F664" t="s">
        <v>979</v>
      </c>
      <c r="G664">
        <v>324110</v>
      </c>
      <c r="H664" t="s">
        <v>980</v>
      </c>
      <c r="I664" t="s">
        <v>981</v>
      </c>
      <c r="J664" t="s">
        <v>982</v>
      </c>
      <c r="K664" t="s">
        <v>978</v>
      </c>
      <c r="L664">
        <v>58554</v>
      </c>
      <c r="M664" s="3" t="str">
        <f t="shared" si="161"/>
        <v>89. PRODUCE THE CHEMICAL, 91. ON-SITE USE OF THE CHEMICAL, 92. SALE OR DISTRIBUTION OF THE CHEMICAL, 95. USED AS A REACTANT, 98. P103  INTERMEDIATES</v>
      </c>
      <c r="N664" s="3" t="s">
        <v>53</v>
      </c>
      <c r="O664" s="84" t="s">
        <v>1426</v>
      </c>
      <c r="P664">
        <v>68</v>
      </c>
      <c r="Q664">
        <v>19</v>
      </c>
      <c r="R664">
        <v>87</v>
      </c>
      <c r="S664" s="3" t="s">
        <v>1407</v>
      </c>
      <c r="T664" s="3" t="s">
        <v>1405</v>
      </c>
      <c r="U664" s="3" t="s">
        <v>1407</v>
      </c>
      <c r="V664" s="3" t="s">
        <v>1407</v>
      </c>
      <c r="W664" s="3" t="s">
        <v>1405</v>
      </c>
      <c r="X664" s="3" t="s">
        <v>1405</v>
      </c>
      <c r="Y664" s="3" t="s">
        <v>1407</v>
      </c>
      <c r="Z664" s="3" t="s">
        <v>1405</v>
      </c>
      <c r="AA664" s="3" t="s">
        <v>1405</v>
      </c>
      <c r="AB664" s="3" t="s">
        <v>1407</v>
      </c>
      <c r="AC664" s="3" t="s">
        <v>1405</v>
      </c>
      <c r="AD664" s="3" t="s">
        <v>1405</v>
      </c>
      <c r="AE664" s="3" t="s">
        <v>1405</v>
      </c>
      <c r="AF664" s="3" t="s">
        <v>1405</v>
      </c>
      <c r="AG664" s="3" t="s">
        <v>1405</v>
      </c>
      <c r="AH664" s="3" t="s">
        <v>1405</v>
      </c>
      <c r="AI664" s="3" t="s">
        <v>1405</v>
      </c>
      <c r="AJ664" s="3" t="s">
        <v>1405</v>
      </c>
      <c r="AK664" s="3" t="s">
        <v>1405</v>
      </c>
      <c r="AL664" s="3" t="s">
        <v>1405</v>
      </c>
      <c r="AM664" s="3" t="s">
        <v>1405</v>
      </c>
      <c r="AN664" s="3" t="s">
        <v>1405</v>
      </c>
      <c r="AO664" s="3" t="s">
        <v>1405</v>
      </c>
      <c r="AP664" s="3" t="s">
        <v>1405</v>
      </c>
      <c r="AQ664" s="3" t="s">
        <v>1405</v>
      </c>
      <c r="AR664" s="3" t="s">
        <v>1405</v>
      </c>
      <c r="AS664" s="3" t="s">
        <v>1405</v>
      </c>
      <c r="AT664" s="3" t="s">
        <v>1405</v>
      </c>
      <c r="AU664" s="3" t="s">
        <v>1405</v>
      </c>
      <c r="AV664" s="3" t="s">
        <v>1405</v>
      </c>
      <c r="AW664" s="3" t="s">
        <v>1405</v>
      </c>
      <c r="AX664" s="3" t="s">
        <v>1405</v>
      </c>
      <c r="AY664" s="3" t="s">
        <v>1405</v>
      </c>
      <c r="AZ664" s="3" t="s">
        <v>1405</v>
      </c>
      <c r="BA664" s="3" t="s">
        <v>1405</v>
      </c>
      <c r="BB664" s="3" t="s">
        <v>1405</v>
      </c>
      <c r="BC664" s="3" t="s">
        <v>1405</v>
      </c>
      <c r="BD664" s="3" t="s">
        <v>1405</v>
      </c>
      <c r="BE664" s="3" t="s">
        <v>1405</v>
      </c>
      <c r="BF664" s="3" t="s">
        <v>1405</v>
      </c>
      <c r="BG664" s="3" t="s">
        <v>1405</v>
      </c>
      <c r="BH664" s="3" t="s">
        <v>1405</v>
      </c>
      <c r="BI664" s="3" t="s">
        <v>1405</v>
      </c>
      <c r="BJ664" s="3" t="s">
        <v>1405</v>
      </c>
      <c r="BK664" s="3" t="s">
        <v>1405</v>
      </c>
      <c r="BL664" s="3" t="s">
        <v>1405</v>
      </c>
      <c r="BM664" s="3" t="s">
        <v>1405</v>
      </c>
      <c r="BN664" s="3" t="s">
        <v>1405</v>
      </c>
      <c r="BO664" s="3" t="s">
        <v>1405</v>
      </c>
      <c r="BP664" s="3" t="s">
        <v>1405</v>
      </c>
      <c r="BQ664" s="3" t="s">
        <v>1405</v>
      </c>
      <c r="BR664" s="3" t="s">
        <v>1405</v>
      </c>
      <c r="BS664" s="3" t="s">
        <v>1405</v>
      </c>
      <c r="BT664" s="3" t="s">
        <v>1405</v>
      </c>
      <c r="BU664" s="3" t="str">
        <f t="shared" si="163"/>
        <v>89. PRODUCE THE CHEMICAL</v>
      </c>
      <c r="BV664" s="3" t="str">
        <f t="shared" si="163"/>
        <v/>
      </c>
      <c r="BW664" s="3" t="str">
        <f t="shared" si="162"/>
        <v>91. ON-SITE USE OF THE CHEMICAL</v>
      </c>
      <c r="BX664" s="3" t="str">
        <f t="shared" si="162"/>
        <v>92. SALE OR DISTRIBUTION OF THE CHEMICAL</v>
      </c>
      <c r="BY664" s="3" t="str">
        <f t="shared" si="162"/>
        <v/>
      </c>
      <c r="BZ664" s="3" t="str">
        <f t="shared" si="162"/>
        <v/>
      </c>
      <c r="CA664" s="3" t="str">
        <f t="shared" si="162"/>
        <v>95. USED AS A REACTANT</v>
      </c>
      <c r="CB664" s="3" t="str">
        <f t="shared" si="162"/>
        <v/>
      </c>
      <c r="CC664" s="3" t="str">
        <f t="shared" si="162"/>
        <v/>
      </c>
      <c r="CD664" s="3" t="str">
        <f t="shared" si="162"/>
        <v>98. P103  INTERMEDIATES</v>
      </c>
      <c r="CE664" s="3" t="str">
        <f t="shared" si="165"/>
        <v/>
      </c>
      <c r="CF664" s="3" t="str">
        <f t="shared" si="165"/>
        <v/>
      </c>
      <c r="CG664" s="3" t="str">
        <f t="shared" si="165"/>
        <v/>
      </c>
      <c r="CH664" s="3" t="str">
        <f t="shared" si="165"/>
        <v/>
      </c>
      <c r="CI664" s="3" t="str">
        <f t="shared" si="165"/>
        <v/>
      </c>
      <c r="CJ664" s="3" t="str">
        <f t="shared" si="165"/>
        <v/>
      </c>
      <c r="CK664" s="3" t="str">
        <f t="shared" si="165"/>
        <v/>
      </c>
      <c r="CL664" s="3" t="str">
        <f t="shared" si="165"/>
        <v/>
      </c>
      <c r="CM664" s="3" t="str">
        <f t="shared" si="165"/>
        <v/>
      </c>
      <c r="CN664" s="3" t="str">
        <f t="shared" si="165"/>
        <v/>
      </c>
      <c r="CO664" s="3" t="str">
        <f t="shared" si="165"/>
        <v/>
      </c>
      <c r="CP664" s="3" t="str">
        <f t="shared" si="165"/>
        <v/>
      </c>
      <c r="CQ664" s="3" t="str">
        <f t="shared" si="165"/>
        <v/>
      </c>
      <c r="CR664" s="3" t="str">
        <f t="shared" si="165"/>
        <v/>
      </c>
      <c r="CS664" s="3" t="str">
        <f t="shared" si="165"/>
        <v/>
      </c>
      <c r="CT664" s="3" t="str">
        <f t="shared" si="165"/>
        <v/>
      </c>
      <c r="CU664" s="3" t="str">
        <f t="shared" si="169"/>
        <v/>
      </c>
      <c r="CV664" s="3" t="str">
        <f t="shared" si="169"/>
        <v/>
      </c>
      <c r="CW664" s="3" t="str">
        <f t="shared" si="169"/>
        <v/>
      </c>
      <c r="CX664" s="3" t="str">
        <f t="shared" si="169"/>
        <v/>
      </c>
      <c r="CY664" s="3" t="str">
        <f t="shared" si="169"/>
        <v/>
      </c>
      <c r="CZ664" s="3" t="str">
        <f t="shared" si="169"/>
        <v/>
      </c>
      <c r="DA664" s="3" t="str">
        <f t="shared" si="167"/>
        <v/>
      </c>
      <c r="DB664" s="3" t="str">
        <f t="shared" si="167"/>
        <v/>
      </c>
      <c r="DC664" s="3" t="str">
        <f t="shared" si="167"/>
        <v/>
      </c>
      <c r="DD664" s="3" t="str">
        <f t="shared" si="167"/>
        <v/>
      </c>
      <c r="DE664" s="3" t="str">
        <f t="shared" si="167"/>
        <v/>
      </c>
      <c r="DF664" s="3" t="str">
        <f t="shared" si="167"/>
        <v/>
      </c>
      <c r="DG664" s="3" t="str">
        <f t="shared" si="167"/>
        <v/>
      </c>
      <c r="DH664" s="3" t="str">
        <f t="shared" si="166"/>
        <v/>
      </c>
      <c r="DI664" s="3" t="str">
        <f t="shared" si="164"/>
        <v/>
      </c>
      <c r="DJ664" s="3" t="str">
        <f t="shared" si="164"/>
        <v/>
      </c>
      <c r="DK664" s="3" t="str">
        <f t="shared" si="164"/>
        <v/>
      </c>
      <c r="DL664" s="3" t="str">
        <f t="shared" si="164"/>
        <v/>
      </c>
      <c r="DM664" s="3" t="str">
        <f t="shared" si="164"/>
        <v/>
      </c>
      <c r="DN664" s="3" t="str">
        <f t="shared" si="164"/>
        <v/>
      </c>
      <c r="DO664" s="3" t="str">
        <f t="shared" si="164"/>
        <v/>
      </c>
      <c r="DP664" s="3" t="str">
        <f t="shared" si="164"/>
        <v/>
      </c>
      <c r="DQ664" s="3" t="str">
        <f t="shared" si="168"/>
        <v/>
      </c>
      <c r="DR664" s="3" t="str">
        <f t="shared" si="168"/>
        <v/>
      </c>
      <c r="DS664" s="3" t="str">
        <f t="shared" si="168"/>
        <v/>
      </c>
      <c r="DT664" s="3" t="str">
        <f t="shared" si="168"/>
        <v/>
      </c>
      <c r="DU664" s="3" t="str">
        <f t="shared" si="155"/>
        <v/>
      </c>
      <c r="DV664" s="3" t="str">
        <f t="shared" si="155"/>
        <v/>
      </c>
    </row>
    <row r="665" spans="1:126" ht="75">
      <c r="A665" t="s">
        <v>115</v>
      </c>
      <c r="B665">
        <v>2020</v>
      </c>
      <c r="C665" t="s">
        <v>114</v>
      </c>
      <c r="D665">
        <v>106990</v>
      </c>
      <c r="E665" s="31">
        <v>1320218720631</v>
      </c>
      <c r="F665" t="s">
        <v>979</v>
      </c>
      <c r="G665">
        <v>324110</v>
      </c>
      <c r="H665" t="s">
        <v>980</v>
      </c>
      <c r="I665" t="s">
        <v>981</v>
      </c>
      <c r="J665" t="s">
        <v>982</v>
      </c>
      <c r="K665" t="s">
        <v>978</v>
      </c>
      <c r="L665">
        <v>58554</v>
      </c>
      <c r="M665" s="3" t="str">
        <f t="shared" si="161"/>
        <v>89. PRODUCE THE CHEMICAL, 91. ON-SITE USE OF THE CHEMICAL, 116. AS A PROCESS IMPURITY</v>
      </c>
      <c r="N665" s="3" t="s">
        <v>53</v>
      </c>
      <c r="O665" s="84" t="s">
        <v>1426</v>
      </c>
      <c r="P665">
        <v>67</v>
      </c>
      <c r="Q665">
        <v>19</v>
      </c>
      <c r="R665">
        <v>86</v>
      </c>
      <c r="S665" s="3" t="s">
        <v>1407</v>
      </c>
      <c r="T665" s="3" t="s">
        <v>1405</v>
      </c>
      <c r="U665" s="3" t="s">
        <v>1407</v>
      </c>
      <c r="V665" s="3" t="s">
        <v>1405</v>
      </c>
      <c r="W665" s="3" t="s">
        <v>1405</v>
      </c>
      <c r="X665" s="3" t="s">
        <v>1405</v>
      </c>
      <c r="Y665" s="3" t="s">
        <v>1405</v>
      </c>
      <c r="Z665" s="3" t="s">
        <v>1405</v>
      </c>
      <c r="AA665" s="3" t="s">
        <v>1405</v>
      </c>
      <c r="AB665" s="3" t="s">
        <v>1405</v>
      </c>
      <c r="AC665" s="3" t="s">
        <v>1405</v>
      </c>
      <c r="AD665" s="3" t="s">
        <v>1405</v>
      </c>
      <c r="AE665" s="3" t="s">
        <v>1405</v>
      </c>
      <c r="AF665" s="3" t="s">
        <v>1405</v>
      </c>
      <c r="AG665" s="3" t="s">
        <v>1405</v>
      </c>
      <c r="AH665" s="3" t="s">
        <v>1405</v>
      </c>
      <c r="AI665" s="3" t="s">
        <v>1405</v>
      </c>
      <c r="AJ665" s="3" t="s">
        <v>1405</v>
      </c>
      <c r="AK665" s="3" t="s">
        <v>1405</v>
      </c>
      <c r="AL665" s="3" t="s">
        <v>1405</v>
      </c>
      <c r="AM665" s="3" t="s">
        <v>1405</v>
      </c>
      <c r="AN665" s="3" t="s">
        <v>1405</v>
      </c>
      <c r="AO665" s="3" t="s">
        <v>1405</v>
      </c>
      <c r="AP665" s="3" t="s">
        <v>1405</v>
      </c>
      <c r="AQ665" s="3" t="s">
        <v>1405</v>
      </c>
      <c r="AR665" s="3" t="s">
        <v>1405</v>
      </c>
      <c r="AS665" s="3" t="s">
        <v>1405</v>
      </c>
      <c r="AT665" s="3" t="s">
        <v>1407</v>
      </c>
      <c r="AU665" s="3" t="s">
        <v>1405</v>
      </c>
      <c r="AV665" s="3" t="s">
        <v>1405</v>
      </c>
      <c r="AW665" s="3" t="s">
        <v>1405</v>
      </c>
      <c r="AX665" s="3" t="s">
        <v>1405</v>
      </c>
      <c r="AY665" s="3" t="s">
        <v>1405</v>
      </c>
      <c r="AZ665" s="3" t="s">
        <v>1405</v>
      </c>
      <c r="BA665" s="3" t="s">
        <v>1405</v>
      </c>
      <c r="BB665" s="3" t="s">
        <v>1405</v>
      </c>
      <c r="BC665" s="3" t="s">
        <v>1405</v>
      </c>
      <c r="BD665" s="3" t="s">
        <v>1405</v>
      </c>
      <c r="BE665" s="3" t="s">
        <v>1405</v>
      </c>
      <c r="BF665" s="3" t="s">
        <v>1405</v>
      </c>
      <c r="BG665" s="3" t="s">
        <v>1405</v>
      </c>
      <c r="BH665" s="3" t="s">
        <v>1405</v>
      </c>
      <c r="BI665" s="3" t="s">
        <v>1405</v>
      </c>
      <c r="BJ665" s="3" t="s">
        <v>1405</v>
      </c>
      <c r="BK665" s="3" t="s">
        <v>1405</v>
      </c>
      <c r="BL665" s="3" t="s">
        <v>1405</v>
      </c>
      <c r="BM665" s="3" t="s">
        <v>1405</v>
      </c>
      <c r="BN665" s="3" t="s">
        <v>1405</v>
      </c>
      <c r="BO665" s="3" t="s">
        <v>1405</v>
      </c>
      <c r="BP665" s="3" t="s">
        <v>1405</v>
      </c>
      <c r="BQ665" s="3" t="s">
        <v>1405</v>
      </c>
      <c r="BR665" s="3" t="s">
        <v>1405</v>
      </c>
      <c r="BS665" s="3" t="s">
        <v>1405</v>
      </c>
      <c r="BT665" s="3" t="s">
        <v>1405</v>
      </c>
      <c r="BU665" s="3" t="str">
        <f t="shared" si="163"/>
        <v>89. PRODUCE THE CHEMICAL</v>
      </c>
      <c r="BV665" s="3" t="str">
        <f t="shared" si="163"/>
        <v/>
      </c>
      <c r="BW665" s="3" t="str">
        <f t="shared" si="162"/>
        <v>91. ON-SITE USE OF THE CHEMICAL</v>
      </c>
      <c r="BX665" s="3" t="str">
        <f t="shared" si="162"/>
        <v/>
      </c>
      <c r="BY665" s="3" t="str">
        <f t="shared" si="162"/>
        <v/>
      </c>
      <c r="BZ665" s="3" t="str">
        <f t="shared" si="162"/>
        <v/>
      </c>
      <c r="CA665" s="3" t="str">
        <f t="shared" si="162"/>
        <v/>
      </c>
      <c r="CB665" s="3" t="str">
        <f t="shared" si="162"/>
        <v/>
      </c>
      <c r="CC665" s="3" t="str">
        <f t="shared" si="162"/>
        <v/>
      </c>
      <c r="CD665" s="3" t="str">
        <f t="shared" si="162"/>
        <v/>
      </c>
      <c r="CE665" s="3" t="str">
        <f t="shared" si="165"/>
        <v/>
      </c>
      <c r="CF665" s="3" t="str">
        <f t="shared" si="165"/>
        <v/>
      </c>
      <c r="CG665" s="3" t="str">
        <f t="shared" si="165"/>
        <v/>
      </c>
      <c r="CH665" s="3" t="str">
        <f t="shared" si="165"/>
        <v/>
      </c>
      <c r="CI665" s="3" t="str">
        <f t="shared" si="165"/>
        <v/>
      </c>
      <c r="CJ665" s="3" t="str">
        <f t="shared" si="165"/>
        <v/>
      </c>
      <c r="CK665" s="3" t="str">
        <f t="shared" si="165"/>
        <v/>
      </c>
      <c r="CL665" s="3" t="str">
        <f t="shared" si="165"/>
        <v/>
      </c>
      <c r="CM665" s="3" t="str">
        <f t="shared" si="165"/>
        <v/>
      </c>
      <c r="CN665" s="3" t="str">
        <f t="shared" si="165"/>
        <v/>
      </c>
      <c r="CO665" s="3" t="str">
        <f t="shared" si="165"/>
        <v/>
      </c>
      <c r="CP665" s="3" t="str">
        <f t="shared" si="165"/>
        <v/>
      </c>
      <c r="CQ665" s="3" t="str">
        <f t="shared" si="165"/>
        <v/>
      </c>
      <c r="CR665" s="3" t="str">
        <f t="shared" si="165"/>
        <v/>
      </c>
      <c r="CS665" s="3" t="str">
        <f t="shared" si="165"/>
        <v/>
      </c>
      <c r="CT665" s="3" t="str">
        <f t="shared" si="165"/>
        <v/>
      </c>
      <c r="CU665" s="3" t="str">
        <f t="shared" si="169"/>
        <v/>
      </c>
      <c r="CV665" s="3" t="str">
        <f t="shared" si="169"/>
        <v>116. AS A PROCESS IMPURITY</v>
      </c>
      <c r="CW665" s="3" t="str">
        <f t="shared" si="169"/>
        <v/>
      </c>
      <c r="CX665" s="3" t="str">
        <f t="shared" si="169"/>
        <v/>
      </c>
      <c r="CY665" s="3" t="str">
        <f t="shared" si="169"/>
        <v/>
      </c>
      <c r="CZ665" s="3" t="str">
        <f t="shared" si="169"/>
        <v/>
      </c>
      <c r="DA665" s="3" t="str">
        <f t="shared" si="167"/>
        <v/>
      </c>
      <c r="DB665" s="3" t="str">
        <f t="shared" si="167"/>
        <v/>
      </c>
      <c r="DC665" s="3" t="str">
        <f t="shared" si="167"/>
        <v/>
      </c>
      <c r="DD665" s="3" t="str">
        <f t="shared" si="167"/>
        <v/>
      </c>
      <c r="DE665" s="3" t="str">
        <f t="shared" si="167"/>
        <v/>
      </c>
      <c r="DF665" s="3" t="str">
        <f t="shared" si="167"/>
        <v/>
      </c>
      <c r="DG665" s="3" t="str">
        <f t="shared" si="167"/>
        <v/>
      </c>
      <c r="DH665" s="3" t="str">
        <f t="shared" si="166"/>
        <v/>
      </c>
      <c r="DI665" s="3" t="str">
        <f t="shared" si="164"/>
        <v/>
      </c>
      <c r="DJ665" s="3" t="str">
        <f t="shared" si="164"/>
        <v/>
      </c>
      <c r="DK665" s="3" t="str">
        <f t="shared" si="164"/>
        <v/>
      </c>
      <c r="DL665" s="3" t="str">
        <f t="shared" si="164"/>
        <v/>
      </c>
      <c r="DM665" s="3" t="str">
        <f t="shared" si="164"/>
        <v/>
      </c>
      <c r="DN665" s="3" t="str">
        <f t="shared" si="164"/>
        <v/>
      </c>
      <c r="DO665" s="3" t="str">
        <f t="shared" si="164"/>
        <v/>
      </c>
      <c r="DP665" s="3" t="str">
        <f t="shared" si="164"/>
        <v/>
      </c>
      <c r="DQ665" s="3" t="str">
        <f t="shared" si="168"/>
        <v/>
      </c>
      <c r="DR665" s="3" t="str">
        <f t="shared" si="168"/>
        <v/>
      </c>
      <c r="DS665" s="3" t="str">
        <f t="shared" si="168"/>
        <v/>
      </c>
      <c r="DT665" s="3" t="str">
        <f t="shared" si="168"/>
        <v/>
      </c>
      <c r="DU665" s="3" t="str">
        <f t="shared" si="155"/>
        <v/>
      </c>
      <c r="DV665" s="3" t="str">
        <f t="shared" si="155"/>
        <v/>
      </c>
    </row>
    <row r="666" spans="1:126" ht="105">
      <c r="A666" t="s">
        <v>115</v>
      </c>
      <c r="B666">
        <v>2021</v>
      </c>
      <c r="C666" t="s">
        <v>114</v>
      </c>
      <c r="D666">
        <v>106990</v>
      </c>
      <c r="E666" s="31">
        <v>1321219661547</v>
      </c>
      <c r="F666" t="s">
        <v>979</v>
      </c>
      <c r="G666">
        <v>324110</v>
      </c>
      <c r="H666" t="s">
        <v>980</v>
      </c>
      <c r="I666" t="s">
        <v>981</v>
      </c>
      <c r="J666" t="s">
        <v>982</v>
      </c>
      <c r="K666" t="s">
        <v>978</v>
      </c>
      <c r="L666">
        <v>58554</v>
      </c>
      <c r="M666" s="3" t="str">
        <f t="shared" si="161"/>
        <v>89. PRODUCE THE CHEMICAL, 91. ON-SITE USE OF THE CHEMICAL, 92. SALE OR DISTRIBUTION OF THE CHEMICAL, 95. USED AS A REACTANT, 98. P103  INTERMEDIATES</v>
      </c>
      <c r="N666" s="3" t="s">
        <v>53</v>
      </c>
      <c r="O666" s="84" t="s">
        <v>1426</v>
      </c>
      <c r="P666">
        <v>71</v>
      </c>
      <c r="Q666">
        <v>56</v>
      </c>
      <c r="R666">
        <v>127</v>
      </c>
      <c r="S666" s="3" t="s">
        <v>1407</v>
      </c>
      <c r="T666" s="3" t="s">
        <v>1405</v>
      </c>
      <c r="U666" s="3" t="s">
        <v>1407</v>
      </c>
      <c r="V666" s="3" t="s">
        <v>1407</v>
      </c>
      <c r="W666" s="3" t="s">
        <v>1405</v>
      </c>
      <c r="X666" s="3" t="s">
        <v>1405</v>
      </c>
      <c r="Y666" s="3" t="s">
        <v>1407</v>
      </c>
      <c r="Z666" s="3" t="s">
        <v>1405</v>
      </c>
      <c r="AA666" s="3" t="s">
        <v>1405</v>
      </c>
      <c r="AB666" s="3" t="s">
        <v>1407</v>
      </c>
      <c r="AC666" s="3" t="s">
        <v>1405</v>
      </c>
      <c r="AD666" s="3" t="s">
        <v>1405</v>
      </c>
      <c r="AE666" s="3" t="s">
        <v>1405</v>
      </c>
      <c r="AF666" s="3" t="s">
        <v>1405</v>
      </c>
      <c r="AG666" s="3" t="s">
        <v>1405</v>
      </c>
      <c r="AH666" s="3" t="s">
        <v>1405</v>
      </c>
      <c r="AI666" s="3" t="s">
        <v>1405</v>
      </c>
      <c r="AJ666" s="3" t="s">
        <v>1405</v>
      </c>
      <c r="AK666" s="3" t="s">
        <v>1405</v>
      </c>
      <c r="AL666" s="3" t="s">
        <v>1405</v>
      </c>
      <c r="AM666" s="3" t="s">
        <v>1405</v>
      </c>
      <c r="AN666" s="3" t="s">
        <v>1405</v>
      </c>
      <c r="AO666" s="3" t="s">
        <v>1405</v>
      </c>
      <c r="AP666" s="3" t="s">
        <v>1405</v>
      </c>
      <c r="AQ666" s="3" t="s">
        <v>1405</v>
      </c>
      <c r="AR666" s="3" t="s">
        <v>1405</v>
      </c>
      <c r="AS666" s="3" t="s">
        <v>1405</v>
      </c>
      <c r="AT666" s="3" t="s">
        <v>1405</v>
      </c>
      <c r="AU666" s="3" t="s">
        <v>1405</v>
      </c>
      <c r="AV666" s="3" t="s">
        <v>1405</v>
      </c>
      <c r="AW666" s="3" t="s">
        <v>1405</v>
      </c>
      <c r="AX666" s="3" t="s">
        <v>1405</v>
      </c>
      <c r="AY666" s="3" t="s">
        <v>1405</v>
      </c>
      <c r="AZ666" s="3" t="s">
        <v>1405</v>
      </c>
      <c r="BA666" s="3" t="s">
        <v>1405</v>
      </c>
      <c r="BB666" s="3" t="s">
        <v>1405</v>
      </c>
      <c r="BC666" s="3" t="s">
        <v>1405</v>
      </c>
      <c r="BD666" s="3" t="s">
        <v>1405</v>
      </c>
      <c r="BE666" s="3" t="s">
        <v>1405</v>
      </c>
      <c r="BF666" s="3" t="s">
        <v>1405</v>
      </c>
      <c r="BG666" s="3" t="s">
        <v>1405</v>
      </c>
      <c r="BH666" s="3" t="s">
        <v>1405</v>
      </c>
      <c r="BI666" s="3" t="s">
        <v>1405</v>
      </c>
      <c r="BJ666" s="3" t="s">
        <v>1405</v>
      </c>
      <c r="BK666" s="3" t="s">
        <v>1405</v>
      </c>
      <c r="BL666" s="3" t="s">
        <v>1405</v>
      </c>
      <c r="BM666" s="3" t="s">
        <v>1405</v>
      </c>
      <c r="BN666" s="3" t="s">
        <v>1405</v>
      </c>
      <c r="BO666" s="3" t="s">
        <v>1405</v>
      </c>
      <c r="BP666" s="3" t="s">
        <v>1405</v>
      </c>
      <c r="BQ666" s="3" t="s">
        <v>1405</v>
      </c>
      <c r="BR666" s="3" t="s">
        <v>1405</v>
      </c>
      <c r="BS666" s="3" t="s">
        <v>1405</v>
      </c>
      <c r="BT666" s="3" t="s">
        <v>1405</v>
      </c>
      <c r="BU666" s="3" t="str">
        <f t="shared" si="163"/>
        <v>89. PRODUCE THE CHEMICAL</v>
      </c>
      <c r="BV666" s="3" t="str">
        <f t="shared" si="163"/>
        <v/>
      </c>
      <c r="BW666" s="3" t="str">
        <f t="shared" si="162"/>
        <v>91. ON-SITE USE OF THE CHEMICAL</v>
      </c>
      <c r="BX666" s="3" t="str">
        <f t="shared" si="162"/>
        <v>92. SALE OR DISTRIBUTION OF THE CHEMICAL</v>
      </c>
      <c r="BY666" s="3" t="str">
        <f t="shared" si="162"/>
        <v/>
      </c>
      <c r="BZ666" s="3" t="str">
        <f t="shared" si="162"/>
        <v/>
      </c>
      <c r="CA666" s="3" t="str">
        <f t="shared" si="162"/>
        <v>95. USED AS A REACTANT</v>
      </c>
      <c r="CB666" s="3" t="str">
        <f t="shared" si="162"/>
        <v/>
      </c>
      <c r="CC666" s="3" t="str">
        <f t="shared" si="162"/>
        <v/>
      </c>
      <c r="CD666" s="3" t="str">
        <f t="shared" si="162"/>
        <v>98. P103  INTERMEDIATES</v>
      </c>
      <c r="CE666" s="3" t="str">
        <f t="shared" si="165"/>
        <v/>
      </c>
      <c r="CF666" s="3" t="str">
        <f t="shared" si="165"/>
        <v/>
      </c>
      <c r="CG666" s="3" t="str">
        <f t="shared" si="165"/>
        <v/>
      </c>
      <c r="CH666" s="3" t="str">
        <f t="shared" si="165"/>
        <v/>
      </c>
      <c r="CI666" s="3" t="str">
        <f t="shared" si="165"/>
        <v/>
      </c>
      <c r="CJ666" s="3" t="str">
        <f t="shared" si="165"/>
        <v/>
      </c>
      <c r="CK666" s="3" t="str">
        <f t="shared" si="165"/>
        <v/>
      </c>
      <c r="CL666" s="3" t="str">
        <f t="shared" si="165"/>
        <v/>
      </c>
      <c r="CM666" s="3" t="str">
        <f t="shared" si="165"/>
        <v/>
      </c>
      <c r="CN666" s="3" t="str">
        <f t="shared" si="165"/>
        <v/>
      </c>
      <c r="CO666" s="3" t="str">
        <f t="shared" si="165"/>
        <v/>
      </c>
      <c r="CP666" s="3" t="str">
        <f t="shared" si="165"/>
        <v/>
      </c>
      <c r="CQ666" s="3" t="str">
        <f t="shared" si="165"/>
        <v/>
      </c>
      <c r="CR666" s="3" t="str">
        <f t="shared" si="165"/>
        <v/>
      </c>
      <c r="CS666" s="3" t="str">
        <f t="shared" si="165"/>
        <v/>
      </c>
      <c r="CT666" s="3" t="str">
        <f t="shared" si="165"/>
        <v/>
      </c>
      <c r="CU666" s="3" t="str">
        <f t="shared" si="169"/>
        <v/>
      </c>
      <c r="CV666" s="3" t="str">
        <f t="shared" si="169"/>
        <v/>
      </c>
      <c r="CW666" s="3" t="str">
        <f t="shared" si="169"/>
        <v/>
      </c>
      <c r="CX666" s="3" t="str">
        <f t="shared" si="169"/>
        <v/>
      </c>
      <c r="CY666" s="3" t="str">
        <f t="shared" si="169"/>
        <v/>
      </c>
      <c r="CZ666" s="3" t="str">
        <f t="shared" si="169"/>
        <v/>
      </c>
      <c r="DA666" s="3" t="str">
        <f t="shared" si="167"/>
        <v/>
      </c>
      <c r="DB666" s="3" t="str">
        <f t="shared" si="167"/>
        <v/>
      </c>
      <c r="DC666" s="3" t="str">
        <f t="shared" si="167"/>
        <v/>
      </c>
      <c r="DD666" s="3" t="str">
        <f t="shared" si="167"/>
        <v/>
      </c>
      <c r="DE666" s="3" t="str">
        <f t="shared" si="167"/>
        <v/>
      </c>
      <c r="DF666" s="3" t="str">
        <f t="shared" si="167"/>
        <v/>
      </c>
      <c r="DG666" s="3" t="str">
        <f t="shared" si="167"/>
        <v/>
      </c>
      <c r="DH666" s="3" t="str">
        <f t="shared" si="166"/>
        <v/>
      </c>
      <c r="DI666" s="3" t="str">
        <f t="shared" si="164"/>
        <v/>
      </c>
      <c r="DJ666" s="3" t="str">
        <f t="shared" si="164"/>
        <v/>
      </c>
      <c r="DK666" s="3" t="str">
        <f t="shared" si="164"/>
        <v/>
      </c>
      <c r="DL666" s="3" t="str">
        <f t="shared" si="164"/>
        <v/>
      </c>
      <c r="DM666" s="3" t="str">
        <f t="shared" si="164"/>
        <v/>
      </c>
      <c r="DN666" s="3" t="str">
        <f t="shared" si="164"/>
        <v/>
      </c>
      <c r="DO666" s="3" t="str">
        <f t="shared" si="164"/>
        <v/>
      </c>
      <c r="DP666" s="3" t="str">
        <f t="shared" si="164"/>
        <v/>
      </c>
      <c r="DQ666" s="3" t="str">
        <f t="shared" si="168"/>
        <v/>
      </c>
      <c r="DR666" s="3" t="str">
        <f t="shared" si="168"/>
        <v/>
      </c>
      <c r="DS666" s="3" t="str">
        <f t="shared" si="168"/>
        <v/>
      </c>
      <c r="DT666" s="3" t="str">
        <f t="shared" si="168"/>
        <v/>
      </c>
      <c r="DU666" s="3" t="str">
        <f t="shared" si="155"/>
        <v/>
      </c>
      <c r="DV666" s="3" t="str">
        <f t="shared" si="155"/>
        <v/>
      </c>
    </row>
    <row r="667" spans="1:126" ht="60">
      <c r="A667" t="s">
        <v>115</v>
      </c>
      <c r="B667">
        <v>2016</v>
      </c>
      <c r="C667" t="s">
        <v>114</v>
      </c>
      <c r="D667">
        <v>106990</v>
      </c>
      <c r="E667" s="31">
        <v>1316215451333</v>
      </c>
      <c r="F667" t="s">
        <v>985</v>
      </c>
      <c r="G667">
        <v>324110</v>
      </c>
      <c r="H667" t="s">
        <v>986</v>
      </c>
      <c r="I667" t="s">
        <v>987</v>
      </c>
      <c r="J667" t="s">
        <v>988</v>
      </c>
      <c r="K667" t="s">
        <v>216</v>
      </c>
      <c r="L667">
        <v>70051</v>
      </c>
      <c r="M667" s="3" t="str">
        <f t="shared" si="161"/>
        <v>89. PRODUCE THE CHEMICAL, 94. AS A MANUFACTURED IMPURITY</v>
      </c>
      <c r="N667" s="3" t="s">
        <v>63</v>
      </c>
      <c r="O667" s="3" t="s">
        <v>1471</v>
      </c>
      <c r="P667">
        <v>93</v>
      </c>
      <c r="Q667">
        <v>138</v>
      </c>
      <c r="R667">
        <v>231</v>
      </c>
      <c r="S667" s="3" t="s">
        <v>1407</v>
      </c>
      <c r="T667" s="3" t="s">
        <v>1405</v>
      </c>
      <c r="U667" s="3" t="s">
        <v>1405</v>
      </c>
      <c r="V667" s="3" t="s">
        <v>1405</v>
      </c>
      <c r="W667" s="3" t="s">
        <v>1405</v>
      </c>
      <c r="X667" s="3" t="s">
        <v>1407</v>
      </c>
      <c r="Y667" s="3" t="s">
        <v>1405</v>
      </c>
      <c r="AE667" s="3" t="s">
        <v>1405</v>
      </c>
      <c r="AR667" s="3" t="s">
        <v>1405</v>
      </c>
      <c r="AS667" s="3" t="s">
        <v>1405</v>
      </c>
      <c r="AT667" s="3" t="s">
        <v>1405</v>
      </c>
      <c r="AV667" s="3" t="s">
        <v>1405</v>
      </c>
      <c r="BD667" s="3" t="s">
        <v>1405</v>
      </c>
      <c r="BK667" s="3" t="s">
        <v>1405</v>
      </c>
      <c r="BU667" s="3" t="str">
        <f t="shared" si="163"/>
        <v>89. PRODUCE THE CHEMICAL</v>
      </c>
      <c r="BV667" s="3" t="str">
        <f t="shared" si="163"/>
        <v/>
      </c>
      <c r="BW667" s="3" t="str">
        <f t="shared" si="162"/>
        <v/>
      </c>
      <c r="BX667" s="3" t="str">
        <f t="shared" si="162"/>
        <v/>
      </c>
      <c r="BY667" s="3" t="str">
        <f t="shared" si="162"/>
        <v/>
      </c>
      <c r="BZ667" s="3" t="str">
        <f t="shared" si="162"/>
        <v>94. AS A MANUFACTURED IMPURITY</v>
      </c>
      <c r="CA667" s="3" t="str">
        <f t="shared" si="162"/>
        <v/>
      </c>
      <c r="CB667" s="3" t="str">
        <f t="shared" si="162"/>
        <v/>
      </c>
      <c r="CC667" s="3" t="str">
        <f t="shared" si="162"/>
        <v/>
      </c>
      <c r="CD667" s="3" t="str">
        <f t="shared" si="162"/>
        <v/>
      </c>
      <c r="CE667" s="3" t="str">
        <f t="shared" si="165"/>
        <v/>
      </c>
      <c r="CF667" s="3" t="str">
        <f t="shared" si="165"/>
        <v/>
      </c>
      <c r="CG667" s="3" t="str">
        <f t="shared" si="165"/>
        <v/>
      </c>
      <c r="CH667" s="3" t="str">
        <f t="shared" si="165"/>
        <v/>
      </c>
      <c r="CI667" s="3" t="str">
        <f t="shared" si="165"/>
        <v/>
      </c>
      <c r="CJ667" s="3" t="str">
        <f t="shared" si="165"/>
        <v/>
      </c>
      <c r="CK667" s="3" t="str">
        <f t="shared" si="165"/>
        <v/>
      </c>
      <c r="CL667" s="3" t="str">
        <f t="shared" si="165"/>
        <v/>
      </c>
      <c r="CM667" s="3" t="str">
        <f t="shared" si="165"/>
        <v/>
      </c>
      <c r="CN667" s="3" t="str">
        <f t="shared" si="165"/>
        <v/>
      </c>
      <c r="CO667" s="3" t="str">
        <f t="shared" si="165"/>
        <v/>
      </c>
      <c r="CP667" s="3" t="str">
        <f t="shared" si="165"/>
        <v/>
      </c>
      <c r="CQ667" s="3" t="str">
        <f t="shared" si="165"/>
        <v/>
      </c>
      <c r="CR667" s="3" t="str">
        <f t="shared" si="165"/>
        <v/>
      </c>
      <c r="CS667" s="3" t="str">
        <f t="shared" si="165"/>
        <v/>
      </c>
      <c r="CT667" s="3" t="str">
        <f t="shared" si="165"/>
        <v/>
      </c>
      <c r="CU667" s="3" t="str">
        <f t="shared" si="169"/>
        <v/>
      </c>
      <c r="CV667" s="3" t="str">
        <f t="shared" si="169"/>
        <v/>
      </c>
      <c r="CW667" s="3" t="str">
        <f t="shared" si="169"/>
        <v/>
      </c>
      <c r="CX667" s="3" t="str">
        <f t="shared" si="169"/>
        <v/>
      </c>
      <c r="CY667" s="3" t="str">
        <f t="shared" si="169"/>
        <v/>
      </c>
      <c r="CZ667" s="3" t="str">
        <f t="shared" si="169"/>
        <v/>
      </c>
      <c r="DA667" s="3" t="str">
        <f t="shared" si="167"/>
        <v/>
      </c>
      <c r="DB667" s="3" t="str">
        <f t="shared" si="167"/>
        <v/>
      </c>
      <c r="DC667" s="3" t="str">
        <f t="shared" si="167"/>
        <v/>
      </c>
      <c r="DD667" s="3" t="str">
        <f t="shared" si="167"/>
        <v/>
      </c>
      <c r="DE667" s="3" t="str">
        <f t="shared" si="167"/>
        <v/>
      </c>
      <c r="DF667" s="3" t="str">
        <f t="shared" si="167"/>
        <v/>
      </c>
      <c r="DG667" s="3" t="str">
        <f t="shared" si="167"/>
        <v/>
      </c>
      <c r="DH667" s="3" t="str">
        <f t="shared" si="166"/>
        <v/>
      </c>
      <c r="DI667" s="3" t="str">
        <f t="shared" si="164"/>
        <v/>
      </c>
      <c r="DJ667" s="3" t="str">
        <f t="shared" si="164"/>
        <v/>
      </c>
      <c r="DK667" s="3" t="str">
        <f t="shared" si="164"/>
        <v/>
      </c>
      <c r="DL667" s="3" t="str">
        <f t="shared" si="164"/>
        <v/>
      </c>
      <c r="DM667" s="3" t="str">
        <f t="shared" si="164"/>
        <v/>
      </c>
      <c r="DN667" s="3" t="str">
        <f t="shared" si="164"/>
        <v/>
      </c>
      <c r="DO667" s="3" t="str">
        <f t="shared" si="164"/>
        <v/>
      </c>
      <c r="DP667" s="3" t="str">
        <f t="shared" si="164"/>
        <v/>
      </c>
      <c r="DQ667" s="3" t="str">
        <f t="shared" si="168"/>
        <v/>
      </c>
      <c r="DR667" s="3" t="str">
        <f t="shared" si="168"/>
        <v/>
      </c>
      <c r="DS667" s="3" t="str">
        <f t="shared" si="168"/>
        <v/>
      </c>
      <c r="DT667" s="3" t="str">
        <f t="shared" si="168"/>
        <v/>
      </c>
      <c r="DU667" s="3" t="str">
        <f t="shared" si="155"/>
        <v/>
      </c>
      <c r="DV667" s="3" t="str">
        <f t="shared" si="155"/>
        <v/>
      </c>
    </row>
    <row r="668" spans="1:126" ht="60">
      <c r="A668" t="s">
        <v>115</v>
      </c>
      <c r="B668">
        <v>2017</v>
      </c>
      <c r="C668" t="s">
        <v>114</v>
      </c>
      <c r="D668">
        <v>106990</v>
      </c>
      <c r="E668" s="31">
        <v>1317216346167</v>
      </c>
      <c r="F668" t="s">
        <v>985</v>
      </c>
      <c r="G668">
        <v>324110</v>
      </c>
      <c r="H668" t="s">
        <v>986</v>
      </c>
      <c r="I668" t="s">
        <v>987</v>
      </c>
      <c r="J668" t="s">
        <v>988</v>
      </c>
      <c r="K668" t="s">
        <v>216</v>
      </c>
      <c r="L668">
        <v>70051</v>
      </c>
      <c r="M668" s="3" t="str">
        <f t="shared" si="161"/>
        <v>89. PRODUCE THE CHEMICAL, 94. AS A MANUFACTURED IMPURITY</v>
      </c>
      <c r="N668" s="3" t="s">
        <v>63</v>
      </c>
      <c r="O668" s="3" t="s">
        <v>1471</v>
      </c>
      <c r="P668">
        <v>52</v>
      </c>
      <c r="Q668">
        <v>188</v>
      </c>
      <c r="R668">
        <v>240</v>
      </c>
      <c r="S668" s="3" t="s">
        <v>1407</v>
      </c>
      <c r="T668" s="3" t="s">
        <v>1405</v>
      </c>
      <c r="U668" s="3" t="s">
        <v>1405</v>
      </c>
      <c r="V668" s="3" t="s">
        <v>1405</v>
      </c>
      <c r="W668" s="3" t="s">
        <v>1405</v>
      </c>
      <c r="X668" s="3" t="s">
        <v>1407</v>
      </c>
      <c r="Y668" s="3" t="s">
        <v>1405</v>
      </c>
      <c r="AE668" s="3" t="s">
        <v>1405</v>
      </c>
      <c r="AR668" s="3" t="s">
        <v>1405</v>
      </c>
      <c r="AS668" s="3" t="s">
        <v>1405</v>
      </c>
      <c r="AT668" s="3" t="s">
        <v>1405</v>
      </c>
      <c r="AV668" s="3" t="s">
        <v>1405</v>
      </c>
      <c r="BD668" s="3" t="s">
        <v>1405</v>
      </c>
      <c r="BK668" s="3" t="s">
        <v>1405</v>
      </c>
      <c r="BU668" s="3" t="str">
        <f t="shared" si="163"/>
        <v>89. PRODUCE THE CHEMICAL</v>
      </c>
      <c r="BV668" s="3" t="str">
        <f t="shared" si="163"/>
        <v/>
      </c>
      <c r="BW668" s="3" t="str">
        <f t="shared" si="162"/>
        <v/>
      </c>
      <c r="BX668" s="3" t="str">
        <f t="shared" si="162"/>
        <v/>
      </c>
      <c r="BY668" s="3" t="str">
        <f t="shared" si="162"/>
        <v/>
      </c>
      <c r="BZ668" s="3" t="str">
        <f t="shared" si="162"/>
        <v>94. AS A MANUFACTURED IMPURITY</v>
      </c>
      <c r="CA668" s="3" t="str">
        <f t="shared" si="162"/>
        <v/>
      </c>
      <c r="CB668" s="3" t="str">
        <f t="shared" si="162"/>
        <v/>
      </c>
      <c r="CC668" s="3" t="str">
        <f t="shared" si="162"/>
        <v/>
      </c>
      <c r="CD668" s="3" t="str">
        <f t="shared" si="162"/>
        <v/>
      </c>
      <c r="CE668" s="3" t="str">
        <f t="shared" si="165"/>
        <v/>
      </c>
      <c r="CF668" s="3" t="str">
        <f t="shared" si="165"/>
        <v/>
      </c>
      <c r="CG668" s="3" t="str">
        <f t="shared" si="165"/>
        <v/>
      </c>
      <c r="CH668" s="3" t="str">
        <f t="shared" si="165"/>
        <v/>
      </c>
      <c r="CI668" s="3" t="str">
        <f t="shared" si="165"/>
        <v/>
      </c>
      <c r="CJ668" s="3" t="str">
        <f t="shared" si="165"/>
        <v/>
      </c>
      <c r="CK668" s="3" t="str">
        <f t="shared" si="165"/>
        <v/>
      </c>
      <c r="CL668" s="3" t="str">
        <f t="shared" si="165"/>
        <v/>
      </c>
      <c r="CM668" s="3" t="str">
        <f t="shared" si="165"/>
        <v/>
      </c>
      <c r="CN668" s="3" t="str">
        <f t="shared" si="165"/>
        <v/>
      </c>
      <c r="CO668" s="3" t="str">
        <f t="shared" si="165"/>
        <v/>
      </c>
      <c r="CP668" s="3" t="str">
        <f t="shared" si="165"/>
        <v/>
      </c>
      <c r="CQ668" s="3" t="str">
        <f t="shared" si="165"/>
        <v/>
      </c>
      <c r="CR668" s="3" t="str">
        <f t="shared" si="165"/>
        <v/>
      </c>
      <c r="CS668" s="3" t="str">
        <f t="shared" si="165"/>
        <v/>
      </c>
      <c r="CT668" s="3" t="str">
        <f t="shared" si="165"/>
        <v/>
      </c>
      <c r="CU668" s="3" t="str">
        <f t="shared" si="169"/>
        <v/>
      </c>
      <c r="CV668" s="3" t="str">
        <f t="shared" si="169"/>
        <v/>
      </c>
      <c r="CW668" s="3" t="str">
        <f t="shared" si="169"/>
        <v/>
      </c>
      <c r="CX668" s="3" t="str">
        <f t="shared" si="169"/>
        <v/>
      </c>
      <c r="CY668" s="3" t="str">
        <f t="shared" si="169"/>
        <v/>
      </c>
      <c r="CZ668" s="3" t="str">
        <f t="shared" si="169"/>
        <v/>
      </c>
      <c r="DA668" s="3" t="str">
        <f t="shared" si="167"/>
        <v/>
      </c>
      <c r="DB668" s="3" t="str">
        <f t="shared" si="167"/>
        <v/>
      </c>
      <c r="DC668" s="3" t="str">
        <f t="shared" si="167"/>
        <v/>
      </c>
      <c r="DD668" s="3" t="str">
        <f t="shared" si="167"/>
        <v/>
      </c>
      <c r="DE668" s="3" t="str">
        <f t="shared" si="167"/>
        <v/>
      </c>
      <c r="DF668" s="3" t="str">
        <f t="shared" si="167"/>
        <v/>
      </c>
      <c r="DG668" s="3" t="str">
        <f t="shared" si="167"/>
        <v/>
      </c>
      <c r="DH668" s="3" t="str">
        <f t="shared" si="166"/>
        <v/>
      </c>
      <c r="DI668" s="3" t="str">
        <f t="shared" si="164"/>
        <v/>
      </c>
      <c r="DJ668" s="3" t="str">
        <f t="shared" si="164"/>
        <v/>
      </c>
      <c r="DK668" s="3" t="str">
        <f t="shared" si="164"/>
        <v/>
      </c>
      <c r="DL668" s="3" t="str">
        <f t="shared" si="164"/>
        <v/>
      </c>
      <c r="DM668" s="3" t="str">
        <f t="shared" si="164"/>
        <v/>
      </c>
      <c r="DN668" s="3" t="str">
        <f t="shared" si="164"/>
        <v/>
      </c>
      <c r="DO668" s="3" t="str">
        <f t="shared" si="164"/>
        <v/>
      </c>
      <c r="DP668" s="3" t="str">
        <f t="shared" si="164"/>
        <v/>
      </c>
      <c r="DQ668" s="3" t="str">
        <f t="shared" si="168"/>
        <v/>
      </c>
      <c r="DR668" s="3" t="str">
        <f t="shared" si="168"/>
        <v/>
      </c>
      <c r="DS668" s="3" t="str">
        <f t="shared" si="168"/>
        <v/>
      </c>
      <c r="DT668" s="3" t="str">
        <f t="shared" si="168"/>
        <v/>
      </c>
      <c r="DU668" s="3" t="str">
        <f t="shared" si="168"/>
        <v/>
      </c>
      <c r="DV668" s="3" t="str">
        <f t="shared" si="168"/>
        <v/>
      </c>
    </row>
    <row r="669" spans="1:126" ht="75">
      <c r="A669" t="s">
        <v>115</v>
      </c>
      <c r="B669">
        <v>2018</v>
      </c>
      <c r="C669" t="s">
        <v>114</v>
      </c>
      <c r="D669">
        <v>106990</v>
      </c>
      <c r="E669" s="31">
        <v>1318217252889</v>
      </c>
      <c r="F669" t="s">
        <v>985</v>
      </c>
      <c r="G669">
        <v>324110</v>
      </c>
      <c r="H669" t="s">
        <v>986</v>
      </c>
      <c r="I669" t="s">
        <v>987</v>
      </c>
      <c r="J669" t="s">
        <v>988</v>
      </c>
      <c r="K669" t="s">
        <v>216</v>
      </c>
      <c r="L669">
        <v>70051</v>
      </c>
      <c r="M669" s="3" t="str">
        <f t="shared" si="161"/>
        <v>89. PRODUCE THE CHEMICAL, 90. IMPORT THE CHEMICAL, 91. ON-SITE USE OF THE CHEMICAL, 94. AS A MANUFACTURED IMPURITY</v>
      </c>
      <c r="N669" s="3" t="s">
        <v>63</v>
      </c>
      <c r="O669" s="3" t="s">
        <v>1471</v>
      </c>
      <c r="P669">
        <v>52</v>
      </c>
      <c r="Q669">
        <v>199</v>
      </c>
      <c r="R669">
        <v>251</v>
      </c>
      <c r="S669" s="3" t="s">
        <v>1407</v>
      </c>
      <c r="T669" s="3" t="s">
        <v>1407</v>
      </c>
      <c r="U669" s="3" t="s">
        <v>1407</v>
      </c>
      <c r="V669" s="3" t="s">
        <v>1405</v>
      </c>
      <c r="W669" s="3" t="s">
        <v>1405</v>
      </c>
      <c r="X669" s="3" t="s">
        <v>1407</v>
      </c>
      <c r="Y669" s="3" t="s">
        <v>1405</v>
      </c>
      <c r="Z669" s="3" t="s">
        <v>1405</v>
      </c>
      <c r="AA669" s="3" t="s">
        <v>1405</v>
      </c>
      <c r="AB669" s="3" t="s">
        <v>1405</v>
      </c>
      <c r="AC669" s="3" t="s">
        <v>1405</v>
      </c>
      <c r="AD669" s="3" t="s">
        <v>1405</v>
      </c>
      <c r="AE669" s="3" t="s">
        <v>1405</v>
      </c>
      <c r="AF669" s="3" t="s">
        <v>1405</v>
      </c>
      <c r="AG669" s="3" t="s">
        <v>1405</v>
      </c>
      <c r="AH669" s="3" t="s">
        <v>1405</v>
      </c>
      <c r="AI669" s="3" t="s">
        <v>1405</v>
      </c>
      <c r="AJ669" s="3" t="s">
        <v>1405</v>
      </c>
      <c r="AK669" s="3" t="s">
        <v>1405</v>
      </c>
      <c r="AL669" s="3" t="s">
        <v>1405</v>
      </c>
      <c r="AM669" s="3" t="s">
        <v>1405</v>
      </c>
      <c r="AN669" s="3" t="s">
        <v>1405</v>
      </c>
      <c r="AO669" s="3" t="s">
        <v>1405</v>
      </c>
      <c r="AP669" s="3" t="s">
        <v>1405</v>
      </c>
      <c r="AQ669" s="3" t="s">
        <v>1405</v>
      </c>
      <c r="AR669" s="3" t="s">
        <v>1405</v>
      </c>
      <c r="AS669" s="3" t="s">
        <v>1405</v>
      </c>
      <c r="AT669" s="3" t="s">
        <v>1405</v>
      </c>
      <c r="AU669" s="3" t="s">
        <v>1405</v>
      </c>
      <c r="AV669" s="3" t="s">
        <v>1405</v>
      </c>
      <c r="AW669" s="3" t="s">
        <v>1405</v>
      </c>
      <c r="AX669" s="3" t="s">
        <v>1405</v>
      </c>
      <c r="AY669" s="3" t="s">
        <v>1405</v>
      </c>
      <c r="AZ669" s="3" t="s">
        <v>1405</v>
      </c>
      <c r="BA669" s="3" t="s">
        <v>1405</v>
      </c>
      <c r="BB669" s="3" t="s">
        <v>1405</v>
      </c>
      <c r="BC669" s="3" t="s">
        <v>1405</v>
      </c>
      <c r="BD669" s="3" t="s">
        <v>1405</v>
      </c>
      <c r="BE669" s="3" t="s">
        <v>1405</v>
      </c>
      <c r="BF669" s="3" t="s">
        <v>1405</v>
      </c>
      <c r="BG669" s="3" t="s">
        <v>1405</v>
      </c>
      <c r="BH669" s="3" t="s">
        <v>1405</v>
      </c>
      <c r="BI669" s="3" t="s">
        <v>1405</v>
      </c>
      <c r="BJ669" s="3" t="s">
        <v>1405</v>
      </c>
      <c r="BK669" s="3" t="s">
        <v>1405</v>
      </c>
      <c r="BL669" s="3" t="s">
        <v>1405</v>
      </c>
      <c r="BM669" s="3" t="s">
        <v>1405</v>
      </c>
      <c r="BN669" s="3" t="s">
        <v>1405</v>
      </c>
      <c r="BO669" s="3" t="s">
        <v>1405</v>
      </c>
      <c r="BP669" s="3" t="s">
        <v>1405</v>
      </c>
      <c r="BQ669" s="3" t="s">
        <v>1405</v>
      </c>
      <c r="BR669" s="3" t="s">
        <v>1405</v>
      </c>
      <c r="BS669" s="3" t="s">
        <v>1405</v>
      </c>
      <c r="BT669" s="3" t="s">
        <v>1405</v>
      </c>
      <c r="BU669" s="3" t="str">
        <f t="shared" si="163"/>
        <v>89. PRODUCE THE CHEMICAL</v>
      </c>
      <c r="BV669" s="3" t="str">
        <f t="shared" si="163"/>
        <v>90. IMPORT THE CHEMICAL</v>
      </c>
      <c r="BW669" s="3" t="str">
        <f t="shared" si="162"/>
        <v>91. ON-SITE USE OF THE CHEMICAL</v>
      </c>
      <c r="BX669" s="3" t="str">
        <f t="shared" si="162"/>
        <v/>
      </c>
      <c r="BY669" s="3" t="str">
        <f t="shared" si="162"/>
        <v/>
      </c>
      <c r="BZ669" s="3" t="str">
        <f t="shared" si="162"/>
        <v>94. AS A MANUFACTURED IMPURITY</v>
      </c>
      <c r="CA669" s="3" t="str">
        <f t="shared" si="162"/>
        <v/>
      </c>
      <c r="CB669" s="3" t="str">
        <f t="shared" si="162"/>
        <v/>
      </c>
      <c r="CC669" s="3" t="str">
        <f t="shared" si="162"/>
        <v/>
      </c>
      <c r="CD669" s="3" t="str">
        <f t="shared" si="162"/>
        <v/>
      </c>
      <c r="CE669" s="3" t="str">
        <f t="shared" si="165"/>
        <v/>
      </c>
      <c r="CF669" s="3" t="str">
        <f t="shared" si="165"/>
        <v/>
      </c>
      <c r="CG669" s="3" t="str">
        <f t="shared" si="165"/>
        <v/>
      </c>
      <c r="CH669" s="3" t="str">
        <f t="shared" si="165"/>
        <v/>
      </c>
      <c r="CI669" s="3" t="str">
        <f t="shared" si="165"/>
        <v/>
      </c>
      <c r="CJ669" s="3" t="str">
        <f t="shared" si="165"/>
        <v/>
      </c>
      <c r="CK669" s="3" t="str">
        <f t="shared" si="165"/>
        <v/>
      </c>
      <c r="CL669" s="3" t="str">
        <f t="shared" si="165"/>
        <v/>
      </c>
      <c r="CM669" s="3" t="str">
        <f t="shared" si="165"/>
        <v/>
      </c>
      <c r="CN669" s="3" t="str">
        <f t="shared" si="165"/>
        <v/>
      </c>
      <c r="CO669" s="3" t="str">
        <f t="shared" si="165"/>
        <v/>
      </c>
      <c r="CP669" s="3" t="str">
        <f t="shared" si="165"/>
        <v/>
      </c>
      <c r="CQ669" s="3" t="str">
        <f t="shared" si="165"/>
        <v/>
      </c>
      <c r="CR669" s="3" t="str">
        <f t="shared" si="165"/>
        <v/>
      </c>
      <c r="CS669" s="3" t="str">
        <f t="shared" si="165"/>
        <v/>
      </c>
      <c r="CT669" s="3" t="str">
        <f t="shared" si="165"/>
        <v/>
      </c>
      <c r="CU669" s="3" t="str">
        <f t="shared" si="169"/>
        <v/>
      </c>
      <c r="CV669" s="3" t="str">
        <f t="shared" si="169"/>
        <v/>
      </c>
      <c r="CW669" s="3" t="str">
        <f t="shared" si="169"/>
        <v/>
      </c>
      <c r="CX669" s="3" t="str">
        <f t="shared" si="169"/>
        <v/>
      </c>
      <c r="CY669" s="3" t="str">
        <f t="shared" si="169"/>
        <v/>
      </c>
      <c r="CZ669" s="3" t="str">
        <f t="shared" si="169"/>
        <v/>
      </c>
      <c r="DA669" s="3" t="str">
        <f t="shared" si="167"/>
        <v/>
      </c>
      <c r="DB669" s="3" t="str">
        <f t="shared" si="167"/>
        <v/>
      </c>
      <c r="DC669" s="3" t="str">
        <f t="shared" si="167"/>
        <v/>
      </c>
      <c r="DD669" s="3" t="str">
        <f t="shared" si="167"/>
        <v/>
      </c>
      <c r="DE669" s="3" t="str">
        <f t="shared" si="167"/>
        <v/>
      </c>
      <c r="DF669" s="3" t="str">
        <f t="shared" si="167"/>
        <v/>
      </c>
      <c r="DG669" s="3" t="str">
        <f t="shared" si="167"/>
        <v/>
      </c>
      <c r="DH669" s="3" t="str">
        <f t="shared" si="166"/>
        <v/>
      </c>
      <c r="DI669" s="3" t="str">
        <f t="shared" si="164"/>
        <v/>
      </c>
      <c r="DJ669" s="3" t="str">
        <f t="shared" si="164"/>
        <v/>
      </c>
      <c r="DK669" s="3" t="str">
        <f t="shared" si="164"/>
        <v/>
      </c>
      <c r="DL669" s="3" t="str">
        <f t="shared" si="164"/>
        <v/>
      </c>
      <c r="DM669" s="3" t="str">
        <f t="shared" si="164"/>
        <v/>
      </c>
      <c r="DN669" s="3" t="str">
        <f t="shared" si="164"/>
        <v/>
      </c>
      <c r="DO669" s="3" t="str">
        <f t="shared" si="164"/>
        <v/>
      </c>
      <c r="DP669" s="3" t="str">
        <f t="shared" si="164"/>
        <v/>
      </c>
      <c r="DQ669" s="3" t="str">
        <f t="shared" si="168"/>
        <v/>
      </c>
      <c r="DR669" s="3" t="str">
        <f t="shared" si="168"/>
        <v/>
      </c>
      <c r="DS669" s="3" t="str">
        <f t="shared" si="168"/>
        <v/>
      </c>
      <c r="DT669" s="3" t="str">
        <f t="shared" si="168"/>
        <v/>
      </c>
      <c r="DU669" s="3" t="str">
        <f t="shared" si="168"/>
        <v/>
      </c>
      <c r="DV669" s="3" t="str">
        <f t="shared" si="168"/>
        <v/>
      </c>
    </row>
    <row r="670" spans="1:126" ht="105">
      <c r="A670" t="s">
        <v>115</v>
      </c>
      <c r="B670">
        <v>2019</v>
      </c>
      <c r="C670" t="s">
        <v>114</v>
      </c>
      <c r="D670">
        <v>106990</v>
      </c>
      <c r="E670" s="31">
        <v>1319218399222</v>
      </c>
      <c r="F670" t="s">
        <v>985</v>
      </c>
      <c r="G670">
        <v>324110</v>
      </c>
      <c r="H670" t="s">
        <v>986</v>
      </c>
      <c r="I670" t="s">
        <v>987</v>
      </c>
      <c r="J670" t="s">
        <v>988</v>
      </c>
      <c r="K670" t="s">
        <v>216</v>
      </c>
      <c r="L670">
        <v>70051</v>
      </c>
      <c r="M670" s="3" t="str">
        <f t="shared" si="161"/>
        <v>89. PRODUCE THE CHEMICAL, 90. IMPORT THE CHEMICAL, 91. ON-SITE USE OF THE CHEMICAL, 94. AS A MANUFACTURED IMPURITY, 101. ADDED AS A FORMULATION COMPONENT, 113. P299  OTHER</v>
      </c>
      <c r="N670" s="3" t="s">
        <v>63</v>
      </c>
      <c r="O670" s="3" t="s">
        <v>1471</v>
      </c>
      <c r="P670">
        <v>46</v>
      </c>
      <c r="Q670">
        <v>122</v>
      </c>
      <c r="R670">
        <v>168</v>
      </c>
      <c r="S670" s="3" t="s">
        <v>1407</v>
      </c>
      <c r="T670" s="3" t="s">
        <v>1407</v>
      </c>
      <c r="U670" s="3" t="s">
        <v>1407</v>
      </c>
      <c r="V670" s="3" t="s">
        <v>1405</v>
      </c>
      <c r="W670" s="3" t="s">
        <v>1405</v>
      </c>
      <c r="X670" s="3" t="s">
        <v>1407</v>
      </c>
      <c r="Y670" s="3" t="s">
        <v>1405</v>
      </c>
      <c r="Z670" s="3" t="s">
        <v>1405</v>
      </c>
      <c r="AA670" s="3" t="s">
        <v>1405</v>
      </c>
      <c r="AB670" s="3" t="s">
        <v>1405</v>
      </c>
      <c r="AC670" s="3" t="s">
        <v>1405</v>
      </c>
      <c r="AD670" s="3" t="s">
        <v>1405</v>
      </c>
      <c r="AE670" s="3" t="s">
        <v>1407</v>
      </c>
      <c r="AF670" s="3" t="s">
        <v>1405</v>
      </c>
      <c r="AG670" s="3" t="s">
        <v>1405</v>
      </c>
      <c r="AH670" s="3" t="s">
        <v>1405</v>
      </c>
      <c r="AI670" s="3" t="s">
        <v>1405</v>
      </c>
      <c r="AJ670" s="3" t="s">
        <v>1405</v>
      </c>
      <c r="AK670" s="3" t="s">
        <v>1405</v>
      </c>
      <c r="AL670" s="3" t="s">
        <v>1405</v>
      </c>
      <c r="AM670" s="3" t="s">
        <v>1405</v>
      </c>
      <c r="AN670" s="3" t="s">
        <v>1405</v>
      </c>
      <c r="AO670" s="3" t="s">
        <v>1405</v>
      </c>
      <c r="AP670" s="3" t="s">
        <v>1405</v>
      </c>
      <c r="AQ670" s="3" t="s">
        <v>1407</v>
      </c>
      <c r="AR670" s="3" t="s">
        <v>1405</v>
      </c>
      <c r="AS670" s="3" t="s">
        <v>1405</v>
      </c>
      <c r="AT670" s="3" t="s">
        <v>1405</v>
      </c>
      <c r="AU670" s="3" t="s">
        <v>1405</v>
      </c>
      <c r="AV670" s="3" t="s">
        <v>1405</v>
      </c>
      <c r="AW670" s="3" t="s">
        <v>1405</v>
      </c>
      <c r="AX670" s="3" t="s">
        <v>1405</v>
      </c>
      <c r="AY670" s="3" t="s">
        <v>1405</v>
      </c>
      <c r="AZ670" s="3" t="s">
        <v>1405</v>
      </c>
      <c r="BA670" s="3" t="s">
        <v>1405</v>
      </c>
      <c r="BB670" s="3" t="s">
        <v>1405</v>
      </c>
      <c r="BC670" s="3" t="s">
        <v>1405</v>
      </c>
      <c r="BD670" s="3" t="s">
        <v>1405</v>
      </c>
      <c r="BE670" s="3" t="s">
        <v>1405</v>
      </c>
      <c r="BF670" s="3" t="s">
        <v>1405</v>
      </c>
      <c r="BG670" s="3" t="s">
        <v>1405</v>
      </c>
      <c r="BH670" s="3" t="s">
        <v>1405</v>
      </c>
      <c r="BI670" s="3" t="s">
        <v>1405</v>
      </c>
      <c r="BJ670" s="3" t="s">
        <v>1405</v>
      </c>
      <c r="BK670" s="3" t="s">
        <v>1405</v>
      </c>
      <c r="BL670" s="3" t="s">
        <v>1405</v>
      </c>
      <c r="BM670" s="3" t="s">
        <v>1405</v>
      </c>
      <c r="BN670" s="3" t="s">
        <v>1405</v>
      </c>
      <c r="BO670" s="3" t="s">
        <v>1405</v>
      </c>
      <c r="BP670" s="3" t="s">
        <v>1405</v>
      </c>
      <c r="BQ670" s="3" t="s">
        <v>1405</v>
      </c>
      <c r="BR670" s="3" t="s">
        <v>1405</v>
      </c>
      <c r="BS670" s="3" t="s">
        <v>1405</v>
      </c>
      <c r="BT670" s="3" t="s">
        <v>1405</v>
      </c>
      <c r="BU670" s="3" t="str">
        <f t="shared" si="163"/>
        <v>89. PRODUCE THE CHEMICAL</v>
      </c>
      <c r="BV670" s="3" t="str">
        <f t="shared" si="163"/>
        <v>90. IMPORT THE CHEMICAL</v>
      </c>
      <c r="BW670" s="3" t="str">
        <f t="shared" si="162"/>
        <v>91. ON-SITE USE OF THE CHEMICAL</v>
      </c>
      <c r="BX670" s="3" t="str">
        <f t="shared" si="162"/>
        <v/>
      </c>
      <c r="BY670" s="3" t="str">
        <f t="shared" si="162"/>
        <v/>
      </c>
      <c r="BZ670" s="3" t="str">
        <f t="shared" si="162"/>
        <v>94. AS A MANUFACTURED IMPURITY</v>
      </c>
      <c r="CA670" s="3" t="str">
        <f t="shared" si="162"/>
        <v/>
      </c>
      <c r="CB670" s="3" t="str">
        <f t="shared" si="162"/>
        <v/>
      </c>
      <c r="CC670" s="3" t="str">
        <f t="shared" si="162"/>
        <v/>
      </c>
      <c r="CD670" s="3" t="str">
        <f t="shared" si="162"/>
        <v/>
      </c>
      <c r="CE670" s="3" t="str">
        <f t="shared" si="165"/>
        <v/>
      </c>
      <c r="CF670" s="3" t="str">
        <f t="shared" si="165"/>
        <v/>
      </c>
      <c r="CG670" s="3" t="str">
        <f t="shared" si="165"/>
        <v>101. ADDED AS A FORMULATION COMPONENT</v>
      </c>
      <c r="CH670" s="3" t="str">
        <f t="shared" si="165"/>
        <v/>
      </c>
      <c r="CI670" s="3" t="str">
        <f t="shared" si="165"/>
        <v/>
      </c>
      <c r="CJ670" s="3" t="str">
        <f t="shared" si="165"/>
        <v/>
      </c>
      <c r="CK670" s="3" t="str">
        <f t="shared" si="165"/>
        <v/>
      </c>
      <c r="CL670" s="3" t="str">
        <f t="shared" si="165"/>
        <v/>
      </c>
      <c r="CM670" s="3" t="str">
        <f t="shared" si="165"/>
        <v/>
      </c>
      <c r="CN670" s="3" t="str">
        <f t="shared" si="165"/>
        <v/>
      </c>
      <c r="CO670" s="3" t="str">
        <f t="shared" si="165"/>
        <v/>
      </c>
      <c r="CP670" s="3" t="str">
        <f t="shared" si="165"/>
        <v/>
      </c>
      <c r="CQ670" s="3" t="str">
        <f t="shared" si="165"/>
        <v/>
      </c>
      <c r="CR670" s="3" t="str">
        <f t="shared" si="165"/>
        <v/>
      </c>
      <c r="CS670" s="3" t="str">
        <f t="shared" si="165"/>
        <v>113. P299  OTHER</v>
      </c>
      <c r="CT670" s="3" t="str">
        <f t="shared" si="165"/>
        <v/>
      </c>
      <c r="CU670" s="3" t="str">
        <f t="shared" si="169"/>
        <v/>
      </c>
      <c r="CV670" s="3" t="str">
        <f t="shared" si="169"/>
        <v/>
      </c>
      <c r="CW670" s="3" t="str">
        <f t="shared" si="169"/>
        <v/>
      </c>
      <c r="CX670" s="3" t="str">
        <f t="shared" si="169"/>
        <v/>
      </c>
      <c r="CY670" s="3" t="str">
        <f t="shared" si="169"/>
        <v/>
      </c>
      <c r="CZ670" s="3" t="str">
        <f t="shared" si="169"/>
        <v/>
      </c>
      <c r="DA670" s="3" t="str">
        <f t="shared" si="167"/>
        <v/>
      </c>
      <c r="DB670" s="3" t="str">
        <f t="shared" si="167"/>
        <v/>
      </c>
      <c r="DC670" s="3" t="str">
        <f t="shared" si="167"/>
        <v/>
      </c>
      <c r="DD670" s="3" t="str">
        <f t="shared" si="167"/>
        <v/>
      </c>
      <c r="DE670" s="3" t="str">
        <f t="shared" si="167"/>
        <v/>
      </c>
      <c r="DF670" s="3" t="str">
        <f t="shared" si="167"/>
        <v/>
      </c>
      <c r="DG670" s="3" t="str">
        <f t="shared" si="167"/>
        <v/>
      </c>
      <c r="DH670" s="3" t="str">
        <f t="shared" si="166"/>
        <v/>
      </c>
      <c r="DI670" s="3" t="str">
        <f t="shared" si="164"/>
        <v/>
      </c>
      <c r="DJ670" s="3" t="str">
        <f t="shared" si="164"/>
        <v/>
      </c>
      <c r="DK670" s="3" t="str">
        <f t="shared" si="164"/>
        <v/>
      </c>
      <c r="DL670" s="3" t="str">
        <f t="shared" si="164"/>
        <v/>
      </c>
      <c r="DM670" s="3" t="str">
        <f t="shared" si="164"/>
        <v/>
      </c>
      <c r="DN670" s="3" t="str">
        <f t="shared" si="164"/>
        <v/>
      </c>
      <c r="DO670" s="3" t="str">
        <f t="shared" si="164"/>
        <v/>
      </c>
      <c r="DP670" s="3" t="str">
        <f t="shared" si="164"/>
        <v/>
      </c>
      <c r="DQ670" s="3" t="str">
        <f t="shared" si="168"/>
        <v/>
      </c>
      <c r="DR670" s="3" t="str">
        <f t="shared" si="168"/>
        <v/>
      </c>
      <c r="DS670" s="3" t="str">
        <f t="shared" si="168"/>
        <v/>
      </c>
      <c r="DT670" s="3" t="str">
        <f t="shared" si="168"/>
        <v/>
      </c>
      <c r="DU670" s="3" t="str">
        <f t="shared" si="168"/>
        <v/>
      </c>
      <c r="DV670" s="3" t="str">
        <f t="shared" si="168"/>
        <v/>
      </c>
    </row>
    <row r="671" spans="1:126" ht="75">
      <c r="A671" t="s">
        <v>115</v>
      </c>
      <c r="B671">
        <v>2020</v>
      </c>
      <c r="C671" t="s">
        <v>114</v>
      </c>
      <c r="D671">
        <v>106990</v>
      </c>
      <c r="E671" s="31">
        <v>1320218939736</v>
      </c>
      <c r="F671" t="s">
        <v>985</v>
      </c>
      <c r="G671">
        <v>324110</v>
      </c>
      <c r="H671" t="s">
        <v>986</v>
      </c>
      <c r="I671" t="s">
        <v>987</v>
      </c>
      <c r="J671" t="s">
        <v>988</v>
      </c>
      <c r="K671" t="s">
        <v>216</v>
      </c>
      <c r="L671">
        <v>70051</v>
      </c>
      <c r="M671" s="3" t="str">
        <f t="shared" si="161"/>
        <v>89. PRODUCE THE CHEMICAL, 91. ON-SITE USE OF THE CHEMICAL, 94. AS A MANUFACTURED IMPURITY, 116. AS A PROCESS IMPURITY, 133. ANCILLARY OR OTHER USE, 137. Z304  FUEL</v>
      </c>
      <c r="N671" s="3" t="s">
        <v>63</v>
      </c>
      <c r="O671" s="3" t="s">
        <v>1471</v>
      </c>
      <c r="P671">
        <v>41</v>
      </c>
      <c r="Q671">
        <v>92</v>
      </c>
      <c r="R671">
        <v>133</v>
      </c>
      <c r="S671" s="3" t="s">
        <v>1407</v>
      </c>
      <c r="T671" s="3" t="s">
        <v>1405</v>
      </c>
      <c r="U671" s="3" t="s">
        <v>1407</v>
      </c>
      <c r="V671" s="3" t="s">
        <v>1405</v>
      </c>
      <c r="W671" s="3" t="s">
        <v>1405</v>
      </c>
      <c r="X671" s="3" t="s">
        <v>1407</v>
      </c>
      <c r="Y671" s="3" t="s">
        <v>1405</v>
      </c>
      <c r="Z671" s="3" t="s">
        <v>1405</v>
      </c>
      <c r="AA671" s="3" t="s">
        <v>1405</v>
      </c>
      <c r="AB671" s="3" t="s">
        <v>1405</v>
      </c>
      <c r="AC671" s="3" t="s">
        <v>1405</v>
      </c>
      <c r="AD671" s="3" t="s">
        <v>1405</v>
      </c>
      <c r="AE671" s="3" t="s">
        <v>1405</v>
      </c>
      <c r="AF671" s="3" t="s">
        <v>1405</v>
      </c>
      <c r="AG671" s="3" t="s">
        <v>1405</v>
      </c>
      <c r="AH671" s="3" t="s">
        <v>1405</v>
      </c>
      <c r="AI671" s="3" t="s">
        <v>1405</v>
      </c>
      <c r="AJ671" s="3" t="s">
        <v>1405</v>
      </c>
      <c r="AK671" s="3" t="s">
        <v>1405</v>
      </c>
      <c r="AL671" s="3" t="s">
        <v>1405</v>
      </c>
      <c r="AM671" s="3" t="s">
        <v>1405</v>
      </c>
      <c r="AN671" s="3" t="s">
        <v>1405</v>
      </c>
      <c r="AO671" s="3" t="s">
        <v>1405</v>
      </c>
      <c r="AP671" s="3" t="s">
        <v>1405</v>
      </c>
      <c r="AQ671" s="3" t="s">
        <v>1405</v>
      </c>
      <c r="AR671" s="3" t="s">
        <v>1405</v>
      </c>
      <c r="AS671" s="3" t="s">
        <v>1405</v>
      </c>
      <c r="AT671" s="3" t="s">
        <v>1407</v>
      </c>
      <c r="AU671" s="3" t="s">
        <v>1405</v>
      </c>
      <c r="AV671" s="3" t="s">
        <v>1405</v>
      </c>
      <c r="AW671" s="3" t="s">
        <v>1405</v>
      </c>
      <c r="AX671" s="3" t="s">
        <v>1405</v>
      </c>
      <c r="AY671" s="3" t="s">
        <v>1405</v>
      </c>
      <c r="AZ671" s="3" t="s">
        <v>1405</v>
      </c>
      <c r="BA671" s="3" t="s">
        <v>1405</v>
      </c>
      <c r="BB671" s="3" t="s">
        <v>1405</v>
      </c>
      <c r="BC671" s="3" t="s">
        <v>1405</v>
      </c>
      <c r="BD671" s="3" t="s">
        <v>1405</v>
      </c>
      <c r="BE671" s="3" t="s">
        <v>1405</v>
      </c>
      <c r="BF671" s="3" t="s">
        <v>1405</v>
      </c>
      <c r="BG671" s="3" t="s">
        <v>1405</v>
      </c>
      <c r="BH671" s="3" t="s">
        <v>1405</v>
      </c>
      <c r="BI671" s="3" t="s">
        <v>1405</v>
      </c>
      <c r="BJ671" s="3" t="s">
        <v>1405</v>
      </c>
      <c r="BK671" s="3" t="s">
        <v>1407</v>
      </c>
      <c r="BL671" s="3" t="s">
        <v>1405</v>
      </c>
      <c r="BM671" s="3" t="s">
        <v>1405</v>
      </c>
      <c r="BN671" s="3" t="s">
        <v>1405</v>
      </c>
      <c r="BO671" s="3" t="s">
        <v>1407</v>
      </c>
      <c r="BP671" s="3" t="s">
        <v>1405</v>
      </c>
      <c r="BQ671" s="3" t="s">
        <v>1405</v>
      </c>
      <c r="BR671" s="3" t="s">
        <v>1405</v>
      </c>
      <c r="BS671" s="3" t="s">
        <v>1405</v>
      </c>
      <c r="BT671" s="3" t="s">
        <v>1405</v>
      </c>
      <c r="BU671" s="3" t="str">
        <f t="shared" si="163"/>
        <v>89. PRODUCE THE CHEMICAL</v>
      </c>
      <c r="BV671" s="3" t="str">
        <f t="shared" si="163"/>
        <v/>
      </c>
      <c r="BW671" s="3" t="str">
        <f t="shared" si="162"/>
        <v>91. ON-SITE USE OF THE CHEMICAL</v>
      </c>
      <c r="BX671" s="3" t="str">
        <f t="shared" si="162"/>
        <v/>
      </c>
      <c r="BY671" s="3" t="str">
        <f t="shared" si="162"/>
        <v/>
      </c>
      <c r="BZ671" s="3" t="str">
        <f t="shared" si="162"/>
        <v>94. AS A MANUFACTURED IMPURITY</v>
      </c>
      <c r="CA671" s="3" t="str">
        <f t="shared" si="162"/>
        <v/>
      </c>
      <c r="CB671" s="3" t="str">
        <f t="shared" si="162"/>
        <v/>
      </c>
      <c r="CC671" s="3" t="str">
        <f t="shared" si="162"/>
        <v/>
      </c>
      <c r="CD671" s="3" t="str">
        <f t="shared" si="162"/>
        <v/>
      </c>
      <c r="CE671" s="3" t="str">
        <f t="shared" si="165"/>
        <v/>
      </c>
      <c r="CF671" s="3" t="str">
        <f t="shared" si="165"/>
        <v/>
      </c>
      <c r="CG671" s="3" t="str">
        <f t="shared" si="165"/>
        <v/>
      </c>
      <c r="CH671" s="3" t="str">
        <f t="shared" si="165"/>
        <v/>
      </c>
      <c r="CI671" s="3" t="str">
        <f t="shared" si="165"/>
        <v/>
      </c>
      <c r="CJ671" s="3" t="str">
        <f t="shared" si="165"/>
        <v/>
      </c>
      <c r="CK671" s="3" t="str">
        <f t="shared" si="165"/>
        <v/>
      </c>
      <c r="CL671" s="3" t="str">
        <f t="shared" si="165"/>
        <v/>
      </c>
      <c r="CM671" s="3" t="str">
        <f t="shared" si="165"/>
        <v/>
      </c>
      <c r="CN671" s="3" t="str">
        <f t="shared" si="165"/>
        <v/>
      </c>
      <c r="CO671" s="3" t="str">
        <f t="shared" si="165"/>
        <v/>
      </c>
      <c r="CP671" s="3" t="str">
        <f t="shared" si="165"/>
        <v/>
      </c>
      <c r="CQ671" s="3" t="str">
        <f t="shared" si="165"/>
        <v/>
      </c>
      <c r="CR671" s="3" t="str">
        <f t="shared" si="165"/>
        <v/>
      </c>
      <c r="CS671" s="3" t="str">
        <f t="shared" si="165"/>
        <v/>
      </c>
      <c r="CT671" s="3" t="str">
        <f t="shared" si="165"/>
        <v/>
      </c>
      <c r="CU671" s="3" t="str">
        <f t="shared" si="169"/>
        <v/>
      </c>
      <c r="CV671" s="3" t="str">
        <f t="shared" si="169"/>
        <v>116. AS A PROCESS IMPURITY</v>
      </c>
      <c r="CW671" s="3" t="str">
        <f t="shared" si="169"/>
        <v/>
      </c>
      <c r="CX671" s="3" t="str">
        <f t="shared" si="169"/>
        <v/>
      </c>
      <c r="CY671" s="3" t="str">
        <f t="shared" si="169"/>
        <v/>
      </c>
      <c r="CZ671" s="3" t="str">
        <f t="shared" si="169"/>
        <v/>
      </c>
      <c r="DA671" s="3" t="str">
        <f t="shared" si="167"/>
        <v/>
      </c>
      <c r="DB671" s="3" t="str">
        <f t="shared" si="167"/>
        <v/>
      </c>
      <c r="DC671" s="3" t="str">
        <f t="shared" si="167"/>
        <v/>
      </c>
      <c r="DD671" s="3" t="str">
        <f t="shared" si="167"/>
        <v/>
      </c>
      <c r="DE671" s="3" t="str">
        <f t="shared" si="167"/>
        <v/>
      </c>
      <c r="DF671" s="3" t="str">
        <f t="shared" si="167"/>
        <v/>
      </c>
      <c r="DG671" s="3" t="str">
        <f t="shared" si="167"/>
        <v/>
      </c>
      <c r="DH671" s="3" t="str">
        <f t="shared" si="166"/>
        <v/>
      </c>
      <c r="DI671" s="3" t="str">
        <f t="shared" si="164"/>
        <v/>
      </c>
      <c r="DJ671" s="3" t="str">
        <f t="shared" si="164"/>
        <v/>
      </c>
      <c r="DK671" s="3" t="str">
        <f t="shared" si="164"/>
        <v/>
      </c>
      <c r="DL671" s="3" t="str">
        <f t="shared" si="164"/>
        <v/>
      </c>
      <c r="DM671" s="3" t="str">
        <f t="shared" si="164"/>
        <v>133. ANCILLARY OR OTHER USE</v>
      </c>
      <c r="DN671" s="3" t="str">
        <f t="shared" si="164"/>
        <v/>
      </c>
      <c r="DO671" s="3" t="str">
        <f t="shared" si="164"/>
        <v/>
      </c>
      <c r="DP671" s="3" t="str">
        <f t="shared" si="164"/>
        <v/>
      </c>
      <c r="DQ671" s="3" t="str">
        <f t="shared" si="168"/>
        <v>137. Z304  FUEL</v>
      </c>
      <c r="DR671" s="3" t="str">
        <f t="shared" si="168"/>
        <v/>
      </c>
      <c r="DS671" s="3" t="str">
        <f t="shared" si="168"/>
        <v/>
      </c>
      <c r="DT671" s="3" t="str">
        <f t="shared" si="168"/>
        <v/>
      </c>
      <c r="DU671" s="3" t="str">
        <f t="shared" si="168"/>
        <v/>
      </c>
      <c r="DV671" s="3" t="str">
        <f t="shared" si="168"/>
        <v/>
      </c>
    </row>
    <row r="672" spans="1:126" ht="105">
      <c r="A672" t="s">
        <v>115</v>
      </c>
      <c r="B672">
        <v>2021</v>
      </c>
      <c r="C672" t="s">
        <v>114</v>
      </c>
      <c r="D672">
        <v>106990</v>
      </c>
      <c r="E672" s="31">
        <v>1321220023877</v>
      </c>
      <c r="F672" t="s">
        <v>985</v>
      </c>
      <c r="G672">
        <v>324110</v>
      </c>
      <c r="H672" t="s">
        <v>986</v>
      </c>
      <c r="I672" t="s">
        <v>987</v>
      </c>
      <c r="J672" t="s">
        <v>988</v>
      </c>
      <c r="K672" t="s">
        <v>216</v>
      </c>
      <c r="L672">
        <v>70051</v>
      </c>
      <c r="M672" s="3" t="str">
        <f t="shared" si="161"/>
        <v>89. PRODUCE THE CHEMICAL, 90. IMPORT THE CHEMICAL, 91. ON-SITE USE OF THE CHEMICAL, 94. AS A MANUFACTURED IMPURITY, 101. ADDED AS A FORMULATION COMPONENT, 113. P299  OTHER</v>
      </c>
      <c r="N672" s="3" t="s">
        <v>63</v>
      </c>
      <c r="O672" s="3" t="s">
        <v>1471</v>
      </c>
      <c r="P672">
        <v>32</v>
      </c>
      <c r="Q672">
        <v>88</v>
      </c>
      <c r="R672">
        <v>120</v>
      </c>
      <c r="S672" s="3" t="s">
        <v>1407</v>
      </c>
      <c r="T672" s="3" t="s">
        <v>1407</v>
      </c>
      <c r="U672" s="3" t="s">
        <v>1407</v>
      </c>
      <c r="V672" s="3" t="s">
        <v>1405</v>
      </c>
      <c r="W672" s="3" t="s">
        <v>1405</v>
      </c>
      <c r="X672" s="3" t="s">
        <v>1407</v>
      </c>
      <c r="Y672" s="3" t="s">
        <v>1405</v>
      </c>
      <c r="Z672" s="3" t="s">
        <v>1405</v>
      </c>
      <c r="AA672" s="3" t="s">
        <v>1405</v>
      </c>
      <c r="AB672" s="3" t="s">
        <v>1405</v>
      </c>
      <c r="AC672" s="3" t="s">
        <v>1405</v>
      </c>
      <c r="AD672" s="3" t="s">
        <v>1405</v>
      </c>
      <c r="AE672" s="3" t="s">
        <v>1407</v>
      </c>
      <c r="AF672" s="3" t="s">
        <v>1405</v>
      </c>
      <c r="AG672" s="3" t="s">
        <v>1405</v>
      </c>
      <c r="AH672" s="3" t="s">
        <v>1405</v>
      </c>
      <c r="AI672" s="3" t="s">
        <v>1405</v>
      </c>
      <c r="AJ672" s="3" t="s">
        <v>1405</v>
      </c>
      <c r="AK672" s="3" t="s">
        <v>1405</v>
      </c>
      <c r="AL672" s="3" t="s">
        <v>1405</v>
      </c>
      <c r="AM672" s="3" t="s">
        <v>1405</v>
      </c>
      <c r="AN672" s="3" t="s">
        <v>1405</v>
      </c>
      <c r="AO672" s="3" t="s">
        <v>1405</v>
      </c>
      <c r="AP672" s="3" t="s">
        <v>1405</v>
      </c>
      <c r="AQ672" s="3" t="s">
        <v>1407</v>
      </c>
      <c r="AR672" s="3" t="s">
        <v>1405</v>
      </c>
      <c r="AS672" s="3" t="s">
        <v>1405</v>
      </c>
      <c r="AT672" s="3" t="s">
        <v>1405</v>
      </c>
      <c r="AU672" s="3" t="s">
        <v>1405</v>
      </c>
      <c r="AV672" s="3" t="s">
        <v>1405</v>
      </c>
      <c r="AW672" s="3" t="s">
        <v>1405</v>
      </c>
      <c r="AX672" s="3" t="s">
        <v>1405</v>
      </c>
      <c r="AY672" s="3" t="s">
        <v>1405</v>
      </c>
      <c r="AZ672" s="3" t="s">
        <v>1405</v>
      </c>
      <c r="BA672" s="3" t="s">
        <v>1405</v>
      </c>
      <c r="BB672" s="3" t="s">
        <v>1405</v>
      </c>
      <c r="BC672" s="3" t="s">
        <v>1405</v>
      </c>
      <c r="BD672" s="3" t="s">
        <v>1405</v>
      </c>
      <c r="BE672" s="3" t="s">
        <v>1405</v>
      </c>
      <c r="BF672" s="3" t="s">
        <v>1405</v>
      </c>
      <c r="BG672" s="3" t="s">
        <v>1405</v>
      </c>
      <c r="BH672" s="3" t="s">
        <v>1405</v>
      </c>
      <c r="BI672" s="3" t="s">
        <v>1405</v>
      </c>
      <c r="BJ672" s="3" t="s">
        <v>1405</v>
      </c>
      <c r="BK672" s="3" t="s">
        <v>1405</v>
      </c>
      <c r="BL672" s="3" t="s">
        <v>1405</v>
      </c>
      <c r="BM672" s="3" t="s">
        <v>1405</v>
      </c>
      <c r="BN672" s="3" t="s">
        <v>1405</v>
      </c>
      <c r="BO672" s="3" t="s">
        <v>1405</v>
      </c>
      <c r="BP672" s="3" t="s">
        <v>1405</v>
      </c>
      <c r="BQ672" s="3" t="s">
        <v>1405</v>
      </c>
      <c r="BR672" s="3" t="s">
        <v>1405</v>
      </c>
      <c r="BS672" s="3" t="s">
        <v>1405</v>
      </c>
      <c r="BT672" s="3" t="s">
        <v>1405</v>
      </c>
      <c r="BU672" s="3" t="str">
        <f t="shared" si="163"/>
        <v>89. PRODUCE THE CHEMICAL</v>
      </c>
      <c r="BV672" s="3" t="str">
        <f t="shared" si="163"/>
        <v>90. IMPORT THE CHEMICAL</v>
      </c>
      <c r="BW672" s="3" t="str">
        <f t="shared" si="162"/>
        <v>91. ON-SITE USE OF THE CHEMICAL</v>
      </c>
      <c r="BX672" s="3" t="str">
        <f t="shared" si="162"/>
        <v/>
      </c>
      <c r="BY672" s="3" t="str">
        <f t="shared" si="162"/>
        <v/>
      </c>
      <c r="BZ672" s="3" t="str">
        <f t="shared" si="162"/>
        <v>94. AS A MANUFACTURED IMPURITY</v>
      </c>
      <c r="CA672" s="3" t="str">
        <f t="shared" si="162"/>
        <v/>
      </c>
      <c r="CB672" s="3" t="str">
        <f t="shared" si="162"/>
        <v/>
      </c>
      <c r="CC672" s="3" t="str">
        <f t="shared" si="162"/>
        <v/>
      </c>
      <c r="CD672" s="3" t="str">
        <f t="shared" si="162"/>
        <v/>
      </c>
      <c r="CE672" s="3" t="str">
        <f t="shared" si="165"/>
        <v/>
      </c>
      <c r="CF672" s="3" t="str">
        <f t="shared" si="165"/>
        <v/>
      </c>
      <c r="CG672" s="3" t="str">
        <f t="shared" si="165"/>
        <v>101. ADDED AS A FORMULATION COMPONENT</v>
      </c>
      <c r="CH672" s="3" t="str">
        <f t="shared" si="165"/>
        <v/>
      </c>
      <c r="CI672" s="3" t="str">
        <f t="shared" si="165"/>
        <v/>
      </c>
      <c r="CJ672" s="3" t="str">
        <f t="shared" si="165"/>
        <v/>
      </c>
      <c r="CK672" s="3" t="str">
        <f t="shared" si="165"/>
        <v/>
      </c>
      <c r="CL672" s="3" t="str">
        <f t="shared" si="165"/>
        <v/>
      </c>
      <c r="CM672" s="3" t="str">
        <f t="shared" si="165"/>
        <v/>
      </c>
      <c r="CN672" s="3" t="str">
        <f t="shared" si="165"/>
        <v/>
      </c>
      <c r="CO672" s="3" t="str">
        <f t="shared" si="165"/>
        <v/>
      </c>
      <c r="CP672" s="3" t="str">
        <f t="shared" si="165"/>
        <v/>
      </c>
      <c r="CQ672" s="3" t="str">
        <f t="shared" si="165"/>
        <v/>
      </c>
      <c r="CR672" s="3" t="str">
        <f t="shared" si="165"/>
        <v/>
      </c>
      <c r="CS672" s="3" t="str">
        <f t="shared" si="165"/>
        <v>113. P299  OTHER</v>
      </c>
      <c r="CT672" s="3" t="str">
        <f t="shared" si="165"/>
        <v/>
      </c>
      <c r="CU672" s="3" t="str">
        <f t="shared" si="169"/>
        <v/>
      </c>
      <c r="CV672" s="3" t="str">
        <f t="shared" si="169"/>
        <v/>
      </c>
      <c r="CW672" s="3" t="str">
        <f t="shared" si="169"/>
        <v/>
      </c>
      <c r="CX672" s="3" t="str">
        <f t="shared" si="169"/>
        <v/>
      </c>
      <c r="CY672" s="3" t="str">
        <f t="shared" si="169"/>
        <v/>
      </c>
      <c r="CZ672" s="3" t="str">
        <f t="shared" si="169"/>
        <v/>
      </c>
      <c r="DA672" s="3" t="str">
        <f t="shared" si="167"/>
        <v/>
      </c>
      <c r="DB672" s="3" t="str">
        <f t="shared" si="167"/>
        <v/>
      </c>
      <c r="DC672" s="3" t="str">
        <f t="shared" si="167"/>
        <v/>
      </c>
      <c r="DD672" s="3" t="str">
        <f t="shared" si="167"/>
        <v/>
      </c>
      <c r="DE672" s="3" t="str">
        <f t="shared" si="167"/>
        <v/>
      </c>
      <c r="DF672" s="3" t="str">
        <f t="shared" si="167"/>
        <v/>
      </c>
      <c r="DG672" s="3" t="str">
        <f t="shared" si="167"/>
        <v/>
      </c>
      <c r="DH672" s="3" t="str">
        <f t="shared" si="166"/>
        <v/>
      </c>
      <c r="DI672" s="3" t="str">
        <f t="shared" si="164"/>
        <v/>
      </c>
      <c r="DJ672" s="3" t="str">
        <f t="shared" si="164"/>
        <v/>
      </c>
      <c r="DK672" s="3" t="str">
        <f t="shared" si="164"/>
        <v/>
      </c>
      <c r="DL672" s="3" t="str">
        <f t="shared" si="164"/>
        <v/>
      </c>
      <c r="DM672" s="3" t="str">
        <f t="shared" si="164"/>
        <v/>
      </c>
      <c r="DN672" s="3" t="str">
        <f t="shared" si="164"/>
        <v/>
      </c>
      <c r="DO672" s="3" t="str">
        <f t="shared" si="164"/>
        <v/>
      </c>
      <c r="DP672" s="3" t="str">
        <f t="shared" si="164"/>
        <v/>
      </c>
      <c r="DQ672" s="3" t="str">
        <f t="shared" si="168"/>
        <v/>
      </c>
      <c r="DR672" s="3" t="str">
        <f t="shared" si="168"/>
        <v/>
      </c>
      <c r="DS672" s="3" t="str">
        <f t="shared" si="168"/>
        <v/>
      </c>
      <c r="DT672" s="3" t="str">
        <f t="shared" si="168"/>
        <v/>
      </c>
      <c r="DU672" s="3" t="str">
        <f t="shared" si="168"/>
        <v/>
      </c>
      <c r="DV672" s="3" t="str">
        <f t="shared" si="168"/>
        <v/>
      </c>
    </row>
    <row r="673" spans="1:126" ht="60">
      <c r="A673" t="s">
        <v>115</v>
      </c>
      <c r="B673">
        <v>2016</v>
      </c>
      <c r="C673" t="s">
        <v>114</v>
      </c>
      <c r="D673">
        <v>106990</v>
      </c>
      <c r="E673" s="31">
        <v>1316215333725</v>
      </c>
      <c r="F673" t="s">
        <v>994</v>
      </c>
      <c r="G673">
        <v>324110</v>
      </c>
      <c r="H673" t="s">
        <v>995</v>
      </c>
      <c r="I673" t="s">
        <v>996</v>
      </c>
      <c r="J673" t="s">
        <v>745</v>
      </c>
      <c r="K673" t="s">
        <v>660</v>
      </c>
      <c r="L673">
        <v>48217</v>
      </c>
      <c r="M673" s="3" t="str">
        <f t="shared" si="161"/>
        <v>89. PRODUCE THE CHEMICAL, 91. ON-SITE USE OF THE CHEMICAL, 93. AS A BYPRODUCT, 116. AS A PROCESS IMPURITY</v>
      </c>
      <c r="N673" s="3" t="s">
        <v>63</v>
      </c>
      <c r="O673" s="3" t="s">
        <v>1472</v>
      </c>
      <c r="P673">
        <v>1641</v>
      </c>
      <c r="Q673">
        <v>653</v>
      </c>
      <c r="R673">
        <v>2294</v>
      </c>
      <c r="S673" s="3" t="s">
        <v>1407</v>
      </c>
      <c r="T673" s="3" t="s">
        <v>1405</v>
      </c>
      <c r="U673" s="3" t="s">
        <v>1407</v>
      </c>
      <c r="V673" s="3" t="s">
        <v>1405</v>
      </c>
      <c r="W673" s="3" t="s">
        <v>1407</v>
      </c>
      <c r="X673" s="3" t="s">
        <v>1405</v>
      </c>
      <c r="Y673" s="3" t="s">
        <v>1405</v>
      </c>
      <c r="AE673" s="3" t="s">
        <v>1405</v>
      </c>
      <c r="AR673" s="3" t="s">
        <v>1405</v>
      </c>
      <c r="AS673" s="3" t="s">
        <v>1405</v>
      </c>
      <c r="AT673" s="3" t="s">
        <v>1407</v>
      </c>
      <c r="AV673" s="3" t="s">
        <v>1405</v>
      </c>
      <c r="BD673" s="3" t="s">
        <v>1405</v>
      </c>
      <c r="BK673" s="3" t="s">
        <v>1405</v>
      </c>
      <c r="BU673" s="3" t="str">
        <f t="shared" si="163"/>
        <v>89. PRODUCE THE CHEMICAL</v>
      </c>
      <c r="BV673" s="3" t="str">
        <f t="shared" si="163"/>
        <v/>
      </c>
      <c r="BW673" s="3" t="str">
        <f t="shared" si="162"/>
        <v>91. ON-SITE USE OF THE CHEMICAL</v>
      </c>
      <c r="BX673" s="3" t="str">
        <f t="shared" si="162"/>
        <v/>
      </c>
      <c r="BY673" s="3" t="str">
        <f t="shared" si="162"/>
        <v>93. AS A BYPRODUCT</v>
      </c>
      <c r="BZ673" s="3" t="str">
        <f t="shared" si="162"/>
        <v/>
      </c>
      <c r="CA673" s="3" t="str">
        <f t="shared" si="162"/>
        <v/>
      </c>
      <c r="CB673" s="3" t="str">
        <f t="shared" si="162"/>
        <v/>
      </c>
      <c r="CC673" s="3" t="str">
        <f t="shared" si="162"/>
        <v/>
      </c>
      <c r="CD673" s="3" t="str">
        <f t="shared" si="162"/>
        <v/>
      </c>
      <c r="CE673" s="3" t="str">
        <f t="shared" si="165"/>
        <v/>
      </c>
      <c r="CF673" s="3" t="str">
        <f t="shared" si="165"/>
        <v/>
      </c>
      <c r="CG673" s="3" t="str">
        <f t="shared" si="165"/>
        <v/>
      </c>
      <c r="CH673" s="3" t="str">
        <f t="shared" si="165"/>
        <v/>
      </c>
      <c r="CI673" s="3" t="str">
        <f t="shared" si="165"/>
        <v/>
      </c>
      <c r="CJ673" s="3" t="str">
        <f t="shared" si="165"/>
        <v/>
      </c>
      <c r="CK673" s="3" t="str">
        <f t="shared" si="165"/>
        <v/>
      </c>
      <c r="CL673" s="3" t="str">
        <f t="shared" si="165"/>
        <v/>
      </c>
      <c r="CM673" s="3" t="str">
        <f t="shared" si="165"/>
        <v/>
      </c>
      <c r="CN673" s="3" t="str">
        <f t="shared" si="165"/>
        <v/>
      </c>
      <c r="CO673" s="3" t="str">
        <f t="shared" si="165"/>
        <v/>
      </c>
      <c r="CP673" s="3" t="str">
        <f t="shared" si="165"/>
        <v/>
      </c>
      <c r="CQ673" s="3" t="str">
        <f t="shared" si="165"/>
        <v/>
      </c>
      <c r="CR673" s="3" t="str">
        <f t="shared" si="165"/>
        <v/>
      </c>
      <c r="CS673" s="3" t="str">
        <f t="shared" si="165"/>
        <v/>
      </c>
      <c r="CT673" s="3" t="str">
        <f t="shared" si="165"/>
        <v/>
      </c>
      <c r="CU673" s="3" t="str">
        <f t="shared" si="169"/>
        <v/>
      </c>
      <c r="CV673" s="3" t="str">
        <f t="shared" si="169"/>
        <v>116. AS A PROCESS IMPURITY</v>
      </c>
      <c r="CW673" s="3" t="str">
        <f t="shared" si="169"/>
        <v/>
      </c>
      <c r="CX673" s="3" t="str">
        <f t="shared" si="169"/>
        <v/>
      </c>
      <c r="CY673" s="3" t="str">
        <f t="shared" si="169"/>
        <v/>
      </c>
      <c r="CZ673" s="3" t="str">
        <f t="shared" si="169"/>
        <v/>
      </c>
      <c r="DA673" s="3" t="str">
        <f t="shared" si="167"/>
        <v/>
      </c>
      <c r="DB673" s="3" t="str">
        <f t="shared" si="167"/>
        <v/>
      </c>
      <c r="DC673" s="3" t="str">
        <f t="shared" si="167"/>
        <v/>
      </c>
      <c r="DD673" s="3" t="str">
        <f t="shared" si="167"/>
        <v/>
      </c>
      <c r="DE673" s="3" t="str">
        <f t="shared" si="167"/>
        <v/>
      </c>
      <c r="DF673" s="3" t="str">
        <f t="shared" si="167"/>
        <v/>
      </c>
      <c r="DG673" s="3" t="str">
        <f t="shared" si="167"/>
        <v/>
      </c>
      <c r="DH673" s="3" t="str">
        <f t="shared" si="166"/>
        <v/>
      </c>
      <c r="DI673" s="3" t="str">
        <f t="shared" si="164"/>
        <v/>
      </c>
      <c r="DJ673" s="3" t="str">
        <f t="shared" si="164"/>
        <v/>
      </c>
      <c r="DK673" s="3" t="str">
        <f t="shared" si="164"/>
        <v/>
      </c>
      <c r="DL673" s="3" t="str">
        <f t="shared" si="164"/>
        <v/>
      </c>
      <c r="DM673" s="3" t="str">
        <f t="shared" si="164"/>
        <v/>
      </c>
      <c r="DN673" s="3" t="str">
        <f t="shared" si="164"/>
        <v/>
      </c>
      <c r="DO673" s="3" t="str">
        <f t="shared" si="164"/>
        <v/>
      </c>
      <c r="DP673" s="3" t="str">
        <f t="shared" si="164"/>
        <v/>
      </c>
      <c r="DQ673" s="3" t="str">
        <f t="shared" si="168"/>
        <v/>
      </c>
      <c r="DR673" s="3" t="str">
        <f t="shared" si="168"/>
        <v/>
      </c>
      <c r="DS673" s="3" t="str">
        <f t="shared" si="168"/>
        <v/>
      </c>
      <c r="DT673" s="3" t="str">
        <f t="shared" si="168"/>
        <v/>
      </c>
      <c r="DU673" s="3" t="str">
        <f t="shared" si="168"/>
        <v/>
      </c>
      <c r="DV673" s="3" t="str">
        <f t="shared" si="168"/>
        <v/>
      </c>
    </row>
    <row r="674" spans="1:126" ht="60">
      <c r="A674" t="s">
        <v>115</v>
      </c>
      <c r="B674">
        <v>2017</v>
      </c>
      <c r="C674" t="s">
        <v>114</v>
      </c>
      <c r="D674">
        <v>106990</v>
      </c>
      <c r="E674" s="31">
        <v>1317216403182</v>
      </c>
      <c r="F674" t="s">
        <v>994</v>
      </c>
      <c r="G674">
        <v>324110</v>
      </c>
      <c r="H674" t="s">
        <v>995</v>
      </c>
      <c r="I674" t="s">
        <v>996</v>
      </c>
      <c r="J674" t="s">
        <v>745</v>
      </c>
      <c r="K674" t="s">
        <v>660</v>
      </c>
      <c r="L674">
        <v>48217</v>
      </c>
      <c r="M674" s="3" t="str">
        <f t="shared" si="161"/>
        <v>89. PRODUCE THE CHEMICAL, 91. ON-SITE USE OF THE CHEMICAL, 93. AS A BYPRODUCT, 116. AS A PROCESS IMPURITY</v>
      </c>
      <c r="N674" s="3" t="s">
        <v>63</v>
      </c>
      <c r="O674" s="3" t="s">
        <v>1472</v>
      </c>
      <c r="P674">
        <v>1695</v>
      </c>
      <c r="Q674">
        <v>426</v>
      </c>
      <c r="R674">
        <v>2121</v>
      </c>
      <c r="S674" s="3" t="s">
        <v>1407</v>
      </c>
      <c r="T674" s="3" t="s">
        <v>1405</v>
      </c>
      <c r="U674" s="3" t="s">
        <v>1407</v>
      </c>
      <c r="V674" s="3" t="s">
        <v>1405</v>
      </c>
      <c r="W674" s="3" t="s">
        <v>1407</v>
      </c>
      <c r="X674" s="3" t="s">
        <v>1405</v>
      </c>
      <c r="Y674" s="3" t="s">
        <v>1405</v>
      </c>
      <c r="AE674" s="3" t="s">
        <v>1405</v>
      </c>
      <c r="AR674" s="3" t="s">
        <v>1405</v>
      </c>
      <c r="AS674" s="3" t="s">
        <v>1405</v>
      </c>
      <c r="AT674" s="3" t="s">
        <v>1407</v>
      </c>
      <c r="AV674" s="3" t="s">
        <v>1405</v>
      </c>
      <c r="BD674" s="3" t="s">
        <v>1405</v>
      </c>
      <c r="BK674" s="3" t="s">
        <v>1405</v>
      </c>
      <c r="BU674" s="3" t="str">
        <f t="shared" si="163"/>
        <v>89. PRODUCE THE CHEMICAL</v>
      </c>
      <c r="BV674" s="3" t="str">
        <f t="shared" si="163"/>
        <v/>
      </c>
      <c r="BW674" s="3" t="str">
        <f t="shared" si="162"/>
        <v>91. ON-SITE USE OF THE CHEMICAL</v>
      </c>
      <c r="BX674" s="3" t="str">
        <f t="shared" si="162"/>
        <v/>
      </c>
      <c r="BY674" s="3" t="str">
        <f t="shared" si="162"/>
        <v>93. AS A BYPRODUCT</v>
      </c>
      <c r="BZ674" s="3" t="str">
        <f t="shared" si="162"/>
        <v/>
      </c>
      <c r="CA674" s="3" t="str">
        <f t="shared" si="162"/>
        <v/>
      </c>
      <c r="CB674" s="3" t="str">
        <f t="shared" si="162"/>
        <v/>
      </c>
      <c r="CC674" s="3" t="str">
        <f t="shared" si="162"/>
        <v/>
      </c>
      <c r="CD674" s="3" t="str">
        <f t="shared" si="162"/>
        <v/>
      </c>
      <c r="CE674" s="3" t="str">
        <f t="shared" si="165"/>
        <v/>
      </c>
      <c r="CF674" s="3" t="str">
        <f t="shared" si="165"/>
        <v/>
      </c>
      <c r="CG674" s="3" t="str">
        <f t="shared" si="165"/>
        <v/>
      </c>
      <c r="CH674" s="3" t="str">
        <f t="shared" si="165"/>
        <v/>
      </c>
      <c r="CI674" s="3" t="str">
        <f t="shared" si="165"/>
        <v/>
      </c>
      <c r="CJ674" s="3" t="str">
        <f t="shared" si="165"/>
        <v/>
      </c>
      <c r="CK674" s="3" t="str">
        <f t="shared" si="165"/>
        <v/>
      </c>
      <c r="CL674" s="3" t="str">
        <f t="shared" si="165"/>
        <v/>
      </c>
      <c r="CM674" s="3" t="str">
        <f t="shared" si="165"/>
        <v/>
      </c>
      <c r="CN674" s="3" t="str">
        <f t="shared" si="165"/>
        <v/>
      </c>
      <c r="CO674" s="3" t="str">
        <f t="shared" si="165"/>
        <v/>
      </c>
      <c r="CP674" s="3" t="str">
        <f t="shared" si="165"/>
        <v/>
      </c>
      <c r="CQ674" s="3" t="str">
        <f t="shared" si="165"/>
        <v/>
      </c>
      <c r="CR674" s="3" t="str">
        <f t="shared" si="165"/>
        <v/>
      </c>
      <c r="CS674" s="3" t="str">
        <f t="shared" si="165"/>
        <v/>
      </c>
      <c r="CT674" s="3" t="str">
        <f t="shared" si="165"/>
        <v/>
      </c>
      <c r="CU674" s="3" t="str">
        <f t="shared" si="169"/>
        <v/>
      </c>
      <c r="CV674" s="3" t="str">
        <f t="shared" si="169"/>
        <v>116. AS A PROCESS IMPURITY</v>
      </c>
      <c r="CW674" s="3" t="str">
        <f t="shared" si="169"/>
        <v/>
      </c>
      <c r="CX674" s="3" t="str">
        <f t="shared" si="169"/>
        <v/>
      </c>
      <c r="CY674" s="3" t="str">
        <f t="shared" si="169"/>
        <v/>
      </c>
      <c r="CZ674" s="3" t="str">
        <f t="shared" si="169"/>
        <v/>
      </c>
      <c r="DA674" s="3" t="str">
        <f t="shared" si="167"/>
        <v/>
      </c>
      <c r="DB674" s="3" t="str">
        <f t="shared" si="167"/>
        <v/>
      </c>
      <c r="DC674" s="3" t="str">
        <f t="shared" si="167"/>
        <v/>
      </c>
      <c r="DD674" s="3" t="str">
        <f t="shared" si="167"/>
        <v/>
      </c>
      <c r="DE674" s="3" t="str">
        <f t="shared" si="167"/>
        <v/>
      </c>
      <c r="DF674" s="3" t="str">
        <f t="shared" si="167"/>
        <v/>
      </c>
      <c r="DG674" s="3" t="str">
        <f t="shared" si="167"/>
        <v/>
      </c>
      <c r="DH674" s="3" t="str">
        <f t="shared" si="166"/>
        <v/>
      </c>
      <c r="DI674" s="3" t="str">
        <f t="shared" si="164"/>
        <v/>
      </c>
      <c r="DJ674" s="3" t="str">
        <f t="shared" si="164"/>
        <v/>
      </c>
      <c r="DK674" s="3" t="str">
        <f t="shared" si="164"/>
        <v/>
      </c>
      <c r="DL674" s="3" t="str">
        <f t="shared" si="164"/>
        <v/>
      </c>
      <c r="DM674" s="3" t="str">
        <f t="shared" si="164"/>
        <v/>
      </c>
      <c r="DN674" s="3" t="str">
        <f t="shared" si="164"/>
        <v/>
      </c>
      <c r="DO674" s="3" t="str">
        <f t="shared" si="164"/>
        <v/>
      </c>
      <c r="DP674" s="3" t="str">
        <f t="shared" si="164"/>
        <v/>
      </c>
      <c r="DQ674" s="3" t="str">
        <f t="shared" si="168"/>
        <v/>
      </c>
      <c r="DR674" s="3" t="str">
        <f t="shared" si="168"/>
        <v/>
      </c>
      <c r="DS674" s="3" t="str">
        <f t="shared" si="168"/>
        <v/>
      </c>
      <c r="DT674" s="3" t="str">
        <f t="shared" si="168"/>
        <v/>
      </c>
      <c r="DU674" s="3" t="str">
        <f t="shared" si="168"/>
        <v/>
      </c>
      <c r="DV674" s="3" t="str">
        <f t="shared" si="168"/>
        <v/>
      </c>
    </row>
    <row r="675" spans="1:126" ht="75">
      <c r="A675" t="s">
        <v>115</v>
      </c>
      <c r="B675">
        <v>2018</v>
      </c>
      <c r="C675" t="s">
        <v>114</v>
      </c>
      <c r="D675">
        <v>106990</v>
      </c>
      <c r="E675" s="31">
        <v>1318217195142</v>
      </c>
      <c r="F675" t="s">
        <v>994</v>
      </c>
      <c r="G675">
        <v>324110</v>
      </c>
      <c r="H675" t="s">
        <v>995</v>
      </c>
      <c r="I675" t="s">
        <v>996</v>
      </c>
      <c r="J675" t="s">
        <v>745</v>
      </c>
      <c r="K675" t="s">
        <v>660</v>
      </c>
      <c r="L675">
        <v>48217</v>
      </c>
      <c r="M675" s="3" t="str">
        <f t="shared" si="161"/>
        <v>89. PRODUCE THE CHEMICAL, 90. IMPORT THE CHEMICAL, 91. ON-SITE USE OF THE CHEMICAL, 94. AS A MANUFACTURED IMPURITY, 116. AS A PROCESS IMPURITY</v>
      </c>
      <c r="N675" s="3" t="s">
        <v>63</v>
      </c>
      <c r="O675" s="3" t="s">
        <v>1472</v>
      </c>
      <c r="P675">
        <v>1667</v>
      </c>
      <c r="Q675">
        <v>463</v>
      </c>
      <c r="R675">
        <v>2130</v>
      </c>
      <c r="S675" s="3" t="s">
        <v>1407</v>
      </c>
      <c r="T675" s="3" t="s">
        <v>1407</v>
      </c>
      <c r="U675" s="3" t="s">
        <v>1407</v>
      </c>
      <c r="V675" s="3" t="s">
        <v>1405</v>
      </c>
      <c r="W675" s="3" t="s">
        <v>1405</v>
      </c>
      <c r="X675" s="3" t="s">
        <v>1407</v>
      </c>
      <c r="Y675" s="3" t="s">
        <v>1405</v>
      </c>
      <c r="Z675" s="3" t="s">
        <v>1405</v>
      </c>
      <c r="AA675" s="3" t="s">
        <v>1405</v>
      </c>
      <c r="AB675" s="3" t="s">
        <v>1405</v>
      </c>
      <c r="AC675" s="3" t="s">
        <v>1405</v>
      </c>
      <c r="AD675" s="3" t="s">
        <v>1405</v>
      </c>
      <c r="AE675" s="3" t="s">
        <v>1405</v>
      </c>
      <c r="AF675" s="3" t="s">
        <v>1405</v>
      </c>
      <c r="AG675" s="3" t="s">
        <v>1405</v>
      </c>
      <c r="AH675" s="3" t="s">
        <v>1405</v>
      </c>
      <c r="AI675" s="3" t="s">
        <v>1405</v>
      </c>
      <c r="AJ675" s="3" t="s">
        <v>1405</v>
      </c>
      <c r="AK675" s="3" t="s">
        <v>1405</v>
      </c>
      <c r="AL675" s="3" t="s">
        <v>1405</v>
      </c>
      <c r="AM675" s="3" t="s">
        <v>1405</v>
      </c>
      <c r="AN675" s="3" t="s">
        <v>1405</v>
      </c>
      <c r="AO675" s="3" t="s">
        <v>1405</v>
      </c>
      <c r="AP675" s="3" t="s">
        <v>1405</v>
      </c>
      <c r="AQ675" s="3" t="s">
        <v>1405</v>
      </c>
      <c r="AR675" s="3" t="s">
        <v>1405</v>
      </c>
      <c r="AS675" s="3" t="s">
        <v>1405</v>
      </c>
      <c r="AT675" s="3" t="s">
        <v>1407</v>
      </c>
      <c r="AU675" s="3" t="s">
        <v>1405</v>
      </c>
      <c r="AV675" s="3" t="s">
        <v>1405</v>
      </c>
      <c r="AW675" s="3" t="s">
        <v>1405</v>
      </c>
      <c r="AX675" s="3" t="s">
        <v>1405</v>
      </c>
      <c r="AY675" s="3" t="s">
        <v>1405</v>
      </c>
      <c r="AZ675" s="3" t="s">
        <v>1405</v>
      </c>
      <c r="BA675" s="3" t="s">
        <v>1405</v>
      </c>
      <c r="BB675" s="3" t="s">
        <v>1405</v>
      </c>
      <c r="BC675" s="3" t="s">
        <v>1405</v>
      </c>
      <c r="BD675" s="3" t="s">
        <v>1405</v>
      </c>
      <c r="BE675" s="3" t="s">
        <v>1405</v>
      </c>
      <c r="BF675" s="3" t="s">
        <v>1405</v>
      </c>
      <c r="BG675" s="3" t="s">
        <v>1405</v>
      </c>
      <c r="BH675" s="3" t="s">
        <v>1405</v>
      </c>
      <c r="BI675" s="3" t="s">
        <v>1405</v>
      </c>
      <c r="BJ675" s="3" t="s">
        <v>1405</v>
      </c>
      <c r="BK675" s="3" t="s">
        <v>1405</v>
      </c>
      <c r="BL675" s="3" t="s">
        <v>1405</v>
      </c>
      <c r="BM675" s="3" t="s">
        <v>1405</v>
      </c>
      <c r="BN675" s="3" t="s">
        <v>1405</v>
      </c>
      <c r="BO675" s="3" t="s">
        <v>1405</v>
      </c>
      <c r="BP675" s="3" t="s">
        <v>1405</v>
      </c>
      <c r="BQ675" s="3" t="s">
        <v>1405</v>
      </c>
      <c r="BR675" s="3" t="s">
        <v>1405</v>
      </c>
      <c r="BS675" s="3" t="s">
        <v>1405</v>
      </c>
      <c r="BT675" s="3" t="s">
        <v>1405</v>
      </c>
      <c r="BU675" s="3" t="str">
        <f t="shared" si="163"/>
        <v>89. PRODUCE THE CHEMICAL</v>
      </c>
      <c r="BV675" s="3" t="str">
        <f t="shared" si="163"/>
        <v>90. IMPORT THE CHEMICAL</v>
      </c>
      <c r="BW675" s="3" t="str">
        <f t="shared" si="162"/>
        <v>91. ON-SITE USE OF THE CHEMICAL</v>
      </c>
      <c r="BX675" s="3" t="str">
        <f t="shared" si="162"/>
        <v/>
      </c>
      <c r="BY675" s="3" t="str">
        <f t="shared" si="162"/>
        <v/>
      </c>
      <c r="BZ675" s="3" t="str">
        <f t="shared" si="162"/>
        <v>94. AS A MANUFACTURED IMPURITY</v>
      </c>
      <c r="CA675" s="3" t="str">
        <f t="shared" si="162"/>
        <v/>
      </c>
      <c r="CB675" s="3" t="str">
        <f t="shared" si="162"/>
        <v/>
      </c>
      <c r="CC675" s="3" t="str">
        <f t="shared" si="162"/>
        <v/>
      </c>
      <c r="CD675" s="3" t="str">
        <f t="shared" si="162"/>
        <v/>
      </c>
      <c r="CE675" s="3" t="str">
        <f t="shared" si="165"/>
        <v/>
      </c>
      <c r="CF675" s="3" t="str">
        <f t="shared" si="165"/>
        <v/>
      </c>
      <c r="CG675" s="3" t="str">
        <f t="shared" si="165"/>
        <v/>
      </c>
      <c r="CH675" s="3" t="str">
        <f t="shared" si="165"/>
        <v/>
      </c>
      <c r="CI675" s="3" t="str">
        <f t="shared" si="165"/>
        <v/>
      </c>
      <c r="CJ675" s="3" t="str">
        <f t="shared" ref="CJ675:CT698" si="170">IF(AH675="Yes", CJ$1,"")</f>
        <v/>
      </c>
      <c r="CK675" s="3" t="str">
        <f t="shared" si="170"/>
        <v/>
      </c>
      <c r="CL675" s="3" t="str">
        <f t="shared" si="170"/>
        <v/>
      </c>
      <c r="CM675" s="3" t="str">
        <f t="shared" si="170"/>
        <v/>
      </c>
      <c r="CN675" s="3" t="str">
        <f t="shared" si="170"/>
        <v/>
      </c>
      <c r="CO675" s="3" t="str">
        <f t="shared" si="170"/>
        <v/>
      </c>
      <c r="CP675" s="3" t="str">
        <f t="shared" si="170"/>
        <v/>
      </c>
      <c r="CQ675" s="3" t="str">
        <f t="shared" si="170"/>
        <v/>
      </c>
      <c r="CR675" s="3" t="str">
        <f t="shared" si="170"/>
        <v/>
      </c>
      <c r="CS675" s="3" t="str">
        <f t="shared" si="170"/>
        <v/>
      </c>
      <c r="CT675" s="3" t="str">
        <f t="shared" si="170"/>
        <v/>
      </c>
      <c r="CU675" s="3" t="str">
        <f t="shared" si="169"/>
        <v/>
      </c>
      <c r="CV675" s="3" t="str">
        <f t="shared" si="169"/>
        <v>116. AS A PROCESS IMPURITY</v>
      </c>
      <c r="CW675" s="3" t="str">
        <f t="shared" si="169"/>
        <v/>
      </c>
      <c r="CX675" s="3" t="str">
        <f t="shared" si="169"/>
        <v/>
      </c>
      <c r="CY675" s="3" t="str">
        <f t="shared" si="169"/>
        <v/>
      </c>
      <c r="CZ675" s="3" t="str">
        <f t="shared" si="169"/>
        <v/>
      </c>
      <c r="DA675" s="3" t="str">
        <f t="shared" si="167"/>
        <v/>
      </c>
      <c r="DB675" s="3" t="str">
        <f t="shared" si="167"/>
        <v/>
      </c>
      <c r="DC675" s="3" t="str">
        <f t="shared" si="167"/>
        <v/>
      </c>
      <c r="DD675" s="3" t="str">
        <f t="shared" si="167"/>
        <v/>
      </c>
      <c r="DE675" s="3" t="str">
        <f t="shared" si="167"/>
        <v/>
      </c>
      <c r="DF675" s="3" t="str">
        <f t="shared" si="167"/>
        <v/>
      </c>
      <c r="DG675" s="3" t="str">
        <f t="shared" si="167"/>
        <v/>
      </c>
      <c r="DH675" s="3" t="str">
        <f t="shared" si="166"/>
        <v/>
      </c>
      <c r="DI675" s="3" t="str">
        <f t="shared" si="164"/>
        <v/>
      </c>
      <c r="DJ675" s="3" t="str">
        <f t="shared" si="164"/>
        <v/>
      </c>
      <c r="DK675" s="3" t="str">
        <f t="shared" si="164"/>
        <v/>
      </c>
      <c r="DL675" s="3" t="str">
        <f t="shared" si="164"/>
        <v/>
      </c>
      <c r="DM675" s="3" t="str">
        <f t="shared" si="164"/>
        <v/>
      </c>
      <c r="DN675" s="3" t="str">
        <f t="shared" si="164"/>
        <v/>
      </c>
      <c r="DO675" s="3" t="str">
        <f t="shared" si="164"/>
        <v/>
      </c>
      <c r="DP675" s="3" t="str">
        <f t="shared" si="164"/>
        <v/>
      </c>
      <c r="DQ675" s="3" t="str">
        <f t="shared" si="168"/>
        <v/>
      </c>
      <c r="DR675" s="3" t="str">
        <f t="shared" si="168"/>
        <v/>
      </c>
      <c r="DS675" s="3" t="str">
        <f t="shared" si="168"/>
        <v/>
      </c>
      <c r="DT675" s="3" t="str">
        <f t="shared" si="168"/>
        <v/>
      </c>
      <c r="DU675" s="3" t="str">
        <f t="shared" si="168"/>
        <v/>
      </c>
      <c r="DV675" s="3" t="str">
        <f t="shared" si="168"/>
        <v/>
      </c>
    </row>
    <row r="676" spans="1:126" ht="75">
      <c r="A676" t="s">
        <v>115</v>
      </c>
      <c r="B676">
        <v>2019</v>
      </c>
      <c r="C676" t="s">
        <v>114</v>
      </c>
      <c r="D676">
        <v>106990</v>
      </c>
      <c r="E676" s="31">
        <v>1319218169720</v>
      </c>
      <c r="F676" t="s">
        <v>994</v>
      </c>
      <c r="G676">
        <v>324110</v>
      </c>
      <c r="H676" t="s">
        <v>995</v>
      </c>
      <c r="I676" t="s">
        <v>996</v>
      </c>
      <c r="J676" t="s">
        <v>745</v>
      </c>
      <c r="K676" t="s">
        <v>660</v>
      </c>
      <c r="L676">
        <v>48217</v>
      </c>
      <c r="M676" s="3" t="str">
        <f t="shared" si="161"/>
        <v>89. PRODUCE THE CHEMICAL, 90. IMPORT THE CHEMICAL, 91. ON-SITE USE OF THE CHEMICAL, 94. AS A MANUFACTURED IMPURITY, 116. AS A PROCESS IMPURITY</v>
      </c>
      <c r="N676" s="3" t="s">
        <v>63</v>
      </c>
      <c r="O676" s="3" t="s">
        <v>1472</v>
      </c>
      <c r="P676">
        <v>1314</v>
      </c>
      <c r="Q676">
        <v>306</v>
      </c>
      <c r="R676">
        <v>1620</v>
      </c>
      <c r="S676" s="3" t="s">
        <v>1407</v>
      </c>
      <c r="T676" s="3" t="s">
        <v>1407</v>
      </c>
      <c r="U676" s="3" t="s">
        <v>1407</v>
      </c>
      <c r="V676" s="3" t="s">
        <v>1405</v>
      </c>
      <c r="W676" s="3" t="s">
        <v>1405</v>
      </c>
      <c r="X676" s="3" t="s">
        <v>1407</v>
      </c>
      <c r="Y676" s="3" t="s">
        <v>1405</v>
      </c>
      <c r="Z676" s="3" t="s">
        <v>1405</v>
      </c>
      <c r="AA676" s="3" t="s">
        <v>1405</v>
      </c>
      <c r="AB676" s="3" t="s">
        <v>1405</v>
      </c>
      <c r="AC676" s="3" t="s">
        <v>1405</v>
      </c>
      <c r="AD676" s="3" t="s">
        <v>1405</v>
      </c>
      <c r="AE676" s="3" t="s">
        <v>1405</v>
      </c>
      <c r="AF676" s="3" t="s">
        <v>1405</v>
      </c>
      <c r="AG676" s="3" t="s">
        <v>1405</v>
      </c>
      <c r="AH676" s="3" t="s">
        <v>1405</v>
      </c>
      <c r="AI676" s="3" t="s">
        <v>1405</v>
      </c>
      <c r="AJ676" s="3" t="s">
        <v>1405</v>
      </c>
      <c r="AK676" s="3" t="s">
        <v>1405</v>
      </c>
      <c r="AL676" s="3" t="s">
        <v>1405</v>
      </c>
      <c r="AM676" s="3" t="s">
        <v>1405</v>
      </c>
      <c r="AN676" s="3" t="s">
        <v>1405</v>
      </c>
      <c r="AO676" s="3" t="s">
        <v>1405</v>
      </c>
      <c r="AP676" s="3" t="s">
        <v>1405</v>
      </c>
      <c r="AQ676" s="3" t="s">
        <v>1405</v>
      </c>
      <c r="AR676" s="3" t="s">
        <v>1405</v>
      </c>
      <c r="AS676" s="3" t="s">
        <v>1405</v>
      </c>
      <c r="AT676" s="3" t="s">
        <v>1407</v>
      </c>
      <c r="AU676" s="3" t="s">
        <v>1405</v>
      </c>
      <c r="AV676" s="3" t="s">
        <v>1405</v>
      </c>
      <c r="AW676" s="3" t="s">
        <v>1405</v>
      </c>
      <c r="AX676" s="3" t="s">
        <v>1405</v>
      </c>
      <c r="AY676" s="3" t="s">
        <v>1405</v>
      </c>
      <c r="AZ676" s="3" t="s">
        <v>1405</v>
      </c>
      <c r="BA676" s="3" t="s">
        <v>1405</v>
      </c>
      <c r="BB676" s="3" t="s">
        <v>1405</v>
      </c>
      <c r="BC676" s="3" t="s">
        <v>1405</v>
      </c>
      <c r="BD676" s="3" t="s">
        <v>1405</v>
      </c>
      <c r="BE676" s="3" t="s">
        <v>1405</v>
      </c>
      <c r="BF676" s="3" t="s">
        <v>1405</v>
      </c>
      <c r="BG676" s="3" t="s">
        <v>1405</v>
      </c>
      <c r="BH676" s="3" t="s">
        <v>1405</v>
      </c>
      <c r="BI676" s="3" t="s">
        <v>1405</v>
      </c>
      <c r="BJ676" s="3" t="s">
        <v>1405</v>
      </c>
      <c r="BK676" s="3" t="s">
        <v>1405</v>
      </c>
      <c r="BL676" s="3" t="s">
        <v>1405</v>
      </c>
      <c r="BM676" s="3" t="s">
        <v>1405</v>
      </c>
      <c r="BN676" s="3" t="s">
        <v>1405</v>
      </c>
      <c r="BO676" s="3" t="s">
        <v>1405</v>
      </c>
      <c r="BP676" s="3" t="s">
        <v>1405</v>
      </c>
      <c r="BQ676" s="3" t="s">
        <v>1405</v>
      </c>
      <c r="BR676" s="3" t="s">
        <v>1405</v>
      </c>
      <c r="BS676" s="3" t="s">
        <v>1405</v>
      </c>
      <c r="BT676" s="3" t="s">
        <v>1405</v>
      </c>
      <c r="BU676" s="3" t="str">
        <f t="shared" si="163"/>
        <v>89. PRODUCE THE CHEMICAL</v>
      </c>
      <c r="BV676" s="3" t="str">
        <f t="shared" si="163"/>
        <v>90. IMPORT THE CHEMICAL</v>
      </c>
      <c r="BW676" s="3" t="str">
        <f t="shared" si="162"/>
        <v>91. ON-SITE USE OF THE CHEMICAL</v>
      </c>
      <c r="BX676" s="3" t="str">
        <f t="shared" si="162"/>
        <v/>
      </c>
      <c r="BY676" s="3" t="str">
        <f t="shared" si="162"/>
        <v/>
      </c>
      <c r="BZ676" s="3" t="str">
        <f t="shared" si="162"/>
        <v>94. AS A MANUFACTURED IMPURITY</v>
      </c>
      <c r="CA676" s="3" t="str">
        <f t="shared" si="162"/>
        <v/>
      </c>
      <c r="CB676" s="3" t="str">
        <f t="shared" si="162"/>
        <v/>
      </c>
      <c r="CC676" s="3" t="str">
        <f t="shared" si="162"/>
        <v/>
      </c>
      <c r="CD676" s="3" t="str">
        <f t="shared" si="162"/>
        <v/>
      </c>
      <c r="CE676" s="3" t="str">
        <f t="shared" si="162"/>
        <v/>
      </c>
      <c r="CF676" s="3" t="str">
        <f t="shared" si="162"/>
        <v/>
      </c>
      <c r="CG676" s="3" t="str">
        <f t="shared" si="162"/>
        <v/>
      </c>
      <c r="CH676" s="3" t="str">
        <f t="shared" si="162"/>
        <v/>
      </c>
      <c r="CI676" s="3" t="str">
        <f t="shared" si="162"/>
        <v/>
      </c>
      <c r="CJ676" s="3" t="str">
        <f t="shared" si="170"/>
        <v/>
      </c>
      <c r="CK676" s="3" t="str">
        <f t="shared" si="170"/>
        <v/>
      </c>
      <c r="CL676" s="3" t="str">
        <f t="shared" si="170"/>
        <v/>
      </c>
      <c r="CM676" s="3" t="str">
        <f t="shared" si="170"/>
        <v/>
      </c>
      <c r="CN676" s="3" t="str">
        <f t="shared" si="170"/>
        <v/>
      </c>
      <c r="CO676" s="3" t="str">
        <f t="shared" si="170"/>
        <v/>
      </c>
      <c r="CP676" s="3" t="str">
        <f t="shared" si="170"/>
        <v/>
      </c>
      <c r="CQ676" s="3" t="str">
        <f t="shared" si="170"/>
        <v/>
      </c>
      <c r="CR676" s="3" t="str">
        <f t="shared" si="170"/>
        <v/>
      </c>
      <c r="CS676" s="3" t="str">
        <f t="shared" si="170"/>
        <v/>
      </c>
      <c r="CT676" s="3" t="str">
        <f t="shared" si="170"/>
        <v/>
      </c>
      <c r="CU676" s="3" t="str">
        <f t="shared" si="169"/>
        <v/>
      </c>
      <c r="CV676" s="3" t="str">
        <f t="shared" si="169"/>
        <v>116. AS A PROCESS IMPURITY</v>
      </c>
      <c r="CW676" s="3" t="str">
        <f t="shared" si="169"/>
        <v/>
      </c>
      <c r="CX676" s="3" t="str">
        <f t="shared" si="169"/>
        <v/>
      </c>
      <c r="CY676" s="3" t="str">
        <f t="shared" si="169"/>
        <v/>
      </c>
      <c r="CZ676" s="3" t="str">
        <f t="shared" si="169"/>
        <v/>
      </c>
      <c r="DA676" s="3" t="str">
        <f t="shared" si="167"/>
        <v/>
      </c>
      <c r="DB676" s="3" t="str">
        <f t="shared" si="167"/>
        <v/>
      </c>
      <c r="DC676" s="3" t="str">
        <f t="shared" si="167"/>
        <v/>
      </c>
      <c r="DD676" s="3" t="str">
        <f t="shared" si="167"/>
        <v/>
      </c>
      <c r="DE676" s="3" t="str">
        <f t="shared" si="167"/>
        <v/>
      </c>
      <c r="DF676" s="3" t="str">
        <f t="shared" si="167"/>
        <v/>
      </c>
      <c r="DG676" s="3" t="str">
        <f t="shared" si="167"/>
        <v/>
      </c>
      <c r="DH676" s="3" t="str">
        <f t="shared" si="166"/>
        <v/>
      </c>
      <c r="DI676" s="3" t="str">
        <f t="shared" si="164"/>
        <v/>
      </c>
      <c r="DJ676" s="3" t="str">
        <f t="shared" si="164"/>
        <v/>
      </c>
      <c r="DK676" s="3" t="str">
        <f t="shared" si="164"/>
        <v/>
      </c>
      <c r="DL676" s="3" t="str">
        <f t="shared" si="164"/>
        <v/>
      </c>
      <c r="DM676" s="3" t="str">
        <f t="shared" si="164"/>
        <v/>
      </c>
      <c r="DN676" s="3" t="str">
        <f t="shared" si="164"/>
        <v/>
      </c>
      <c r="DO676" s="3" t="str">
        <f t="shared" si="164"/>
        <v/>
      </c>
      <c r="DP676" s="3" t="str">
        <f t="shared" si="164"/>
        <v/>
      </c>
      <c r="DQ676" s="3" t="str">
        <f t="shared" si="168"/>
        <v/>
      </c>
      <c r="DR676" s="3" t="str">
        <f t="shared" si="168"/>
        <v/>
      </c>
      <c r="DS676" s="3" t="str">
        <f t="shared" si="168"/>
        <v/>
      </c>
      <c r="DT676" s="3" t="str">
        <f t="shared" si="168"/>
        <v/>
      </c>
      <c r="DU676" s="3" t="str">
        <f t="shared" si="168"/>
        <v/>
      </c>
      <c r="DV676" s="3" t="str">
        <f t="shared" si="168"/>
        <v/>
      </c>
    </row>
    <row r="677" spans="1:126" ht="75">
      <c r="A677" t="s">
        <v>115</v>
      </c>
      <c r="B677">
        <v>2020</v>
      </c>
      <c r="C677" t="s">
        <v>114</v>
      </c>
      <c r="D677">
        <v>106990</v>
      </c>
      <c r="E677" s="31">
        <v>1320218949105</v>
      </c>
      <c r="F677" t="s">
        <v>994</v>
      </c>
      <c r="G677">
        <v>324110</v>
      </c>
      <c r="H677" t="s">
        <v>995</v>
      </c>
      <c r="I677" t="s">
        <v>996</v>
      </c>
      <c r="J677" t="s">
        <v>745</v>
      </c>
      <c r="K677" t="s">
        <v>660</v>
      </c>
      <c r="L677">
        <v>48217</v>
      </c>
      <c r="M677" s="3" t="str">
        <f t="shared" si="161"/>
        <v>89. PRODUCE THE CHEMICAL, 94. AS A MANUFACTURED IMPURITY, 133. ANCILLARY OR OTHER USE, 137. Z304  FUEL</v>
      </c>
      <c r="N677" s="3" t="s">
        <v>63</v>
      </c>
      <c r="O677" s="3" t="s">
        <v>1447</v>
      </c>
      <c r="P677">
        <v>1300</v>
      </c>
      <c r="Q677">
        <v>240</v>
      </c>
      <c r="R677">
        <v>1540</v>
      </c>
      <c r="S677" s="3" t="s">
        <v>1407</v>
      </c>
      <c r="T677" s="3" t="s">
        <v>1405</v>
      </c>
      <c r="U677" s="3" t="s">
        <v>1405</v>
      </c>
      <c r="V677" s="3" t="s">
        <v>1405</v>
      </c>
      <c r="W677" s="3" t="s">
        <v>1405</v>
      </c>
      <c r="X677" s="3" t="s">
        <v>1407</v>
      </c>
      <c r="Y677" s="3" t="s">
        <v>1405</v>
      </c>
      <c r="Z677" s="3" t="s">
        <v>1405</v>
      </c>
      <c r="AA677" s="3" t="s">
        <v>1405</v>
      </c>
      <c r="AB677" s="3" t="s">
        <v>1405</v>
      </c>
      <c r="AC677" s="3" t="s">
        <v>1405</v>
      </c>
      <c r="AD677" s="3" t="s">
        <v>1405</v>
      </c>
      <c r="AE677" s="3" t="s">
        <v>1405</v>
      </c>
      <c r="AF677" s="3" t="s">
        <v>1405</v>
      </c>
      <c r="AG677" s="3" t="s">
        <v>1405</v>
      </c>
      <c r="AH677" s="3" t="s">
        <v>1405</v>
      </c>
      <c r="AI677" s="3" t="s">
        <v>1405</v>
      </c>
      <c r="AJ677" s="3" t="s">
        <v>1405</v>
      </c>
      <c r="AK677" s="3" t="s">
        <v>1405</v>
      </c>
      <c r="AL677" s="3" t="s">
        <v>1405</v>
      </c>
      <c r="AM677" s="3" t="s">
        <v>1405</v>
      </c>
      <c r="AN677" s="3" t="s">
        <v>1405</v>
      </c>
      <c r="AO677" s="3" t="s">
        <v>1405</v>
      </c>
      <c r="AP677" s="3" t="s">
        <v>1405</v>
      </c>
      <c r="AQ677" s="3" t="s">
        <v>1405</v>
      </c>
      <c r="AR677" s="3" t="s">
        <v>1405</v>
      </c>
      <c r="AS677" s="3" t="s">
        <v>1405</v>
      </c>
      <c r="AT677" s="3" t="s">
        <v>1405</v>
      </c>
      <c r="AU677" s="3" t="s">
        <v>1405</v>
      </c>
      <c r="AV677" s="3" t="s">
        <v>1405</v>
      </c>
      <c r="AW677" s="3" t="s">
        <v>1405</v>
      </c>
      <c r="AX677" s="3" t="s">
        <v>1405</v>
      </c>
      <c r="AY677" s="3" t="s">
        <v>1405</v>
      </c>
      <c r="AZ677" s="3" t="s">
        <v>1405</v>
      </c>
      <c r="BA677" s="3" t="s">
        <v>1405</v>
      </c>
      <c r="BB677" s="3" t="s">
        <v>1405</v>
      </c>
      <c r="BC677" s="3" t="s">
        <v>1405</v>
      </c>
      <c r="BD677" s="3" t="s">
        <v>1405</v>
      </c>
      <c r="BE677" s="3" t="s">
        <v>1405</v>
      </c>
      <c r="BF677" s="3" t="s">
        <v>1405</v>
      </c>
      <c r="BG677" s="3" t="s">
        <v>1405</v>
      </c>
      <c r="BH677" s="3" t="s">
        <v>1405</v>
      </c>
      <c r="BI677" s="3" t="s">
        <v>1405</v>
      </c>
      <c r="BJ677" s="3" t="s">
        <v>1405</v>
      </c>
      <c r="BK677" s="3" t="s">
        <v>1407</v>
      </c>
      <c r="BL677" s="3" t="s">
        <v>1405</v>
      </c>
      <c r="BM677" s="3" t="s">
        <v>1405</v>
      </c>
      <c r="BN677" s="3" t="s">
        <v>1405</v>
      </c>
      <c r="BO677" s="3" t="s">
        <v>1407</v>
      </c>
      <c r="BP677" s="3" t="s">
        <v>1405</v>
      </c>
      <c r="BQ677" s="3" t="s">
        <v>1405</v>
      </c>
      <c r="BR677" s="3" t="s">
        <v>1405</v>
      </c>
      <c r="BS677" s="3" t="s">
        <v>1405</v>
      </c>
      <c r="BT677" s="3" t="s">
        <v>1405</v>
      </c>
      <c r="BU677" s="3" t="str">
        <f t="shared" si="163"/>
        <v>89. PRODUCE THE CHEMICAL</v>
      </c>
      <c r="BV677" s="3" t="str">
        <f t="shared" si="163"/>
        <v/>
      </c>
      <c r="BW677" s="3" t="str">
        <f t="shared" si="162"/>
        <v/>
      </c>
      <c r="BX677" s="3" t="str">
        <f t="shared" si="162"/>
        <v/>
      </c>
      <c r="BY677" s="3" t="str">
        <f t="shared" si="162"/>
        <v/>
      </c>
      <c r="BZ677" s="3" t="str">
        <f t="shared" si="162"/>
        <v>94. AS A MANUFACTURED IMPURITY</v>
      </c>
      <c r="CA677" s="3" t="str">
        <f t="shared" si="162"/>
        <v/>
      </c>
      <c r="CB677" s="3" t="str">
        <f t="shared" si="162"/>
        <v/>
      </c>
      <c r="CC677" s="3" t="str">
        <f t="shared" si="162"/>
        <v/>
      </c>
      <c r="CD677" s="3" t="str">
        <f t="shared" si="162"/>
        <v/>
      </c>
      <c r="CE677" s="3" t="str">
        <f t="shared" si="162"/>
        <v/>
      </c>
      <c r="CF677" s="3" t="str">
        <f t="shared" si="162"/>
        <v/>
      </c>
      <c r="CG677" s="3" t="str">
        <f t="shared" si="162"/>
        <v/>
      </c>
      <c r="CH677" s="3" t="str">
        <f t="shared" si="162"/>
        <v/>
      </c>
      <c r="CI677" s="3" t="str">
        <f t="shared" si="162"/>
        <v/>
      </c>
      <c r="CJ677" s="3" t="str">
        <f t="shared" si="170"/>
        <v/>
      </c>
      <c r="CK677" s="3" t="str">
        <f t="shared" si="170"/>
        <v/>
      </c>
      <c r="CL677" s="3" t="str">
        <f t="shared" si="170"/>
        <v/>
      </c>
      <c r="CM677" s="3" t="str">
        <f t="shared" si="170"/>
        <v/>
      </c>
      <c r="CN677" s="3" t="str">
        <f t="shared" si="170"/>
        <v/>
      </c>
      <c r="CO677" s="3" t="str">
        <f t="shared" si="170"/>
        <v/>
      </c>
      <c r="CP677" s="3" t="str">
        <f t="shared" si="170"/>
        <v/>
      </c>
      <c r="CQ677" s="3" t="str">
        <f t="shared" si="170"/>
        <v/>
      </c>
      <c r="CR677" s="3" t="str">
        <f t="shared" si="170"/>
        <v/>
      </c>
      <c r="CS677" s="3" t="str">
        <f t="shared" si="170"/>
        <v/>
      </c>
      <c r="CT677" s="3" t="str">
        <f t="shared" si="170"/>
        <v/>
      </c>
      <c r="CU677" s="3" t="str">
        <f t="shared" si="169"/>
        <v/>
      </c>
      <c r="CV677" s="3" t="str">
        <f t="shared" si="169"/>
        <v/>
      </c>
      <c r="CW677" s="3" t="str">
        <f t="shared" si="169"/>
        <v/>
      </c>
      <c r="CX677" s="3" t="str">
        <f t="shared" si="169"/>
        <v/>
      </c>
      <c r="CY677" s="3" t="str">
        <f t="shared" si="169"/>
        <v/>
      </c>
      <c r="CZ677" s="3" t="str">
        <f t="shared" si="169"/>
        <v/>
      </c>
      <c r="DA677" s="3" t="str">
        <f t="shared" si="167"/>
        <v/>
      </c>
      <c r="DB677" s="3" t="str">
        <f t="shared" si="167"/>
        <v/>
      </c>
      <c r="DC677" s="3" t="str">
        <f t="shared" si="167"/>
        <v/>
      </c>
      <c r="DD677" s="3" t="str">
        <f t="shared" si="167"/>
        <v/>
      </c>
      <c r="DE677" s="3" t="str">
        <f t="shared" si="167"/>
        <v/>
      </c>
      <c r="DF677" s="3" t="str">
        <f t="shared" si="167"/>
        <v/>
      </c>
      <c r="DG677" s="3" t="str">
        <f t="shared" si="167"/>
        <v/>
      </c>
      <c r="DH677" s="3" t="str">
        <f t="shared" si="166"/>
        <v/>
      </c>
      <c r="DI677" s="3" t="str">
        <f t="shared" si="164"/>
        <v/>
      </c>
      <c r="DJ677" s="3" t="str">
        <f t="shared" si="164"/>
        <v/>
      </c>
      <c r="DK677" s="3" t="str">
        <f t="shared" si="164"/>
        <v/>
      </c>
      <c r="DL677" s="3" t="str">
        <f t="shared" si="164"/>
        <v/>
      </c>
      <c r="DM677" s="3" t="str">
        <f t="shared" si="164"/>
        <v>133. ANCILLARY OR OTHER USE</v>
      </c>
      <c r="DN677" s="3" t="str">
        <f t="shared" si="164"/>
        <v/>
      </c>
      <c r="DO677" s="3" t="str">
        <f t="shared" si="164"/>
        <v/>
      </c>
      <c r="DP677" s="3" t="str">
        <f t="shared" si="164"/>
        <v/>
      </c>
      <c r="DQ677" s="3" t="str">
        <f t="shared" si="168"/>
        <v>137. Z304  FUEL</v>
      </c>
      <c r="DR677" s="3" t="str">
        <f t="shared" si="168"/>
        <v/>
      </c>
      <c r="DS677" s="3" t="str">
        <f t="shared" si="168"/>
        <v/>
      </c>
      <c r="DT677" s="3" t="str">
        <f t="shared" si="168"/>
        <v/>
      </c>
      <c r="DU677" s="3" t="str">
        <f t="shared" si="168"/>
        <v/>
      </c>
      <c r="DV677" s="3" t="str">
        <f t="shared" si="168"/>
        <v/>
      </c>
    </row>
    <row r="678" spans="1:126" ht="75">
      <c r="A678" t="s">
        <v>115</v>
      </c>
      <c r="B678">
        <v>2021</v>
      </c>
      <c r="C678" t="s">
        <v>114</v>
      </c>
      <c r="D678">
        <v>106990</v>
      </c>
      <c r="E678" s="31">
        <v>1321220421960</v>
      </c>
      <c r="F678" t="s">
        <v>994</v>
      </c>
      <c r="G678">
        <v>324110</v>
      </c>
      <c r="H678" t="s">
        <v>995</v>
      </c>
      <c r="I678" t="s">
        <v>996</v>
      </c>
      <c r="J678" t="s">
        <v>745</v>
      </c>
      <c r="K678" t="s">
        <v>660</v>
      </c>
      <c r="L678">
        <v>48217</v>
      </c>
      <c r="M678" s="3" t="str">
        <f t="shared" si="161"/>
        <v>89. PRODUCE THE CHEMICAL, 90. IMPORT THE CHEMICAL, 91. ON-SITE USE OF THE CHEMICAL, 93. AS A BYPRODUCT, 94. AS A MANUFACTURED IMPURITY, 116. AS A PROCESS IMPURITY</v>
      </c>
      <c r="N678" s="3" t="s">
        <v>63</v>
      </c>
      <c r="O678" s="3" t="s">
        <v>1472</v>
      </c>
      <c r="P678">
        <v>1300</v>
      </c>
      <c r="Q678">
        <v>230</v>
      </c>
      <c r="R678">
        <v>1530</v>
      </c>
      <c r="S678" s="3" t="s">
        <v>1407</v>
      </c>
      <c r="T678" s="3" t="s">
        <v>1407</v>
      </c>
      <c r="U678" s="3" t="s">
        <v>1407</v>
      </c>
      <c r="V678" s="3" t="s">
        <v>1405</v>
      </c>
      <c r="W678" s="3" t="s">
        <v>1407</v>
      </c>
      <c r="X678" s="3" t="s">
        <v>1407</v>
      </c>
      <c r="Y678" s="3" t="s">
        <v>1405</v>
      </c>
      <c r="Z678" s="3" t="s">
        <v>1405</v>
      </c>
      <c r="AA678" s="3" t="s">
        <v>1405</v>
      </c>
      <c r="AB678" s="3" t="s">
        <v>1405</v>
      </c>
      <c r="AC678" s="3" t="s">
        <v>1405</v>
      </c>
      <c r="AD678" s="3" t="s">
        <v>1405</v>
      </c>
      <c r="AE678" s="3" t="s">
        <v>1405</v>
      </c>
      <c r="AF678" s="3" t="s">
        <v>1405</v>
      </c>
      <c r="AG678" s="3" t="s">
        <v>1405</v>
      </c>
      <c r="AH678" s="3" t="s">
        <v>1405</v>
      </c>
      <c r="AI678" s="3" t="s">
        <v>1405</v>
      </c>
      <c r="AJ678" s="3" t="s">
        <v>1405</v>
      </c>
      <c r="AK678" s="3" t="s">
        <v>1405</v>
      </c>
      <c r="AL678" s="3" t="s">
        <v>1405</v>
      </c>
      <c r="AM678" s="3" t="s">
        <v>1405</v>
      </c>
      <c r="AN678" s="3" t="s">
        <v>1405</v>
      </c>
      <c r="AO678" s="3" t="s">
        <v>1405</v>
      </c>
      <c r="AP678" s="3" t="s">
        <v>1405</v>
      </c>
      <c r="AQ678" s="3" t="s">
        <v>1405</v>
      </c>
      <c r="AR678" s="3" t="s">
        <v>1405</v>
      </c>
      <c r="AS678" s="3" t="s">
        <v>1405</v>
      </c>
      <c r="AT678" s="3" t="s">
        <v>1407</v>
      </c>
      <c r="AU678" s="3" t="s">
        <v>1405</v>
      </c>
      <c r="AV678" s="3" t="s">
        <v>1405</v>
      </c>
      <c r="AW678" s="3" t="s">
        <v>1405</v>
      </c>
      <c r="AX678" s="3" t="s">
        <v>1405</v>
      </c>
      <c r="AY678" s="3" t="s">
        <v>1405</v>
      </c>
      <c r="AZ678" s="3" t="s">
        <v>1405</v>
      </c>
      <c r="BA678" s="3" t="s">
        <v>1405</v>
      </c>
      <c r="BB678" s="3" t="s">
        <v>1405</v>
      </c>
      <c r="BC678" s="3" t="s">
        <v>1405</v>
      </c>
      <c r="BD678" s="3" t="s">
        <v>1405</v>
      </c>
      <c r="BE678" s="3" t="s">
        <v>1405</v>
      </c>
      <c r="BF678" s="3" t="s">
        <v>1405</v>
      </c>
      <c r="BG678" s="3" t="s">
        <v>1405</v>
      </c>
      <c r="BH678" s="3" t="s">
        <v>1405</v>
      </c>
      <c r="BI678" s="3" t="s">
        <v>1405</v>
      </c>
      <c r="BJ678" s="3" t="s">
        <v>1405</v>
      </c>
      <c r="BK678" s="3" t="s">
        <v>1405</v>
      </c>
      <c r="BL678" s="3" t="s">
        <v>1405</v>
      </c>
      <c r="BM678" s="3" t="s">
        <v>1405</v>
      </c>
      <c r="BN678" s="3" t="s">
        <v>1405</v>
      </c>
      <c r="BO678" s="3" t="s">
        <v>1405</v>
      </c>
      <c r="BP678" s="3" t="s">
        <v>1405</v>
      </c>
      <c r="BQ678" s="3" t="s">
        <v>1405</v>
      </c>
      <c r="BR678" s="3" t="s">
        <v>1405</v>
      </c>
      <c r="BS678" s="3" t="s">
        <v>1405</v>
      </c>
      <c r="BT678" s="3" t="s">
        <v>1405</v>
      </c>
      <c r="BU678" s="3" t="str">
        <f t="shared" si="163"/>
        <v>89. PRODUCE THE CHEMICAL</v>
      </c>
      <c r="BV678" s="3" t="str">
        <f t="shared" si="163"/>
        <v>90. IMPORT THE CHEMICAL</v>
      </c>
      <c r="BW678" s="3" t="str">
        <f t="shared" si="163"/>
        <v>91. ON-SITE USE OF THE CHEMICAL</v>
      </c>
      <c r="BX678" s="3" t="str">
        <f t="shared" si="163"/>
        <v/>
      </c>
      <c r="BY678" s="3" t="str">
        <f t="shared" si="163"/>
        <v>93. AS A BYPRODUCT</v>
      </c>
      <c r="BZ678" s="3" t="str">
        <f t="shared" si="163"/>
        <v>94. AS A MANUFACTURED IMPURITY</v>
      </c>
      <c r="CA678" s="3" t="str">
        <f t="shared" si="163"/>
        <v/>
      </c>
      <c r="CB678" s="3" t="str">
        <f t="shared" si="163"/>
        <v/>
      </c>
      <c r="CC678" s="3" t="str">
        <f t="shared" si="163"/>
        <v/>
      </c>
      <c r="CD678" s="3" t="str">
        <f t="shared" si="163"/>
        <v/>
      </c>
      <c r="CE678" s="3" t="str">
        <f t="shared" si="163"/>
        <v/>
      </c>
      <c r="CF678" s="3" t="str">
        <f t="shared" si="163"/>
        <v/>
      </c>
      <c r="CG678" s="3" t="str">
        <f t="shared" si="163"/>
        <v/>
      </c>
      <c r="CH678" s="3" t="str">
        <f t="shared" si="163"/>
        <v/>
      </c>
      <c r="CI678" s="3" t="str">
        <f t="shared" si="163"/>
        <v/>
      </c>
      <c r="CJ678" s="3" t="str">
        <f t="shared" si="170"/>
        <v/>
      </c>
      <c r="CK678" s="3" t="str">
        <f t="shared" si="170"/>
        <v/>
      </c>
      <c r="CL678" s="3" t="str">
        <f t="shared" si="170"/>
        <v/>
      </c>
      <c r="CM678" s="3" t="str">
        <f t="shared" si="170"/>
        <v/>
      </c>
      <c r="CN678" s="3" t="str">
        <f t="shared" si="170"/>
        <v/>
      </c>
      <c r="CO678" s="3" t="str">
        <f t="shared" si="170"/>
        <v/>
      </c>
      <c r="CP678" s="3" t="str">
        <f t="shared" si="170"/>
        <v/>
      </c>
      <c r="CQ678" s="3" t="str">
        <f t="shared" si="170"/>
        <v/>
      </c>
      <c r="CR678" s="3" t="str">
        <f t="shared" si="170"/>
        <v/>
      </c>
      <c r="CS678" s="3" t="str">
        <f t="shared" si="170"/>
        <v/>
      </c>
      <c r="CT678" s="3" t="str">
        <f t="shared" si="170"/>
        <v/>
      </c>
      <c r="CU678" s="3" t="str">
        <f t="shared" si="169"/>
        <v/>
      </c>
      <c r="CV678" s="3" t="str">
        <f t="shared" si="169"/>
        <v>116. AS A PROCESS IMPURITY</v>
      </c>
      <c r="CW678" s="3" t="str">
        <f t="shared" si="169"/>
        <v/>
      </c>
      <c r="CX678" s="3" t="str">
        <f t="shared" si="169"/>
        <v/>
      </c>
      <c r="CY678" s="3" t="str">
        <f t="shared" si="169"/>
        <v/>
      </c>
      <c r="CZ678" s="3" t="str">
        <f t="shared" si="169"/>
        <v/>
      </c>
      <c r="DA678" s="3" t="str">
        <f t="shared" si="167"/>
        <v/>
      </c>
      <c r="DB678" s="3" t="str">
        <f t="shared" si="167"/>
        <v/>
      </c>
      <c r="DC678" s="3" t="str">
        <f t="shared" si="167"/>
        <v/>
      </c>
      <c r="DD678" s="3" t="str">
        <f t="shared" si="167"/>
        <v/>
      </c>
      <c r="DE678" s="3" t="str">
        <f t="shared" si="167"/>
        <v/>
      </c>
      <c r="DF678" s="3" t="str">
        <f t="shared" si="167"/>
        <v/>
      </c>
      <c r="DG678" s="3" t="str">
        <f t="shared" si="167"/>
        <v/>
      </c>
      <c r="DH678" s="3" t="str">
        <f t="shared" si="166"/>
        <v/>
      </c>
      <c r="DI678" s="3" t="str">
        <f t="shared" si="164"/>
        <v/>
      </c>
      <c r="DJ678" s="3" t="str">
        <f t="shared" si="164"/>
        <v/>
      </c>
      <c r="DK678" s="3" t="str">
        <f t="shared" si="164"/>
        <v/>
      </c>
      <c r="DL678" s="3" t="str">
        <f t="shared" si="164"/>
        <v/>
      </c>
      <c r="DM678" s="3" t="str">
        <f t="shared" si="164"/>
        <v/>
      </c>
      <c r="DN678" s="3" t="str">
        <f t="shared" si="164"/>
        <v/>
      </c>
      <c r="DO678" s="3" t="str">
        <f t="shared" si="164"/>
        <v/>
      </c>
      <c r="DP678" s="3" t="str">
        <f t="shared" si="164"/>
        <v/>
      </c>
      <c r="DQ678" s="3" t="str">
        <f t="shared" si="168"/>
        <v/>
      </c>
      <c r="DR678" s="3" t="str">
        <f t="shared" si="168"/>
        <v/>
      </c>
      <c r="DS678" s="3" t="str">
        <f t="shared" si="168"/>
        <v/>
      </c>
      <c r="DT678" s="3" t="str">
        <f t="shared" si="168"/>
        <v/>
      </c>
      <c r="DU678" s="3" t="str">
        <f t="shared" si="168"/>
        <v/>
      </c>
      <c r="DV678" s="3" t="str">
        <f t="shared" si="168"/>
        <v/>
      </c>
    </row>
    <row r="679" spans="1:126" ht="90">
      <c r="A679" t="s">
        <v>115</v>
      </c>
      <c r="B679">
        <v>2016</v>
      </c>
      <c r="C679" t="s">
        <v>114</v>
      </c>
      <c r="D679">
        <v>106990</v>
      </c>
      <c r="E679" s="31">
        <v>1316215242189</v>
      </c>
      <c r="F679" t="s">
        <v>1002</v>
      </c>
      <c r="G679">
        <v>324110</v>
      </c>
      <c r="H679" t="s">
        <v>1003</v>
      </c>
      <c r="I679" t="s">
        <v>1004</v>
      </c>
      <c r="J679" t="s">
        <v>358</v>
      </c>
      <c r="K679" t="s">
        <v>148</v>
      </c>
      <c r="L679">
        <v>77590</v>
      </c>
      <c r="M679" s="3" t="str">
        <f t="shared" si="161"/>
        <v>89. PRODUCE THE CHEMICAL, 91. ON-SITE USE OF THE CHEMICAL, 92. SALE OR DISTRIBUTION OF THE CHEMICAL, 94. AS A MANUFACTURED IMPURITY, 95. USED AS A REACTANT, 116. AS A PROCESS IMPURITY, 133. ANCILLARY OR OTHER USE</v>
      </c>
      <c r="N679" s="3" t="s">
        <v>53</v>
      </c>
      <c r="O679" s="84" t="s">
        <v>1426</v>
      </c>
      <c r="P679">
        <v>57</v>
      </c>
      <c r="Q679">
        <v>5</v>
      </c>
      <c r="R679">
        <v>62</v>
      </c>
      <c r="S679" s="3" t="s">
        <v>1407</v>
      </c>
      <c r="T679" s="3" t="s">
        <v>1405</v>
      </c>
      <c r="U679" s="3" t="s">
        <v>1407</v>
      </c>
      <c r="V679" s="3" t="s">
        <v>1407</v>
      </c>
      <c r="W679" s="3" t="s">
        <v>1405</v>
      </c>
      <c r="X679" s="3" t="s">
        <v>1407</v>
      </c>
      <c r="Y679" s="3" t="s">
        <v>1407</v>
      </c>
      <c r="AE679" s="3" t="s">
        <v>1405</v>
      </c>
      <c r="AR679" s="3" t="s">
        <v>1405</v>
      </c>
      <c r="AS679" s="3" t="s">
        <v>1405</v>
      </c>
      <c r="AT679" s="3" t="s">
        <v>1407</v>
      </c>
      <c r="AV679" s="3" t="s">
        <v>1405</v>
      </c>
      <c r="BD679" s="3" t="s">
        <v>1405</v>
      </c>
      <c r="BK679" s="3" t="s">
        <v>1407</v>
      </c>
      <c r="BU679" s="3" t="str">
        <f t="shared" si="163"/>
        <v>89. PRODUCE THE CHEMICAL</v>
      </c>
      <c r="BV679" s="3" t="str">
        <f t="shared" si="163"/>
        <v/>
      </c>
      <c r="BW679" s="3" t="str">
        <f t="shared" si="163"/>
        <v>91. ON-SITE USE OF THE CHEMICAL</v>
      </c>
      <c r="BX679" s="3" t="str">
        <f t="shared" si="163"/>
        <v>92. SALE OR DISTRIBUTION OF THE CHEMICAL</v>
      </c>
      <c r="BY679" s="3" t="str">
        <f t="shared" si="163"/>
        <v/>
      </c>
      <c r="BZ679" s="3" t="str">
        <f t="shared" si="163"/>
        <v>94. AS A MANUFACTURED IMPURITY</v>
      </c>
      <c r="CA679" s="3" t="str">
        <f t="shared" si="163"/>
        <v>95. USED AS A REACTANT</v>
      </c>
      <c r="CB679" s="3" t="str">
        <f t="shared" si="163"/>
        <v/>
      </c>
      <c r="CC679" s="3" t="str">
        <f t="shared" si="163"/>
        <v/>
      </c>
      <c r="CD679" s="3" t="str">
        <f t="shared" si="163"/>
        <v/>
      </c>
      <c r="CE679" s="3" t="str">
        <f t="shared" si="163"/>
        <v/>
      </c>
      <c r="CF679" s="3" t="str">
        <f t="shared" si="163"/>
        <v/>
      </c>
      <c r="CG679" s="3" t="str">
        <f t="shared" si="163"/>
        <v/>
      </c>
      <c r="CH679" s="3" t="str">
        <f t="shared" si="163"/>
        <v/>
      </c>
      <c r="CI679" s="3" t="str">
        <f t="shared" si="163"/>
        <v/>
      </c>
      <c r="CJ679" s="3" t="str">
        <f t="shared" si="170"/>
        <v/>
      </c>
      <c r="CK679" s="3" t="str">
        <f t="shared" si="170"/>
        <v/>
      </c>
      <c r="CL679" s="3" t="str">
        <f t="shared" si="170"/>
        <v/>
      </c>
      <c r="CM679" s="3" t="str">
        <f t="shared" si="170"/>
        <v/>
      </c>
      <c r="CN679" s="3" t="str">
        <f t="shared" si="170"/>
        <v/>
      </c>
      <c r="CO679" s="3" t="str">
        <f t="shared" si="170"/>
        <v/>
      </c>
      <c r="CP679" s="3" t="str">
        <f t="shared" si="170"/>
        <v/>
      </c>
      <c r="CQ679" s="3" t="str">
        <f t="shared" si="170"/>
        <v/>
      </c>
      <c r="CR679" s="3" t="str">
        <f t="shared" si="170"/>
        <v/>
      </c>
      <c r="CS679" s="3" t="str">
        <f t="shared" si="170"/>
        <v/>
      </c>
      <c r="CT679" s="3" t="str">
        <f t="shared" si="170"/>
        <v/>
      </c>
      <c r="CU679" s="3" t="str">
        <f t="shared" si="169"/>
        <v/>
      </c>
      <c r="CV679" s="3" t="str">
        <f t="shared" si="169"/>
        <v>116. AS A PROCESS IMPURITY</v>
      </c>
      <c r="CW679" s="3" t="str">
        <f t="shared" si="169"/>
        <v/>
      </c>
      <c r="CX679" s="3" t="str">
        <f t="shared" si="169"/>
        <v/>
      </c>
      <c r="CY679" s="3" t="str">
        <f t="shared" si="169"/>
        <v/>
      </c>
      <c r="CZ679" s="3" t="str">
        <f t="shared" si="169"/>
        <v/>
      </c>
      <c r="DA679" s="3" t="str">
        <f t="shared" si="167"/>
        <v/>
      </c>
      <c r="DB679" s="3" t="str">
        <f t="shared" si="167"/>
        <v/>
      </c>
      <c r="DC679" s="3" t="str">
        <f t="shared" si="167"/>
        <v/>
      </c>
      <c r="DD679" s="3" t="str">
        <f t="shared" si="167"/>
        <v/>
      </c>
      <c r="DE679" s="3" t="str">
        <f t="shared" si="167"/>
        <v/>
      </c>
      <c r="DF679" s="3" t="str">
        <f t="shared" si="167"/>
        <v/>
      </c>
      <c r="DG679" s="3" t="str">
        <f t="shared" si="167"/>
        <v/>
      </c>
      <c r="DH679" s="3" t="str">
        <f t="shared" si="166"/>
        <v/>
      </c>
      <c r="DI679" s="3" t="str">
        <f t="shared" si="164"/>
        <v/>
      </c>
      <c r="DJ679" s="3" t="str">
        <f t="shared" si="164"/>
        <v/>
      </c>
      <c r="DK679" s="3" t="str">
        <f t="shared" si="164"/>
        <v/>
      </c>
      <c r="DL679" s="3" t="str">
        <f t="shared" si="164"/>
        <v/>
      </c>
      <c r="DM679" s="3" t="str">
        <f t="shared" si="164"/>
        <v>133. ANCILLARY OR OTHER USE</v>
      </c>
      <c r="DN679" s="3" t="str">
        <f t="shared" si="164"/>
        <v/>
      </c>
      <c r="DO679" s="3" t="str">
        <f t="shared" si="164"/>
        <v/>
      </c>
      <c r="DP679" s="3" t="str">
        <f t="shared" si="164"/>
        <v/>
      </c>
      <c r="DQ679" s="3" t="str">
        <f t="shared" si="168"/>
        <v/>
      </c>
      <c r="DR679" s="3" t="str">
        <f t="shared" si="168"/>
        <v/>
      </c>
      <c r="DS679" s="3" t="str">
        <f t="shared" si="168"/>
        <v/>
      </c>
      <c r="DT679" s="3" t="str">
        <f t="shared" si="168"/>
        <v/>
      </c>
      <c r="DU679" s="3" t="str">
        <f t="shared" si="168"/>
        <v/>
      </c>
      <c r="DV679" s="3" t="str">
        <f t="shared" si="168"/>
        <v/>
      </c>
    </row>
    <row r="680" spans="1:126" ht="90">
      <c r="A680" t="s">
        <v>115</v>
      </c>
      <c r="B680">
        <v>2017</v>
      </c>
      <c r="C680" t="s">
        <v>114</v>
      </c>
      <c r="D680">
        <v>106990</v>
      </c>
      <c r="E680" s="31">
        <v>1317216264236</v>
      </c>
      <c r="F680" t="s">
        <v>1002</v>
      </c>
      <c r="G680">
        <v>324110</v>
      </c>
      <c r="H680" t="s">
        <v>1003</v>
      </c>
      <c r="I680" t="s">
        <v>1004</v>
      </c>
      <c r="J680" t="s">
        <v>358</v>
      </c>
      <c r="K680" t="s">
        <v>148</v>
      </c>
      <c r="L680">
        <v>77590</v>
      </c>
      <c r="M680" s="3" t="str">
        <f t="shared" si="161"/>
        <v>89. PRODUCE THE CHEMICAL, 91. ON-SITE USE OF THE CHEMICAL, 92. SALE OR DISTRIBUTION OF THE CHEMICAL, 94. AS A MANUFACTURED IMPURITY, 95. USED AS A REACTANT, 116. AS A PROCESS IMPURITY, 133. ANCILLARY OR OTHER USE</v>
      </c>
      <c r="N680" s="3" t="s">
        <v>53</v>
      </c>
      <c r="O680" s="84" t="s">
        <v>1426</v>
      </c>
      <c r="P680">
        <v>24</v>
      </c>
      <c r="Q680">
        <v>4</v>
      </c>
      <c r="R680">
        <v>28</v>
      </c>
      <c r="S680" s="3" t="s">
        <v>1407</v>
      </c>
      <c r="T680" s="3" t="s">
        <v>1405</v>
      </c>
      <c r="U680" s="3" t="s">
        <v>1407</v>
      </c>
      <c r="V680" s="3" t="s">
        <v>1407</v>
      </c>
      <c r="W680" s="3" t="s">
        <v>1405</v>
      </c>
      <c r="X680" s="3" t="s">
        <v>1407</v>
      </c>
      <c r="Y680" s="3" t="s">
        <v>1407</v>
      </c>
      <c r="AE680" s="3" t="s">
        <v>1405</v>
      </c>
      <c r="AR680" s="3" t="s">
        <v>1405</v>
      </c>
      <c r="AS680" s="3" t="s">
        <v>1405</v>
      </c>
      <c r="AT680" s="3" t="s">
        <v>1407</v>
      </c>
      <c r="AV680" s="3" t="s">
        <v>1405</v>
      </c>
      <c r="BD680" s="3" t="s">
        <v>1405</v>
      </c>
      <c r="BK680" s="3" t="s">
        <v>1407</v>
      </c>
      <c r="BU680" s="3" t="str">
        <f t="shared" si="163"/>
        <v>89. PRODUCE THE CHEMICAL</v>
      </c>
      <c r="BV680" s="3" t="str">
        <f t="shared" si="163"/>
        <v/>
      </c>
      <c r="BW680" s="3" t="str">
        <f t="shared" si="163"/>
        <v>91. ON-SITE USE OF THE CHEMICAL</v>
      </c>
      <c r="BX680" s="3" t="str">
        <f t="shared" si="163"/>
        <v>92. SALE OR DISTRIBUTION OF THE CHEMICAL</v>
      </c>
      <c r="BY680" s="3" t="str">
        <f t="shared" si="163"/>
        <v/>
      </c>
      <c r="BZ680" s="3" t="str">
        <f t="shared" si="163"/>
        <v>94. AS A MANUFACTURED IMPURITY</v>
      </c>
      <c r="CA680" s="3" t="str">
        <f t="shared" si="163"/>
        <v>95. USED AS A REACTANT</v>
      </c>
      <c r="CB680" s="3" t="str">
        <f t="shared" si="163"/>
        <v/>
      </c>
      <c r="CC680" s="3" t="str">
        <f t="shared" si="163"/>
        <v/>
      </c>
      <c r="CD680" s="3" t="str">
        <f t="shared" si="163"/>
        <v/>
      </c>
      <c r="CE680" s="3" t="str">
        <f t="shared" si="163"/>
        <v/>
      </c>
      <c r="CF680" s="3" t="str">
        <f t="shared" si="163"/>
        <v/>
      </c>
      <c r="CG680" s="3" t="str">
        <f t="shared" si="163"/>
        <v/>
      </c>
      <c r="CH680" s="3" t="str">
        <f t="shared" si="163"/>
        <v/>
      </c>
      <c r="CI680" s="3" t="str">
        <f t="shared" si="163"/>
        <v/>
      </c>
      <c r="CJ680" s="3" t="str">
        <f t="shared" si="170"/>
        <v/>
      </c>
      <c r="CK680" s="3" t="str">
        <f t="shared" si="170"/>
        <v/>
      </c>
      <c r="CL680" s="3" t="str">
        <f t="shared" si="170"/>
        <v/>
      </c>
      <c r="CM680" s="3" t="str">
        <f t="shared" si="170"/>
        <v/>
      </c>
      <c r="CN680" s="3" t="str">
        <f t="shared" si="170"/>
        <v/>
      </c>
      <c r="CO680" s="3" t="str">
        <f t="shared" si="170"/>
        <v/>
      </c>
      <c r="CP680" s="3" t="str">
        <f t="shared" si="170"/>
        <v/>
      </c>
      <c r="CQ680" s="3" t="str">
        <f t="shared" si="170"/>
        <v/>
      </c>
      <c r="CR680" s="3" t="str">
        <f t="shared" si="170"/>
        <v/>
      </c>
      <c r="CS680" s="3" t="str">
        <f t="shared" si="170"/>
        <v/>
      </c>
      <c r="CT680" s="3" t="str">
        <f t="shared" si="170"/>
        <v/>
      </c>
      <c r="CU680" s="3" t="str">
        <f t="shared" si="169"/>
        <v/>
      </c>
      <c r="CV680" s="3" t="str">
        <f t="shared" si="169"/>
        <v>116. AS A PROCESS IMPURITY</v>
      </c>
      <c r="CW680" s="3" t="str">
        <f t="shared" si="169"/>
        <v/>
      </c>
      <c r="CX680" s="3" t="str">
        <f t="shared" si="169"/>
        <v/>
      </c>
      <c r="CY680" s="3" t="str">
        <f t="shared" si="169"/>
        <v/>
      </c>
      <c r="CZ680" s="3" t="str">
        <f t="shared" si="169"/>
        <v/>
      </c>
      <c r="DA680" s="3" t="str">
        <f t="shared" si="167"/>
        <v/>
      </c>
      <c r="DB680" s="3" t="str">
        <f t="shared" si="167"/>
        <v/>
      </c>
      <c r="DC680" s="3" t="str">
        <f t="shared" si="167"/>
        <v/>
      </c>
      <c r="DD680" s="3" t="str">
        <f t="shared" si="167"/>
        <v/>
      </c>
      <c r="DE680" s="3" t="str">
        <f t="shared" si="167"/>
        <v/>
      </c>
      <c r="DF680" s="3" t="str">
        <f t="shared" si="167"/>
        <v/>
      </c>
      <c r="DG680" s="3" t="str">
        <f t="shared" si="167"/>
        <v/>
      </c>
      <c r="DH680" s="3" t="str">
        <f t="shared" si="166"/>
        <v/>
      </c>
      <c r="DI680" s="3" t="str">
        <f t="shared" si="164"/>
        <v/>
      </c>
      <c r="DJ680" s="3" t="str">
        <f t="shared" si="164"/>
        <v/>
      </c>
      <c r="DK680" s="3" t="str">
        <f t="shared" si="164"/>
        <v/>
      </c>
      <c r="DL680" s="3" t="str">
        <f t="shared" si="164"/>
        <v/>
      </c>
      <c r="DM680" s="3" t="str">
        <f t="shared" si="164"/>
        <v>133. ANCILLARY OR OTHER USE</v>
      </c>
      <c r="DN680" s="3" t="str">
        <f t="shared" si="164"/>
        <v/>
      </c>
      <c r="DO680" s="3" t="str">
        <f t="shared" si="164"/>
        <v/>
      </c>
      <c r="DP680" s="3" t="str">
        <f t="shared" si="164"/>
        <v/>
      </c>
      <c r="DQ680" s="3" t="str">
        <f t="shared" si="168"/>
        <v/>
      </c>
      <c r="DR680" s="3" t="str">
        <f t="shared" si="168"/>
        <v/>
      </c>
      <c r="DS680" s="3" t="str">
        <f t="shared" si="168"/>
        <v/>
      </c>
      <c r="DT680" s="3" t="str">
        <f t="shared" si="168"/>
        <v/>
      </c>
      <c r="DU680" s="3" t="str">
        <f t="shared" si="168"/>
        <v/>
      </c>
      <c r="DV680" s="3" t="str">
        <f t="shared" si="168"/>
        <v/>
      </c>
    </row>
    <row r="681" spans="1:126" ht="105">
      <c r="A681" t="s">
        <v>115</v>
      </c>
      <c r="B681">
        <v>2018</v>
      </c>
      <c r="C681" t="s">
        <v>114</v>
      </c>
      <c r="D681">
        <v>106990</v>
      </c>
      <c r="E681" s="31">
        <v>1318217185596</v>
      </c>
      <c r="F681" t="s">
        <v>1002</v>
      </c>
      <c r="G681">
        <v>221112</v>
      </c>
      <c r="H681" t="s">
        <v>1003</v>
      </c>
      <c r="I681" t="s">
        <v>1004</v>
      </c>
      <c r="J681" t="s">
        <v>358</v>
      </c>
      <c r="K681" t="s">
        <v>148</v>
      </c>
      <c r="L681">
        <v>77590</v>
      </c>
      <c r="M681" s="3" t="str">
        <f t="shared" si="161"/>
        <v>89. PRODUCE THE CHEMICAL, 91. ON-SITE USE OF THE CHEMICAL, 92. SALE OR DISTRIBUTION OF THE CHEMICAL, 94. AS A MANUFACTURED IMPURITY, 95. USED AS A REACTANT, 100. P199  OTHER, 116. AS A PROCESS IMPURITY</v>
      </c>
      <c r="N681" s="3" t="s">
        <v>53</v>
      </c>
      <c r="O681" s="84" t="s">
        <v>1426</v>
      </c>
      <c r="P681">
        <v>14</v>
      </c>
      <c r="Q681">
        <v>3</v>
      </c>
      <c r="R681">
        <v>17</v>
      </c>
      <c r="S681" s="3" t="s">
        <v>1407</v>
      </c>
      <c r="T681" s="3" t="s">
        <v>1405</v>
      </c>
      <c r="U681" s="3" t="s">
        <v>1407</v>
      </c>
      <c r="V681" s="3" t="s">
        <v>1407</v>
      </c>
      <c r="W681" s="3" t="s">
        <v>1405</v>
      </c>
      <c r="X681" s="3" t="s">
        <v>1407</v>
      </c>
      <c r="Y681" s="3" t="s">
        <v>1407</v>
      </c>
      <c r="Z681" s="3" t="s">
        <v>1405</v>
      </c>
      <c r="AA681" s="3" t="s">
        <v>1405</v>
      </c>
      <c r="AB681" s="3" t="s">
        <v>1405</v>
      </c>
      <c r="AC681" s="3" t="s">
        <v>1405</v>
      </c>
      <c r="AD681" s="3" t="s">
        <v>1407</v>
      </c>
      <c r="AE681" s="3" t="s">
        <v>1405</v>
      </c>
      <c r="AF681" s="3" t="s">
        <v>1405</v>
      </c>
      <c r="AG681" s="3" t="s">
        <v>1405</v>
      </c>
      <c r="AH681" s="3" t="s">
        <v>1405</v>
      </c>
      <c r="AI681" s="3" t="s">
        <v>1405</v>
      </c>
      <c r="AJ681" s="3" t="s">
        <v>1405</v>
      </c>
      <c r="AK681" s="3" t="s">
        <v>1405</v>
      </c>
      <c r="AL681" s="3" t="s">
        <v>1405</v>
      </c>
      <c r="AM681" s="3" t="s">
        <v>1405</v>
      </c>
      <c r="AN681" s="3" t="s">
        <v>1405</v>
      </c>
      <c r="AO681" s="3" t="s">
        <v>1405</v>
      </c>
      <c r="AP681" s="3" t="s">
        <v>1405</v>
      </c>
      <c r="AQ681" s="3" t="s">
        <v>1405</v>
      </c>
      <c r="AR681" s="3" t="s">
        <v>1405</v>
      </c>
      <c r="AS681" s="3" t="s">
        <v>1405</v>
      </c>
      <c r="AT681" s="3" t="s">
        <v>1407</v>
      </c>
      <c r="AU681" s="3" t="s">
        <v>1405</v>
      </c>
      <c r="AV681" s="3" t="s">
        <v>1405</v>
      </c>
      <c r="AW681" s="3" t="s">
        <v>1405</v>
      </c>
      <c r="AX681" s="3" t="s">
        <v>1405</v>
      </c>
      <c r="AY681" s="3" t="s">
        <v>1405</v>
      </c>
      <c r="AZ681" s="3" t="s">
        <v>1405</v>
      </c>
      <c r="BA681" s="3" t="s">
        <v>1405</v>
      </c>
      <c r="BB681" s="3" t="s">
        <v>1405</v>
      </c>
      <c r="BC681" s="3" t="s">
        <v>1405</v>
      </c>
      <c r="BD681" s="3" t="s">
        <v>1405</v>
      </c>
      <c r="BE681" s="3" t="s">
        <v>1405</v>
      </c>
      <c r="BF681" s="3" t="s">
        <v>1405</v>
      </c>
      <c r="BG681" s="3" t="s">
        <v>1405</v>
      </c>
      <c r="BH681" s="3" t="s">
        <v>1405</v>
      </c>
      <c r="BI681" s="3" t="s">
        <v>1405</v>
      </c>
      <c r="BJ681" s="3" t="s">
        <v>1405</v>
      </c>
      <c r="BK681" s="3" t="s">
        <v>1405</v>
      </c>
      <c r="BL681" s="3" t="s">
        <v>1405</v>
      </c>
      <c r="BM681" s="3" t="s">
        <v>1405</v>
      </c>
      <c r="BN681" s="3" t="s">
        <v>1405</v>
      </c>
      <c r="BO681" s="3" t="s">
        <v>1405</v>
      </c>
      <c r="BP681" s="3" t="s">
        <v>1405</v>
      </c>
      <c r="BQ681" s="3" t="s">
        <v>1405</v>
      </c>
      <c r="BR681" s="3" t="s">
        <v>1405</v>
      </c>
      <c r="BS681" s="3" t="s">
        <v>1405</v>
      </c>
      <c r="BT681" s="3" t="s">
        <v>1405</v>
      </c>
      <c r="BU681" s="3" t="str">
        <f t="shared" si="163"/>
        <v>89. PRODUCE THE CHEMICAL</v>
      </c>
      <c r="BV681" s="3" t="str">
        <f t="shared" si="163"/>
        <v/>
      </c>
      <c r="BW681" s="3" t="str">
        <f t="shared" si="163"/>
        <v>91. ON-SITE USE OF THE CHEMICAL</v>
      </c>
      <c r="BX681" s="3" t="str">
        <f t="shared" si="163"/>
        <v>92. SALE OR DISTRIBUTION OF THE CHEMICAL</v>
      </c>
      <c r="BY681" s="3" t="str">
        <f t="shared" si="163"/>
        <v/>
      </c>
      <c r="BZ681" s="3" t="str">
        <f t="shared" si="163"/>
        <v>94. AS A MANUFACTURED IMPURITY</v>
      </c>
      <c r="CA681" s="3" t="str">
        <f t="shared" si="163"/>
        <v>95. USED AS A REACTANT</v>
      </c>
      <c r="CB681" s="3" t="str">
        <f t="shared" si="163"/>
        <v/>
      </c>
      <c r="CC681" s="3" t="str">
        <f t="shared" si="163"/>
        <v/>
      </c>
      <c r="CD681" s="3" t="str">
        <f t="shared" si="163"/>
        <v/>
      </c>
      <c r="CE681" s="3" t="str">
        <f t="shared" si="163"/>
        <v/>
      </c>
      <c r="CF681" s="3" t="str">
        <f t="shared" si="163"/>
        <v>100. P199  OTHER</v>
      </c>
      <c r="CG681" s="3" t="str">
        <f t="shared" si="163"/>
        <v/>
      </c>
      <c r="CH681" s="3" t="str">
        <f t="shared" si="163"/>
        <v/>
      </c>
      <c r="CI681" s="3" t="str">
        <f t="shared" si="163"/>
        <v/>
      </c>
      <c r="CJ681" s="3" t="str">
        <f t="shared" si="170"/>
        <v/>
      </c>
      <c r="CK681" s="3" t="str">
        <f t="shared" si="170"/>
        <v/>
      </c>
      <c r="CL681" s="3" t="str">
        <f t="shared" si="170"/>
        <v/>
      </c>
      <c r="CM681" s="3" t="str">
        <f t="shared" si="170"/>
        <v/>
      </c>
      <c r="CN681" s="3" t="str">
        <f t="shared" si="170"/>
        <v/>
      </c>
      <c r="CO681" s="3" t="str">
        <f t="shared" si="170"/>
        <v/>
      </c>
      <c r="CP681" s="3" t="str">
        <f t="shared" si="170"/>
        <v/>
      </c>
      <c r="CQ681" s="3" t="str">
        <f t="shared" si="170"/>
        <v/>
      </c>
      <c r="CR681" s="3" t="str">
        <f t="shared" si="170"/>
        <v/>
      </c>
      <c r="CS681" s="3" t="str">
        <f t="shared" si="170"/>
        <v/>
      </c>
      <c r="CT681" s="3" t="str">
        <f t="shared" si="170"/>
        <v/>
      </c>
      <c r="CU681" s="3" t="str">
        <f t="shared" si="169"/>
        <v/>
      </c>
      <c r="CV681" s="3" t="str">
        <f t="shared" si="169"/>
        <v>116. AS A PROCESS IMPURITY</v>
      </c>
      <c r="CW681" s="3" t="str">
        <f t="shared" si="169"/>
        <v/>
      </c>
      <c r="CX681" s="3" t="str">
        <f t="shared" si="169"/>
        <v/>
      </c>
      <c r="CY681" s="3" t="str">
        <f t="shared" si="169"/>
        <v/>
      </c>
      <c r="CZ681" s="3" t="str">
        <f t="shared" si="169"/>
        <v/>
      </c>
      <c r="DA681" s="3" t="str">
        <f t="shared" si="167"/>
        <v/>
      </c>
      <c r="DB681" s="3" t="str">
        <f t="shared" si="167"/>
        <v/>
      </c>
      <c r="DC681" s="3" t="str">
        <f t="shared" si="167"/>
        <v/>
      </c>
      <c r="DD681" s="3" t="str">
        <f t="shared" si="167"/>
        <v/>
      </c>
      <c r="DE681" s="3" t="str">
        <f t="shared" si="167"/>
        <v/>
      </c>
      <c r="DF681" s="3" t="str">
        <f t="shared" si="167"/>
        <v/>
      </c>
      <c r="DG681" s="3" t="str">
        <f t="shared" si="167"/>
        <v/>
      </c>
      <c r="DH681" s="3" t="str">
        <f t="shared" si="166"/>
        <v/>
      </c>
      <c r="DI681" s="3" t="str">
        <f t="shared" si="164"/>
        <v/>
      </c>
      <c r="DJ681" s="3" t="str">
        <f t="shared" si="164"/>
        <v/>
      </c>
      <c r="DK681" s="3" t="str">
        <f t="shared" si="164"/>
        <v/>
      </c>
      <c r="DL681" s="3" t="str">
        <f t="shared" si="164"/>
        <v/>
      </c>
      <c r="DM681" s="3" t="str">
        <f t="shared" si="164"/>
        <v/>
      </c>
      <c r="DN681" s="3" t="str">
        <f t="shared" si="164"/>
        <v/>
      </c>
      <c r="DO681" s="3" t="str">
        <f t="shared" si="164"/>
        <v/>
      </c>
      <c r="DP681" s="3" t="str">
        <f t="shared" si="164"/>
        <v/>
      </c>
      <c r="DQ681" s="3" t="str">
        <f t="shared" si="168"/>
        <v/>
      </c>
      <c r="DR681" s="3" t="str">
        <f t="shared" si="168"/>
        <v/>
      </c>
      <c r="DS681" s="3" t="str">
        <f t="shared" si="168"/>
        <v/>
      </c>
      <c r="DT681" s="3" t="str">
        <f t="shared" si="168"/>
        <v/>
      </c>
      <c r="DU681" s="3" t="str">
        <f t="shared" si="168"/>
        <v/>
      </c>
      <c r="DV681" s="3" t="str">
        <f t="shared" si="168"/>
        <v/>
      </c>
    </row>
    <row r="682" spans="1:126" ht="105">
      <c r="A682" t="s">
        <v>115</v>
      </c>
      <c r="B682">
        <v>2016</v>
      </c>
      <c r="C682" t="s">
        <v>114</v>
      </c>
      <c r="D682">
        <v>106990</v>
      </c>
      <c r="E682" s="31">
        <v>1316215407659</v>
      </c>
      <c r="F682" t="s">
        <v>1011</v>
      </c>
      <c r="G682">
        <v>324110</v>
      </c>
      <c r="H682" t="s">
        <v>1012</v>
      </c>
      <c r="I682" t="s">
        <v>1013</v>
      </c>
      <c r="J682" t="s">
        <v>1014</v>
      </c>
      <c r="K682" t="s">
        <v>313</v>
      </c>
      <c r="L682">
        <v>62454</v>
      </c>
      <c r="M682" s="3" t="str">
        <f t="shared" si="161"/>
        <v>89. PRODUCE THE CHEMICAL, 91. ON-SITE USE OF THE CHEMICAL</v>
      </c>
      <c r="N682" t="s">
        <v>63</v>
      </c>
      <c r="O682" s="84" t="s">
        <v>1435</v>
      </c>
      <c r="P682">
        <v>11</v>
      </c>
      <c r="Q682">
        <v>133</v>
      </c>
      <c r="R682">
        <v>144</v>
      </c>
      <c r="S682" s="3" t="s">
        <v>1407</v>
      </c>
      <c r="T682" s="3" t="s">
        <v>1405</v>
      </c>
      <c r="U682" s="3" t="s">
        <v>1407</v>
      </c>
      <c r="V682" s="3" t="s">
        <v>1405</v>
      </c>
      <c r="W682" s="3" t="s">
        <v>1405</v>
      </c>
      <c r="X682" s="3" t="s">
        <v>1405</v>
      </c>
      <c r="Y682" s="3" t="s">
        <v>1405</v>
      </c>
      <c r="AE682" s="3" t="s">
        <v>1405</v>
      </c>
      <c r="AR682" s="3" t="s">
        <v>1405</v>
      </c>
      <c r="AS682" s="3" t="s">
        <v>1405</v>
      </c>
      <c r="AT682" s="3" t="s">
        <v>1405</v>
      </c>
      <c r="AV682" s="3" t="s">
        <v>1405</v>
      </c>
      <c r="BD682" s="3" t="s">
        <v>1405</v>
      </c>
      <c r="BK682" s="3" t="s">
        <v>1405</v>
      </c>
      <c r="BU682" s="3" t="str">
        <f t="shared" si="163"/>
        <v>89. PRODUCE THE CHEMICAL</v>
      </c>
      <c r="BV682" s="3" t="str">
        <f t="shared" si="163"/>
        <v/>
      </c>
      <c r="BW682" s="3" t="str">
        <f t="shared" si="163"/>
        <v>91. ON-SITE USE OF THE CHEMICAL</v>
      </c>
      <c r="BX682" s="3" t="str">
        <f t="shared" si="163"/>
        <v/>
      </c>
      <c r="BY682" s="3" t="str">
        <f t="shared" si="163"/>
        <v/>
      </c>
      <c r="BZ682" s="3" t="str">
        <f t="shared" si="163"/>
        <v/>
      </c>
      <c r="CA682" s="3" t="str">
        <f t="shared" si="163"/>
        <v/>
      </c>
      <c r="CB682" s="3" t="str">
        <f t="shared" si="163"/>
        <v/>
      </c>
      <c r="CC682" s="3" t="str">
        <f t="shared" si="163"/>
        <v/>
      </c>
      <c r="CD682" s="3" t="str">
        <f t="shared" si="163"/>
        <v/>
      </c>
      <c r="CE682" s="3" t="str">
        <f t="shared" si="163"/>
        <v/>
      </c>
      <c r="CF682" s="3" t="str">
        <f t="shared" si="163"/>
        <v/>
      </c>
      <c r="CG682" s="3" t="str">
        <f t="shared" si="163"/>
        <v/>
      </c>
      <c r="CH682" s="3" t="str">
        <f t="shared" si="163"/>
        <v/>
      </c>
      <c r="CI682" s="3" t="str">
        <f t="shared" si="163"/>
        <v/>
      </c>
      <c r="CJ682" s="3" t="str">
        <f t="shared" si="170"/>
        <v/>
      </c>
      <c r="CK682" s="3" t="str">
        <f t="shared" si="170"/>
        <v/>
      </c>
      <c r="CL682" s="3" t="str">
        <f t="shared" si="170"/>
        <v/>
      </c>
      <c r="CM682" s="3" t="str">
        <f t="shared" si="170"/>
        <v/>
      </c>
      <c r="CN682" s="3" t="str">
        <f t="shared" si="170"/>
        <v/>
      </c>
      <c r="CO682" s="3" t="str">
        <f t="shared" si="170"/>
        <v/>
      </c>
      <c r="CP682" s="3" t="str">
        <f t="shared" si="170"/>
        <v/>
      </c>
      <c r="CQ682" s="3" t="str">
        <f t="shared" si="170"/>
        <v/>
      </c>
      <c r="CR682" s="3" t="str">
        <f t="shared" si="170"/>
        <v/>
      </c>
      <c r="CS682" s="3" t="str">
        <f t="shared" si="170"/>
        <v/>
      </c>
      <c r="CT682" s="3" t="str">
        <f t="shared" si="170"/>
        <v/>
      </c>
      <c r="CU682" s="3" t="str">
        <f t="shared" si="169"/>
        <v/>
      </c>
      <c r="CV682" s="3" t="str">
        <f t="shared" si="169"/>
        <v/>
      </c>
      <c r="CW682" s="3" t="str">
        <f t="shared" si="169"/>
        <v/>
      </c>
      <c r="CX682" s="3" t="str">
        <f t="shared" si="169"/>
        <v/>
      </c>
      <c r="CY682" s="3" t="str">
        <f t="shared" si="169"/>
        <v/>
      </c>
      <c r="CZ682" s="3" t="str">
        <f t="shared" si="169"/>
        <v/>
      </c>
      <c r="DA682" s="3" t="str">
        <f t="shared" si="167"/>
        <v/>
      </c>
      <c r="DB682" s="3" t="str">
        <f t="shared" si="167"/>
        <v/>
      </c>
      <c r="DC682" s="3" t="str">
        <f t="shared" si="167"/>
        <v/>
      </c>
      <c r="DD682" s="3" t="str">
        <f t="shared" si="167"/>
        <v/>
      </c>
      <c r="DE682" s="3" t="str">
        <f t="shared" si="167"/>
        <v/>
      </c>
      <c r="DF682" s="3" t="str">
        <f t="shared" si="167"/>
        <v/>
      </c>
      <c r="DG682" s="3" t="str">
        <f t="shared" si="167"/>
        <v/>
      </c>
      <c r="DH682" s="3" t="str">
        <f t="shared" si="166"/>
        <v/>
      </c>
      <c r="DI682" s="3" t="str">
        <f t="shared" si="164"/>
        <v/>
      </c>
      <c r="DJ682" s="3" t="str">
        <f t="shared" si="164"/>
        <v/>
      </c>
      <c r="DK682" s="3" t="str">
        <f t="shared" si="164"/>
        <v/>
      </c>
      <c r="DL682" s="3" t="str">
        <f t="shared" si="164"/>
        <v/>
      </c>
      <c r="DM682" s="3" t="str">
        <f t="shared" si="164"/>
        <v/>
      </c>
      <c r="DN682" s="3" t="str">
        <f t="shared" si="164"/>
        <v/>
      </c>
      <c r="DO682" s="3" t="str">
        <f t="shared" si="164"/>
        <v/>
      </c>
      <c r="DP682" s="3" t="str">
        <f t="shared" si="164"/>
        <v/>
      </c>
      <c r="DQ682" s="3" t="str">
        <f t="shared" si="168"/>
        <v/>
      </c>
      <c r="DR682" s="3" t="str">
        <f t="shared" si="168"/>
        <v/>
      </c>
      <c r="DS682" s="3" t="str">
        <f t="shared" si="168"/>
        <v/>
      </c>
      <c r="DT682" s="3" t="str">
        <f t="shared" si="168"/>
        <v/>
      </c>
      <c r="DU682" s="3" t="str">
        <f t="shared" si="168"/>
        <v/>
      </c>
      <c r="DV682" s="3" t="str">
        <f t="shared" si="168"/>
        <v/>
      </c>
    </row>
    <row r="683" spans="1:126" ht="105">
      <c r="A683" t="s">
        <v>115</v>
      </c>
      <c r="B683">
        <v>2017</v>
      </c>
      <c r="C683" t="s">
        <v>114</v>
      </c>
      <c r="D683">
        <v>106990</v>
      </c>
      <c r="E683" s="31">
        <v>1317216284947</v>
      </c>
      <c r="F683" t="s">
        <v>1011</v>
      </c>
      <c r="G683">
        <v>324110</v>
      </c>
      <c r="H683" t="s">
        <v>1012</v>
      </c>
      <c r="I683" t="s">
        <v>1013</v>
      </c>
      <c r="J683" t="s">
        <v>1014</v>
      </c>
      <c r="K683" t="s">
        <v>313</v>
      </c>
      <c r="L683">
        <v>62454</v>
      </c>
      <c r="M683" s="3" t="str">
        <f t="shared" si="161"/>
        <v>89. PRODUCE THE CHEMICAL, 91. ON-SITE USE OF THE CHEMICAL</v>
      </c>
      <c r="N683" t="s">
        <v>63</v>
      </c>
      <c r="O683" s="84" t="s">
        <v>1435</v>
      </c>
      <c r="P683">
        <v>12</v>
      </c>
      <c r="Q683">
        <v>133</v>
      </c>
      <c r="R683">
        <v>145</v>
      </c>
      <c r="S683" s="3" t="s">
        <v>1407</v>
      </c>
      <c r="T683" s="3" t="s">
        <v>1405</v>
      </c>
      <c r="U683" s="3" t="s">
        <v>1407</v>
      </c>
      <c r="V683" s="3" t="s">
        <v>1405</v>
      </c>
      <c r="W683" s="3" t="s">
        <v>1405</v>
      </c>
      <c r="X683" s="3" t="s">
        <v>1405</v>
      </c>
      <c r="Y683" s="3" t="s">
        <v>1405</v>
      </c>
      <c r="AE683" s="3" t="s">
        <v>1405</v>
      </c>
      <c r="AR683" s="3" t="s">
        <v>1405</v>
      </c>
      <c r="AS683" s="3" t="s">
        <v>1405</v>
      </c>
      <c r="AT683" s="3" t="s">
        <v>1405</v>
      </c>
      <c r="AV683" s="3" t="s">
        <v>1405</v>
      </c>
      <c r="BD683" s="3" t="s">
        <v>1405</v>
      </c>
      <c r="BK683" s="3" t="s">
        <v>1405</v>
      </c>
      <c r="BU683" s="3" t="str">
        <f t="shared" si="163"/>
        <v>89. PRODUCE THE CHEMICAL</v>
      </c>
      <c r="BV683" s="3" t="str">
        <f t="shared" si="163"/>
        <v/>
      </c>
      <c r="BW683" s="3" t="str">
        <f t="shared" si="163"/>
        <v>91. ON-SITE USE OF THE CHEMICAL</v>
      </c>
      <c r="BX683" s="3" t="str">
        <f t="shared" si="163"/>
        <v/>
      </c>
      <c r="BY683" s="3" t="str">
        <f t="shared" si="163"/>
        <v/>
      </c>
      <c r="BZ683" s="3" t="str">
        <f t="shared" si="163"/>
        <v/>
      </c>
      <c r="CA683" s="3" t="str">
        <f t="shared" si="163"/>
        <v/>
      </c>
      <c r="CB683" s="3" t="str">
        <f t="shared" si="163"/>
        <v/>
      </c>
      <c r="CC683" s="3" t="str">
        <f t="shared" si="163"/>
        <v/>
      </c>
      <c r="CD683" s="3" t="str">
        <f t="shared" si="163"/>
        <v/>
      </c>
      <c r="CE683" s="3" t="str">
        <f t="shared" si="163"/>
        <v/>
      </c>
      <c r="CF683" s="3" t="str">
        <f t="shared" si="163"/>
        <v/>
      </c>
      <c r="CG683" s="3" t="str">
        <f t="shared" si="163"/>
        <v/>
      </c>
      <c r="CH683" s="3" t="str">
        <f t="shared" si="163"/>
        <v/>
      </c>
      <c r="CI683" s="3" t="str">
        <f t="shared" si="163"/>
        <v/>
      </c>
      <c r="CJ683" s="3" t="str">
        <f t="shared" si="170"/>
        <v/>
      </c>
      <c r="CK683" s="3" t="str">
        <f t="shared" si="170"/>
        <v/>
      </c>
      <c r="CL683" s="3" t="str">
        <f t="shared" si="170"/>
        <v/>
      </c>
      <c r="CM683" s="3" t="str">
        <f t="shared" si="170"/>
        <v/>
      </c>
      <c r="CN683" s="3" t="str">
        <f t="shared" si="170"/>
        <v/>
      </c>
      <c r="CO683" s="3" t="str">
        <f t="shared" si="170"/>
        <v/>
      </c>
      <c r="CP683" s="3" t="str">
        <f t="shared" si="170"/>
        <v/>
      </c>
      <c r="CQ683" s="3" t="str">
        <f t="shared" si="170"/>
        <v/>
      </c>
      <c r="CR683" s="3" t="str">
        <f t="shared" si="170"/>
        <v/>
      </c>
      <c r="CS683" s="3" t="str">
        <f t="shared" si="170"/>
        <v/>
      </c>
      <c r="CT683" s="3" t="str">
        <f t="shared" si="170"/>
        <v/>
      </c>
      <c r="CU683" s="3" t="str">
        <f t="shared" si="169"/>
        <v/>
      </c>
      <c r="CV683" s="3" t="str">
        <f t="shared" si="169"/>
        <v/>
      </c>
      <c r="CW683" s="3" t="str">
        <f t="shared" si="169"/>
        <v/>
      </c>
      <c r="CX683" s="3" t="str">
        <f t="shared" si="169"/>
        <v/>
      </c>
      <c r="CY683" s="3" t="str">
        <f t="shared" si="169"/>
        <v/>
      </c>
      <c r="CZ683" s="3" t="str">
        <f t="shared" si="169"/>
        <v/>
      </c>
      <c r="DA683" s="3" t="str">
        <f t="shared" si="167"/>
        <v/>
      </c>
      <c r="DB683" s="3" t="str">
        <f t="shared" si="167"/>
        <v/>
      </c>
      <c r="DC683" s="3" t="str">
        <f t="shared" si="167"/>
        <v/>
      </c>
      <c r="DD683" s="3" t="str">
        <f t="shared" si="167"/>
        <v/>
      </c>
      <c r="DE683" s="3" t="str">
        <f t="shared" si="167"/>
        <v/>
      </c>
      <c r="DF683" s="3" t="str">
        <f t="shared" si="167"/>
        <v/>
      </c>
      <c r="DG683" s="3" t="str">
        <f t="shared" si="167"/>
        <v/>
      </c>
      <c r="DH683" s="3" t="str">
        <f t="shared" si="166"/>
        <v/>
      </c>
      <c r="DI683" s="3" t="str">
        <f t="shared" si="164"/>
        <v/>
      </c>
      <c r="DJ683" s="3" t="str">
        <f t="shared" si="164"/>
        <v/>
      </c>
      <c r="DK683" s="3" t="str">
        <f t="shared" si="164"/>
        <v/>
      </c>
      <c r="DL683" s="3" t="str">
        <f t="shared" si="164"/>
        <v/>
      </c>
      <c r="DM683" s="3" t="str">
        <f t="shared" si="164"/>
        <v/>
      </c>
      <c r="DN683" s="3" t="str">
        <f t="shared" si="164"/>
        <v/>
      </c>
      <c r="DO683" s="3" t="str">
        <f t="shared" si="164"/>
        <v/>
      </c>
      <c r="DP683" s="3" t="str">
        <f t="shared" si="164"/>
        <v/>
      </c>
      <c r="DQ683" s="3" t="str">
        <f t="shared" si="168"/>
        <v/>
      </c>
      <c r="DR683" s="3" t="str">
        <f t="shared" si="168"/>
        <v/>
      </c>
      <c r="DS683" s="3" t="str">
        <f t="shared" si="168"/>
        <v/>
      </c>
      <c r="DT683" s="3" t="str">
        <f t="shared" si="168"/>
        <v/>
      </c>
      <c r="DU683" s="3" t="str">
        <f t="shared" si="168"/>
        <v/>
      </c>
      <c r="DV683" s="3" t="str">
        <f t="shared" si="168"/>
        <v/>
      </c>
    </row>
    <row r="684" spans="1:126" ht="105">
      <c r="A684" t="s">
        <v>115</v>
      </c>
      <c r="B684">
        <v>2018</v>
      </c>
      <c r="C684" t="s">
        <v>114</v>
      </c>
      <c r="D684">
        <v>106990</v>
      </c>
      <c r="E684" s="31">
        <v>1318217339718</v>
      </c>
      <c r="F684" t="s">
        <v>1011</v>
      </c>
      <c r="G684">
        <v>324110</v>
      </c>
      <c r="H684" t="s">
        <v>1012</v>
      </c>
      <c r="I684" t="s">
        <v>1013</v>
      </c>
      <c r="J684" t="s">
        <v>1014</v>
      </c>
      <c r="K684" t="s">
        <v>313</v>
      </c>
      <c r="L684">
        <v>62454</v>
      </c>
      <c r="M684" s="3" t="str">
        <f t="shared" si="161"/>
        <v>89. PRODUCE THE CHEMICAL, 91. ON-SITE USE OF THE CHEMICAL</v>
      </c>
      <c r="N684" t="s">
        <v>63</v>
      </c>
      <c r="O684" s="84" t="s">
        <v>1435</v>
      </c>
      <c r="P684">
        <v>11</v>
      </c>
      <c r="Q684">
        <v>121</v>
      </c>
      <c r="R684">
        <v>132</v>
      </c>
      <c r="S684" s="3" t="s">
        <v>1407</v>
      </c>
      <c r="T684" s="3" t="s">
        <v>1405</v>
      </c>
      <c r="U684" s="3" t="s">
        <v>1407</v>
      </c>
      <c r="V684" s="3" t="s">
        <v>1405</v>
      </c>
      <c r="W684" s="3" t="s">
        <v>1405</v>
      </c>
      <c r="X684" s="3" t="s">
        <v>1405</v>
      </c>
      <c r="Y684" s="3" t="s">
        <v>1405</v>
      </c>
      <c r="Z684" s="3" t="s">
        <v>1405</v>
      </c>
      <c r="AA684" s="3" t="s">
        <v>1405</v>
      </c>
      <c r="AB684" s="3" t="s">
        <v>1405</v>
      </c>
      <c r="AC684" s="3" t="s">
        <v>1405</v>
      </c>
      <c r="AD684" s="3" t="s">
        <v>1405</v>
      </c>
      <c r="AE684" s="3" t="s">
        <v>1405</v>
      </c>
      <c r="AF684" s="3" t="s">
        <v>1405</v>
      </c>
      <c r="AG684" s="3" t="s">
        <v>1405</v>
      </c>
      <c r="AH684" s="3" t="s">
        <v>1405</v>
      </c>
      <c r="AI684" s="3" t="s">
        <v>1405</v>
      </c>
      <c r="AJ684" s="3" t="s">
        <v>1405</v>
      </c>
      <c r="AK684" s="3" t="s">
        <v>1405</v>
      </c>
      <c r="AL684" s="3" t="s">
        <v>1405</v>
      </c>
      <c r="AM684" s="3" t="s">
        <v>1405</v>
      </c>
      <c r="AN684" s="3" t="s">
        <v>1405</v>
      </c>
      <c r="AO684" s="3" t="s">
        <v>1405</v>
      </c>
      <c r="AP684" s="3" t="s">
        <v>1405</v>
      </c>
      <c r="AQ684" s="3" t="s">
        <v>1405</v>
      </c>
      <c r="AR684" s="3" t="s">
        <v>1405</v>
      </c>
      <c r="AS684" s="3" t="s">
        <v>1405</v>
      </c>
      <c r="AT684" s="3" t="s">
        <v>1405</v>
      </c>
      <c r="AU684" s="3" t="s">
        <v>1405</v>
      </c>
      <c r="AV684" s="3" t="s">
        <v>1405</v>
      </c>
      <c r="AW684" s="3" t="s">
        <v>1405</v>
      </c>
      <c r="AX684" s="3" t="s">
        <v>1405</v>
      </c>
      <c r="AY684" s="3" t="s">
        <v>1405</v>
      </c>
      <c r="AZ684" s="3" t="s">
        <v>1405</v>
      </c>
      <c r="BA684" s="3" t="s">
        <v>1405</v>
      </c>
      <c r="BB684" s="3" t="s">
        <v>1405</v>
      </c>
      <c r="BC684" s="3" t="s">
        <v>1405</v>
      </c>
      <c r="BD684" s="3" t="s">
        <v>1405</v>
      </c>
      <c r="BE684" s="3" t="s">
        <v>1405</v>
      </c>
      <c r="BF684" s="3" t="s">
        <v>1405</v>
      </c>
      <c r="BG684" s="3" t="s">
        <v>1405</v>
      </c>
      <c r="BH684" s="3" t="s">
        <v>1405</v>
      </c>
      <c r="BI684" s="3" t="s">
        <v>1405</v>
      </c>
      <c r="BJ684" s="3" t="s">
        <v>1405</v>
      </c>
      <c r="BK684" s="3" t="s">
        <v>1405</v>
      </c>
      <c r="BL684" s="3" t="s">
        <v>1405</v>
      </c>
      <c r="BM684" s="3" t="s">
        <v>1405</v>
      </c>
      <c r="BN684" s="3" t="s">
        <v>1405</v>
      </c>
      <c r="BO684" s="3" t="s">
        <v>1405</v>
      </c>
      <c r="BP684" s="3" t="s">
        <v>1405</v>
      </c>
      <c r="BQ684" s="3" t="s">
        <v>1405</v>
      </c>
      <c r="BR684" s="3" t="s">
        <v>1405</v>
      </c>
      <c r="BS684" s="3" t="s">
        <v>1405</v>
      </c>
      <c r="BT684" s="3" t="s">
        <v>1405</v>
      </c>
      <c r="BU684" s="3" t="str">
        <f t="shared" si="163"/>
        <v>89. PRODUCE THE CHEMICAL</v>
      </c>
      <c r="BV684" s="3" t="str">
        <f t="shared" si="163"/>
        <v/>
      </c>
      <c r="BW684" s="3" t="str">
        <f t="shared" si="163"/>
        <v>91. ON-SITE USE OF THE CHEMICAL</v>
      </c>
      <c r="BX684" s="3" t="str">
        <f t="shared" si="163"/>
        <v/>
      </c>
      <c r="BY684" s="3" t="str">
        <f t="shared" si="163"/>
        <v/>
      </c>
      <c r="BZ684" s="3" t="str">
        <f t="shared" si="163"/>
        <v/>
      </c>
      <c r="CA684" s="3" t="str">
        <f t="shared" si="163"/>
        <v/>
      </c>
      <c r="CB684" s="3" t="str">
        <f t="shared" si="163"/>
        <v/>
      </c>
      <c r="CC684" s="3" t="str">
        <f t="shared" si="163"/>
        <v/>
      </c>
      <c r="CD684" s="3" t="str">
        <f t="shared" si="163"/>
        <v/>
      </c>
      <c r="CE684" s="3" t="str">
        <f t="shared" si="163"/>
        <v/>
      </c>
      <c r="CF684" s="3" t="str">
        <f t="shared" si="163"/>
        <v/>
      </c>
      <c r="CG684" s="3" t="str">
        <f t="shared" si="163"/>
        <v/>
      </c>
      <c r="CH684" s="3" t="str">
        <f t="shared" si="163"/>
        <v/>
      </c>
      <c r="CI684" s="3" t="str">
        <f t="shared" si="163"/>
        <v/>
      </c>
      <c r="CJ684" s="3" t="str">
        <f t="shared" si="170"/>
        <v/>
      </c>
      <c r="CK684" s="3" t="str">
        <f t="shared" si="170"/>
        <v/>
      </c>
      <c r="CL684" s="3" t="str">
        <f t="shared" si="170"/>
        <v/>
      </c>
      <c r="CM684" s="3" t="str">
        <f t="shared" si="170"/>
        <v/>
      </c>
      <c r="CN684" s="3" t="str">
        <f t="shared" si="170"/>
        <v/>
      </c>
      <c r="CO684" s="3" t="str">
        <f t="shared" si="170"/>
        <v/>
      </c>
      <c r="CP684" s="3" t="str">
        <f t="shared" si="170"/>
        <v/>
      </c>
      <c r="CQ684" s="3" t="str">
        <f t="shared" si="170"/>
        <v/>
      </c>
      <c r="CR684" s="3" t="str">
        <f t="shared" si="170"/>
        <v/>
      </c>
      <c r="CS684" s="3" t="str">
        <f t="shared" si="170"/>
        <v/>
      </c>
      <c r="CT684" s="3" t="str">
        <f t="shared" si="170"/>
        <v/>
      </c>
      <c r="CU684" s="3" t="str">
        <f t="shared" si="169"/>
        <v/>
      </c>
      <c r="CV684" s="3" t="str">
        <f t="shared" si="169"/>
        <v/>
      </c>
      <c r="CW684" s="3" t="str">
        <f t="shared" si="169"/>
        <v/>
      </c>
      <c r="CX684" s="3" t="str">
        <f t="shared" si="169"/>
        <v/>
      </c>
      <c r="CY684" s="3" t="str">
        <f t="shared" si="169"/>
        <v/>
      </c>
      <c r="CZ684" s="3" t="str">
        <f t="shared" si="169"/>
        <v/>
      </c>
      <c r="DA684" s="3" t="str">
        <f t="shared" si="167"/>
        <v/>
      </c>
      <c r="DB684" s="3" t="str">
        <f t="shared" si="167"/>
        <v/>
      </c>
      <c r="DC684" s="3" t="str">
        <f t="shared" si="167"/>
        <v/>
      </c>
      <c r="DD684" s="3" t="str">
        <f t="shared" si="167"/>
        <v/>
      </c>
      <c r="DE684" s="3" t="str">
        <f t="shared" si="167"/>
        <v/>
      </c>
      <c r="DF684" s="3" t="str">
        <f t="shared" si="167"/>
        <v/>
      </c>
      <c r="DG684" s="3" t="str">
        <f t="shared" si="167"/>
        <v/>
      </c>
      <c r="DH684" s="3" t="str">
        <f t="shared" si="166"/>
        <v/>
      </c>
      <c r="DI684" s="3" t="str">
        <f t="shared" si="164"/>
        <v/>
      </c>
      <c r="DJ684" s="3" t="str">
        <f t="shared" si="164"/>
        <v/>
      </c>
      <c r="DK684" s="3" t="str">
        <f t="shared" si="164"/>
        <v/>
      </c>
      <c r="DL684" s="3" t="str">
        <f t="shared" si="164"/>
        <v/>
      </c>
      <c r="DM684" s="3" t="str">
        <f t="shared" si="164"/>
        <v/>
      </c>
      <c r="DN684" s="3" t="str">
        <f t="shared" si="164"/>
        <v/>
      </c>
      <c r="DO684" s="3" t="str">
        <f t="shared" ref="DO684:DQ747" si="171">IF(BM684="Yes", DO$1,"")</f>
        <v/>
      </c>
      <c r="DP684" s="3" t="str">
        <f t="shared" si="171"/>
        <v/>
      </c>
      <c r="DQ684" s="3" t="str">
        <f t="shared" si="168"/>
        <v/>
      </c>
      <c r="DR684" s="3" t="str">
        <f t="shared" si="168"/>
        <v/>
      </c>
      <c r="DS684" s="3" t="str">
        <f t="shared" si="168"/>
        <v/>
      </c>
      <c r="DT684" s="3" t="str">
        <f t="shared" si="168"/>
        <v/>
      </c>
      <c r="DU684" s="3" t="str">
        <f t="shared" si="168"/>
        <v/>
      </c>
      <c r="DV684" s="3" t="str">
        <f t="shared" si="168"/>
        <v/>
      </c>
    </row>
    <row r="685" spans="1:126" ht="105">
      <c r="A685" t="s">
        <v>115</v>
      </c>
      <c r="B685">
        <v>2019</v>
      </c>
      <c r="C685" t="s">
        <v>114</v>
      </c>
      <c r="D685">
        <v>106990</v>
      </c>
      <c r="E685" s="31">
        <v>1319218124028</v>
      </c>
      <c r="F685" t="s">
        <v>1011</v>
      </c>
      <c r="G685">
        <v>324110</v>
      </c>
      <c r="H685" t="s">
        <v>1012</v>
      </c>
      <c r="I685" t="s">
        <v>1013</v>
      </c>
      <c r="J685" t="s">
        <v>1014</v>
      </c>
      <c r="K685" t="s">
        <v>313</v>
      </c>
      <c r="L685">
        <v>62454</v>
      </c>
      <c r="M685" s="3" t="str">
        <f t="shared" si="161"/>
        <v>89. PRODUCE THE CHEMICAL, 91. ON-SITE USE OF THE CHEMICAL</v>
      </c>
      <c r="N685" t="s">
        <v>63</v>
      </c>
      <c r="O685" s="84" t="s">
        <v>1435</v>
      </c>
      <c r="P685">
        <v>10</v>
      </c>
      <c r="Q685">
        <v>132</v>
      </c>
      <c r="R685">
        <v>142</v>
      </c>
      <c r="S685" s="3" t="s">
        <v>1407</v>
      </c>
      <c r="T685" s="3" t="s">
        <v>1405</v>
      </c>
      <c r="U685" s="3" t="s">
        <v>1407</v>
      </c>
      <c r="V685" s="3" t="s">
        <v>1405</v>
      </c>
      <c r="W685" s="3" t="s">
        <v>1405</v>
      </c>
      <c r="X685" s="3" t="s">
        <v>1405</v>
      </c>
      <c r="Y685" s="3" t="s">
        <v>1405</v>
      </c>
      <c r="Z685" s="3" t="s">
        <v>1405</v>
      </c>
      <c r="AA685" s="3" t="s">
        <v>1405</v>
      </c>
      <c r="AB685" s="3" t="s">
        <v>1405</v>
      </c>
      <c r="AC685" s="3" t="s">
        <v>1405</v>
      </c>
      <c r="AD685" s="3" t="s">
        <v>1405</v>
      </c>
      <c r="AE685" s="3" t="s">
        <v>1405</v>
      </c>
      <c r="AF685" s="3" t="s">
        <v>1405</v>
      </c>
      <c r="AG685" s="3" t="s">
        <v>1405</v>
      </c>
      <c r="AH685" s="3" t="s">
        <v>1405</v>
      </c>
      <c r="AI685" s="3" t="s">
        <v>1405</v>
      </c>
      <c r="AJ685" s="3" t="s">
        <v>1405</v>
      </c>
      <c r="AK685" s="3" t="s">
        <v>1405</v>
      </c>
      <c r="AL685" s="3" t="s">
        <v>1405</v>
      </c>
      <c r="AM685" s="3" t="s">
        <v>1405</v>
      </c>
      <c r="AN685" s="3" t="s">
        <v>1405</v>
      </c>
      <c r="AO685" s="3" t="s">
        <v>1405</v>
      </c>
      <c r="AP685" s="3" t="s">
        <v>1405</v>
      </c>
      <c r="AQ685" s="3" t="s">
        <v>1405</v>
      </c>
      <c r="AR685" s="3" t="s">
        <v>1405</v>
      </c>
      <c r="AS685" s="3" t="s">
        <v>1405</v>
      </c>
      <c r="AT685" s="3" t="s">
        <v>1405</v>
      </c>
      <c r="AU685" s="3" t="s">
        <v>1405</v>
      </c>
      <c r="AV685" s="3" t="s">
        <v>1405</v>
      </c>
      <c r="AW685" s="3" t="s">
        <v>1405</v>
      </c>
      <c r="AX685" s="3" t="s">
        <v>1405</v>
      </c>
      <c r="AY685" s="3" t="s">
        <v>1405</v>
      </c>
      <c r="AZ685" s="3" t="s">
        <v>1405</v>
      </c>
      <c r="BA685" s="3" t="s">
        <v>1405</v>
      </c>
      <c r="BB685" s="3" t="s">
        <v>1405</v>
      </c>
      <c r="BC685" s="3" t="s">
        <v>1405</v>
      </c>
      <c r="BD685" s="3" t="s">
        <v>1405</v>
      </c>
      <c r="BE685" s="3" t="s">
        <v>1405</v>
      </c>
      <c r="BF685" s="3" t="s">
        <v>1405</v>
      </c>
      <c r="BG685" s="3" t="s">
        <v>1405</v>
      </c>
      <c r="BH685" s="3" t="s">
        <v>1405</v>
      </c>
      <c r="BI685" s="3" t="s">
        <v>1405</v>
      </c>
      <c r="BJ685" s="3" t="s">
        <v>1405</v>
      </c>
      <c r="BK685" s="3" t="s">
        <v>1405</v>
      </c>
      <c r="BL685" s="3" t="s">
        <v>1405</v>
      </c>
      <c r="BM685" s="3" t="s">
        <v>1405</v>
      </c>
      <c r="BN685" s="3" t="s">
        <v>1405</v>
      </c>
      <c r="BO685" s="3" t="s">
        <v>1405</v>
      </c>
      <c r="BP685" s="3" t="s">
        <v>1405</v>
      </c>
      <c r="BQ685" s="3" t="s">
        <v>1405</v>
      </c>
      <c r="BR685" s="3" t="s">
        <v>1405</v>
      </c>
      <c r="BS685" s="3" t="s">
        <v>1405</v>
      </c>
      <c r="BT685" s="3" t="s">
        <v>1405</v>
      </c>
      <c r="BU685" s="3" t="str">
        <f t="shared" si="163"/>
        <v>89. PRODUCE THE CHEMICAL</v>
      </c>
      <c r="BV685" s="3" t="str">
        <f t="shared" si="163"/>
        <v/>
      </c>
      <c r="BW685" s="3" t="str">
        <f t="shared" si="163"/>
        <v>91. ON-SITE USE OF THE CHEMICAL</v>
      </c>
      <c r="BX685" s="3" t="str">
        <f t="shared" si="163"/>
        <v/>
      </c>
      <c r="BY685" s="3" t="str">
        <f t="shared" si="163"/>
        <v/>
      </c>
      <c r="BZ685" s="3" t="str">
        <f t="shared" si="163"/>
        <v/>
      </c>
      <c r="CA685" s="3" t="str">
        <f t="shared" si="163"/>
        <v/>
      </c>
      <c r="CB685" s="3" t="str">
        <f t="shared" si="163"/>
        <v/>
      </c>
      <c r="CC685" s="3" t="str">
        <f t="shared" si="163"/>
        <v/>
      </c>
      <c r="CD685" s="3" t="str">
        <f t="shared" si="163"/>
        <v/>
      </c>
      <c r="CE685" s="3" t="str">
        <f t="shared" si="163"/>
        <v/>
      </c>
      <c r="CF685" s="3" t="str">
        <f t="shared" si="163"/>
        <v/>
      </c>
      <c r="CG685" s="3" t="str">
        <f t="shared" si="163"/>
        <v/>
      </c>
      <c r="CH685" s="3" t="str">
        <f t="shared" si="163"/>
        <v/>
      </c>
      <c r="CI685" s="3" t="str">
        <f t="shared" si="163"/>
        <v/>
      </c>
      <c r="CJ685" s="3" t="str">
        <f t="shared" si="170"/>
        <v/>
      </c>
      <c r="CK685" s="3" t="str">
        <f t="shared" si="170"/>
        <v/>
      </c>
      <c r="CL685" s="3" t="str">
        <f t="shared" si="170"/>
        <v/>
      </c>
      <c r="CM685" s="3" t="str">
        <f t="shared" si="170"/>
        <v/>
      </c>
      <c r="CN685" s="3" t="str">
        <f t="shared" si="170"/>
        <v/>
      </c>
      <c r="CO685" s="3" t="str">
        <f t="shared" si="170"/>
        <v/>
      </c>
      <c r="CP685" s="3" t="str">
        <f t="shared" si="170"/>
        <v/>
      </c>
      <c r="CQ685" s="3" t="str">
        <f t="shared" si="170"/>
        <v/>
      </c>
      <c r="CR685" s="3" t="str">
        <f t="shared" si="170"/>
        <v/>
      </c>
      <c r="CS685" s="3" t="str">
        <f t="shared" si="170"/>
        <v/>
      </c>
      <c r="CT685" s="3" t="str">
        <f t="shared" si="170"/>
        <v/>
      </c>
      <c r="CU685" s="3" t="str">
        <f t="shared" si="169"/>
        <v/>
      </c>
      <c r="CV685" s="3" t="str">
        <f t="shared" si="169"/>
        <v/>
      </c>
      <c r="CW685" s="3" t="str">
        <f t="shared" si="169"/>
        <v/>
      </c>
      <c r="CX685" s="3" t="str">
        <f t="shared" si="169"/>
        <v/>
      </c>
      <c r="CY685" s="3" t="str">
        <f t="shared" si="169"/>
        <v/>
      </c>
      <c r="CZ685" s="3" t="str">
        <f t="shared" si="169"/>
        <v/>
      </c>
      <c r="DA685" s="3" t="str">
        <f t="shared" si="167"/>
        <v/>
      </c>
      <c r="DB685" s="3" t="str">
        <f t="shared" si="167"/>
        <v/>
      </c>
      <c r="DC685" s="3" t="str">
        <f t="shared" si="167"/>
        <v/>
      </c>
      <c r="DD685" s="3" t="str">
        <f t="shared" si="167"/>
        <v/>
      </c>
      <c r="DE685" s="3" t="str">
        <f t="shared" si="167"/>
        <v/>
      </c>
      <c r="DF685" s="3" t="str">
        <f t="shared" si="167"/>
        <v/>
      </c>
      <c r="DG685" s="3" t="str">
        <f t="shared" si="167"/>
        <v/>
      </c>
      <c r="DH685" s="3" t="str">
        <f t="shared" si="166"/>
        <v/>
      </c>
      <c r="DI685" s="3" t="str">
        <f t="shared" si="166"/>
        <v/>
      </c>
      <c r="DJ685" s="3" t="str">
        <f t="shared" si="166"/>
        <v/>
      </c>
      <c r="DK685" s="3" t="str">
        <f t="shared" si="166"/>
        <v/>
      </c>
      <c r="DL685" s="3" t="str">
        <f t="shared" si="166"/>
        <v/>
      </c>
      <c r="DM685" s="3" t="str">
        <f t="shared" si="166"/>
        <v/>
      </c>
      <c r="DN685" s="3" t="str">
        <f t="shared" si="166"/>
        <v/>
      </c>
      <c r="DO685" s="3" t="str">
        <f t="shared" si="171"/>
        <v/>
      </c>
      <c r="DP685" s="3" t="str">
        <f t="shared" si="171"/>
        <v/>
      </c>
      <c r="DQ685" s="3" t="str">
        <f t="shared" si="168"/>
        <v/>
      </c>
      <c r="DR685" s="3" t="str">
        <f t="shared" si="168"/>
        <v/>
      </c>
      <c r="DS685" s="3" t="str">
        <f t="shared" si="168"/>
        <v/>
      </c>
      <c r="DT685" s="3" t="str">
        <f t="shared" si="168"/>
        <v/>
      </c>
      <c r="DU685" s="3" t="str">
        <f t="shared" si="168"/>
        <v/>
      </c>
      <c r="DV685" s="3" t="str">
        <f t="shared" si="168"/>
        <v/>
      </c>
    </row>
    <row r="686" spans="1:126" ht="105">
      <c r="A686" t="s">
        <v>115</v>
      </c>
      <c r="B686">
        <v>2020</v>
      </c>
      <c r="C686" t="s">
        <v>114</v>
      </c>
      <c r="D686">
        <v>106990</v>
      </c>
      <c r="E686" s="31">
        <v>1320218979110</v>
      </c>
      <c r="F686" t="s">
        <v>1011</v>
      </c>
      <c r="G686">
        <v>324110</v>
      </c>
      <c r="H686" t="s">
        <v>1012</v>
      </c>
      <c r="I686" t="s">
        <v>1013</v>
      </c>
      <c r="J686" t="s">
        <v>1014</v>
      </c>
      <c r="K686" t="s">
        <v>313</v>
      </c>
      <c r="L686">
        <v>62454</v>
      </c>
      <c r="M686" s="3" t="str">
        <f t="shared" si="161"/>
        <v>89. PRODUCE THE CHEMICAL, 90. IMPORT THE CHEMICAL, 93. AS A BYPRODUCT, 94. AS A MANUFACTURED IMPURITY, 116. AS A PROCESS IMPURITY</v>
      </c>
      <c r="N686" t="s">
        <v>63</v>
      </c>
      <c r="O686" s="84" t="s">
        <v>1435</v>
      </c>
      <c r="P686">
        <v>10</v>
      </c>
      <c r="Q686">
        <v>117</v>
      </c>
      <c r="R686">
        <v>127</v>
      </c>
      <c r="S686" s="3" t="s">
        <v>1407</v>
      </c>
      <c r="T686" s="3" t="s">
        <v>1407</v>
      </c>
      <c r="U686" s="3" t="s">
        <v>1405</v>
      </c>
      <c r="V686" s="3" t="s">
        <v>1405</v>
      </c>
      <c r="W686" s="3" t="s">
        <v>1407</v>
      </c>
      <c r="X686" s="3" t="s">
        <v>1407</v>
      </c>
      <c r="Y686" s="3" t="s">
        <v>1405</v>
      </c>
      <c r="Z686" s="3" t="s">
        <v>1405</v>
      </c>
      <c r="AA686" s="3" t="s">
        <v>1405</v>
      </c>
      <c r="AB686" s="3" t="s">
        <v>1405</v>
      </c>
      <c r="AC686" s="3" t="s">
        <v>1405</v>
      </c>
      <c r="AD686" s="3" t="s">
        <v>1405</v>
      </c>
      <c r="AE686" s="3" t="s">
        <v>1405</v>
      </c>
      <c r="AF686" s="3" t="s">
        <v>1405</v>
      </c>
      <c r="AG686" s="3" t="s">
        <v>1405</v>
      </c>
      <c r="AH686" s="3" t="s">
        <v>1405</v>
      </c>
      <c r="AI686" s="3" t="s">
        <v>1405</v>
      </c>
      <c r="AJ686" s="3" t="s">
        <v>1405</v>
      </c>
      <c r="AK686" s="3" t="s">
        <v>1405</v>
      </c>
      <c r="AL686" s="3" t="s">
        <v>1405</v>
      </c>
      <c r="AM686" s="3" t="s">
        <v>1405</v>
      </c>
      <c r="AN686" s="3" t="s">
        <v>1405</v>
      </c>
      <c r="AO686" s="3" t="s">
        <v>1405</v>
      </c>
      <c r="AP686" s="3" t="s">
        <v>1405</v>
      </c>
      <c r="AQ686" s="3" t="s">
        <v>1405</v>
      </c>
      <c r="AR686" s="3" t="s">
        <v>1405</v>
      </c>
      <c r="AS686" s="3" t="s">
        <v>1405</v>
      </c>
      <c r="AT686" s="3" t="s">
        <v>1407</v>
      </c>
      <c r="AU686" s="3" t="s">
        <v>1405</v>
      </c>
      <c r="AV686" s="3" t="s">
        <v>1405</v>
      </c>
      <c r="AW686" s="3" t="s">
        <v>1405</v>
      </c>
      <c r="AX686" s="3" t="s">
        <v>1405</v>
      </c>
      <c r="AY686" s="3" t="s">
        <v>1405</v>
      </c>
      <c r="AZ686" s="3" t="s">
        <v>1405</v>
      </c>
      <c r="BA686" s="3" t="s">
        <v>1405</v>
      </c>
      <c r="BB686" s="3" t="s">
        <v>1405</v>
      </c>
      <c r="BC686" s="3" t="s">
        <v>1405</v>
      </c>
      <c r="BD686" s="3" t="s">
        <v>1405</v>
      </c>
      <c r="BE686" s="3" t="s">
        <v>1405</v>
      </c>
      <c r="BF686" s="3" t="s">
        <v>1405</v>
      </c>
      <c r="BG686" s="3" t="s">
        <v>1405</v>
      </c>
      <c r="BH686" s="3" t="s">
        <v>1405</v>
      </c>
      <c r="BI686" s="3" t="s">
        <v>1405</v>
      </c>
      <c r="BJ686" s="3" t="s">
        <v>1405</v>
      </c>
      <c r="BK686" s="3" t="s">
        <v>1405</v>
      </c>
      <c r="BL686" s="3" t="s">
        <v>1405</v>
      </c>
      <c r="BM686" s="3" t="s">
        <v>1405</v>
      </c>
      <c r="BN686" s="3" t="s">
        <v>1405</v>
      </c>
      <c r="BO686" s="3" t="s">
        <v>1405</v>
      </c>
      <c r="BP686" s="3" t="s">
        <v>1405</v>
      </c>
      <c r="BQ686" s="3" t="s">
        <v>1405</v>
      </c>
      <c r="BR686" s="3" t="s">
        <v>1405</v>
      </c>
      <c r="BS686" s="3" t="s">
        <v>1405</v>
      </c>
      <c r="BT686" s="3" t="s">
        <v>1405</v>
      </c>
      <c r="BU686" s="3" t="str">
        <f t="shared" si="163"/>
        <v>89. PRODUCE THE CHEMICAL</v>
      </c>
      <c r="BV686" s="3" t="str">
        <f t="shared" si="163"/>
        <v>90. IMPORT THE CHEMICAL</v>
      </c>
      <c r="BW686" s="3" t="str">
        <f t="shared" si="163"/>
        <v/>
      </c>
      <c r="BX686" s="3" t="str">
        <f t="shared" si="163"/>
        <v/>
      </c>
      <c r="BY686" s="3" t="str">
        <f t="shared" si="163"/>
        <v>93. AS A BYPRODUCT</v>
      </c>
      <c r="BZ686" s="3" t="str">
        <f t="shared" si="163"/>
        <v>94. AS A MANUFACTURED IMPURITY</v>
      </c>
      <c r="CA686" s="3" t="str">
        <f t="shared" si="163"/>
        <v/>
      </c>
      <c r="CB686" s="3" t="str">
        <f t="shared" si="163"/>
        <v/>
      </c>
      <c r="CC686" s="3" t="str">
        <f t="shared" si="163"/>
        <v/>
      </c>
      <c r="CD686" s="3" t="str">
        <f t="shared" si="163"/>
        <v/>
      </c>
      <c r="CE686" s="3" t="str">
        <f t="shared" si="163"/>
        <v/>
      </c>
      <c r="CF686" s="3" t="str">
        <f t="shared" si="163"/>
        <v/>
      </c>
      <c r="CG686" s="3" t="str">
        <f t="shared" si="163"/>
        <v/>
      </c>
      <c r="CH686" s="3" t="str">
        <f t="shared" si="163"/>
        <v/>
      </c>
      <c r="CI686" s="3" t="str">
        <f t="shared" si="163"/>
        <v/>
      </c>
      <c r="CJ686" s="3" t="str">
        <f t="shared" si="170"/>
        <v/>
      </c>
      <c r="CK686" s="3" t="str">
        <f t="shared" si="170"/>
        <v/>
      </c>
      <c r="CL686" s="3" t="str">
        <f t="shared" si="170"/>
        <v/>
      </c>
      <c r="CM686" s="3" t="str">
        <f t="shared" si="170"/>
        <v/>
      </c>
      <c r="CN686" s="3" t="str">
        <f t="shared" si="170"/>
        <v/>
      </c>
      <c r="CO686" s="3" t="str">
        <f t="shared" si="170"/>
        <v/>
      </c>
      <c r="CP686" s="3" t="str">
        <f t="shared" si="170"/>
        <v/>
      </c>
      <c r="CQ686" s="3" t="str">
        <f t="shared" si="170"/>
        <v/>
      </c>
      <c r="CR686" s="3" t="str">
        <f t="shared" si="170"/>
        <v/>
      </c>
      <c r="CS686" s="3" t="str">
        <f t="shared" si="170"/>
        <v/>
      </c>
      <c r="CT686" s="3" t="str">
        <f t="shared" si="170"/>
        <v/>
      </c>
      <c r="CU686" s="3" t="str">
        <f t="shared" si="169"/>
        <v/>
      </c>
      <c r="CV686" s="3" t="str">
        <f t="shared" si="169"/>
        <v>116. AS A PROCESS IMPURITY</v>
      </c>
      <c r="CW686" s="3" t="str">
        <f t="shared" si="169"/>
        <v/>
      </c>
      <c r="CX686" s="3" t="str">
        <f t="shared" si="169"/>
        <v/>
      </c>
      <c r="CY686" s="3" t="str">
        <f t="shared" si="169"/>
        <v/>
      </c>
      <c r="CZ686" s="3" t="str">
        <f t="shared" si="169"/>
        <v/>
      </c>
      <c r="DA686" s="3" t="str">
        <f t="shared" si="167"/>
        <v/>
      </c>
      <c r="DB686" s="3" t="str">
        <f t="shared" si="167"/>
        <v/>
      </c>
      <c r="DC686" s="3" t="str">
        <f t="shared" si="167"/>
        <v/>
      </c>
      <c r="DD686" s="3" t="str">
        <f t="shared" si="167"/>
        <v/>
      </c>
      <c r="DE686" s="3" t="str">
        <f t="shared" si="167"/>
        <v/>
      </c>
      <c r="DF686" s="3" t="str">
        <f t="shared" si="167"/>
        <v/>
      </c>
      <c r="DG686" s="3" t="str">
        <f t="shared" si="167"/>
        <v/>
      </c>
      <c r="DH686" s="3" t="str">
        <f t="shared" si="166"/>
        <v/>
      </c>
      <c r="DI686" s="3" t="str">
        <f t="shared" si="166"/>
        <v/>
      </c>
      <c r="DJ686" s="3" t="str">
        <f t="shared" si="166"/>
        <v/>
      </c>
      <c r="DK686" s="3" t="str">
        <f t="shared" si="166"/>
        <v/>
      </c>
      <c r="DL686" s="3" t="str">
        <f t="shared" si="166"/>
        <v/>
      </c>
      <c r="DM686" s="3" t="str">
        <f t="shared" si="166"/>
        <v/>
      </c>
      <c r="DN686" s="3" t="str">
        <f t="shared" si="166"/>
        <v/>
      </c>
      <c r="DO686" s="3" t="str">
        <f t="shared" si="171"/>
        <v/>
      </c>
      <c r="DP686" s="3" t="str">
        <f t="shared" si="171"/>
        <v/>
      </c>
      <c r="DQ686" s="3" t="str">
        <f t="shared" si="168"/>
        <v/>
      </c>
      <c r="DR686" s="3" t="str">
        <f t="shared" si="168"/>
        <v/>
      </c>
      <c r="DS686" s="3" t="str">
        <f t="shared" si="168"/>
        <v/>
      </c>
      <c r="DT686" s="3" t="str">
        <f t="shared" si="168"/>
        <v/>
      </c>
      <c r="DU686" s="3" t="str">
        <f t="shared" si="168"/>
        <v/>
      </c>
      <c r="DV686" s="3" t="str">
        <f t="shared" si="168"/>
        <v/>
      </c>
    </row>
    <row r="687" spans="1:126" ht="105">
      <c r="A687" t="s">
        <v>115</v>
      </c>
      <c r="B687">
        <v>2021</v>
      </c>
      <c r="C687" t="s">
        <v>114</v>
      </c>
      <c r="D687">
        <v>106990</v>
      </c>
      <c r="E687" s="31">
        <v>1321219753340</v>
      </c>
      <c r="F687" t="s">
        <v>1011</v>
      </c>
      <c r="G687">
        <v>324110</v>
      </c>
      <c r="H687" t="s">
        <v>1012</v>
      </c>
      <c r="I687" t="s">
        <v>1013</v>
      </c>
      <c r="J687" t="s">
        <v>1014</v>
      </c>
      <c r="K687" t="s">
        <v>313</v>
      </c>
      <c r="L687">
        <v>62454</v>
      </c>
      <c r="M687" s="3" t="str">
        <f t="shared" si="161"/>
        <v>89. PRODUCE THE CHEMICAL, 91. ON-SITE USE OF THE CHEMICAL, 116. AS A PROCESS IMPURITY</v>
      </c>
      <c r="N687" t="s">
        <v>63</v>
      </c>
      <c r="O687" s="84" t="s">
        <v>1435</v>
      </c>
      <c r="P687">
        <v>21</v>
      </c>
      <c r="Q687">
        <v>603</v>
      </c>
      <c r="R687">
        <v>624</v>
      </c>
      <c r="S687" s="3" t="s">
        <v>1407</v>
      </c>
      <c r="T687" s="3" t="s">
        <v>1405</v>
      </c>
      <c r="U687" s="3" t="s">
        <v>1407</v>
      </c>
      <c r="V687" s="3" t="s">
        <v>1405</v>
      </c>
      <c r="W687" s="3" t="s">
        <v>1405</v>
      </c>
      <c r="X687" s="3" t="s">
        <v>1405</v>
      </c>
      <c r="Y687" s="3" t="s">
        <v>1405</v>
      </c>
      <c r="Z687" s="3" t="s">
        <v>1405</v>
      </c>
      <c r="AA687" s="3" t="s">
        <v>1405</v>
      </c>
      <c r="AB687" s="3" t="s">
        <v>1405</v>
      </c>
      <c r="AC687" s="3" t="s">
        <v>1405</v>
      </c>
      <c r="AD687" s="3" t="s">
        <v>1405</v>
      </c>
      <c r="AE687" s="3" t="s">
        <v>1405</v>
      </c>
      <c r="AF687" s="3" t="s">
        <v>1405</v>
      </c>
      <c r="AG687" s="3" t="s">
        <v>1405</v>
      </c>
      <c r="AH687" s="3" t="s">
        <v>1405</v>
      </c>
      <c r="AI687" s="3" t="s">
        <v>1405</v>
      </c>
      <c r="AJ687" s="3" t="s">
        <v>1405</v>
      </c>
      <c r="AK687" s="3" t="s">
        <v>1405</v>
      </c>
      <c r="AL687" s="3" t="s">
        <v>1405</v>
      </c>
      <c r="AM687" s="3" t="s">
        <v>1405</v>
      </c>
      <c r="AN687" s="3" t="s">
        <v>1405</v>
      </c>
      <c r="AO687" s="3" t="s">
        <v>1405</v>
      </c>
      <c r="AP687" s="3" t="s">
        <v>1405</v>
      </c>
      <c r="AQ687" s="3" t="s">
        <v>1405</v>
      </c>
      <c r="AR687" s="3" t="s">
        <v>1405</v>
      </c>
      <c r="AS687" s="3" t="s">
        <v>1405</v>
      </c>
      <c r="AT687" s="3" t="s">
        <v>1407</v>
      </c>
      <c r="AU687" s="3" t="s">
        <v>1405</v>
      </c>
      <c r="AV687" s="3" t="s">
        <v>1405</v>
      </c>
      <c r="AW687" s="3" t="s">
        <v>1405</v>
      </c>
      <c r="AX687" s="3" t="s">
        <v>1405</v>
      </c>
      <c r="AY687" s="3" t="s">
        <v>1405</v>
      </c>
      <c r="AZ687" s="3" t="s">
        <v>1405</v>
      </c>
      <c r="BA687" s="3" t="s">
        <v>1405</v>
      </c>
      <c r="BB687" s="3" t="s">
        <v>1405</v>
      </c>
      <c r="BC687" s="3" t="s">
        <v>1405</v>
      </c>
      <c r="BD687" s="3" t="s">
        <v>1405</v>
      </c>
      <c r="BE687" s="3" t="s">
        <v>1405</v>
      </c>
      <c r="BF687" s="3" t="s">
        <v>1405</v>
      </c>
      <c r="BG687" s="3" t="s">
        <v>1405</v>
      </c>
      <c r="BH687" s="3" t="s">
        <v>1405</v>
      </c>
      <c r="BI687" s="3" t="s">
        <v>1405</v>
      </c>
      <c r="BJ687" s="3" t="s">
        <v>1405</v>
      </c>
      <c r="BK687" s="3" t="s">
        <v>1405</v>
      </c>
      <c r="BL687" s="3" t="s">
        <v>1405</v>
      </c>
      <c r="BM687" s="3" t="s">
        <v>1405</v>
      </c>
      <c r="BN687" s="3" t="s">
        <v>1405</v>
      </c>
      <c r="BO687" s="3" t="s">
        <v>1405</v>
      </c>
      <c r="BP687" s="3" t="s">
        <v>1405</v>
      </c>
      <c r="BQ687" s="3" t="s">
        <v>1405</v>
      </c>
      <c r="BR687" s="3" t="s">
        <v>1405</v>
      </c>
      <c r="BS687" s="3" t="s">
        <v>1405</v>
      </c>
      <c r="BT687" s="3" t="s">
        <v>1405</v>
      </c>
      <c r="BU687" s="3" t="str">
        <f t="shared" si="163"/>
        <v>89. PRODUCE THE CHEMICAL</v>
      </c>
      <c r="BV687" s="3" t="str">
        <f t="shared" si="163"/>
        <v/>
      </c>
      <c r="BW687" s="3" t="str">
        <f t="shared" si="163"/>
        <v>91. ON-SITE USE OF THE CHEMICAL</v>
      </c>
      <c r="BX687" s="3" t="str">
        <f t="shared" si="163"/>
        <v/>
      </c>
      <c r="BY687" s="3" t="str">
        <f t="shared" si="163"/>
        <v/>
      </c>
      <c r="BZ687" s="3" t="str">
        <f t="shared" si="163"/>
        <v/>
      </c>
      <c r="CA687" s="3" t="str">
        <f t="shared" si="163"/>
        <v/>
      </c>
      <c r="CB687" s="3" t="str">
        <f t="shared" si="163"/>
        <v/>
      </c>
      <c r="CC687" s="3" t="str">
        <f t="shared" si="163"/>
        <v/>
      </c>
      <c r="CD687" s="3" t="str">
        <f t="shared" si="163"/>
        <v/>
      </c>
      <c r="CE687" s="3" t="str">
        <f t="shared" si="163"/>
        <v/>
      </c>
      <c r="CF687" s="3" t="str">
        <f t="shared" si="163"/>
        <v/>
      </c>
      <c r="CG687" s="3" t="str">
        <f t="shared" si="163"/>
        <v/>
      </c>
      <c r="CH687" s="3" t="str">
        <f t="shared" si="163"/>
        <v/>
      </c>
      <c r="CI687" s="3" t="str">
        <f t="shared" si="163"/>
        <v/>
      </c>
      <c r="CJ687" s="3" t="str">
        <f t="shared" si="170"/>
        <v/>
      </c>
      <c r="CK687" s="3" t="str">
        <f t="shared" si="170"/>
        <v/>
      </c>
      <c r="CL687" s="3" t="str">
        <f t="shared" si="170"/>
        <v/>
      </c>
      <c r="CM687" s="3" t="str">
        <f t="shared" si="170"/>
        <v/>
      </c>
      <c r="CN687" s="3" t="str">
        <f t="shared" si="170"/>
        <v/>
      </c>
      <c r="CO687" s="3" t="str">
        <f t="shared" si="170"/>
        <v/>
      </c>
      <c r="CP687" s="3" t="str">
        <f t="shared" si="170"/>
        <v/>
      </c>
      <c r="CQ687" s="3" t="str">
        <f t="shared" si="170"/>
        <v/>
      </c>
      <c r="CR687" s="3" t="str">
        <f t="shared" si="170"/>
        <v/>
      </c>
      <c r="CS687" s="3" t="str">
        <f t="shared" si="170"/>
        <v/>
      </c>
      <c r="CT687" s="3" t="str">
        <f t="shared" si="170"/>
        <v/>
      </c>
      <c r="CU687" s="3" t="str">
        <f t="shared" si="169"/>
        <v/>
      </c>
      <c r="CV687" s="3" t="str">
        <f t="shared" si="169"/>
        <v>116. AS A PROCESS IMPURITY</v>
      </c>
      <c r="CW687" s="3" t="str">
        <f t="shared" si="169"/>
        <v/>
      </c>
      <c r="CX687" s="3" t="str">
        <f t="shared" si="169"/>
        <v/>
      </c>
      <c r="CY687" s="3" t="str">
        <f t="shared" si="169"/>
        <v/>
      </c>
      <c r="CZ687" s="3" t="str">
        <f t="shared" si="169"/>
        <v/>
      </c>
      <c r="DA687" s="3" t="str">
        <f t="shared" si="167"/>
        <v/>
      </c>
      <c r="DB687" s="3" t="str">
        <f t="shared" si="167"/>
        <v/>
      </c>
      <c r="DC687" s="3" t="str">
        <f t="shared" si="167"/>
        <v/>
      </c>
      <c r="DD687" s="3" t="str">
        <f t="shared" si="167"/>
        <v/>
      </c>
      <c r="DE687" s="3" t="str">
        <f t="shared" si="167"/>
        <v/>
      </c>
      <c r="DF687" s="3" t="str">
        <f t="shared" si="167"/>
        <v/>
      </c>
      <c r="DG687" s="3" t="str">
        <f t="shared" si="167"/>
        <v/>
      </c>
      <c r="DH687" s="3" t="str">
        <f t="shared" si="166"/>
        <v/>
      </c>
      <c r="DI687" s="3" t="str">
        <f t="shared" si="166"/>
        <v/>
      </c>
      <c r="DJ687" s="3" t="str">
        <f t="shared" si="166"/>
        <v/>
      </c>
      <c r="DK687" s="3" t="str">
        <f t="shared" si="166"/>
        <v/>
      </c>
      <c r="DL687" s="3" t="str">
        <f t="shared" si="166"/>
        <v/>
      </c>
      <c r="DM687" s="3" t="str">
        <f t="shared" si="166"/>
        <v/>
      </c>
      <c r="DN687" s="3" t="str">
        <f t="shared" si="166"/>
        <v/>
      </c>
      <c r="DO687" s="3" t="str">
        <f t="shared" si="171"/>
        <v/>
      </c>
      <c r="DP687" s="3" t="str">
        <f t="shared" si="171"/>
        <v/>
      </c>
      <c r="DQ687" s="3" t="str">
        <f t="shared" si="168"/>
        <v/>
      </c>
      <c r="DR687" s="3" t="str">
        <f t="shared" si="168"/>
        <v/>
      </c>
      <c r="DS687" s="3" t="str">
        <f t="shared" si="168"/>
        <v/>
      </c>
      <c r="DT687" s="3" t="str">
        <f t="shared" si="168"/>
        <v/>
      </c>
      <c r="DU687" s="3" t="str">
        <f t="shared" si="168"/>
        <v/>
      </c>
      <c r="DV687" s="3" t="str">
        <f t="shared" si="168"/>
        <v/>
      </c>
    </row>
    <row r="688" spans="1:126" ht="75">
      <c r="A688" t="s">
        <v>115</v>
      </c>
      <c r="B688">
        <v>2016</v>
      </c>
      <c r="C688" t="s">
        <v>114</v>
      </c>
      <c r="D688">
        <v>106990</v>
      </c>
      <c r="E688" s="31">
        <v>1316215343599</v>
      </c>
      <c r="F688" t="s">
        <v>257</v>
      </c>
      <c r="G688">
        <v>324110</v>
      </c>
      <c r="H688" t="s">
        <v>259</v>
      </c>
      <c r="I688" t="s">
        <v>260</v>
      </c>
      <c r="J688" t="s">
        <v>261</v>
      </c>
      <c r="K688" t="s">
        <v>250</v>
      </c>
      <c r="L688">
        <v>44706</v>
      </c>
      <c r="M688" s="3" t="str">
        <f t="shared" si="161"/>
        <v>89. PRODUCE THE CHEMICAL, 91. ON-SITE USE OF THE CHEMICAL, 94. AS A MANUFACTURED IMPURITY, 116. AS A PROCESS IMPURITY, 133. ANCILLARY OR OTHER USE</v>
      </c>
      <c r="N688" s="3" t="s">
        <v>80</v>
      </c>
      <c r="O688" s="3" t="s">
        <v>1409</v>
      </c>
      <c r="P688">
        <v>76</v>
      </c>
      <c r="Q688">
        <v>15</v>
      </c>
      <c r="R688">
        <v>91</v>
      </c>
      <c r="S688" s="3" t="s">
        <v>1407</v>
      </c>
      <c r="T688" s="3" t="s">
        <v>1405</v>
      </c>
      <c r="U688" s="3" t="s">
        <v>1407</v>
      </c>
      <c r="V688" s="3" t="s">
        <v>1405</v>
      </c>
      <c r="W688" s="3" t="s">
        <v>1405</v>
      </c>
      <c r="X688" s="3" t="s">
        <v>1407</v>
      </c>
      <c r="Y688" s="3" t="s">
        <v>1405</v>
      </c>
      <c r="AE688" s="3" t="s">
        <v>1405</v>
      </c>
      <c r="AR688" s="3" t="s">
        <v>1405</v>
      </c>
      <c r="AS688" s="3" t="s">
        <v>1405</v>
      </c>
      <c r="AT688" s="3" t="s">
        <v>1407</v>
      </c>
      <c r="AV688" s="3" t="s">
        <v>1405</v>
      </c>
      <c r="BD688" s="3" t="s">
        <v>1405</v>
      </c>
      <c r="BK688" s="3" t="s">
        <v>1407</v>
      </c>
      <c r="BU688" s="3" t="str">
        <f t="shared" si="163"/>
        <v>89. PRODUCE THE CHEMICAL</v>
      </c>
      <c r="BV688" s="3" t="str">
        <f t="shared" si="163"/>
        <v/>
      </c>
      <c r="BW688" s="3" t="str">
        <f t="shared" si="163"/>
        <v>91. ON-SITE USE OF THE CHEMICAL</v>
      </c>
      <c r="BX688" s="3" t="str">
        <f t="shared" si="163"/>
        <v/>
      </c>
      <c r="BY688" s="3" t="str">
        <f t="shared" si="163"/>
        <v/>
      </c>
      <c r="BZ688" s="3" t="str">
        <f t="shared" si="163"/>
        <v>94. AS A MANUFACTURED IMPURITY</v>
      </c>
      <c r="CA688" s="3" t="str">
        <f t="shared" si="163"/>
        <v/>
      </c>
      <c r="CB688" s="3" t="str">
        <f t="shared" si="163"/>
        <v/>
      </c>
      <c r="CC688" s="3" t="str">
        <f t="shared" si="163"/>
        <v/>
      </c>
      <c r="CD688" s="3" t="str">
        <f t="shared" si="163"/>
        <v/>
      </c>
      <c r="CE688" s="3" t="str">
        <f t="shared" si="163"/>
        <v/>
      </c>
      <c r="CF688" s="3" t="str">
        <f t="shared" si="163"/>
        <v/>
      </c>
      <c r="CG688" s="3" t="str">
        <f t="shared" si="163"/>
        <v/>
      </c>
      <c r="CH688" s="3" t="str">
        <f t="shared" si="163"/>
        <v/>
      </c>
      <c r="CI688" s="3" t="str">
        <f t="shared" si="163"/>
        <v/>
      </c>
      <c r="CJ688" s="3" t="str">
        <f t="shared" si="170"/>
        <v/>
      </c>
      <c r="CK688" s="3" t="str">
        <f t="shared" si="170"/>
        <v/>
      </c>
      <c r="CL688" s="3" t="str">
        <f t="shared" si="170"/>
        <v/>
      </c>
      <c r="CM688" s="3" t="str">
        <f t="shared" si="170"/>
        <v/>
      </c>
      <c r="CN688" s="3" t="str">
        <f t="shared" si="170"/>
        <v/>
      </c>
      <c r="CO688" s="3" t="str">
        <f t="shared" si="170"/>
        <v/>
      </c>
      <c r="CP688" s="3" t="str">
        <f t="shared" si="170"/>
        <v/>
      </c>
      <c r="CQ688" s="3" t="str">
        <f t="shared" si="170"/>
        <v/>
      </c>
      <c r="CR688" s="3" t="str">
        <f t="shared" si="170"/>
        <v/>
      </c>
      <c r="CS688" s="3" t="str">
        <f t="shared" si="170"/>
        <v/>
      </c>
      <c r="CT688" s="3" t="str">
        <f t="shared" si="170"/>
        <v/>
      </c>
      <c r="CU688" s="3" t="str">
        <f t="shared" si="169"/>
        <v/>
      </c>
      <c r="CV688" s="3" t="str">
        <f t="shared" si="169"/>
        <v>116. AS A PROCESS IMPURITY</v>
      </c>
      <c r="CW688" s="3" t="str">
        <f t="shared" si="169"/>
        <v/>
      </c>
      <c r="CX688" s="3" t="str">
        <f t="shared" si="169"/>
        <v/>
      </c>
      <c r="CY688" s="3" t="str">
        <f t="shared" si="169"/>
        <v/>
      </c>
      <c r="CZ688" s="3" t="str">
        <f t="shared" si="169"/>
        <v/>
      </c>
      <c r="DA688" s="3" t="str">
        <f t="shared" si="167"/>
        <v/>
      </c>
      <c r="DB688" s="3" t="str">
        <f t="shared" si="167"/>
        <v/>
      </c>
      <c r="DC688" s="3" t="str">
        <f t="shared" si="167"/>
        <v/>
      </c>
      <c r="DD688" s="3" t="str">
        <f t="shared" si="167"/>
        <v/>
      </c>
      <c r="DE688" s="3" t="str">
        <f t="shared" si="167"/>
        <v/>
      </c>
      <c r="DF688" s="3" t="str">
        <f t="shared" si="167"/>
        <v/>
      </c>
      <c r="DG688" s="3" t="str">
        <f t="shared" si="167"/>
        <v/>
      </c>
      <c r="DH688" s="3" t="str">
        <f t="shared" si="166"/>
        <v/>
      </c>
      <c r="DI688" s="3" t="str">
        <f t="shared" si="166"/>
        <v/>
      </c>
      <c r="DJ688" s="3" t="str">
        <f t="shared" si="166"/>
        <v/>
      </c>
      <c r="DK688" s="3" t="str">
        <f t="shared" si="166"/>
        <v/>
      </c>
      <c r="DL688" s="3" t="str">
        <f t="shared" si="166"/>
        <v/>
      </c>
      <c r="DM688" s="3" t="str">
        <f t="shared" si="166"/>
        <v>133. ANCILLARY OR OTHER USE</v>
      </c>
      <c r="DN688" s="3" t="str">
        <f t="shared" si="166"/>
        <v/>
      </c>
      <c r="DO688" s="3" t="str">
        <f t="shared" si="171"/>
        <v/>
      </c>
      <c r="DP688" s="3" t="str">
        <f t="shared" si="171"/>
        <v/>
      </c>
      <c r="DQ688" s="3" t="str">
        <f t="shared" si="168"/>
        <v/>
      </c>
      <c r="DR688" s="3" t="str">
        <f t="shared" si="168"/>
        <v/>
      </c>
      <c r="DS688" s="3" t="str">
        <f t="shared" si="168"/>
        <v/>
      </c>
      <c r="DT688" s="3" t="str">
        <f t="shared" si="168"/>
        <v/>
      </c>
      <c r="DU688" s="3" t="str">
        <f t="shared" si="168"/>
        <v/>
      </c>
      <c r="DV688" s="3" t="str">
        <f t="shared" si="168"/>
        <v/>
      </c>
    </row>
    <row r="689" spans="1:126" ht="60">
      <c r="A689" t="s">
        <v>115</v>
      </c>
      <c r="B689">
        <v>2017</v>
      </c>
      <c r="C689" t="s">
        <v>114</v>
      </c>
      <c r="D689">
        <v>106990</v>
      </c>
      <c r="E689" s="31">
        <v>1317216277867</v>
      </c>
      <c r="F689" t="s">
        <v>257</v>
      </c>
      <c r="G689">
        <v>324110</v>
      </c>
      <c r="H689" t="s">
        <v>259</v>
      </c>
      <c r="I689" t="s">
        <v>260</v>
      </c>
      <c r="J689" t="s">
        <v>261</v>
      </c>
      <c r="K689" t="s">
        <v>250</v>
      </c>
      <c r="L689">
        <v>44706</v>
      </c>
      <c r="M689" s="3" t="str">
        <f t="shared" si="161"/>
        <v>89. PRODUCE THE CHEMICAL, 91. ON-SITE USE OF THE CHEMICAL, 94. AS A MANUFACTURED IMPURITY, 116. AS A PROCESS IMPURITY</v>
      </c>
      <c r="N689" s="3" t="s">
        <v>80</v>
      </c>
      <c r="O689" s="3" t="s">
        <v>1409</v>
      </c>
      <c r="P689">
        <v>52</v>
      </c>
      <c r="Q689">
        <v>20</v>
      </c>
      <c r="R689">
        <v>72</v>
      </c>
      <c r="S689" s="3" t="s">
        <v>1407</v>
      </c>
      <c r="T689" s="3" t="s">
        <v>1405</v>
      </c>
      <c r="U689" s="3" t="s">
        <v>1407</v>
      </c>
      <c r="V689" s="3" t="s">
        <v>1405</v>
      </c>
      <c r="W689" s="3" t="s">
        <v>1405</v>
      </c>
      <c r="X689" s="3" t="s">
        <v>1407</v>
      </c>
      <c r="Y689" s="3" t="s">
        <v>1405</v>
      </c>
      <c r="AE689" s="3" t="s">
        <v>1405</v>
      </c>
      <c r="AR689" s="3" t="s">
        <v>1405</v>
      </c>
      <c r="AS689" s="3" t="s">
        <v>1405</v>
      </c>
      <c r="AT689" s="3" t="s">
        <v>1407</v>
      </c>
      <c r="AV689" s="3" t="s">
        <v>1405</v>
      </c>
      <c r="BD689" s="3" t="s">
        <v>1405</v>
      </c>
      <c r="BK689" s="3" t="s">
        <v>1405</v>
      </c>
      <c r="BU689" s="3" t="str">
        <f t="shared" si="163"/>
        <v>89. PRODUCE THE CHEMICAL</v>
      </c>
      <c r="BV689" s="3" t="str">
        <f t="shared" si="163"/>
        <v/>
      </c>
      <c r="BW689" s="3" t="str">
        <f t="shared" si="163"/>
        <v>91. ON-SITE USE OF THE CHEMICAL</v>
      </c>
      <c r="BX689" s="3" t="str">
        <f t="shared" si="163"/>
        <v/>
      </c>
      <c r="BY689" s="3" t="str">
        <f t="shared" si="163"/>
        <v/>
      </c>
      <c r="BZ689" s="3" t="str">
        <f t="shared" si="163"/>
        <v>94. AS A MANUFACTURED IMPURITY</v>
      </c>
      <c r="CA689" s="3" t="str">
        <f t="shared" si="163"/>
        <v/>
      </c>
      <c r="CB689" s="3" t="str">
        <f t="shared" si="163"/>
        <v/>
      </c>
      <c r="CC689" s="3" t="str">
        <f t="shared" si="163"/>
        <v/>
      </c>
      <c r="CD689" s="3" t="str">
        <f t="shared" si="163"/>
        <v/>
      </c>
      <c r="CE689" s="3" t="str">
        <f t="shared" si="163"/>
        <v/>
      </c>
      <c r="CF689" s="3" t="str">
        <f t="shared" si="163"/>
        <v/>
      </c>
      <c r="CG689" s="3" t="str">
        <f t="shared" si="163"/>
        <v/>
      </c>
      <c r="CH689" s="3" t="str">
        <f t="shared" si="163"/>
        <v/>
      </c>
      <c r="CI689" s="3" t="str">
        <f t="shared" si="163"/>
        <v/>
      </c>
      <c r="CJ689" s="3" t="str">
        <f t="shared" si="170"/>
        <v/>
      </c>
      <c r="CK689" s="3" t="str">
        <f t="shared" si="170"/>
        <v/>
      </c>
      <c r="CL689" s="3" t="str">
        <f t="shared" si="170"/>
        <v/>
      </c>
      <c r="CM689" s="3" t="str">
        <f t="shared" si="170"/>
        <v/>
      </c>
      <c r="CN689" s="3" t="str">
        <f t="shared" si="170"/>
        <v/>
      </c>
      <c r="CO689" s="3" t="str">
        <f t="shared" si="170"/>
        <v/>
      </c>
      <c r="CP689" s="3" t="str">
        <f t="shared" si="170"/>
        <v/>
      </c>
      <c r="CQ689" s="3" t="str">
        <f t="shared" si="170"/>
        <v/>
      </c>
      <c r="CR689" s="3" t="str">
        <f t="shared" si="170"/>
        <v/>
      </c>
      <c r="CS689" s="3" t="str">
        <f t="shared" si="170"/>
        <v/>
      </c>
      <c r="CT689" s="3" t="str">
        <f t="shared" si="170"/>
        <v/>
      </c>
      <c r="CU689" s="3" t="str">
        <f t="shared" si="169"/>
        <v/>
      </c>
      <c r="CV689" s="3" t="str">
        <f t="shared" si="169"/>
        <v>116. AS A PROCESS IMPURITY</v>
      </c>
      <c r="CW689" s="3" t="str">
        <f t="shared" si="169"/>
        <v/>
      </c>
      <c r="CX689" s="3" t="str">
        <f t="shared" si="169"/>
        <v/>
      </c>
      <c r="CY689" s="3" t="str">
        <f t="shared" si="169"/>
        <v/>
      </c>
      <c r="CZ689" s="3" t="str">
        <f t="shared" si="169"/>
        <v/>
      </c>
      <c r="DA689" s="3" t="str">
        <f t="shared" si="167"/>
        <v/>
      </c>
      <c r="DB689" s="3" t="str">
        <f t="shared" si="167"/>
        <v/>
      </c>
      <c r="DC689" s="3" t="str">
        <f t="shared" si="167"/>
        <v/>
      </c>
      <c r="DD689" s="3" t="str">
        <f t="shared" si="167"/>
        <v/>
      </c>
      <c r="DE689" s="3" t="str">
        <f t="shared" si="167"/>
        <v/>
      </c>
      <c r="DF689" s="3" t="str">
        <f t="shared" si="167"/>
        <v/>
      </c>
      <c r="DG689" s="3" t="str">
        <f t="shared" si="167"/>
        <v/>
      </c>
      <c r="DH689" s="3" t="str">
        <f t="shared" si="166"/>
        <v/>
      </c>
      <c r="DI689" s="3" t="str">
        <f t="shared" si="166"/>
        <v/>
      </c>
      <c r="DJ689" s="3" t="str">
        <f t="shared" si="166"/>
        <v/>
      </c>
      <c r="DK689" s="3" t="str">
        <f t="shared" si="166"/>
        <v/>
      </c>
      <c r="DL689" s="3" t="str">
        <f t="shared" si="166"/>
        <v/>
      </c>
      <c r="DM689" s="3" t="str">
        <f t="shared" si="166"/>
        <v/>
      </c>
      <c r="DN689" s="3" t="str">
        <f t="shared" si="166"/>
        <v/>
      </c>
      <c r="DO689" s="3" t="str">
        <f t="shared" si="171"/>
        <v/>
      </c>
      <c r="DP689" s="3" t="str">
        <f t="shared" si="171"/>
        <v/>
      </c>
      <c r="DQ689" s="3" t="str">
        <f t="shared" si="168"/>
        <v/>
      </c>
      <c r="DR689" s="3" t="str">
        <f t="shared" si="168"/>
        <v/>
      </c>
      <c r="DS689" s="3" t="str">
        <f t="shared" si="168"/>
        <v/>
      </c>
      <c r="DT689" s="3" t="str">
        <f t="shared" si="168"/>
        <v/>
      </c>
      <c r="DU689" s="3" t="str">
        <f t="shared" si="168"/>
        <v/>
      </c>
      <c r="DV689" s="3" t="str">
        <f t="shared" si="168"/>
        <v/>
      </c>
    </row>
    <row r="690" spans="1:126" ht="75">
      <c r="A690" t="s">
        <v>115</v>
      </c>
      <c r="B690">
        <v>2018</v>
      </c>
      <c r="C690" t="s">
        <v>114</v>
      </c>
      <c r="D690">
        <v>106990</v>
      </c>
      <c r="E690" s="31">
        <v>1318217311796</v>
      </c>
      <c r="F690" t="s">
        <v>257</v>
      </c>
      <c r="G690">
        <v>324110</v>
      </c>
      <c r="H690" t="s">
        <v>259</v>
      </c>
      <c r="I690" t="s">
        <v>260</v>
      </c>
      <c r="J690" t="s">
        <v>261</v>
      </c>
      <c r="K690" t="s">
        <v>250</v>
      </c>
      <c r="L690">
        <v>44706</v>
      </c>
      <c r="M690" s="3" t="str">
        <f t="shared" si="161"/>
        <v>89. PRODUCE THE CHEMICAL, 91. ON-SITE USE OF THE CHEMICAL, 94. AS A MANUFACTURED IMPURITY, 116. AS A PROCESS IMPURITY, 133. ANCILLARY OR OTHER USE, 137. Z304  FUEL</v>
      </c>
      <c r="N690" s="3" t="s">
        <v>80</v>
      </c>
      <c r="O690" s="3" t="s">
        <v>1409</v>
      </c>
      <c r="P690">
        <v>54</v>
      </c>
      <c r="Q690">
        <v>30</v>
      </c>
      <c r="R690">
        <v>84</v>
      </c>
      <c r="S690" s="3" t="s">
        <v>1407</v>
      </c>
      <c r="T690" s="3" t="s">
        <v>1405</v>
      </c>
      <c r="U690" s="3" t="s">
        <v>1407</v>
      </c>
      <c r="V690" s="3" t="s">
        <v>1405</v>
      </c>
      <c r="W690" s="3" t="s">
        <v>1405</v>
      </c>
      <c r="X690" s="3" t="s">
        <v>1407</v>
      </c>
      <c r="Y690" s="3" t="s">
        <v>1405</v>
      </c>
      <c r="Z690" s="3" t="s">
        <v>1405</v>
      </c>
      <c r="AA690" s="3" t="s">
        <v>1405</v>
      </c>
      <c r="AB690" s="3" t="s">
        <v>1405</v>
      </c>
      <c r="AC690" s="3" t="s">
        <v>1405</v>
      </c>
      <c r="AD690" s="3" t="s">
        <v>1405</v>
      </c>
      <c r="AE690" s="3" t="s">
        <v>1405</v>
      </c>
      <c r="AF690" s="3" t="s">
        <v>1405</v>
      </c>
      <c r="AG690" s="3" t="s">
        <v>1405</v>
      </c>
      <c r="AH690" s="3" t="s">
        <v>1405</v>
      </c>
      <c r="AI690" s="3" t="s">
        <v>1405</v>
      </c>
      <c r="AJ690" s="3" t="s">
        <v>1405</v>
      </c>
      <c r="AK690" s="3" t="s">
        <v>1405</v>
      </c>
      <c r="AL690" s="3" t="s">
        <v>1405</v>
      </c>
      <c r="AM690" s="3" t="s">
        <v>1405</v>
      </c>
      <c r="AN690" s="3" t="s">
        <v>1405</v>
      </c>
      <c r="AO690" s="3" t="s">
        <v>1405</v>
      </c>
      <c r="AP690" s="3" t="s">
        <v>1405</v>
      </c>
      <c r="AQ690" s="3" t="s">
        <v>1405</v>
      </c>
      <c r="AR690" s="3" t="s">
        <v>1405</v>
      </c>
      <c r="AS690" s="3" t="s">
        <v>1405</v>
      </c>
      <c r="AT690" s="3" t="s">
        <v>1407</v>
      </c>
      <c r="AU690" s="3" t="s">
        <v>1405</v>
      </c>
      <c r="AV690" s="3" t="s">
        <v>1405</v>
      </c>
      <c r="AW690" s="3" t="s">
        <v>1405</v>
      </c>
      <c r="AX690" s="3" t="s">
        <v>1405</v>
      </c>
      <c r="AY690" s="3" t="s">
        <v>1405</v>
      </c>
      <c r="AZ690" s="3" t="s">
        <v>1405</v>
      </c>
      <c r="BA690" s="3" t="s">
        <v>1405</v>
      </c>
      <c r="BB690" s="3" t="s">
        <v>1405</v>
      </c>
      <c r="BC690" s="3" t="s">
        <v>1405</v>
      </c>
      <c r="BD690" s="3" t="s">
        <v>1405</v>
      </c>
      <c r="BE690" s="3" t="s">
        <v>1405</v>
      </c>
      <c r="BF690" s="3" t="s">
        <v>1405</v>
      </c>
      <c r="BG690" s="3" t="s">
        <v>1405</v>
      </c>
      <c r="BH690" s="3" t="s">
        <v>1405</v>
      </c>
      <c r="BI690" s="3" t="s">
        <v>1405</v>
      </c>
      <c r="BJ690" s="3" t="s">
        <v>1405</v>
      </c>
      <c r="BK690" s="3" t="s">
        <v>1407</v>
      </c>
      <c r="BL690" s="3" t="s">
        <v>1405</v>
      </c>
      <c r="BM690" s="3" t="s">
        <v>1405</v>
      </c>
      <c r="BN690" s="3" t="s">
        <v>1405</v>
      </c>
      <c r="BO690" s="3" t="s">
        <v>1407</v>
      </c>
      <c r="BP690" s="3" t="s">
        <v>1405</v>
      </c>
      <c r="BQ690" s="3" t="s">
        <v>1405</v>
      </c>
      <c r="BR690" s="3" t="s">
        <v>1405</v>
      </c>
      <c r="BS690" s="3" t="s">
        <v>1405</v>
      </c>
      <c r="BT690" s="3" t="s">
        <v>1405</v>
      </c>
      <c r="BU690" s="3" t="str">
        <f t="shared" si="163"/>
        <v>89. PRODUCE THE CHEMICAL</v>
      </c>
      <c r="BV690" s="3" t="str">
        <f t="shared" si="163"/>
        <v/>
      </c>
      <c r="BW690" s="3" t="str">
        <f t="shared" si="163"/>
        <v>91. ON-SITE USE OF THE CHEMICAL</v>
      </c>
      <c r="BX690" s="3" t="str">
        <f t="shared" si="163"/>
        <v/>
      </c>
      <c r="BY690" s="3" t="str">
        <f t="shared" si="163"/>
        <v/>
      </c>
      <c r="BZ690" s="3" t="str">
        <f t="shared" si="163"/>
        <v>94. AS A MANUFACTURED IMPURITY</v>
      </c>
      <c r="CA690" s="3" t="str">
        <f t="shared" si="163"/>
        <v/>
      </c>
      <c r="CB690" s="3" t="str">
        <f t="shared" si="163"/>
        <v/>
      </c>
      <c r="CC690" s="3" t="str">
        <f t="shared" si="163"/>
        <v/>
      </c>
      <c r="CD690" s="3" t="str">
        <f t="shared" si="163"/>
        <v/>
      </c>
      <c r="CE690" s="3" t="str">
        <f t="shared" si="163"/>
        <v/>
      </c>
      <c r="CF690" s="3" t="str">
        <f t="shared" si="163"/>
        <v/>
      </c>
      <c r="CG690" s="3" t="str">
        <f t="shared" si="163"/>
        <v/>
      </c>
      <c r="CH690" s="3" t="str">
        <f t="shared" ref="CH690:CQ739" si="172">IF(AF690="Yes", CH$1,"")</f>
        <v/>
      </c>
      <c r="CI690" s="3" t="str">
        <f t="shared" si="172"/>
        <v/>
      </c>
      <c r="CJ690" s="3" t="str">
        <f t="shared" si="170"/>
        <v/>
      </c>
      <c r="CK690" s="3" t="str">
        <f t="shared" si="170"/>
        <v/>
      </c>
      <c r="CL690" s="3" t="str">
        <f t="shared" si="170"/>
        <v/>
      </c>
      <c r="CM690" s="3" t="str">
        <f t="shared" si="170"/>
        <v/>
      </c>
      <c r="CN690" s="3" t="str">
        <f t="shared" si="170"/>
        <v/>
      </c>
      <c r="CO690" s="3" t="str">
        <f t="shared" si="170"/>
        <v/>
      </c>
      <c r="CP690" s="3" t="str">
        <f t="shared" si="170"/>
        <v/>
      </c>
      <c r="CQ690" s="3" t="str">
        <f t="shared" si="170"/>
        <v/>
      </c>
      <c r="CR690" s="3" t="str">
        <f t="shared" si="170"/>
        <v/>
      </c>
      <c r="CS690" s="3" t="str">
        <f t="shared" si="170"/>
        <v/>
      </c>
      <c r="CT690" s="3" t="str">
        <f t="shared" si="170"/>
        <v/>
      </c>
      <c r="CU690" s="3" t="str">
        <f t="shared" si="169"/>
        <v/>
      </c>
      <c r="CV690" s="3" t="str">
        <f t="shared" si="169"/>
        <v>116. AS A PROCESS IMPURITY</v>
      </c>
      <c r="CW690" s="3" t="str">
        <f t="shared" si="169"/>
        <v/>
      </c>
      <c r="CX690" s="3" t="str">
        <f t="shared" si="169"/>
        <v/>
      </c>
      <c r="CY690" s="3" t="str">
        <f t="shared" si="169"/>
        <v/>
      </c>
      <c r="CZ690" s="3" t="str">
        <f t="shared" si="169"/>
        <v/>
      </c>
      <c r="DA690" s="3" t="str">
        <f t="shared" si="167"/>
        <v/>
      </c>
      <c r="DB690" s="3" t="str">
        <f t="shared" si="167"/>
        <v/>
      </c>
      <c r="DC690" s="3" t="str">
        <f t="shared" si="167"/>
        <v/>
      </c>
      <c r="DD690" s="3" t="str">
        <f t="shared" si="167"/>
        <v/>
      </c>
      <c r="DE690" s="3" t="str">
        <f t="shared" si="167"/>
        <v/>
      </c>
      <c r="DF690" s="3" t="str">
        <f t="shared" si="167"/>
        <v/>
      </c>
      <c r="DG690" s="3" t="str">
        <f t="shared" si="167"/>
        <v/>
      </c>
      <c r="DH690" s="3" t="str">
        <f t="shared" si="166"/>
        <v/>
      </c>
      <c r="DI690" s="3" t="str">
        <f t="shared" si="166"/>
        <v/>
      </c>
      <c r="DJ690" s="3" t="str">
        <f t="shared" si="166"/>
        <v/>
      </c>
      <c r="DK690" s="3" t="str">
        <f t="shared" si="166"/>
        <v/>
      </c>
      <c r="DL690" s="3" t="str">
        <f t="shared" si="166"/>
        <v/>
      </c>
      <c r="DM690" s="3" t="str">
        <f t="shared" si="166"/>
        <v>133. ANCILLARY OR OTHER USE</v>
      </c>
      <c r="DN690" s="3" t="str">
        <f t="shared" si="166"/>
        <v/>
      </c>
      <c r="DO690" s="3" t="str">
        <f t="shared" si="171"/>
        <v/>
      </c>
      <c r="DP690" s="3" t="str">
        <f t="shared" si="171"/>
        <v/>
      </c>
      <c r="DQ690" s="3" t="str">
        <f t="shared" si="168"/>
        <v>137. Z304  FUEL</v>
      </c>
      <c r="DR690" s="3" t="str">
        <f t="shared" si="168"/>
        <v/>
      </c>
      <c r="DS690" s="3" t="str">
        <f t="shared" si="168"/>
        <v/>
      </c>
      <c r="DT690" s="3" t="str">
        <f t="shared" si="168"/>
        <v/>
      </c>
      <c r="DU690" s="3" t="str">
        <f t="shared" si="168"/>
        <v/>
      </c>
      <c r="DV690" s="3" t="str">
        <f t="shared" si="168"/>
        <v/>
      </c>
    </row>
    <row r="691" spans="1:126" ht="75">
      <c r="A691" t="s">
        <v>115</v>
      </c>
      <c r="B691">
        <v>2019</v>
      </c>
      <c r="C691" t="s">
        <v>114</v>
      </c>
      <c r="D691">
        <v>106990</v>
      </c>
      <c r="E691" s="31">
        <v>1319218446096</v>
      </c>
      <c r="F691" t="s">
        <v>257</v>
      </c>
      <c r="G691">
        <v>324110</v>
      </c>
      <c r="H691" t="s">
        <v>259</v>
      </c>
      <c r="I691" t="s">
        <v>260</v>
      </c>
      <c r="J691" t="s">
        <v>261</v>
      </c>
      <c r="K691" t="s">
        <v>250</v>
      </c>
      <c r="L691">
        <v>44706</v>
      </c>
      <c r="M691" s="3" t="str">
        <f t="shared" si="161"/>
        <v>89. PRODUCE THE CHEMICAL, 91. ON-SITE USE OF THE CHEMICAL, 94. AS A MANUFACTURED IMPURITY, 116. AS A PROCESS IMPURITY, 133. ANCILLARY OR OTHER USE, 137. Z304  FUEL</v>
      </c>
      <c r="N691" s="3" t="s">
        <v>80</v>
      </c>
      <c r="O691" s="3" t="s">
        <v>1409</v>
      </c>
      <c r="P691">
        <v>45</v>
      </c>
      <c r="Q691">
        <v>4</v>
      </c>
      <c r="R691">
        <v>49</v>
      </c>
      <c r="S691" s="3" t="s">
        <v>1407</v>
      </c>
      <c r="T691" s="3" t="s">
        <v>1405</v>
      </c>
      <c r="U691" s="3" t="s">
        <v>1407</v>
      </c>
      <c r="V691" s="3" t="s">
        <v>1405</v>
      </c>
      <c r="W691" s="3" t="s">
        <v>1405</v>
      </c>
      <c r="X691" s="3" t="s">
        <v>1407</v>
      </c>
      <c r="Y691" s="3" t="s">
        <v>1405</v>
      </c>
      <c r="Z691" s="3" t="s">
        <v>1405</v>
      </c>
      <c r="AA691" s="3" t="s">
        <v>1405</v>
      </c>
      <c r="AB691" s="3" t="s">
        <v>1405</v>
      </c>
      <c r="AC691" s="3" t="s">
        <v>1405</v>
      </c>
      <c r="AD691" s="3" t="s">
        <v>1405</v>
      </c>
      <c r="AE691" s="3" t="s">
        <v>1405</v>
      </c>
      <c r="AF691" s="3" t="s">
        <v>1405</v>
      </c>
      <c r="AG691" s="3" t="s">
        <v>1405</v>
      </c>
      <c r="AH691" s="3" t="s">
        <v>1405</v>
      </c>
      <c r="AI691" s="3" t="s">
        <v>1405</v>
      </c>
      <c r="AJ691" s="3" t="s">
        <v>1405</v>
      </c>
      <c r="AK691" s="3" t="s">
        <v>1405</v>
      </c>
      <c r="AL691" s="3" t="s">
        <v>1405</v>
      </c>
      <c r="AM691" s="3" t="s">
        <v>1405</v>
      </c>
      <c r="AN691" s="3" t="s">
        <v>1405</v>
      </c>
      <c r="AO691" s="3" t="s">
        <v>1405</v>
      </c>
      <c r="AP691" s="3" t="s">
        <v>1405</v>
      </c>
      <c r="AQ691" s="3" t="s">
        <v>1405</v>
      </c>
      <c r="AR691" s="3" t="s">
        <v>1405</v>
      </c>
      <c r="AS691" s="3" t="s">
        <v>1405</v>
      </c>
      <c r="AT691" s="3" t="s">
        <v>1407</v>
      </c>
      <c r="AU691" s="3" t="s">
        <v>1405</v>
      </c>
      <c r="AV691" s="3" t="s">
        <v>1405</v>
      </c>
      <c r="AW691" s="3" t="s">
        <v>1405</v>
      </c>
      <c r="AX691" s="3" t="s">
        <v>1405</v>
      </c>
      <c r="AY691" s="3" t="s">
        <v>1405</v>
      </c>
      <c r="AZ691" s="3" t="s">
        <v>1405</v>
      </c>
      <c r="BA691" s="3" t="s">
        <v>1405</v>
      </c>
      <c r="BB691" s="3" t="s">
        <v>1405</v>
      </c>
      <c r="BC691" s="3" t="s">
        <v>1405</v>
      </c>
      <c r="BD691" s="3" t="s">
        <v>1405</v>
      </c>
      <c r="BE691" s="3" t="s">
        <v>1405</v>
      </c>
      <c r="BF691" s="3" t="s">
        <v>1405</v>
      </c>
      <c r="BG691" s="3" t="s">
        <v>1405</v>
      </c>
      <c r="BH691" s="3" t="s">
        <v>1405</v>
      </c>
      <c r="BI691" s="3" t="s">
        <v>1405</v>
      </c>
      <c r="BJ691" s="3" t="s">
        <v>1405</v>
      </c>
      <c r="BK691" s="3" t="s">
        <v>1407</v>
      </c>
      <c r="BL691" s="3" t="s">
        <v>1405</v>
      </c>
      <c r="BM691" s="3" t="s">
        <v>1405</v>
      </c>
      <c r="BN691" s="3" t="s">
        <v>1405</v>
      </c>
      <c r="BO691" s="3" t="s">
        <v>1407</v>
      </c>
      <c r="BP691" s="3" t="s">
        <v>1405</v>
      </c>
      <c r="BQ691" s="3" t="s">
        <v>1405</v>
      </c>
      <c r="BR691" s="3" t="s">
        <v>1405</v>
      </c>
      <c r="BS691" s="3" t="s">
        <v>1405</v>
      </c>
      <c r="BT691" s="3" t="s">
        <v>1405</v>
      </c>
      <c r="BU691" s="3" t="str">
        <f t="shared" ref="BU691:CG710" si="173">IF(S691="Yes", BU$1,"")</f>
        <v>89. PRODUCE THE CHEMICAL</v>
      </c>
      <c r="BV691" s="3" t="str">
        <f t="shared" si="173"/>
        <v/>
      </c>
      <c r="BW691" s="3" t="str">
        <f t="shared" si="173"/>
        <v>91. ON-SITE USE OF THE CHEMICAL</v>
      </c>
      <c r="BX691" s="3" t="str">
        <f t="shared" si="173"/>
        <v/>
      </c>
      <c r="BY691" s="3" t="str">
        <f t="shared" si="173"/>
        <v/>
      </c>
      <c r="BZ691" s="3" t="str">
        <f t="shared" si="173"/>
        <v>94. AS A MANUFACTURED IMPURITY</v>
      </c>
      <c r="CA691" s="3" t="str">
        <f t="shared" si="173"/>
        <v/>
      </c>
      <c r="CB691" s="3" t="str">
        <f t="shared" si="173"/>
        <v/>
      </c>
      <c r="CC691" s="3" t="str">
        <f t="shared" si="173"/>
        <v/>
      </c>
      <c r="CD691" s="3" t="str">
        <f t="shared" si="173"/>
        <v/>
      </c>
      <c r="CE691" s="3" t="str">
        <f t="shared" si="173"/>
        <v/>
      </c>
      <c r="CF691" s="3" t="str">
        <f t="shared" si="173"/>
        <v/>
      </c>
      <c r="CG691" s="3" t="str">
        <f t="shared" si="173"/>
        <v/>
      </c>
      <c r="CH691" s="3" t="str">
        <f t="shared" si="172"/>
        <v/>
      </c>
      <c r="CI691" s="3" t="str">
        <f t="shared" si="172"/>
        <v/>
      </c>
      <c r="CJ691" s="3" t="str">
        <f t="shared" si="170"/>
        <v/>
      </c>
      <c r="CK691" s="3" t="str">
        <f t="shared" si="170"/>
        <v/>
      </c>
      <c r="CL691" s="3" t="str">
        <f t="shared" si="170"/>
        <v/>
      </c>
      <c r="CM691" s="3" t="str">
        <f t="shared" si="170"/>
        <v/>
      </c>
      <c r="CN691" s="3" t="str">
        <f t="shared" si="170"/>
        <v/>
      </c>
      <c r="CO691" s="3" t="str">
        <f t="shared" si="170"/>
        <v/>
      </c>
      <c r="CP691" s="3" t="str">
        <f t="shared" si="170"/>
        <v/>
      </c>
      <c r="CQ691" s="3" t="str">
        <f t="shared" si="170"/>
        <v/>
      </c>
      <c r="CR691" s="3" t="str">
        <f t="shared" si="170"/>
        <v/>
      </c>
      <c r="CS691" s="3" t="str">
        <f t="shared" si="170"/>
        <v/>
      </c>
      <c r="CT691" s="3" t="str">
        <f t="shared" si="170"/>
        <v/>
      </c>
      <c r="CU691" s="3" t="str">
        <f t="shared" si="169"/>
        <v/>
      </c>
      <c r="CV691" s="3" t="str">
        <f t="shared" si="169"/>
        <v>116. AS A PROCESS IMPURITY</v>
      </c>
      <c r="CW691" s="3" t="str">
        <f t="shared" si="169"/>
        <v/>
      </c>
      <c r="CX691" s="3" t="str">
        <f t="shared" si="169"/>
        <v/>
      </c>
      <c r="CY691" s="3" t="str">
        <f t="shared" si="169"/>
        <v/>
      </c>
      <c r="CZ691" s="3" t="str">
        <f t="shared" si="169"/>
        <v/>
      </c>
      <c r="DA691" s="3" t="str">
        <f t="shared" si="167"/>
        <v/>
      </c>
      <c r="DB691" s="3" t="str">
        <f t="shared" si="167"/>
        <v/>
      </c>
      <c r="DC691" s="3" t="str">
        <f t="shared" si="167"/>
        <v/>
      </c>
      <c r="DD691" s="3" t="str">
        <f t="shared" si="167"/>
        <v/>
      </c>
      <c r="DE691" s="3" t="str">
        <f t="shared" si="167"/>
        <v/>
      </c>
      <c r="DF691" s="3" t="str">
        <f t="shared" si="167"/>
        <v/>
      </c>
      <c r="DG691" s="3" t="str">
        <f t="shared" si="167"/>
        <v/>
      </c>
      <c r="DH691" s="3" t="str">
        <f t="shared" si="166"/>
        <v/>
      </c>
      <c r="DI691" s="3" t="str">
        <f t="shared" si="166"/>
        <v/>
      </c>
      <c r="DJ691" s="3" t="str">
        <f t="shared" si="166"/>
        <v/>
      </c>
      <c r="DK691" s="3" t="str">
        <f t="shared" si="166"/>
        <v/>
      </c>
      <c r="DL691" s="3" t="str">
        <f t="shared" si="166"/>
        <v/>
      </c>
      <c r="DM691" s="3" t="str">
        <f t="shared" si="166"/>
        <v>133. ANCILLARY OR OTHER USE</v>
      </c>
      <c r="DN691" s="3" t="str">
        <f t="shared" si="166"/>
        <v/>
      </c>
      <c r="DO691" s="3" t="str">
        <f t="shared" si="171"/>
        <v/>
      </c>
      <c r="DP691" s="3" t="str">
        <f t="shared" si="171"/>
        <v/>
      </c>
      <c r="DQ691" s="3" t="str">
        <f t="shared" si="168"/>
        <v>137. Z304  FUEL</v>
      </c>
      <c r="DR691" s="3" t="str">
        <f t="shared" si="168"/>
        <v/>
      </c>
      <c r="DS691" s="3" t="str">
        <f t="shared" si="168"/>
        <v/>
      </c>
      <c r="DT691" s="3" t="str">
        <f t="shared" si="168"/>
        <v/>
      </c>
      <c r="DU691" s="3" t="str">
        <f t="shared" si="168"/>
        <v/>
      </c>
      <c r="DV691" s="3" t="str">
        <f t="shared" si="168"/>
        <v/>
      </c>
    </row>
    <row r="692" spans="1:126" ht="60">
      <c r="A692" t="s">
        <v>115</v>
      </c>
      <c r="B692">
        <v>2020</v>
      </c>
      <c r="C692" t="s">
        <v>114</v>
      </c>
      <c r="D692">
        <v>106990</v>
      </c>
      <c r="E692" s="31">
        <v>1320219144033</v>
      </c>
      <c r="F692" t="s">
        <v>257</v>
      </c>
      <c r="G692">
        <v>324110</v>
      </c>
      <c r="H692" t="s">
        <v>259</v>
      </c>
      <c r="I692" t="s">
        <v>260</v>
      </c>
      <c r="J692" t="s">
        <v>261</v>
      </c>
      <c r="K692" t="s">
        <v>250</v>
      </c>
      <c r="L692">
        <v>44706</v>
      </c>
      <c r="M692" s="3" t="str">
        <f t="shared" si="161"/>
        <v>95. USED AS A REACTANT, 96. P101  FEEDSTOCKS</v>
      </c>
      <c r="N692" s="3" t="s">
        <v>80</v>
      </c>
      <c r="O692" s="3" t="s">
        <v>1409</v>
      </c>
      <c r="P692">
        <v>41</v>
      </c>
      <c r="Q692">
        <v>3</v>
      </c>
      <c r="R692">
        <v>44</v>
      </c>
      <c r="S692" s="3" t="s">
        <v>1405</v>
      </c>
      <c r="T692" s="3" t="s">
        <v>1405</v>
      </c>
      <c r="U692" s="3" t="s">
        <v>1405</v>
      </c>
      <c r="V692" s="3" t="s">
        <v>1405</v>
      </c>
      <c r="W692" s="3" t="s">
        <v>1405</v>
      </c>
      <c r="X692" s="3" t="s">
        <v>1405</v>
      </c>
      <c r="Y692" s="3" t="s">
        <v>1407</v>
      </c>
      <c r="Z692" s="3" t="s">
        <v>1407</v>
      </c>
      <c r="AA692" s="3" t="s">
        <v>1405</v>
      </c>
      <c r="AB692" s="3" t="s">
        <v>1405</v>
      </c>
      <c r="AC692" s="3" t="s">
        <v>1405</v>
      </c>
      <c r="AD692" s="3" t="s">
        <v>1405</v>
      </c>
      <c r="AE692" s="3" t="s">
        <v>1405</v>
      </c>
      <c r="AF692" s="3" t="s">
        <v>1405</v>
      </c>
      <c r="AG692" s="3" t="s">
        <v>1405</v>
      </c>
      <c r="AH692" s="3" t="s">
        <v>1405</v>
      </c>
      <c r="AI692" s="3" t="s">
        <v>1405</v>
      </c>
      <c r="AJ692" s="3" t="s">
        <v>1405</v>
      </c>
      <c r="AK692" s="3" t="s">
        <v>1405</v>
      </c>
      <c r="AL692" s="3" t="s">
        <v>1405</v>
      </c>
      <c r="AM692" s="3" t="s">
        <v>1405</v>
      </c>
      <c r="AN692" s="3" t="s">
        <v>1405</v>
      </c>
      <c r="AO692" s="3" t="s">
        <v>1405</v>
      </c>
      <c r="AP692" s="3" t="s">
        <v>1405</v>
      </c>
      <c r="AQ692" s="3" t="s">
        <v>1405</v>
      </c>
      <c r="AR692" s="3" t="s">
        <v>1405</v>
      </c>
      <c r="AS692" s="3" t="s">
        <v>1405</v>
      </c>
      <c r="AT692" s="3" t="s">
        <v>1405</v>
      </c>
      <c r="AU692" s="3" t="s">
        <v>1405</v>
      </c>
      <c r="AV692" s="3" t="s">
        <v>1405</v>
      </c>
      <c r="AW692" s="3" t="s">
        <v>1405</v>
      </c>
      <c r="AX692" s="3" t="s">
        <v>1405</v>
      </c>
      <c r="AY692" s="3" t="s">
        <v>1405</v>
      </c>
      <c r="AZ692" s="3" t="s">
        <v>1405</v>
      </c>
      <c r="BA692" s="3" t="s">
        <v>1405</v>
      </c>
      <c r="BB692" s="3" t="s">
        <v>1405</v>
      </c>
      <c r="BC692" s="3" t="s">
        <v>1405</v>
      </c>
      <c r="BD692" s="3" t="s">
        <v>1405</v>
      </c>
      <c r="BE692" s="3" t="s">
        <v>1405</v>
      </c>
      <c r="BF692" s="3" t="s">
        <v>1405</v>
      </c>
      <c r="BG692" s="3" t="s">
        <v>1405</v>
      </c>
      <c r="BH692" s="3" t="s">
        <v>1405</v>
      </c>
      <c r="BI692" s="3" t="s">
        <v>1405</v>
      </c>
      <c r="BJ692" s="3" t="s">
        <v>1405</v>
      </c>
      <c r="BK692" s="3" t="s">
        <v>1405</v>
      </c>
      <c r="BL692" s="3" t="s">
        <v>1405</v>
      </c>
      <c r="BM692" s="3" t="s">
        <v>1405</v>
      </c>
      <c r="BN692" s="3" t="s">
        <v>1405</v>
      </c>
      <c r="BO692" s="3" t="s">
        <v>1405</v>
      </c>
      <c r="BP692" s="3" t="s">
        <v>1405</v>
      </c>
      <c r="BQ692" s="3" t="s">
        <v>1405</v>
      </c>
      <c r="BR692" s="3" t="s">
        <v>1405</v>
      </c>
      <c r="BS692" s="3" t="s">
        <v>1405</v>
      </c>
      <c r="BT692" s="3" t="s">
        <v>1405</v>
      </c>
      <c r="BU692" s="3" t="str">
        <f t="shared" si="173"/>
        <v/>
      </c>
      <c r="BV692" s="3" t="str">
        <f t="shared" si="173"/>
        <v/>
      </c>
      <c r="BW692" s="3" t="str">
        <f t="shared" si="173"/>
        <v/>
      </c>
      <c r="BX692" s="3" t="str">
        <f t="shared" si="173"/>
        <v/>
      </c>
      <c r="BY692" s="3" t="str">
        <f t="shared" si="173"/>
        <v/>
      </c>
      <c r="BZ692" s="3" t="str">
        <f t="shared" si="173"/>
        <v/>
      </c>
      <c r="CA692" s="3" t="str">
        <f t="shared" si="173"/>
        <v>95. USED AS A REACTANT</v>
      </c>
      <c r="CB692" s="3" t="str">
        <f t="shared" si="173"/>
        <v>96. P101  FEEDSTOCKS</v>
      </c>
      <c r="CC692" s="3" t="str">
        <f t="shared" si="173"/>
        <v/>
      </c>
      <c r="CD692" s="3" t="str">
        <f t="shared" si="173"/>
        <v/>
      </c>
      <c r="CE692" s="3" t="str">
        <f t="shared" si="173"/>
        <v/>
      </c>
      <c r="CF692" s="3" t="str">
        <f t="shared" si="173"/>
        <v/>
      </c>
      <c r="CG692" s="3" t="str">
        <f t="shared" si="173"/>
        <v/>
      </c>
      <c r="CH692" s="3" t="str">
        <f t="shared" si="172"/>
        <v/>
      </c>
      <c r="CI692" s="3" t="str">
        <f t="shared" si="172"/>
        <v/>
      </c>
      <c r="CJ692" s="3" t="str">
        <f t="shared" si="170"/>
        <v/>
      </c>
      <c r="CK692" s="3" t="str">
        <f t="shared" si="170"/>
        <v/>
      </c>
      <c r="CL692" s="3" t="str">
        <f t="shared" si="170"/>
        <v/>
      </c>
      <c r="CM692" s="3" t="str">
        <f t="shared" si="170"/>
        <v/>
      </c>
      <c r="CN692" s="3" t="str">
        <f t="shared" si="170"/>
        <v/>
      </c>
      <c r="CO692" s="3" t="str">
        <f t="shared" si="170"/>
        <v/>
      </c>
      <c r="CP692" s="3" t="str">
        <f t="shared" si="170"/>
        <v/>
      </c>
      <c r="CQ692" s="3" t="str">
        <f t="shared" si="170"/>
        <v/>
      </c>
      <c r="CR692" s="3" t="str">
        <f t="shared" si="170"/>
        <v/>
      </c>
      <c r="CS692" s="3" t="str">
        <f t="shared" si="170"/>
        <v/>
      </c>
      <c r="CT692" s="3" t="str">
        <f t="shared" si="170"/>
        <v/>
      </c>
      <c r="CU692" s="3" t="str">
        <f t="shared" si="169"/>
        <v/>
      </c>
      <c r="CV692" s="3" t="str">
        <f t="shared" si="169"/>
        <v/>
      </c>
      <c r="CW692" s="3" t="str">
        <f t="shared" si="169"/>
        <v/>
      </c>
      <c r="CX692" s="3" t="str">
        <f t="shared" si="169"/>
        <v/>
      </c>
      <c r="CY692" s="3" t="str">
        <f t="shared" si="169"/>
        <v/>
      </c>
      <c r="CZ692" s="3" t="str">
        <f t="shared" si="169"/>
        <v/>
      </c>
      <c r="DA692" s="3" t="str">
        <f t="shared" si="167"/>
        <v/>
      </c>
      <c r="DB692" s="3" t="str">
        <f t="shared" si="167"/>
        <v/>
      </c>
      <c r="DC692" s="3" t="str">
        <f t="shared" si="167"/>
        <v/>
      </c>
      <c r="DD692" s="3" t="str">
        <f t="shared" si="167"/>
        <v/>
      </c>
      <c r="DE692" s="3" t="str">
        <f t="shared" si="167"/>
        <v/>
      </c>
      <c r="DF692" s="3" t="str">
        <f t="shared" si="167"/>
        <v/>
      </c>
      <c r="DG692" s="3" t="str">
        <f t="shared" si="167"/>
        <v/>
      </c>
      <c r="DH692" s="3" t="str">
        <f t="shared" si="166"/>
        <v/>
      </c>
      <c r="DI692" s="3" t="str">
        <f t="shared" si="166"/>
        <v/>
      </c>
      <c r="DJ692" s="3" t="str">
        <f t="shared" si="166"/>
        <v/>
      </c>
      <c r="DK692" s="3" t="str">
        <f t="shared" si="166"/>
        <v/>
      </c>
      <c r="DL692" s="3" t="str">
        <f t="shared" si="166"/>
        <v/>
      </c>
      <c r="DM692" s="3" t="str">
        <f t="shared" si="166"/>
        <v/>
      </c>
      <c r="DN692" s="3" t="str">
        <f t="shared" si="166"/>
        <v/>
      </c>
      <c r="DO692" s="3" t="str">
        <f t="shared" si="171"/>
        <v/>
      </c>
      <c r="DP692" s="3" t="str">
        <f t="shared" si="171"/>
        <v/>
      </c>
      <c r="DQ692" s="3" t="str">
        <f t="shared" si="168"/>
        <v/>
      </c>
      <c r="DR692" s="3" t="str">
        <f t="shared" si="168"/>
        <v/>
      </c>
      <c r="DS692" s="3" t="str">
        <f t="shared" si="168"/>
        <v/>
      </c>
      <c r="DT692" s="3" t="str">
        <f t="shared" si="168"/>
        <v/>
      </c>
      <c r="DU692" s="3" t="str">
        <f t="shared" si="168"/>
        <v/>
      </c>
      <c r="DV692" s="3" t="str">
        <f t="shared" si="168"/>
        <v/>
      </c>
    </row>
    <row r="693" spans="1:126" ht="75">
      <c r="A693" t="s">
        <v>115</v>
      </c>
      <c r="B693">
        <v>2021</v>
      </c>
      <c r="C693" t="s">
        <v>114</v>
      </c>
      <c r="D693">
        <v>106990</v>
      </c>
      <c r="E693" s="31">
        <v>1321220437913</v>
      </c>
      <c r="F693" t="s">
        <v>257</v>
      </c>
      <c r="G693">
        <v>324110</v>
      </c>
      <c r="H693" t="s">
        <v>259</v>
      </c>
      <c r="I693" t="s">
        <v>260</v>
      </c>
      <c r="J693" t="s">
        <v>261</v>
      </c>
      <c r="K693" t="s">
        <v>250</v>
      </c>
      <c r="L693">
        <v>44706</v>
      </c>
      <c r="M693" s="3" t="str">
        <f t="shared" si="161"/>
        <v>89. PRODUCE THE CHEMICAL, 91. ON-SITE USE OF THE CHEMICAL, 94. AS A MANUFACTURED IMPURITY, 116. AS A PROCESS IMPURITY, 133. ANCILLARY OR OTHER USE, 137. Z304  FUEL</v>
      </c>
      <c r="N693" s="3" t="s">
        <v>80</v>
      </c>
      <c r="O693" s="3" t="s">
        <v>1409</v>
      </c>
      <c r="P693">
        <v>38.79</v>
      </c>
      <c r="Q693">
        <v>18.309999999999999</v>
      </c>
      <c r="R693">
        <v>57.1</v>
      </c>
      <c r="S693" s="3" t="s">
        <v>1407</v>
      </c>
      <c r="T693" s="3" t="s">
        <v>1405</v>
      </c>
      <c r="U693" s="3" t="s">
        <v>1407</v>
      </c>
      <c r="V693" s="3" t="s">
        <v>1405</v>
      </c>
      <c r="W693" s="3" t="s">
        <v>1405</v>
      </c>
      <c r="X693" s="3" t="s">
        <v>1407</v>
      </c>
      <c r="Y693" s="3" t="s">
        <v>1405</v>
      </c>
      <c r="Z693" s="3" t="s">
        <v>1405</v>
      </c>
      <c r="AA693" s="3" t="s">
        <v>1405</v>
      </c>
      <c r="AB693" s="3" t="s">
        <v>1405</v>
      </c>
      <c r="AC693" s="3" t="s">
        <v>1405</v>
      </c>
      <c r="AD693" s="3" t="s">
        <v>1405</v>
      </c>
      <c r="AE693" s="3" t="s">
        <v>1405</v>
      </c>
      <c r="AF693" s="3" t="s">
        <v>1405</v>
      </c>
      <c r="AG693" s="3" t="s">
        <v>1405</v>
      </c>
      <c r="AH693" s="3" t="s">
        <v>1405</v>
      </c>
      <c r="AI693" s="3" t="s">
        <v>1405</v>
      </c>
      <c r="AJ693" s="3" t="s">
        <v>1405</v>
      </c>
      <c r="AK693" s="3" t="s">
        <v>1405</v>
      </c>
      <c r="AL693" s="3" t="s">
        <v>1405</v>
      </c>
      <c r="AM693" s="3" t="s">
        <v>1405</v>
      </c>
      <c r="AN693" s="3" t="s">
        <v>1405</v>
      </c>
      <c r="AO693" s="3" t="s">
        <v>1405</v>
      </c>
      <c r="AP693" s="3" t="s">
        <v>1405</v>
      </c>
      <c r="AQ693" s="3" t="s">
        <v>1405</v>
      </c>
      <c r="AR693" s="3" t="s">
        <v>1405</v>
      </c>
      <c r="AS693" s="3" t="s">
        <v>1405</v>
      </c>
      <c r="AT693" s="3" t="s">
        <v>1407</v>
      </c>
      <c r="AU693" s="3" t="s">
        <v>1405</v>
      </c>
      <c r="AV693" s="3" t="s">
        <v>1405</v>
      </c>
      <c r="AW693" s="3" t="s">
        <v>1405</v>
      </c>
      <c r="AX693" s="3" t="s">
        <v>1405</v>
      </c>
      <c r="AY693" s="3" t="s">
        <v>1405</v>
      </c>
      <c r="AZ693" s="3" t="s">
        <v>1405</v>
      </c>
      <c r="BA693" s="3" t="s">
        <v>1405</v>
      </c>
      <c r="BB693" s="3" t="s">
        <v>1405</v>
      </c>
      <c r="BC693" s="3" t="s">
        <v>1405</v>
      </c>
      <c r="BD693" s="3" t="s">
        <v>1405</v>
      </c>
      <c r="BE693" s="3" t="s">
        <v>1405</v>
      </c>
      <c r="BF693" s="3" t="s">
        <v>1405</v>
      </c>
      <c r="BG693" s="3" t="s">
        <v>1405</v>
      </c>
      <c r="BH693" s="3" t="s">
        <v>1405</v>
      </c>
      <c r="BI693" s="3" t="s">
        <v>1405</v>
      </c>
      <c r="BJ693" s="3" t="s">
        <v>1405</v>
      </c>
      <c r="BK693" s="3" t="s">
        <v>1407</v>
      </c>
      <c r="BL693" s="3" t="s">
        <v>1405</v>
      </c>
      <c r="BM693" s="3" t="s">
        <v>1405</v>
      </c>
      <c r="BN693" s="3" t="s">
        <v>1405</v>
      </c>
      <c r="BO693" s="3" t="s">
        <v>1407</v>
      </c>
      <c r="BP693" s="3" t="s">
        <v>1405</v>
      </c>
      <c r="BQ693" s="3" t="s">
        <v>1405</v>
      </c>
      <c r="BR693" s="3" t="s">
        <v>1405</v>
      </c>
      <c r="BS693" s="3" t="s">
        <v>1405</v>
      </c>
      <c r="BT693" s="3" t="s">
        <v>1405</v>
      </c>
      <c r="BU693" s="3" t="str">
        <f t="shared" si="173"/>
        <v>89. PRODUCE THE CHEMICAL</v>
      </c>
      <c r="BV693" s="3" t="str">
        <f t="shared" si="173"/>
        <v/>
      </c>
      <c r="BW693" s="3" t="str">
        <f t="shared" si="173"/>
        <v>91. ON-SITE USE OF THE CHEMICAL</v>
      </c>
      <c r="BX693" s="3" t="str">
        <f t="shared" si="173"/>
        <v/>
      </c>
      <c r="BY693" s="3" t="str">
        <f t="shared" si="173"/>
        <v/>
      </c>
      <c r="BZ693" s="3" t="str">
        <f t="shared" si="173"/>
        <v>94. AS A MANUFACTURED IMPURITY</v>
      </c>
      <c r="CA693" s="3" t="str">
        <f t="shared" si="173"/>
        <v/>
      </c>
      <c r="CB693" s="3" t="str">
        <f t="shared" si="173"/>
        <v/>
      </c>
      <c r="CC693" s="3" t="str">
        <f t="shared" si="173"/>
        <v/>
      </c>
      <c r="CD693" s="3" t="str">
        <f t="shared" si="173"/>
        <v/>
      </c>
      <c r="CE693" s="3" t="str">
        <f t="shared" si="173"/>
        <v/>
      </c>
      <c r="CF693" s="3" t="str">
        <f t="shared" si="173"/>
        <v/>
      </c>
      <c r="CG693" s="3" t="str">
        <f t="shared" si="173"/>
        <v/>
      </c>
      <c r="CH693" s="3" t="str">
        <f t="shared" si="172"/>
        <v/>
      </c>
      <c r="CI693" s="3" t="str">
        <f t="shared" si="172"/>
        <v/>
      </c>
      <c r="CJ693" s="3" t="str">
        <f t="shared" si="170"/>
        <v/>
      </c>
      <c r="CK693" s="3" t="str">
        <f t="shared" si="170"/>
        <v/>
      </c>
      <c r="CL693" s="3" t="str">
        <f t="shared" si="170"/>
        <v/>
      </c>
      <c r="CM693" s="3" t="str">
        <f t="shared" si="170"/>
        <v/>
      </c>
      <c r="CN693" s="3" t="str">
        <f t="shared" si="170"/>
        <v/>
      </c>
      <c r="CO693" s="3" t="str">
        <f t="shared" si="170"/>
        <v/>
      </c>
      <c r="CP693" s="3" t="str">
        <f t="shared" si="170"/>
        <v/>
      </c>
      <c r="CQ693" s="3" t="str">
        <f t="shared" si="170"/>
        <v/>
      </c>
      <c r="CR693" s="3" t="str">
        <f t="shared" si="170"/>
        <v/>
      </c>
      <c r="CS693" s="3" t="str">
        <f t="shared" si="170"/>
        <v/>
      </c>
      <c r="CT693" s="3" t="str">
        <f t="shared" si="170"/>
        <v/>
      </c>
      <c r="CU693" s="3" t="str">
        <f t="shared" si="169"/>
        <v/>
      </c>
      <c r="CV693" s="3" t="str">
        <f t="shared" si="169"/>
        <v>116. AS A PROCESS IMPURITY</v>
      </c>
      <c r="CW693" s="3" t="str">
        <f t="shared" si="169"/>
        <v/>
      </c>
      <c r="CX693" s="3" t="str">
        <f t="shared" si="169"/>
        <v/>
      </c>
      <c r="CY693" s="3" t="str">
        <f t="shared" si="169"/>
        <v/>
      </c>
      <c r="CZ693" s="3" t="str">
        <f t="shared" si="169"/>
        <v/>
      </c>
      <c r="DA693" s="3" t="str">
        <f t="shared" si="167"/>
        <v/>
      </c>
      <c r="DB693" s="3" t="str">
        <f t="shared" si="167"/>
        <v/>
      </c>
      <c r="DC693" s="3" t="str">
        <f t="shared" si="167"/>
        <v/>
      </c>
      <c r="DD693" s="3" t="str">
        <f t="shared" si="167"/>
        <v/>
      </c>
      <c r="DE693" s="3" t="str">
        <f t="shared" si="167"/>
        <v/>
      </c>
      <c r="DF693" s="3" t="str">
        <f t="shared" si="167"/>
        <v/>
      </c>
      <c r="DG693" s="3" t="str">
        <f t="shared" si="167"/>
        <v/>
      </c>
      <c r="DH693" s="3" t="str">
        <f t="shared" si="166"/>
        <v/>
      </c>
      <c r="DI693" s="3" t="str">
        <f t="shared" si="166"/>
        <v/>
      </c>
      <c r="DJ693" s="3" t="str">
        <f t="shared" si="166"/>
        <v/>
      </c>
      <c r="DK693" s="3" t="str">
        <f t="shared" si="166"/>
        <v/>
      </c>
      <c r="DL693" s="3" t="str">
        <f t="shared" si="166"/>
        <v/>
      </c>
      <c r="DM693" s="3" t="str">
        <f t="shared" si="166"/>
        <v>133. ANCILLARY OR OTHER USE</v>
      </c>
      <c r="DN693" s="3" t="str">
        <f t="shared" si="166"/>
        <v/>
      </c>
      <c r="DO693" s="3" t="str">
        <f t="shared" si="171"/>
        <v/>
      </c>
      <c r="DP693" s="3" t="str">
        <f t="shared" si="171"/>
        <v/>
      </c>
      <c r="DQ693" s="3" t="str">
        <f t="shared" si="168"/>
        <v>137. Z304  FUEL</v>
      </c>
      <c r="DR693" s="3" t="str">
        <f t="shared" si="168"/>
        <v/>
      </c>
      <c r="DS693" s="3" t="str">
        <f t="shared" si="168"/>
        <v/>
      </c>
      <c r="DT693" s="3" t="str">
        <f t="shared" si="168"/>
        <v/>
      </c>
      <c r="DU693" s="3" t="str">
        <f t="shared" si="168"/>
        <v/>
      </c>
      <c r="DV693" s="3" t="str">
        <f t="shared" si="168"/>
        <v/>
      </c>
    </row>
    <row r="694" spans="1:126" ht="45">
      <c r="A694" t="s">
        <v>115</v>
      </c>
      <c r="B694">
        <v>2016</v>
      </c>
      <c r="C694" t="s">
        <v>114</v>
      </c>
      <c r="D694">
        <v>106990</v>
      </c>
      <c r="E694" s="31">
        <v>1316215618024</v>
      </c>
      <c r="F694" t="s">
        <v>1015</v>
      </c>
      <c r="G694">
        <v>324110</v>
      </c>
      <c r="H694" t="s">
        <v>1016</v>
      </c>
      <c r="I694" t="s">
        <v>1017</v>
      </c>
      <c r="J694" t="s">
        <v>1018</v>
      </c>
      <c r="K694" t="s">
        <v>155</v>
      </c>
      <c r="L694">
        <v>94553</v>
      </c>
      <c r="M694" s="3" t="str">
        <f t="shared" si="161"/>
        <v>89. PRODUCE THE CHEMICAL, 94. AS A MANUFACTURED IMPURITY, 133. ANCILLARY OR OTHER USE</v>
      </c>
      <c r="N694" s="3" t="s">
        <v>63</v>
      </c>
      <c r="O694" s="3" t="s">
        <v>1462</v>
      </c>
      <c r="P694">
        <v>32</v>
      </c>
      <c r="Q694">
        <v>5</v>
      </c>
      <c r="R694">
        <v>37</v>
      </c>
      <c r="S694" s="3" t="s">
        <v>1407</v>
      </c>
      <c r="T694" s="3" t="s">
        <v>1405</v>
      </c>
      <c r="U694" s="3" t="s">
        <v>1405</v>
      </c>
      <c r="V694" s="3" t="s">
        <v>1405</v>
      </c>
      <c r="W694" s="3" t="s">
        <v>1405</v>
      </c>
      <c r="X694" s="3" t="s">
        <v>1407</v>
      </c>
      <c r="Y694" s="3" t="s">
        <v>1405</v>
      </c>
      <c r="AE694" s="3" t="s">
        <v>1405</v>
      </c>
      <c r="AR694" s="3" t="s">
        <v>1405</v>
      </c>
      <c r="AS694" s="3" t="s">
        <v>1405</v>
      </c>
      <c r="AT694" s="3" t="s">
        <v>1405</v>
      </c>
      <c r="AV694" s="3" t="s">
        <v>1405</v>
      </c>
      <c r="BD694" s="3" t="s">
        <v>1405</v>
      </c>
      <c r="BK694" s="3" t="s">
        <v>1407</v>
      </c>
      <c r="BU694" s="3" t="str">
        <f t="shared" si="173"/>
        <v>89. PRODUCE THE CHEMICAL</v>
      </c>
      <c r="BV694" s="3" t="str">
        <f t="shared" si="173"/>
        <v/>
      </c>
      <c r="BW694" s="3" t="str">
        <f t="shared" si="173"/>
        <v/>
      </c>
      <c r="BX694" s="3" t="str">
        <f t="shared" si="173"/>
        <v/>
      </c>
      <c r="BY694" s="3" t="str">
        <f t="shared" si="173"/>
        <v/>
      </c>
      <c r="BZ694" s="3" t="str">
        <f t="shared" si="173"/>
        <v>94. AS A MANUFACTURED IMPURITY</v>
      </c>
      <c r="CA694" s="3" t="str">
        <f t="shared" si="173"/>
        <v/>
      </c>
      <c r="CB694" s="3" t="str">
        <f t="shared" si="173"/>
        <v/>
      </c>
      <c r="CC694" s="3" t="str">
        <f t="shared" si="173"/>
        <v/>
      </c>
      <c r="CD694" s="3" t="str">
        <f t="shared" si="173"/>
        <v/>
      </c>
      <c r="CE694" s="3" t="str">
        <f t="shared" si="173"/>
        <v/>
      </c>
      <c r="CF694" s="3" t="str">
        <f t="shared" si="173"/>
        <v/>
      </c>
      <c r="CG694" s="3" t="str">
        <f t="shared" si="173"/>
        <v/>
      </c>
      <c r="CH694" s="3" t="str">
        <f t="shared" si="172"/>
        <v/>
      </c>
      <c r="CI694" s="3" t="str">
        <f t="shared" si="172"/>
        <v/>
      </c>
      <c r="CJ694" s="3" t="str">
        <f t="shared" si="170"/>
        <v/>
      </c>
      <c r="CK694" s="3" t="str">
        <f t="shared" si="170"/>
        <v/>
      </c>
      <c r="CL694" s="3" t="str">
        <f t="shared" si="170"/>
        <v/>
      </c>
      <c r="CM694" s="3" t="str">
        <f t="shared" si="170"/>
        <v/>
      </c>
      <c r="CN694" s="3" t="str">
        <f t="shared" si="170"/>
        <v/>
      </c>
      <c r="CO694" s="3" t="str">
        <f t="shared" si="170"/>
        <v/>
      </c>
      <c r="CP694" s="3" t="str">
        <f t="shared" si="170"/>
        <v/>
      </c>
      <c r="CQ694" s="3" t="str">
        <f t="shared" si="170"/>
        <v/>
      </c>
      <c r="CR694" s="3" t="str">
        <f t="shared" si="170"/>
        <v/>
      </c>
      <c r="CS694" s="3" t="str">
        <f t="shared" si="170"/>
        <v/>
      </c>
      <c r="CT694" s="3" t="str">
        <f t="shared" si="170"/>
        <v/>
      </c>
      <c r="CU694" s="3" t="str">
        <f t="shared" si="169"/>
        <v/>
      </c>
      <c r="CV694" s="3" t="str">
        <f t="shared" si="169"/>
        <v/>
      </c>
      <c r="CW694" s="3" t="str">
        <f t="shared" si="169"/>
        <v/>
      </c>
      <c r="CX694" s="3" t="str">
        <f t="shared" si="169"/>
        <v/>
      </c>
      <c r="CY694" s="3" t="str">
        <f t="shared" si="169"/>
        <v/>
      </c>
      <c r="CZ694" s="3" t="str">
        <f t="shared" si="169"/>
        <v/>
      </c>
      <c r="DA694" s="3" t="str">
        <f t="shared" si="167"/>
        <v/>
      </c>
      <c r="DB694" s="3" t="str">
        <f t="shared" si="167"/>
        <v/>
      </c>
      <c r="DC694" s="3" t="str">
        <f t="shared" si="167"/>
        <v/>
      </c>
      <c r="DD694" s="3" t="str">
        <f t="shared" ref="DD694:DI744" si="174">IF(BB694="Yes", DD$1,"")</f>
        <v/>
      </c>
      <c r="DE694" s="3" t="str">
        <f t="shared" si="174"/>
        <v/>
      </c>
      <c r="DF694" s="3" t="str">
        <f t="shared" si="174"/>
        <v/>
      </c>
      <c r="DG694" s="3" t="str">
        <f t="shared" si="174"/>
        <v/>
      </c>
      <c r="DH694" s="3" t="str">
        <f t="shared" si="166"/>
        <v/>
      </c>
      <c r="DI694" s="3" t="str">
        <f t="shared" si="166"/>
        <v/>
      </c>
      <c r="DJ694" s="3" t="str">
        <f t="shared" si="166"/>
        <v/>
      </c>
      <c r="DK694" s="3" t="str">
        <f t="shared" si="166"/>
        <v/>
      </c>
      <c r="DL694" s="3" t="str">
        <f t="shared" si="166"/>
        <v/>
      </c>
      <c r="DM694" s="3" t="str">
        <f t="shared" si="166"/>
        <v>133. ANCILLARY OR OTHER USE</v>
      </c>
      <c r="DN694" s="3" t="str">
        <f t="shared" si="166"/>
        <v/>
      </c>
      <c r="DO694" s="3" t="str">
        <f t="shared" si="171"/>
        <v/>
      </c>
      <c r="DP694" s="3" t="str">
        <f t="shared" si="171"/>
        <v/>
      </c>
      <c r="DQ694" s="3" t="str">
        <f t="shared" si="168"/>
        <v/>
      </c>
      <c r="DR694" s="3" t="str">
        <f t="shared" si="168"/>
        <v/>
      </c>
      <c r="DS694" s="3" t="str">
        <f t="shared" si="168"/>
        <v/>
      </c>
      <c r="DT694" s="3" t="str">
        <f t="shared" si="168"/>
        <v/>
      </c>
      <c r="DU694" s="3" t="str">
        <f t="shared" si="168"/>
        <v/>
      </c>
      <c r="DV694" s="3" t="str">
        <f t="shared" si="168"/>
        <v/>
      </c>
    </row>
    <row r="695" spans="1:126" ht="45">
      <c r="A695" t="s">
        <v>115</v>
      </c>
      <c r="B695">
        <v>2017</v>
      </c>
      <c r="C695" t="s">
        <v>114</v>
      </c>
      <c r="D695">
        <v>106990</v>
      </c>
      <c r="E695" s="31">
        <v>1317216315539</v>
      </c>
      <c r="F695" t="s">
        <v>1015</v>
      </c>
      <c r="G695">
        <v>324110</v>
      </c>
      <c r="H695" t="s">
        <v>1016</v>
      </c>
      <c r="I695" t="s">
        <v>1017</v>
      </c>
      <c r="J695" t="s">
        <v>1018</v>
      </c>
      <c r="K695" t="s">
        <v>155</v>
      </c>
      <c r="L695">
        <v>94553</v>
      </c>
      <c r="M695" s="3" t="str">
        <f t="shared" si="161"/>
        <v>89. PRODUCE THE CHEMICAL, 94. AS A MANUFACTURED IMPURITY, 133. ANCILLARY OR OTHER USE</v>
      </c>
      <c r="N695" s="3" t="s">
        <v>63</v>
      </c>
      <c r="O695" s="3" t="s">
        <v>1462</v>
      </c>
      <c r="P695">
        <v>87</v>
      </c>
      <c r="Q695">
        <v>8</v>
      </c>
      <c r="R695">
        <v>95</v>
      </c>
      <c r="S695" s="3" t="s">
        <v>1407</v>
      </c>
      <c r="T695" s="3" t="s">
        <v>1405</v>
      </c>
      <c r="U695" s="3" t="s">
        <v>1405</v>
      </c>
      <c r="V695" s="3" t="s">
        <v>1405</v>
      </c>
      <c r="W695" s="3" t="s">
        <v>1405</v>
      </c>
      <c r="X695" s="3" t="s">
        <v>1407</v>
      </c>
      <c r="Y695" s="3" t="s">
        <v>1405</v>
      </c>
      <c r="AE695" s="3" t="s">
        <v>1405</v>
      </c>
      <c r="AR695" s="3" t="s">
        <v>1405</v>
      </c>
      <c r="AS695" s="3" t="s">
        <v>1405</v>
      </c>
      <c r="AT695" s="3" t="s">
        <v>1405</v>
      </c>
      <c r="AV695" s="3" t="s">
        <v>1405</v>
      </c>
      <c r="BD695" s="3" t="s">
        <v>1405</v>
      </c>
      <c r="BK695" s="3" t="s">
        <v>1407</v>
      </c>
      <c r="BU695" s="3" t="str">
        <f t="shared" si="173"/>
        <v>89. PRODUCE THE CHEMICAL</v>
      </c>
      <c r="BV695" s="3" t="str">
        <f t="shared" si="173"/>
        <v/>
      </c>
      <c r="BW695" s="3" t="str">
        <f t="shared" si="173"/>
        <v/>
      </c>
      <c r="BX695" s="3" t="str">
        <f t="shared" si="173"/>
        <v/>
      </c>
      <c r="BY695" s="3" t="str">
        <f t="shared" si="173"/>
        <v/>
      </c>
      <c r="BZ695" s="3" t="str">
        <f t="shared" si="173"/>
        <v>94. AS A MANUFACTURED IMPURITY</v>
      </c>
      <c r="CA695" s="3" t="str">
        <f t="shared" si="173"/>
        <v/>
      </c>
      <c r="CB695" s="3" t="str">
        <f t="shared" si="173"/>
        <v/>
      </c>
      <c r="CC695" s="3" t="str">
        <f t="shared" si="173"/>
        <v/>
      </c>
      <c r="CD695" s="3" t="str">
        <f t="shared" si="173"/>
        <v/>
      </c>
      <c r="CE695" s="3" t="str">
        <f t="shared" si="173"/>
        <v/>
      </c>
      <c r="CF695" s="3" t="str">
        <f t="shared" si="173"/>
        <v/>
      </c>
      <c r="CG695" s="3" t="str">
        <f t="shared" si="173"/>
        <v/>
      </c>
      <c r="CH695" s="3" t="str">
        <f t="shared" si="172"/>
        <v/>
      </c>
      <c r="CI695" s="3" t="str">
        <f t="shared" si="172"/>
        <v/>
      </c>
      <c r="CJ695" s="3" t="str">
        <f t="shared" si="170"/>
        <v/>
      </c>
      <c r="CK695" s="3" t="str">
        <f t="shared" si="170"/>
        <v/>
      </c>
      <c r="CL695" s="3" t="str">
        <f t="shared" si="170"/>
        <v/>
      </c>
      <c r="CM695" s="3" t="str">
        <f t="shared" si="170"/>
        <v/>
      </c>
      <c r="CN695" s="3" t="str">
        <f t="shared" si="170"/>
        <v/>
      </c>
      <c r="CO695" s="3" t="str">
        <f t="shared" si="170"/>
        <v/>
      </c>
      <c r="CP695" s="3" t="str">
        <f t="shared" si="170"/>
        <v/>
      </c>
      <c r="CQ695" s="3" t="str">
        <f t="shared" si="170"/>
        <v/>
      </c>
      <c r="CR695" s="3" t="str">
        <f t="shared" si="170"/>
        <v/>
      </c>
      <c r="CS695" s="3" t="str">
        <f t="shared" si="170"/>
        <v/>
      </c>
      <c r="CT695" s="3" t="str">
        <f t="shared" si="170"/>
        <v/>
      </c>
      <c r="CU695" s="3" t="str">
        <f t="shared" si="169"/>
        <v/>
      </c>
      <c r="CV695" s="3" t="str">
        <f t="shared" si="169"/>
        <v/>
      </c>
      <c r="CW695" s="3" t="str">
        <f t="shared" si="169"/>
        <v/>
      </c>
      <c r="CX695" s="3" t="str">
        <f t="shared" si="169"/>
        <v/>
      </c>
      <c r="CY695" s="3" t="str">
        <f t="shared" si="169"/>
        <v/>
      </c>
      <c r="CZ695" s="3" t="str">
        <f t="shared" si="169"/>
        <v/>
      </c>
      <c r="DA695" s="3" t="str">
        <f t="shared" si="169"/>
        <v/>
      </c>
      <c r="DB695" s="3" t="str">
        <f t="shared" si="169"/>
        <v/>
      </c>
      <c r="DC695" s="3" t="str">
        <f t="shared" si="169"/>
        <v/>
      </c>
      <c r="DD695" s="3" t="str">
        <f t="shared" si="174"/>
        <v/>
      </c>
      <c r="DE695" s="3" t="str">
        <f t="shared" si="174"/>
        <v/>
      </c>
      <c r="DF695" s="3" t="str">
        <f t="shared" si="174"/>
        <v/>
      </c>
      <c r="DG695" s="3" t="str">
        <f t="shared" si="174"/>
        <v/>
      </c>
      <c r="DH695" s="3" t="str">
        <f t="shared" si="166"/>
        <v/>
      </c>
      <c r="DI695" s="3" t="str">
        <f t="shared" si="166"/>
        <v/>
      </c>
      <c r="DJ695" s="3" t="str">
        <f t="shared" si="166"/>
        <v/>
      </c>
      <c r="DK695" s="3" t="str">
        <f t="shared" si="166"/>
        <v/>
      </c>
      <c r="DL695" s="3" t="str">
        <f t="shared" si="166"/>
        <v/>
      </c>
      <c r="DM695" s="3" t="str">
        <f t="shared" si="166"/>
        <v>133. ANCILLARY OR OTHER USE</v>
      </c>
      <c r="DN695" s="3" t="str">
        <f t="shared" si="166"/>
        <v/>
      </c>
      <c r="DO695" s="3" t="str">
        <f t="shared" si="171"/>
        <v/>
      </c>
      <c r="DP695" s="3" t="str">
        <f t="shared" si="171"/>
        <v/>
      </c>
      <c r="DQ695" s="3" t="str">
        <f t="shared" si="168"/>
        <v/>
      </c>
      <c r="DR695" s="3" t="str">
        <f t="shared" si="168"/>
        <v/>
      </c>
      <c r="DS695" s="3" t="str">
        <f t="shared" si="168"/>
        <v/>
      </c>
      <c r="DT695" s="3" t="str">
        <f t="shared" si="168"/>
        <v/>
      </c>
      <c r="DU695" s="3" t="str">
        <f t="shared" si="168"/>
        <v/>
      </c>
      <c r="DV695" s="3" t="str">
        <f t="shared" si="168"/>
        <v/>
      </c>
    </row>
    <row r="696" spans="1:126" ht="75">
      <c r="A696" t="s">
        <v>115</v>
      </c>
      <c r="B696">
        <v>2018</v>
      </c>
      <c r="C696" t="s">
        <v>114</v>
      </c>
      <c r="D696">
        <v>106990</v>
      </c>
      <c r="E696" s="31">
        <v>1318218433478</v>
      </c>
      <c r="F696" t="s">
        <v>1015</v>
      </c>
      <c r="G696">
        <v>324110</v>
      </c>
      <c r="H696" t="s">
        <v>1016</v>
      </c>
      <c r="I696" t="s">
        <v>1017</v>
      </c>
      <c r="J696" t="s">
        <v>1018</v>
      </c>
      <c r="K696" t="s">
        <v>155</v>
      </c>
      <c r="L696">
        <v>94553</v>
      </c>
      <c r="M696" s="3" t="str">
        <f t="shared" si="161"/>
        <v>89. PRODUCE THE CHEMICAL, 94. AS A MANUFACTURED IMPURITY, 133. ANCILLARY OR OTHER USE, 137. Z304  FUEL</v>
      </c>
      <c r="N696" s="3" t="s">
        <v>63</v>
      </c>
      <c r="O696" s="3" t="s">
        <v>1462</v>
      </c>
      <c r="P696">
        <v>75</v>
      </c>
      <c r="Q696">
        <v>2</v>
      </c>
      <c r="R696">
        <v>77</v>
      </c>
      <c r="S696" s="3" t="s">
        <v>1407</v>
      </c>
      <c r="T696" s="3" t="s">
        <v>1405</v>
      </c>
      <c r="U696" s="3" t="s">
        <v>1405</v>
      </c>
      <c r="V696" s="3" t="s">
        <v>1405</v>
      </c>
      <c r="W696" s="3" t="s">
        <v>1405</v>
      </c>
      <c r="X696" s="3" t="s">
        <v>1407</v>
      </c>
      <c r="Y696" s="3" t="s">
        <v>1405</v>
      </c>
      <c r="Z696" s="3" t="s">
        <v>1405</v>
      </c>
      <c r="AA696" s="3" t="s">
        <v>1405</v>
      </c>
      <c r="AB696" s="3" t="s">
        <v>1405</v>
      </c>
      <c r="AC696" s="3" t="s">
        <v>1405</v>
      </c>
      <c r="AD696" s="3" t="s">
        <v>1405</v>
      </c>
      <c r="AE696" s="3" t="s">
        <v>1405</v>
      </c>
      <c r="AF696" s="3" t="s">
        <v>1405</v>
      </c>
      <c r="AG696" s="3" t="s">
        <v>1405</v>
      </c>
      <c r="AH696" s="3" t="s">
        <v>1405</v>
      </c>
      <c r="AI696" s="3" t="s">
        <v>1405</v>
      </c>
      <c r="AJ696" s="3" t="s">
        <v>1405</v>
      </c>
      <c r="AK696" s="3" t="s">
        <v>1405</v>
      </c>
      <c r="AL696" s="3" t="s">
        <v>1405</v>
      </c>
      <c r="AM696" s="3" t="s">
        <v>1405</v>
      </c>
      <c r="AN696" s="3" t="s">
        <v>1405</v>
      </c>
      <c r="AO696" s="3" t="s">
        <v>1405</v>
      </c>
      <c r="AP696" s="3" t="s">
        <v>1405</v>
      </c>
      <c r="AQ696" s="3" t="s">
        <v>1405</v>
      </c>
      <c r="AR696" s="3" t="s">
        <v>1405</v>
      </c>
      <c r="AS696" s="3" t="s">
        <v>1405</v>
      </c>
      <c r="AT696" s="3" t="s">
        <v>1405</v>
      </c>
      <c r="AU696" s="3" t="s">
        <v>1405</v>
      </c>
      <c r="AV696" s="3" t="s">
        <v>1405</v>
      </c>
      <c r="AW696" s="3" t="s">
        <v>1405</v>
      </c>
      <c r="AX696" s="3" t="s">
        <v>1405</v>
      </c>
      <c r="AY696" s="3" t="s">
        <v>1405</v>
      </c>
      <c r="AZ696" s="3" t="s">
        <v>1405</v>
      </c>
      <c r="BA696" s="3" t="s">
        <v>1405</v>
      </c>
      <c r="BB696" s="3" t="s">
        <v>1405</v>
      </c>
      <c r="BC696" s="3" t="s">
        <v>1405</v>
      </c>
      <c r="BD696" s="3" t="s">
        <v>1405</v>
      </c>
      <c r="BE696" s="3" t="s">
        <v>1405</v>
      </c>
      <c r="BF696" s="3" t="s">
        <v>1405</v>
      </c>
      <c r="BG696" s="3" t="s">
        <v>1405</v>
      </c>
      <c r="BH696" s="3" t="s">
        <v>1405</v>
      </c>
      <c r="BI696" s="3" t="s">
        <v>1405</v>
      </c>
      <c r="BJ696" s="3" t="s">
        <v>1405</v>
      </c>
      <c r="BK696" s="3" t="s">
        <v>1407</v>
      </c>
      <c r="BL696" s="3" t="s">
        <v>1405</v>
      </c>
      <c r="BM696" s="3" t="s">
        <v>1405</v>
      </c>
      <c r="BN696" s="3" t="s">
        <v>1405</v>
      </c>
      <c r="BO696" s="3" t="s">
        <v>1407</v>
      </c>
      <c r="BP696" s="3" t="s">
        <v>1405</v>
      </c>
      <c r="BQ696" s="3" t="s">
        <v>1405</v>
      </c>
      <c r="BR696" s="3" t="s">
        <v>1405</v>
      </c>
      <c r="BS696" s="3" t="s">
        <v>1405</v>
      </c>
      <c r="BT696" s="3" t="s">
        <v>1405</v>
      </c>
      <c r="BU696" s="3" t="str">
        <f t="shared" si="173"/>
        <v>89. PRODUCE THE CHEMICAL</v>
      </c>
      <c r="BV696" s="3" t="str">
        <f t="shared" si="173"/>
        <v/>
      </c>
      <c r="BW696" s="3" t="str">
        <f t="shared" si="173"/>
        <v/>
      </c>
      <c r="BX696" s="3" t="str">
        <f t="shared" si="173"/>
        <v/>
      </c>
      <c r="BY696" s="3" t="str">
        <f t="shared" si="173"/>
        <v/>
      </c>
      <c r="BZ696" s="3" t="str">
        <f t="shared" si="173"/>
        <v>94. AS A MANUFACTURED IMPURITY</v>
      </c>
      <c r="CA696" s="3" t="str">
        <f t="shared" si="173"/>
        <v/>
      </c>
      <c r="CB696" s="3" t="str">
        <f t="shared" si="173"/>
        <v/>
      </c>
      <c r="CC696" s="3" t="str">
        <f t="shared" si="173"/>
        <v/>
      </c>
      <c r="CD696" s="3" t="str">
        <f t="shared" si="173"/>
        <v/>
      </c>
      <c r="CE696" s="3" t="str">
        <f t="shared" si="173"/>
        <v/>
      </c>
      <c r="CF696" s="3" t="str">
        <f t="shared" si="173"/>
        <v/>
      </c>
      <c r="CG696" s="3" t="str">
        <f t="shared" si="173"/>
        <v/>
      </c>
      <c r="CH696" s="3" t="str">
        <f t="shared" si="172"/>
        <v/>
      </c>
      <c r="CI696" s="3" t="str">
        <f t="shared" si="172"/>
        <v/>
      </c>
      <c r="CJ696" s="3" t="str">
        <f t="shared" si="170"/>
        <v/>
      </c>
      <c r="CK696" s="3" t="str">
        <f t="shared" si="170"/>
        <v/>
      </c>
      <c r="CL696" s="3" t="str">
        <f t="shared" si="170"/>
        <v/>
      </c>
      <c r="CM696" s="3" t="str">
        <f t="shared" si="170"/>
        <v/>
      </c>
      <c r="CN696" s="3" t="str">
        <f t="shared" si="170"/>
        <v/>
      </c>
      <c r="CO696" s="3" t="str">
        <f t="shared" si="170"/>
        <v/>
      </c>
      <c r="CP696" s="3" t="str">
        <f t="shared" si="170"/>
        <v/>
      </c>
      <c r="CQ696" s="3" t="str">
        <f t="shared" si="170"/>
        <v/>
      </c>
      <c r="CR696" s="3" t="str">
        <f t="shared" si="170"/>
        <v/>
      </c>
      <c r="CS696" s="3" t="str">
        <f t="shared" si="170"/>
        <v/>
      </c>
      <c r="CT696" s="3" t="str">
        <f t="shared" si="170"/>
        <v/>
      </c>
      <c r="CU696" s="3" t="str">
        <f t="shared" si="169"/>
        <v/>
      </c>
      <c r="CV696" s="3" t="str">
        <f t="shared" si="169"/>
        <v/>
      </c>
      <c r="CW696" s="3" t="str">
        <f t="shared" si="169"/>
        <v/>
      </c>
      <c r="CX696" s="3" t="str">
        <f t="shared" si="169"/>
        <v/>
      </c>
      <c r="CY696" s="3" t="str">
        <f t="shared" si="169"/>
        <v/>
      </c>
      <c r="CZ696" s="3" t="str">
        <f t="shared" si="169"/>
        <v/>
      </c>
      <c r="DA696" s="3" t="str">
        <f t="shared" si="169"/>
        <v/>
      </c>
      <c r="DB696" s="3" t="str">
        <f t="shared" si="169"/>
        <v/>
      </c>
      <c r="DC696" s="3" t="str">
        <f t="shared" si="169"/>
        <v/>
      </c>
      <c r="DD696" s="3" t="str">
        <f t="shared" si="174"/>
        <v/>
      </c>
      <c r="DE696" s="3" t="str">
        <f t="shared" si="174"/>
        <v/>
      </c>
      <c r="DF696" s="3" t="str">
        <f t="shared" si="174"/>
        <v/>
      </c>
      <c r="DG696" s="3" t="str">
        <f t="shared" si="174"/>
        <v/>
      </c>
      <c r="DH696" s="3" t="str">
        <f t="shared" si="166"/>
        <v/>
      </c>
      <c r="DI696" s="3" t="str">
        <f t="shared" si="166"/>
        <v/>
      </c>
      <c r="DJ696" s="3" t="str">
        <f t="shared" si="166"/>
        <v/>
      </c>
      <c r="DK696" s="3" t="str">
        <f t="shared" si="166"/>
        <v/>
      </c>
      <c r="DL696" s="3" t="str">
        <f t="shared" si="166"/>
        <v/>
      </c>
      <c r="DM696" s="3" t="str">
        <f t="shared" si="166"/>
        <v>133. ANCILLARY OR OTHER USE</v>
      </c>
      <c r="DN696" s="3" t="str">
        <f t="shared" si="166"/>
        <v/>
      </c>
      <c r="DO696" s="3" t="str">
        <f t="shared" si="171"/>
        <v/>
      </c>
      <c r="DP696" s="3" t="str">
        <f t="shared" si="171"/>
        <v/>
      </c>
      <c r="DQ696" s="3" t="str">
        <f t="shared" si="168"/>
        <v>137. Z304  FUEL</v>
      </c>
      <c r="DR696" s="3" t="str">
        <f t="shared" si="168"/>
        <v/>
      </c>
      <c r="DS696" s="3" t="str">
        <f t="shared" si="168"/>
        <v/>
      </c>
      <c r="DT696" s="3" t="str">
        <f t="shared" si="168"/>
        <v/>
      </c>
      <c r="DU696" s="3" t="str">
        <f t="shared" si="168"/>
        <v/>
      </c>
      <c r="DV696" s="3" t="str">
        <f t="shared" si="168"/>
        <v/>
      </c>
    </row>
    <row r="697" spans="1:126" ht="75">
      <c r="A697" t="s">
        <v>115</v>
      </c>
      <c r="B697">
        <v>2019</v>
      </c>
      <c r="C697" t="s">
        <v>114</v>
      </c>
      <c r="D697">
        <v>106990</v>
      </c>
      <c r="E697" s="31">
        <v>1319218433492</v>
      </c>
      <c r="F697" t="s">
        <v>1015</v>
      </c>
      <c r="G697">
        <v>324110</v>
      </c>
      <c r="H697" t="s">
        <v>1016</v>
      </c>
      <c r="I697" t="s">
        <v>1017</v>
      </c>
      <c r="J697" t="s">
        <v>1018</v>
      </c>
      <c r="K697" t="s">
        <v>155</v>
      </c>
      <c r="L697">
        <v>94553</v>
      </c>
      <c r="M697" s="3" t="str">
        <f t="shared" si="161"/>
        <v>89. PRODUCE THE CHEMICAL, 94. AS A MANUFACTURED IMPURITY, 133. ANCILLARY OR OTHER USE, 137. Z304  FUEL</v>
      </c>
      <c r="N697" s="3" t="s">
        <v>63</v>
      </c>
      <c r="O697" s="3" t="s">
        <v>1462</v>
      </c>
      <c r="P697">
        <v>110</v>
      </c>
      <c r="Q697">
        <v>2</v>
      </c>
      <c r="R697">
        <v>112</v>
      </c>
      <c r="S697" s="3" t="s">
        <v>1407</v>
      </c>
      <c r="T697" s="3" t="s">
        <v>1405</v>
      </c>
      <c r="U697" s="3" t="s">
        <v>1405</v>
      </c>
      <c r="V697" s="3" t="s">
        <v>1405</v>
      </c>
      <c r="W697" s="3" t="s">
        <v>1405</v>
      </c>
      <c r="X697" s="3" t="s">
        <v>1407</v>
      </c>
      <c r="Y697" s="3" t="s">
        <v>1405</v>
      </c>
      <c r="Z697" s="3" t="s">
        <v>1405</v>
      </c>
      <c r="AA697" s="3" t="s">
        <v>1405</v>
      </c>
      <c r="AB697" s="3" t="s">
        <v>1405</v>
      </c>
      <c r="AC697" s="3" t="s">
        <v>1405</v>
      </c>
      <c r="AD697" s="3" t="s">
        <v>1405</v>
      </c>
      <c r="AE697" s="3" t="s">
        <v>1405</v>
      </c>
      <c r="AF697" s="3" t="s">
        <v>1405</v>
      </c>
      <c r="AG697" s="3" t="s">
        <v>1405</v>
      </c>
      <c r="AH697" s="3" t="s">
        <v>1405</v>
      </c>
      <c r="AI697" s="3" t="s">
        <v>1405</v>
      </c>
      <c r="AJ697" s="3" t="s">
        <v>1405</v>
      </c>
      <c r="AK697" s="3" t="s">
        <v>1405</v>
      </c>
      <c r="AL697" s="3" t="s">
        <v>1405</v>
      </c>
      <c r="AM697" s="3" t="s">
        <v>1405</v>
      </c>
      <c r="AN697" s="3" t="s">
        <v>1405</v>
      </c>
      <c r="AO697" s="3" t="s">
        <v>1405</v>
      </c>
      <c r="AP697" s="3" t="s">
        <v>1405</v>
      </c>
      <c r="AQ697" s="3" t="s">
        <v>1405</v>
      </c>
      <c r="AR697" s="3" t="s">
        <v>1405</v>
      </c>
      <c r="AS697" s="3" t="s">
        <v>1405</v>
      </c>
      <c r="AT697" s="3" t="s">
        <v>1405</v>
      </c>
      <c r="AU697" s="3" t="s">
        <v>1405</v>
      </c>
      <c r="AV697" s="3" t="s">
        <v>1405</v>
      </c>
      <c r="AW697" s="3" t="s">
        <v>1405</v>
      </c>
      <c r="AX697" s="3" t="s">
        <v>1405</v>
      </c>
      <c r="AY697" s="3" t="s">
        <v>1405</v>
      </c>
      <c r="AZ697" s="3" t="s">
        <v>1405</v>
      </c>
      <c r="BA697" s="3" t="s">
        <v>1405</v>
      </c>
      <c r="BB697" s="3" t="s">
        <v>1405</v>
      </c>
      <c r="BC697" s="3" t="s">
        <v>1405</v>
      </c>
      <c r="BD697" s="3" t="s">
        <v>1405</v>
      </c>
      <c r="BE697" s="3" t="s">
        <v>1405</v>
      </c>
      <c r="BF697" s="3" t="s">
        <v>1405</v>
      </c>
      <c r="BG697" s="3" t="s">
        <v>1405</v>
      </c>
      <c r="BH697" s="3" t="s">
        <v>1405</v>
      </c>
      <c r="BI697" s="3" t="s">
        <v>1405</v>
      </c>
      <c r="BJ697" s="3" t="s">
        <v>1405</v>
      </c>
      <c r="BK697" s="3" t="s">
        <v>1407</v>
      </c>
      <c r="BL697" s="3" t="s">
        <v>1405</v>
      </c>
      <c r="BM697" s="3" t="s">
        <v>1405</v>
      </c>
      <c r="BN697" s="3" t="s">
        <v>1405</v>
      </c>
      <c r="BO697" s="3" t="s">
        <v>1407</v>
      </c>
      <c r="BP697" s="3" t="s">
        <v>1405</v>
      </c>
      <c r="BQ697" s="3" t="s">
        <v>1405</v>
      </c>
      <c r="BR697" s="3" t="s">
        <v>1405</v>
      </c>
      <c r="BS697" s="3" t="s">
        <v>1405</v>
      </c>
      <c r="BT697" s="3" t="s">
        <v>1405</v>
      </c>
      <c r="BU697" s="3" t="str">
        <f t="shared" si="173"/>
        <v>89. PRODUCE THE CHEMICAL</v>
      </c>
      <c r="BV697" s="3" t="str">
        <f t="shared" si="173"/>
        <v/>
      </c>
      <c r="BW697" s="3" t="str">
        <f t="shared" si="173"/>
        <v/>
      </c>
      <c r="BX697" s="3" t="str">
        <f t="shared" si="173"/>
        <v/>
      </c>
      <c r="BY697" s="3" t="str">
        <f t="shared" si="173"/>
        <v/>
      </c>
      <c r="BZ697" s="3" t="str">
        <f t="shared" si="173"/>
        <v>94. AS A MANUFACTURED IMPURITY</v>
      </c>
      <c r="CA697" s="3" t="str">
        <f t="shared" si="173"/>
        <v/>
      </c>
      <c r="CB697" s="3" t="str">
        <f t="shared" si="173"/>
        <v/>
      </c>
      <c r="CC697" s="3" t="str">
        <f t="shared" si="173"/>
        <v/>
      </c>
      <c r="CD697" s="3" t="str">
        <f t="shared" si="173"/>
        <v/>
      </c>
      <c r="CE697" s="3" t="str">
        <f t="shared" si="173"/>
        <v/>
      </c>
      <c r="CF697" s="3" t="str">
        <f t="shared" si="173"/>
        <v/>
      </c>
      <c r="CG697" s="3" t="str">
        <f t="shared" si="173"/>
        <v/>
      </c>
      <c r="CH697" s="3" t="str">
        <f t="shared" si="172"/>
        <v/>
      </c>
      <c r="CI697" s="3" t="str">
        <f t="shared" si="172"/>
        <v/>
      </c>
      <c r="CJ697" s="3" t="str">
        <f t="shared" si="170"/>
        <v/>
      </c>
      <c r="CK697" s="3" t="str">
        <f t="shared" si="170"/>
        <v/>
      </c>
      <c r="CL697" s="3" t="str">
        <f t="shared" si="170"/>
        <v/>
      </c>
      <c r="CM697" s="3" t="str">
        <f t="shared" si="170"/>
        <v/>
      </c>
      <c r="CN697" s="3" t="str">
        <f t="shared" si="170"/>
        <v/>
      </c>
      <c r="CO697" s="3" t="str">
        <f t="shared" si="170"/>
        <v/>
      </c>
      <c r="CP697" s="3" t="str">
        <f t="shared" si="170"/>
        <v/>
      </c>
      <c r="CQ697" s="3" t="str">
        <f t="shared" si="170"/>
        <v/>
      </c>
      <c r="CR697" s="3" t="str">
        <f t="shared" si="170"/>
        <v/>
      </c>
      <c r="CS697" s="3" t="str">
        <f t="shared" si="170"/>
        <v/>
      </c>
      <c r="CT697" s="3" t="str">
        <f t="shared" si="170"/>
        <v/>
      </c>
      <c r="CU697" s="3" t="str">
        <f t="shared" si="169"/>
        <v/>
      </c>
      <c r="CV697" s="3" t="str">
        <f t="shared" si="169"/>
        <v/>
      </c>
      <c r="CW697" s="3" t="str">
        <f t="shared" si="169"/>
        <v/>
      </c>
      <c r="CX697" s="3" t="str">
        <f t="shared" si="169"/>
        <v/>
      </c>
      <c r="CY697" s="3" t="str">
        <f t="shared" si="169"/>
        <v/>
      </c>
      <c r="CZ697" s="3" t="str">
        <f t="shared" si="169"/>
        <v/>
      </c>
      <c r="DA697" s="3" t="str">
        <f t="shared" si="169"/>
        <v/>
      </c>
      <c r="DB697" s="3" t="str">
        <f t="shared" si="169"/>
        <v/>
      </c>
      <c r="DC697" s="3" t="str">
        <f t="shared" si="169"/>
        <v/>
      </c>
      <c r="DD697" s="3" t="str">
        <f t="shared" si="174"/>
        <v/>
      </c>
      <c r="DE697" s="3" t="str">
        <f t="shared" si="174"/>
        <v/>
      </c>
      <c r="DF697" s="3" t="str">
        <f t="shared" si="174"/>
        <v/>
      </c>
      <c r="DG697" s="3" t="str">
        <f t="shared" si="174"/>
        <v/>
      </c>
      <c r="DH697" s="3" t="str">
        <f t="shared" si="166"/>
        <v/>
      </c>
      <c r="DI697" s="3" t="str">
        <f t="shared" si="166"/>
        <v/>
      </c>
      <c r="DJ697" s="3" t="str">
        <f t="shared" si="166"/>
        <v/>
      </c>
      <c r="DK697" s="3" t="str">
        <f t="shared" si="166"/>
        <v/>
      </c>
      <c r="DL697" s="3" t="str">
        <f t="shared" si="166"/>
        <v/>
      </c>
      <c r="DM697" s="3" t="str">
        <f t="shared" si="166"/>
        <v>133. ANCILLARY OR OTHER USE</v>
      </c>
      <c r="DN697" s="3" t="str">
        <f t="shared" si="166"/>
        <v/>
      </c>
      <c r="DO697" s="3" t="str">
        <f t="shared" si="171"/>
        <v/>
      </c>
      <c r="DP697" s="3" t="str">
        <f t="shared" si="171"/>
        <v/>
      </c>
      <c r="DQ697" s="3" t="str">
        <f t="shared" si="168"/>
        <v>137. Z304  FUEL</v>
      </c>
      <c r="DR697" s="3" t="str">
        <f t="shared" si="168"/>
        <v/>
      </c>
      <c r="DS697" s="3" t="str">
        <f t="shared" si="168"/>
        <v/>
      </c>
      <c r="DT697" s="3" t="str">
        <f t="shared" si="168"/>
        <v/>
      </c>
      <c r="DU697" s="3" t="str">
        <f t="shared" si="168"/>
        <v/>
      </c>
      <c r="DV697" s="3" t="str">
        <f t="shared" si="168"/>
        <v/>
      </c>
    </row>
    <row r="698" spans="1:126" ht="75">
      <c r="A698" t="s">
        <v>115</v>
      </c>
      <c r="B698">
        <v>2020</v>
      </c>
      <c r="C698" t="s">
        <v>114</v>
      </c>
      <c r="D698">
        <v>106990</v>
      </c>
      <c r="E698" s="31">
        <v>1320218959005</v>
      </c>
      <c r="F698" t="s">
        <v>1015</v>
      </c>
      <c r="G698">
        <v>324110</v>
      </c>
      <c r="H698" t="s">
        <v>1016</v>
      </c>
      <c r="I698" t="s">
        <v>1017</v>
      </c>
      <c r="J698" t="s">
        <v>1018</v>
      </c>
      <c r="K698" t="s">
        <v>155</v>
      </c>
      <c r="L698">
        <v>94553</v>
      </c>
      <c r="M698" s="3" t="str">
        <f t="shared" si="161"/>
        <v>89. PRODUCE THE CHEMICAL, 93. AS A BYPRODUCT, 94. AS A MANUFACTURED IMPURITY, 116. AS A PROCESS IMPURITY</v>
      </c>
      <c r="N698" s="3" t="s">
        <v>63</v>
      </c>
      <c r="O698" s="3" t="s">
        <v>1462</v>
      </c>
      <c r="P698">
        <v>87</v>
      </c>
      <c r="Q698">
        <v>8</v>
      </c>
      <c r="R698">
        <v>95</v>
      </c>
      <c r="S698" s="3" t="s">
        <v>1407</v>
      </c>
      <c r="T698" s="3" t="s">
        <v>1405</v>
      </c>
      <c r="U698" s="3" t="s">
        <v>1405</v>
      </c>
      <c r="V698" s="3" t="s">
        <v>1405</v>
      </c>
      <c r="W698" s="3" t="s">
        <v>1407</v>
      </c>
      <c r="X698" s="3" t="s">
        <v>1407</v>
      </c>
      <c r="Y698" s="3" t="s">
        <v>1405</v>
      </c>
      <c r="Z698" s="3" t="s">
        <v>1405</v>
      </c>
      <c r="AA698" s="3" t="s">
        <v>1405</v>
      </c>
      <c r="AB698" s="3" t="s">
        <v>1405</v>
      </c>
      <c r="AC698" s="3" t="s">
        <v>1405</v>
      </c>
      <c r="AD698" s="3" t="s">
        <v>1405</v>
      </c>
      <c r="AE698" s="3" t="s">
        <v>1405</v>
      </c>
      <c r="AF698" s="3" t="s">
        <v>1405</v>
      </c>
      <c r="AG698" s="3" t="s">
        <v>1405</v>
      </c>
      <c r="AH698" s="3" t="s">
        <v>1405</v>
      </c>
      <c r="AI698" s="3" t="s">
        <v>1405</v>
      </c>
      <c r="AJ698" s="3" t="s">
        <v>1405</v>
      </c>
      <c r="AK698" s="3" t="s">
        <v>1405</v>
      </c>
      <c r="AL698" s="3" t="s">
        <v>1405</v>
      </c>
      <c r="AM698" s="3" t="s">
        <v>1405</v>
      </c>
      <c r="AN698" s="3" t="s">
        <v>1405</v>
      </c>
      <c r="AO698" s="3" t="s">
        <v>1405</v>
      </c>
      <c r="AP698" s="3" t="s">
        <v>1405</v>
      </c>
      <c r="AQ698" s="3" t="s">
        <v>1405</v>
      </c>
      <c r="AR698" s="3" t="s">
        <v>1405</v>
      </c>
      <c r="AS698" s="3" t="s">
        <v>1405</v>
      </c>
      <c r="AT698" s="3" t="s">
        <v>1407</v>
      </c>
      <c r="AU698" s="3" t="s">
        <v>1405</v>
      </c>
      <c r="AV698" s="3" t="s">
        <v>1405</v>
      </c>
      <c r="AW698" s="3" t="s">
        <v>1405</v>
      </c>
      <c r="AX698" s="3" t="s">
        <v>1405</v>
      </c>
      <c r="AY698" s="3" t="s">
        <v>1405</v>
      </c>
      <c r="AZ698" s="3" t="s">
        <v>1405</v>
      </c>
      <c r="BA698" s="3" t="s">
        <v>1405</v>
      </c>
      <c r="BB698" s="3" t="s">
        <v>1405</v>
      </c>
      <c r="BC698" s="3" t="s">
        <v>1405</v>
      </c>
      <c r="BD698" s="3" t="s">
        <v>1405</v>
      </c>
      <c r="BE698" s="3" t="s">
        <v>1405</v>
      </c>
      <c r="BF698" s="3" t="s">
        <v>1405</v>
      </c>
      <c r="BG698" s="3" t="s">
        <v>1405</v>
      </c>
      <c r="BH698" s="3" t="s">
        <v>1405</v>
      </c>
      <c r="BI698" s="3" t="s">
        <v>1405</v>
      </c>
      <c r="BJ698" s="3" t="s">
        <v>1405</v>
      </c>
      <c r="BK698" s="3" t="s">
        <v>1405</v>
      </c>
      <c r="BL698" s="3" t="s">
        <v>1405</v>
      </c>
      <c r="BM698" s="3" t="s">
        <v>1405</v>
      </c>
      <c r="BN698" s="3" t="s">
        <v>1405</v>
      </c>
      <c r="BO698" s="3" t="s">
        <v>1405</v>
      </c>
      <c r="BP698" s="3" t="s">
        <v>1405</v>
      </c>
      <c r="BQ698" s="3" t="s">
        <v>1405</v>
      </c>
      <c r="BR698" s="3" t="s">
        <v>1405</v>
      </c>
      <c r="BS698" s="3" t="s">
        <v>1405</v>
      </c>
      <c r="BT698" s="3" t="s">
        <v>1405</v>
      </c>
      <c r="BU698" s="3" t="str">
        <f t="shared" si="173"/>
        <v>89. PRODUCE THE CHEMICAL</v>
      </c>
      <c r="BV698" s="3" t="str">
        <f t="shared" si="173"/>
        <v/>
      </c>
      <c r="BW698" s="3" t="str">
        <f t="shared" si="173"/>
        <v/>
      </c>
      <c r="BX698" s="3" t="str">
        <f t="shared" si="173"/>
        <v/>
      </c>
      <c r="BY698" s="3" t="str">
        <f t="shared" si="173"/>
        <v>93. AS A BYPRODUCT</v>
      </c>
      <c r="BZ698" s="3" t="str">
        <f t="shared" si="173"/>
        <v>94. AS A MANUFACTURED IMPURITY</v>
      </c>
      <c r="CA698" s="3" t="str">
        <f t="shared" si="173"/>
        <v/>
      </c>
      <c r="CB698" s="3" t="str">
        <f t="shared" si="173"/>
        <v/>
      </c>
      <c r="CC698" s="3" t="str">
        <f t="shared" si="173"/>
        <v/>
      </c>
      <c r="CD698" s="3" t="str">
        <f t="shared" si="173"/>
        <v/>
      </c>
      <c r="CE698" s="3" t="str">
        <f t="shared" si="173"/>
        <v/>
      </c>
      <c r="CF698" s="3" t="str">
        <f t="shared" si="173"/>
        <v/>
      </c>
      <c r="CG698" s="3" t="str">
        <f t="shared" si="173"/>
        <v/>
      </c>
      <c r="CH698" s="3" t="str">
        <f t="shared" si="172"/>
        <v/>
      </c>
      <c r="CI698" s="3" t="str">
        <f t="shared" si="172"/>
        <v/>
      </c>
      <c r="CJ698" s="3" t="str">
        <f t="shared" si="170"/>
        <v/>
      </c>
      <c r="CK698" s="3" t="str">
        <f t="shared" si="170"/>
        <v/>
      </c>
      <c r="CL698" s="3" t="str">
        <f t="shared" ref="CL698:CZ716" si="175">IF(AJ698="Yes", CL$1,"")</f>
        <v/>
      </c>
      <c r="CM698" s="3" t="str">
        <f t="shared" si="175"/>
        <v/>
      </c>
      <c r="CN698" s="3" t="str">
        <f t="shared" si="175"/>
        <v/>
      </c>
      <c r="CO698" s="3" t="str">
        <f t="shared" si="175"/>
        <v/>
      </c>
      <c r="CP698" s="3" t="str">
        <f t="shared" si="175"/>
        <v/>
      </c>
      <c r="CQ698" s="3" t="str">
        <f t="shared" si="175"/>
        <v/>
      </c>
      <c r="CR698" s="3" t="str">
        <f t="shared" si="175"/>
        <v/>
      </c>
      <c r="CS698" s="3" t="str">
        <f t="shared" si="175"/>
        <v/>
      </c>
      <c r="CT698" s="3" t="str">
        <f t="shared" si="175"/>
        <v/>
      </c>
      <c r="CU698" s="3" t="str">
        <f t="shared" si="169"/>
        <v/>
      </c>
      <c r="CV698" s="3" t="str">
        <f t="shared" si="169"/>
        <v>116. AS A PROCESS IMPURITY</v>
      </c>
      <c r="CW698" s="3" t="str">
        <f t="shared" si="169"/>
        <v/>
      </c>
      <c r="CX698" s="3" t="str">
        <f t="shared" si="169"/>
        <v/>
      </c>
      <c r="CY698" s="3" t="str">
        <f t="shared" si="169"/>
        <v/>
      </c>
      <c r="CZ698" s="3" t="str">
        <f t="shared" si="169"/>
        <v/>
      </c>
      <c r="DA698" s="3" t="str">
        <f t="shared" si="169"/>
        <v/>
      </c>
      <c r="DB698" s="3" t="str">
        <f t="shared" si="169"/>
        <v/>
      </c>
      <c r="DC698" s="3" t="str">
        <f t="shared" si="169"/>
        <v/>
      </c>
      <c r="DD698" s="3" t="str">
        <f t="shared" si="174"/>
        <v/>
      </c>
      <c r="DE698" s="3" t="str">
        <f t="shared" si="174"/>
        <v/>
      </c>
      <c r="DF698" s="3" t="str">
        <f t="shared" si="174"/>
        <v/>
      </c>
      <c r="DG698" s="3" t="str">
        <f t="shared" si="174"/>
        <v/>
      </c>
      <c r="DH698" s="3" t="str">
        <f t="shared" si="166"/>
        <v/>
      </c>
      <c r="DI698" s="3" t="str">
        <f t="shared" si="166"/>
        <v/>
      </c>
      <c r="DJ698" s="3" t="str">
        <f t="shared" si="166"/>
        <v/>
      </c>
      <c r="DK698" s="3" t="str">
        <f t="shared" si="166"/>
        <v/>
      </c>
      <c r="DL698" s="3" t="str">
        <f t="shared" si="166"/>
        <v/>
      </c>
      <c r="DM698" s="3" t="str">
        <f t="shared" si="166"/>
        <v/>
      </c>
      <c r="DN698" s="3" t="str">
        <f t="shared" si="166"/>
        <v/>
      </c>
      <c r="DO698" s="3" t="str">
        <f t="shared" si="171"/>
        <v/>
      </c>
      <c r="DP698" s="3" t="str">
        <f t="shared" si="171"/>
        <v/>
      </c>
      <c r="DQ698" s="3" t="str">
        <f t="shared" si="168"/>
        <v/>
      </c>
      <c r="DR698" s="3" t="str">
        <f t="shared" si="168"/>
        <v/>
      </c>
      <c r="DS698" s="3" t="str">
        <f t="shared" si="168"/>
        <v/>
      </c>
      <c r="DT698" s="3" t="str">
        <f t="shared" si="168"/>
        <v/>
      </c>
      <c r="DU698" s="3" t="str">
        <f t="shared" si="168"/>
        <v/>
      </c>
      <c r="DV698" s="3" t="str">
        <f t="shared" si="168"/>
        <v/>
      </c>
    </row>
    <row r="699" spans="1:126" ht="60">
      <c r="A699" t="s">
        <v>115</v>
      </c>
      <c r="B699">
        <v>2016</v>
      </c>
      <c r="C699" t="s">
        <v>114</v>
      </c>
      <c r="D699">
        <v>106990</v>
      </c>
      <c r="E699" s="31">
        <v>1316215715386</v>
      </c>
      <c r="F699" t="s">
        <v>1020</v>
      </c>
      <c r="G699">
        <v>324110</v>
      </c>
      <c r="H699" t="s">
        <v>1021</v>
      </c>
      <c r="I699" t="s">
        <v>1022</v>
      </c>
      <c r="J699" t="s">
        <v>1023</v>
      </c>
      <c r="K699" t="s">
        <v>510</v>
      </c>
      <c r="L699">
        <v>19061</v>
      </c>
      <c r="M699" s="3" t="str">
        <f t="shared" si="161"/>
        <v>89. PRODUCE THE CHEMICAL, 90. IMPORT THE CHEMICAL, 93. AS A BYPRODUCT, 94. AS A MANUFACTURED IMPURITY, 116. AS A PROCESS IMPURITY</v>
      </c>
      <c r="N699" s="3" t="s">
        <v>63</v>
      </c>
      <c r="O699" s="3" t="s">
        <v>1473</v>
      </c>
      <c r="P699">
        <v>6</v>
      </c>
      <c r="Q699">
        <v>5</v>
      </c>
      <c r="R699">
        <v>11</v>
      </c>
      <c r="S699" s="3" t="s">
        <v>1407</v>
      </c>
      <c r="T699" s="3" t="s">
        <v>1407</v>
      </c>
      <c r="U699" s="3" t="s">
        <v>1405</v>
      </c>
      <c r="V699" s="3" t="s">
        <v>1405</v>
      </c>
      <c r="W699" s="3" t="s">
        <v>1407</v>
      </c>
      <c r="X699" s="3" t="s">
        <v>1407</v>
      </c>
      <c r="Y699" s="3" t="s">
        <v>1405</v>
      </c>
      <c r="AE699" s="3" t="s">
        <v>1405</v>
      </c>
      <c r="AR699" s="3" t="s">
        <v>1405</v>
      </c>
      <c r="AS699" s="3" t="s">
        <v>1405</v>
      </c>
      <c r="AT699" s="3" t="s">
        <v>1407</v>
      </c>
      <c r="AV699" s="3" t="s">
        <v>1405</v>
      </c>
      <c r="BD699" s="3" t="s">
        <v>1405</v>
      </c>
      <c r="BK699" s="3" t="s">
        <v>1405</v>
      </c>
      <c r="BU699" s="3" t="str">
        <f t="shared" si="173"/>
        <v>89. PRODUCE THE CHEMICAL</v>
      </c>
      <c r="BV699" s="3" t="str">
        <f t="shared" si="173"/>
        <v>90. IMPORT THE CHEMICAL</v>
      </c>
      <c r="BW699" s="3" t="str">
        <f t="shared" si="173"/>
        <v/>
      </c>
      <c r="BX699" s="3" t="str">
        <f t="shared" si="173"/>
        <v/>
      </c>
      <c r="BY699" s="3" t="str">
        <f t="shared" si="173"/>
        <v>93. AS A BYPRODUCT</v>
      </c>
      <c r="BZ699" s="3" t="str">
        <f t="shared" si="173"/>
        <v>94. AS A MANUFACTURED IMPURITY</v>
      </c>
      <c r="CA699" s="3" t="str">
        <f t="shared" si="173"/>
        <v/>
      </c>
      <c r="CB699" s="3" t="str">
        <f t="shared" si="173"/>
        <v/>
      </c>
      <c r="CC699" s="3" t="str">
        <f t="shared" si="173"/>
        <v/>
      </c>
      <c r="CD699" s="3" t="str">
        <f t="shared" si="173"/>
        <v/>
      </c>
      <c r="CE699" s="3" t="str">
        <f t="shared" si="173"/>
        <v/>
      </c>
      <c r="CF699" s="3" t="str">
        <f t="shared" si="173"/>
        <v/>
      </c>
      <c r="CG699" s="3" t="str">
        <f t="shared" si="173"/>
        <v/>
      </c>
      <c r="CH699" s="3" t="str">
        <f t="shared" si="172"/>
        <v/>
      </c>
      <c r="CI699" s="3" t="str">
        <f t="shared" si="172"/>
        <v/>
      </c>
      <c r="CJ699" s="3" t="str">
        <f t="shared" si="172"/>
        <v/>
      </c>
      <c r="CK699" s="3" t="str">
        <f t="shared" si="172"/>
        <v/>
      </c>
      <c r="CL699" s="3" t="str">
        <f t="shared" si="175"/>
        <v/>
      </c>
      <c r="CM699" s="3" t="str">
        <f t="shared" si="175"/>
        <v/>
      </c>
      <c r="CN699" s="3" t="str">
        <f t="shared" si="175"/>
        <v/>
      </c>
      <c r="CO699" s="3" t="str">
        <f t="shared" si="175"/>
        <v/>
      </c>
      <c r="CP699" s="3" t="str">
        <f t="shared" si="175"/>
        <v/>
      </c>
      <c r="CQ699" s="3" t="str">
        <f t="shared" si="175"/>
        <v/>
      </c>
      <c r="CR699" s="3" t="str">
        <f t="shared" si="175"/>
        <v/>
      </c>
      <c r="CS699" s="3" t="str">
        <f t="shared" si="175"/>
        <v/>
      </c>
      <c r="CT699" s="3" t="str">
        <f t="shared" si="175"/>
        <v/>
      </c>
      <c r="CU699" s="3" t="str">
        <f t="shared" si="169"/>
        <v/>
      </c>
      <c r="CV699" s="3" t="str">
        <f t="shared" si="169"/>
        <v>116. AS A PROCESS IMPURITY</v>
      </c>
      <c r="CW699" s="3" t="str">
        <f t="shared" si="169"/>
        <v/>
      </c>
      <c r="CX699" s="3" t="str">
        <f t="shared" si="169"/>
        <v/>
      </c>
      <c r="CY699" s="3" t="str">
        <f t="shared" si="169"/>
        <v/>
      </c>
      <c r="CZ699" s="3" t="str">
        <f t="shared" si="169"/>
        <v/>
      </c>
      <c r="DA699" s="3" t="str">
        <f t="shared" si="169"/>
        <v/>
      </c>
      <c r="DB699" s="3" t="str">
        <f t="shared" si="169"/>
        <v/>
      </c>
      <c r="DC699" s="3" t="str">
        <f t="shared" si="169"/>
        <v/>
      </c>
      <c r="DD699" s="3" t="str">
        <f t="shared" si="174"/>
        <v/>
      </c>
      <c r="DE699" s="3" t="str">
        <f t="shared" si="174"/>
        <v/>
      </c>
      <c r="DF699" s="3" t="str">
        <f t="shared" si="174"/>
        <v/>
      </c>
      <c r="DG699" s="3" t="str">
        <f t="shared" si="174"/>
        <v/>
      </c>
      <c r="DH699" s="3" t="str">
        <f t="shared" si="166"/>
        <v/>
      </c>
      <c r="DI699" s="3" t="str">
        <f t="shared" si="166"/>
        <v/>
      </c>
      <c r="DJ699" s="3" t="str">
        <f t="shared" si="166"/>
        <v/>
      </c>
      <c r="DK699" s="3" t="str">
        <f t="shared" si="166"/>
        <v/>
      </c>
      <c r="DL699" s="3" t="str">
        <f t="shared" si="166"/>
        <v/>
      </c>
      <c r="DM699" s="3" t="str">
        <f t="shared" si="166"/>
        <v/>
      </c>
      <c r="DN699" s="3" t="str">
        <f t="shared" si="166"/>
        <v/>
      </c>
      <c r="DO699" s="3" t="str">
        <f t="shared" si="171"/>
        <v/>
      </c>
      <c r="DP699" s="3" t="str">
        <f t="shared" si="171"/>
        <v/>
      </c>
      <c r="DQ699" s="3" t="str">
        <f t="shared" si="168"/>
        <v/>
      </c>
      <c r="DR699" s="3" t="str">
        <f t="shared" si="168"/>
        <v/>
      </c>
      <c r="DS699" s="3" t="str">
        <f t="shared" si="168"/>
        <v/>
      </c>
      <c r="DT699" s="3" t="str">
        <f t="shared" si="168"/>
        <v/>
      </c>
      <c r="DU699" s="3" t="str">
        <f t="shared" si="168"/>
        <v/>
      </c>
      <c r="DV699" s="3" t="str">
        <f t="shared" si="168"/>
        <v/>
      </c>
    </row>
    <row r="700" spans="1:126" ht="60">
      <c r="A700" t="s">
        <v>115</v>
      </c>
      <c r="B700">
        <v>2017</v>
      </c>
      <c r="C700" t="s">
        <v>114</v>
      </c>
      <c r="D700">
        <v>106990</v>
      </c>
      <c r="E700" s="31">
        <v>1317216270835</v>
      </c>
      <c r="F700" t="s">
        <v>1020</v>
      </c>
      <c r="G700">
        <v>324110</v>
      </c>
      <c r="H700" t="s">
        <v>1021</v>
      </c>
      <c r="I700" t="s">
        <v>1022</v>
      </c>
      <c r="J700" t="s">
        <v>1023</v>
      </c>
      <c r="K700" t="s">
        <v>510</v>
      </c>
      <c r="L700">
        <v>19061</v>
      </c>
      <c r="M700" s="3" t="str">
        <f t="shared" si="161"/>
        <v>89. PRODUCE THE CHEMICAL, 90. IMPORT THE CHEMICAL, 93. AS A BYPRODUCT, 94. AS A MANUFACTURED IMPURITY, 116. AS A PROCESS IMPURITY</v>
      </c>
      <c r="N700" s="3" t="s">
        <v>63</v>
      </c>
      <c r="O700" s="3" t="s">
        <v>1473</v>
      </c>
      <c r="P700">
        <v>8</v>
      </c>
      <c r="Q700">
        <v>7</v>
      </c>
      <c r="R700">
        <v>15</v>
      </c>
      <c r="S700" s="3" t="s">
        <v>1407</v>
      </c>
      <c r="T700" s="3" t="s">
        <v>1407</v>
      </c>
      <c r="U700" s="3" t="s">
        <v>1405</v>
      </c>
      <c r="V700" s="3" t="s">
        <v>1405</v>
      </c>
      <c r="W700" s="3" t="s">
        <v>1407</v>
      </c>
      <c r="X700" s="3" t="s">
        <v>1407</v>
      </c>
      <c r="Y700" s="3" t="s">
        <v>1405</v>
      </c>
      <c r="AE700" s="3" t="s">
        <v>1405</v>
      </c>
      <c r="AR700" s="3" t="s">
        <v>1405</v>
      </c>
      <c r="AS700" s="3" t="s">
        <v>1405</v>
      </c>
      <c r="AT700" s="3" t="s">
        <v>1407</v>
      </c>
      <c r="AV700" s="3" t="s">
        <v>1405</v>
      </c>
      <c r="BD700" s="3" t="s">
        <v>1405</v>
      </c>
      <c r="BK700" s="3" t="s">
        <v>1405</v>
      </c>
      <c r="BU700" s="3" t="str">
        <f t="shared" si="173"/>
        <v>89. PRODUCE THE CHEMICAL</v>
      </c>
      <c r="BV700" s="3" t="str">
        <f t="shared" si="173"/>
        <v>90. IMPORT THE CHEMICAL</v>
      </c>
      <c r="BW700" s="3" t="str">
        <f t="shared" si="173"/>
        <v/>
      </c>
      <c r="BX700" s="3" t="str">
        <f t="shared" si="173"/>
        <v/>
      </c>
      <c r="BY700" s="3" t="str">
        <f t="shared" si="173"/>
        <v>93. AS A BYPRODUCT</v>
      </c>
      <c r="BZ700" s="3" t="str">
        <f t="shared" si="173"/>
        <v>94. AS A MANUFACTURED IMPURITY</v>
      </c>
      <c r="CA700" s="3" t="str">
        <f t="shared" si="173"/>
        <v/>
      </c>
      <c r="CB700" s="3" t="str">
        <f t="shared" si="173"/>
        <v/>
      </c>
      <c r="CC700" s="3" t="str">
        <f t="shared" si="173"/>
        <v/>
      </c>
      <c r="CD700" s="3" t="str">
        <f t="shared" si="173"/>
        <v/>
      </c>
      <c r="CE700" s="3" t="str">
        <f t="shared" si="173"/>
        <v/>
      </c>
      <c r="CF700" s="3" t="str">
        <f t="shared" si="173"/>
        <v/>
      </c>
      <c r="CG700" s="3" t="str">
        <f t="shared" si="173"/>
        <v/>
      </c>
      <c r="CH700" s="3" t="str">
        <f t="shared" si="172"/>
        <v/>
      </c>
      <c r="CI700" s="3" t="str">
        <f t="shared" si="172"/>
        <v/>
      </c>
      <c r="CJ700" s="3" t="str">
        <f t="shared" si="172"/>
        <v/>
      </c>
      <c r="CK700" s="3" t="str">
        <f t="shared" si="172"/>
        <v/>
      </c>
      <c r="CL700" s="3" t="str">
        <f t="shared" si="175"/>
        <v/>
      </c>
      <c r="CM700" s="3" t="str">
        <f t="shared" si="175"/>
        <v/>
      </c>
      <c r="CN700" s="3" t="str">
        <f t="shared" si="175"/>
        <v/>
      </c>
      <c r="CO700" s="3" t="str">
        <f t="shared" si="175"/>
        <v/>
      </c>
      <c r="CP700" s="3" t="str">
        <f t="shared" si="175"/>
        <v/>
      </c>
      <c r="CQ700" s="3" t="str">
        <f t="shared" si="175"/>
        <v/>
      </c>
      <c r="CR700" s="3" t="str">
        <f t="shared" si="175"/>
        <v/>
      </c>
      <c r="CS700" s="3" t="str">
        <f t="shared" si="175"/>
        <v/>
      </c>
      <c r="CT700" s="3" t="str">
        <f t="shared" si="175"/>
        <v/>
      </c>
      <c r="CU700" s="3" t="str">
        <f t="shared" si="169"/>
        <v/>
      </c>
      <c r="CV700" s="3" t="str">
        <f t="shared" si="169"/>
        <v>116. AS A PROCESS IMPURITY</v>
      </c>
      <c r="CW700" s="3" t="str">
        <f t="shared" si="169"/>
        <v/>
      </c>
      <c r="CX700" s="3" t="str">
        <f t="shared" si="169"/>
        <v/>
      </c>
      <c r="CY700" s="3" t="str">
        <f t="shared" si="169"/>
        <v/>
      </c>
      <c r="CZ700" s="3" t="str">
        <f t="shared" si="169"/>
        <v/>
      </c>
      <c r="DA700" s="3" t="str">
        <f t="shared" ref="DA700:DF763" si="176">IF(AY700="Yes", DA$1,"")</f>
        <v/>
      </c>
      <c r="DB700" s="3" t="str">
        <f t="shared" si="176"/>
        <v/>
      </c>
      <c r="DC700" s="3" t="str">
        <f t="shared" si="176"/>
        <v/>
      </c>
      <c r="DD700" s="3" t="str">
        <f t="shared" si="174"/>
        <v/>
      </c>
      <c r="DE700" s="3" t="str">
        <f t="shared" si="174"/>
        <v/>
      </c>
      <c r="DF700" s="3" t="str">
        <f t="shared" si="174"/>
        <v/>
      </c>
      <c r="DG700" s="3" t="str">
        <f t="shared" si="174"/>
        <v/>
      </c>
      <c r="DH700" s="3" t="str">
        <f t="shared" si="166"/>
        <v/>
      </c>
      <c r="DI700" s="3" t="str">
        <f t="shared" si="166"/>
        <v/>
      </c>
      <c r="DJ700" s="3" t="str">
        <f t="shared" si="166"/>
        <v/>
      </c>
      <c r="DK700" s="3" t="str">
        <f t="shared" si="166"/>
        <v/>
      </c>
      <c r="DL700" s="3" t="str">
        <f t="shared" si="166"/>
        <v/>
      </c>
      <c r="DM700" s="3" t="str">
        <f t="shared" si="166"/>
        <v/>
      </c>
      <c r="DN700" s="3" t="str">
        <f t="shared" si="166"/>
        <v/>
      </c>
      <c r="DO700" s="3" t="str">
        <f t="shared" si="171"/>
        <v/>
      </c>
      <c r="DP700" s="3" t="str">
        <f t="shared" si="171"/>
        <v/>
      </c>
      <c r="DQ700" s="3" t="str">
        <f t="shared" si="168"/>
        <v/>
      </c>
      <c r="DR700" s="3" t="str">
        <f t="shared" si="168"/>
        <v/>
      </c>
      <c r="DS700" s="3" t="str">
        <f t="shared" si="168"/>
        <v/>
      </c>
      <c r="DT700" s="3" t="str">
        <f t="shared" si="168"/>
        <v/>
      </c>
      <c r="DU700" s="3" t="str">
        <f t="shared" si="168"/>
        <v/>
      </c>
      <c r="DV700" s="3" t="str">
        <f t="shared" si="168"/>
        <v/>
      </c>
    </row>
    <row r="701" spans="1:126" ht="75">
      <c r="A701" t="s">
        <v>115</v>
      </c>
      <c r="B701">
        <v>2018</v>
      </c>
      <c r="C701" t="s">
        <v>114</v>
      </c>
      <c r="D701">
        <v>106990</v>
      </c>
      <c r="E701" s="31">
        <v>1318216936169</v>
      </c>
      <c r="F701" t="s">
        <v>1020</v>
      </c>
      <c r="G701">
        <v>324110</v>
      </c>
      <c r="H701" t="s">
        <v>1021</v>
      </c>
      <c r="I701" t="s">
        <v>1022</v>
      </c>
      <c r="J701" t="s">
        <v>1023</v>
      </c>
      <c r="K701" t="s">
        <v>510</v>
      </c>
      <c r="L701">
        <v>19061</v>
      </c>
      <c r="M701" s="3" t="str">
        <f t="shared" si="161"/>
        <v>89. PRODUCE THE CHEMICAL, 90. IMPORT THE CHEMICAL, 93. AS A BYPRODUCT, 94. AS A MANUFACTURED IMPURITY, 116. AS A PROCESS IMPURITY</v>
      </c>
      <c r="N701" s="3" t="s">
        <v>63</v>
      </c>
      <c r="O701" s="3" t="s">
        <v>1473</v>
      </c>
      <c r="P701">
        <v>7</v>
      </c>
      <c r="Q701">
        <v>8</v>
      </c>
      <c r="R701">
        <v>15</v>
      </c>
      <c r="S701" s="3" t="s">
        <v>1407</v>
      </c>
      <c r="T701" s="3" t="s">
        <v>1407</v>
      </c>
      <c r="U701" s="3" t="s">
        <v>1405</v>
      </c>
      <c r="V701" s="3" t="s">
        <v>1405</v>
      </c>
      <c r="W701" s="3" t="s">
        <v>1407</v>
      </c>
      <c r="X701" s="3" t="s">
        <v>1407</v>
      </c>
      <c r="Y701" s="3" t="s">
        <v>1405</v>
      </c>
      <c r="Z701" s="3" t="s">
        <v>1405</v>
      </c>
      <c r="AA701" s="3" t="s">
        <v>1405</v>
      </c>
      <c r="AB701" s="3" t="s">
        <v>1405</v>
      </c>
      <c r="AC701" s="3" t="s">
        <v>1405</v>
      </c>
      <c r="AD701" s="3" t="s">
        <v>1405</v>
      </c>
      <c r="AE701" s="3" t="s">
        <v>1405</v>
      </c>
      <c r="AF701" s="3" t="s">
        <v>1405</v>
      </c>
      <c r="AG701" s="3" t="s">
        <v>1405</v>
      </c>
      <c r="AH701" s="3" t="s">
        <v>1405</v>
      </c>
      <c r="AI701" s="3" t="s">
        <v>1405</v>
      </c>
      <c r="AJ701" s="3" t="s">
        <v>1405</v>
      </c>
      <c r="AK701" s="3" t="s">
        <v>1405</v>
      </c>
      <c r="AL701" s="3" t="s">
        <v>1405</v>
      </c>
      <c r="AM701" s="3" t="s">
        <v>1405</v>
      </c>
      <c r="AN701" s="3" t="s">
        <v>1405</v>
      </c>
      <c r="AO701" s="3" t="s">
        <v>1405</v>
      </c>
      <c r="AP701" s="3" t="s">
        <v>1405</v>
      </c>
      <c r="AQ701" s="3" t="s">
        <v>1405</v>
      </c>
      <c r="AR701" s="3" t="s">
        <v>1405</v>
      </c>
      <c r="AS701" s="3" t="s">
        <v>1405</v>
      </c>
      <c r="AT701" s="3" t="s">
        <v>1407</v>
      </c>
      <c r="AU701" s="3" t="s">
        <v>1405</v>
      </c>
      <c r="AV701" s="3" t="s">
        <v>1405</v>
      </c>
      <c r="AW701" s="3" t="s">
        <v>1405</v>
      </c>
      <c r="AX701" s="3" t="s">
        <v>1405</v>
      </c>
      <c r="AY701" s="3" t="s">
        <v>1405</v>
      </c>
      <c r="AZ701" s="3" t="s">
        <v>1405</v>
      </c>
      <c r="BA701" s="3" t="s">
        <v>1405</v>
      </c>
      <c r="BB701" s="3" t="s">
        <v>1405</v>
      </c>
      <c r="BC701" s="3" t="s">
        <v>1405</v>
      </c>
      <c r="BD701" s="3" t="s">
        <v>1405</v>
      </c>
      <c r="BE701" s="3" t="s">
        <v>1405</v>
      </c>
      <c r="BF701" s="3" t="s">
        <v>1405</v>
      </c>
      <c r="BG701" s="3" t="s">
        <v>1405</v>
      </c>
      <c r="BH701" s="3" t="s">
        <v>1405</v>
      </c>
      <c r="BI701" s="3" t="s">
        <v>1405</v>
      </c>
      <c r="BJ701" s="3" t="s">
        <v>1405</v>
      </c>
      <c r="BK701" s="3" t="s">
        <v>1405</v>
      </c>
      <c r="BL701" s="3" t="s">
        <v>1405</v>
      </c>
      <c r="BM701" s="3" t="s">
        <v>1405</v>
      </c>
      <c r="BN701" s="3" t="s">
        <v>1405</v>
      </c>
      <c r="BO701" s="3" t="s">
        <v>1405</v>
      </c>
      <c r="BP701" s="3" t="s">
        <v>1405</v>
      </c>
      <c r="BQ701" s="3" t="s">
        <v>1405</v>
      </c>
      <c r="BR701" s="3" t="s">
        <v>1405</v>
      </c>
      <c r="BS701" s="3" t="s">
        <v>1405</v>
      </c>
      <c r="BT701" s="3" t="s">
        <v>1405</v>
      </c>
      <c r="BU701" s="3" t="str">
        <f t="shared" si="173"/>
        <v>89. PRODUCE THE CHEMICAL</v>
      </c>
      <c r="BV701" s="3" t="str">
        <f t="shared" si="173"/>
        <v>90. IMPORT THE CHEMICAL</v>
      </c>
      <c r="BW701" s="3" t="str">
        <f t="shared" si="173"/>
        <v/>
      </c>
      <c r="BX701" s="3" t="str">
        <f t="shared" si="173"/>
        <v/>
      </c>
      <c r="BY701" s="3" t="str">
        <f t="shared" si="173"/>
        <v>93. AS A BYPRODUCT</v>
      </c>
      <c r="BZ701" s="3" t="str">
        <f t="shared" si="173"/>
        <v>94. AS A MANUFACTURED IMPURITY</v>
      </c>
      <c r="CA701" s="3" t="str">
        <f t="shared" si="173"/>
        <v/>
      </c>
      <c r="CB701" s="3" t="str">
        <f t="shared" si="173"/>
        <v/>
      </c>
      <c r="CC701" s="3" t="str">
        <f t="shared" si="173"/>
        <v/>
      </c>
      <c r="CD701" s="3" t="str">
        <f t="shared" si="173"/>
        <v/>
      </c>
      <c r="CE701" s="3" t="str">
        <f t="shared" si="173"/>
        <v/>
      </c>
      <c r="CF701" s="3" t="str">
        <f t="shared" si="173"/>
        <v/>
      </c>
      <c r="CG701" s="3" t="str">
        <f t="shared" si="173"/>
        <v/>
      </c>
      <c r="CH701" s="3" t="str">
        <f t="shared" si="172"/>
        <v/>
      </c>
      <c r="CI701" s="3" t="str">
        <f t="shared" si="172"/>
        <v/>
      </c>
      <c r="CJ701" s="3" t="str">
        <f t="shared" si="172"/>
        <v/>
      </c>
      <c r="CK701" s="3" t="str">
        <f t="shared" si="172"/>
        <v/>
      </c>
      <c r="CL701" s="3" t="str">
        <f t="shared" si="175"/>
        <v/>
      </c>
      <c r="CM701" s="3" t="str">
        <f t="shared" si="175"/>
        <v/>
      </c>
      <c r="CN701" s="3" t="str">
        <f t="shared" si="175"/>
        <v/>
      </c>
      <c r="CO701" s="3" t="str">
        <f t="shared" si="175"/>
        <v/>
      </c>
      <c r="CP701" s="3" t="str">
        <f t="shared" si="175"/>
        <v/>
      </c>
      <c r="CQ701" s="3" t="str">
        <f t="shared" si="175"/>
        <v/>
      </c>
      <c r="CR701" s="3" t="str">
        <f t="shared" si="175"/>
        <v/>
      </c>
      <c r="CS701" s="3" t="str">
        <f t="shared" si="175"/>
        <v/>
      </c>
      <c r="CT701" s="3" t="str">
        <f t="shared" si="175"/>
        <v/>
      </c>
      <c r="CU701" s="3" t="str">
        <f t="shared" si="175"/>
        <v/>
      </c>
      <c r="CV701" s="3" t="str">
        <f t="shared" si="175"/>
        <v>116. AS A PROCESS IMPURITY</v>
      </c>
      <c r="CW701" s="3" t="str">
        <f t="shared" si="175"/>
        <v/>
      </c>
      <c r="CX701" s="3" t="str">
        <f t="shared" si="175"/>
        <v/>
      </c>
      <c r="CY701" s="3" t="str">
        <f t="shared" si="175"/>
        <v/>
      </c>
      <c r="CZ701" s="3" t="str">
        <f t="shared" si="175"/>
        <v/>
      </c>
      <c r="DA701" s="3" t="str">
        <f t="shared" si="176"/>
        <v/>
      </c>
      <c r="DB701" s="3" t="str">
        <f t="shared" si="176"/>
        <v/>
      </c>
      <c r="DC701" s="3" t="str">
        <f t="shared" si="176"/>
        <v/>
      </c>
      <c r="DD701" s="3" t="str">
        <f t="shared" si="174"/>
        <v/>
      </c>
      <c r="DE701" s="3" t="str">
        <f t="shared" si="174"/>
        <v/>
      </c>
      <c r="DF701" s="3" t="str">
        <f t="shared" si="174"/>
        <v/>
      </c>
      <c r="DG701" s="3" t="str">
        <f t="shared" si="174"/>
        <v/>
      </c>
      <c r="DH701" s="3" t="str">
        <f t="shared" si="166"/>
        <v/>
      </c>
      <c r="DI701" s="3" t="str">
        <f t="shared" si="166"/>
        <v/>
      </c>
      <c r="DJ701" s="3" t="str">
        <f t="shared" si="166"/>
        <v/>
      </c>
      <c r="DK701" s="3" t="str">
        <f t="shared" si="166"/>
        <v/>
      </c>
      <c r="DL701" s="3" t="str">
        <f t="shared" si="166"/>
        <v/>
      </c>
      <c r="DM701" s="3" t="str">
        <f t="shared" si="166"/>
        <v/>
      </c>
      <c r="DN701" s="3" t="str">
        <f t="shared" si="166"/>
        <v/>
      </c>
      <c r="DO701" s="3" t="str">
        <f t="shared" si="171"/>
        <v/>
      </c>
      <c r="DP701" s="3" t="str">
        <f t="shared" si="171"/>
        <v/>
      </c>
      <c r="DQ701" s="3" t="str">
        <f t="shared" si="168"/>
        <v/>
      </c>
      <c r="DR701" s="3" t="str">
        <f t="shared" si="168"/>
        <v/>
      </c>
      <c r="DS701" s="3" t="str">
        <f t="shared" si="168"/>
        <v/>
      </c>
      <c r="DT701" s="3" t="str">
        <f t="shared" si="168"/>
        <v/>
      </c>
      <c r="DU701" s="3" t="str">
        <f t="shared" si="168"/>
        <v/>
      </c>
      <c r="DV701" s="3" t="str">
        <f t="shared" si="168"/>
        <v/>
      </c>
    </row>
    <row r="702" spans="1:126" ht="75">
      <c r="A702" t="s">
        <v>115</v>
      </c>
      <c r="B702">
        <v>2019</v>
      </c>
      <c r="C702" t="s">
        <v>114</v>
      </c>
      <c r="D702">
        <v>106990</v>
      </c>
      <c r="E702" s="31">
        <v>1319218361982</v>
      </c>
      <c r="F702" t="s">
        <v>1020</v>
      </c>
      <c r="G702">
        <v>324110</v>
      </c>
      <c r="H702" t="s">
        <v>1021</v>
      </c>
      <c r="I702" t="s">
        <v>1022</v>
      </c>
      <c r="J702" t="s">
        <v>1023</v>
      </c>
      <c r="K702" t="s">
        <v>510</v>
      </c>
      <c r="L702">
        <v>19061</v>
      </c>
      <c r="M702" s="3" t="str">
        <f t="shared" si="161"/>
        <v>89. PRODUCE THE CHEMICAL, 90. IMPORT THE CHEMICAL, 93. AS A BYPRODUCT, 94. AS A MANUFACTURED IMPURITY, 116. AS A PROCESS IMPURITY</v>
      </c>
      <c r="N702" s="3" t="s">
        <v>63</v>
      </c>
      <c r="O702" s="3" t="s">
        <v>1473</v>
      </c>
      <c r="P702">
        <v>15</v>
      </c>
      <c r="Q702">
        <v>11</v>
      </c>
      <c r="R702">
        <v>26</v>
      </c>
      <c r="S702" s="3" t="s">
        <v>1407</v>
      </c>
      <c r="T702" s="3" t="s">
        <v>1407</v>
      </c>
      <c r="U702" s="3" t="s">
        <v>1405</v>
      </c>
      <c r="V702" s="3" t="s">
        <v>1405</v>
      </c>
      <c r="W702" s="3" t="s">
        <v>1407</v>
      </c>
      <c r="X702" s="3" t="s">
        <v>1407</v>
      </c>
      <c r="Y702" s="3" t="s">
        <v>1405</v>
      </c>
      <c r="Z702" s="3" t="s">
        <v>1405</v>
      </c>
      <c r="AA702" s="3" t="s">
        <v>1405</v>
      </c>
      <c r="AB702" s="3" t="s">
        <v>1405</v>
      </c>
      <c r="AC702" s="3" t="s">
        <v>1405</v>
      </c>
      <c r="AD702" s="3" t="s">
        <v>1405</v>
      </c>
      <c r="AE702" s="3" t="s">
        <v>1405</v>
      </c>
      <c r="AF702" s="3" t="s">
        <v>1405</v>
      </c>
      <c r="AG702" s="3" t="s">
        <v>1405</v>
      </c>
      <c r="AH702" s="3" t="s">
        <v>1405</v>
      </c>
      <c r="AI702" s="3" t="s">
        <v>1405</v>
      </c>
      <c r="AJ702" s="3" t="s">
        <v>1405</v>
      </c>
      <c r="AK702" s="3" t="s">
        <v>1405</v>
      </c>
      <c r="AL702" s="3" t="s">
        <v>1405</v>
      </c>
      <c r="AM702" s="3" t="s">
        <v>1405</v>
      </c>
      <c r="AN702" s="3" t="s">
        <v>1405</v>
      </c>
      <c r="AO702" s="3" t="s">
        <v>1405</v>
      </c>
      <c r="AP702" s="3" t="s">
        <v>1405</v>
      </c>
      <c r="AQ702" s="3" t="s">
        <v>1405</v>
      </c>
      <c r="AR702" s="3" t="s">
        <v>1405</v>
      </c>
      <c r="AS702" s="3" t="s">
        <v>1405</v>
      </c>
      <c r="AT702" s="3" t="s">
        <v>1407</v>
      </c>
      <c r="AU702" s="3" t="s">
        <v>1405</v>
      </c>
      <c r="AV702" s="3" t="s">
        <v>1405</v>
      </c>
      <c r="AW702" s="3" t="s">
        <v>1405</v>
      </c>
      <c r="AX702" s="3" t="s">
        <v>1405</v>
      </c>
      <c r="AY702" s="3" t="s">
        <v>1405</v>
      </c>
      <c r="AZ702" s="3" t="s">
        <v>1405</v>
      </c>
      <c r="BA702" s="3" t="s">
        <v>1405</v>
      </c>
      <c r="BB702" s="3" t="s">
        <v>1405</v>
      </c>
      <c r="BC702" s="3" t="s">
        <v>1405</v>
      </c>
      <c r="BD702" s="3" t="s">
        <v>1405</v>
      </c>
      <c r="BE702" s="3" t="s">
        <v>1405</v>
      </c>
      <c r="BF702" s="3" t="s">
        <v>1405</v>
      </c>
      <c r="BG702" s="3" t="s">
        <v>1405</v>
      </c>
      <c r="BH702" s="3" t="s">
        <v>1405</v>
      </c>
      <c r="BI702" s="3" t="s">
        <v>1405</v>
      </c>
      <c r="BJ702" s="3" t="s">
        <v>1405</v>
      </c>
      <c r="BK702" s="3" t="s">
        <v>1405</v>
      </c>
      <c r="BL702" s="3" t="s">
        <v>1405</v>
      </c>
      <c r="BM702" s="3" t="s">
        <v>1405</v>
      </c>
      <c r="BN702" s="3" t="s">
        <v>1405</v>
      </c>
      <c r="BO702" s="3" t="s">
        <v>1405</v>
      </c>
      <c r="BP702" s="3" t="s">
        <v>1405</v>
      </c>
      <c r="BQ702" s="3" t="s">
        <v>1405</v>
      </c>
      <c r="BR702" s="3" t="s">
        <v>1405</v>
      </c>
      <c r="BS702" s="3" t="s">
        <v>1405</v>
      </c>
      <c r="BT702" s="3" t="s">
        <v>1405</v>
      </c>
      <c r="BU702" s="3" t="str">
        <f t="shared" si="173"/>
        <v>89. PRODUCE THE CHEMICAL</v>
      </c>
      <c r="BV702" s="3" t="str">
        <f t="shared" si="173"/>
        <v>90. IMPORT THE CHEMICAL</v>
      </c>
      <c r="BW702" s="3" t="str">
        <f t="shared" si="173"/>
        <v/>
      </c>
      <c r="BX702" s="3" t="str">
        <f t="shared" si="173"/>
        <v/>
      </c>
      <c r="BY702" s="3" t="str">
        <f t="shared" si="173"/>
        <v>93. AS A BYPRODUCT</v>
      </c>
      <c r="BZ702" s="3" t="str">
        <f t="shared" si="173"/>
        <v>94. AS A MANUFACTURED IMPURITY</v>
      </c>
      <c r="CA702" s="3" t="str">
        <f t="shared" si="173"/>
        <v/>
      </c>
      <c r="CB702" s="3" t="str">
        <f t="shared" si="173"/>
        <v/>
      </c>
      <c r="CC702" s="3" t="str">
        <f t="shared" si="173"/>
        <v/>
      </c>
      <c r="CD702" s="3" t="str">
        <f t="shared" si="173"/>
        <v/>
      </c>
      <c r="CE702" s="3" t="str">
        <f t="shared" si="173"/>
        <v/>
      </c>
      <c r="CF702" s="3" t="str">
        <f t="shared" si="173"/>
        <v/>
      </c>
      <c r="CG702" s="3" t="str">
        <f t="shared" si="173"/>
        <v/>
      </c>
      <c r="CH702" s="3" t="str">
        <f t="shared" si="172"/>
        <v/>
      </c>
      <c r="CI702" s="3" t="str">
        <f t="shared" si="172"/>
        <v/>
      </c>
      <c r="CJ702" s="3" t="str">
        <f t="shared" si="172"/>
        <v/>
      </c>
      <c r="CK702" s="3" t="str">
        <f t="shared" si="172"/>
        <v/>
      </c>
      <c r="CL702" s="3" t="str">
        <f t="shared" si="175"/>
        <v/>
      </c>
      <c r="CM702" s="3" t="str">
        <f t="shared" si="175"/>
        <v/>
      </c>
      <c r="CN702" s="3" t="str">
        <f t="shared" si="175"/>
        <v/>
      </c>
      <c r="CO702" s="3" t="str">
        <f t="shared" si="175"/>
        <v/>
      </c>
      <c r="CP702" s="3" t="str">
        <f t="shared" si="175"/>
        <v/>
      </c>
      <c r="CQ702" s="3" t="str">
        <f t="shared" si="175"/>
        <v/>
      </c>
      <c r="CR702" s="3" t="str">
        <f t="shared" si="175"/>
        <v/>
      </c>
      <c r="CS702" s="3" t="str">
        <f t="shared" si="175"/>
        <v/>
      </c>
      <c r="CT702" s="3" t="str">
        <f t="shared" si="175"/>
        <v/>
      </c>
      <c r="CU702" s="3" t="str">
        <f t="shared" si="175"/>
        <v/>
      </c>
      <c r="CV702" s="3" t="str">
        <f t="shared" si="175"/>
        <v>116. AS A PROCESS IMPURITY</v>
      </c>
      <c r="CW702" s="3" t="str">
        <f t="shared" si="175"/>
        <v/>
      </c>
      <c r="CX702" s="3" t="str">
        <f t="shared" si="175"/>
        <v/>
      </c>
      <c r="CY702" s="3" t="str">
        <f t="shared" si="175"/>
        <v/>
      </c>
      <c r="CZ702" s="3" t="str">
        <f t="shared" si="175"/>
        <v/>
      </c>
      <c r="DA702" s="3" t="str">
        <f t="shared" si="176"/>
        <v/>
      </c>
      <c r="DB702" s="3" t="str">
        <f t="shared" si="176"/>
        <v/>
      </c>
      <c r="DC702" s="3" t="str">
        <f t="shared" si="176"/>
        <v/>
      </c>
      <c r="DD702" s="3" t="str">
        <f t="shared" si="174"/>
        <v/>
      </c>
      <c r="DE702" s="3" t="str">
        <f t="shared" si="174"/>
        <v/>
      </c>
      <c r="DF702" s="3" t="str">
        <f t="shared" si="174"/>
        <v/>
      </c>
      <c r="DG702" s="3" t="str">
        <f t="shared" si="174"/>
        <v/>
      </c>
      <c r="DH702" s="3" t="str">
        <f t="shared" si="166"/>
        <v/>
      </c>
      <c r="DI702" s="3" t="str">
        <f t="shared" si="166"/>
        <v/>
      </c>
      <c r="DJ702" s="3" t="str">
        <f t="shared" si="166"/>
        <v/>
      </c>
      <c r="DK702" s="3" t="str">
        <f t="shared" si="166"/>
        <v/>
      </c>
      <c r="DL702" s="3" t="str">
        <f t="shared" si="166"/>
        <v/>
      </c>
      <c r="DM702" s="3" t="str">
        <f t="shared" si="166"/>
        <v/>
      </c>
      <c r="DN702" s="3" t="str">
        <f t="shared" si="166"/>
        <v/>
      </c>
      <c r="DO702" s="3" t="str">
        <f t="shared" si="171"/>
        <v/>
      </c>
      <c r="DP702" s="3" t="str">
        <f t="shared" si="171"/>
        <v/>
      </c>
      <c r="DQ702" s="3" t="str">
        <f t="shared" si="168"/>
        <v/>
      </c>
      <c r="DR702" s="3" t="str">
        <f t="shared" si="168"/>
        <v/>
      </c>
      <c r="DS702" s="3" t="str">
        <f t="shared" si="168"/>
        <v/>
      </c>
      <c r="DT702" s="3" t="str">
        <f t="shared" si="168"/>
        <v/>
      </c>
      <c r="DU702" s="3" t="str">
        <f t="shared" si="168"/>
        <v/>
      </c>
      <c r="DV702" s="3" t="str">
        <f t="shared" si="168"/>
        <v/>
      </c>
    </row>
    <row r="703" spans="1:126" ht="75">
      <c r="A703" t="s">
        <v>115</v>
      </c>
      <c r="B703">
        <v>2020</v>
      </c>
      <c r="C703" t="s">
        <v>114</v>
      </c>
      <c r="D703">
        <v>106990</v>
      </c>
      <c r="E703" s="31">
        <v>1320219198569</v>
      </c>
      <c r="F703" t="s">
        <v>1020</v>
      </c>
      <c r="G703">
        <v>324110</v>
      </c>
      <c r="H703" t="s">
        <v>1021</v>
      </c>
      <c r="I703" t="s">
        <v>1022</v>
      </c>
      <c r="J703" t="s">
        <v>1023</v>
      </c>
      <c r="K703" t="s">
        <v>510</v>
      </c>
      <c r="L703">
        <v>19061</v>
      </c>
      <c r="M703" s="3" t="str">
        <f t="shared" si="161"/>
        <v>89. PRODUCE THE CHEMICAL, 94. AS A MANUFACTURED IMPURITY, 116. AS A PROCESS IMPURITY</v>
      </c>
      <c r="N703" s="3" t="s">
        <v>63</v>
      </c>
      <c r="O703" s="3" t="s">
        <v>1473</v>
      </c>
      <c r="P703">
        <v>12</v>
      </c>
      <c r="Q703">
        <v>6</v>
      </c>
      <c r="R703">
        <v>18</v>
      </c>
      <c r="S703" s="3" t="s">
        <v>1407</v>
      </c>
      <c r="T703" s="3" t="s">
        <v>1405</v>
      </c>
      <c r="U703" s="3" t="s">
        <v>1405</v>
      </c>
      <c r="V703" s="3" t="s">
        <v>1405</v>
      </c>
      <c r="W703" s="3" t="s">
        <v>1405</v>
      </c>
      <c r="X703" s="3" t="s">
        <v>1407</v>
      </c>
      <c r="Y703" s="3" t="s">
        <v>1405</v>
      </c>
      <c r="Z703" s="3" t="s">
        <v>1405</v>
      </c>
      <c r="AA703" s="3" t="s">
        <v>1405</v>
      </c>
      <c r="AB703" s="3" t="s">
        <v>1405</v>
      </c>
      <c r="AC703" s="3" t="s">
        <v>1405</v>
      </c>
      <c r="AD703" s="3" t="s">
        <v>1405</v>
      </c>
      <c r="AE703" s="3" t="s">
        <v>1405</v>
      </c>
      <c r="AF703" s="3" t="s">
        <v>1405</v>
      </c>
      <c r="AG703" s="3" t="s">
        <v>1405</v>
      </c>
      <c r="AH703" s="3" t="s">
        <v>1405</v>
      </c>
      <c r="AI703" s="3" t="s">
        <v>1405</v>
      </c>
      <c r="AJ703" s="3" t="s">
        <v>1405</v>
      </c>
      <c r="AK703" s="3" t="s">
        <v>1405</v>
      </c>
      <c r="AL703" s="3" t="s">
        <v>1405</v>
      </c>
      <c r="AM703" s="3" t="s">
        <v>1405</v>
      </c>
      <c r="AN703" s="3" t="s">
        <v>1405</v>
      </c>
      <c r="AO703" s="3" t="s">
        <v>1405</v>
      </c>
      <c r="AP703" s="3" t="s">
        <v>1405</v>
      </c>
      <c r="AQ703" s="3" t="s">
        <v>1405</v>
      </c>
      <c r="AR703" s="3" t="s">
        <v>1405</v>
      </c>
      <c r="AS703" s="3" t="s">
        <v>1405</v>
      </c>
      <c r="AT703" s="3" t="s">
        <v>1407</v>
      </c>
      <c r="AU703" s="3" t="s">
        <v>1405</v>
      </c>
      <c r="AV703" s="3" t="s">
        <v>1405</v>
      </c>
      <c r="AW703" s="3" t="s">
        <v>1405</v>
      </c>
      <c r="AX703" s="3" t="s">
        <v>1405</v>
      </c>
      <c r="AY703" s="3" t="s">
        <v>1405</v>
      </c>
      <c r="AZ703" s="3" t="s">
        <v>1405</v>
      </c>
      <c r="BA703" s="3" t="s">
        <v>1405</v>
      </c>
      <c r="BB703" s="3" t="s">
        <v>1405</v>
      </c>
      <c r="BC703" s="3" t="s">
        <v>1405</v>
      </c>
      <c r="BD703" s="3" t="s">
        <v>1405</v>
      </c>
      <c r="BE703" s="3" t="s">
        <v>1405</v>
      </c>
      <c r="BF703" s="3" t="s">
        <v>1405</v>
      </c>
      <c r="BG703" s="3" t="s">
        <v>1405</v>
      </c>
      <c r="BH703" s="3" t="s">
        <v>1405</v>
      </c>
      <c r="BI703" s="3" t="s">
        <v>1405</v>
      </c>
      <c r="BJ703" s="3" t="s">
        <v>1405</v>
      </c>
      <c r="BK703" s="3" t="s">
        <v>1405</v>
      </c>
      <c r="BL703" s="3" t="s">
        <v>1405</v>
      </c>
      <c r="BM703" s="3" t="s">
        <v>1405</v>
      </c>
      <c r="BN703" s="3" t="s">
        <v>1405</v>
      </c>
      <c r="BO703" s="3" t="s">
        <v>1405</v>
      </c>
      <c r="BP703" s="3" t="s">
        <v>1405</v>
      </c>
      <c r="BQ703" s="3" t="s">
        <v>1405</v>
      </c>
      <c r="BR703" s="3" t="s">
        <v>1405</v>
      </c>
      <c r="BS703" s="3" t="s">
        <v>1405</v>
      </c>
      <c r="BT703" s="3" t="s">
        <v>1405</v>
      </c>
      <c r="BU703" s="3" t="str">
        <f t="shared" si="173"/>
        <v>89. PRODUCE THE CHEMICAL</v>
      </c>
      <c r="BV703" s="3" t="str">
        <f t="shared" si="173"/>
        <v/>
      </c>
      <c r="BW703" s="3" t="str">
        <f t="shared" si="173"/>
        <v/>
      </c>
      <c r="BX703" s="3" t="str">
        <f t="shared" si="173"/>
        <v/>
      </c>
      <c r="BY703" s="3" t="str">
        <f t="shared" si="173"/>
        <v/>
      </c>
      <c r="BZ703" s="3" t="str">
        <f t="shared" si="173"/>
        <v>94. AS A MANUFACTURED IMPURITY</v>
      </c>
      <c r="CA703" s="3" t="str">
        <f t="shared" si="173"/>
        <v/>
      </c>
      <c r="CB703" s="3" t="str">
        <f t="shared" si="173"/>
        <v/>
      </c>
      <c r="CC703" s="3" t="str">
        <f t="shared" si="173"/>
        <v/>
      </c>
      <c r="CD703" s="3" t="str">
        <f t="shared" si="173"/>
        <v/>
      </c>
      <c r="CE703" s="3" t="str">
        <f t="shared" si="173"/>
        <v/>
      </c>
      <c r="CF703" s="3" t="str">
        <f t="shared" si="173"/>
        <v/>
      </c>
      <c r="CG703" s="3" t="str">
        <f t="shared" si="173"/>
        <v/>
      </c>
      <c r="CH703" s="3" t="str">
        <f t="shared" si="172"/>
        <v/>
      </c>
      <c r="CI703" s="3" t="str">
        <f t="shared" si="172"/>
        <v/>
      </c>
      <c r="CJ703" s="3" t="str">
        <f t="shared" si="172"/>
        <v/>
      </c>
      <c r="CK703" s="3" t="str">
        <f t="shared" si="172"/>
        <v/>
      </c>
      <c r="CL703" s="3" t="str">
        <f t="shared" si="175"/>
        <v/>
      </c>
      <c r="CM703" s="3" t="str">
        <f t="shared" si="175"/>
        <v/>
      </c>
      <c r="CN703" s="3" t="str">
        <f t="shared" si="175"/>
        <v/>
      </c>
      <c r="CO703" s="3" t="str">
        <f t="shared" si="175"/>
        <v/>
      </c>
      <c r="CP703" s="3" t="str">
        <f t="shared" si="175"/>
        <v/>
      </c>
      <c r="CQ703" s="3" t="str">
        <f t="shared" si="175"/>
        <v/>
      </c>
      <c r="CR703" s="3" t="str">
        <f t="shared" si="175"/>
        <v/>
      </c>
      <c r="CS703" s="3" t="str">
        <f t="shared" si="175"/>
        <v/>
      </c>
      <c r="CT703" s="3" t="str">
        <f t="shared" si="175"/>
        <v/>
      </c>
      <c r="CU703" s="3" t="str">
        <f t="shared" si="175"/>
        <v/>
      </c>
      <c r="CV703" s="3" t="str">
        <f t="shared" si="175"/>
        <v>116. AS A PROCESS IMPURITY</v>
      </c>
      <c r="CW703" s="3" t="str">
        <f t="shared" si="175"/>
        <v/>
      </c>
      <c r="CX703" s="3" t="str">
        <f t="shared" si="175"/>
        <v/>
      </c>
      <c r="CY703" s="3" t="str">
        <f t="shared" si="175"/>
        <v/>
      </c>
      <c r="CZ703" s="3" t="str">
        <f t="shared" si="175"/>
        <v/>
      </c>
      <c r="DA703" s="3" t="str">
        <f t="shared" si="176"/>
        <v/>
      </c>
      <c r="DB703" s="3" t="str">
        <f t="shared" si="176"/>
        <v/>
      </c>
      <c r="DC703" s="3" t="str">
        <f t="shared" si="176"/>
        <v/>
      </c>
      <c r="DD703" s="3" t="str">
        <f t="shared" si="174"/>
        <v/>
      </c>
      <c r="DE703" s="3" t="str">
        <f t="shared" si="174"/>
        <v/>
      </c>
      <c r="DF703" s="3" t="str">
        <f t="shared" si="174"/>
        <v/>
      </c>
      <c r="DG703" s="3" t="str">
        <f t="shared" si="174"/>
        <v/>
      </c>
      <c r="DH703" s="3" t="str">
        <f t="shared" si="166"/>
        <v/>
      </c>
      <c r="DI703" s="3" t="str">
        <f t="shared" si="166"/>
        <v/>
      </c>
      <c r="DJ703" s="3" t="str">
        <f t="shared" si="166"/>
        <v/>
      </c>
      <c r="DK703" s="3" t="str">
        <f t="shared" si="166"/>
        <v/>
      </c>
      <c r="DL703" s="3" t="str">
        <f t="shared" si="166"/>
        <v/>
      </c>
      <c r="DM703" s="3" t="str">
        <f t="shared" si="166"/>
        <v/>
      </c>
      <c r="DN703" s="3" t="str">
        <f t="shared" si="166"/>
        <v/>
      </c>
      <c r="DO703" s="3" t="str">
        <f t="shared" si="171"/>
        <v/>
      </c>
      <c r="DP703" s="3" t="str">
        <f t="shared" si="171"/>
        <v/>
      </c>
      <c r="DQ703" s="3" t="str">
        <f t="shared" si="168"/>
        <v/>
      </c>
      <c r="DR703" s="3" t="str">
        <f t="shared" si="168"/>
        <v/>
      </c>
      <c r="DS703" s="3" t="str">
        <f t="shared" si="168"/>
        <v/>
      </c>
      <c r="DT703" s="3" t="str">
        <f t="shared" si="168"/>
        <v/>
      </c>
      <c r="DU703" s="3" t="str">
        <f t="shared" si="168"/>
        <v/>
      </c>
      <c r="DV703" s="3" t="str">
        <f t="shared" si="168"/>
        <v/>
      </c>
    </row>
    <row r="704" spans="1:126" ht="75">
      <c r="A704" t="s">
        <v>115</v>
      </c>
      <c r="B704">
        <v>2021</v>
      </c>
      <c r="C704" t="s">
        <v>114</v>
      </c>
      <c r="D704">
        <v>106990</v>
      </c>
      <c r="E704" s="31">
        <v>1321220412631</v>
      </c>
      <c r="F704" t="s">
        <v>1020</v>
      </c>
      <c r="G704">
        <v>324110</v>
      </c>
      <c r="H704" t="s">
        <v>1021</v>
      </c>
      <c r="I704" t="s">
        <v>1022</v>
      </c>
      <c r="J704" t="s">
        <v>1023</v>
      </c>
      <c r="K704" t="s">
        <v>510</v>
      </c>
      <c r="L704">
        <v>19061</v>
      </c>
      <c r="M704" s="3" t="str">
        <f t="shared" si="161"/>
        <v>89. PRODUCE THE CHEMICAL, 90. IMPORT THE CHEMICAL, 93. AS A BYPRODUCT, 94. AS A MANUFACTURED IMPURITY, 116. AS A PROCESS IMPURITY</v>
      </c>
      <c r="N704" s="3" t="s">
        <v>63</v>
      </c>
      <c r="O704" s="3" t="s">
        <v>1473</v>
      </c>
      <c r="P704">
        <v>8</v>
      </c>
      <c r="Q704">
        <v>5</v>
      </c>
      <c r="R704">
        <v>13</v>
      </c>
      <c r="S704" s="3" t="s">
        <v>1407</v>
      </c>
      <c r="T704" s="3" t="s">
        <v>1407</v>
      </c>
      <c r="U704" s="3" t="s">
        <v>1405</v>
      </c>
      <c r="V704" s="3" t="s">
        <v>1405</v>
      </c>
      <c r="W704" s="3" t="s">
        <v>1407</v>
      </c>
      <c r="X704" s="3" t="s">
        <v>1407</v>
      </c>
      <c r="Y704" s="3" t="s">
        <v>1405</v>
      </c>
      <c r="Z704" s="3" t="s">
        <v>1405</v>
      </c>
      <c r="AA704" s="3" t="s">
        <v>1405</v>
      </c>
      <c r="AB704" s="3" t="s">
        <v>1405</v>
      </c>
      <c r="AC704" s="3" t="s">
        <v>1405</v>
      </c>
      <c r="AD704" s="3" t="s">
        <v>1405</v>
      </c>
      <c r="AE704" s="3" t="s">
        <v>1405</v>
      </c>
      <c r="AF704" s="3" t="s">
        <v>1405</v>
      </c>
      <c r="AG704" s="3" t="s">
        <v>1405</v>
      </c>
      <c r="AH704" s="3" t="s">
        <v>1405</v>
      </c>
      <c r="AI704" s="3" t="s">
        <v>1405</v>
      </c>
      <c r="AJ704" s="3" t="s">
        <v>1405</v>
      </c>
      <c r="AK704" s="3" t="s">
        <v>1405</v>
      </c>
      <c r="AL704" s="3" t="s">
        <v>1405</v>
      </c>
      <c r="AM704" s="3" t="s">
        <v>1405</v>
      </c>
      <c r="AN704" s="3" t="s">
        <v>1405</v>
      </c>
      <c r="AO704" s="3" t="s">
        <v>1405</v>
      </c>
      <c r="AP704" s="3" t="s">
        <v>1405</v>
      </c>
      <c r="AQ704" s="3" t="s">
        <v>1405</v>
      </c>
      <c r="AR704" s="3" t="s">
        <v>1405</v>
      </c>
      <c r="AS704" s="3" t="s">
        <v>1405</v>
      </c>
      <c r="AT704" s="3" t="s">
        <v>1407</v>
      </c>
      <c r="AU704" s="3" t="s">
        <v>1405</v>
      </c>
      <c r="AV704" s="3" t="s">
        <v>1405</v>
      </c>
      <c r="AW704" s="3" t="s">
        <v>1405</v>
      </c>
      <c r="AX704" s="3" t="s">
        <v>1405</v>
      </c>
      <c r="AY704" s="3" t="s">
        <v>1405</v>
      </c>
      <c r="AZ704" s="3" t="s">
        <v>1405</v>
      </c>
      <c r="BA704" s="3" t="s">
        <v>1405</v>
      </c>
      <c r="BB704" s="3" t="s">
        <v>1405</v>
      </c>
      <c r="BC704" s="3" t="s">
        <v>1405</v>
      </c>
      <c r="BD704" s="3" t="s">
        <v>1405</v>
      </c>
      <c r="BE704" s="3" t="s">
        <v>1405</v>
      </c>
      <c r="BF704" s="3" t="s">
        <v>1405</v>
      </c>
      <c r="BG704" s="3" t="s">
        <v>1405</v>
      </c>
      <c r="BH704" s="3" t="s">
        <v>1405</v>
      </c>
      <c r="BI704" s="3" t="s">
        <v>1405</v>
      </c>
      <c r="BJ704" s="3" t="s">
        <v>1405</v>
      </c>
      <c r="BK704" s="3" t="s">
        <v>1405</v>
      </c>
      <c r="BL704" s="3" t="s">
        <v>1405</v>
      </c>
      <c r="BM704" s="3" t="s">
        <v>1405</v>
      </c>
      <c r="BN704" s="3" t="s">
        <v>1405</v>
      </c>
      <c r="BO704" s="3" t="s">
        <v>1405</v>
      </c>
      <c r="BP704" s="3" t="s">
        <v>1405</v>
      </c>
      <c r="BQ704" s="3" t="s">
        <v>1405</v>
      </c>
      <c r="BR704" s="3" t="s">
        <v>1405</v>
      </c>
      <c r="BS704" s="3" t="s">
        <v>1405</v>
      </c>
      <c r="BT704" s="3" t="s">
        <v>1405</v>
      </c>
      <c r="BU704" s="3" t="str">
        <f t="shared" si="173"/>
        <v>89. PRODUCE THE CHEMICAL</v>
      </c>
      <c r="BV704" s="3" t="str">
        <f t="shared" si="173"/>
        <v>90. IMPORT THE CHEMICAL</v>
      </c>
      <c r="BW704" s="3" t="str">
        <f t="shared" si="173"/>
        <v/>
      </c>
      <c r="BX704" s="3" t="str">
        <f t="shared" si="173"/>
        <v/>
      </c>
      <c r="BY704" s="3" t="str">
        <f t="shared" si="173"/>
        <v>93. AS A BYPRODUCT</v>
      </c>
      <c r="BZ704" s="3" t="str">
        <f t="shared" si="173"/>
        <v>94. AS A MANUFACTURED IMPURITY</v>
      </c>
      <c r="CA704" s="3" t="str">
        <f t="shared" si="173"/>
        <v/>
      </c>
      <c r="CB704" s="3" t="str">
        <f t="shared" si="173"/>
        <v/>
      </c>
      <c r="CC704" s="3" t="str">
        <f t="shared" si="173"/>
        <v/>
      </c>
      <c r="CD704" s="3" t="str">
        <f t="shared" si="173"/>
        <v/>
      </c>
      <c r="CE704" s="3" t="str">
        <f t="shared" si="173"/>
        <v/>
      </c>
      <c r="CF704" s="3" t="str">
        <f t="shared" si="173"/>
        <v/>
      </c>
      <c r="CG704" s="3" t="str">
        <f t="shared" si="173"/>
        <v/>
      </c>
      <c r="CH704" s="3" t="str">
        <f t="shared" si="172"/>
        <v/>
      </c>
      <c r="CI704" s="3" t="str">
        <f t="shared" si="172"/>
        <v/>
      </c>
      <c r="CJ704" s="3" t="str">
        <f t="shared" si="172"/>
        <v/>
      </c>
      <c r="CK704" s="3" t="str">
        <f t="shared" si="172"/>
        <v/>
      </c>
      <c r="CL704" s="3" t="str">
        <f t="shared" si="175"/>
        <v/>
      </c>
      <c r="CM704" s="3" t="str">
        <f t="shared" si="175"/>
        <v/>
      </c>
      <c r="CN704" s="3" t="str">
        <f t="shared" si="175"/>
        <v/>
      </c>
      <c r="CO704" s="3" t="str">
        <f t="shared" si="175"/>
        <v/>
      </c>
      <c r="CP704" s="3" t="str">
        <f t="shared" si="175"/>
        <v/>
      </c>
      <c r="CQ704" s="3" t="str">
        <f t="shared" si="175"/>
        <v/>
      </c>
      <c r="CR704" s="3" t="str">
        <f t="shared" si="175"/>
        <v/>
      </c>
      <c r="CS704" s="3" t="str">
        <f t="shared" si="175"/>
        <v/>
      </c>
      <c r="CT704" s="3" t="str">
        <f t="shared" si="175"/>
        <v/>
      </c>
      <c r="CU704" s="3" t="str">
        <f t="shared" si="175"/>
        <v/>
      </c>
      <c r="CV704" s="3" t="str">
        <f t="shared" si="175"/>
        <v>116. AS A PROCESS IMPURITY</v>
      </c>
      <c r="CW704" s="3" t="str">
        <f t="shared" si="175"/>
        <v/>
      </c>
      <c r="CX704" s="3" t="str">
        <f t="shared" si="175"/>
        <v/>
      </c>
      <c r="CY704" s="3" t="str">
        <f t="shared" si="175"/>
        <v/>
      </c>
      <c r="CZ704" s="3" t="str">
        <f t="shared" si="175"/>
        <v/>
      </c>
      <c r="DA704" s="3" t="str">
        <f t="shared" si="176"/>
        <v/>
      </c>
      <c r="DB704" s="3" t="str">
        <f t="shared" si="176"/>
        <v/>
      </c>
      <c r="DC704" s="3" t="str">
        <f t="shared" si="176"/>
        <v/>
      </c>
      <c r="DD704" s="3" t="str">
        <f t="shared" si="174"/>
        <v/>
      </c>
      <c r="DE704" s="3" t="str">
        <f t="shared" si="174"/>
        <v/>
      </c>
      <c r="DF704" s="3" t="str">
        <f t="shared" si="174"/>
        <v/>
      </c>
      <c r="DG704" s="3" t="str">
        <f t="shared" si="174"/>
        <v/>
      </c>
      <c r="DH704" s="3" t="str">
        <f t="shared" si="166"/>
        <v/>
      </c>
      <c r="DI704" s="3" t="str">
        <f t="shared" si="166"/>
        <v/>
      </c>
      <c r="DJ704" s="3" t="str">
        <f t="shared" si="166"/>
        <v/>
      </c>
      <c r="DK704" s="3" t="str">
        <f t="shared" si="166"/>
        <v/>
      </c>
      <c r="DL704" s="3" t="str">
        <f t="shared" si="166"/>
        <v/>
      </c>
      <c r="DM704" s="3" t="str">
        <f t="shared" si="166"/>
        <v/>
      </c>
      <c r="DN704" s="3" t="str">
        <f t="shared" si="166"/>
        <v/>
      </c>
      <c r="DO704" s="3" t="str">
        <f t="shared" si="171"/>
        <v/>
      </c>
      <c r="DP704" s="3" t="str">
        <f t="shared" si="171"/>
        <v/>
      </c>
      <c r="DQ704" s="3" t="str">
        <f t="shared" si="168"/>
        <v/>
      </c>
      <c r="DR704" s="3" t="str">
        <f t="shared" si="168"/>
        <v/>
      </c>
      <c r="DS704" s="3" t="str">
        <f t="shared" si="168"/>
        <v/>
      </c>
      <c r="DT704" s="3" t="str">
        <f t="shared" si="168"/>
        <v/>
      </c>
      <c r="DU704" s="3" t="str">
        <f t="shared" si="168"/>
        <v/>
      </c>
      <c r="DV704" s="3" t="str">
        <f t="shared" si="168"/>
        <v/>
      </c>
    </row>
    <row r="705" spans="1:126" ht="105">
      <c r="A705" t="s">
        <v>115</v>
      </c>
      <c r="B705">
        <v>2020</v>
      </c>
      <c r="C705" t="s">
        <v>114</v>
      </c>
      <c r="D705">
        <v>106990</v>
      </c>
      <c r="E705" s="31">
        <v>1320219172537</v>
      </c>
      <c r="F705" t="s">
        <v>1025</v>
      </c>
      <c r="G705">
        <v>325199</v>
      </c>
      <c r="H705" t="s">
        <v>1026</v>
      </c>
      <c r="I705" t="s">
        <v>1027</v>
      </c>
      <c r="J705" t="s">
        <v>146</v>
      </c>
      <c r="K705" t="s">
        <v>148</v>
      </c>
      <c r="L705">
        <v>77641</v>
      </c>
      <c r="M705" s="3" t="str">
        <f t="shared" si="161"/>
        <v>89. PRODUCE THE CHEMICAL, 92. SALE OR DISTRIBUTION OF THE CHEMICAL</v>
      </c>
      <c r="N705" s="3" t="s">
        <v>53</v>
      </c>
      <c r="O705" s="84" t="s">
        <v>1426</v>
      </c>
      <c r="P705">
        <v>369</v>
      </c>
      <c r="Q705">
        <v>233</v>
      </c>
      <c r="R705">
        <v>602</v>
      </c>
      <c r="S705" s="3" t="s">
        <v>1407</v>
      </c>
      <c r="T705" s="3" t="s">
        <v>1405</v>
      </c>
      <c r="U705" s="3" t="s">
        <v>1405</v>
      </c>
      <c r="V705" s="3" t="s">
        <v>1407</v>
      </c>
      <c r="W705" s="3" t="s">
        <v>1405</v>
      </c>
      <c r="X705" s="3" t="s">
        <v>1405</v>
      </c>
      <c r="Y705" s="3" t="s">
        <v>1405</v>
      </c>
      <c r="Z705" s="3" t="s">
        <v>1405</v>
      </c>
      <c r="AA705" s="3" t="s">
        <v>1405</v>
      </c>
      <c r="AB705" s="3" t="s">
        <v>1405</v>
      </c>
      <c r="AC705" s="3" t="s">
        <v>1405</v>
      </c>
      <c r="AD705" s="3" t="s">
        <v>1405</v>
      </c>
      <c r="AE705" s="3" t="s">
        <v>1405</v>
      </c>
      <c r="AF705" s="3" t="s">
        <v>1405</v>
      </c>
      <c r="AG705" s="3" t="s">
        <v>1405</v>
      </c>
      <c r="AH705" s="3" t="s">
        <v>1405</v>
      </c>
      <c r="AI705" s="3" t="s">
        <v>1405</v>
      </c>
      <c r="AJ705" s="3" t="s">
        <v>1405</v>
      </c>
      <c r="AK705" s="3" t="s">
        <v>1405</v>
      </c>
      <c r="AL705" s="3" t="s">
        <v>1405</v>
      </c>
      <c r="AM705" s="3" t="s">
        <v>1405</v>
      </c>
      <c r="AN705" s="3" t="s">
        <v>1405</v>
      </c>
      <c r="AO705" s="3" t="s">
        <v>1405</v>
      </c>
      <c r="AP705" s="3" t="s">
        <v>1405</v>
      </c>
      <c r="AQ705" s="3" t="s">
        <v>1405</v>
      </c>
      <c r="AR705" s="3" t="s">
        <v>1405</v>
      </c>
      <c r="AS705" s="3" t="s">
        <v>1405</v>
      </c>
      <c r="AT705" s="3" t="s">
        <v>1405</v>
      </c>
      <c r="AU705" s="3" t="s">
        <v>1405</v>
      </c>
      <c r="AV705" s="3" t="s">
        <v>1405</v>
      </c>
      <c r="AW705" s="3" t="s">
        <v>1405</v>
      </c>
      <c r="AX705" s="3" t="s">
        <v>1405</v>
      </c>
      <c r="AY705" s="3" t="s">
        <v>1405</v>
      </c>
      <c r="AZ705" s="3" t="s">
        <v>1405</v>
      </c>
      <c r="BA705" s="3" t="s">
        <v>1405</v>
      </c>
      <c r="BB705" s="3" t="s">
        <v>1405</v>
      </c>
      <c r="BC705" s="3" t="s">
        <v>1405</v>
      </c>
      <c r="BD705" s="3" t="s">
        <v>1405</v>
      </c>
      <c r="BE705" s="3" t="s">
        <v>1405</v>
      </c>
      <c r="BF705" s="3" t="s">
        <v>1405</v>
      </c>
      <c r="BG705" s="3" t="s">
        <v>1405</v>
      </c>
      <c r="BH705" s="3" t="s">
        <v>1405</v>
      </c>
      <c r="BI705" s="3" t="s">
        <v>1405</v>
      </c>
      <c r="BJ705" s="3" t="s">
        <v>1405</v>
      </c>
      <c r="BK705" s="3" t="s">
        <v>1405</v>
      </c>
      <c r="BL705" s="3" t="s">
        <v>1405</v>
      </c>
      <c r="BM705" s="3" t="s">
        <v>1405</v>
      </c>
      <c r="BN705" s="3" t="s">
        <v>1405</v>
      </c>
      <c r="BO705" s="3" t="s">
        <v>1405</v>
      </c>
      <c r="BP705" s="3" t="s">
        <v>1405</v>
      </c>
      <c r="BQ705" s="3" t="s">
        <v>1405</v>
      </c>
      <c r="BR705" s="3" t="s">
        <v>1405</v>
      </c>
      <c r="BS705" s="3" t="s">
        <v>1405</v>
      </c>
      <c r="BT705" s="3" t="s">
        <v>1405</v>
      </c>
      <c r="BU705" s="3" t="str">
        <f t="shared" si="173"/>
        <v>89. PRODUCE THE CHEMICAL</v>
      </c>
      <c r="BV705" s="3" t="str">
        <f t="shared" si="173"/>
        <v/>
      </c>
      <c r="BW705" s="3" t="str">
        <f t="shared" si="173"/>
        <v/>
      </c>
      <c r="BX705" s="3" t="str">
        <f t="shared" si="173"/>
        <v>92. SALE OR DISTRIBUTION OF THE CHEMICAL</v>
      </c>
      <c r="BY705" s="3" t="str">
        <f t="shared" si="173"/>
        <v/>
      </c>
      <c r="BZ705" s="3" t="str">
        <f t="shared" si="173"/>
        <v/>
      </c>
      <c r="CA705" s="3" t="str">
        <f t="shared" si="173"/>
        <v/>
      </c>
      <c r="CB705" s="3" t="str">
        <f t="shared" si="173"/>
        <v/>
      </c>
      <c r="CC705" s="3" t="str">
        <f t="shared" si="173"/>
        <v/>
      </c>
      <c r="CD705" s="3" t="str">
        <f t="shared" si="173"/>
        <v/>
      </c>
      <c r="CE705" s="3" t="str">
        <f t="shared" si="173"/>
        <v/>
      </c>
      <c r="CF705" s="3" t="str">
        <f t="shared" si="173"/>
        <v/>
      </c>
      <c r="CG705" s="3" t="str">
        <f t="shared" si="173"/>
        <v/>
      </c>
      <c r="CH705" s="3" t="str">
        <f t="shared" si="172"/>
        <v/>
      </c>
      <c r="CI705" s="3" t="str">
        <f t="shared" si="172"/>
        <v/>
      </c>
      <c r="CJ705" s="3" t="str">
        <f t="shared" si="172"/>
        <v/>
      </c>
      <c r="CK705" s="3" t="str">
        <f t="shared" si="172"/>
        <v/>
      </c>
      <c r="CL705" s="3" t="str">
        <f t="shared" si="175"/>
        <v/>
      </c>
      <c r="CM705" s="3" t="str">
        <f t="shared" si="175"/>
        <v/>
      </c>
      <c r="CN705" s="3" t="str">
        <f t="shared" si="175"/>
        <v/>
      </c>
      <c r="CO705" s="3" t="str">
        <f t="shared" si="175"/>
        <v/>
      </c>
      <c r="CP705" s="3" t="str">
        <f t="shared" si="175"/>
        <v/>
      </c>
      <c r="CQ705" s="3" t="str">
        <f t="shared" si="175"/>
        <v/>
      </c>
      <c r="CR705" s="3" t="str">
        <f t="shared" si="175"/>
        <v/>
      </c>
      <c r="CS705" s="3" t="str">
        <f t="shared" si="175"/>
        <v/>
      </c>
      <c r="CT705" s="3" t="str">
        <f t="shared" si="175"/>
        <v/>
      </c>
      <c r="CU705" s="3" t="str">
        <f t="shared" si="175"/>
        <v/>
      </c>
      <c r="CV705" s="3" t="str">
        <f t="shared" si="175"/>
        <v/>
      </c>
      <c r="CW705" s="3" t="str">
        <f t="shared" si="175"/>
        <v/>
      </c>
      <c r="CX705" s="3" t="str">
        <f t="shared" si="175"/>
        <v/>
      </c>
      <c r="CY705" s="3" t="str">
        <f t="shared" si="175"/>
        <v/>
      </c>
      <c r="CZ705" s="3" t="str">
        <f t="shared" si="175"/>
        <v/>
      </c>
      <c r="DA705" s="3" t="str">
        <f t="shared" si="176"/>
        <v/>
      </c>
      <c r="DB705" s="3" t="str">
        <f t="shared" si="176"/>
        <v/>
      </c>
      <c r="DC705" s="3" t="str">
        <f t="shared" si="176"/>
        <v/>
      </c>
      <c r="DD705" s="3" t="str">
        <f t="shared" si="174"/>
        <v/>
      </c>
      <c r="DE705" s="3" t="str">
        <f t="shared" si="174"/>
        <v/>
      </c>
      <c r="DF705" s="3" t="str">
        <f t="shared" si="174"/>
        <v/>
      </c>
      <c r="DG705" s="3" t="str">
        <f t="shared" si="174"/>
        <v/>
      </c>
      <c r="DH705" s="3" t="str">
        <f t="shared" si="166"/>
        <v/>
      </c>
      <c r="DI705" s="3" t="str">
        <f t="shared" si="166"/>
        <v/>
      </c>
      <c r="DJ705" s="3" t="str">
        <f t="shared" si="166"/>
        <v/>
      </c>
      <c r="DK705" s="3" t="str">
        <f t="shared" si="166"/>
        <v/>
      </c>
      <c r="DL705" s="3" t="str">
        <f t="shared" si="166"/>
        <v/>
      </c>
      <c r="DM705" s="3" t="str">
        <f t="shared" si="166"/>
        <v/>
      </c>
      <c r="DN705" s="3" t="str">
        <f t="shared" si="166"/>
        <v/>
      </c>
      <c r="DO705" s="3" t="str">
        <f t="shared" si="171"/>
        <v/>
      </c>
      <c r="DP705" s="3" t="str">
        <f t="shared" si="171"/>
        <v/>
      </c>
      <c r="DQ705" s="3" t="str">
        <f t="shared" si="168"/>
        <v/>
      </c>
      <c r="DR705" s="3" t="str">
        <f t="shared" ref="DR705:DV755" si="177">IF(BP705="Yes", DR$1,"")</f>
        <v/>
      </c>
      <c r="DS705" s="3" t="str">
        <f t="shared" si="177"/>
        <v/>
      </c>
      <c r="DT705" s="3" t="str">
        <f t="shared" si="177"/>
        <v/>
      </c>
      <c r="DU705" s="3" t="str">
        <f t="shared" si="177"/>
        <v/>
      </c>
      <c r="DV705" s="3" t="str">
        <f t="shared" si="177"/>
        <v/>
      </c>
    </row>
    <row r="706" spans="1:126" ht="60">
      <c r="A706" t="s">
        <v>115</v>
      </c>
      <c r="B706">
        <v>2021</v>
      </c>
      <c r="C706" t="s">
        <v>114</v>
      </c>
      <c r="D706">
        <v>106990</v>
      </c>
      <c r="E706" s="31">
        <v>1321220428623</v>
      </c>
      <c r="F706" t="s">
        <v>1025</v>
      </c>
      <c r="G706">
        <v>325199</v>
      </c>
      <c r="H706" t="s">
        <v>1026</v>
      </c>
      <c r="I706" t="s">
        <v>1027</v>
      </c>
      <c r="J706" t="s">
        <v>146</v>
      </c>
      <c r="K706" t="s">
        <v>148</v>
      </c>
      <c r="L706">
        <v>77641</v>
      </c>
      <c r="M706" s="3" t="str">
        <f t="shared" ref="M706:M769" si="178">_xlfn.TEXTJOIN(", ", TRUE, BU706:DV706)</f>
        <v>95. USED AS A REACTANT, 96. P101  FEEDSTOCKS</v>
      </c>
      <c r="N706" s="3" t="s">
        <v>53</v>
      </c>
      <c r="O706" s="84" t="s">
        <v>1426</v>
      </c>
      <c r="P706">
        <v>105</v>
      </c>
      <c r="Q706">
        <v>486</v>
      </c>
      <c r="R706">
        <v>591</v>
      </c>
      <c r="S706" s="3" t="s">
        <v>1405</v>
      </c>
      <c r="T706" s="3" t="s">
        <v>1405</v>
      </c>
      <c r="U706" s="3" t="s">
        <v>1405</v>
      </c>
      <c r="V706" s="3" t="s">
        <v>1405</v>
      </c>
      <c r="W706" s="3" t="s">
        <v>1405</v>
      </c>
      <c r="X706" s="3" t="s">
        <v>1405</v>
      </c>
      <c r="Y706" s="3" t="s">
        <v>1407</v>
      </c>
      <c r="Z706" s="3" t="s">
        <v>1407</v>
      </c>
      <c r="AA706" s="3" t="s">
        <v>1405</v>
      </c>
      <c r="AB706" s="3" t="s">
        <v>1405</v>
      </c>
      <c r="AC706" s="3" t="s">
        <v>1405</v>
      </c>
      <c r="AD706" s="3" t="s">
        <v>1405</v>
      </c>
      <c r="AE706" s="3" t="s">
        <v>1405</v>
      </c>
      <c r="AF706" s="3" t="s">
        <v>1405</v>
      </c>
      <c r="AG706" s="3" t="s">
        <v>1405</v>
      </c>
      <c r="AH706" s="3" t="s">
        <v>1405</v>
      </c>
      <c r="AI706" s="3" t="s">
        <v>1405</v>
      </c>
      <c r="AJ706" s="3" t="s">
        <v>1405</v>
      </c>
      <c r="AK706" s="3" t="s">
        <v>1405</v>
      </c>
      <c r="AL706" s="3" t="s">
        <v>1405</v>
      </c>
      <c r="AM706" s="3" t="s">
        <v>1405</v>
      </c>
      <c r="AN706" s="3" t="s">
        <v>1405</v>
      </c>
      <c r="AO706" s="3" t="s">
        <v>1405</v>
      </c>
      <c r="AP706" s="3" t="s">
        <v>1405</v>
      </c>
      <c r="AQ706" s="3" t="s">
        <v>1405</v>
      </c>
      <c r="AR706" s="3" t="s">
        <v>1405</v>
      </c>
      <c r="AS706" s="3" t="s">
        <v>1405</v>
      </c>
      <c r="AT706" s="3" t="s">
        <v>1405</v>
      </c>
      <c r="AU706" s="3" t="s">
        <v>1405</v>
      </c>
      <c r="AV706" s="3" t="s">
        <v>1405</v>
      </c>
      <c r="AW706" s="3" t="s">
        <v>1405</v>
      </c>
      <c r="AX706" s="3" t="s">
        <v>1405</v>
      </c>
      <c r="AY706" s="3" t="s">
        <v>1405</v>
      </c>
      <c r="AZ706" s="3" t="s">
        <v>1405</v>
      </c>
      <c r="BA706" s="3" t="s">
        <v>1405</v>
      </c>
      <c r="BB706" s="3" t="s">
        <v>1405</v>
      </c>
      <c r="BC706" s="3" t="s">
        <v>1405</v>
      </c>
      <c r="BD706" s="3" t="s">
        <v>1405</v>
      </c>
      <c r="BE706" s="3" t="s">
        <v>1405</v>
      </c>
      <c r="BF706" s="3" t="s">
        <v>1405</v>
      </c>
      <c r="BG706" s="3" t="s">
        <v>1405</v>
      </c>
      <c r="BH706" s="3" t="s">
        <v>1405</v>
      </c>
      <c r="BI706" s="3" t="s">
        <v>1405</v>
      </c>
      <c r="BJ706" s="3" t="s">
        <v>1405</v>
      </c>
      <c r="BK706" s="3" t="s">
        <v>1405</v>
      </c>
      <c r="BL706" s="3" t="s">
        <v>1405</v>
      </c>
      <c r="BM706" s="3" t="s">
        <v>1405</v>
      </c>
      <c r="BN706" s="3" t="s">
        <v>1405</v>
      </c>
      <c r="BO706" s="3" t="s">
        <v>1405</v>
      </c>
      <c r="BP706" s="3" t="s">
        <v>1405</v>
      </c>
      <c r="BQ706" s="3" t="s">
        <v>1405</v>
      </c>
      <c r="BR706" s="3" t="s">
        <v>1405</v>
      </c>
      <c r="BS706" s="3" t="s">
        <v>1405</v>
      </c>
      <c r="BT706" s="3" t="s">
        <v>1405</v>
      </c>
      <c r="BU706" s="3" t="str">
        <f t="shared" si="173"/>
        <v/>
      </c>
      <c r="BV706" s="3" t="str">
        <f t="shared" si="173"/>
        <v/>
      </c>
      <c r="BW706" s="3" t="str">
        <f t="shared" si="173"/>
        <v/>
      </c>
      <c r="BX706" s="3" t="str">
        <f t="shared" si="173"/>
        <v/>
      </c>
      <c r="BY706" s="3" t="str">
        <f t="shared" si="173"/>
        <v/>
      </c>
      <c r="BZ706" s="3" t="str">
        <f t="shared" si="173"/>
        <v/>
      </c>
      <c r="CA706" s="3" t="str">
        <f t="shared" si="173"/>
        <v>95. USED AS A REACTANT</v>
      </c>
      <c r="CB706" s="3" t="str">
        <f t="shared" si="173"/>
        <v>96. P101  FEEDSTOCKS</v>
      </c>
      <c r="CC706" s="3" t="str">
        <f t="shared" si="173"/>
        <v/>
      </c>
      <c r="CD706" s="3" t="str">
        <f t="shared" si="173"/>
        <v/>
      </c>
      <c r="CE706" s="3" t="str">
        <f t="shared" si="173"/>
        <v/>
      </c>
      <c r="CF706" s="3" t="str">
        <f t="shared" si="173"/>
        <v/>
      </c>
      <c r="CG706" s="3" t="str">
        <f t="shared" si="173"/>
        <v/>
      </c>
      <c r="CH706" s="3" t="str">
        <f t="shared" si="172"/>
        <v/>
      </c>
      <c r="CI706" s="3" t="str">
        <f t="shared" si="172"/>
        <v/>
      </c>
      <c r="CJ706" s="3" t="str">
        <f t="shared" si="172"/>
        <v/>
      </c>
      <c r="CK706" s="3" t="str">
        <f t="shared" si="172"/>
        <v/>
      </c>
      <c r="CL706" s="3" t="str">
        <f t="shared" si="175"/>
        <v/>
      </c>
      <c r="CM706" s="3" t="str">
        <f t="shared" si="175"/>
        <v/>
      </c>
      <c r="CN706" s="3" t="str">
        <f t="shared" si="175"/>
        <v/>
      </c>
      <c r="CO706" s="3" t="str">
        <f t="shared" si="175"/>
        <v/>
      </c>
      <c r="CP706" s="3" t="str">
        <f t="shared" si="175"/>
        <v/>
      </c>
      <c r="CQ706" s="3" t="str">
        <f t="shared" si="175"/>
        <v/>
      </c>
      <c r="CR706" s="3" t="str">
        <f t="shared" si="175"/>
        <v/>
      </c>
      <c r="CS706" s="3" t="str">
        <f t="shared" si="175"/>
        <v/>
      </c>
      <c r="CT706" s="3" t="str">
        <f t="shared" si="175"/>
        <v/>
      </c>
      <c r="CU706" s="3" t="str">
        <f t="shared" si="175"/>
        <v/>
      </c>
      <c r="CV706" s="3" t="str">
        <f t="shared" si="175"/>
        <v/>
      </c>
      <c r="CW706" s="3" t="str">
        <f t="shared" si="175"/>
        <v/>
      </c>
      <c r="CX706" s="3" t="str">
        <f t="shared" si="175"/>
        <v/>
      </c>
      <c r="CY706" s="3" t="str">
        <f t="shared" si="175"/>
        <v/>
      </c>
      <c r="CZ706" s="3" t="str">
        <f t="shared" si="175"/>
        <v/>
      </c>
      <c r="DA706" s="3" t="str">
        <f t="shared" si="176"/>
        <v/>
      </c>
      <c r="DB706" s="3" t="str">
        <f t="shared" si="176"/>
        <v/>
      </c>
      <c r="DC706" s="3" t="str">
        <f t="shared" si="176"/>
        <v/>
      </c>
      <c r="DD706" s="3" t="str">
        <f t="shared" si="174"/>
        <v/>
      </c>
      <c r="DE706" s="3" t="str">
        <f t="shared" si="174"/>
        <v/>
      </c>
      <c r="DF706" s="3" t="str">
        <f t="shared" si="174"/>
        <v/>
      </c>
      <c r="DG706" s="3" t="str">
        <f t="shared" si="174"/>
        <v/>
      </c>
      <c r="DH706" s="3" t="str">
        <f t="shared" si="166"/>
        <v/>
      </c>
      <c r="DI706" s="3" t="str">
        <f t="shared" si="166"/>
        <v/>
      </c>
      <c r="DJ706" s="3" t="str">
        <f t="shared" si="166"/>
        <v/>
      </c>
      <c r="DK706" s="3" t="str">
        <f t="shared" si="166"/>
        <v/>
      </c>
      <c r="DL706" s="3" t="str">
        <f t="shared" si="166"/>
        <v/>
      </c>
      <c r="DM706" s="3" t="str">
        <f t="shared" si="166"/>
        <v/>
      </c>
      <c r="DN706" s="3" t="str">
        <f t="shared" si="166"/>
        <v/>
      </c>
      <c r="DO706" s="3" t="str">
        <f t="shared" si="171"/>
        <v/>
      </c>
      <c r="DP706" s="3" t="str">
        <f t="shared" si="171"/>
        <v/>
      </c>
      <c r="DQ706" s="3" t="str">
        <f t="shared" si="171"/>
        <v/>
      </c>
      <c r="DR706" s="3" t="str">
        <f t="shared" si="177"/>
        <v/>
      </c>
      <c r="DS706" s="3" t="str">
        <f t="shared" si="177"/>
        <v/>
      </c>
      <c r="DT706" s="3" t="str">
        <f t="shared" si="177"/>
        <v/>
      </c>
      <c r="DU706" s="3" t="str">
        <f t="shared" si="177"/>
        <v/>
      </c>
      <c r="DV706" s="3" t="str">
        <f t="shared" si="177"/>
        <v/>
      </c>
    </row>
    <row r="707" spans="1:126" ht="105">
      <c r="A707" t="s">
        <v>115</v>
      </c>
      <c r="B707">
        <v>2016</v>
      </c>
      <c r="C707" t="s">
        <v>114</v>
      </c>
      <c r="D707">
        <v>106990</v>
      </c>
      <c r="E707" s="31">
        <v>1316215497177</v>
      </c>
      <c r="F707" t="s">
        <v>1028</v>
      </c>
      <c r="G707">
        <v>325110</v>
      </c>
      <c r="H707" t="s">
        <v>1029</v>
      </c>
      <c r="I707" t="s">
        <v>1030</v>
      </c>
      <c r="J707" t="s">
        <v>146</v>
      </c>
      <c r="K707" t="s">
        <v>148</v>
      </c>
      <c r="L707">
        <v>77640</v>
      </c>
      <c r="M707" s="3" t="str">
        <f t="shared" si="178"/>
        <v>89. PRODUCE THE CHEMICAL, 93. AS A BYPRODUCT, 94. AS A MANUFACTURED IMPURITY, 116. AS A PROCESS IMPURITY</v>
      </c>
      <c r="N707" s="3" t="s">
        <v>63</v>
      </c>
      <c r="O707" s="84" t="s">
        <v>1435</v>
      </c>
      <c r="P707">
        <v>2316</v>
      </c>
      <c r="Q707">
        <v>664</v>
      </c>
      <c r="R707">
        <v>2980</v>
      </c>
      <c r="S707" s="3" t="s">
        <v>1407</v>
      </c>
      <c r="T707" s="3" t="s">
        <v>1405</v>
      </c>
      <c r="U707" s="3" t="s">
        <v>1405</v>
      </c>
      <c r="V707" s="3" t="s">
        <v>1405</v>
      </c>
      <c r="W707" s="3" t="s">
        <v>1407</v>
      </c>
      <c r="X707" s="3" t="s">
        <v>1407</v>
      </c>
      <c r="Y707" s="3" t="s">
        <v>1405</v>
      </c>
      <c r="AE707" s="3" t="s">
        <v>1405</v>
      </c>
      <c r="AR707" s="3" t="s">
        <v>1405</v>
      </c>
      <c r="AS707" s="3" t="s">
        <v>1405</v>
      </c>
      <c r="AT707" s="3" t="s">
        <v>1407</v>
      </c>
      <c r="AV707" s="3" t="s">
        <v>1405</v>
      </c>
      <c r="BD707" s="3" t="s">
        <v>1405</v>
      </c>
      <c r="BK707" s="3" t="s">
        <v>1405</v>
      </c>
      <c r="BU707" s="3" t="str">
        <f t="shared" si="173"/>
        <v>89. PRODUCE THE CHEMICAL</v>
      </c>
      <c r="BV707" s="3" t="str">
        <f t="shared" si="173"/>
        <v/>
      </c>
      <c r="BW707" s="3" t="str">
        <f t="shared" si="173"/>
        <v/>
      </c>
      <c r="BX707" s="3" t="str">
        <f t="shared" si="173"/>
        <v/>
      </c>
      <c r="BY707" s="3" t="str">
        <f t="shared" si="173"/>
        <v>93. AS A BYPRODUCT</v>
      </c>
      <c r="BZ707" s="3" t="str">
        <f t="shared" si="173"/>
        <v>94. AS A MANUFACTURED IMPURITY</v>
      </c>
      <c r="CA707" s="3" t="str">
        <f t="shared" si="173"/>
        <v/>
      </c>
      <c r="CB707" s="3" t="str">
        <f t="shared" si="173"/>
        <v/>
      </c>
      <c r="CC707" s="3" t="str">
        <f t="shared" si="173"/>
        <v/>
      </c>
      <c r="CD707" s="3" t="str">
        <f t="shared" si="173"/>
        <v/>
      </c>
      <c r="CE707" s="3" t="str">
        <f t="shared" si="173"/>
        <v/>
      </c>
      <c r="CF707" s="3" t="str">
        <f t="shared" si="173"/>
        <v/>
      </c>
      <c r="CG707" s="3" t="str">
        <f t="shared" si="173"/>
        <v/>
      </c>
      <c r="CH707" s="3" t="str">
        <f t="shared" si="172"/>
        <v/>
      </c>
      <c r="CI707" s="3" t="str">
        <f t="shared" si="172"/>
        <v/>
      </c>
      <c r="CJ707" s="3" t="str">
        <f t="shared" si="172"/>
        <v/>
      </c>
      <c r="CK707" s="3" t="str">
        <f t="shared" si="172"/>
        <v/>
      </c>
      <c r="CL707" s="3" t="str">
        <f t="shared" si="175"/>
        <v/>
      </c>
      <c r="CM707" s="3" t="str">
        <f t="shared" si="175"/>
        <v/>
      </c>
      <c r="CN707" s="3" t="str">
        <f t="shared" si="175"/>
        <v/>
      </c>
      <c r="CO707" s="3" t="str">
        <f t="shared" si="175"/>
        <v/>
      </c>
      <c r="CP707" s="3" t="str">
        <f t="shared" si="175"/>
        <v/>
      </c>
      <c r="CQ707" s="3" t="str">
        <f t="shared" si="175"/>
        <v/>
      </c>
      <c r="CR707" s="3" t="str">
        <f t="shared" si="175"/>
        <v/>
      </c>
      <c r="CS707" s="3" t="str">
        <f t="shared" si="175"/>
        <v/>
      </c>
      <c r="CT707" s="3" t="str">
        <f t="shared" si="175"/>
        <v/>
      </c>
      <c r="CU707" s="3" t="str">
        <f t="shared" si="175"/>
        <v/>
      </c>
      <c r="CV707" s="3" t="str">
        <f t="shared" si="175"/>
        <v>116. AS A PROCESS IMPURITY</v>
      </c>
      <c r="CW707" s="3" t="str">
        <f t="shared" si="175"/>
        <v/>
      </c>
      <c r="CX707" s="3" t="str">
        <f t="shared" si="175"/>
        <v/>
      </c>
      <c r="CY707" s="3" t="str">
        <f t="shared" si="175"/>
        <v/>
      </c>
      <c r="CZ707" s="3" t="str">
        <f t="shared" si="175"/>
        <v/>
      </c>
      <c r="DA707" s="3" t="str">
        <f t="shared" si="176"/>
        <v/>
      </c>
      <c r="DB707" s="3" t="str">
        <f t="shared" si="176"/>
        <v/>
      </c>
      <c r="DC707" s="3" t="str">
        <f t="shared" si="176"/>
        <v/>
      </c>
      <c r="DD707" s="3" t="str">
        <f t="shared" si="174"/>
        <v/>
      </c>
      <c r="DE707" s="3" t="str">
        <f t="shared" si="174"/>
        <v/>
      </c>
      <c r="DF707" s="3" t="str">
        <f t="shared" si="174"/>
        <v/>
      </c>
      <c r="DG707" s="3" t="str">
        <f t="shared" si="174"/>
        <v/>
      </c>
      <c r="DH707" s="3" t="str">
        <f t="shared" si="166"/>
        <v/>
      </c>
      <c r="DI707" s="3" t="str">
        <f t="shared" si="166"/>
        <v/>
      </c>
      <c r="DJ707" s="3" t="str">
        <f t="shared" si="166"/>
        <v/>
      </c>
      <c r="DK707" s="3" t="str">
        <f t="shared" si="166"/>
        <v/>
      </c>
      <c r="DL707" s="3" t="str">
        <f t="shared" si="166"/>
        <v/>
      </c>
      <c r="DM707" s="3" t="str">
        <f t="shared" si="166"/>
        <v/>
      </c>
      <c r="DN707" s="3" t="str">
        <f t="shared" si="166"/>
        <v/>
      </c>
      <c r="DO707" s="3" t="str">
        <f t="shared" si="171"/>
        <v/>
      </c>
      <c r="DP707" s="3" t="str">
        <f t="shared" si="171"/>
        <v/>
      </c>
      <c r="DQ707" s="3" t="str">
        <f t="shared" si="171"/>
        <v/>
      </c>
      <c r="DR707" s="3" t="str">
        <f t="shared" si="177"/>
        <v/>
      </c>
      <c r="DS707" s="3" t="str">
        <f t="shared" si="177"/>
        <v/>
      </c>
      <c r="DT707" s="3" t="str">
        <f t="shared" si="177"/>
        <v/>
      </c>
      <c r="DU707" s="3" t="str">
        <f t="shared" si="177"/>
        <v/>
      </c>
      <c r="DV707" s="3" t="str">
        <f t="shared" si="177"/>
        <v/>
      </c>
    </row>
    <row r="708" spans="1:126" ht="105">
      <c r="A708" t="s">
        <v>115</v>
      </c>
      <c r="B708">
        <v>2017</v>
      </c>
      <c r="C708" t="s">
        <v>114</v>
      </c>
      <c r="D708">
        <v>106990</v>
      </c>
      <c r="E708" s="31">
        <v>1317216310045</v>
      </c>
      <c r="F708" t="s">
        <v>1028</v>
      </c>
      <c r="G708">
        <v>325110</v>
      </c>
      <c r="H708" t="s">
        <v>1029</v>
      </c>
      <c r="I708" t="s">
        <v>1030</v>
      </c>
      <c r="J708" t="s">
        <v>146</v>
      </c>
      <c r="K708" t="s">
        <v>148</v>
      </c>
      <c r="L708">
        <v>77640</v>
      </c>
      <c r="M708" s="3" t="str">
        <f t="shared" si="178"/>
        <v>89. PRODUCE THE CHEMICAL, 93. AS A BYPRODUCT, 94. AS A MANUFACTURED IMPURITY, 116. AS A PROCESS IMPURITY</v>
      </c>
      <c r="N708" s="3" t="s">
        <v>63</v>
      </c>
      <c r="O708" s="84" t="s">
        <v>1435</v>
      </c>
      <c r="P708">
        <v>1367</v>
      </c>
      <c r="Q708">
        <v>2420</v>
      </c>
      <c r="R708">
        <v>3787</v>
      </c>
      <c r="S708" s="3" t="s">
        <v>1407</v>
      </c>
      <c r="T708" s="3" t="s">
        <v>1405</v>
      </c>
      <c r="U708" s="3" t="s">
        <v>1405</v>
      </c>
      <c r="V708" s="3" t="s">
        <v>1405</v>
      </c>
      <c r="W708" s="3" t="s">
        <v>1407</v>
      </c>
      <c r="X708" s="3" t="s">
        <v>1407</v>
      </c>
      <c r="Y708" s="3" t="s">
        <v>1405</v>
      </c>
      <c r="AE708" s="3" t="s">
        <v>1405</v>
      </c>
      <c r="AR708" s="3" t="s">
        <v>1405</v>
      </c>
      <c r="AS708" s="3" t="s">
        <v>1405</v>
      </c>
      <c r="AT708" s="3" t="s">
        <v>1407</v>
      </c>
      <c r="AV708" s="3" t="s">
        <v>1405</v>
      </c>
      <c r="BD708" s="3" t="s">
        <v>1405</v>
      </c>
      <c r="BK708" s="3" t="s">
        <v>1405</v>
      </c>
      <c r="BU708" s="3" t="str">
        <f t="shared" si="173"/>
        <v>89. PRODUCE THE CHEMICAL</v>
      </c>
      <c r="BV708" s="3" t="str">
        <f t="shared" si="173"/>
        <v/>
      </c>
      <c r="BW708" s="3" t="str">
        <f t="shared" si="173"/>
        <v/>
      </c>
      <c r="BX708" s="3" t="str">
        <f t="shared" si="173"/>
        <v/>
      </c>
      <c r="BY708" s="3" t="str">
        <f t="shared" si="173"/>
        <v>93. AS A BYPRODUCT</v>
      </c>
      <c r="BZ708" s="3" t="str">
        <f t="shared" si="173"/>
        <v>94. AS A MANUFACTURED IMPURITY</v>
      </c>
      <c r="CA708" s="3" t="str">
        <f t="shared" si="173"/>
        <v/>
      </c>
      <c r="CB708" s="3" t="str">
        <f t="shared" si="173"/>
        <v/>
      </c>
      <c r="CC708" s="3" t="str">
        <f t="shared" si="173"/>
        <v/>
      </c>
      <c r="CD708" s="3" t="str">
        <f t="shared" si="173"/>
        <v/>
      </c>
      <c r="CE708" s="3" t="str">
        <f t="shared" si="173"/>
        <v/>
      </c>
      <c r="CF708" s="3" t="str">
        <f t="shared" si="173"/>
        <v/>
      </c>
      <c r="CG708" s="3" t="str">
        <f t="shared" si="173"/>
        <v/>
      </c>
      <c r="CH708" s="3" t="str">
        <f t="shared" si="172"/>
        <v/>
      </c>
      <c r="CI708" s="3" t="str">
        <f t="shared" si="172"/>
        <v/>
      </c>
      <c r="CJ708" s="3" t="str">
        <f t="shared" si="172"/>
        <v/>
      </c>
      <c r="CK708" s="3" t="str">
        <f t="shared" si="172"/>
        <v/>
      </c>
      <c r="CL708" s="3" t="str">
        <f t="shared" si="175"/>
        <v/>
      </c>
      <c r="CM708" s="3" t="str">
        <f t="shared" si="175"/>
        <v/>
      </c>
      <c r="CN708" s="3" t="str">
        <f t="shared" si="175"/>
        <v/>
      </c>
      <c r="CO708" s="3" t="str">
        <f t="shared" si="175"/>
        <v/>
      </c>
      <c r="CP708" s="3" t="str">
        <f t="shared" si="175"/>
        <v/>
      </c>
      <c r="CQ708" s="3" t="str">
        <f t="shared" si="175"/>
        <v/>
      </c>
      <c r="CR708" s="3" t="str">
        <f t="shared" si="175"/>
        <v/>
      </c>
      <c r="CS708" s="3" t="str">
        <f t="shared" si="175"/>
        <v/>
      </c>
      <c r="CT708" s="3" t="str">
        <f t="shared" si="175"/>
        <v/>
      </c>
      <c r="CU708" s="3" t="str">
        <f t="shared" si="175"/>
        <v/>
      </c>
      <c r="CV708" s="3" t="str">
        <f t="shared" si="175"/>
        <v>116. AS A PROCESS IMPURITY</v>
      </c>
      <c r="CW708" s="3" t="str">
        <f t="shared" si="175"/>
        <v/>
      </c>
      <c r="CX708" s="3" t="str">
        <f t="shared" si="175"/>
        <v/>
      </c>
      <c r="CY708" s="3" t="str">
        <f t="shared" si="175"/>
        <v/>
      </c>
      <c r="CZ708" s="3" t="str">
        <f t="shared" si="175"/>
        <v/>
      </c>
      <c r="DA708" s="3" t="str">
        <f t="shared" si="176"/>
        <v/>
      </c>
      <c r="DB708" s="3" t="str">
        <f t="shared" si="176"/>
        <v/>
      </c>
      <c r="DC708" s="3" t="str">
        <f t="shared" si="176"/>
        <v/>
      </c>
      <c r="DD708" s="3" t="str">
        <f t="shared" si="174"/>
        <v/>
      </c>
      <c r="DE708" s="3" t="str">
        <f t="shared" si="174"/>
        <v/>
      </c>
      <c r="DF708" s="3" t="str">
        <f t="shared" si="174"/>
        <v/>
      </c>
      <c r="DG708" s="3" t="str">
        <f t="shared" si="174"/>
        <v/>
      </c>
      <c r="DH708" s="3" t="str">
        <f t="shared" si="166"/>
        <v/>
      </c>
      <c r="DI708" s="3" t="str">
        <f t="shared" si="166"/>
        <v/>
      </c>
      <c r="DJ708" s="3" t="str">
        <f t="shared" si="166"/>
        <v/>
      </c>
      <c r="DK708" s="3" t="str">
        <f t="shared" si="166"/>
        <v/>
      </c>
      <c r="DL708" s="3" t="str">
        <f t="shared" si="166"/>
        <v/>
      </c>
      <c r="DM708" s="3" t="str">
        <f t="shared" si="166"/>
        <v/>
      </c>
      <c r="DN708" s="3" t="str">
        <f t="shared" si="166"/>
        <v/>
      </c>
      <c r="DO708" s="3" t="str">
        <f t="shared" si="171"/>
        <v/>
      </c>
      <c r="DP708" s="3" t="str">
        <f t="shared" si="171"/>
        <v/>
      </c>
      <c r="DQ708" s="3" t="str">
        <f t="shared" si="171"/>
        <v/>
      </c>
      <c r="DR708" s="3" t="str">
        <f t="shared" si="177"/>
        <v/>
      </c>
      <c r="DS708" s="3" t="str">
        <f t="shared" si="177"/>
        <v/>
      </c>
      <c r="DT708" s="3" t="str">
        <f t="shared" si="177"/>
        <v/>
      </c>
      <c r="DU708" s="3" t="str">
        <f t="shared" si="177"/>
        <v/>
      </c>
      <c r="DV708" s="3" t="str">
        <f t="shared" si="177"/>
        <v/>
      </c>
    </row>
    <row r="709" spans="1:126" ht="105">
      <c r="A709" t="s">
        <v>115</v>
      </c>
      <c r="B709">
        <v>2018</v>
      </c>
      <c r="C709" t="s">
        <v>114</v>
      </c>
      <c r="D709">
        <v>106990</v>
      </c>
      <c r="E709" s="31">
        <v>1318217335621</v>
      </c>
      <c r="F709" t="s">
        <v>1028</v>
      </c>
      <c r="G709">
        <v>325110</v>
      </c>
      <c r="H709" t="s">
        <v>1029</v>
      </c>
      <c r="I709" t="s">
        <v>1030</v>
      </c>
      <c r="J709" t="s">
        <v>146</v>
      </c>
      <c r="K709" t="s">
        <v>148</v>
      </c>
      <c r="L709">
        <v>77640</v>
      </c>
      <c r="M709" s="3" t="str">
        <f t="shared" si="178"/>
        <v>89. PRODUCE THE CHEMICAL, 93. AS A BYPRODUCT, 94. AS A MANUFACTURED IMPURITY, 116. AS A PROCESS IMPURITY</v>
      </c>
      <c r="N709" s="3" t="s">
        <v>63</v>
      </c>
      <c r="O709" s="84" t="s">
        <v>1435</v>
      </c>
      <c r="P709">
        <v>1664</v>
      </c>
      <c r="Q709">
        <v>2419</v>
      </c>
      <c r="R709">
        <v>4083</v>
      </c>
      <c r="S709" s="3" t="s">
        <v>1407</v>
      </c>
      <c r="T709" s="3" t="s">
        <v>1405</v>
      </c>
      <c r="U709" s="3" t="s">
        <v>1405</v>
      </c>
      <c r="V709" s="3" t="s">
        <v>1405</v>
      </c>
      <c r="W709" s="3" t="s">
        <v>1407</v>
      </c>
      <c r="X709" s="3" t="s">
        <v>1407</v>
      </c>
      <c r="Y709" s="3" t="s">
        <v>1405</v>
      </c>
      <c r="Z709" s="3" t="s">
        <v>1405</v>
      </c>
      <c r="AA709" s="3" t="s">
        <v>1405</v>
      </c>
      <c r="AB709" s="3" t="s">
        <v>1405</v>
      </c>
      <c r="AC709" s="3" t="s">
        <v>1405</v>
      </c>
      <c r="AD709" s="3" t="s">
        <v>1405</v>
      </c>
      <c r="AE709" s="3" t="s">
        <v>1405</v>
      </c>
      <c r="AF709" s="3" t="s">
        <v>1405</v>
      </c>
      <c r="AG709" s="3" t="s">
        <v>1405</v>
      </c>
      <c r="AH709" s="3" t="s">
        <v>1405</v>
      </c>
      <c r="AI709" s="3" t="s">
        <v>1405</v>
      </c>
      <c r="AJ709" s="3" t="s">
        <v>1405</v>
      </c>
      <c r="AK709" s="3" t="s">
        <v>1405</v>
      </c>
      <c r="AL709" s="3" t="s">
        <v>1405</v>
      </c>
      <c r="AM709" s="3" t="s">
        <v>1405</v>
      </c>
      <c r="AN709" s="3" t="s">
        <v>1405</v>
      </c>
      <c r="AO709" s="3" t="s">
        <v>1405</v>
      </c>
      <c r="AP709" s="3" t="s">
        <v>1405</v>
      </c>
      <c r="AQ709" s="3" t="s">
        <v>1405</v>
      </c>
      <c r="AR709" s="3" t="s">
        <v>1405</v>
      </c>
      <c r="AS709" s="3" t="s">
        <v>1405</v>
      </c>
      <c r="AT709" s="3" t="s">
        <v>1407</v>
      </c>
      <c r="AU709" s="3" t="s">
        <v>1405</v>
      </c>
      <c r="AV709" s="3" t="s">
        <v>1405</v>
      </c>
      <c r="AW709" s="3" t="s">
        <v>1405</v>
      </c>
      <c r="AX709" s="3" t="s">
        <v>1405</v>
      </c>
      <c r="AY709" s="3" t="s">
        <v>1405</v>
      </c>
      <c r="AZ709" s="3" t="s">
        <v>1405</v>
      </c>
      <c r="BA709" s="3" t="s">
        <v>1405</v>
      </c>
      <c r="BB709" s="3" t="s">
        <v>1405</v>
      </c>
      <c r="BC709" s="3" t="s">
        <v>1405</v>
      </c>
      <c r="BD709" s="3" t="s">
        <v>1405</v>
      </c>
      <c r="BE709" s="3" t="s">
        <v>1405</v>
      </c>
      <c r="BF709" s="3" t="s">
        <v>1405</v>
      </c>
      <c r="BG709" s="3" t="s">
        <v>1405</v>
      </c>
      <c r="BH709" s="3" t="s">
        <v>1405</v>
      </c>
      <c r="BI709" s="3" t="s">
        <v>1405</v>
      </c>
      <c r="BJ709" s="3" t="s">
        <v>1405</v>
      </c>
      <c r="BK709" s="3" t="s">
        <v>1405</v>
      </c>
      <c r="BL709" s="3" t="s">
        <v>1405</v>
      </c>
      <c r="BM709" s="3" t="s">
        <v>1405</v>
      </c>
      <c r="BN709" s="3" t="s">
        <v>1405</v>
      </c>
      <c r="BO709" s="3" t="s">
        <v>1405</v>
      </c>
      <c r="BP709" s="3" t="s">
        <v>1405</v>
      </c>
      <c r="BQ709" s="3" t="s">
        <v>1405</v>
      </c>
      <c r="BR709" s="3" t="s">
        <v>1405</v>
      </c>
      <c r="BS709" s="3" t="s">
        <v>1405</v>
      </c>
      <c r="BT709" s="3" t="s">
        <v>1405</v>
      </c>
      <c r="BU709" s="3" t="str">
        <f t="shared" si="173"/>
        <v>89. PRODUCE THE CHEMICAL</v>
      </c>
      <c r="BV709" s="3" t="str">
        <f t="shared" si="173"/>
        <v/>
      </c>
      <c r="BW709" s="3" t="str">
        <f t="shared" si="173"/>
        <v/>
      </c>
      <c r="BX709" s="3" t="str">
        <f t="shared" si="173"/>
        <v/>
      </c>
      <c r="BY709" s="3" t="str">
        <f t="shared" si="173"/>
        <v>93. AS A BYPRODUCT</v>
      </c>
      <c r="BZ709" s="3" t="str">
        <f t="shared" si="173"/>
        <v>94. AS A MANUFACTURED IMPURITY</v>
      </c>
      <c r="CA709" s="3" t="str">
        <f t="shared" si="173"/>
        <v/>
      </c>
      <c r="CB709" s="3" t="str">
        <f t="shared" si="173"/>
        <v/>
      </c>
      <c r="CC709" s="3" t="str">
        <f t="shared" si="173"/>
        <v/>
      </c>
      <c r="CD709" s="3" t="str">
        <f t="shared" si="173"/>
        <v/>
      </c>
      <c r="CE709" s="3" t="str">
        <f t="shared" si="173"/>
        <v/>
      </c>
      <c r="CF709" s="3" t="str">
        <f t="shared" si="173"/>
        <v/>
      </c>
      <c r="CG709" s="3" t="str">
        <f t="shared" si="173"/>
        <v/>
      </c>
      <c r="CH709" s="3" t="str">
        <f t="shared" si="172"/>
        <v/>
      </c>
      <c r="CI709" s="3" t="str">
        <f t="shared" si="172"/>
        <v/>
      </c>
      <c r="CJ709" s="3" t="str">
        <f t="shared" si="172"/>
        <v/>
      </c>
      <c r="CK709" s="3" t="str">
        <f t="shared" si="172"/>
        <v/>
      </c>
      <c r="CL709" s="3" t="str">
        <f t="shared" si="175"/>
        <v/>
      </c>
      <c r="CM709" s="3" t="str">
        <f t="shared" si="175"/>
        <v/>
      </c>
      <c r="CN709" s="3" t="str">
        <f t="shared" si="175"/>
        <v/>
      </c>
      <c r="CO709" s="3" t="str">
        <f t="shared" si="175"/>
        <v/>
      </c>
      <c r="CP709" s="3" t="str">
        <f t="shared" si="175"/>
        <v/>
      </c>
      <c r="CQ709" s="3" t="str">
        <f t="shared" si="175"/>
        <v/>
      </c>
      <c r="CR709" s="3" t="str">
        <f t="shared" si="175"/>
        <v/>
      </c>
      <c r="CS709" s="3" t="str">
        <f t="shared" si="175"/>
        <v/>
      </c>
      <c r="CT709" s="3" t="str">
        <f t="shared" si="175"/>
        <v/>
      </c>
      <c r="CU709" s="3" t="str">
        <f t="shared" si="175"/>
        <v/>
      </c>
      <c r="CV709" s="3" t="str">
        <f t="shared" si="175"/>
        <v>116. AS A PROCESS IMPURITY</v>
      </c>
      <c r="CW709" s="3" t="str">
        <f t="shared" si="175"/>
        <v/>
      </c>
      <c r="CX709" s="3" t="str">
        <f t="shared" si="175"/>
        <v/>
      </c>
      <c r="CY709" s="3" t="str">
        <f t="shared" si="175"/>
        <v/>
      </c>
      <c r="CZ709" s="3" t="str">
        <f t="shared" si="175"/>
        <v/>
      </c>
      <c r="DA709" s="3" t="str">
        <f t="shared" si="176"/>
        <v/>
      </c>
      <c r="DB709" s="3" t="str">
        <f t="shared" si="176"/>
        <v/>
      </c>
      <c r="DC709" s="3" t="str">
        <f t="shared" si="176"/>
        <v/>
      </c>
      <c r="DD709" s="3" t="str">
        <f t="shared" si="174"/>
        <v/>
      </c>
      <c r="DE709" s="3" t="str">
        <f t="shared" si="174"/>
        <v/>
      </c>
      <c r="DF709" s="3" t="str">
        <f t="shared" si="174"/>
        <v/>
      </c>
      <c r="DG709" s="3" t="str">
        <f t="shared" si="174"/>
        <v/>
      </c>
      <c r="DH709" s="3" t="str">
        <f t="shared" si="166"/>
        <v/>
      </c>
      <c r="DI709" s="3" t="str">
        <f t="shared" si="166"/>
        <v/>
      </c>
      <c r="DJ709" s="3" t="str">
        <f t="shared" si="166"/>
        <v/>
      </c>
      <c r="DK709" s="3" t="str">
        <f t="shared" si="166"/>
        <v/>
      </c>
      <c r="DL709" s="3" t="str">
        <f t="shared" si="166"/>
        <v/>
      </c>
      <c r="DM709" s="3" t="str">
        <f t="shared" si="166"/>
        <v/>
      </c>
      <c r="DN709" s="3" t="str">
        <f t="shared" si="166"/>
        <v/>
      </c>
      <c r="DO709" s="3" t="str">
        <f t="shared" si="171"/>
        <v/>
      </c>
      <c r="DP709" s="3" t="str">
        <f t="shared" si="171"/>
        <v/>
      </c>
      <c r="DQ709" s="3" t="str">
        <f t="shared" si="171"/>
        <v/>
      </c>
      <c r="DR709" s="3" t="str">
        <f t="shared" si="177"/>
        <v/>
      </c>
      <c r="DS709" s="3" t="str">
        <f t="shared" si="177"/>
        <v/>
      </c>
      <c r="DT709" s="3" t="str">
        <f t="shared" si="177"/>
        <v/>
      </c>
      <c r="DU709" s="3" t="str">
        <f t="shared" si="177"/>
        <v/>
      </c>
      <c r="DV709" s="3" t="str">
        <f t="shared" si="177"/>
        <v/>
      </c>
    </row>
    <row r="710" spans="1:126" ht="105">
      <c r="A710" t="s">
        <v>115</v>
      </c>
      <c r="B710">
        <v>2019</v>
      </c>
      <c r="C710" t="s">
        <v>114</v>
      </c>
      <c r="D710">
        <v>106990</v>
      </c>
      <c r="E710" s="31">
        <v>1319218247171</v>
      </c>
      <c r="F710" t="s">
        <v>1028</v>
      </c>
      <c r="G710">
        <v>325110</v>
      </c>
      <c r="H710" t="s">
        <v>1029</v>
      </c>
      <c r="I710" t="s">
        <v>1030</v>
      </c>
      <c r="J710" t="s">
        <v>146</v>
      </c>
      <c r="K710" t="s">
        <v>148</v>
      </c>
      <c r="L710">
        <v>77640</v>
      </c>
      <c r="M710" s="3" t="str">
        <f t="shared" si="178"/>
        <v>89. PRODUCE THE CHEMICAL, 93. AS A BYPRODUCT, 94. AS A MANUFACTURED IMPURITY, 116. AS A PROCESS IMPURITY</v>
      </c>
      <c r="N710" s="3" t="s">
        <v>63</v>
      </c>
      <c r="O710" s="84" t="s">
        <v>1435</v>
      </c>
      <c r="P710">
        <v>1583</v>
      </c>
      <c r="Q710">
        <v>763</v>
      </c>
      <c r="R710">
        <v>2346</v>
      </c>
      <c r="S710" s="3" t="s">
        <v>1407</v>
      </c>
      <c r="T710" s="3" t="s">
        <v>1405</v>
      </c>
      <c r="U710" s="3" t="s">
        <v>1405</v>
      </c>
      <c r="V710" s="3" t="s">
        <v>1405</v>
      </c>
      <c r="W710" s="3" t="s">
        <v>1407</v>
      </c>
      <c r="X710" s="3" t="s">
        <v>1407</v>
      </c>
      <c r="Y710" s="3" t="s">
        <v>1405</v>
      </c>
      <c r="Z710" s="3" t="s">
        <v>1405</v>
      </c>
      <c r="AA710" s="3" t="s">
        <v>1405</v>
      </c>
      <c r="AB710" s="3" t="s">
        <v>1405</v>
      </c>
      <c r="AC710" s="3" t="s">
        <v>1405</v>
      </c>
      <c r="AD710" s="3" t="s">
        <v>1405</v>
      </c>
      <c r="AE710" s="3" t="s">
        <v>1405</v>
      </c>
      <c r="AF710" s="3" t="s">
        <v>1405</v>
      </c>
      <c r="AG710" s="3" t="s">
        <v>1405</v>
      </c>
      <c r="AH710" s="3" t="s">
        <v>1405</v>
      </c>
      <c r="AI710" s="3" t="s">
        <v>1405</v>
      </c>
      <c r="AJ710" s="3" t="s">
        <v>1405</v>
      </c>
      <c r="AK710" s="3" t="s">
        <v>1405</v>
      </c>
      <c r="AL710" s="3" t="s">
        <v>1405</v>
      </c>
      <c r="AM710" s="3" t="s">
        <v>1405</v>
      </c>
      <c r="AN710" s="3" t="s">
        <v>1405</v>
      </c>
      <c r="AO710" s="3" t="s">
        <v>1405</v>
      </c>
      <c r="AP710" s="3" t="s">
        <v>1405</v>
      </c>
      <c r="AQ710" s="3" t="s">
        <v>1405</v>
      </c>
      <c r="AR710" s="3" t="s">
        <v>1405</v>
      </c>
      <c r="AS710" s="3" t="s">
        <v>1405</v>
      </c>
      <c r="AT710" s="3" t="s">
        <v>1407</v>
      </c>
      <c r="AU710" s="3" t="s">
        <v>1405</v>
      </c>
      <c r="AV710" s="3" t="s">
        <v>1405</v>
      </c>
      <c r="AW710" s="3" t="s">
        <v>1405</v>
      </c>
      <c r="AX710" s="3" t="s">
        <v>1405</v>
      </c>
      <c r="AY710" s="3" t="s">
        <v>1405</v>
      </c>
      <c r="AZ710" s="3" t="s">
        <v>1405</v>
      </c>
      <c r="BA710" s="3" t="s">
        <v>1405</v>
      </c>
      <c r="BB710" s="3" t="s">
        <v>1405</v>
      </c>
      <c r="BC710" s="3" t="s">
        <v>1405</v>
      </c>
      <c r="BD710" s="3" t="s">
        <v>1405</v>
      </c>
      <c r="BE710" s="3" t="s">
        <v>1405</v>
      </c>
      <c r="BF710" s="3" t="s">
        <v>1405</v>
      </c>
      <c r="BG710" s="3" t="s">
        <v>1405</v>
      </c>
      <c r="BH710" s="3" t="s">
        <v>1405</v>
      </c>
      <c r="BI710" s="3" t="s">
        <v>1405</v>
      </c>
      <c r="BJ710" s="3" t="s">
        <v>1405</v>
      </c>
      <c r="BK710" s="3" t="s">
        <v>1405</v>
      </c>
      <c r="BL710" s="3" t="s">
        <v>1405</v>
      </c>
      <c r="BM710" s="3" t="s">
        <v>1405</v>
      </c>
      <c r="BN710" s="3" t="s">
        <v>1405</v>
      </c>
      <c r="BO710" s="3" t="s">
        <v>1405</v>
      </c>
      <c r="BP710" s="3" t="s">
        <v>1405</v>
      </c>
      <c r="BQ710" s="3" t="s">
        <v>1405</v>
      </c>
      <c r="BR710" s="3" t="s">
        <v>1405</v>
      </c>
      <c r="BS710" s="3" t="s">
        <v>1405</v>
      </c>
      <c r="BT710" s="3" t="s">
        <v>1405</v>
      </c>
      <c r="BU710" s="3" t="str">
        <f t="shared" si="173"/>
        <v>89. PRODUCE THE CHEMICAL</v>
      </c>
      <c r="BV710" s="3" t="str">
        <f t="shared" si="173"/>
        <v/>
      </c>
      <c r="BW710" s="3" t="str">
        <f t="shared" si="173"/>
        <v/>
      </c>
      <c r="BX710" s="3" t="str">
        <f t="shared" si="173"/>
        <v/>
      </c>
      <c r="BY710" s="3" t="str">
        <f t="shared" si="173"/>
        <v>93. AS A BYPRODUCT</v>
      </c>
      <c r="BZ710" s="3" t="str">
        <f t="shared" si="173"/>
        <v>94. AS A MANUFACTURED IMPURITY</v>
      </c>
      <c r="CA710" s="3" t="str">
        <f t="shared" si="173"/>
        <v/>
      </c>
      <c r="CB710" s="3" t="str">
        <f t="shared" si="173"/>
        <v/>
      </c>
      <c r="CC710" s="3" t="str">
        <f t="shared" ref="CC710:CO748" si="179">IF(AA710="Yes", CC$1,"")</f>
        <v/>
      </c>
      <c r="CD710" s="3" t="str">
        <f t="shared" si="179"/>
        <v/>
      </c>
      <c r="CE710" s="3" t="str">
        <f t="shared" si="179"/>
        <v/>
      </c>
      <c r="CF710" s="3" t="str">
        <f t="shared" si="179"/>
        <v/>
      </c>
      <c r="CG710" s="3" t="str">
        <f t="shared" si="179"/>
        <v/>
      </c>
      <c r="CH710" s="3" t="str">
        <f t="shared" si="172"/>
        <v/>
      </c>
      <c r="CI710" s="3" t="str">
        <f t="shared" si="172"/>
        <v/>
      </c>
      <c r="CJ710" s="3" t="str">
        <f t="shared" si="172"/>
        <v/>
      </c>
      <c r="CK710" s="3" t="str">
        <f t="shared" si="172"/>
        <v/>
      </c>
      <c r="CL710" s="3" t="str">
        <f t="shared" si="175"/>
        <v/>
      </c>
      <c r="CM710" s="3" t="str">
        <f t="shared" si="175"/>
        <v/>
      </c>
      <c r="CN710" s="3" t="str">
        <f t="shared" si="175"/>
        <v/>
      </c>
      <c r="CO710" s="3" t="str">
        <f t="shared" si="175"/>
        <v/>
      </c>
      <c r="CP710" s="3" t="str">
        <f t="shared" si="175"/>
        <v/>
      </c>
      <c r="CQ710" s="3" t="str">
        <f t="shared" si="175"/>
        <v/>
      </c>
      <c r="CR710" s="3" t="str">
        <f t="shared" si="175"/>
        <v/>
      </c>
      <c r="CS710" s="3" t="str">
        <f t="shared" si="175"/>
        <v/>
      </c>
      <c r="CT710" s="3" t="str">
        <f t="shared" si="175"/>
        <v/>
      </c>
      <c r="CU710" s="3" t="str">
        <f t="shared" si="175"/>
        <v/>
      </c>
      <c r="CV710" s="3" t="str">
        <f t="shared" si="175"/>
        <v>116. AS A PROCESS IMPURITY</v>
      </c>
      <c r="CW710" s="3" t="str">
        <f t="shared" si="175"/>
        <v/>
      </c>
      <c r="CX710" s="3" t="str">
        <f t="shared" si="175"/>
        <v/>
      </c>
      <c r="CY710" s="3" t="str">
        <f t="shared" si="175"/>
        <v/>
      </c>
      <c r="CZ710" s="3" t="str">
        <f t="shared" si="175"/>
        <v/>
      </c>
      <c r="DA710" s="3" t="str">
        <f t="shared" si="176"/>
        <v/>
      </c>
      <c r="DB710" s="3" t="str">
        <f t="shared" si="176"/>
        <v/>
      </c>
      <c r="DC710" s="3" t="str">
        <f t="shared" si="176"/>
        <v/>
      </c>
      <c r="DD710" s="3" t="str">
        <f t="shared" si="174"/>
        <v/>
      </c>
      <c r="DE710" s="3" t="str">
        <f t="shared" si="174"/>
        <v/>
      </c>
      <c r="DF710" s="3" t="str">
        <f t="shared" si="174"/>
        <v/>
      </c>
      <c r="DG710" s="3" t="str">
        <f t="shared" si="174"/>
        <v/>
      </c>
      <c r="DH710" s="3" t="str">
        <f t="shared" si="166"/>
        <v/>
      </c>
      <c r="DI710" s="3" t="str">
        <f t="shared" si="166"/>
        <v/>
      </c>
      <c r="DJ710" s="3" t="str">
        <f t="shared" si="166"/>
        <v/>
      </c>
      <c r="DK710" s="3" t="str">
        <f t="shared" si="166"/>
        <v/>
      </c>
      <c r="DL710" s="3" t="str">
        <f t="shared" si="166"/>
        <v/>
      </c>
      <c r="DM710" s="3" t="str">
        <f t="shared" si="166"/>
        <v/>
      </c>
      <c r="DN710" s="3" t="str">
        <f t="shared" si="166"/>
        <v/>
      </c>
      <c r="DO710" s="3" t="str">
        <f t="shared" si="171"/>
        <v/>
      </c>
      <c r="DP710" s="3" t="str">
        <f t="shared" si="171"/>
        <v/>
      </c>
      <c r="DQ710" s="3" t="str">
        <f t="shared" si="171"/>
        <v/>
      </c>
      <c r="DR710" s="3" t="str">
        <f t="shared" si="177"/>
        <v/>
      </c>
      <c r="DS710" s="3" t="str">
        <f t="shared" si="177"/>
        <v/>
      </c>
      <c r="DT710" s="3" t="str">
        <f t="shared" si="177"/>
        <v/>
      </c>
      <c r="DU710" s="3" t="str">
        <f t="shared" si="177"/>
        <v/>
      </c>
      <c r="DV710" s="3" t="str">
        <f t="shared" si="177"/>
        <v/>
      </c>
    </row>
    <row r="711" spans="1:126" ht="105">
      <c r="A711" t="s">
        <v>115</v>
      </c>
      <c r="B711">
        <v>2020</v>
      </c>
      <c r="C711" t="s">
        <v>114</v>
      </c>
      <c r="D711">
        <v>106990</v>
      </c>
      <c r="E711" s="31">
        <v>1320219339847</v>
      </c>
      <c r="F711" t="s">
        <v>1028</v>
      </c>
      <c r="G711">
        <v>325110</v>
      </c>
      <c r="H711" t="s">
        <v>1029</v>
      </c>
      <c r="I711" t="s">
        <v>1030</v>
      </c>
      <c r="J711" t="s">
        <v>146</v>
      </c>
      <c r="K711" t="s">
        <v>148</v>
      </c>
      <c r="L711">
        <v>77640</v>
      </c>
      <c r="M711" s="3" t="str">
        <f t="shared" si="178"/>
        <v>89. PRODUCE THE CHEMICAL, 93. AS A BYPRODUCT, 94. AS A MANUFACTURED IMPURITY, 95. USED AS A REACTANT, 98. P103  INTERMEDIATES</v>
      </c>
      <c r="N711" s="3" t="s">
        <v>63</v>
      </c>
      <c r="O711" s="84" t="s">
        <v>1435</v>
      </c>
      <c r="P711">
        <v>1559</v>
      </c>
      <c r="Q711">
        <v>1021</v>
      </c>
      <c r="R711">
        <v>2580</v>
      </c>
      <c r="S711" s="3" t="s">
        <v>1407</v>
      </c>
      <c r="T711" s="3" t="s">
        <v>1405</v>
      </c>
      <c r="U711" s="3" t="s">
        <v>1405</v>
      </c>
      <c r="V711" s="3" t="s">
        <v>1405</v>
      </c>
      <c r="W711" s="3" t="s">
        <v>1407</v>
      </c>
      <c r="X711" s="3" t="s">
        <v>1407</v>
      </c>
      <c r="Y711" s="3" t="s">
        <v>1407</v>
      </c>
      <c r="Z711" s="3" t="s">
        <v>1405</v>
      </c>
      <c r="AA711" s="3" t="s">
        <v>1405</v>
      </c>
      <c r="AB711" s="3" t="s">
        <v>1407</v>
      </c>
      <c r="AC711" s="3" t="s">
        <v>1405</v>
      </c>
      <c r="AD711" s="3" t="s">
        <v>1405</v>
      </c>
      <c r="AE711" s="3" t="s">
        <v>1405</v>
      </c>
      <c r="AF711" s="3" t="s">
        <v>1405</v>
      </c>
      <c r="AG711" s="3" t="s">
        <v>1405</v>
      </c>
      <c r="AH711" s="3" t="s">
        <v>1405</v>
      </c>
      <c r="AI711" s="3" t="s">
        <v>1405</v>
      </c>
      <c r="AJ711" s="3" t="s">
        <v>1405</v>
      </c>
      <c r="AK711" s="3" t="s">
        <v>1405</v>
      </c>
      <c r="AL711" s="3" t="s">
        <v>1405</v>
      </c>
      <c r="AM711" s="3" t="s">
        <v>1405</v>
      </c>
      <c r="AN711" s="3" t="s">
        <v>1405</v>
      </c>
      <c r="AO711" s="3" t="s">
        <v>1405</v>
      </c>
      <c r="AP711" s="3" t="s">
        <v>1405</v>
      </c>
      <c r="AQ711" s="3" t="s">
        <v>1405</v>
      </c>
      <c r="AR711" s="3" t="s">
        <v>1405</v>
      </c>
      <c r="AS711" s="3" t="s">
        <v>1405</v>
      </c>
      <c r="AT711" s="3" t="s">
        <v>1405</v>
      </c>
      <c r="AU711" s="3" t="s">
        <v>1405</v>
      </c>
      <c r="AV711" s="3" t="s">
        <v>1405</v>
      </c>
      <c r="AW711" s="3" t="s">
        <v>1405</v>
      </c>
      <c r="AX711" s="3" t="s">
        <v>1405</v>
      </c>
      <c r="AY711" s="3" t="s">
        <v>1405</v>
      </c>
      <c r="AZ711" s="3" t="s">
        <v>1405</v>
      </c>
      <c r="BA711" s="3" t="s">
        <v>1405</v>
      </c>
      <c r="BB711" s="3" t="s">
        <v>1405</v>
      </c>
      <c r="BC711" s="3" t="s">
        <v>1405</v>
      </c>
      <c r="BD711" s="3" t="s">
        <v>1405</v>
      </c>
      <c r="BE711" s="3" t="s">
        <v>1405</v>
      </c>
      <c r="BF711" s="3" t="s">
        <v>1405</v>
      </c>
      <c r="BG711" s="3" t="s">
        <v>1405</v>
      </c>
      <c r="BH711" s="3" t="s">
        <v>1405</v>
      </c>
      <c r="BI711" s="3" t="s">
        <v>1405</v>
      </c>
      <c r="BJ711" s="3" t="s">
        <v>1405</v>
      </c>
      <c r="BK711" s="3" t="s">
        <v>1405</v>
      </c>
      <c r="BL711" s="3" t="s">
        <v>1405</v>
      </c>
      <c r="BM711" s="3" t="s">
        <v>1405</v>
      </c>
      <c r="BN711" s="3" t="s">
        <v>1405</v>
      </c>
      <c r="BO711" s="3" t="s">
        <v>1405</v>
      </c>
      <c r="BP711" s="3" t="s">
        <v>1405</v>
      </c>
      <c r="BQ711" s="3" t="s">
        <v>1405</v>
      </c>
      <c r="BR711" s="3" t="s">
        <v>1405</v>
      </c>
      <c r="BS711" s="3" t="s">
        <v>1405</v>
      </c>
      <c r="BT711" s="3" t="s">
        <v>1405</v>
      </c>
      <c r="BU711" s="3" t="str">
        <f t="shared" ref="BU711:CB742" si="180">IF(S711="Yes", BU$1,"")</f>
        <v>89. PRODUCE THE CHEMICAL</v>
      </c>
      <c r="BV711" s="3" t="str">
        <f t="shared" si="180"/>
        <v/>
      </c>
      <c r="BW711" s="3" t="str">
        <f t="shared" si="180"/>
        <v/>
      </c>
      <c r="BX711" s="3" t="str">
        <f t="shared" si="180"/>
        <v/>
      </c>
      <c r="BY711" s="3" t="str">
        <f t="shared" si="180"/>
        <v>93. AS A BYPRODUCT</v>
      </c>
      <c r="BZ711" s="3" t="str">
        <f t="shared" si="180"/>
        <v>94. AS A MANUFACTURED IMPURITY</v>
      </c>
      <c r="CA711" s="3" t="str">
        <f t="shared" si="180"/>
        <v>95. USED AS A REACTANT</v>
      </c>
      <c r="CB711" s="3" t="str">
        <f t="shared" si="180"/>
        <v/>
      </c>
      <c r="CC711" s="3" t="str">
        <f t="shared" si="179"/>
        <v/>
      </c>
      <c r="CD711" s="3" t="str">
        <f t="shared" si="179"/>
        <v>98. P103  INTERMEDIATES</v>
      </c>
      <c r="CE711" s="3" t="str">
        <f t="shared" si="179"/>
        <v/>
      </c>
      <c r="CF711" s="3" t="str">
        <f t="shared" si="179"/>
        <v/>
      </c>
      <c r="CG711" s="3" t="str">
        <f t="shared" si="179"/>
        <v/>
      </c>
      <c r="CH711" s="3" t="str">
        <f t="shared" si="172"/>
        <v/>
      </c>
      <c r="CI711" s="3" t="str">
        <f t="shared" si="172"/>
        <v/>
      </c>
      <c r="CJ711" s="3" t="str">
        <f t="shared" si="172"/>
        <v/>
      </c>
      <c r="CK711" s="3" t="str">
        <f t="shared" si="172"/>
        <v/>
      </c>
      <c r="CL711" s="3" t="str">
        <f t="shared" si="175"/>
        <v/>
      </c>
      <c r="CM711" s="3" t="str">
        <f t="shared" si="175"/>
        <v/>
      </c>
      <c r="CN711" s="3" t="str">
        <f t="shared" si="175"/>
        <v/>
      </c>
      <c r="CO711" s="3" t="str">
        <f t="shared" si="175"/>
        <v/>
      </c>
      <c r="CP711" s="3" t="str">
        <f t="shared" si="175"/>
        <v/>
      </c>
      <c r="CQ711" s="3" t="str">
        <f t="shared" si="175"/>
        <v/>
      </c>
      <c r="CR711" s="3" t="str">
        <f t="shared" si="175"/>
        <v/>
      </c>
      <c r="CS711" s="3" t="str">
        <f t="shared" si="175"/>
        <v/>
      </c>
      <c r="CT711" s="3" t="str">
        <f t="shared" si="175"/>
        <v/>
      </c>
      <c r="CU711" s="3" t="str">
        <f t="shared" si="175"/>
        <v/>
      </c>
      <c r="CV711" s="3" t="str">
        <f t="shared" si="175"/>
        <v/>
      </c>
      <c r="CW711" s="3" t="str">
        <f t="shared" si="175"/>
        <v/>
      </c>
      <c r="CX711" s="3" t="str">
        <f t="shared" si="175"/>
        <v/>
      </c>
      <c r="CY711" s="3" t="str">
        <f t="shared" si="175"/>
        <v/>
      </c>
      <c r="CZ711" s="3" t="str">
        <f t="shared" si="175"/>
        <v/>
      </c>
      <c r="DA711" s="3" t="str">
        <f t="shared" si="176"/>
        <v/>
      </c>
      <c r="DB711" s="3" t="str">
        <f t="shared" si="176"/>
        <v/>
      </c>
      <c r="DC711" s="3" t="str">
        <f t="shared" si="176"/>
        <v/>
      </c>
      <c r="DD711" s="3" t="str">
        <f t="shared" si="174"/>
        <v/>
      </c>
      <c r="DE711" s="3" t="str">
        <f t="shared" si="174"/>
        <v/>
      </c>
      <c r="DF711" s="3" t="str">
        <f t="shared" si="174"/>
        <v/>
      </c>
      <c r="DG711" s="3" t="str">
        <f t="shared" si="174"/>
        <v/>
      </c>
      <c r="DH711" s="3" t="str">
        <f t="shared" si="166"/>
        <v/>
      </c>
      <c r="DI711" s="3" t="str">
        <f t="shared" si="166"/>
        <v/>
      </c>
      <c r="DJ711" s="3" t="str">
        <f t="shared" si="166"/>
        <v/>
      </c>
      <c r="DK711" s="3" t="str">
        <f t="shared" si="166"/>
        <v/>
      </c>
      <c r="DL711" s="3" t="str">
        <f t="shared" si="166"/>
        <v/>
      </c>
      <c r="DM711" s="3" t="str">
        <f t="shared" si="166"/>
        <v/>
      </c>
      <c r="DN711" s="3" t="str">
        <f t="shared" si="166"/>
        <v/>
      </c>
      <c r="DO711" s="3" t="str">
        <f t="shared" si="171"/>
        <v/>
      </c>
      <c r="DP711" s="3" t="str">
        <f t="shared" si="171"/>
        <v/>
      </c>
      <c r="DQ711" s="3" t="str">
        <f t="shared" si="171"/>
        <v/>
      </c>
      <c r="DR711" s="3" t="str">
        <f t="shared" si="177"/>
        <v/>
      </c>
      <c r="DS711" s="3" t="str">
        <f t="shared" si="177"/>
        <v/>
      </c>
      <c r="DT711" s="3" t="str">
        <f t="shared" si="177"/>
        <v/>
      </c>
      <c r="DU711" s="3" t="str">
        <f t="shared" si="177"/>
        <v/>
      </c>
      <c r="DV711" s="3" t="str">
        <f t="shared" si="177"/>
        <v/>
      </c>
    </row>
    <row r="712" spans="1:126" ht="105">
      <c r="A712" t="s">
        <v>115</v>
      </c>
      <c r="B712">
        <v>2021</v>
      </c>
      <c r="C712" t="s">
        <v>114</v>
      </c>
      <c r="D712">
        <v>106990</v>
      </c>
      <c r="E712" s="31">
        <v>1321220104982</v>
      </c>
      <c r="F712" t="s">
        <v>1028</v>
      </c>
      <c r="G712">
        <v>325110</v>
      </c>
      <c r="H712" t="s">
        <v>1029</v>
      </c>
      <c r="I712" t="s">
        <v>1030</v>
      </c>
      <c r="J712" t="s">
        <v>146</v>
      </c>
      <c r="K712" t="s">
        <v>148</v>
      </c>
      <c r="L712">
        <v>77640</v>
      </c>
      <c r="M712" s="3" t="str">
        <f t="shared" si="178"/>
        <v>89. PRODUCE THE CHEMICAL, 93. AS A BYPRODUCT, 94. AS A MANUFACTURED IMPURITY, 116. AS A PROCESS IMPURITY</v>
      </c>
      <c r="N712" s="3" t="s">
        <v>63</v>
      </c>
      <c r="O712" s="84" t="s">
        <v>1435</v>
      </c>
      <c r="P712">
        <v>1714</v>
      </c>
      <c r="Q712">
        <v>1604</v>
      </c>
      <c r="R712">
        <v>3318</v>
      </c>
      <c r="S712" s="3" t="s">
        <v>1407</v>
      </c>
      <c r="T712" s="3" t="s">
        <v>1405</v>
      </c>
      <c r="U712" s="3" t="s">
        <v>1405</v>
      </c>
      <c r="V712" s="3" t="s">
        <v>1405</v>
      </c>
      <c r="W712" s="3" t="s">
        <v>1407</v>
      </c>
      <c r="X712" s="3" t="s">
        <v>1407</v>
      </c>
      <c r="Y712" s="3" t="s">
        <v>1405</v>
      </c>
      <c r="Z712" s="3" t="s">
        <v>1405</v>
      </c>
      <c r="AA712" s="3" t="s">
        <v>1405</v>
      </c>
      <c r="AB712" s="3" t="s">
        <v>1405</v>
      </c>
      <c r="AC712" s="3" t="s">
        <v>1405</v>
      </c>
      <c r="AD712" s="3" t="s">
        <v>1405</v>
      </c>
      <c r="AE712" s="3" t="s">
        <v>1405</v>
      </c>
      <c r="AF712" s="3" t="s">
        <v>1405</v>
      </c>
      <c r="AG712" s="3" t="s">
        <v>1405</v>
      </c>
      <c r="AH712" s="3" t="s">
        <v>1405</v>
      </c>
      <c r="AI712" s="3" t="s">
        <v>1405</v>
      </c>
      <c r="AJ712" s="3" t="s">
        <v>1405</v>
      </c>
      <c r="AK712" s="3" t="s">
        <v>1405</v>
      </c>
      <c r="AL712" s="3" t="s">
        <v>1405</v>
      </c>
      <c r="AM712" s="3" t="s">
        <v>1405</v>
      </c>
      <c r="AN712" s="3" t="s">
        <v>1405</v>
      </c>
      <c r="AO712" s="3" t="s">
        <v>1405</v>
      </c>
      <c r="AP712" s="3" t="s">
        <v>1405</v>
      </c>
      <c r="AQ712" s="3" t="s">
        <v>1405</v>
      </c>
      <c r="AR712" s="3" t="s">
        <v>1405</v>
      </c>
      <c r="AS712" s="3" t="s">
        <v>1405</v>
      </c>
      <c r="AT712" s="3" t="s">
        <v>1407</v>
      </c>
      <c r="AU712" s="3" t="s">
        <v>1405</v>
      </c>
      <c r="AV712" s="3" t="s">
        <v>1405</v>
      </c>
      <c r="AW712" s="3" t="s">
        <v>1405</v>
      </c>
      <c r="AX712" s="3" t="s">
        <v>1405</v>
      </c>
      <c r="AY712" s="3" t="s">
        <v>1405</v>
      </c>
      <c r="AZ712" s="3" t="s">
        <v>1405</v>
      </c>
      <c r="BA712" s="3" t="s">
        <v>1405</v>
      </c>
      <c r="BB712" s="3" t="s">
        <v>1405</v>
      </c>
      <c r="BC712" s="3" t="s">
        <v>1405</v>
      </c>
      <c r="BD712" s="3" t="s">
        <v>1405</v>
      </c>
      <c r="BE712" s="3" t="s">
        <v>1405</v>
      </c>
      <c r="BF712" s="3" t="s">
        <v>1405</v>
      </c>
      <c r="BG712" s="3" t="s">
        <v>1405</v>
      </c>
      <c r="BH712" s="3" t="s">
        <v>1405</v>
      </c>
      <c r="BI712" s="3" t="s">
        <v>1405</v>
      </c>
      <c r="BJ712" s="3" t="s">
        <v>1405</v>
      </c>
      <c r="BK712" s="3" t="s">
        <v>1405</v>
      </c>
      <c r="BL712" s="3" t="s">
        <v>1405</v>
      </c>
      <c r="BM712" s="3" t="s">
        <v>1405</v>
      </c>
      <c r="BN712" s="3" t="s">
        <v>1405</v>
      </c>
      <c r="BO712" s="3" t="s">
        <v>1405</v>
      </c>
      <c r="BP712" s="3" t="s">
        <v>1405</v>
      </c>
      <c r="BQ712" s="3" t="s">
        <v>1405</v>
      </c>
      <c r="BR712" s="3" t="s">
        <v>1405</v>
      </c>
      <c r="BS712" s="3" t="s">
        <v>1405</v>
      </c>
      <c r="BT712" s="3" t="s">
        <v>1405</v>
      </c>
      <c r="BU712" s="3" t="str">
        <f t="shared" si="180"/>
        <v>89. PRODUCE THE CHEMICAL</v>
      </c>
      <c r="BV712" s="3" t="str">
        <f t="shared" si="180"/>
        <v/>
      </c>
      <c r="BW712" s="3" t="str">
        <f t="shared" si="180"/>
        <v/>
      </c>
      <c r="BX712" s="3" t="str">
        <f t="shared" si="180"/>
        <v/>
      </c>
      <c r="BY712" s="3" t="str">
        <f t="shared" si="180"/>
        <v>93. AS A BYPRODUCT</v>
      </c>
      <c r="BZ712" s="3" t="str">
        <f t="shared" si="180"/>
        <v>94. AS A MANUFACTURED IMPURITY</v>
      </c>
      <c r="CA712" s="3" t="str">
        <f t="shared" si="180"/>
        <v/>
      </c>
      <c r="CB712" s="3" t="str">
        <f t="shared" si="180"/>
        <v/>
      </c>
      <c r="CC712" s="3" t="str">
        <f t="shared" si="179"/>
        <v/>
      </c>
      <c r="CD712" s="3" t="str">
        <f t="shared" si="179"/>
        <v/>
      </c>
      <c r="CE712" s="3" t="str">
        <f t="shared" si="179"/>
        <v/>
      </c>
      <c r="CF712" s="3" t="str">
        <f t="shared" si="179"/>
        <v/>
      </c>
      <c r="CG712" s="3" t="str">
        <f t="shared" si="179"/>
        <v/>
      </c>
      <c r="CH712" s="3" t="str">
        <f t="shared" si="172"/>
        <v/>
      </c>
      <c r="CI712" s="3" t="str">
        <f t="shared" si="172"/>
        <v/>
      </c>
      <c r="CJ712" s="3" t="str">
        <f t="shared" si="172"/>
        <v/>
      </c>
      <c r="CK712" s="3" t="str">
        <f t="shared" si="172"/>
        <v/>
      </c>
      <c r="CL712" s="3" t="str">
        <f t="shared" si="175"/>
        <v/>
      </c>
      <c r="CM712" s="3" t="str">
        <f t="shared" si="175"/>
        <v/>
      </c>
      <c r="CN712" s="3" t="str">
        <f t="shared" si="175"/>
        <v/>
      </c>
      <c r="CO712" s="3" t="str">
        <f t="shared" si="175"/>
        <v/>
      </c>
      <c r="CP712" s="3" t="str">
        <f t="shared" si="175"/>
        <v/>
      </c>
      <c r="CQ712" s="3" t="str">
        <f t="shared" si="175"/>
        <v/>
      </c>
      <c r="CR712" s="3" t="str">
        <f t="shared" si="175"/>
        <v/>
      </c>
      <c r="CS712" s="3" t="str">
        <f t="shared" si="175"/>
        <v/>
      </c>
      <c r="CT712" s="3" t="str">
        <f t="shared" si="175"/>
        <v/>
      </c>
      <c r="CU712" s="3" t="str">
        <f t="shared" si="175"/>
        <v/>
      </c>
      <c r="CV712" s="3" t="str">
        <f t="shared" si="175"/>
        <v>116. AS A PROCESS IMPURITY</v>
      </c>
      <c r="CW712" s="3" t="str">
        <f t="shared" si="175"/>
        <v/>
      </c>
      <c r="CX712" s="3" t="str">
        <f t="shared" si="175"/>
        <v/>
      </c>
      <c r="CY712" s="3" t="str">
        <f t="shared" si="175"/>
        <v/>
      </c>
      <c r="CZ712" s="3" t="str">
        <f t="shared" si="175"/>
        <v/>
      </c>
      <c r="DA712" s="3" t="str">
        <f t="shared" si="176"/>
        <v/>
      </c>
      <c r="DB712" s="3" t="str">
        <f t="shared" si="176"/>
        <v/>
      </c>
      <c r="DC712" s="3" t="str">
        <f t="shared" si="176"/>
        <v/>
      </c>
      <c r="DD712" s="3" t="str">
        <f t="shared" si="174"/>
        <v/>
      </c>
      <c r="DE712" s="3" t="str">
        <f t="shared" si="174"/>
        <v/>
      </c>
      <c r="DF712" s="3" t="str">
        <f t="shared" si="174"/>
        <v/>
      </c>
      <c r="DG712" s="3" t="str">
        <f t="shared" si="174"/>
        <v/>
      </c>
      <c r="DH712" s="3" t="str">
        <f t="shared" si="166"/>
        <v/>
      </c>
      <c r="DI712" s="3" t="str">
        <f t="shared" si="166"/>
        <v/>
      </c>
      <c r="DJ712" s="3" t="str">
        <f t="shared" si="166"/>
        <v/>
      </c>
      <c r="DK712" s="3" t="str">
        <f t="shared" si="166"/>
        <v/>
      </c>
      <c r="DL712" s="3" t="str">
        <f t="shared" si="166"/>
        <v/>
      </c>
      <c r="DM712" s="3" t="str">
        <f t="shared" si="166"/>
        <v/>
      </c>
      <c r="DN712" s="3" t="str">
        <f t="shared" si="166"/>
        <v/>
      </c>
      <c r="DO712" s="3" t="str">
        <f t="shared" si="171"/>
        <v/>
      </c>
      <c r="DP712" s="3" t="str">
        <f t="shared" si="171"/>
        <v/>
      </c>
      <c r="DQ712" s="3" t="str">
        <f t="shared" si="171"/>
        <v/>
      </c>
      <c r="DR712" s="3" t="str">
        <f t="shared" si="177"/>
        <v/>
      </c>
      <c r="DS712" s="3" t="str">
        <f t="shared" si="177"/>
        <v/>
      </c>
      <c r="DT712" s="3" t="str">
        <f t="shared" si="177"/>
        <v/>
      </c>
      <c r="DU712" s="3" t="str">
        <f t="shared" si="177"/>
        <v/>
      </c>
      <c r="DV712" s="3" t="str">
        <f t="shared" si="177"/>
        <v/>
      </c>
    </row>
    <row r="713" spans="1:126" ht="45">
      <c r="A713" t="s">
        <v>115</v>
      </c>
      <c r="B713">
        <v>2016</v>
      </c>
      <c r="C713" t="s">
        <v>114</v>
      </c>
      <c r="D713">
        <v>106990</v>
      </c>
      <c r="E713" s="31">
        <v>1316215626348</v>
      </c>
      <c r="F713" t="s">
        <v>1031</v>
      </c>
      <c r="G713">
        <v>324110</v>
      </c>
      <c r="H713" t="s">
        <v>1032</v>
      </c>
      <c r="I713" t="s">
        <v>1033</v>
      </c>
      <c r="J713" t="s">
        <v>146</v>
      </c>
      <c r="K713" t="s">
        <v>148</v>
      </c>
      <c r="L713">
        <v>77640</v>
      </c>
      <c r="M713" s="3" t="str">
        <f t="shared" si="178"/>
        <v>89. PRODUCE THE CHEMICAL, 90. IMPORT THE CHEMICAL, 94. AS A MANUFACTURED IMPURITY, 116. AS A PROCESS IMPURITY</v>
      </c>
      <c r="N713" s="3" t="s">
        <v>63</v>
      </c>
      <c r="O713" s="3" t="s">
        <v>1430</v>
      </c>
      <c r="P713">
        <v>44</v>
      </c>
      <c r="Q713">
        <v>1</v>
      </c>
      <c r="R713">
        <v>45</v>
      </c>
      <c r="S713" s="3" t="s">
        <v>1407</v>
      </c>
      <c r="T713" s="3" t="s">
        <v>1407</v>
      </c>
      <c r="U713" s="3" t="s">
        <v>1405</v>
      </c>
      <c r="V713" s="3" t="s">
        <v>1405</v>
      </c>
      <c r="W713" s="3" t="s">
        <v>1405</v>
      </c>
      <c r="X713" s="3" t="s">
        <v>1407</v>
      </c>
      <c r="Y713" s="3" t="s">
        <v>1405</v>
      </c>
      <c r="AE713" s="3" t="s">
        <v>1405</v>
      </c>
      <c r="AR713" s="3" t="s">
        <v>1405</v>
      </c>
      <c r="AS713" s="3" t="s">
        <v>1405</v>
      </c>
      <c r="AT713" s="3" t="s">
        <v>1407</v>
      </c>
      <c r="AV713" s="3" t="s">
        <v>1405</v>
      </c>
      <c r="BD713" s="3" t="s">
        <v>1405</v>
      </c>
      <c r="BK713" s="3" t="s">
        <v>1405</v>
      </c>
      <c r="BU713" s="3" t="str">
        <f t="shared" si="180"/>
        <v>89. PRODUCE THE CHEMICAL</v>
      </c>
      <c r="BV713" s="3" t="str">
        <f t="shared" si="180"/>
        <v>90. IMPORT THE CHEMICAL</v>
      </c>
      <c r="BW713" s="3" t="str">
        <f t="shared" si="180"/>
        <v/>
      </c>
      <c r="BX713" s="3" t="str">
        <f t="shared" si="180"/>
        <v/>
      </c>
      <c r="BY713" s="3" t="str">
        <f t="shared" si="180"/>
        <v/>
      </c>
      <c r="BZ713" s="3" t="str">
        <f t="shared" si="180"/>
        <v>94. AS A MANUFACTURED IMPURITY</v>
      </c>
      <c r="CA713" s="3" t="str">
        <f t="shared" si="180"/>
        <v/>
      </c>
      <c r="CB713" s="3" t="str">
        <f t="shared" si="180"/>
        <v/>
      </c>
      <c r="CC713" s="3" t="str">
        <f t="shared" si="179"/>
        <v/>
      </c>
      <c r="CD713" s="3" t="str">
        <f t="shared" si="179"/>
        <v/>
      </c>
      <c r="CE713" s="3" t="str">
        <f t="shared" si="179"/>
        <v/>
      </c>
      <c r="CF713" s="3" t="str">
        <f t="shared" si="179"/>
        <v/>
      </c>
      <c r="CG713" s="3" t="str">
        <f t="shared" si="179"/>
        <v/>
      </c>
      <c r="CH713" s="3" t="str">
        <f t="shared" si="172"/>
        <v/>
      </c>
      <c r="CI713" s="3" t="str">
        <f t="shared" si="172"/>
        <v/>
      </c>
      <c r="CJ713" s="3" t="str">
        <f t="shared" si="172"/>
        <v/>
      </c>
      <c r="CK713" s="3" t="str">
        <f t="shared" si="172"/>
        <v/>
      </c>
      <c r="CL713" s="3" t="str">
        <f t="shared" si="175"/>
        <v/>
      </c>
      <c r="CM713" s="3" t="str">
        <f t="shared" si="175"/>
        <v/>
      </c>
      <c r="CN713" s="3" t="str">
        <f t="shared" si="175"/>
        <v/>
      </c>
      <c r="CO713" s="3" t="str">
        <f t="shared" si="175"/>
        <v/>
      </c>
      <c r="CP713" s="3" t="str">
        <f t="shared" si="175"/>
        <v/>
      </c>
      <c r="CQ713" s="3" t="str">
        <f t="shared" si="175"/>
        <v/>
      </c>
      <c r="CR713" s="3" t="str">
        <f t="shared" si="175"/>
        <v/>
      </c>
      <c r="CS713" s="3" t="str">
        <f t="shared" si="175"/>
        <v/>
      </c>
      <c r="CT713" s="3" t="str">
        <f t="shared" si="175"/>
        <v/>
      </c>
      <c r="CU713" s="3" t="str">
        <f t="shared" si="175"/>
        <v/>
      </c>
      <c r="CV713" s="3" t="str">
        <f t="shared" si="175"/>
        <v>116. AS A PROCESS IMPURITY</v>
      </c>
      <c r="CW713" s="3" t="str">
        <f t="shared" si="175"/>
        <v/>
      </c>
      <c r="CX713" s="3" t="str">
        <f t="shared" si="175"/>
        <v/>
      </c>
      <c r="CY713" s="3" t="str">
        <f t="shared" si="175"/>
        <v/>
      </c>
      <c r="CZ713" s="3" t="str">
        <f t="shared" si="175"/>
        <v/>
      </c>
      <c r="DA713" s="3" t="str">
        <f t="shared" si="176"/>
        <v/>
      </c>
      <c r="DB713" s="3" t="str">
        <f t="shared" si="176"/>
        <v/>
      </c>
      <c r="DC713" s="3" t="str">
        <f t="shared" si="176"/>
        <v/>
      </c>
      <c r="DD713" s="3" t="str">
        <f t="shared" si="174"/>
        <v/>
      </c>
      <c r="DE713" s="3" t="str">
        <f t="shared" si="174"/>
        <v/>
      </c>
      <c r="DF713" s="3" t="str">
        <f t="shared" si="174"/>
        <v/>
      </c>
      <c r="DG713" s="3" t="str">
        <f t="shared" si="174"/>
        <v/>
      </c>
      <c r="DH713" s="3" t="str">
        <f t="shared" si="166"/>
        <v/>
      </c>
      <c r="DI713" s="3" t="str">
        <f t="shared" si="166"/>
        <v/>
      </c>
      <c r="DJ713" s="3" t="str">
        <f t="shared" si="166"/>
        <v/>
      </c>
      <c r="DK713" s="3" t="str">
        <f t="shared" si="166"/>
        <v/>
      </c>
      <c r="DL713" s="3" t="str">
        <f t="shared" si="166"/>
        <v/>
      </c>
      <c r="DM713" s="3" t="str">
        <f t="shared" si="166"/>
        <v/>
      </c>
      <c r="DN713" s="3" t="str">
        <f t="shared" si="166"/>
        <v/>
      </c>
      <c r="DO713" s="3" t="str">
        <f t="shared" si="171"/>
        <v/>
      </c>
      <c r="DP713" s="3" t="str">
        <f t="shared" si="171"/>
        <v/>
      </c>
      <c r="DQ713" s="3" t="str">
        <f t="shared" si="171"/>
        <v/>
      </c>
      <c r="DR713" s="3" t="str">
        <f t="shared" si="177"/>
        <v/>
      </c>
      <c r="DS713" s="3" t="str">
        <f t="shared" si="177"/>
        <v/>
      </c>
      <c r="DT713" s="3" t="str">
        <f t="shared" si="177"/>
        <v/>
      </c>
      <c r="DU713" s="3" t="str">
        <f t="shared" si="177"/>
        <v/>
      </c>
      <c r="DV713" s="3" t="str">
        <f t="shared" si="177"/>
        <v/>
      </c>
    </row>
    <row r="714" spans="1:126" ht="45">
      <c r="A714" t="s">
        <v>115</v>
      </c>
      <c r="B714">
        <v>2017</v>
      </c>
      <c r="C714" t="s">
        <v>114</v>
      </c>
      <c r="D714">
        <v>106990</v>
      </c>
      <c r="E714" s="31">
        <v>1317216316998</v>
      </c>
      <c r="F714" t="s">
        <v>1031</v>
      </c>
      <c r="G714">
        <v>324110</v>
      </c>
      <c r="H714" t="s">
        <v>1032</v>
      </c>
      <c r="I714" t="s">
        <v>1033</v>
      </c>
      <c r="J714" t="s">
        <v>146</v>
      </c>
      <c r="K714" t="s">
        <v>148</v>
      </c>
      <c r="L714">
        <v>77640</v>
      </c>
      <c r="M714" s="3" t="str">
        <f t="shared" si="178"/>
        <v>89. PRODUCE THE CHEMICAL, 90. IMPORT THE CHEMICAL, 94. AS A MANUFACTURED IMPURITY, 116. AS A PROCESS IMPURITY</v>
      </c>
      <c r="N714" s="3" t="s">
        <v>63</v>
      </c>
      <c r="O714" s="3" t="s">
        <v>1430</v>
      </c>
      <c r="P714">
        <v>325</v>
      </c>
      <c r="Q714">
        <v>0</v>
      </c>
      <c r="R714">
        <v>325</v>
      </c>
      <c r="S714" s="3" t="s">
        <v>1407</v>
      </c>
      <c r="T714" s="3" t="s">
        <v>1407</v>
      </c>
      <c r="U714" s="3" t="s">
        <v>1405</v>
      </c>
      <c r="V714" s="3" t="s">
        <v>1405</v>
      </c>
      <c r="W714" s="3" t="s">
        <v>1405</v>
      </c>
      <c r="X714" s="3" t="s">
        <v>1407</v>
      </c>
      <c r="Y714" s="3" t="s">
        <v>1405</v>
      </c>
      <c r="AE714" s="3" t="s">
        <v>1405</v>
      </c>
      <c r="AR714" s="3" t="s">
        <v>1405</v>
      </c>
      <c r="AS714" s="3" t="s">
        <v>1405</v>
      </c>
      <c r="AT714" s="3" t="s">
        <v>1407</v>
      </c>
      <c r="AV714" s="3" t="s">
        <v>1405</v>
      </c>
      <c r="BD714" s="3" t="s">
        <v>1405</v>
      </c>
      <c r="BK714" s="3" t="s">
        <v>1405</v>
      </c>
      <c r="BU714" s="3" t="str">
        <f t="shared" si="180"/>
        <v>89. PRODUCE THE CHEMICAL</v>
      </c>
      <c r="BV714" s="3" t="str">
        <f t="shared" si="180"/>
        <v>90. IMPORT THE CHEMICAL</v>
      </c>
      <c r="BW714" s="3" t="str">
        <f t="shared" si="180"/>
        <v/>
      </c>
      <c r="BX714" s="3" t="str">
        <f t="shared" si="180"/>
        <v/>
      </c>
      <c r="BY714" s="3" t="str">
        <f t="shared" si="180"/>
        <v/>
      </c>
      <c r="BZ714" s="3" t="str">
        <f t="shared" si="180"/>
        <v>94. AS A MANUFACTURED IMPURITY</v>
      </c>
      <c r="CA714" s="3" t="str">
        <f t="shared" si="180"/>
        <v/>
      </c>
      <c r="CB714" s="3" t="str">
        <f t="shared" si="180"/>
        <v/>
      </c>
      <c r="CC714" s="3" t="str">
        <f t="shared" si="179"/>
        <v/>
      </c>
      <c r="CD714" s="3" t="str">
        <f t="shared" si="179"/>
        <v/>
      </c>
      <c r="CE714" s="3" t="str">
        <f t="shared" si="179"/>
        <v/>
      </c>
      <c r="CF714" s="3" t="str">
        <f t="shared" si="179"/>
        <v/>
      </c>
      <c r="CG714" s="3" t="str">
        <f t="shared" si="179"/>
        <v/>
      </c>
      <c r="CH714" s="3" t="str">
        <f t="shared" si="172"/>
        <v/>
      </c>
      <c r="CI714" s="3" t="str">
        <f t="shared" si="172"/>
        <v/>
      </c>
      <c r="CJ714" s="3" t="str">
        <f t="shared" si="172"/>
        <v/>
      </c>
      <c r="CK714" s="3" t="str">
        <f t="shared" si="172"/>
        <v/>
      </c>
      <c r="CL714" s="3" t="str">
        <f t="shared" si="175"/>
        <v/>
      </c>
      <c r="CM714" s="3" t="str">
        <f t="shared" si="175"/>
        <v/>
      </c>
      <c r="CN714" s="3" t="str">
        <f t="shared" si="175"/>
        <v/>
      </c>
      <c r="CO714" s="3" t="str">
        <f t="shared" si="175"/>
        <v/>
      </c>
      <c r="CP714" s="3" t="str">
        <f t="shared" si="175"/>
        <v/>
      </c>
      <c r="CQ714" s="3" t="str">
        <f t="shared" si="175"/>
        <v/>
      </c>
      <c r="CR714" s="3" t="str">
        <f t="shared" si="175"/>
        <v/>
      </c>
      <c r="CS714" s="3" t="str">
        <f t="shared" si="175"/>
        <v/>
      </c>
      <c r="CT714" s="3" t="str">
        <f t="shared" si="175"/>
        <v/>
      </c>
      <c r="CU714" s="3" t="str">
        <f t="shared" si="175"/>
        <v/>
      </c>
      <c r="CV714" s="3" t="str">
        <f t="shared" si="175"/>
        <v>116. AS A PROCESS IMPURITY</v>
      </c>
      <c r="CW714" s="3" t="str">
        <f t="shared" si="175"/>
        <v/>
      </c>
      <c r="CX714" s="3" t="str">
        <f t="shared" si="175"/>
        <v/>
      </c>
      <c r="CY714" s="3" t="str">
        <f t="shared" si="175"/>
        <v/>
      </c>
      <c r="CZ714" s="3" t="str">
        <f t="shared" si="175"/>
        <v/>
      </c>
      <c r="DA714" s="3" t="str">
        <f t="shared" si="176"/>
        <v/>
      </c>
      <c r="DB714" s="3" t="str">
        <f t="shared" si="176"/>
        <v/>
      </c>
      <c r="DC714" s="3" t="str">
        <f t="shared" si="176"/>
        <v/>
      </c>
      <c r="DD714" s="3" t="str">
        <f t="shared" si="174"/>
        <v/>
      </c>
      <c r="DE714" s="3" t="str">
        <f t="shared" si="174"/>
        <v/>
      </c>
      <c r="DF714" s="3" t="str">
        <f t="shared" si="174"/>
        <v/>
      </c>
      <c r="DG714" s="3" t="str">
        <f t="shared" si="174"/>
        <v/>
      </c>
      <c r="DH714" s="3" t="str">
        <f t="shared" si="166"/>
        <v/>
      </c>
      <c r="DI714" s="3" t="str">
        <f t="shared" si="166"/>
        <v/>
      </c>
      <c r="DJ714" s="3" t="str">
        <f t="shared" si="166"/>
        <v/>
      </c>
      <c r="DK714" s="3" t="str">
        <f t="shared" si="166"/>
        <v/>
      </c>
      <c r="DL714" s="3" t="str">
        <f t="shared" si="166"/>
        <v/>
      </c>
      <c r="DM714" s="3" t="str">
        <f t="shared" si="166"/>
        <v/>
      </c>
      <c r="DN714" s="3" t="str">
        <f t="shared" si="166"/>
        <v/>
      </c>
      <c r="DO714" s="3" t="str">
        <f t="shared" si="171"/>
        <v/>
      </c>
      <c r="DP714" s="3" t="str">
        <f t="shared" si="171"/>
        <v/>
      </c>
      <c r="DQ714" s="3" t="str">
        <f t="shared" si="171"/>
        <v/>
      </c>
      <c r="DR714" s="3" t="str">
        <f t="shared" si="177"/>
        <v/>
      </c>
      <c r="DS714" s="3" t="str">
        <f t="shared" si="177"/>
        <v/>
      </c>
      <c r="DT714" s="3" t="str">
        <f t="shared" si="177"/>
        <v/>
      </c>
      <c r="DU714" s="3" t="str">
        <f t="shared" si="177"/>
        <v/>
      </c>
      <c r="DV714" s="3" t="str">
        <f t="shared" si="177"/>
        <v/>
      </c>
    </row>
    <row r="715" spans="1:126" ht="75">
      <c r="A715" t="s">
        <v>115</v>
      </c>
      <c r="B715">
        <v>2018</v>
      </c>
      <c r="C715" t="s">
        <v>114</v>
      </c>
      <c r="D715">
        <v>106990</v>
      </c>
      <c r="E715" s="31">
        <v>1318217159045</v>
      </c>
      <c r="F715" t="s">
        <v>1031</v>
      </c>
      <c r="G715">
        <v>324110</v>
      </c>
      <c r="H715" t="s">
        <v>1032</v>
      </c>
      <c r="I715" t="s">
        <v>1033</v>
      </c>
      <c r="J715" t="s">
        <v>146</v>
      </c>
      <c r="K715" t="s">
        <v>148</v>
      </c>
      <c r="L715">
        <v>77640</v>
      </c>
      <c r="M715" s="3" t="str">
        <f t="shared" si="178"/>
        <v>89. PRODUCE THE CHEMICAL, 94. AS A MANUFACTURED IMPURITY, 116. AS A PROCESS IMPURITY</v>
      </c>
      <c r="N715" s="3" t="s">
        <v>63</v>
      </c>
      <c r="O715" s="3" t="s">
        <v>1430</v>
      </c>
      <c r="P715">
        <v>3</v>
      </c>
      <c r="Q715">
        <v>0</v>
      </c>
      <c r="R715">
        <v>3</v>
      </c>
      <c r="S715" s="3" t="s">
        <v>1407</v>
      </c>
      <c r="T715" s="3" t="s">
        <v>1405</v>
      </c>
      <c r="U715" s="3" t="s">
        <v>1405</v>
      </c>
      <c r="V715" s="3" t="s">
        <v>1405</v>
      </c>
      <c r="W715" s="3" t="s">
        <v>1405</v>
      </c>
      <c r="X715" s="3" t="s">
        <v>1407</v>
      </c>
      <c r="Y715" s="3" t="s">
        <v>1405</v>
      </c>
      <c r="Z715" s="3" t="s">
        <v>1405</v>
      </c>
      <c r="AA715" s="3" t="s">
        <v>1405</v>
      </c>
      <c r="AB715" s="3" t="s">
        <v>1405</v>
      </c>
      <c r="AC715" s="3" t="s">
        <v>1405</v>
      </c>
      <c r="AD715" s="3" t="s">
        <v>1405</v>
      </c>
      <c r="AE715" s="3" t="s">
        <v>1405</v>
      </c>
      <c r="AF715" s="3" t="s">
        <v>1405</v>
      </c>
      <c r="AG715" s="3" t="s">
        <v>1405</v>
      </c>
      <c r="AH715" s="3" t="s">
        <v>1405</v>
      </c>
      <c r="AI715" s="3" t="s">
        <v>1405</v>
      </c>
      <c r="AJ715" s="3" t="s">
        <v>1405</v>
      </c>
      <c r="AK715" s="3" t="s">
        <v>1405</v>
      </c>
      <c r="AL715" s="3" t="s">
        <v>1405</v>
      </c>
      <c r="AM715" s="3" t="s">
        <v>1405</v>
      </c>
      <c r="AN715" s="3" t="s">
        <v>1405</v>
      </c>
      <c r="AO715" s="3" t="s">
        <v>1405</v>
      </c>
      <c r="AP715" s="3" t="s">
        <v>1405</v>
      </c>
      <c r="AQ715" s="3" t="s">
        <v>1405</v>
      </c>
      <c r="AR715" s="3" t="s">
        <v>1405</v>
      </c>
      <c r="AS715" s="3" t="s">
        <v>1405</v>
      </c>
      <c r="AT715" s="3" t="s">
        <v>1407</v>
      </c>
      <c r="AU715" s="3" t="s">
        <v>1405</v>
      </c>
      <c r="AV715" s="3" t="s">
        <v>1405</v>
      </c>
      <c r="AW715" s="3" t="s">
        <v>1405</v>
      </c>
      <c r="AX715" s="3" t="s">
        <v>1405</v>
      </c>
      <c r="AY715" s="3" t="s">
        <v>1405</v>
      </c>
      <c r="AZ715" s="3" t="s">
        <v>1405</v>
      </c>
      <c r="BA715" s="3" t="s">
        <v>1405</v>
      </c>
      <c r="BB715" s="3" t="s">
        <v>1405</v>
      </c>
      <c r="BC715" s="3" t="s">
        <v>1405</v>
      </c>
      <c r="BD715" s="3" t="s">
        <v>1405</v>
      </c>
      <c r="BE715" s="3" t="s">
        <v>1405</v>
      </c>
      <c r="BF715" s="3" t="s">
        <v>1405</v>
      </c>
      <c r="BG715" s="3" t="s">
        <v>1405</v>
      </c>
      <c r="BH715" s="3" t="s">
        <v>1405</v>
      </c>
      <c r="BI715" s="3" t="s">
        <v>1405</v>
      </c>
      <c r="BJ715" s="3" t="s">
        <v>1405</v>
      </c>
      <c r="BK715" s="3" t="s">
        <v>1405</v>
      </c>
      <c r="BL715" s="3" t="s">
        <v>1405</v>
      </c>
      <c r="BM715" s="3" t="s">
        <v>1405</v>
      </c>
      <c r="BN715" s="3" t="s">
        <v>1405</v>
      </c>
      <c r="BO715" s="3" t="s">
        <v>1405</v>
      </c>
      <c r="BP715" s="3" t="s">
        <v>1405</v>
      </c>
      <c r="BQ715" s="3" t="s">
        <v>1405</v>
      </c>
      <c r="BR715" s="3" t="s">
        <v>1405</v>
      </c>
      <c r="BS715" s="3" t="s">
        <v>1405</v>
      </c>
      <c r="BT715" s="3" t="s">
        <v>1405</v>
      </c>
      <c r="BU715" s="3" t="str">
        <f t="shared" si="180"/>
        <v>89. PRODUCE THE CHEMICAL</v>
      </c>
      <c r="BV715" s="3" t="str">
        <f t="shared" si="180"/>
        <v/>
      </c>
      <c r="BW715" s="3" t="str">
        <f t="shared" si="180"/>
        <v/>
      </c>
      <c r="BX715" s="3" t="str">
        <f t="shared" si="180"/>
        <v/>
      </c>
      <c r="BY715" s="3" t="str">
        <f t="shared" si="180"/>
        <v/>
      </c>
      <c r="BZ715" s="3" t="str">
        <f t="shared" si="180"/>
        <v>94. AS A MANUFACTURED IMPURITY</v>
      </c>
      <c r="CA715" s="3" t="str">
        <f t="shared" si="180"/>
        <v/>
      </c>
      <c r="CB715" s="3" t="str">
        <f t="shared" si="180"/>
        <v/>
      </c>
      <c r="CC715" s="3" t="str">
        <f t="shared" si="179"/>
        <v/>
      </c>
      <c r="CD715" s="3" t="str">
        <f t="shared" si="179"/>
        <v/>
      </c>
      <c r="CE715" s="3" t="str">
        <f t="shared" si="179"/>
        <v/>
      </c>
      <c r="CF715" s="3" t="str">
        <f t="shared" si="179"/>
        <v/>
      </c>
      <c r="CG715" s="3" t="str">
        <f t="shared" si="179"/>
        <v/>
      </c>
      <c r="CH715" s="3" t="str">
        <f t="shared" si="172"/>
        <v/>
      </c>
      <c r="CI715" s="3" t="str">
        <f t="shared" si="172"/>
        <v/>
      </c>
      <c r="CJ715" s="3" t="str">
        <f t="shared" si="172"/>
        <v/>
      </c>
      <c r="CK715" s="3" t="str">
        <f t="shared" si="172"/>
        <v/>
      </c>
      <c r="CL715" s="3" t="str">
        <f t="shared" si="175"/>
        <v/>
      </c>
      <c r="CM715" s="3" t="str">
        <f t="shared" si="175"/>
        <v/>
      </c>
      <c r="CN715" s="3" t="str">
        <f t="shared" si="175"/>
        <v/>
      </c>
      <c r="CO715" s="3" t="str">
        <f t="shared" si="175"/>
        <v/>
      </c>
      <c r="CP715" s="3" t="str">
        <f t="shared" si="175"/>
        <v/>
      </c>
      <c r="CQ715" s="3" t="str">
        <f t="shared" si="175"/>
        <v/>
      </c>
      <c r="CR715" s="3" t="str">
        <f t="shared" si="175"/>
        <v/>
      </c>
      <c r="CS715" s="3" t="str">
        <f t="shared" si="175"/>
        <v/>
      </c>
      <c r="CT715" s="3" t="str">
        <f t="shared" si="175"/>
        <v/>
      </c>
      <c r="CU715" s="3" t="str">
        <f t="shared" si="175"/>
        <v/>
      </c>
      <c r="CV715" s="3" t="str">
        <f t="shared" si="175"/>
        <v>116. AS A PROCESS IMPURITY</v>
      </c>
      <c r="CW715" s="3" t="str">
        <f t="shared" si="175"/>
        <v/>
      </c>
      <c r="CX715" s="3" t="str">
        <f t="shared" si="175"/>
        <v/>
      </c>
      <c r="CY715" s="3" t="str">
        <f t="shared" si="175"/>
        <v/>
      </c>
      <c r="CZ715" s="3" t="str">
        <f t="shared" si="175"/>
        <v/>
      </c>
      <c r="DA715" s="3" t="str">
        <f t="shared" si="176"/>
        <v/>
      </c>
      <c r="DB715" s="3" t="str">
        <f t="shared" si="176"/>
        <v/>
      </c>
      <c r="DC715" s="3" t="str">
        <f t="shared" si="176"/>
        <v/>
      </c>
      <c r="DD715" s="3" t="str">
        <f t="shared" si="174"/>
        <v/>
      </c>
      <c r="DE715" s="3" t="str">
        <f t="shared" si="174"/>
        <v/>
      </c>
      <c r="DF715" s="3" t="str">
        <f t="shared" si="174"/>
        <v/>
      </c>
      <c r="DG715" s="3" t="str">
        <f t="shared" si="174"/>
        <v/>
      </c>
      <c r="DH715" s="3" t="str">
        <f t="shared" si="166"/>
        <v/>
      </c>
      <c r="DI715" s="3" t="str">
        <f t="shared" si="166"/>
        <v/>
      </c>
      <c r="DJ715" s="3" t="str">
        <f t="shared" si="166"/>
        <v/>
      </c>
      <c r="DK715" s="3" t="str">
        <f t="shared" si="166"/>
        <v/>
      </c>
      <c r="DL715" s="3" t="str">
        <f t="shared" si="166"/>
        <v/>
      </c>
      <c r="DM715" s="3" t="str">
        <f t="shared" si="166"/>
        <v/>
      </c>
      <c r="DN715" s="3" t="str">
        <f t="shared" si="166"/>
        <v/>
      </c>
      <c r="DO715" s="3" t="str">
        <f t="shared" si="171"/>
        <v/>
      </c>
      <c r="DP715" s="3" t="str">
        <f t="shared" si="171"/>
        <v/>
      </c>
      <c r="DQ715" s="3" t="str">
        <f t="shared" si="171"/>
        <v/>
      </c>
      <c r="DR715" s="3" t="str">
        <f t="shared" si="177"/>
        <v/>
      </c>
      <c r="DS715" s="3" t="str">
        <f t="shared" si="177"/>
        <v/>
      </c>
      <c r="DT715" s="3" t="str">
        <f t="shared" si="177"/>
        <v/>
      </c>
      <c r="DU715" s="3" t="str">
        <f t="shared" si="177"/>
        <v/>
      </c>
      <c r="DV715" s="3" t="str">
        <f t="shared" si="177"/>
        <v/>
      </c>
    </row>
    <row r="716" spans="1:126" ht="75">
      <c r="A716" t="s">
        <v>115</v>
      </c>
      <c r="B716">
        <v>2019</v>
      </c>
      <c r="C716" t="s">
        <v>114</v>
      </c>
      <c r="D716">
        <v>106990</v>
      </c>
      <c r="E716" s="31">
        <v>1319218251508</v>
      </c>
      <c r="F716" t="s">
        <v>1031</v>
      </c>
      <c r="G716">
        <v>324110</v>
      </c>
      <c r="H716" t="s">
        <v>1032</v>
      </c>
      <c r="I716" t="s">
        <v>1033</v>
      </c>
      <c r="J716" t="s">
        <v>146</v>
      </c>
      <c r="K716" t="s">
        <v>148</v>
      </c>
      <c r="L716">
        <v>77640</v>
      </c>
      <c r="M716" s="3" t="str">
        <f t="shared" si="178"/>
        <v>89. PRODUCE THE CHEMICAL, 94. AS A MANUFACTURED IMPURITY, 116. AS A PROCESS IMPURITY</v>
      </c>
      <c r="N716" s="3" t="s">
        <v>63</v>
      </c>
      <c r="O716" s="3" t="s">
        <v>1430</v>
      </c>
      <c r="P716">
        <v>3</v>
      </c>
      <c r="Q716">
        <v>0</v>
      </c>
      <c r="R716">
        <v>3</v>
      </c>
      <c r="S716" s="3" t="s">
        <v>1407</v>
      </c>
      <c r="T716" s="3" t="s">
        <v>1405</v>
      </c>
      <c r="U716" s="3" t="s">
        <v>1405</v>
      </c>
      <c r="V716" s="3" t="s">
        <v>1405</v>
      </c>
      <c r="W716" s="3" t="s">
        <v>1405</v>
      </c>
      <c r="X716" s="3" t="s">
        <v>1407</v>
      </c>
      <c r="Y716" s="3" t="s">
        <v>1405</v>
      </c>
      <c r="Z716" s="3" t="s">
        <v>1405</v>
      </c>
      <c r="AA716" s="3" t="s">
        <v>1405</v>
      </c>
      <c r="AB716" s="3" t="s">
        <v>1405</v>
      </c>
      <c r="AC716" s="3" t="s">
        <v>1405</v>
      </c>
      <c r="AD716" s="3" t="s">
        <v>1405</v>
      </c>
      <c r="AE716" s="3" t="s">
        <v>1405</v>
      </c>
      <c r="AF716" s="3" t="s">
        <v>1405</v>
      </c>
      <c r="AG716" s="3" t="s">
        <v>1405</v>
      </c>
      <c r="AH716" s="3" t="s">
        <v>1405</v>
      </c>
      <c r="AI716" s="3" t="s">
        <v>1405</v>
      </c>
      <c r="AJ716" s="3" t="s">
        <v>1405</v>
      </c>
      <c r="AK716" s="3" t="s">
        <v>1405</v>
      </c>
      <c r="AL716" s="3" t="s">
        <v>1405</v>
      </c>
      <c r="AM716" s="3" t="s">
        <v>1405</v>
      </c>
      <c r="AN716" s="3" t="s">
        <v>1405</v>
      </c>
      <c r="AO716" s="3" t="s">
        <v>1405</v>
      </c>
      <c r="AP716" s="3" t="s">
        <v>1405</v>
      </c>
      <c r="AQ716" s="3" t="s">
        <v>1405</v>
      </c>
      <c r="AR716" s="3" t="s">
        <v>1405</v>
      </c>
      <c r="AS716" s="3" t="s">
        <v>1405</v>
      </c>
      <c r="AT716" s="3" t="s">
        <v>1407</v>
      </c>
      <c r="AU716" s="3" t="s">
        <v>1405</v>
      </c>
      <c r="AV716" s="3" t="s">
        <v>1405</v>
      </c>
      <c r="AW716" s="3" t="s">
        <v>1405</v>
      </c>
      <c r="AX716" s="3" t="s">
        <v>1405</v>
      </c>
      <c r="AY716" s="3" t="s">
        <v>1405</v>
      </c>
      <c r="AZ716" s="3" t="s">
        <v>1405</v>
      </c>
      <c r="BA716" s="3" t="s">
        <v>1405</v>
      </c>
      <c r="BB716" s="3" t="s">
        <v>1405</v>
      </c>
      <c r="BC716" s="3" t="s">
        <v>1405</v>
      </c>
      <c r="BD716" s="3" t="s">
        <v>1405</v>
      </c>
      <c r="BE716" s="3" t="s">
        <v>1405</v>
      </c>
      <c r="BF716" s="3" t="s">
        <v>1405</v>
      </c>
      <c r="BG716" s="3" t="s">
        <v>1405</v>
      </c>
      <c r="BH716" s="3" t="s">
        <v>1405</v>
      </c>
      <c r="BI716" s="3" t="s">
        <v>1405</v>
      </c>
      <c r="BJ716" s="3" t="s">
        <v>1405</v>
      </c>
      <c r="BK716" s="3" t="s">
        <v>1405</v>
      </c>
      <c r="BL716" s="3" t="s">
        <v>1405</v>
      </c>
      <c r="BM716" s="3" t="s">
        <v>1405</v>
      </c>
      <c r="BN716" s="3" t="s">
        <v>1405</v>
      </c>
      <c r="BO716" s="3" t="s">
        <v>1405</v>
      </c>
      <c r="BP716" s="3" t="s">
        <v>1405</v>
      </c>
      <c r="BQ716" s="3" t="s">
        <v>1405</v>
      </c>
      <c r="BR716" s="3" t="s">
        <v>1405</v>
      </c>
      <c r="BS716" s="3" t="s">
        <v>1405</v>
      </c>
      <c r="BT716" s="3" t="s">
        <v>1405</v>
      </c>
      <c r="BU716" s="3" t="str">
        <f t="shared" si="180"/>
        <v>89. PRODUCE THE CHEMICAL</v>
      </c>
      <c r="BV716" s="3" t="str">
        <f t="shared" si="180"/>
        <v/>
      </c>
      <c r="BW716" s="3" t="str">
        <f t="shared" si="180"/>
        <v/>
      </c>
      <c r="BX716" s="3" t="str">
        <f t="shared" si="180"/>
        <v/>
      </c>
      <c r="BY716" s="3" t="str">
        <f t="shared" si="180"/>
        <v/>
      </c>
      <c r="BZ716" s="3" t="str">
        <f t="shared" si="180"/>
        <v>94. AS A MANUFACTURED IMPURITY</v>
      </c>
      <c r="CA716" s="3" t="str">
        <f t="shared" si="180"/>
        <v/>
      </c>
      <c r="CB716" s="3" t="str">
        <f t="shared" si="180"/>
        <v/>
      </c>
      <c r="CC716" s="3" t="str">
        <f t="shared" si="179"/>
        <v/>
      </c>
      <c r="CD716" s="3" t="str">
        <f t="shared" si="179"/>
        <v/>
      </c>
      <c r="CE716" s="3" t="str">
        <f t="shared" si="179"/>
        <v/>
      </c>
      <c r="CF716" s="3" t="str">
        <f t="shared" si="179"/>
        <v/>
      </c>
      <c r="CG716" s="3" t="str">
        <f t="shared" si="179"/>
        <v/>
      </c>
      <c r="CH716" s="3" t="str">
        <f t="shared" si="172"/>
        <v/>
      </c>
      <c r="CI716" s="3" t="str">
        <f t="shared" si="172"/>
        <v/>
      </c>
      <c r="CJ716" s="3" t="str">
        <f t="shared" si="172"/>
        <v/>
      </c>
      <c r="CK716" s="3" t="str">
        <f t="shared" si="172"/>
        <v/>
      </c>
      <c r="CL716" s="3" t="str">
        <f t="shared" si="175"/>
        <v/>
      </c>
      <c r="CM716" s="3" t="str">
        <f t="shared" si="175"/>
        <v/>
      </c>
      <c r="CN716" s="3" t="str">
        <f t="shared" si="175"/>
        <v/>
      </c>
      <c r="CO716" s="3" t="str">
        <f t="shared" ref="CO716:CZ737" si="181">IF(AM716="Yes", CO$1,"")</f>
        <v/>
      </c>
      <c r="CP716" s="3" t="str">
        <f t="shared" si="181"/>
        <v/>
      </c>
      <c r="CQ716" s="3" t="str">
        <f t="shared" si="181"/>
        <v/>
      </c>
      <c r="CR716" s="3" t="str">
        <f t="shared" si="181"/>
        <v/>
      </c>
      <c r="CS716" s="3" t="str">
        <f t="shared" si="181"/>
        <v/>
      </c>
      <c r="CT716" s="3" t="str">
        <f t="shared" si="181"/>
        <v/>
      </c>
      <c r="CU716" s="3" t="str">
        <f t="shared" si="181"/>
        <v/>
      </c>
      <c r="CV716" s="3" t="str">
        <f t="shared" si="181"/>
        <v>116. AS A PROCESS IMPURITY</v>
      </c>
      <c r="CW716" s="3" t="str">
        <f t="shared" si="181"/>
        <v/>
      </c>
      <c r="CX716" s="3" t="str">
        <f t="shared" si="181"/>
        <v/>
      </c>
      <c r="CY716" s="3" t="str">
        <f t="shared" si="181"/>
        <v/>
      </c>
      <c r="CZ716" s="3" t="str">
        <f t="shared" si="181"/>
        <v/>
      </c>
      <c r="DA716" s="3" t="str">
        <f t="shared" si="176"/>
        <v/>
      </c>
      <c r="DB716" s="3" t="str">
        <f t="shared" si="176"/>
        <v/>
      </c>
      <c r="DC716" s="3" t="str">
        <f t="shared" si="176"/>
        <v/>
      </c>
      <c r="DD716" s="3" t="str">
        <f t="shared" si="174"/>
        <v/>
      </c>
      <c r="DE716" s="3" t="str">
        <f t="shared" si="174"/>
        <v/>
      </c>
      <c r="DF716" s="3" t="str">
        <f t="shared" si="174"/>
        <v/>
      </c>
      <c r="DG716" s="3" t="str">
        <f t="shared" si="174"/>
        <v/>
      </c>
      <c r="DH716" s="3" t="str">
        <f t="shared" si="166"/>
        <v/>
      </c>
      <c r="DI716" s="3" t="str">
        <f t="shared" si="166"/>
        <v/>
      </c>
      <c r="DJ716" s="3" t="str">
        <f t="shared" si="166"/>
        <v/>
      </c>
      <c r="DK716" s="3" t="str">
        <f t="shared" si="166"/>
        <v/>
      </c>
      <c r="DL716" s="3" t="str">
        <f t="shared" si="166"/>
        <v/>
      </c>
      <c r="DM716" s="3" t="str">
        <f t="shared" si="166"/>
        <v/>
      </c>
      <c r="DN716" s="3" t="str">
        <f t="shared" si="166"/>
        <v/>
      </c>
      <c r="DO716" s="3" t="str">
        <f t="shared" si="171"/>
        <v/>
      </c>
      <c r="DP716" s="3" t="str">
        <f t="shared" si="171"/>
        <v/>
      </c>
      <c r="DQ716" s="3" t="str">
        <f t="shared" si="171"/>
        <v/>
      </c>
      <c r="DR716" s="3" t="str">
        <f t="shared" si="177"/>
        <v/>
      </c>
      <c r="DS716" s="3" t="str">
        <f t="shared" si="177"/>
        <v/>
      </c>
      <c r="DT716" s="3" t="str">
        <f t="shared" si="177"/>
        <v/>
      </c>
      <c r="DU716" s="3" t="str">
        <f t="shared" si="177"/>
        <v/>
      </c>
      <c r="DV716" s="3" t="str">
        <f t="shared" si="177"/>
        <v/>
      </c>
    </row>
    <row r="717" spans="1:126" ht="119.1" customHeight="1">
      <c r="A717" t="s">
        <v>115</v>
      </c>
      <c r="B717">
        <v>2020</v>
      </c>
      <c r="C717" t="s">
        <v>114</v>
      </c>
      <c r="D717">
        <v>106990</v>
      </c>
      <c r="E717" s="31">
        <v>1320218937276</v>
      </c>
      <c r="F717" t="s">
        <v>1031</v>
      </c>
      <c r="G717">
        <v>324110</v>
      </c>
      <c r="H717" t="s">
        <v>1032</v>
      </c>
      <c r="I717" t="s">
        <v>1033</v>
      </c>
      <c r="J717" t="s">
        <v>146</v>
      </c>
      <c r="K717" t="s">
        <v>148</v>
      </c>
      <c r="L717">
        <v>77640</v>
      </c>
      <c r="M717" s="3" t="str">
        <f t="shared" si="178"/>
        <v>95. USED AS A REACTANT, 97. P102  RAW MATERIALS</v>
      </c>
      <c r="N717" s="3" t="s">
        <v>63</v>
      </c>
      <c r="O717" s="3" t="s">
        <v>1430</v>
      </c>
      <c r="P717">
        <v>3</v>
      </c>
      <c r="Q717">
        <v>0</v>
      </c>
      <c r="R717">
        <v>3</v>
      </c>
      <c r="S717" s="3" t="s">
        <v>1405</v>
      </c>
      <c r="T717" s="3" t="s">
        <v>1405</v>
      </c>
      <c r="U717" s="3" t="s">
        <v>1405</v>
      </c>
      <c r="V717" s="3" t="s">
        <v>1405</v>
      </c>
      <c r="W717" s="3" t="s">
        <v>1405</v>
      </c>
      <c r="X717" s="3" t="s">
        <v>1405</v>
      </c>
      <c r="Y717" s="3" t="s">
        <v>1407</v>
      </c>
      <c r="Z717" s="3" t="s">
        <v>1405</v>
      </c>
      <c r="AA717" s="3" t="s">
        <v>1407</v>
      </c>
      <c r="AB717" s="3" t="s">
        <v>1405</v>
      </c>
      <c r="AC717" s="3" t="s">
        <v>1405</v>
      </c>
      <c r="AD717" s="3" t="s">
        <v>1405</v>
      </c>
      <c r="AE717" s="3" t="s">
        <v>1405</v>
      </c>
      <c r="AF717" s="3" t="s">
        <v>1405</v>
      </c>
      <c r="AG717" s="3" t="s">
        <v>1405</v>
      </c>
      <c r="AH717" s="3" t="s">
        <v>1405</v>
      </c>
      <c r="AI717" s="3" t="s">
        <v>1405</v>
      </c>
      <c r="AJ717" s="3" t="s">
        <v>1405</v>
      </c>
      <c r="AK717" s="3" t="s">
        <v>1405</v>
      </c>
      <c r="AL717" s="3" t="s">
        <v>1405</v>
      </c>
      <c r="AM717" s="3" t="s">
        <v>1405</v>
      </c>
      <c r="AN717" s="3" t="s">
        <v>1405</v>
      </c>
      <c r="AO717" s="3" t="s">
        <v>1405</v>
      </c>
      <c r="AP717" s="3" t="s">
        <v>1405</v>
      </c>
      <c r="AQ717" s="3" t="s">
        <v>1405</v>
      </c>
      <c r="AR717" s="3" t="s">
        <v>1405</v>
      </c>
      <c r="AS717" s="3" t="s">
        <v>1405</v>
      </c>
      <c r="AT717" s="3" t="s">
        <v>1405</v>
      </c>
      <c r="AU717" s="3" t="s">
        <v>1405</v>
      </c>
      <c r="AV717" s="3" t="s">
        <v>1405</v>
      </c>
      <c r="AW717" s="3" t="s">
        <v>1405</v>
      </c>
      <c r="AX717" s="3" t="s">
        <v>1405</v>
      </c>
      <c r="AY717" s="3" t="s">
        <v>1405</v>
      </c>
      <c r="AZ717" s="3" t="s">
        <v>1405</v>
      </c>
      <c r="BA717" s="3" t="s">
        <v>1405</v>
      </c>
      <c r="BB717" s="3" t="s">
        <v>1405</v>
      </c>
      <c r="BC717" s="3" t="s">
        <v>1405</v>
      </c>
      <c r="BD717" s="3" t="s">
        <v>1405</v>
      </c>
      <c r="BE717" s="3" t="s">
        <v>1405</v>
      </c>
      <c r="BF717" s="3" t="s">
        <v>1405</v>
      </c>
      <c r="BG717" s="3" t="s">
        <v>1405</v>
      </c>
      <c r="BH717" s="3" t="s">
        <v>1405</v>
      </c>
      <c r="BI717" s="3" t="s">
        <v>1405</v>
      </c>
      <c r="BJ717" s="3" t="s">
        <v>1405</v>
      </c>
      <c r="BK717" s="3" t="s">
        <v>1405</v>
      </c>
      <c r="BL717" s="3" t="s">
        <v>1405</v>
      </c>
      <c r="BM717" s="3" t="s">
        <v>1405</v>
      </c>
      <c r="BN717" s="3" t="s">
        <v>1405</v>
      </c>
      <c r="BO717" s="3" t="s">
        <v>1405</v>
      </c>
      <c r="BP717" s="3" t="s">
        <v>1405</v>
      </c>
      <c r="BQ717" s="3" t="s">
        <v>1405</v>
      </c>
      <c r="BR717" s="3" t="s">
        <v>1405</v>
      </c>
      <c r="BS717" s="3" t="s">
        <v>1405</v>
      </c>
      <c r="BT717" s="3" t="s">
        <v>1405</v>
      </c>
      <c r="BU717" s="3" t="str">
        <f t="shared" si="180"/>
        <v/>
      </c>
      <c r="BV717" s="3" t="str">
        <f t="shared" si="180"/>
        <v/>
      </c>
      <c r="BW717" s="3" t="str">
        <f t="shared" si="180"/>
        <v/>
      </c>
      <c r="BX717" s="3" t="str">
        <f t="shared" si="180"/>
        <v/>
      </c>
      <c r="BY717" s="3" t="str">
        <f t="shared" si="180"/>
        <v/>
      </c>
      <c r="BZ717" s="3" t="str">
        <f t="shared" si="180"/>
        <v/>
      </c>
      <c r="CA717" s="3" t="str">
        <f t="shared" si="180"/>
        <v>95. USED AS A REACTANT</v>
      </c>
      <c r="CB717" s="3" t="str">
        <f t="shared" si="180"/>
        <v/>
      </c>
      <c r="CC717" s="3" t="str">
        <f t="shared" si="179"/>
        <v>97. P102  RAW MATERIALS</v>
      </c>
      <c r="CD717" s="3" t="str">
        <f t="shared" si="179"/>
        <v/>
      </c>
      <c r="CE717" s="3" t="str">
        <f t="shared" si="179"/>
        <v/>
      </c>
      <c r="CF717" s="3" t="str">
        <f t="shared" si="179"/>
        <v/>
      </c>
      <c r="CG717" s="3" t="str">
        <f t="shared" si="179"/>
        <v/>
      </c>
      <c r="CH717" s="3" t="str">
        <f t="shared" si="172"/>
        <v/>
      </c>
      <c r="CI717" s="3" t="str">
        <f t="shared" si="172"/>
        <v/>
      </c>
      <c r="CJ717" s="3" t="str">
        <f t="shared" si="172"/>
        <v/>
      </c>
      <c r="CK717" s="3" t="str">
        <f t="shared" si="172"/>
        <v/>
      </c>
      <c r="CL717" s="3" t="str">
        <f t="shared" si="172"/>
        <v/>
      </c>
      <c r="CM717" s="3" t="str">
        <f t="shared" si="172"/>
        <v/>
      </c>
      <c r="CN717" s="3" t="str">
        <f t="shared" si="172"/>
        <v/>
      </c>
      <c r="CO717" s="3" t="str">
        <f t="shared" si="181"/>
        <v/>
      </c>
      <c r="CP717" s="3" t="str">
        <f t="shared" si="181"/>
        <v/>
      </c>
      <c r="CQ717" s="3" t="str">
        <f t="shared" si="181"/>
        <v/>
      </c>
      <c r="CR717" s="3" t="str">
        <f t="shared" si="181"/>
        <v/>
      </c>
      <c r="CS717" s="3" t="str">
        <f t="shared" si="181"/>
        <v/>
      </c>
      <c r="CT717" s="3" t="str">
        <f t="shared" si="181"/>
        <v/>
      </c>
      <c r="CU717" s="3" t="str">
        <f t="shared" si="181"/>
        <v/>
      </c>
      <c r="CV717" s="3" t="str">
        <f t="shared" si="181"/>
        <v/>
      </c>
      <c r="CW717" s="3" t="str">
        <f t="shared" si="181"/>
        <v/>
      </c>
      <c r="CX717" s="3" t="str">
        <f t="shared" si="181"/>
        <v/>
      </c>
      <c r="CY717" s="3" t="str">
        <f t="shared" si="181"/>
        <v/>
      </c>
      <c r="CZ717" s="3" t="str">
        <f t="shared" si="181"/>
        <v/>
      </c>
      <c r="DA717" s="3" t="str">
        <f t="shared" si="176"/>
        <v/>
      </c>
      <c r="DB717" s="3" t="str">
        <f t="shared" si="176"/>
        <v/>
      </c>
      <c r="DC717" s="3" t="str">
        <f t="shared" si="176"/>
        <v/>
      </c>
      <c r="DD717" s="3" t="str">
        <f t="shared" si="174"/>
        <v/>
      </c>
      <c r="DE717" s="3" t="str">
        <f t="shared" si="174"/>
        <v/>
      </c>
      <c r="DF717" s="3" t="str">
        <f t="shared" si="174"/>
        <v/>
      </c>
      <c r="DG717" s="3" t="str">
        <f t="shared" si="174"/>
        <v/>
      </c>
      <c r="DH717" s="3" t="str">
        <f t="shared" si="166"/>
        <v/>
      </c>
      <c r="DI717" s="3" t="str">
        <f t="shared" si="166"/>
        <v/>
      </c>
      <c r="DJ717" s="3" t="str">
        <f t="shared" ref="DJ717:DV758" si="182">IF(BH717="Yes", DJ$1,"")</f>
        <v/>
      </c>
      <c r="DK717" s="3" t="str">
        <f t="shared" si="182"/>
        <v/>
      </c>
      <c r="DL717" s="3" t="str">
        <f t="shared" si="182"/>
        <v/>
      </c>
      <c r="DM717" s="3" t="str">
        <f t="shared" si="182"/>
        <v/>
      </c>
      <c r="DN717" s="3" t="str">
        <f t="shared" si="182"/>
        <v/>
      </c>
      <c r="DO717" s="3" t="str">
        <f t="shared" si="171"/>
        <v/>
      </c>
      <c r="DP717" s="3" t="str">
        <f t="shared" si="171"/>
        <v/>
      </c>
      <c r="DQ717" s="3" t="str">
        <f t="shared" si="171"/>
        <v/>
      </c>
      <c r="DR717" s="3" t="str">
        <f t="shared" si="177"/>
        <v/>
      </c>
      <c r="DS717" s="3" t="str">
        <f t="shared" si="177"/>
        <v/>
      </c>
      <c r="DT717" s="3" t="str">
        <f t="shared" si="177"/>
        <v/>
      </c>
      <c r="DU717" s="3" t="str">
        <f t="shared" si="177"/>
        <v/>
      </c>
      <c r="DV717" s="3" t="str">
        <f t="shared" si="177"/>
        <v/>
      </c>
    </row>
    <row r="718" spans="1:126" ht="75">
      <c r="A718" t="s">
        <v>115</v>
      </c>
      <c r="B718">
        <v>2021</v>
      </c>
      <c r="C718" t="s">
        <v>114</v>
      </c>
      <c r="D718">
        <v>106990</v>
      </c>
      <c r="E718" s="31">
        <v>1321220104297</v>
      </c>
      <c r="F718" t="s">
        <v>1031</v>
      </c>
      <c r="G718">
        <v>324110</v>
      </c>
      <c r="H718" t="s">
        <v>1032</v>
      </c>
      <c r="I718" t="s">
        <v>1033</v>
      </c>
      <c r="J718" t="s">
        <v>146</v>
      </c>
      <c r="K718" t="s">
        <v>148</v>
      </c>
      <c r="L718">
        <v>77640</v>
      </c>
      <c r="M718" s="3" t="str">
        <f t="shared" si="178"/>
        <v>89. PRODUCE THE CHEMICAL, 94. AS A MANUFACTURED IMPURITY, 116. AS A PROCESS IMPURITY</v>
      </c>
      <c r="N718" s="3" t="s">
        <v>63</v>
      </c>
      <c r="O718" s="3" t="s">
        <v>1430</v>
      </c>
      <c r="P718">
        <v>20</v>
      </c>
      <c r="Q718">
        <v>7</v>
      </c>
      <c r="R718">
        <v>27</v>
      </c>
      <c r="S718" s="3" t="s">
        <v>1407</v>
      </c>
      <c r="T718" s="3" t="s">
        <v>1405</v>
      </c>
      <c r="U718" s="3" t="s">
        <v>1405</v>
      </c>
      <c r="V718" s="3" t="s">
        <v>1405</v>
      </c>
      <c r="W718" s="3" t="s">
        <v>1405</v>
      </c>
      <c r="X718" s="3" t="s">
        <v>1407</v>
      </c>
      <c r="Y718" s="3" t="s">
        <v>1405</v>
      </c>
      <c r="Z718" s="3" t="s">
        <v>1405</v>
      </c>
      <c r="AA718" s="3" t="s">
        <v>1405</v>
      </c>
      <c r="AB718" s="3" t="s">
        <v>1405</v>
      </c>
      <c r="AC718" s="3" t="s">
        <v>1405</v>
      </c>
      <c r="AD718" s="3" t="s">
        <v>1405</v>
      </c>
      <c r="AE718" s="3" t="s">
        <v>1405</v>
      </c>
      <c r="AF718" s="3" t="s">
        <v>1405</v>
      </c>
      <c r="AG718" s="3" t="s">
        <v>1405</v>
      </c>
      <c r="AH718" s="3" t="s">
        <v>1405</v>
      </c>
      <c r="AI718" s="3" t="s">
        <v>1405</v>
      </c>
      <c r="AJ718" s="3" t="s">
        <v>1405</v>
      </c>
      <c r="AK718" s="3" t="s">
        <v>1405</v>
      </c>
      <c r="AL718" s="3" t="s">
        <v>1405</v>
      </c>
      <c r="AM718" s="3" t="s">
        <v>1405</v>
      </c>
      <c r="AN718" s="3" t="s">
        <v>1405</v>
      </c>
      <c r="AO718" s="3" t="s">
        <v>1405</v>
      </c>
      <c r="AP718" s="3" t="s">
        <v>1405</v>
      </c>
      <c r="AQ718" s="3" t="s">
        <v>1405</v>
      </c>
      <c r="AR718" s="3" t="s">
        <v>1405</v>
      </c>
      <c r="AS718" s="3" t="s">
        <v>1405</v>
      </c>
      <c r="AT718" s="3" t="s">
        <v>1407</v>
      </c>
      <c r="AU718" s="3" t="s">
        <v>1405</v>
      </c>
      <c r="AV718" s="3" t="s">
        <v>1405</v>
      </c>
      <c r="AW718" s="3" t="s">
        <v>1405</v>
      </c>
      <c r="AX718" s="3" t="s">
        <v>1405</v>
      </c>
      <c r="AY718" s="3" t="s">
        <v>1405</v>
      </c>
      <c r="AZ718" s="3" t="s">
        <v>1405</v>
      </c>
      <c r="BA718" s="3" t="s">
        <v>1405</v>
      </c>
      <c r="BB718" s="3" t="s">
        <v>1405</v>
      </c>
      <c r="BC718" s="3" t="s">
        <v>1405</v>
      </c>
      <c r="BD718" s="3" t="s">
        <v>1405</v>
      </c>
      <c r="BE718" s="3" t="s">
        <v>1405</v>
      </c>
      <c r="BF718" s="3" t="s">
        <v>1405</v>
      </c>
      <c r="BG718" s="3" t="s">
        <v>1405</v>
      </c>
      <c r="BH718" s="3" t="s">
        <v>1405</v>
      </c>
      <c r="BI718" s="3" t="s">
        <v>1405</v>
      </c>
      <c r="BJ718" s="3" t="s">
        <v>1405</v>
      </c>
      <c r="BK718" s="3" t="s">
        <v>1405</v>
      </c>
      <c r="BL718" s="3" t="s">
        <v>1405</v>
      </c>
      <c r="BM718" s="3" t="s">
        <v>1405</v>
      </c>
      <c r="BN718" s="3" t="s">
        <v>1405</v>
      </c>
      <c r="BO718" s="3" t="s">
        <v>1405</v>
      </c>
      <c r="BP718" s="3" t="s">
        <v>1405</v>
      </c>
      <c r="BQ718" s="3" t="s">
        <v>1405</v>
      </c>
      <c r="BR718" s="3" t="s">
        <v>1405</v>
      </c>
      <c r="BS718" s="3" t="s">
        <v>1405</v>
      </c>
      <c r="BT718" s="3" t="s">
        <v>1405</v>
      </c>
      <c r="BU718" s="3" t="str">
        <f t="shared" si="180"/>
        <v>89. PRODUCE THE CHEMICAL</v>
      </c>
      <c r="BV718" s="3" t="str">
        <f t="shared" si="180"/>
        <v/>
      </c>
      <c r="BW718" s="3" t="str">
        <f t="shared" si="180"/>
        <v/>
      </c>
      <c r="BX718" s="3" t="str">
        <f t="shared" si="180"/>
        <v/>
      </c>
      <c r="BY718" s="3" t="str">
        <f t="shared" si="180"/>
        <v/>
      </c>
      <c r="BZ718" s="3" t="str">
        <f t="shared" si="180"/>
        <v>94. AS A MANUFACTURED IMPURITY</v>
      </c>
      <c r="CA718" s="3" t="str">
        <f t="shared" si="180"/>
        <v/>
      </c>
      <c r="CB718" s="3" t="str">
        <f t="shared" si="180"/>
        <v/>
      </c>
      <c r="CC718" s="3" t="str">
        <f t="shared" si="179"/>
        <v/>
      </c>
      <c r="CD718" s="3" t="str">
        <f t="shared" si="179"/>
        <v/>
      </c>
      <c r="CE718" s="3" t="str">
        <f t="shared" si="179"/>
        <v/>
      </c>
      <c r="CF718" s="3" t="str">
        <f t="shared" si="179"/>
        <v/>
      </c>
      <c r="CG718" s="3" t="str">
        <f t="shared" si="179"/>
        <v/>
      </c>
      <c r="CH718" s="3" t="str">
        <f t="shared" si="172"/>
        <v/>
      </c>
      <c r="CI718" s="3" t="str">
        <f t="shared" si="172"/>
        <v/>
      </c>
      <c r="CJ718" s="3" t="str">
        <f t="shared" si="172"/>
        <v/>
      </c>
      <c r="CK718" s="3" t="str">
        <f t="shared" si="172"/>
        <v/>
      </c>
      <c r="CL718" s="3" t="str">
        <f t="shared" si="172"/>
        <v/>
      </c>
      <c r="CM718" s="3" t="str">
        <f t="shared" si="172"/>
        <v/>
      </c>
      <c r="CN718" s="3" t="str">
        <f t="shared" si="172"/>
        <v/>
      </c>
      <c r="CO718" s="3" t="str">
        <f t="shared" si="181"/>
        <v/>
      </c>
      <c r="CP718" s="3" t="str">
        <f t="shared" si="181"/>
        <v/>
      </c>
      <c r="CQ718" s="3" t="str">
        <f t="shared" si="181"/>
        <v/>
      </c>
      <c r="CR718" s="3" t="str">
        <f t="shared" si="181"/>
        <v/>
      </c>
      <c r="CS718" s="3" t="str">
        <f t="shared" si="181"/>
        <v/>
      </c>
      <c r="CT718" s="3" t="str">
        <f t="shared" si="181"/>
        <v/>
      </c>
      <c r="CU718" s="3" t="str">
        <f t="shared" si="181"/>
        <v/>
      </c>
      <c r="CV718" s="3" t="str">
        <f t="shared" si="181"/>
        <v>116. AS A PROCESS IMPURITY</v>
      </c>
      <c r="CW718" s="3" t="str">
        <f t="shared" si="181"/>
        <v/>
      </c>
      <c r="CX718" s="3" t="str">
        <f t="shared" si="181"/>
        <v/>
      </c>
      <c r="CY718" s="3" t="str">
        <f t="shared" si="181"/>
        <v/>
      </c>
      <c r="CZ718" s="3" t="str">
        <f t="shared" si="181"/>
        <v/>
      </c>
      <c r="DA718" s="3" t="str">
        <f t="shared" si="176"/>
        <v/>
      </c>
      <c r="DB718" s="3" t="str">
        <f t="shared" si="176"/>
        <v/>
      </c>
      <c r="DC718" s="3" t="str">
        <f t="shared" si="176"/>
        <v/>
      </c>
      <c r="DD718" s="3" t="str">
        <f t="shared" si="174"/>
        <v/>
      </c>
      <c r="DE718" s="3" t="str">
        <f t="shared" si="174"/>
        <v/>
      </c>
      <c r="DF718" s="3" t="str">
        <f t="shared" si="174"/>
        <v/>
      </c>
      <c r="DG718" s="3" t="str">
        <f t="shared" si="174"/>
        <v/>
      </c>
      <c r="DH718" s="3" t="str">
        <f t="shared" si="174"/>
        <v/>
      </c>
      <c r="DI718" s="3" t="str">
        <f t="shared" si="174"/>
        <v/>
      </c>
      <c r="DJ718" s="3" t="str">
        <f t="shared" si="182"/>
        <v/>
      </c>
      <c r="DK718" s="3" t="str">
        <f t="shared" si="182"/>
        <v/>
      </c>
      <c r="DL718" s="3" t="str">
        <f t="shared" si="182"/>
        <v/>
      </c>
      <c r="DM718" s="3" t="str">
        <f t="shared" si="182"/>
        <v/>
      </c>
      <c r="DN718" s="3" t="str">
        <f t="shared" si="182"/>
        <v/>
      </c>
      <c r="DO718" s="3" t="str">
        <f t="shared" si="171"/>
        <v/>
      </c>
      <c r="DP718" s="3" t="str">
        <f t="shared" si="171"/>
        <v/>
      </c>
      <c r="DQ718" s="3" t="str">
        <f t="shared" si="171"/>
        <v/>
      </c>
      <c r="DR718" s="3" t="str">
        <f t="shared" si="177"/>
        <v/>
      </c>
      <c r="DS718" s="3" t="str">
        <f t="shared" si="177"/>
        <v/>
      </c>
      <c r="DT718" s="3" t="str">
        <f t="shared" si="177"/>
        <v/>
      </c>
      <c r="DU718" s="3" t="str">
        <f t="shared" si="177"/>
        <v/>
      </c>
      <c r="DV718" s="3" t="str">
        <f t="shared" si="177"/>
        <v/>
      </c>
    </row>
    <row r="719" spans="1:126" ht="45">
      <c r="A719" t="s">
        <v>115</v>
      </c>
      <c r="B719">
        <v>2019</v>
      </c>
      <c r="C719" t="s">
        <v>114</v>
      </c>
      <c r="D719">
        <v>106990</v>
      </c>
      <c r="E719" s="31">
        <v>1319219079427</v>
      </c>
      <c r="F719" t="s">
        <v>1034</v>
      </c>
      <c r="G719">
        <v>424710</v>
      </c>
      <c r="H719" t="s">
        <v>1035</v>
      </c>
      <c r="I719" t="s">
        <v>1036</v>
      </c>
      <c r="J719" t="s">
        <v>1037</v>
      </c>
      <c r="K719" t="s">
        <v>216</v>
      </c>
      <c r="L719">
        <v>70076</v>
      </c>
      <c r="M719" s="3" t="str">
        <f t="shared" si="178"/>
        <v>89. PRODUCE THE CHEMICAL, 93. AS A BYPRODUCT, 115. REPACKAGING</v>
      </c>
      <c r="N719" s="3" t="s">
        <v>58</v>
      </c>
      <c r="O719" s="3" t="s">
        <v>1417</v>
      </c>
      <c r="P719">
        <v>5</v>
      </c>
      <c r="Q719">
        <v>5</v>
      </c>
      <c r="R719">
        <v>10</v>
      </c>
      <c r="S719" s="3" t="s">
        <v>1407</v>
      </c>
      <c r="T719" s="3" t="s">
        <v>1405</v>
      </c>
      <c r="U719" s="3" t="s">
        <v>1405</v>
      </c>
      <c r="V719" s="3" t="s">
        <v>1405</v>
      </c>
      <c r="W719" s="3" t="s">
        <v>1407</v>
      </c>
      <c r="X719" s="3" t="s">
        <v>1405</v>
      </c>
      <c r="Y719" s="3" t="s">
        <v>1405</v>
      </c>
      <c r="Z719" s="3" t="s">
        <v>1405</v>
      </c>
      <c r="AA719" s="3" t="s">
        <v>1405</v>
      </c>
      <c r="AB719" s="3" t="s">
        <v>1405</v>
      </c>
      <c r="AC719" s="3" t="s">
        <v>1405</v>
      </c>
      <c r="AD719" s="3" t="s">
        <v>1405</v>
      </c>
      <c r="AE719" s="3" t="s">
        <v>1405</v>
      </c>
      <c r="AF719" s="3" t="s">
        <v>1405</v>
      </c>
      <c r="AG719" s="3" t="s">
        <v>1405</v>
      </c>
      <c r="AH719" s="3" t="s">
        <v>1405</v>
      </c>
      <c r="AI719" s="3" t="s">
        <v>1405</v>
      </c>
      <c r="AJ719" s="3" t="s">
        <v>1405</v>
      </c>
      <c r="AK719" s="3" t="s">
        <v>1405</v>
      </c>
      <c r="AL719" s="3" t="s">
        <v>1405</v>
      </c>
      <c r="AM719" s="3" t="s">
        <v>1405</v>
      </c>
      <c r="AN719" s="3" t="s">
        <v>1405</v>
      </c>
      <c r="AO719" s="3" t="s">
        <v>1405</v>
      </c>
      <c r="AP719" s="3" t="s">
        <v>1405</v>
      </c>
      <c r="AQ719" s="3" t="s">
        <v>1405</v>
      </c>
      <c r="AR719" s="3" t="s">
        <v>1405</v>
      </c>
      <c r="AS719" s="3" t="s">
        <v>1407</v>
      </c>
      <c r="AT719" s="3" t="s">
        <v>1405</v>
      </c>
      <c r="AU719" s="3" t="s">
        <v>1405</v>
      </c>
      <c r="AV719" s="3" t="s">
        <v>1405</v>
      </c>
      <c r="AW719" s="3" t="s">
        <v>1405</v>
      </c>
      <c r="AX719" s="3" t="s">
        <v>1405</v>
      </c>
      <c r="AY719" s="3" t="s">
        <v>1405</v>
      </c>
      <c r="AZ719" s="3" t="s">
        <v>1405</v>
      </c>
      <c r="BA719" s="3" t="s">
        <v>1405</v>
      </c>
      <c r="BB719" s="3" t="s">
        <v>1405</v>
      </c>
      <c r="BC719" s="3" t="s">
        <v>1405</v>
      </c>
      <c r="BD719" s="3" t="s">
        <v>1405</v>
      </c>
      <c r="BE719" s="3" t="s">
        <v>1405</v>
      </c>
      <c r="BF719" s="3" t="s">
        <v>1405</v>
      </c>
      <c r="BG719" s="3" t="s">
        <v>1405</v>
      </c>
      <c r="BH719" s="3" t="s">
        <v>1405</v>
      </c>
      <c r="BI719" s="3" t="s">
        <v>1405</v>
      </c>
      <c r="BJ719" s="3" t="s">
        <v>1405</v>
      </c>
      <c r="BK719" s="3" t="s">
        <v>1405</v>
      </c>
      <c r="BL719" s="3" t="s">
        <v>1405</v>
      </c>
      <c r="BM719" s="3" t="s">
        <v>1405</v>
      </c>
      <c r="BN719" s="3" t="s">
        <v>1405</v>
      </c>
      <c r="BO719" s="3" t="s">
        <v>1405</v>
      </c>
      <c r="BP719" s="3" t="s">
        <v>1405</v>
      </c>
      <c r="BQ719" s="3" t="s">
        <v>1405</v>
      </c>
      <c r="BR719" s="3" t="s">
        <v>1405</v>
      </c>
      <c r="BS719" s="3" t="s">
        <v>1405</v>
      </c>
      <c r="BT719" s="3" t="s">
        <v>1405</v>
      </c>
      <c r="BU719" s="3" t="str">
        <f t="shared" si="180"/>
        <v>89. PRODUCE THE CHEMICAL</v>
      </c>
      <c r="BV719" s="3" t="str">
        <f t="shared" si="180"/>
        <v/>
      </c>
      <c r="BW719" s="3" t="str">
        <f t="shared" si="180"/>
        <v/>
      </c>
      <c r="BX719" s="3" t="str">
        <f t="shared" si="180"/>
        <v/>
      </c>
      <c r="BY719" s="3" t="str">
        <f t="shared" si="180"/>
        <v>93. AS A BYPRODUCT</v>
      </c>
      <c r="BZ719" s="3" t="str">
        <f t="shared" si="180"/>
        <v/>
      </c>
      <c r="CA719" s="3" t="str">
        <f t="shared" si="180"/>
        <v/>
      </c>
      <c r="CB719" s="3" t="str">
        <f t="shared" si="180"/>
        <v/>
      </c>
      <c r="CC719" s="3" t="str">
        <f t="shared" si="179"/>
        <v/>
      </c>
      <c r="CD719" s="3" t="str">
        <f t="shared" si="179"/>
        <v/>
      </c>
      <c r="CE719" s="3" t="str">
        <f t="shared" si="179"/>
        <v/>
      </c>
      <c r="CF719" s="3" t="str">
        <f t="shared" si="179"/>
        <v/>
      </c>
      <c r="CG719" s="3" t="str">
        <f t="shared" si="179"/>
        <v/>
      </c>
      <c r="CH719" s="3" t="str">
        <f t="shared" si="172"/>
        <v/>
      </c>
      <c r="CI719" s="3" t="str">
        <f t="shared" si="172"/>
        <v/>
      </c>
      <c r="CJ719" s="3" t="str">
        <f t="shared" si="172"/>
        <v/>
      </c>
      <c r="CK719" s="3" t="str">
        <f t="shared" si="172"/>
        <v/>
      </c>
      <c r="CL719" s="3" t="str">
        <f t="shared" si="172"/>
        <v/>
      </c>
      <c r="CM719" s="3" t="str">
        <f t="shared" si="172"/>
        <v/>
      </c>
      <c r="CN719" s="3" t="str">
        <f t="shared" si="172"/>
        <v/>
      </c>
      <c r="CO719" s="3" t="str">
        <f t="shared" si="181"/>
        <v/>
      </c>
      <c r="CP719" s="3" t="str">
        <f t="shared" si="181"/>
        <v/>
      </c>
      <c r="CQ719" s="3" t="str">
        <f t="shared" si="181"/>
        <v/>
      </c>
      <c r="CR719" s="3" t="str">
        <f t="shared" si="181"/>
        <v/>
      </c>
      <c r="CS719" s="3" t="str">
        <f t="shared" si="181"/>
        <v/>
      </c>
      <c r="CT719" s="3" t="str">
        <f t="shared" si="181"/>
        <v/>
      </c>
      <c r="CU719" s="3" t="str">
        <f t="shared" si="181"/>
        <v>115. REPACKAGING</v>
      </c>
      <c r="CV719" s="3" t="str">
        <f t="shared" si="181"/>
        <v/>
      </c>
      <c r="CW719" s="3" t="str">
        <f t="shared" si="181"/>
        <v/>
      </c>
      <c r="CX719" s="3" t="str">
        <f t="shared" si="181"/>
        <v/>
      </c>
      <c r="CY719" s="3" t="str">
        <f t="shared" si="181"/>
        <v/>
      </c>
      <c r="CZ719" s="3" t="str">
        <f t="shared" si="181"/>
        <v/>
      </c>
      <c r="DA719" s="3" t="str">
        <f t="shared" si="176"/>
        <v/>
      </c>
      <c r="DB719" s="3" t="str">
        <f t="shared" si="176"/>
        <v/>
      </c>
      <c r="DC719" s="3" t="str">
        <f t="shared" si="176"/>
        <v/>
      </c>
      <c r="DD719" s="3" t="str">
        <f t="shared" si="174"/>
        <v/>
      </c>
      <c r="DE719" s="3" t="str">
        <f t="shared" si="174"/>
        <v/>
      </c>
      <c r="DF719" s="3" t="str">
        <f t="shared" si="174"/>
        <v/>
      </c>
      <c r="DG719" s="3" t="str">
        <f t="shared" si="174"/>
        <v/>
      </c>
      <c r="DH719" s="3" t="str">
        <f t="shared" si="174"/>
        <v/>
      </c>
      <c r="DI719" s="3" t="str">
        <f t="shared" si="174"/>
        <v/>
      </c>
      <c r="DJ719" s="3" t="str">
        <f t="shared" si="182"/>
        <v/>
      </c>
      <c r="DK719" s="3" t="str">
        <f t="shared" si="182"/>
        <v/>
      </c>
      <c r="DL719" s="3" t="str">
        <f t="shared" si="182"/>
        <v/>
      </c>
      <c r="DM719" s="3" t="str">
        <f t="shared" si="182"/>
        <v/>
      </c>
      <c r="DN719" s="3" t="str">
        <f t="shared" si="182"/>
        <v/>
      </c>
      <c r="DO719" s="3" t="str">
        <f t="shared" si="171"/>
        <v/>
      </c>
      <c r="DP719" s="3" t="str">
        <f t="shared" si="171"/>
        <v/>
      </c>
      <c r="DQ719" s="3" t="str">
        <f t="shared" si="171"/>
        <v/>
      </c>
      <c r="DR719" s="3" t="str">
        <f t="shared" si="177"/>
        <v/>
      </c>
      <c r="DS719" s="3" t="str">
        <f t="shared" si="177"/>
        <v/>
      </c>
      <c r="DT719" s="3" t="str">
        <f t="shared" si="177"/>
        <v/>
      </c>
      <c r="DU719" s="3" t="str">
        <f t="shared" si="177"/>
        <v/>
      </c>
      <c r="DV719" s="3" t="str">
        <f t="shared" si="177"/>
        <v/>
      </c>
    </row>
    <row r="720" spans="1:126" ht="45">
      <c r="A720" t="s">
        <v>115</v>
      </c>
      <c r="B720">
        <v>2016</v>
      </c>
      <c r="C720" t="s">
        <v>114</v>
      </c>
      <c r="D720">
        <v>106990</v>
      </c>
      <c r="E720" s="31">
        <v>1316215283096</v>
      </c>
      <c r="F720" t="s">
        <v>1038</v>
      </c>
      <c r="G720">
        <v>424710</v>
      </c>
      <c r="H720" t="s">
        <v>1039</v>
      </c>
      <c r="I720" t="s">
        <v>1040</v>
      </c>
      <c r="J720" t="s">
        <v>1041</v>
      </c>
      <c r="K720" t="s">
        <v>148</v>
      </c>
      <c r="L720">
        <v>76106</v>
      </c>
      <c r="M720" s="3" t="str">
        <f t="shared" si="178"/>
        <v>90. IMPORT THE CHEMICAL, 92. SALE OR DISTRIBUTION OF THE CHEMICAL, 115. REPACKAGING</v>
      </c>
      <c r="N720" s="3" t="s">
        <v>58</v>
      </c>
      <c r="O720" s="3" t="s">
        <v>1417</v>
      </c>
      <c r="P720">
        <v>0.1</v>
      </c>
      <c r="Q720">
        <v>1.1000000000000001</v>
      </c>
      <c r="R720">
        <v>1.2</v>
      </c>
      <c r="S720" s="3" t="s">
        <v>1405</v>
      </c>
      <c r="T720" s="3" t="s">
        <v>1407</v>
      </c>
      <c r="U720" s="3" t="s">
        <v>1405</v>
      </c>
      <c r="V720" s="3" t="s">
        <v>1407</v>
      </c>
      <c r="W720" s="3" t="s">
        <v>1405</v>
      </c>
      <c r="X720" s="3" t="s">
        <v>1405</v>
      </c>
      <c r="Y720" s="3" t="s">
        <v>1405</v>
      </c>
      <c r="AE720" s="3" t="s">
        <v>1405</v>
      </c>
      <c r="AR720" s="3" t="s">
        <v>1405</v>
      </c>
      <c r="AS720" s="3" t="s">
        <v>1407</v>
      </c>
      <c r="AT720" s="3" t="s">
        <v>1405</v>
      </c>
      <c r="AV720" s="3" t="s">
        <v>1405</v>
      </c>
      <c r="BD720" s="3" t="s">
        <v>1405</v>
      </c>
      <c r="BK720" s="3" t="s">
        <v>1405</v>
      </c>
      <c r="BU720" s="3" t="str">
        <f t="shared" si="180"/>
        <v/>
      </c>
      <c r="BV720" s="3" t="str">
        <f t="shared" si="180"/>
        <v>90. IMPORT THE CHEMICAL</v>
      </c>
      <c r="BW720" s="3" t="str">
        <f t="shared" si="180"/>
        <v/>
      </c>
      <c r="BX720" s="3" t="str">
        <f t="shared" si="180"/>
        <v>92. SALE OR DISTRIBUTION OF THE CHEMICAL</v>
      </c>
      <c r="BY720" s="3" t="str">
        <f t="shared" si="180"/>
        <v/>
      </c>
      <c r="BZ720" s="3" t="str">
        <f t="shared" si="180"/>
        <v/>
      </c>
      <c r="CA720" s="3" t="str">
        <f t="shared" si="180"/>
        <v/>
      </c>
      <c r="CB720" s="3" t="str">
        <f t="shared" si="180"/>
        <v/>
      </c>
      <c r="CC720" s="3" t="str">
        <f t="shared" si="179"/>
        <v/>
      </c>
      <c r="CD720" s="3" t="str">
        <f t="shared" si="179"/>
        <v/>
      </c>
      <c r="CE720" s="3" t="str">
        <f t="shared" si="179"/>
        <v/>
      </c>
      <c r="CF720" s="3" t="str">
        <f t="shared" si="179"/>
        <v/>
      </c>
      <c r="CG720" s="3" t="str">
        <f t="shared" si="179"/>
        <v/>
      </c>
      <c r="CH720" s="3" t="str">
        <f t="shared" si="172"/>
        <v/>
      </c>
      <c r="CI720" s="3" t="str">
        <f t="shared" si="172"/>
        <v/>
      </c>
      <c r="CJ720" s="3" t="str">
        <f t="shared" si="172"/>
        <v/>
      </c>
      <c r="CK720" s="3" t="str">
        <f t="shared" si="172"/>
        <v/>
      </c>
      <c r="CL720" s="3" t="str">
        <f t="shared" si="172"/>
        <v/>
      </c>
      <c r="CM720" s="3" t="str">
        <f t="shared" si="172"/>
        <v/>
      </c>
      <c r="CN720" s="3" t="str">
        <f t="shared" si="172"/>
        <v/>
      </c>
      <c r="CO720" s="3" t="str">
        <f t="shared" si="181"/>
        <v/>
      </c>
      <c r="CP720" s="3" t="str">
        <f t="shared" si="181"/>
        <v/>
      </c>
      <c r="CQ720" s="3" t="str">
        <f t="shared" si="181"/>
        <v/>
      </c>
      <c r="CR720" s="3" t="str">
        <f t="shared" si="181"/>
        <v/>
      </c>
      <c r="CS720" s="3" t="str">
        <f t="shared" si="181"/>
        <v/>
      </c>
      <c r="CT720" s="3" t="str">
        <f t="shared" si="181"/>
        <v/>
      </c>
      <c r="CU720" s="3" t="str">
        <f t="shared" si="181"/>
        <v>115. REPACKAGING</v>
      </c>
      <c r="CV720" s="3" t="str">
        <f t="shared" si="181"/>
        <v/>
      </c>
      <c r="CW720" s="3" t="str">
        <f t="shared" si="181"/>
        <v/>
      </c>
      <c r="CX720" s="3" t="str">
        <f t="shared" si="181"/>
        <v/>
      </c>
      <c r="CY720" s="3" t="str">
        <f t="shared" si="181"/>
        <v/>
      </c>
      <c r="CZ720" s="3" t="str">
        <f t="shared" si="181"/>
        <v/>
      </c>
      <c r="DA720" s="3" t="str">
        <f t="shared" si="176"/>
        <v/>
      </c>
      <c r="DB720" s="3" t="str">
        <f t="shared" si="176"/>
        <v/>
      </c>
      <c r="DC720" s="3" t="str">
        <f t="shared" si="176"/>
        <v/>
      </c>
      <c r="DD720" s="3" t="str">
        <f t="shared" si="174"/>
        <v/>
      </c>
      <c r="DE720" s="3" t="str">
        <f t="shared" si="174"/>
        <v/>
      </c>
      <c r="DF720" s="3" t="str">
        <f t="shared" si="174"/>
        <v/>
      </c>
      <c r="DG720" s="3" t="str">
        <f t="shared" si="174"/>
        <v/>
      </c>
      <c r="DH720" s="3" t="str">
        <f t="shared" si="174"/>
        <v/>
      </c>
      <c r="DI720" s="3" t="str">
        <f t="shared" si="174"/>
        <v/>
      </c>
      <c r="DJ720" s="3" t="str">
        <f t="shared" si="182"/>
        <v/>
      </c>
      <c r="DK720" s="3" t="str">
        <f t="shared" si="182"/>
        <v/>
      </c>
      <c r="DL720" s="3" t="str">
        <f t="shared" si="182"/>
        <v/>
      </c>
      <c r="DM720" s="3" t="str">
        <f t="shared" si="182"/>
        <v/>
      </c>
      <c r="DN720" s="3" t="str">
        <f t="shared" si="182"/>
        <v/>
      </c>
      <c r="DO720" s="3" t="str">
        <f t="shared" si="171"/>
        <v/>
      </c>
      <c r="DP720" s="3" t="str">
        <f t="shared" si="171"/>
        <v/>
      </c>
      <c r="DQ720" s="3" t="str">
        <f t="shared" si="171"/>
        <v/>
      </c>
      <c r="DR720" s="3" t="str">
        <f t="shared" si="177"/>
        <v/>
      </c>
      <c r="DS720" s="3" t="str">
        <f t="shared" si="177"/>
        <v/>
      </c>
      <c r="DT720" s="3" t="str">
        <f t="shared" si="177"/>
        <v/>
      </c>
      <c r="DU720" s="3" t="str">
        <f t="shared" si="177"/>
        <v/>
      </c>
      <c r="DV720" s="3" t="str">
        <f t="shared" si="177"/>
        <v/>
      </c>
    </row>
    <row r="721" spans="1:126" ht="30">
      <c r="A721" t="s">
        <v>115</v>
      </c>
      <c r="B721">
        <v>2016</v>
      </c>
      <c r="C721" t="s">
        <v>114</v>
      </c>
      <c r="D721">
        <v>106990</v>
      </c>
      <c r="E721" s="31">
        <v>1316215138138</v>
      </c>
      <c r="F721" t="s">
        <v>1042</v>
      </c>
      <c r="G721">
        <v>325110</v>
      </c>
      <c r="H721" t="s">
        <v>1043</v>
      </c>
      <c r="I721" t="s">
        <v>1044</v>
      </c>
      <c r="J721" t="s">
        <v>1045</v>
      </c>
      <c r="K721" t="s">
        <v>216</v>
      </c>
      <c r="L721">
        <v>70734</v>
      </c>
      <c r="M721" s="3" t="str">
        <f t="shared" si="178"/>
        <v>89. PRODUCE THE CHEMICAL, 92. SALE OR DISTRIBUTION OF THE CHEMICAL</v>
      </c>
      <c r="N721" s="3" t="s">
        <v>53</v>
      </c>
      <c r="O721" s="3" t="s">
        <v>1474</v>
      </c>
      <c r="P721">
        <v>6787</v>
      </c>
      <c r="Q721">
        <v>650</v>
      </c>
      <c r="R721">
        <v>7437</v>
      </c>
      <c r="S721" s="3" t="s">
        <v>1407</v>
      </c>
      <c r="T721" s="3" t="s">
        <v>1405</v>
      </c>
      <c r="U721" s="3" t="s">
        <v>1405</v>
      </c>
      <c r="V721" s="3" t="s">
        <v>1407</v>
      </c>
      <c r="W721" s="3" t="s">
        <v>1405</v>
      </c>
      <c r="X721" s="3" t="s">
        <v>1405</v>
      </c>
      <c r="Y721" s="3" t="s">
        <v>1405</v>
      </c>
      <c r="AE721" s="3" t="s">
        <v>1405</v>
      </c>
      <c r="AR721" s="3" t="s">
        <v>1405</v>
      </c>
      <c r="AS721" s="3" t="s">
        <v>1405</v>
      </c>
      <c r="AT721" s="3" t="s">
        <v>1405</v>
      </c>
      <c r="AV721" s="3" t="s">
        <v>1405</v>
      </c>
      <c r="BD721" s="3" t="s">
        <v>1405</v>
      </c>
      <c r="BK721" s="3" t="s">
        <v>1405</v>
      </c>
      <c r="BU721" s="3" t="str">
        <f t="shared" si="180"/>
        <v>89. PRODUCE THE CHEMICAL</v>
      </c>
      <c r="BV721" s="3" t="str">
        <f t="shared" si="180"/>
        <v/>
      </c>
      <c r="BW721" s="3" t="str">
        <f t="shared" si="180"/>
        <v/>
      </c>
      <c r="BX721" s="3" t="str">
        <f t="shared" si="180"/>
        <v>92. SALE OR DISTRIBUTION OF THE CHEMICAL</v>
      </c>
      <c r="BY721" s="3" t="str">
        <f t="shared" si="180"/>
        <v/>
      </c>
      <c r="BZ721" s="3" t="str">
        <f t="shared" si="180"/>
        <v/>
      </c>
      <c r="CA721" s="3" t="str">
        <f t="shared" si="180"/>
        <v/>
      </c>
      <c r="CB721" s="3" t="str">
        <f t="shared" si="180"/>
        <v/>
      </c>
      <c r="CC721" s="3" t="str">
        <f t="shared" si="179"/>
        <v/>
      </c>
      <c r="CD721" s="3" t="str">
        <f t="shared" si="179"/>
        <v/>
      </c>
      <c r="CE721" s="3" t="str">
        <f t="shared" si="179"/>
        <v/>
      </c>
      <c r="CF721" s="3" t="str">
        <f t="shared" si="179"/>
        <v/>
      </c>
      <c r="CG721" s="3" t="str">
        <f t="shared" si="179"/>
        <v/>
      </c>
      <c r="CH721" s="3" t="str">
        <f t="shared" si="172"/>
        <v/>
      </c>
      <c r="CI721" s="3" t="str">
        <f t="shared" si="172"/>
        <v/>
      </c>
      <c r="CJ721" s="3" t="str">
        <f t="shared" si="172"/>
        <v/>
      </c>
      <c r="CK721" s="3" t="str">
        <f t="shared" si="172"/>
        <v/>
      </c>
      <c r="CL721" s="3" t="str">
        <f t="shared" si="172"/>
        <v/>
      </c>
      <c r="CM721" s="3" t="str">
        <f t="shared" si="172"/>
        <v/>
      </c>
      <c r="CN721" s="3" t="str">
        <f t="shared" si="172"/>
        <v/>
      </c>
      <c r="CO721" s="3" t="str">
        <f t="shared" si="181"/>
        <v/>
      </c>
      <c r="CP721" s="3" t="str">
        <f t="shared" si="181"/>
        <v/>
      </c>
      <c r="CQ721" s="3" t="str">
        <f t="shared" si="181"/>
        <v/>
      </c>
      <c r="CR721" s="3" t="str">
        <f t="shared" si="181"/>
        <v/>
      </c>
      <c r="CS721" s="3" t="str">
        <f t="shared" si="181"/>
        <v/>
      </c>
      <c r="CT721" s="3" t="str">
        <f t="shared" si="181"/>
        <v/>
      </c>
      <c r="CU721" s="3" t="str">
        <f t="shared" si="181"/>
        <v/>
      </c>
      <c r="CV721" s="3" t="str">
        <f t="shared" si="181"/>
        <v/>
      </c>
      <c r="CW721" s="3" t="str">
        <f t="shared" si="181"/>
        <v/>
      </c>
      <c r="CX721" s="3" t="str">
        <f t="shared" si="181"/>
        <v/>
      </c>
      <c r="CY721" s="3" t="str">
        <f t="shared" si="181"/>
        <v/>
      </c>
      <c r="CZ721" s="3" t="str">
        <f t="shared" si="181"/>
        <v/>
      </c>
      <c r="DA721" s="3" t="str">
        <f t="shared" si="176"/>
        <v/>
      </c>
      <c r="DB721" s="3" t="str">
        <f t="shared" si="176"/>
        <v/>
      </c>
      <c r="DC721" s="3" t="str">
        <f t="shared" si="176"/>
        <v/>
      </c>
      <c r="DD721" s="3" t="str">
        <f t="shared" si="174"/>
        <v/>
      </c>
      <c r="DE721" s="3" t="str">
        <f t="shared" si="174"/>
        <v/>
      </c>
      <c r="DF721" s="3" t="str">
        <f t="shared" si="174"/>
        <v/>
      </c>
      <c r="DG721" s="3" t="str">
        <f t="shared" si="174"/>
        <v/>
      </c>
      <c r="DH721" s="3" t="str">
        <f t="shared" si="174"/>
        <v/>
      </c>
      <c r="DI721" s="3" t="str">
        <f t="shared" si="174"/>
        <v/>
      </c>
      <c r="DJ721" s="3" t="str">
        <f t="shared" si="182"/>
        <v/>
      </c>
      <c r="DK721" s="3" t="str">
        <f t="shared" si="182"/>
        <v/>
      </c>
      <c r="DL721" s="3" t="str">
        <f t="shared" si="182"/>
        <v/>
      </c>
      <c r="DM721" s="3" t="str">
        <f t="shared" si="182"/>
        <v/>
      </c>
      <c r="DN721" s="3" t="str">
        <f t="shared" si="182"/>
        <v/>
      </c>
      <c r="DO721" s="3" t="str">
        <f t="shared" si="171"/>
        <v/>
      </c>
      <c r="DP721" s="3" t="str">
        <f t="shared" si="171"/>
        <v/>
      </c>
      <c r="DQ721" s="3" t="str">
        <f t="shared" si="171"/>
        <v/>
      </c>
      <c r="DR721" s="3" t="str">
        <f t="shared" si="177"/>
        <v/>
      </c>
      <c r="DS721" s="3" t="str">
        <f t="shared" si="177"/>
        <v/>
      </c>
      <c r="DT721" s="3" t="str">
        <f t="shared" si="177"/>
        <v/>
      </c>
      <c r="DU721" s="3" t="str">
        <f t="shared" si="177"/>
        <v/>
      </c>
      <c r="DV721" s="3" t="str">
        <f t="shared" si="177"/>
        <v/>
      </c>
    </row>
    <row r="722" spans="1:126" ht="30">
      <c r="A722" t="s">
        <v>115</v>
      </c>
      <c r="B722">
        <v>2017</v>
      </c>
      <c r="C722" t="s">
        <v>114</v>
      </c>
      <c r="D722">
        <v>106990</v>
      </c>
      <c r="E722" s="31">
        <v>1317216098588</v>
      </c>
      <c r="F722" t="s">
        <v>1042</v>
      </c>
      <c r="G722">
        <v>325110</v>
      </c>
      <c r="H722" t="s">
        <v>1043</v>
      </c>
      <c r="I722" t="s">
        <v>1044</v>
      </c>
      <c r="J722" t="s">
        <v>1045</v>
      </c>
      <c r="K722" t="s">
        <v>216</v>
      </c>
      <c r="L722">
        <v>70734</v>
      </c>
      <c r="M722" s="3" t="str">
        <f t="shared" si="178"/>
        <v>89. PRODUCE THE CHEMICAL, 92. SALE OR DISTRIBUTION OF THE CHEMICAL</v>
      </c>
      <c r="N722" s="3" t="s">
        <v>53</v>
      </c>
      <c r="O722" s="3" t="s">
        <v>1474</v>
      </c>
      <c r="P722">
        <v>6978</v>
      </c>
      <c r="Q722">
        <v>610</v>
      </c>
      <c r="R722">
        <v>7588</v>
      </c>
      <c r="S722" s="3" t="s">
        <v>1407</v>
      </c>
      <c r="T722" s="3" t="s">
        <v>1405</v>
      </c>
      <c r="U722" s="3" t="s">
        <v>1405</v>
      </c>
      <c r="V722" s="3" t="s">
        <v>1407</v>
      </c>
      <c r="W722" s="3" t="s">
        <v>1405</v>
      </c>
      <c r="X722" s="3" t="s">
        <v>1405</v>
      </c>
      <c r="Y722" s="3" t="s">
        <v>1405</v>
      </c>
      <c r="AE722" s="3" t="s">
        <v>1405</v>
      </c>
      <c r="AR722" s="3" t="s">
        <v>1405</v>
      </c>
      <c r="AS722" s="3" t="s">
        <v>1405</v>
      </c>
      <c r="AT722" s="3" t="s">
        <v>1405</v>
      </c>
      <c r="AV722" s="3" t="s">
        <v>1405</v>
      </c>
      <c r="BD722" s="3" t="s">
        <v>1405</v>
      </c>
      <c r="BK722" s="3" t="s">
        <v>1405</v>
      </c>
      <c r="BU722" s="3" t="str">
        <f t="shared" si="180"/>
        <v>89. PRODUCE THE CHEMICAL</v>
      </c>
      <c r="BV722" s="3" t="str">
        <f t="shared" si="180"/>
        <v/>
      </c>
      <c r="BW722" s="3" t="str">
        <f t="shared" si="180"/>
        <v/>
      </c>
      <c r="BX722" s="3" t="str">
        <f t="shared" si="180"/>
        <v>92. SALE OR DISTRIBUTION OF THE CHEMICAL</v>
      </c>
      <c r="BY722" s="3" t="str">
        <f t="shared" si="180"/>
        <v/>
      </c>
      <c r="BZ722" s="3" t="str">
        <f t="shared" si="180"/>
        <v/>
      </c>
      <c r="CA722" s="3" t="str">
        <f t="shared" si="180"/>
        <v/>
      </c>
      <c r="CB722" s="3" t="str">
        <f t="shared" si="180"/>
        <v/>
      </c>
      <c r="CC722" s="3" t="str">
        <f t="shared" si="179"/>
        <v/>
      </c>
      <c r="CD722" s="3" t="str">
        <f t="shared" si="179"/>
        <v/>
      </c>
      <c r="CE722" s="3" t="str">
        <f t="shared" si="179"/>
        <v/>
      </c>
      <c r="CF722" s="3" t="str">
        <f t="shared" si="179"/>
        <v/>
      </c>
      <c r="CG722" s="3" t="str">
        <f t="shared" si="179"/>
        <v/>
      </c>
      <c r="CH722" s="3" t="str">
        <f t="shared" si="172"/>
        <v/>
      </c>
      <c r="CI722" s="3" t="str">
        <f t="shared" si="172"/>
        <v/>
      </c>
      <c r="CJ722" s="3" t="str">
        <f t="shared" si="172"/>
        <v/>
      </c>
      <c r="CK722" s="3" t="str">
        <f t="shared" si="172"/>
        <v/>
      </c>
      <c r="CL722" s="3" t="str">
        <f t="shared" si="172"/>
        <v/>
      </c>
      <c r="CM722" s="3" t="str">
        <f t="shared" si="172"/>
        <v/>
      </c>
      <c r="CN722" s="3" t="str">
        <f t="shared" si="172"/>
        <v/>
      </c>
      <c r="CO722" s="3" t="str">
        <f t="shared" si="181"/>
        <v/>
      </c>
      <c r="CP722" s="3" t="str">
        <f t="shared" si="181"/>
        <v/>
      </c>
      <c r="CQ722" s="3" t="str">
        <f t="shared" si="181"/>
        <v/>
      </c>
      <c r="CR722" s="3" t="str">
        <f t="shared" si="181"/>
        <v/>
      </c>
      <c r="CS722" s="3" t="str">
        <f t="shared" si="181"/>
        <v/>
      </c>
      <c r="CT722" s="3" t="str">
        <f t="shared" si="181"/>
        <v/>
      </c>
      <c r="CU722" s="3" t="str">
        <f t="shared" si="181"/>
        <v/>
      </c>
      <c r="CV722" s="3" t="str">
        <f t="shared" si="181"/>
        <v/>
      </c>
      <c r="CW722" s="3" t="str">
        <f t="shared" si="181"/>
        <v/>
      </c>
      <c r="CX722" s="3" t="str">
        <f t="shared" si="181"/>
        <v/>
      </c>
      <c r="CY722" s="3" t="str">
        <f t="shared" si="181"/>
        <v/>
      </c>
      <c r="CZ722" s="3" t="str">
        <f t="shared" si="181"/>
        <v/>
      </c>
      <c r="DA722" s="3" t="str">
        <f t="shared" si="176"/>
        <v/>
      </c>
      <c r="DB722" s="3" t="str">
        <f t="shared" si="176"/>
        <v/>
      </c>
      <c r="DC722" s="3" t="str">
        <f t="shared" si="176"/>
        <v/>
      </c>
      <c r="DD722" s="3" t="str">
        <f t="shared" si="174"/>
        <v/>
      </c>
      <c r="DE722" s="3" t="str">
        <f t="shared" si="174"/>
        <v/>
      </c>
      <c r="DF722" s="3" t="str">
        <f t="shared" si="174"/>
        <v/>
      </c>
      <c r="DG722" s="3" t="str">
        <f t="shared" si="174"/>
        <v/>
      </c>
      <c r="DH722" s="3" t="str">
        <f t="shared" si="174"/>
        <v/>
      </c>
      <c r="DI722" s="3" t="str">
        <f t="shared" si="174"/>
        <v/>
      </c>
      <c r="DJ722" s="3" t="str">
        <f t="shared" si="182"/>
        <v/>
      </c>
      <c r="DK722" s="3" t="str">
        <f t="shared" si="182"/>
        <v/>
      </c>
      <c r="DL722" s="3" t="str">
        <f t="shared" si="182"/>
        <v/>
      </c>
      <c r="DM722" s="3" t="str">
        <f t="shared" si="182"/>
        <v/>
      </c>
      <c r="DN722" s="3" t="str">
        <f t="shared" si="182"/>
        <v/>
      </c>
      <c r="DO722" s="3" t="str">
        <f t="shared" si="171"/>
        <v/>
      </c>
      <c r="DP722" s="3" t="str">
        <f t="shared" si="171"/>
        <v/>
      </c>
      <c r="DQ722" s="3" t="str">
        <f t="shared" si="171"/>
        <v/>
      </c>
      <c r="DR722" s="3" t="str">
        <f t="shared" si="177"/>
        <v/>
      </c>
      <c r="DS722" s="3" t="str">
        <f t="shared" si="177"/>
        <v/>
      </c>
      <c r="DT722" s="3" t="str">
        <f t="shared" si="177"/>
        <v/>
      </c>
      <c r="DU722" s="3" t="str">
        <f t="shared" si="177"/>
        <v/>
      </c>
      <c r="DV722" s="3" t="str">
        <f t="shared" si="177"/>
        <v/>
      </c>
    </row>
    <row r="723" spans="1:126" ht="105">
      <c r="A723" t="s">
        <v>115</v>
      </c>
      <c r="B723">
        <v>2018</v>
      </c>
      <c r="C723" t="s">
        <v>114</v>
      </c>
      <c r="D723">
        <v>106990</v>
      </c>
      <c r="E723" s="31">
        <v>1318216928376</v>
      </c>
      <c r="F723" t="s">
        <v>1042</v>
      </c>
      <c r="G723">
        <v>325110</v>
      </c>
      <c r="H723" t="s">
        <v>1043</v>
      </c>
      <c r="I723" t="s">
        <v>1044</v>
      </c>
      <c r="J723" t="s">
        <v>1045</v>
      </c>
      <c r="K723" t="s">
        <v>216</v>
      </c>
      <c r="L723">
        <v>70734</v>
      </c>
      <c r="M723" s="3" t="str">
        <f t="shared" si="178"/>
        <v>89. PRODUCE THE CHEMICAL, 92. SALE OR DISTRIBUTION OF THE CHEMICAL</v>
      </c>
      <c r="N723" s="3" t="s">
        <v>53</v>
      </c>
      <c r="O723" s="3" t="s">
        <v>1474</v>
      </c>
      <c r="P723">
        <v>7211</v>
      </c>
      <c r="Q723">
        <v>4008</v>
      </c>
      <c r="R723">
        <v>11219</v>
      </c>
      <c r="S723" s="3" t="s">
        <v>1407</v>
      </c>
      <c r="T723" s="3" t="s">
        <v>1405</v>
      </c>
      <c r="U723" s="3" t="s">
        <v>1405</v>
      </c>
      <c r="V723" s="3" t="s">
        <v>1407</v>
      </c>
      <c r="W723" s="3" t="s">
        <v>1405</v>
      </c>
      <c r="X723" s="3" t="s">
        <v>1405</v>
      </c>
      <c r="Y723" s="3" t="s">
        <v>1405</v>
      </c>
      <c r="Z723" s="3" t="s">
        <v>1405</v>
      </c>
      <c r="AA723" s="3" t="s">
        <v>1405</v>
      </c>
      <c r="AB723" s="3" t="s">
        <v>1405</v>
      </c>
      <c r="AC723" s="3" t="s">
        <v>1405</v>
      </c>
      <c r="AD723" s="3" t="s">
        <v>1405</v>
      </c>
      <c r="AE723" s="3" t="s">
        <v>1405</v>
      </c>
      <c r="AF723" s="3" t="s">
        <v>1405</v>
      </c>
      <c r="AG723" s="3" t="s">
        <v>1405</v>
      </c>
      <c r="AH723" s="3" t="s">
        <v>1405</v>
      </c>
      <c r="AI723" s="3" t="s">
        <v>1405</v>
      </c>
      <c r="AJ723" s="3" t="s">
        <v>1405</v>
      </c>
      <c r="AK723" s="3" t="s">
        <v>1405</v>
      </c>
      <c r="AL723" s="3" t="s">
        <v>1405</v>
      </c>
      <c r="AM723" s="3" t="s">
        <v>1405</v>
      </c>
      <c r="AN723" s="3" t="s">
        <v>1405</v>
      </c>
      <c r="AO723" s="3" t="s">
        <v>1405</v>
      </c>
      <c r="AP723" s="3" t="s">
        <v>1405</v>
      </c>
      <c r="AQ723" s="3" t="s">
        <v>1405</v>
      </c>
      <c r="AR723" s="3" t="s">
        <v>1405</v>
      </c>
      <c r="AS723" s="3" t="s">
        <v>1405</v>
      </c>
      <c r="AT723" s="3" t="s">
        <v>1405</v>
      </c>
      <c r="AU723" s="3" t="s">
        <v>1405</v>
      </c>
      <c r="AV723" s="3" t="s">
        <v>1405</v>
      </c>
      <c r="AW723" s="3" t="s">
        <v>1405</v>
      </c>
      <c r="AX723" s="3" t="s">
        <v>1405</v>
      </c>
      <c r="AY723" s="3" t="s">
        <v>1405</v>
      </c>
      <c r="AZ723" s="3" t="s">
        <v>1405</v>
      </c>
      <c r="BA723" s="3" t="s">
        <v>1405</v>
      </c>
      <c r="BB723" s="3" t="s">
        <v>1405</v>
      </c>
      <c r="BC723" s="3" t="s">
        <v>1405</v>
      </c>
      <c r="BD723" s="3" t="s">
        <v>1405</v>
      </c>
      <c r="BE723" s="3" t="s">
        <v>1405</v>
      </c>
      <c r="BF723" s="3" t="s">
        <v>1405</v>
      </c>
      <c r="BG723" s="3" t="s">
        <v>1405</v>
      </c>
      <c r="BH723" s="3" t="s">
        <v>1405</v>
      </c>
      <c r="BI723" s="3" t="s">
        <v>1405</v>
      </c>
      <c r="BJ723" s="3" t="s">
        <v>1405</v>
      </c>
      <c r="BK723" s="3" t="s">
        <v>1405</v>
      </c>
      <c r="BL723" s="3" t="s">
        <v>1405</v>
      </c>
      <c r="BM723" s="3" t="s">
        <v>1405</v>
      </c>
      <c r="BN723" s="3" t="s">
        <v>1405</v>
      </c>
      <c r="BO723" s="3" t="s">
        <v>1405</v>
      </c>
      <c r="BP723" s="3" t="s">
        <v>1405</v>
      </c>
      <c r="BQ723" s="3" t="s">
        <v>1405</v>
      </c>
      <c r="BR723" s="3" t="s">
        <v>1405</v>
      </c>
      <c r="BS723" s="3" t="s">
        <v>1405</v>
      </c>
      <c r="BT723" s="3" t="s">
        <v>1405</v>
      </c>
      <c r="BU723" s="3" t="str">
        <f t="shared" si="180"/>
        <v>89. PRODUCE THE CHEMICAL</v>
      </c>
      <c r="BV723" s="3" t="str">
        <f t="shared" si="180"/>
        <v/>
      </c>
      <c r="BW723" s="3" t="str">
        <f t="shared" si="180"/>
        <v/>
      </c>
      <c r="BX723" s="3" t="str">
        <f t="shared" si="180"/>
        <v>92. SALE OR DISTRIBUTION OF THE CHEMICAL</v>
      </c>
      <c r="BY723" s="3" t="str">
        <f t="shared" si="180"/>
        <v/>
      </c>
      <c r="BZ723" s="3" t="str">
        <f t="shared" si="180"/>
        <v/>
      </c>
      <c r="CA723" s="3" t="str">
        <f t="shared" si="180"/>
        <v/>
      </c>
      <c r="CB723" s="3" t="str">
        <f t="shared" si="180"/>
        <v/>
      </c>
      <c r="CC723" s="3" t="str">
        <f t="shared" si="179"/>
        <v/>
      </c>
      <c r="CD723" s="3" t="str">
        <f t="shared" si="179"/>
        <v/>
      </c>
      <c r="CE723" s="3" t="str">
        <f t="shared" si="179"/>
        <v/>
      </c>
      <c r="CF723" s="3" t="str">
        <f t="shared" si="179"/>
        <v/>
      </c>
      <c r="CG723" s="3" t="str">
        <f t="shared" si="179"/>
        <v/>
      </c>
      <c r="CH723" s="3" t="str">
        <f t="shared" si="172"/>
        <v/>
      </c>
      <c r="CI723" s="3" t="str">
        <f t="shared" si="172"/>
        <v/>
      </c>
      <c r="CJ723" s="3" t="str">
        <f t="shared" si="172"/>
        <v/>
      </c>
      <c r="CK723" s="3" t="str">
        <f t="shared" si="172"/>
        <v/>
      </c>
      <c r="CL723" s="3" t="str">
        <f t="shared" si="172"/>
        <v/>
      </c>
      <c r="CM723" s="3" t="str">
        <f t="shared" si="172"/>
        <v/>
      </c>
      <c r="CN723" s="3" t="str">
        <f t="shared" si="172"/>
        <v/>
      </c>
      <c r="CO723" s="3" t="str">
        <f t="shared" si="181"/>
        <v/>
      </c>
      <c r="CP723" s="3" t="str">
        <f t="shared" si="181"/>
        <v/>
      </c>
      <c r="CQ723" s="3" t="str">
        <f t="shared" si="181"/>
        <v/>
      </c>
      <c r="CR723" s="3" t="str">
        <f t="shared" si="181"/>
        <v/>
      </c>
      <c r="CS723" s="3" t="str">
        <f t="shared" si="181"/>
        <v/>
      </c>
      <c r="CT723" s="3" t="str">
        <f t="shared" si="181"/>
        <v/>
      </c>
      <c r="CU723" s="3" t="str">
        <f t="shared" si="181"/>
        <v/>
      </c>
      <c r="CV723" s="3" t="str">
        <f t="shared" si="181"/>
        <v/>
      </c>
      <c r="CW723" s="3" t="str">
        <f t="shared" si="181"/>
        <v/>
      </c>
      <c r="CX723" s="3" t="str">
        <f t="shared" si="181"/>
        <v/>
      </c>
      <c r="CY723" s="3" t="str">
        <f t="shared" si="181"/>
        <v/>
      </c>
      <c r="CZ723" s="3" t="str">
        <f t="shared" si="181"/>
        <v/>
      </c>
      <c r="DA723" s="3" t="str">
        <f t="shared" si="176"/>
        <v/>
      </c>
      <c r="DB723" s="3" t="str">
        <f t="shared" si="176"/>
        <v/>
      </c>
      <c r="DC723" s="3" t="str">
        <f t="shared" si="176"/>
        <v/>
      </c>
      <c r="DD723" s="3" t="str">
        <f t="shared" si="174"/>
        <v/>
      </c>
      <c r="DE723" s="3" t="str">
        <f t="shared" si="174"/>
        <v/>
      </c>
      <c r="DF723" s="3" t="str">
        <f t="shared" si="174"/>
        <v/>
      </c>
      <c r="DG723" s="3" t="str">
        <f t="shared" si="174"/>
        <v/>
      </c>
      <c r="DH723" s="3" t="str">
        <f t="shared" si="174"/>
        <v/>
      </c>
      <c r="DI723" s="3" t="str">
        <f t="shared" si="174"/>
        <v/>
      </c>
      <c r="DJ723" s="3" t="str">
        <f t="shared" si="182"/>
        <v/>
      </c>
      <c r="DK723" s="3" t="str">
        <f t="shared" si="182"/>
        <v/>
      </c>
      <c r="DL723" s="3" t="str">
        <f t="shared" si="182"/>
        <v/>
      </c>
      <c r="DM723" s="3" t="str">
        <f t="shared" si="182"/>
        <v/>
      </c>
      <c r="DN723" s="3" t="str">
        <f t="shared" si="182"/>
        <v/>
      </c>
      <c r="DO723" s="3" t="str">
        <f t="shared" si="171"/>
        <v/>
      </c>
      <c r="DP723" s="3" t="str">
        <f t="shared" si="171"/>
        <v/>
      </c>
      <c r="DQ723" s="3" t="str">
        <f t="shared" si="171"/>
        <v/>
      </c>
      <c r="DR723" s="3" t="str">
        <f t="shared" si="177"/>
        <v/>
      </c>
      <c r="DS723" s="3" t="str">
        <f t="shared" si="177"/>
        <v/>
      </c>
      <c r="DT723" s="3" t="str">
        <f t="shared" si="177"/>
        <v/>
      </c>
      <c r="DU723" s="3" t="str">
        <f t="shared" si="177"/>
        <v/>
      </c>
      <c r="DV723" s="3" t="str">
        <f t="shared" si="177"/>
        <v/>
      </c>
    </row>
    <row r="724" spans="1:126" ht="105">
      <c r="A724" t="s">
        <v>115</v>
      </c>
      <c r="B724">
        <v>2019</v>
      </c>
      <c r="C724" t="s">
        <v>114</v>
      </c>
      <c r="D724">
        <v>106990</v>
      </c>
      <c r="E724" s="31">
        <v>1319218268997</v>
      </c>
      <c r="F724" t="s">
        <v>1042</v>
      </c>
      <c r="G724">
        <v>325110</v>
      </c>
      <c r="H724" t="s">
        <v>1043</v>
      </c>
      <c r="I724" t="s">
        <v>1044</v>
      </c>
      <c r="J724" t="s">
        <v>1045</v>
      </c>
      <c r="K724" t="s">
        <v>216</v>
      </c>
      <c r="L724">
        <v>70734</v>
      </c>
      <c r="M724" s="3" t="str">
        <f t="shared" si="178"/>
        <v>89. PRODUCE THE CHEMICAL, 92. SALE OR DISTRIBUTION OF THE CHEMICAL</v>
      </c>
      <c r="N724" s="3" t="s">
        <v>53</v>
      </c>
      <c r="O724" s="3" t="s">
        <v>1474</v>
      </c>
      <c r="P724">
        <v>6932</v>
      </c>
      <c r="Q724">
        <v>1425</v>
      </c>
      <c r="R724">
        <v>8357</v>
      </c>
      <c r="S724" s="3" t="s">
        <v>1407</v>
      </c>
      <c r="T724" s="3" t="s">
        <v>1405</v>
      </c>
      <c r="U724" s="3" t="s">
        <v>1405</v>
      </c>
      <c r="V724" s="3" t="s">
        <v>1407</v>
      </c>
      <c r="W724" s="3" t="s">
        <v>1405</v>
      </c>
      <c r="X724" s="3" t="s">
        <v>1405</v>
      </c>
      <c r="Y724" s="3" t="s">
        <v>1405</v>
      </c>
      <c r="Z724" s="3" t="s">
        <v>1405</v>
      </c>
      <c r="AA724" s="3" t="s">
        <v>1405</v>
      </c>
      <c r="AB724" s="3" t="s">
        <v>1405</v>
      </c>
      <c r="AC724" s="3" t="s">
        <v>1405</v>
      </c>
      <c r="AD724" s="3" t="s">
        <v>1405</v>
      </c>
      <c r="AE724" s="3" t="s">
        <v>1405</v>
      </c>
      <c r="AF724" s="3" t="s">
        <v>1405</v>
      </c>
      <c r="AG724" s="3" t="s">
        <v>1405</v>
      </c>
      <c r="AH724" s="3" t="s">
        <v>1405</v>
      </c>
      <c r="AI724" s="3" t="s">
        <v>1405</v>
      </c>
      <c r="AJ724" s="3" t="s">
        <v>1405</v>
      </c>
      <c r="AK724" s="3" t="s">
        <v>1405</v>
      </c>
      <c r="AL724" s="3" t="s">
        <v>1405</v>
      </c>
      <c r="AM724" s="3" t="s">
        <v>1405</v>
      </c>
      <c r="AN724" s="3" t="s">
        <v>1405</v>
      </c>
      <c r="AO724" s="3" t="s">
        <v>1405</v>
      </c>
      <c r="AP724" s="3" t="s">
        <v>1405</v>
      </c>
      <c r="AQ724" s="3" t="s">
        <v>1405</v>
      </c>
      <c r="AR724" s="3" t="s">
        <v>1405</v>
      </c>
      <c r="AS724" s="3" t="s">
        <v>1405</v>
      </c>
      <c r="AT724" s="3" t="s">
        <v>1405</v>
      </c>
      <c r="AU724" s="3" t="s">
        <v>1405</v>
      </c>
      <c r="AV724" s="3" t="s">
        <v>1405</v>
      </c>
      <c r="AW724" s="3" t="s">
        <v>1405</v>
      </c>
      <c r="AX724" s="3" t="s">
        <v>1405</v>
      </c>
      <c r="AY724" s="3" t="s">
        <v>1405</v>
      </c>
      <c r="AZ724" s="3" t="s">
        <v>1405</v>
      </c>
      <c r="BA724" s="3" t="s">
        <v>1405</v>
      </c>
      <c r="BB724" s="3" t="s">
        <v>1405</v>
      </c>
      <c r="BC724" s="3" t="s">
        <v>1405</v>
      </c>
      <c r="BD724" s="3" t="s">
        <v>1405</v>
      </c>
      <c r="BE724" s="3" t="s">
        <v>1405</v>
      </c>
      <c r="BF724" s="3" t="s">
        <v>1405</v>
      </c>
      <c r="BG724" s="3" t="s">
        <v>1405</v>
      </c>
      <c r="BH724" s="3" t="s">
        <v>1405</v>
      </c>
      <c r="BI724" s="3" t="s">
        <v>1405</v>
      </c>
      <c r="BJ724" s="3" t="s">
        <v>1405</v>
      </c>
      <c r="BK724" s="3" t="s">
        <v>1405</v>
      </c>
      <c r="BL724" s="3" t="s">
        <v>1405</v>
      </c>
      <c r="BM724" s="3" t="s">
        <v>1405</v>
      </c>
      <c r="BN724" s="3" t="s">
        <v>1405</v>
      </c>
      <c r="BO724" s="3" t="s">
        <v>1405</v>
      </c>
      <c r="BP724" s="3" t="s">
        <v>1405</v>
      </c>
      <c r="BQ724" s="3" t="s">
        <v>1405</v>
      </c>
      <c r="BR724" s="3" t="s">
        <v>1405</v>
      </c>
      <c r="BS724" s="3" t="s">
        <v>1405</v>
      </c>
      <c r="BT724" s="3" t="s">
        <v>1405</v>
      </c>
      <c r="BU724" s="3" t="str">
        <f t="shared" si="180"/>
        <v>89. PRODUCE THE CHEMICAL</v>
      </c>
      <c r="BV724" s="3" t="str">
        <f t="shared" si="180"/>
        <v/>
      </c>
      <c r="BW724" s="3" t="str">
        <f t="shared" si="180"/>
        <v/>
      </c>
      <c r="BX724" s="3" t="str">
        <f t="shared" si="180"/>
        <v>92. SALE OR DISTRIBUTION OF THE CHEMICAL</v>
      </c>
      <c r="BY724" s="3" t="str">
        <f t="shared" si="180"/>
        <v/>
      </c>
      <c r="BZ724" s="3" t="str">
        <f t="shared" si="180"/>
        <v/>
      </c>
      <c r="CA724" s="3" t="str">
        <f t="shared" si="180"/>
        <v/>
      </c>
      <c r="CB724" s="3" t="str">
        <f t="shared" si="180"/>
        <v/>
      </c>
      <c r="CC724" s="3" t="str">
        <f t="shared" si="179"/>
        <v/>
      </c>
      <c r="CD724" s="3" t="str">
        <f t="shared" si="179"/>
        <v/>
      </c>
      <c r="CE724" s="3" t="str">
        <f t="shared" si="179"/>
        <v/>
      </c>
      <c r="CF724" s="3" t="str">
        <f t="shared" si="179"/>
        <v/>
      </c>
      <c r="CG724" s="3" t="str">
        <f t="shared" si="179"/>
        <v/>
      </c>
      <c r="CH724" s="3" t="str">
        <f t="shared" si="172"/>
        <v/>
      </c>
      <c r="CI724" s="3" t="str">
        <f t="shared" si="172"/>
        <v/>
      </c>
      <c r="CJ724" s="3" t="str">
        <f t="shared" si="172"/>
        <v/>
      </c>
      <c r="CK724" s="3" t="str">
        <f t="shared" si="172"/>
        <v/>
      </c>
      <c r="CL724" s="3" t="str">
        <f t="shared" si="172"/>
        <v/>
      </c>
      <c r="CM724" s="3" t="str">
        <f t="shared" si="172"/>
        <v/>
      </c>
      <c r="CN724" s="3" t="str">
        <f t="shared" si="172"/>
        <v/>
      </c>
      <c r="CO724" s="3" t="str">
        <f t="shared" si="181"/>
        <v/>
      </c>
      <c r="CP724" s="3" t="str">
        <f t="shared" si="181"/>
        <v/>
      </c>
      <c r="CQ724" s="3" t="str">
        <f t="shared" si="181"/>
        <v/>
      </c>
      <c r="CR724" s="3" t="str">
        <f t="shared" si="181"/>
        <v/>
      </c>
      <c r="CS724" s="3" t="str">
        <f t="shared" si="181"/>
        <v/>
      </c>
      <c r="CT724" s="3" t="str">
        <f t="shared" si="181"/>
        <v/>
      </c>
      <c r="CU724" s="3" t="str">
        <f t="shared" si="181"/>
        <v/>
      </c>
      <c r="CV724" s="3" t="str">
        <f t="shared" si="181"/>
        <v/>
      </c>
      <c r="CW724" s="3" t="str">
        <f t="shared" si="181"/>
        <v/>
      </c>
      <c r="CX724" s="3" t="str">
        <f t="shared" si="181"/>
        <v/>
      </c>
      <c r="CY724" s="3" t="str">
        <f t="shared" si="181"/>
        <v/>
      </c>
      <c r="CZ724" s="3" t="str">
        <f t="shared" si="181"/>
        <v/>
      </c>
      <c r="DA724" s="3" t="str">
        <f t="shared" si="176"/>
        <v/>
      </c>
      <c r="DB724" s="3" t="str">
        <f t="shared" si="176"/>
        <v/>
      </c>
      <c r="DC724" s="3" t="str">
        <f t="shared" si="176"/>
        <v/>
      </c>
      <c r="DD724" s="3" t="str">
        <f t="shared" si="174"/>
        <v/>
      </c>
      <c r="DE724" s="3" t="str">
        <f t="shared" si="174"/>
        <v/>
      </c>
      <c r="DF724" s="3" t="str">
        <f t="shared" si="174"/>
        <v/>
      </c>
      <c r="DG724" s="3" t="str">
        <f t="shared" si="174"/>
        <v/>
      </c>
      <c r="DH724" s="3" t="str">
        <f t="shared" si="174"/>
        <v/>
      </c>
      <c r="DI724" s="3" t="str">
        <f t="shared" si="174"/>
        <v/>
      </c>
      <c r="DJ724" s="3" t="str">
        <f t="shared" si="182"/>
        <v/>
      </c>
      <c r="DK724" s="3" t="str">
        <f t="shared" si="182"/>
        <v/>
      </c>
      <c r="DL724" s="3" t="str">
        <f t="shared" si="182"/>
        <v/>
      </c>
      <c r="DM724" s="3" t="str">
        <f t="shared" si="182"/>
        <v/>
      </c>
      <c r="DN724" s="3" t="str">
        <f t="shared" si="182"/>
        <v/>
      </c>
      <c r="DO724" s="3" t="str">
        <f t="shared" si="171"/>
        <v/>
      </c>
      <c r="DP724" s="3" t="str">
        <f t="shared" si="171"/>
        <v/>
      </c>
      <c r="DQ724" s="3" t="str">
        <f t="shared" si="171"/>
        <v/>
      </c>
      <c r="DR724" s="3" t="str">
        <f t="shared" si="177"/>
        <v/>
      </c>
      <c r="DS724" s="3" t="str">
        <f t="shared" si="177"/>
        <v/>
      </c>
      <c r="DT724" s="3" t="str">
        <f t="shared" si="177"/>
        <v/>
      </c>
      <c r="DU724" s="3" t="str">
        <f t="shared" si="177"/>
        <v/>
      </c>
      <c r="DV724" s="3" t="str">
        <f t="shared" si="177"/>
        <v/>
      </c>
    </row>
    <row r="725" spans="1:126" ht="75">
      <c r="A725" t="s">
        <v>115</v>
      </c>
      <c r="B725">
        <v>2020</v>
      </c>
      <c r="C725" t="s">
        <v>114</v>
      </c>
      <c r="D725">
        <v>106990</v>
      </c>
      <c r="E725" s="31">
        <v>1320218950006</v>
      </c>
      <c r="F725" t="s">
        <v>1042</v>
      </c>
      <c r="G725">
        <v>325110</v>
      </c>
      <c r="H725" t="s">
        <v>1043</v>
      </c>
      <c r="I725" t="s">
        <v>1044</v>
      </c>
      <c r="J725" t="s">
        <v>1045</v>
      </c>
      <c r="K725" t="s">
        <v>216</v>
      </c>
      <c r="L725">
        <v>70734</v>
      </c>
      <c r="M725" s="3" t="str">
        <f t="shared" si="178"/>
        <v>89. PRODUCE THE CHEMICAL, 94. AS A MANUFACTURED IMPURITY, 95. USED AS A REACTANT, 97. P102  RAW MATERIALS, 116. AS A PROCESS IMPURITY</v>
      </c>
      <c r="N725" s="3" t="s">
        <v>53</v>
      </c>
      <c r="O725" s="3" t="s">
        <v>1474</v>
      </c>
      <c r="P725">
        <v>6762</v>
      </c>
      <c r="Q725">
        <v>4444</v>
      </c>
      <c r="R725">
        <v>11206</v>
      </c>
      <c r="S725" s="3" t="s">
        <v>1407</v>
      </c>
      <c r="T725" s="3" t="s">
        <v>1405</v>
      </c>
      <c r="U725" s="3" t="s">
        <v>1405</v>
      </c>
      <c r="V725" s="3" t="s">
        <v>1405</v>
      </c>
      <c r="W725" s="3" t="s">
        <v>1405</v>
      </c>
      <c r="X725" s="3" t="s">
        <v>1407</v>
      </c>
      <c r="Y725" s="3" t="s">
        <v>1407</v>
      </c>
      <c r="Z725" s="3" t="s">
        <v>1405</v>
      </c>
      <c r="AA725" s="3" t="s">
        <v>1407</v>
      </c>
      <c r="AB725" s="3" t="s">
        <v>1405</v>
      </c>
      <c r="AC725" s="3" t="s">
        <v>1405</v>
      </c>
      <c r="AD725" s="3" t="s">
        <v>1405</v>
      </c>
      <c r="AE725" s="3" t="s">
        <v>1405</v>
      </c>
      <c r="AF725" s="3" t="s">
        <v>1405</v>
      </c>
      <c r="AG725" s="3" t="s">
        <v>1405</v>
      </c>
      <c r="AH725" s="3" t="s">
        <v>1405</v>
      </c>
      <c r="AI725" s="3" t="s">
        <v>1405</v>
      </c>
      <c r="AJ725" s="3" t="s">
        <v>1405</v>
      </c>
      <c r="AK725" s="3" t="s">
        <v>1405</v>
      </c>
      <c r="AL725" s="3" t="s">
        <v>1405</v>
      </c>
      <c r="AM725" s="3" t="s">
        <v>1405</v>
      </c>
      <c r="AN725" s="3" t="s">
        <v>1405</v>
      </c>
      <c r="AO725" s="3" t="s">
        <v>1405</v>
      </c>
      <c r="AP725" s="3" t="s">
        <v>1405</v>
      </c>
      <c r="AQ725" s="3" t="s">
        <v>1405</v>
      </c>
      <c r="AR725" s="3" t="s">
        <v>1405</v>
      </c>
      <c r="AS725" s="3" t="s">
        <v>1405</v>
      </c>
      <c r="AT725" s="3" t="s">
        <v>1407</v>
      </c>
      <c r="AU725" s="3" t="s">
        <v>1405</v>
      </c>
      <c r="AV725" s="3" t="s">
        <v>1405</v>
      </c>
      <c r="AW725" s="3" t="s">
        <v>1405</v>
      </c>
      <c r="AX725" s="3" t="s">
        <v>1405</v>
      </c>
      <c r="AY725" s="3" t="s">
        <v>1405</v>
      </c>
      <c r="AZ725" s="3" t="s">
        <v>1405</v>
      </c>
      <c r="BA725" s="3" t="s">
        <v>1405</v>
      </c>
      <c r="BB725" s="3" t="s">
        <v>1405</v>
      </c>
      <c r="BC725" s="3" t="s">
        <v>1405</v>
      </c>
      <c r="BD725" s="3" t="s">
        <v>1405</v>
      </c>
      <c r="BE725" s="3" t="s">
        <v>1405</v>
      </c>
      <c r="BF725" s="3" t="s">
        <v>1405</v>
      </c>
      <c r="BG725" s="3" t="s">
        <v>1405</v>
      </c>
      <c r="BH725" s="3" t="s">
        <v>1405</v>
      </c>
      <c r="BI725" s="3" t="s">
        <v>1405</v>
      </c>
      <c r="BJ725" s="3" t="s">
        <v>1405</v>
      </c>
      <c r="BK725" s="3" t="s">
        <v>1405</v>
      </c>
      <c r="BL725" s="3" t="s">
        <v>1405</v>
      </c>
      <c r="BM725" s="3" t="s">
        <v>1405</v>
      </c>
      <c r="BN725" s="3" t="s">
        <v>1405</v>
      </c>
      <c r="BO725" s="3" t="s">
        <v>1405</v>
      </c>
      <c r="BP725" s="3" t="s">
        <v>1405</v>
      </c>
      <c r="BQ725" s="3" t="s">
        <v>1405</v>
      </c>
      <c r="BR725" s="3" t="s">
        <v>1405</v>
      </c>
      <c r="BS725" s="3" t="s">
        <v>1405</v>
      </c>
      <c r="BT725" s="3" t="s">
        <v>1405</v>
      </c>
      <c r="BU725" s="3" t="str">
        <f t="shared" si="180"/>
        <v>89. PRODUCE THE CHEMICAL</v>
      </c>
      <c r="BV725" s="3" t="str">
        <f t="shared" si="180"/>
        <v/>
      </c>
      <c r="BW725" s="3" t="str">
        <f t="shared" si="180"/>
        <v/>
      </c>
      <c r="BX725" s="3" t="str">
        <f t="shared" si="180"/>
        <v/>
      </c>
      <c r="BY725" s="3" t="str">
        <f t="shared" si="180"/>
        <v/>
      </c>
      <c r="BZ725" s="3" t="str">
        <f t="shared" si="180"/>
        <v>94. AS A MANUFACTURED IMPURITY</v>
      </c>
      <c r="CA725" s="3" t="str">
        <f t="shared" si="180"/>
        <v>95. USED AS A REACTANT</v>
      </c>
      <c r="CB725" s="3" t="str">
        <f t="shared" si="180"/>
        <v/>
      </c>
      <c r="CC725" s="3" t="str">
        <f t="shared" si="179"/>
        <v>97. P102  RAW MATERIALS</v>
      </c>
      <c r="CD725" s="3" t="str">
        <f t="shared" si="179"/>
        <v/>
      </c>
      <c r="CE725" s="3" t="str">
        <f t="shared" si="179"/>
        <v/>
      </c>
      <c r="CF725" s="3" t="str">
        <f t="shared" si="179"/>
        <v/>
      </c>
      <c r="CG725" s="3" t="str">
        <f t="shared" si="179"/>
        <v/>
      </c>
      <c r="CH725" s="3" t="str">
        <f t="shared" si="172"/>
        <v/>
      </c>
      <c r="CI725" s="3" t="str">
        <f t="shared" si="172"/>
        <v/>
      </c>
      <c r="CJ725" s="3" t="str">
        <f t="shared" si="172"/>
        <v/>
      </c>
      <c r="CK725" s="3" t="str">
        <f t="shared" si="172"/>
        <v/>
      </c>
      <c r="CL725" s="3" t="str">
        <f t="shared" si="172"/>
        <v/>
      </c>
      <c r="CM725" s="3" t="str">
        <f t="shared" si="172"/>
        <v/>
      </c>
      <c r="CN725" s="3" t="str">
        <f t="shared" si="172"/>
        <v/>
      </c>
      <c r="CO725" s="3" t="str">
        <f t="shared" si="181"/>
        <v/>
      </c>
      <c r="CP725" s="3" t="str">
        <f t="shared" si="181"/>
        <v/>
      </c>
      <c r="CQ725" s="3" t="str">
        <f t="shared" si="181"/>
        <v/>
      </c>
      <c r="CR725" s="3" t="str">
        <f t="shared" si="181"/>
        <v/>
      </c>
      <c r="CS725" s="3" t="str">
        <f t="shared" si="181"/>
        <v/>
      </c>
      <c r="CT725" s="3" t="str">
        <f t="shared" si="181"/>
        <v/>
      </c>
      <c r="CU725" s="3" t="str">
        <f t="shared" si="181"/>
        <v/>
      </c>
      <c r="CV725" s="3" t="str">
        <f t="shared" si="181"/>
        <v>116. AS A PROCESS IMPURITY</v>
      </c>
      <c r="CW725" s="3" t="str">
        <f t="shared" si="181"/>
        <v/>
      </c>
      <c r="CX725" s="3" t="str">
        <f t="shared" si="181"/>
        <v/>
      </c>
      <c r="CY725" s="3" t="str">
        <f t="shared" si="181"/>
        <v/>
      </c>
      <c r="CZ725" s="3" t="str">
        <f t="shared" si="181"/>
        <v/>
      </c>
      <c r="DA725" s="3" t="str">
        <f t="shared" si="176"/>
        <v/>
      </c>
      <c r="DB725" s="3" t="str">
        <f t="shared" si="176"/>
        <v/>
      </c>
      <c r="DC725" s="3" t="str">
        <f t="shared" si="176"/>
        <v/>
      </c>
      <c r="DD725" s="3" t="str">
        <f t="shared" si="174"/>
        <v/>
      </c>
      <c r="DE725" s="3" t="str">
        <f t="shared" si="174"/>
        <v/>
      </c>
      <c r="DF725" s="3" t="str">
        <f t="shared" si="174"/>
        <v/>
      </c>
      <c r="DG725" s="3" t="str">
        <f t="shared" si="174"/>
        <v/>
      </c>
      <c r="DH725" s="3" t="str">
        <f t="shared" si="174"/>
        <v/>
      </c>
      <c r="DI725" s="3" t="str">
        <f t="shared" si="174"/>
        <v/>
      </c>
      <c r="DJ725" s="3" t="str">
        <f t="shared" si="182"/>
        <v/>
      </c>
      <c r="DK725" s="3" t="str">
        <f t="shared" si="182"/>
        <v/>
      </c>
      <c r="DL725" s="3" t="str">
        <f t="shared" si="182"/>
        <v/>
      </c>
      <c r="DM725" s="3" t="str">
        <f t="shared" si="182"/>
        <v/>
      </c>
      <c r="DN725" s="3" t="str">
        <f t="shared" si="182"/>
        <v/>
      </c>
      <c r="DO725" s="3" t="str">
        <f t="shared" si="171"/>
        <v/>
      </c>
      <c r="DP725" s="3" t="str">
        <f t="shared" si="171"/>
        <v/>
      </c>
      <c r="DQ725" s="3" t="str">
        <f t="shared" si="171"/>
        <v/>
      </c>
      <c r="DR725" s="3" t="str">
        <f t="shared" si="177"/>
        <v/>
      </c>
      <c r="DS725" s="3" t="str">
        <f t="shared" si="177"/>
        <v/>
      </c>
      <c r="DT725" s="3" t="str">
        <f t="shared" si="177"/>
        <v/>
      </c>
      <c r="DU725" s="3" t="str">
        <f t="shared" si="177"/>
        <v/>
      </c>
      <c r="DV725" s="3" t="str">
        <f t="shared" si="177"/>
        <v/>
      </c>
    </row>
    <row r="726" spans="1:126" ht="105">
      <c r="A726" t="s">
        <v>115</v>
      </c>
      <c r="B726">
        <v>2021</v>
      </c>
      <c r="C726" t="s">
        <v>114</v>
      </c>
      <c r="D726">
        <v>106990</v>
      </c>
      <c r="E726" s="31">
        <v>1321220405524</v>
      </c>
      <c r="F726" t="s">
        <v>1042</v>
      </c>
      <c r="G726">
        <v>325110</v>
      </c>
      <c r="H726" t="s">
        <v>1043</v>
      </c>
      <c r="I726" t="s">
        <v>1044</v>
      </c>
      <c r="J726" t="s">
        <v>1045</v>
      </c>
      <c r="K726" t="s">
        <v>216</v>
      </c>
      <c r="L726">
        <v>70734</v>
      </c>
      <c r="M726" s="3" t="str">
        <f t="shared" si="178"/>
        <v>89. PRODUCE THE CHEMICAL, 92. SALE OR DISTRIBUTION OF THE CHEMICAL, 94. AS A MANUFACTURED IMPURITY, 133. ANCILLARY OR OTHER USE, 142. Z399  OTHER</v>
      </c>
      <c r="N726" s="3" t="s">
        <v>53</v>
      </c>
      <c r="O726" s="3" t="s">
        <v>1474</v>
      </c>
      <c r="P726">
        <v>6536</v>
      </c>
      <c r="Q726">
        <v>937</v>
      </c>
      <c r="R726">
        <v>7473</v>
      </c>
      <c r="S726" s="3" t="s">
        <v>1407</v>
      </c>
      <c r="T726" s="3" t="s">
        <v>1405</v>
      </c>
      <c r="U726" s="3" t="s">
        <v>1405</v>
      </c>
      <c r="V726" s="3" t="s">
        <v>1407</v>
      </c>
      <c r="W726" s="3" t="s">
        <v>1405</v>
      </c>
      <c r="X726" s="3" t="s">
        <v>1407</v>
      </c>
      <c r="Y726" s="3" t="s">
        <v>1405</v>
      </c>
      <c r="Z726" s="3" t="s">
        <v>1405</v>
      </c>
      <c r="AA726" s="3" t="s">
        <v>1405</v>
      </c>
      <c r="AB726" s="3" t="s">
        <v>1405</v>
      </c>
      <c r="AC726" s="3" t="s">
        <v>1405</v>
      </c>
      <c r="AD726" s="3" t="s">
        <v>1405</v>
      </c>
      <c r="AE726" s="3" t="s">
        <v>1405</v>
      </c>
      <c r="AF726" s="3" t="s">
        <v>1405</v>
      </c>
      <c r="AG726" s="3" t="s">
        <v>1405</v>
      </c>
      <c r="AH726" s="3" t="s">
        <v>1405</v>
      </c>
      <c r="AI726" s="3" t="s">
        <v>1405</v>
      </c>
      <c r="AJ726" s="3" t="s">
        <v>1405</v>
      </c>
      <c r="AK726" s="3" t="s">
        <v>1405</v>
      </c>
      <c r="AL726" s="3" t="s">
        <v>1405</v>
      </c>
      <c r="AM726" s="3" t="s">
        <v>1405</v>
      </c>
      <c r="AN726" s="3" t="s">
        <v>1405</v>
      </c>
      <c r="AO726" s="3" t="s">
        <v>1405</v>
      </c>
      <c r="AP726" s="3" t="s">
        <v>1405</v>
      </c>
      <c r="AQ726" s="3" t="s">
        <v>1405</v>
      </c>
      <c r="AR726" s="3" t="s">
        <v>1405</v>
      </c>
      <c r="AS726" s="3" t="s">
        <v>1405</v>
      </c>
      <c r="AT726" s="3" t="s">
        <v>1405</v>
      </c>
      <c r="AU726" s="3" t="s">
        <v>1405</v>
      </c>
      <c r="AV726" s="3" t="s">
        <v>1405</v>
      </c>
      <c r="AW726" s="3" t="s">
        <v>1405</v>
      </c>
      <c r="AX726" s="3" t="s">
        <v>1405</v>
      </c>
      <c r="AY726" s="3" t="s">
        <v>1405</v>
      </c>
      <c r="AZ726" s="3" t="s">
        <v>1405</v>
      </c>
      <c r="BA726" s="3" t="s">
        <v>1405</v>
      </c>
      <c r="BB726" s="3" t="s">
        <v>1405</v>
      </c>
      <c r="BC726" s="3" t="s">
        <v>1405</v>
      </c>
      <c r="BD726" s="3" t="s">
        <v>1405</v>
      </c>
      <c r="BE726" s="3" t="s">
        <v>1405</v>
      </c>
      <c r="BF726" s="3" t="s">
        <v>1405</v>
      </c>
      <c r="BG726" s="3" t="s">
        <v>1405</v>
      </c>
      <c r="BH726" s="3" t="s">
        <v>1405</v>
      </c>
      <c r="BI726" s="3" t="s">
        <v>1405</v>
      </c>
      <c r="BJ726" s="3" t="s">
        <v>1405</v>
      </c>
      <c r="BK726" s="3" t="s">
        <v>1407</v>
      </c>
      <c r="BL726" s="3" t="s">
        <v>1405</v>
      </c>
      <c r="BM726" s="3" t="s">
        <v>1405</v>
      </c>
      <c r="BN726" s="3" t="s">
        <v>1405</v>
      </c>
      <c r="BO726" s="3" t="s">
        <v>1405</v>
      </c>
      <c r="BP726" s="3" t="s">
        <v>1405</v>
      </c>
      <c r="BQ726" s="3" t="s">
        <v>1405</v>
      </c>
      <c r="BR726" s="3" t="s">
        <v>1405</v>
      </c>
      <c r="BS726" s="3" t="s">
        <v>1405</v>
      </c>
      <c r="BT726" s="3" t="s">
        <v>1407</v>
      </c>
      <c r="BU726" s="3" t="str">
        <f t="shared" si="180"/>
        <v>89. PRODUCE THE CHEMICAL</v>
      </c>
      <c r="BV726" s="3" t="str">
        <f t="shared" si="180"/>
        <v/>
      </c>
      <c r="BW726" s="3" t="str">
        <f t="shared" si="180"/>
        <v/>
      </c>
      <c r="BX726" s="3" t="str">
        <f t="shared" si="180"/>
        <v>92. SALE OR DISTRIBUTION OF THE CHEMICAL</v>
      </c>
      <c r="BY726" s="3" t="str">
        <f t="shared" si="180"/>
        <v/>
      </c>
      <c r="BZ726" s="3" t="str">
        <f t="shared" si="180"/>
        <v>94. AS A MANUFACTURED IMPURITY</v>
      </c>
      <c r="CA726" s="3" t="str">
        <f t="shared" si="180"/>
        <v/>
      </c>
      <c r="CB726" s="3" t="str">
        <f t="shared" si="180"/>
        <v/>
      </c>
      <c r="CC726" s="3" t="str">
        <f t="shared" si="179"/>
        <v/>
      </c>
      <c r="CD726" s="3" t="str">
        <f t="shared" si="179"/>
        <v/>
      </c>
      <c r="CE726" s="3" t="str">
        <f t="shared" si="179"/>
        <v/>
      </c>
      <c r="CF726" s="3" t="str">
        <f t="shared" si="179"/>
        <v/>
      </c>
      <c r="CG726" s="3" t="str">
        <f t="shared" si="179"/>
        <v/>
      </c>
      <c r="CH726" s="3" t="str">
        <f t="shared" si="172"/>
        <v/>
      </c>
      <c r="CI726" s="3" t="str">
        <f t="shared" si="172"/>
        <v/>
      </c>
      <c r="CJ726" s="3" t="str">
        <f t="shared" si="172"/>
        <v/>
      </c>
      <c r="CK726" s="3" t="str">
        <f t="shared" si="172"/>
        <v/>
      </c>
      <c r="CL726" s="3" t="str">
        <f t="shared" si="172"/>
        <v/>
      </c>
      <c r="CM726" s="3" t="str">
        <f t="shared" si="172"/>
        <v/>
      </c>
      <c r="CN726" s="3" t="str">
        <f t="shared" si="172"/>
        <v/>
      </c>
      <c r="CO726" s="3" t="str">
        <f t="shared" si="181"/>
        <v/>
      </c>
      <c r="CP726" s="3" t="str">
        <f t="shared" si="181"/>
        <v/>
      </c>
      <c r="CQ726" s="3" t="str">
        <f t="shared" si="181"/>
        <v/>
      </c>
      <c r="CR726" s="3" t="str">
        <f t="shared" si="181"/>
        <v/>
      </c>
      <c r="CS726" s="3" t="str">
        <f t="shared" si="181"/>
        <v/>
      </c>
      <c r="CT726" s="3" t="str">
        <f t="shared" si="181"/>
        <v/>
      </c>
      <c r="CU726" s="3" t="str">
        <f t="shared" si="181"/>
        <v/>
      </c>
      <c r="CV726" s="3" t="str">
        <f t="shared" si="181"/>
        <v/>
      </c>
      <c r="CW726" s="3" t="str">
        <f t="shared" si="181"/>
        <v/>
      </c>
      <c r="CX726" s="3" t="str">
        <f t="shared" si="181"/>
        <v/>
      </c>
      <c r="CY726" s="3" t="str">
        <f t="shared" si="181"/>
        <v/>
      </c>
      <c r="CZ726" s="3" t="str">
        <f t="shared" si="181"/>
        <v/>
      </c>
      <c r="DA726" s="3" t="str">
        <f t="shared" si="176"/>
        <v/>
      </c>
      <c r="DB726" s="3" t="str">
        <f t="shared" si="176"/>
        <v/>
      </c>
      <c r="DC726" s="3" t="str">
        <f t="shared" si="176"/>
        <v/>
      </c>
      <c r="DD726" s="3" t="str">
        <f t="shared" si="174"/>
        <v/>
      </c>
      <c r="DE726" s="3" t="str">
        <f t="shared" si="174"/>
        <v/>
      </c>
      <c r="DF726" s="3" t="str">
        <f t="shared" si="174"/>
        <v/>
      </c>
      <c r="DG726" s="3" t="str">
        <f t="shared" si="174"/>
        <v/>
      </c>
      <c r="DH726" s="3" t="str">
        <f t="shared" si="174"/>
        <v/>
      </c>
      <c r="DI726" s="3" t="str">
        <f t="shared" si="174"/>
        <v/>
      </c>
      <c r="DJ726" s="3" t="str">
        <f t="shared" si="182"/>
        <v/>
      </c>
      <c r="DK726" s="3" t="str">
        <f t="shared" si="182"/>
        <v/>
      </c>
      <c r="DL726" s="3" t="str">
        <f t="shared" si="182"/>
        <v/>
      </c>
      <c r="DM726" s="3" t="str">
        <f t="shared" si="182"/>
        <v>133. ANCILLARY OR OTHER USE</v>
      </c>
      <c r="DN726" s="3" t="str">
        <f t="shared" si="182"/>
        <v/>
      </c>
      <c r="DO726" s="3" t="str">
        <f t="shared" si="171"/>
        <v/>
      </c>
      <c r="DP726" s="3" t="str">
        <f t="shared" si="171"/>
        <v/>
      </c>
      <c r="DQ726" s="3" t="str">
        <f t="shared" si="171"/>
        <v/>
      </c>
      <c r="DR726" s="3" t="str">
        <f t="shared" si="177"/>
        <v/>
      </c>
      <c r="DS726" s="3" t="str">
        <f t="shared" si="177"/>
        <v/>
      </c>
      <c r="DT726" s="3" t="str">
        <f t="shared" si="177"/>
        <v/>
      </c>
      <c r="DU726" s="3" t="str">
        <f t="shared" si="177"/>
        <v/>
      </c>
      <c r="DV726" s="3" t="str">
        <f t="shared" si="177"/>
        <v>142. Z399  OTHER</v>
      </c>
    </row>
    <row r="727" spans="1:126" ht="45">
      <c r="A727" t="s">
        <v>115</v>
      </c>
      <c r="B727">
        <v>2017</v>
      </c>
      <c r="C727" t="s">
        <v>114</v>
      </c>
      <c r="D727">
        <v>106990</v>
      </c>
      <c r="E727" s="31">
        <v>1317216345090</v>
      </c>
      <c r="F727" t="s">
        <v>263</v>
      </c>
      <c r="G727">
        <v>325199</v>
      </c>
      <c r="H727" t="s">
        <v>265</v>
      </c>
      <c r="I727" t="s">
        <v>266</v>
      </c>
      <c r="J727" t="s">
        <v>267</v>
      </c>
      <c r="K727" t="s">
        <v>148</v>
      </c>
      <c r="L727">
        <v>78359</v>
      </c>
      <c r="M727" s="3" t="str">
        <f t="shared" si="178"/>
        <v>89. PRODUCE THE CHEMICAL, 93. AS A BYPRODUCT</v>
      </c>
      <c r="N727" s="3" t="s">
        <v>63</v>
      </c>
      <c r="O727" s="3" t="s">
        <v>1475</v>
      </c>
      <c r="P727">
        <v>0</v>
      </c>
      <c r="Q727">
        <v>0</v>
      </c>
      <c r="R727">
        <v>0</v>
      </c>
      <c r="S727" s="3" t="s">
        <v>1407</v>
      </c>
      <c r="T727" s="3" t="s">
        <v>1405</v>
      </c>
      <c r="U727" s="3" t="s">
        <v>1405</v>
      </c>
      <c r="V727" s="3" t="s">
        <v>1405</v>
      </c>
      <c r="W727" s="3" t="s">
        <v>1407</v>
      </c>
      <c r="X727" s="3" t="s">
        <v>1405</v>
      </c>
      <c r="Y727" s="3" t="s">
        <v>1405</v>
      </c>
      <c r="AE727" s="3" t="s">
        <v>1405</v>
      </c>
      <c r="AR727" s="3" t="s">
        <v>1405</v>
      </c>
      <c r="AS727" s="3" t="s">
        <v>1405</v>
      </c>
      <c r="AT727" s="3" t="s">
        <v>1405</v>
      </c>
      <c r="AV727" s="3" t="s">
        <v>1405</v>
      </c>
      <c r="BD727" s="3" t="s">
        <v>1405</v>
      </c>
      <c r="BK727" s="3" t="s">
        <v>1405</v>
      </c>
      <c r="BU727" s="3" t="str">
        <f t="shared" si="180"/>
        <v>89. PRODUCE THE CHEMICAL</v>
      </c>
      <c r="BV727" s="3" t="str">
        <f t="shared" si="180"/>
        <v/>
      </c>
      <c r="BW727" s="3" t="str">
        <f t="shared" si="180"/>
        <v/>
      </c>
      <c r="BX727" s="3" t="str">
        <f t="shared" si="180"/>
        <v/>
      </c>
      <c r="BY727" s="3" t="str">
        <f t="shared" si="180"/>
        <v>93. AS A BYPRODUCT</v>
      </c>
      <c r="BZ727" s="3" t="str">
        <f t="shared" si="180"/>
        <v/>
      </c>
      <c r="CA727" s="3" t="str">
        <f t="shared" si="180"/>
        <v/>
      </c>
      <c r="CB727" s="3" t="str">
        <f t="shared" si="180"/>
        <v/>
      </c>
      <c r="CC727" s="3" t="str">
        <f t="shared" si="179"/>
        <v/>
      </c>
      <c r="CD727" s="3" t="str">
        <f t="shared" si="179"/>
        <v/>
      </c>
      <c r="CE727" s="3" t="str">
        <f t="shared" si="179"/>
        <v/>
      </c>
      <c r="CF727" s="3" t="str">
        <f t="shared" si="179"/>
        <v/>
      </c>
      <c r="CG727" s="3" t="str">
        <f t="shared" si="179"/>
        <v/>
      </c>
      <c r="CH727" s="3" t="str">
        <f t="shared" si="172"/>
        <v/>
      </c>
      <c r="CI727" s="3" t="str">
        <f t="shared" si="172"/>
        <v/>
      </c>
      <c r="CJ727" s="3" t="str">
        <f t="shared" si="172"/>
        <v/>
      </c>
      <c r="CK727" s="3" t="str">
        <f t="shared" si="172"/>
        <v/>
      </c>
      <c r="CL727" s="3" t="str">
        <f t="shared" si="172"/>
        <v/>
      </c>
      <c r="CM727" s="3" t="str">
        <f t="shared" si="172"/>
        <v/>
      </c>
      <c r="CN727" s="3" t="str">
        <f t="shared" si="172"/>
        <v/>
      </c>
      <c r="CO727" s="3" t="str">
        <f t="shared" si="181"/>
        <v/>
      </c>
      <c r="CP727" s="3" t="str">
        <f t="shared" si="181"/>
        <v/>
      </c>
      <c r="CQ727" s="3" t="str">
        <f t="shared" si="181"/>
        <v/>
      </c>
      <c r="CR727" s="3" t="str">
        <f t="shared" si="181"/>
        <v/>
      </c>
      <c r="CS727" s="3" t="str">
        <f t="shared" si="181"/>
        <v/>
      </c>
      <c r="CT727" s="3" t="str">
        <f t="shared" si="181"/>
        <v/>
      </c>
      <c r="CU727" s="3" t="str">
        <f t="shared" si="181"/>
        <v/>
      </c>
      <c r="CV727" s="3" t="str">
        <f t="shared" si="181"/>
        <v/>
      </c>
      <c r="CW727" s="3" t="str">
        <f t="shared" si="181"/>
        <v/>
      </c>
      <c r="CX727" s="3" t="str">
        <f t="shared" si="181"/>
        <v/>
      </c>
      <c r="CY727" s="3" t="str">
        <f t="shared" si="181"/>
        <v/>
      </c>
      <c r="CZ727" s="3" t="str">
        <f t="shared" si="181"/>
        <v/>
      </c>
      <c r="DA727" s="3" t="str">
        <f t="shared" si="176"/>
        <v/>
      </c>
      <c r="DB727" s="3" t="str">
        <f t="shared" si="176"/>
        <v/>
      </c>
      <c r="DC727" s="3" t="str">
        <f t="shared" si="176"/>
        <v/>
      </c>
      <c r="DD727" s="3" t="str">
        <f t="shared" si="174"/>
        <v/>
      </c>
      <c r="DE727" s="3" t="str">
        <f t="shared" si="174"/>
        <v/>
      </c>
      <c r="DF727" s="3" t="str">
        <f t="shared" si="174"/>
        <v/>
      </c>
      <c r="DG727" s="3" t="str">
        <f t="shared" si="174"/>
        <v/>
      </c>
      <c r="DH727" s="3" t="str">
        <f t="shared" si="174"/>
        <v/>
      </c>
      <c r="DI727" s="3" t="str">
        <f t="shared" si="174"/>
        <v/>
      </c>
      <c r="DJ727" s="3" t="str">
        <f t="shared" si="182"/>
        <v/>
      </c>
      <c r="DK727" s="3" t="str">
        <f t="shared" si="182"/>
        <v/>
      </c>
      <c r="DL727" s="3" t="str">
        <f t="shared" si="182"/>
        <v/>
      </c>
      <c r="DM727" s="3" t="str">
        <f t="shared" si="182"/>
        <v/>
      </c>
      <c r="DN727" s="3" t="str">
        <f t="shared" si="182"/>
        <v/>
      </c>
      <c r="DO727" s="3" t="str">
        <f t="shared" si="171"/>
        <v/>
      </c>
      <c r="DP727" s="3" t="str">
        <f t="shared" si="171"/>
        <v/>
      </c>
      <c r="DQ727" s="3" t="str">
        <f t="shared" si="171"/>
        <v/>
      </c>
      <c r="DR727" s="3" t="str">
        <f t="shared" si="177"/>
        <v/>
      </c>
      <c r="DS727" s="3" t="str">
        <f t="shared" si="177"/>
        <v/>
      </c>
      <c r="DT727" s="3" t="str">
        <f t="shared" si="177"/>
        <v/>
      </c>
      <c r="DU727" s="3" t="str">
        <f t="shared" si="177"/>
        <v/>
      </c>
      <c r="DV727" s="3" t="str">
        <f t="shared" si="177"/>
        <v/>
      </c>
    </row>
    <row r="728" spans="1:126" ht="45">
      <c r="A728" t="s">
        <v>115</v>
      </c>
      <c r="B728">
        <v>2018</v>
      </c>
      <c r="C728" t="s">
        <v>114</v>
      </c>
      <c r="D728">
        <v>106990</v>
      </c>
      <c r="E728" s="31">
        <v>1318217394802</v>
      </c>
      <c r="F728" t="s">
        <v>263</v>
      </c>
      <c r="G728">
        <v>325199</v>
      </c>
      <c r="H728" t="s">
        <v>265</v>
      </c>
      <c r="I728" t="s">
        <v>266</v>
      </c>
      <c r="J728" t="s">
        <v>267</v>
      </c>
      <c r="K728" t="s">
        <v>148</v>
      </c>
      <c r="L728">
        <v>78359</v>
      </c>
      <c r="M728" s="3" t="str">
        <f t="shared" si="178"/>
        <v>89. PRODUCE THE CHEMICAL, 93. AS A BYPRODUCT</v>
      </c>
      <c r="N728" s="3" t="s">
        <v>63</v>
      </c>
      <c r="O728" s="3" t="s">
        <v>1475</v>
      </c>
      <c r="P728">
        <v>0</v>
      </c>
      <c r="Q728">
        <v>0</v>
      </c>
      <c r="R728">
        <v>0</v>
      </c>
      <c r="S728" s="3" t="s">
        <v>1407</v>
      </c>
      <c r="T728" s="3" t="s">
        <v>1405</v>
      </c>
      <c r="U728" s="3" t="s">
        <v>1405</v>
      </c>
      <c r="V728" s="3" t="s">
        <v>1405</v>
      </c>
      <c r="W728" s="3" t="s">
        <v>1407</v>
      </c>
      <c r="X728" s="3" t="s">
        <v>1405</v>
      </c>
      <c r="Y728" s="3" t="s">
        <v>1405</v>
      </c>
      <c r="Z728" s="3" t="s">
        <v>1405</v>
      </c>
      <c r="AA728" s="3" t="s">
        <v>1405</v>
      </c>
      <c r="AB728" s="3" t="s">
        <v>1405</v>
      </c>
      <c r="AC728" s="3" t="s">
        <v>1405</v>
      </c>
      <c r="AD728" s="3" t="s">
        <v>1405</v>
      </c>
      <c r="AE728" s="3" t="s">
        <v>1405</v>
      </c>
      <c r="AF728" s="3" t="s">
        <v>1405</v>
      </c>
      <c r="AG728" s="3" t="s">
        <v>1405</v>
      </c>
      <c r="AH728" s="3" t="s">
        <v>1405</v>
      </c>
      <c r="AI728" s="3" t="s">
        <v>1405</v>
      </c>
      <c r="AJ728" s="3" t="s">
        <v>1405</v>
      </c>
      <c r="AK728" s="3" t="s">
        <v>1405</v>
      </c>
      <c r="AL728" s="3" t="s">
        <v>1405</v>
      </c>
      <c r="AM728" s="3" t="s">
        <v>1405</v>
      </c>
      <c r="AN728" s="3" t="s">
        <v>1405</v>
      </c>
      <c r="AO728" s="3" t="s">
        <v>1405</v>
      </c>
      <c r="AP728" s="3" t="s">
        <v>1405</v>
      </c>
      <c r="AQ728" s="3" t="s">
        <v>1405</v>
      </c>
      <c r="AR728" s="3" t="s">
        <v>1405</v>
      </c>
      <c r="AS728" s="3" t="s">
        <v>1405</v>
      </c>
      <c r="AT728" s="3" t="s">
        <v>1405</v>
      </c>
      <c r="AU728" s="3" t="s">
        <v>1405</v>
      </c>
      <c r="AV728" s="3" t="s">
        <v>1405</v>
      </c>
      <c r="AW728" s="3" t="s">
        <v>1405</v>
      </c>
      <c r="AX728" s="3" t="s">
        <v>1405</v>
      </c>
      <c r="AY728" s="3" t="s">
        <v>1405</v>
      </c>
      <c r="AZ728" s="3" t="s">
        <v>1405</v>
      </c>
      <c r="BA728" s="3" t="s">
        <v>1405</v>
      </c>
      <c r="BB728" s="3" t="s">
        <v>1405</v>
      </c>
      <c r="BC728" s="3" t="s">
        <v>1405</v>
      </c>
      <c r="BD728" s="3" t="s">
        <v>1405</v>
      </c>
      <c r="BE728" s="3" t="s">
        <v>1405</v>
      </c>
      <c r="BF728" s="3" t="s">
        <v>1405</v>
      </c>
      <c r="BG728" s="3" t="s">
        <v>1405</v>
      </c>
      <c r="BH728" s="3" t="s">
        <v>1405</v>
      </c>
      <c r="BI728" s="3" t="s">
        <v>1405</v>
      </c>
      <c r="BJ728" s="3" t="s">
        <v>1405</v>
      </c>
      <c r="BK728" s="3" t="s">
        <v>1405</v>
      </c>
      <c r="BL728" s="3" t="s">
        <v>1405</v>
      </c>
      <c r="BM728" s="3" t="s">
        <v>1405</v>
      </c>
      <c r="BN728" s="3" t="s">
        <v>1405</v>
      </c>
      <c r="BO728" s="3" t="s">
        <v>1405</v>
      </c>
      <c r="BP728" s="3" t="s">
        <v>1405</v>
      </c>
      <c r="BQ728" s="3" t="s">
        <v>1405</v>
      </c>
      <c r="BR728" s="3" t="s">
        <v>1405</v>
      </c>
      <c r="BS728" s="3" t="s">
        <v>1405</v>
      </c>
      <c r="BT728" s="3" t="s">
        <v>1405</v>
      </c>
      <c r="BU728" s="3" t="str">
        <f t="shared" si="180"/>
        <v>89. PRODUCE THE CHEMICAL</v>
      </c>
      <c r="BV728" s="3" t="str">
        <f t="shared" si="180"/>
        <v/>
      </c>
      <c r="BW728" s="3" t="str">
        <f t="shared" si="180"/>
        <v/>
      </c>
      <c r="BX728" s="3" t="str">
        <f t="shared" si="180"/>
        <v/>
      </c>
      <c r="BY728" s="3" t="str">
        <f t="shared" si="180"/>
        <v>93. AS A BYPRODUCT</v>
      </c>
      <c r="BZ728" s="3" t="str">
        <f t="shared" si="180"/>
        <v/>
      </c>
      <c r="CA728" s="3" t="str">
        <f t="shared" si="180"/>
        <v/>
      </c>
      <c r="CB728" s="3" t="str">
        <f t="shared" si="180"/>
        <v/>
      </c>
      <c r="CC728" s="3" t="str">
        <f t="shared" si="179"/>
        <v/>
      </c>
      <c r="CD728" s="3" t="str">
        <f t="shared" si="179"/>
        <v/>
      </c>
      <c r="CE728" s="3" t="str">
        <f t="shared" si="179"/>
        <v/>
      </c>
      <c r="CF728" s="3" t="str">
        <f t="shared" si="179"/>
        <v/>
      </c>
      <c r="CG728" s="3" t="str">
        <f t="shared" si="179"/>
        <v/>
      </c>
      <c r="CH728" s="3" t="str">
        <f t="shared" si="172"/>
        <v/>
      </c>
      <c r="CI728" s="3" t="str">
        <f t="shared" si="172"/>
        <v/>
      </c>
      <c r="CJ728" s="3" t="str">
        <f t="shared" si="172"/>
        <v/>
      </c>
      <c r="CK728" s="3" t="str">
        <f t="shared" si="172"/>
        <v/>
      </c>
      <c r="CL728" s="3" t="str">
        <f t="shared" si="172"/>
        <v/>
      </c>
      <c r="CM728" s="3" t="str">
        <f t="shared" si="172"/>
        <v/>
      </c>
      <c r="CN728" s="3" t="str">
        <f t="shared" si="172"/>
        <v/>
      </c>
      <c r="CO728" s="3" t="str">
        <f t="shared" si="181"/>
        <v/>
      </c>
      <c r="CP728" s="3" t="str">
        <f t="shared" si="181"/>
        <v/>
      </c>
      <c r="CQ728" s="3" t="str">
        <f t="shared" si="181"/>
        <v/>
      </c>
      <c r="CR728" s="3" t="str">
        <f t="shared" si="181"/>
        <v/>
      </c>
      <c r="CS728" s="3" t="str">
        <f t="shared" si="181"/>
        <v/>
      </c>
      <c r="CT728" s="3" t="str">
        <f t="shared" si="181"/>
        <v/>
      </c>
      <c r="CU728" s="3" t="str">
        <f t="shared" si="181"/>
        <v/>
      </c>
      <c r="CV728" s="3" t="str">
        <f t="shared" si="181"/>
        <v/>
      </c>
      <c r="CW728" s="3" t="str">
        <f t="shared" si="181"/>
        <v/>
      </c>
      <c r="CX728" s="3" t="str">
        <f t="shared" si="181"/>
        <v/>
      </c>
      <c r="CY728" s="3" t="str">
        <f t="shared" si="181"/>
        <v/>
      </c>
      <c r="CZ728" s="3" t="str">
        <f t="shared" si="181"/>
        <v/>
      </c>
      <c r="DA728" s="3" t="str">
        <f t="shared" si="176"/>
        <v/>
      </c>
      <c r="DB728" s="3" t="str">
        <f t="shared" si="176"/>
        <v/>
      </c>
      <c r="DC728" s="3" t="str">
        <f t="shared" si="176"/>
        <v/>
      </c>
      <c r="DD728" s="3" t="str">
        <f t="shared" si="174"/>
        <v/>
      </c>
      <c r="DE728" s="3" t="str">
        <f t="shared" si="174"/>
        <v/>
      </c>
      <c r="DF728" s="3" t="str">
        <f t="shared" si="174"/>
        <v/>
      </c>
      <c r="DG728" s="3" t="str">
        <f t="shared" si="174"/>
        <v/>
      </c>
      <c r="DH728" s="3" t="str">
        <f t="shared" si="174"/>
        <v/>
      </c>
      <c r="DI728" s="3" t="str">
        <f t="shared" si="174"/>
        <v/>
      </c>
      <c r="DJ728" s="3" t="str">
        <f t="shared" si="182"/>
        <v/>
      </c>
      <c r="DK728" s="3" t="str">
        <f t="shared" si="182"/>
        <v/>
      </c>
      <c r="DL728" s="3" t="str">
        <f t="shared" si="182"/>
        <v/>
      </c>
      <c r="DM728" s="3" t="str">
        <f t="shared" si="182"/>
        <v/>
      </c>
      <c r="DN728" s="3" t="str">
        <f t="shared" si="182"/>
        <v/>
      </c>
      <c r="DO728" s="3" t="str">
        <f t="shared" si="171"/>
        <v/>
      </c>
      <c r="DP728" s="3" t="str">
        <f t="shared" si="171"/>
        <v/>
      </c>
      <c r="DQ728" s="3" t="str">
        <f t="shared" si="171"/>
        <v/>
      </c>
      <c r="DR728" s="3" t="str">
        <f t="shared" si="177"/>
        <v/>
      </c>
      <c r="DS728" s="3" t="str">
        <f t="shared" si="177"/>
        <v/>
      </c>
      <c r="DT728" s="3" t="str">
        <f t="shared" si="177"/>
        <v/>
      </c>
      <c r="DU728" s="3" t="str">
        <f t="shared" si="177"/>
        <v/>
      </c>
      <c r="DV728" s="3" t="str">
        <f t="shared" si="177"/>
        <v/>
      </c>
    </row>
    <row r="729" spans="1:126" ht="45">
      <c r="A729" t="s">
        <v>115</v>
      </c>
      <c r="B729">
        <v>2019</v>
      </c>
      <c r="C729" t="s">
        <v>114</v>
      </c>
      <c r="D729">
        <v>106990</v>
      </c>
      <c r="E729" s="31">
        <v>1319218514646</v>
      </c>
      <c r="F729" t="s">
        <v>263</v>
      </c>
      <c r="G729">
        <v>325199</v>
      </c>
      <c r="H729" t="s">
        <v>265</v>
      </c>
      <c r="I729" t="s">
        <v>266</v>
      </c>
      <c r="J729" t="s">
        <v>267</v>
      </c>
      <c r="K729" t="s">
        <v>148</v>
      </c>
      <c r="L729">
        <v>78359</v>
      </c>
      <c r="M729" s="3" t="str">
        <f t="shared" si="178"/>
        <v>89. PRODUCE THE CHEMICAL, 93. AS A BYPRODUCT</v>
      </c>
      <c r="N729" s="3" t="s">
        <v>63</v>
      </c>
      <c r="O729" s="3" t="s">
        <v>1475</v>
      </c>
      <c r="P729">
        <v>159.6</v>
      </c>
      <c r="Q729">
        <v>226.9</v>
      </c>
      <c r="R729">
        <v>386.5</v>
      </c>
      <c r="S729" s="3" t="s">
        <v>1407</v>
      </c>
      <c r="T729" s="3" t="s">
        <v>1405</v>
      </c>
      <c r="U729" s="3" t="s">
        <v>1405</v>
      </c>
      <c r="V729" s="3" t="s">
        <v>1405</v>
      </c>
      <c r="W729" s="3" t="s">
        <v>1407</v>
      </c>
      <c r="X729" s="3" t="s">
        <v>1405</v>
      </c>
      <c r="Y729" s="3" t="s">
        <v>1405</v>
      </c>
      <c r="Z729" s="3" t="s">
        <v>1405</v>
      </c>
      <c r="AA729" s="3" t="s">
        <v>1405</v>
      </c>
      <c r="AB729" s="3" t="s">
        <v>1405</v>
      </c>
      <c r="AC729" s="3" t="s">
        <v>1405</v>
      </c>
      <c r="AD729" s="3" t="s">
        <v>1405</v>
      </c>
      <c r="AE729" s="3" t="s">
        <v>1405</v>
      </c>
      <c r="AF729" s="3" t="s">
        <v>1405</v>
      </c>
      <c r="AG729" s="3" t="s">
        <v>1405</v>
      </c>
      <c r="AH729" s="3" t="s">
        <v>1405</v>
      </c>
      <c r="AI729" s="3" t="s">
        <v>1405</v>
      </c>
      <c r="AJ729" s="3" t="s">
        <v>1405</v>
      </c>
      <c r="AK729" s="3" t="s">
        <v>1405</v>
      </c>
      <c r="AL729" s="3" t="s">
        <v>1405</v>
      </c>
      <c r="AM729" s="3" t="s">
        <v>1405</v>
      </c>
      <c r="AN729" s="3" t="s">
        <v>1405</v>
      </c>
      <c r="AO729" s="3" t="s">
        <v>1405</v>
      </c>
      <c r="AP729" s="3" t="s">
        <v>1405</v>
      </c>
      <c r="AQ729" s="3" t="s">
        <v>1405</v>
      </c>
      <c r="AR729" s="3" t="s">
        <v>1405</v>
      </c>
      <c r="AS729" s="3" t="s">
        <v>1405</v>
      </c>
      <c r="AT729" s="3" t="s">
        <v>1405</v>
      </c>
      <c r="AU729" s="3" t="s">
        <v>1405</v>
      </c>
      <c r="AV729" s="3" t="s">
        <v>1405</v>
      </c>
      <c r="AW729" s="3" t="s">
        <v>1405</v>
      </c>
      <c r="AX729" s="3" t="s">
        <v>1405</v>
      </c>
      <c r="AY729" s="3" t="s">
        <v>1405</v>
      </c>
      <c r="AZ729" s="3" t="s">
        <v>1405</v>
      </c>
      <c r="BA729" s="3" t="s">
        <v>1405</v>
      </c>
      <c r="BB729" s="3" t="s">
        <v>1405</v>
      </c>
      <c r="BC729" s="3" t="s">
        <v>1405</v>
      </c>
      <c r="BD729" s="3" t="s">
        <v>1405</v>
      </c>
      <c r="BE729" s="3" t="s">
        <v>1405</v>
      </c>
      <c r="BF729" s="3" t="s">
        <v>1405</v>
      </c>
      <c r="BG729" s="3" t="s">
        <v>1405</v>
      </c>
      <c r="BH729" s="3" t="s">
        <v>1405</v>
      </c>
      <c r="BI729" s="3" t="s">
        <v>1405</v>
      </c>
      <c r="BJ729" s="3" t="s">
        <v>1405</v>
      </c>
      <c r="BK729" s="3" t="s">
        <v>1405</v>
      </c>
      <c r="BL729" s="3" t="s">
        <v>1405</v>
      </c>
      <c r="BM729" s="3" t="s">
        <v>1405</v>
      </c>
      <c r="BN729" s="3" t="s">
        <v>1405</v>
      </c>
      <c r="BO729" s="3" t="s">
        <v>1405</v>
      </c>
      <c r="BP729" s="3" t="s">
        <v>1405</v>
      </c>
      <c r="BQ729" s="3" t="s">
        <v>1405</v>
      </c>
      <c r="BR729" s="3" t="s">
        <v>1405</v>
      </c>
      <c r="BS729" s="3" t="s">
        <v>1405</v>
      </c>
      <c r="BT729" s="3" t="s">
        <v>1405</v>
      </c>
      <c r="BU729" s="3" t="str">
        <f t="shared" si="180"/>
        <v>89. PRODUCE THE CHEMICAL</v>
      </c>
      <c r="BV729" s="3" t="str">
        <f t="shared" si="180"/>
        <v/>
      </c>
      <c r="BW729" s="3" t="str">
        <f t="shared" si="180"/>
        <v/>
      </c>
      <c r="BX729" s="3" t="str">
        <f t="shared" si="180"/>
        <v/>
      </c>
      <c r="BY729" s="3" t="str">
        <f t="shared" si="180"/>
        <v>93. AS A BYPRODUCT</v>
      </c>
      <c r="BZ729" s="3" t="str">
        <f t="shared" si="180"/>
        <v/>
      </c>
      <c r="CA729" s="3" t="str">
        <f t="shared" si="180"/>
        <v/>
      </c>
      <c r="CB729" s="3" t="str">
        <f t="shared" si="180"/>
        <v/>
      </c>
      <c r="CC729" s="3" t="str">
        <f t="shared" si="179"/>
        <v/>
      </c>
      <c r="CD729" s="3" t="str">
        <f t="shared" si="179"/>
        <v/>
      </c>
      <c r="CE729" s="3" t="str">
        <f t="shared" si="179"/>
        <v/>
      </c>
      <c r="CF729" s="3" t="str">
        <f t="shared" si="179"/>
        <v/>
      </c>
      <c r="CG729" s="3" t="str">
        <f t="shared" si="179"/>
        <v/>
      </c>
      <c r="CH729" s="3" t="str">
        <f t="shared" si="172"/>
        <v/>
      </c>
      <c r="CI729" s="3" t="str">
        <f t="shared" si="172"/>
        <v/>
      </c>
      <c r="CJ729" s="3" t="str">
        <f t="shared" si="172"/>
        <v/>
      </c>
      <c r="CK729" s="3" t="str">
        <f t="shared" si="172"/>
        <v/>
      </c>
      <c r="CL729" s="3" t="str">
        <f t="shared" si="172"/>
        <v/>
      </c>
      <c r="CM729" s="3" t="str">
        <f t="shared" si="172"/>
        <v/>
      </c>
      <c r="CN729" s="3" t="str">
        <f t="shared" si="172"/>
        <v/>
      </c>
      <c r="CO729" s="3" t="str">
        <f t="shared" si="181"/>
        <v/>
      </c>
      <c r="CP729" s="3" t="str">
        <f t="shared" si="181"/>
        <v/>
      </c>
      <c r="CQ729" s="3" t="str">
        <f t="shared" si="181"/>
        <v/>
      </c>
      <c r="CR729" s="3" t="str">
        <f t="shared" si="181"/>
        <v/>
      </c>
      <c r="CS729" s="3" t="str">
        <f t="shared" si="181"/>
        <v/>
      </c>
      <c r="CT729" s="3" t="str">
        <f t="shared" si="181"/>
        <v/>
      </c>
      <c r="CU729" s="3" t="str">
        <f t="shared" si="181"/>
        <v/>
      </c>
      <c r="CV729" s="3" t="str">
        <f t="shared" si="181"/>
        <v/>
      </c>
      <c r="CW729" s="3" t="str">
        <f t="shared" si="181"/>
        <v/>
      </c>
      <c r="CX729" s="3" t="str">
        <f t="shared" si="181"/>
        <v/>
      </c>
      <c r="CY729" s="3" t="str">
        <f t="shared" si="181"/>
        <v/>
      </c>
      <c r="CZ729" s="3" t="str">
        <f t="shared" si="181"/>
        <v/>
      </c>
      <c r="DA729" s="3" t="str">
        <f t="shared" si="176"/>
        <v/>
      </c>
      <c r="DB729" s="3" t="str">
        <f t="shared" si="176"/>
        <v/>
      </c>
      <c r="DC729" s="3" t="str">
        <f t="shared" si="176"/>
        <v/>
      </c>
      <c r="DD729" s="3" t="str">
        <f t="shared" si="174"/>
        <v/>
      </c>
      <c r="DE729" s="3" t="str">
        <f t="shared" si="174"/>
        <v/>
      </c>
      <c r="DF729" s="3" t="str">
        <f t="shared" si="174"/>
        <v/>
      </c>
      <c r="DG729" s="3" t="str">
        <f t="shared" si="174"/>
        <v/>
      </c>
      <c r="DH729" s="3" t="str">
        <f t="shared" si="174"/>
        <v/>
      </c>
      <c r="DI729" s="3" t="str">
        <f t="shared" si="174"/>
        <v/>
      </c>
      <c r="DJ729" s="3" t="str">
        <f t="shared" si="182"/>
        <v/>
      </c>
      <c r="DK729" s="3" t="str">
        <f t="shared" si="182"/>
        <v/>
      </c>
      <c r="DL729" s="3" t="str">
        <f t="shared" si="182"/>
        <v/>
      </c>
      <c r="DM729" s="3" t="str">
        <f t="shared" si="182"/>
        <v/>
      </c>
      <c r="DN729" s="3" t="str">
        <f t="shared" si="182"/>
        <v/>
      </c>
      <c r="DO729" s="3" t="str">
        <f t="shared" si="171"/>
        <v/>
      </c>
      <c r="DP729" s="3" t="str">
        <f t="shared" si="171"/>
        <v/>
      </c>
      <c r="DQ729" s="3" t="str">
        <f t="shared" si="171"/>
        <v/>
      </c>
      <c r="DR729" s="3" t="str">
        <f t="shared" si="177"/>
        <v/>
      </c>
      <c r="DS729" s="3" t="str">
        <f t="shared" si="177"/>
        <v/>
      </c>
      <c r="DT729" s="3" t="str">
        <f t="shared" si="177"/>
        <v/>
      </c>
      <c r="DU729" s="3" t="str">
        <f t="shared" si="177"/>
        <v/>
      </c>
      <c r="DV729" s="3" t="str">
        <f t="shared" si="177"/>
        <v/>
      </c>
    </row>
    <row r="730" spans="1:126" ht="75">
      <c r="A730" t="s">
        <v>115</v>
      </c>
      <c r="B730">
        <v>2020</v>
      </c>
      <c r="C730" t="s">
        <v>114</v>
      </c>
      <c r="D730">
        <v>106990</v>
      </c>
      <c r="E730" s="31">
        <v>1320219310339</v>
      </c>
      <c r="F730" t="s">
        <v>263</v>
      </c>
      <c r="G730">
        <v>325199</v>
      </c>
      <c r="H730" t="s">
        <v>265</v>
      </c>
      <c r="I730" t="s">
        <v>266</v>
      </c>
      <c r="J730" t="s">
        <v>267</v>
      </c>
      <c r="K730" t="s">
        <v>148</v>
      </c>
      <c r="L730">
        <v>78359</v>
      </c>
      <c r="M730" s="3" t="str">
        <f t="shared" si="178"/>
        <v>89. PRODUCE THE CHEMICAL, 91. ON-SITE USE OF THE CHEMICAL, 95. USED AS A REACTANT, 98. P103  INTERMEDIATES</v>
      </c>
      <c r="N730" s="3" t="s">
        <v>63</v>
      </c>
      <c r="O730" s="3" t="s">
        <v>1475</v>
      </c>
      <c r="P730">
        <v>242</v>
      </c>
      <c r="Q730">
        <v>357</v>
      </c>
      <c r="R730">
        <v>599</v>
      </c>
      <c r="S730" s="3" t="s">
        <v>1407</v>
      </c>
      <c r="T730" s="3" t="s">
        <v>1405</v>
      </c>
      <c r="U730" s="3" t="s">
        <v>1407</v>
      </c>
      <c r="V730" s="3" t="s">
        <v>1405</v>
      </c>
      <c r="W730" s="3" t="s">
        <v>1405</v>
      </c>
      <c r="X730" s="3" t="s">
        <v>1405</v>
      </c>
      <c r="Y730" s="3" t="s">
        <v>1407</v>
      </c>
      <c r="Z730" s="3" t="s">
        <v>1405</v>
      </c>
      <c r="AA730" s="3" t="s">
        <v>1405</v>
      </c>
      <c r="AB730" s="3" t="s">
        <v>1407</v>
      </c>
      <c r="AC730" s="3" t="s">
        <v>1405</v>
      </c>
      <c r="AD730" s="3" t="s">
        <v>1405</v>
      </c>
      <c r="AE730" s="3" t="s">
        <v>1405</v>
      </c>
      <c r="AF730" s="3" t="s">
        <v>1405</v>
      </c>
      <c r="AG730" s="3" t="s">
        <v>1405</v>
      </c>
      <c r="AH730" s="3" t="s">
        <v>1405</v>
      </c>
      <c r="AI730" s="3" t="s">
        <v>1405</v>
      </c>
      <c r="AJ730" s="3" t="s">
        <v>1405</v>
      </c>
      <c r="AK730" s="3" t="s">
        <v>1405</v>
      </c>
      <c r="AL730" s="3" t="s">
        <v>1405</v>
      </c>
      <c r="AM730" s="3" t="s">
        <v>1405</v>
      </c>
      <c r="AN730" s="3" t="s">
        <v>1405</v>
      </c>
      <c r="AO730" s="3" t="s">
        <v>1405</v>
      </c>
      <c r="AP730" s="3" t="s">
        <v>1405</v>
      </c>
      <c r="AQ730" s="3" t="s">
        <v>1405</v>
      </c>
      <c r="AR730" s="3" t="s">
        <v>1405</v>
      </c>
      <c r="AS730" s="3" t="s">
        <v>1405</v>
      </c>
      <c r="AT730" s="3" t="s">
        <v>1405</v>
      </c>
      <c r="AU730" s="3" t="s">
        <v>1405</v>
      </c>
      <c r="AV730" s="3" t="s">
        <v>1405</v>
      </c>
      <c r="AW730" s="3" t="s">
        <v>1405</v>
      </c>
      <c r="AX730" s="3" t="s">
        <v>1405</v>
      </c>
      <c r="AY730" s="3" t="s">
        <v>1405</v>
      </c>
      <c r="AZ730" s="3" t="s">
        <v>1405</v>
      </c>
      <c r="BA730" s="3" t="s">
        <v>1405</v>
      </c>
      <c r="BB730" s="3" t="s">
        <v>1405</v>
      </c>
      <c r="BC730" s="3" t="s">
        <v>1405</v>
      </c>
      <c r="BD730" s="3" t="s">
        <v>1405</v>
      </c>
      <c r="BE730" s="3" t="s">
        <v>1405</v>
      </c>
      <c r="BF730" s="3" t="s">
        <v>1405</v>
      </c>
      <c r="BG730" s="3" t="s">
        <v>1405</v>
      </c>
      <c r="BH730" s="3" t="s">
        <v>1405</v>
      </c>
      <c r="BI730" s="3" t="s">
        <v>1405</v>
      </c>
      <c r="BJ730" s="3" t="s">
        <v>1405</v>
      </c>
      <c r="BK730" s="3" t="s">
        <v>1405</v>
      </c>
      <c r="BL730" s="3" t="s">
        <v>1405</v>
      </c>
      <c r="BM730" s="3" t="s">
        <v>1405</v>
      </c>
      <c r="BN730" s="3" t="s">
        <v>1405</v>
      </c>
      <c r="BO730" s="3" t="s">
        <v>1405</v>
      </c>
      <c r="BP730" s="3" t="s">
        <v>1405</v>
      </c>
      <c r="BQ730" s="3" t="s">
        <v>1405</v>
      </c>
      <c r="BR730" s="3" t="s">
        <v>1405</v>
      </c>
      <c r="BS730" s="3" t="s">
        <v>1405</v>
      </c>
      <c r="BT730" s="3" t="s">
        <v>1405</v>
      </c>
      <c r="BU730" s="3" t="str">
        <f t="shared" si="180"/>
        <v>89. PRODUCE THE CHEMICAL</v>
      </c>
      <c r="BV730" s="3" t="str">
        <f t="shared" si="180"/>
        <v/>
      </c>
      <c r="BW730" s="3" t="str">
        <f t="shared" si="180"/>
        <v>91. ON-SITE USE OF THE CHEMICAL</v>
      </c>
      <c r="BX730" s="3" t="str">
        <f t="shared" si="180"/>
        <v/>
      </c>
      <c r="BY730" s="3" t="str">
        <f t="shared" si="180"/>
        <v/>
      </c>
      <c r="BZ730" s="3" t="str">
        <f t="shared" si="180"/>
        <v/>
      </c>
      <c r="CA730" s="3" t="str">
        <f t="shared" si="180"/>
        <v>95. USED AS A REACTANT</v>
      </c>
      <c r="CB730" s="3" t="str">
        <f t="shared" si="180"/>
        <v/>
      </c>
      <c r="CC730" s="3" t="str">
        <f t="shared" si="179"/>
        <v/>
      </c>
      <c r="CD730" s="3" t="str">
        <f t="shared" si="179"/>
        <v>98. P103  INTERMEDIATES</v>
      </c>
      <c r="CE730" s="3" t="str">
        <f t="shared" si="179"/>
        <v/>
      </c>
      <c r="CF730" s="3" t="str">
        <f t="shared" si="179"/>
        <v/>
      </c>
      <c r="CG730" s="3" t="str">
        <f t="shared" si="179"/>
        <v/>
      </c>
      <c r="CH730" s="3" t="str">
        <f t="shared" si="172"/>
        <v/>
      </c>
      <c r="CI730" s="3" t="str">
        <f t="shared" si="172"/>
        <v/>
      </c>
      <c r="CJ730" s="3" t="str">
        <f t="shared" si="172"/>
        <v/>
      </c>
      <c r="CK730" s="3" t="str">
        <f t="shared" si="172"/>
        <v/>
      </c>
      <c r="CL730" s="3" t="str">
        <f t="shared" si="172"/>
        <v/>
      </c>
      <c r="CM730" s="3" t="str">
        <f t="shared" si="172"/>
        <v/>
      </c>
      <c r="CN730" s="3" t="str">
        <f t="shared" si="172"/>
        <v/>
      </c>
      <c r="CO730" s="3" t="str">
        <f t="shared" si="181"/>
        <v/>
      </c>
      <c r="CP730" s="3" t="str">
        <f t="shared" si="181"/>
        <v/>
      </c>
      <c r="CQ730" s="3" t="str">
        <f t="shared" si="181"/>
        <v/>
      </c>
      <c r="CR730" s="3" t="str">
        <f t="shared" si="181"/>
        <v/>
      </c>
      <c r="CS730" s="3" t="str">
        <f t="shared" si="181"/>
        <v/>
      </c>
      <c r="CT730" s="3" t="str">
        <f t="shared" si="181"/>
        <v/>
      </c>
      <c r="CU730" s="3" t="str">
        <f t="shared" si="181"/>
        <v/>
      </c>
      <c r="CV730" s="3" t="str">
        <f t="shared" si="181"/>
        <v/>
      </c>
      <c r="CW730" s="3" t="str">
        <f t="shared" si="181"/>
        <v/>
      </c>
      <c r="CX730" s="3" t="str">
        <f t="shared" si="181"/>
        <v/>
      </c>
      <c r="CY730" s="3" t="str">
        <f t="shared" si="181"/>
        <v/>
      </c>
      <c r="CZ730" s="3" t="str">
        <f t="shared" si="181"/>
        <v/>
      </c>
      <c r="DA730" s="3" t="str">
        <f t="shared" si="176"/>
        <v/>
      </c>
      <c r="DB730" s="3" t="str">
        <f t="shared" si="176"/>
        <v/>
      </c>
      <c r="DC730" s="3" t="str">
        <f t="shared" si="176"/>
        <v/>
      </c>
      <c r="DD730" s="3" t="str">
        <f t="shared" si="174"/>
        <v/>
      </c>
      <c r="DE730" s="3" t="str">
        <f t="shared" si="174"/>
        <v/>
      </c>
      <c r="DF730" s="3" t="str">
        <f t="shared" si="174"/>
        <v/>
      </c>
      <c r="DG730" s="3" t="str">
        <f t="shared" si="174"/>
        <v/>
      </c>
      <c r="DH730" s="3" t="str">
        <f t="shared" si="174"/>
        <v/>
      </c>
      <c r="DI730" s="3" t="str">
        <f t="shared" si="174"/>
        <v/>
      </c>
      <c r="DJ730" s="3" t="str">
        <f t="shared" si="182"/>
        <v/>
      </c>
      <c r="DK730" s="3" t="str">
        <f t="shared" si="182"/>
        <v/>
      </c>
      <c r="DL730" s="3" t="str">
        <f t="shared" si="182"/>
        <v/>
      </c>
      <c r="DM730" s="3" t="str">
        <f t="shared" si="182"/>
        <v/>
      </c>
      <c r="DN730" s="3" t="str">
        <f t="shared" si="182"/>
        <v/>
      </c>
      <c r="DO730" s="3" t="str">
        <f t="shared" si="171"/>
        <v/>
      </c>
      <c r="DP730" s="3" t="str">
        <f t="shared" si="171"/>
        <v/>
      </c>
      <c r="DQ730" s="3" t="str">
        <f t="shared" si="171"/>
        <v/>
      </c>
      <c r="DR730" s="3" t="str">
        <f t="shared" si="177"/>
        <v/>
      </c>
      <c r="DS730" s="3" t="str">
        <f t="shared" si="177"/>
        <v/>
      </c>
      <c r="DT730" s="3" t="str">
        <f t="shared" si="177"/>
        <v/>
      </c>
      <c r="DU730" s="3" t="str">
        <f t="shared" si="177"/>
        <v/>
      </c>
      <c r="DV730" s="3" t="str">
        <f t="shared" si="177"/>
        <v/>
      </c>
    </row>
    <row r="731" spans="1:126" ht="75">
      <c r="A731" t="s">
        <v>115</v>
      </c>
      <c r="B731">
        <v>2021</v>
      </c>
      <c r="C731" t="s">
        <v>114</v>
      </c>
      <c r="D731">
        <v>106990</v>
      </c>
      <c r="E731" s="31">
        <v>1321220431478</v>
      </c>
      <c r="F731" t="s">
        <v>263</v>
      </c>
      <c r="G731">
        <v>325199</v>
      </c>
      <c r="H731" t="s">
        <v>265</v>
      </c>
      <c r="I731" t="s">
        <v>266</v>
      </c>
      <c r="J731" t="s">
        <v>267</v>
      </c>
      <c r="K731" t="s">
        <v>148</v>
      </c>
      <c r="L731">
        <v>78359</v>
      </c>
      <c r="M731" s="3" t="str">
        <f t="shared" si="178"/>
        <v>89. PRODUCE THE CHEMICAL, 93. AS A BYPRODUCT, 94. AS A MANUFACTURED IMPURITY, 95. USED AS A REACTANT, 98. P103  INTERMEDIATES</v>
      </c>
      <c r="N731" s="3" t="s">
        <v>63</v>
      </c>
      <c r="O731" s="3" t="s">
        <v>1475</v>
      </c>
      <c r="P731">
        <v>310</v>
      </c>
      <c r="Q731">
        <v>404</v>
      </c>
      <c r="R731">
        <v>714</v>
      </c>
      <c r="S731" s="3" t="s">
        <v>1407</v>
      </c>
      <c r="T731" s="3" t="s">
        <v>1405</v>
      </c>
      <c r="U731" s="3" t="s">
        <v>1405</v>
      </c>
      <c r="V731" s="3" t="s">
        <v>1405</v>
      </c>
      <c r="W731" s="3" t="s">
        <v>1407</v>
      </c>
      <c r="X731" s="3" t="s">
        <v>1407</v>
      </c>
      <c r="Y731" s="3" t="s">
        <v>1407</v>
      </c>
      <c r="Z731" s="3" t="s">
        <v>1405</v>
      </c>
      <c r="AA731" s="3" t="s">
        <v>1405</v>
      </c>
      <c r="AB731" s="3" t="s">
        <v>1407</v>
      </c>
      <c r="AC731" s="3" t="s">
        <v>1405</v>
      </c>
      <c r="AD731" s="3" t="s">
        <v>1405</v>
      </c>
      <c r="AE731" s="3" t="s">
        <v>1405</v>
      </c>
      <c r="AF731" s="3" t="s">
        <v>1405</v>
      </c>
      <c r="AG731" s="3" t="s">
        <v>1405</v>
      </c>
      <c r="AH731" s="3" t="s">
        <v>1405</v>
      </c>
      <c r="AI731" s="3" t="s">
        <v>1405</v>
      </c>
      <c r="AJ731" s="3" t="s">
        <v>1405</v>
      </c>
      <c r="AK731" s="3" t="s">
        <v>1405</v>
      </c>
      <c r="AL731" s="3" t="s">
        <v>1405</v>
      </c>
      <c r="AM731" s="3" t="s">
        <v>1405</v>
      </c>
      <c r="AN731" s="3" t="s">
        <v>1405</v>
      </c>
      <c r="AO731" s="3" t="s">
        <v>1405</v>
      </c>
      <c r="AP731" s="3" t="s">
        <v>1405</v>
      </c>
      <c r="AQ731" s="3" t="s">
        <v>1405</v>
      </c>
      <c r="AR731" s="3" t="s">
        <v>1405</v>
      </c>
      <c r="AS731" s="3" t="s">
        <v>1405</v>
      </c>
      <c r="AT731" s="3" t="s">
        <v>1405</v>
      </c>
      <c r="AU731" s="3" t="s">
        <v>1405</v>
      </c>
      <c r="AV731" s="3" t="s">
        <v>1405</v>
      </c>
      <c r="AW731" s="3" t="s">
        <v>1405</v>
      </c>
      <c r="AX731" s="3" t="s">
        <v>1405</v>
      </c>
      <c r="AY731" s="3" t="s">
        <v>1405</v>
      </c>
      <c r="AZ731" s="3" t="s">
        <v>1405</v>
      </c>
      <c r="BA731" s="3" t="s">
        <v>1405</v>
      </c>
      <c r="BB731" s="3" t="s">
        <v>1405</v>
      </c>
      <c r="BC731" s="3" t="s">
        <v>1405</v>
      </c>
      <c r="BD731" s="3" t="s">
        <v>1405</v>
      </c>
      <c r="BE731" s="3" t="s">
        <v>1405</v>
      </c>
      <c r="BF731" s="3" t="s">
        <v>1405</v>
      </c>
      <c r="BG731" s="3" t="s">
        <v>1405</v>
      </c>
      <c r="BH731" s="3" t="s">
        <v>1405</v>
      </c>
      <c r="BI731" s="3" t="s">
        <v>1405</v>
      </c>
      <c r="BJ731" s="3" t="s">
        <v>1405</v>
      </c>
      <c r="BK731" s="3" t="s">
        <v>1405</v>
      </c>
      <c r="BL731" s="3" t="s">
        <v>1405</v>
      </c>
      <c r="BM731" s="3" t="s">
        <v>1405</v>
      </c>
      <c r="BN731" s="3" t="s">
        <v>1405</v>
      </c>
      <c r="BO731" s="3" t="s">
        <v>1405</v>
      </c>
      <c r="BP731" s="3" t="s">
        <v>1405</v>
      </c>
      <c r="BQ731" s="3" t="s">
        <v>1405</v>
      </c>
      <c r="BR731" s="3" t="s">
        <v>1405</v>
      </c>
      <c r="BS731" s="3" t="s">
        <v>1405</v>
      </c>
      <c r="BT731" s="3" t="s">
        <v>1405</v>
      </c>
      <c r="BU731" s="3" t="str">
        <f t="shared" si="180"/>
        <v>89. PRODUCE THE CHEMICAL</v>
      </c>
      <c r="BV731" s="3" t="str">
        <f t="shared" si="180"/>
        <v/>
      </c>
      <c r="BW731" s="3" t="str">
        <f t="shared" si="180"/>
        <v/>
      </c>
      <c r="BX731" s="3" t="str">
        <f t="shared" si="180"/>
        <v/>
      </c>
      <c r="BY731" s="3" t="str">
        <f t="shared" si="180"/>
        <v>93. AS A BYPRODUCT</v>
      </c>
      <c r="BZ731" s="3" t="str">
        <f t="shared" si="180"/>
        <v>94. AS A MANUFACTURED IMPURITY</v>
      </c>
      <c r="CA731" s="3" t="str">
        <f t="shared" si="180"/>
        <v>95. USED AS A REACTANT</v>
      </c>
      <c r="CB731" s="3" t="str">
        <f t="shared" si="180"/>
        <v/>
      </c>
      <c r="CC731" s="3" t="str">
        <f t="shared" si="179"/>
        <v/>
      </c>
      <c r="CD731" s="3" t="str">
        <f t="shared" si="179"/>
        <v>98. P103  INTERMEDIATES</v>
      </c>
      <c r="CE731" s="3" t="str">
        <f t="shared" si="179"/>
        <v/>
      </c>
      <c r="CF731" s="3" t="str">
        <f t="shared" si="179"/>
        <v/>
      </c>
      <c r="CG731" s="3" t="str">
        <f t="shared" si="179"/>
        <v/>
      </c>
      <c r="CH731" s="3" t="str">
        <f t="shared" si="172"/>
        <v/>
      </c>
      <c r="CI731" s="3" t="str">
        <f t="shared" si="172"/>
        <v/>
      </c>
      <c r="CJ731" s="3" t="str">
        <f t="shared" si="172"/>
        <v/>
      </c>
      <c r="CK731" s="3" t="str">
        <f t="shared" si="172"/>
        <v/>
      </c>
      <c r="CL731" s="3" t="str">
        <f t="shared" si="172"/>
        <v/>
      </c>
      <c r="CM731" s="3" t="str">
        <f t="shared" si="172"/>
        <v/>
      </c>
      <c r="CN731" s="3" t="str">
        <f t="shared" si="172"/>
        <v/>
      </c>
      <c r="CO731" s="3" t="str">
        <f t="shared" si="181"/>
        <v/>
      </c>
      <c r="CP731" s="3" t="str">
        <f t="shared" si="181"/>
        <v/>
      </c>
      <c r="CQ731" s="3" t="str">
        <f t="shared" si="181"/>
        <v/>
      </c>
      <c r="CR731" s="3" t="str">
        <f t="shared" si="181"/>
        <v/>
      </c>
      <c r="CS731" s="3" t="str">
        <f t="shared" si="181"/>
        <v/>
      </c>
      <c r="CT731" s="3" t="str">
        <f t="shared" si="181"/>
        <v/>
      </c>
      <c r="CU731" s="3" t="str">
        <f t="shared" si="181"/>
        <v/>
      </c>
      <c r="CV731" s="3" t="str">
        <f t="shared" si="181"/>
        <v/>
      </c>
      <c r="CW731" s="3" t="str">
        <f t="shared" si="181"/>
        <v/>
      </c>
      <c r="CX731" s="3" t="str">
        <f t="shared" si="181"/>
        <v/>
      </c>
      <c r="CY731" s="3" t="str">
        <f t="shared" si="181"/>
        <v/>
      </c>
      <c r="CZ731" s="3" t="str">
        <f t="shared" si="181"/>
        <v/>
      </c>
      <c r="DA731" s="3" t="str">
        <f t="shared" si="176"/>
        <v/>
      </c>
      <c r="DB731" s="3" t="str">
        <f t="shared" si="176"/>
        <v/>
      </c>
      <c r="DC731" s="3" t="str">
        <f t="shared" si="176"/>
        <v/>
      </c>
      <c r="DD731" s="3" t="str">
        <f t="shared" si="174"/>
        <v/>
      </c>
      <c r="DE731" s="3" t="str">
        <f t="shared" si="174"/>
        <v/>
      </c>
      <c r="DF731" s="3" t="str">
        <f t="shared" si="174"/>
        <v/>
      </c>
      <c r="DG731" s="3" t="str">
        <f t="shared" si="174"/>
        <v/>
      </c>
      <c r="DH731" s="3" t="str">
        <f t="shared" si="174"/>
        <v/>
      </c>
      <c r="DI731" s="3" t="str">
        <f t="shared" si="174"/>
        <v/>
      </c>
      <c r="DJ731" s="3" t="str">
        <f t="shared" si="182"/>
        <v/>
      </c>
      <c r="DK731" s="3" t="str">
        <f t="shared" si="182"/>
        <v/>
      </c>
      <c r="DL731" s="3" t="str">
        <f t="shared" si="182"/>
        <v/>
      </c>
      <c r="DM731" s="3" t="str">
        <f t="shared" si="182"/>
        <v/>
      </c>
      <c r="DN731" s="3" t="str">
        <f t="shared" si="182"/>
        <v/>
      </c>
      <c r="DO731" s="3" t="str">
        <f t="shared" si="171"/>
        <v/>
      </c>
      <c r="DP731" s="3" t="str">
        <f t="shared" si="171"/>
        <v/>
      </c>
      <c r="DQ731" s="3" t="str">
        <f t="shared" si="171"/>
        <v/>
      </c>
      <c r="DR731" s="3" t="str">
        <f t="shared" si="177"/>
        <v/>
      </c>
      <c r="DS731" s="3" t="str">
        <f t="shared" si="177"/>
        <v/>
      </c>
      <c r="DT731" s="3" t="str">
        <f t="shared" si="177"/>
        <v/>
      </c>
      <c r="DU731" s="3" t="str">
        <f t="shared" si="177"/>
        <v/>
      </c>
      <c r="DV731" s="3" t="str">
        <f t="shared" si="177"/>
        <v/>
      </c>
    </row>
    <row r="732" spans="1:126">
      <c r="A732" t="s">
        <v>115</v>
      </c>
      <c r="B732">
        <v>2016</v>
      </c>
      <c r="C732" t="s">
        <v>114</v>
      </c>
      <c r="D732">
        <v>106990</v>
      </c>
      <c r="E732" s="31">
        <v>1316215383338</v>
      </c>
      <c r="F732" t="s">
        <v>1047</v>
      </c>
      <c r="G732">
        <v>325212</v>
      </c>
      <c r="H732" t="s">
        <v>283</v>
      </c>
      <c r="I732" t="s">
        <v>1048</v>
      </c>
      <c r="J732" t="s">
        <v>1049</v>
      </c>
      <c r="K732" t="s">
        <v>1050</v>
      </c>
      <c r="L732">
        <v>30701</v>
      </c>
      <c r="M732" s="3" t="str">
        <f t="shared" si="178"/>
        <v>95. USED AS A REACTANT</v>
      </c>
      <c r="N732" s="3" t="s">
        <v>1419</v>
      </c>
      <c r="O732" s="3" t="s">
        <v>1410</v>
      </c>
      <c r="P732">
        <v>67</v>
      </c>
      <c r="Q732">
        <v>51.97</v>
      </c>
      <c r="R732">
        <v>118.97</v>
      </c>
      <c r="S732" s="3" t="s">
        <v>1405</v>
      </c>
      <c r="T732" s="3" t="s">
        <v>1405</v>
      </c>
      <c r="U732" s="3" t="s">
        <v>1405</v>
      </c>
      <c r="V732" s="3" t="s">
        <v>1405</v>
      </c>
      <c r="W732" s="3" t="s">
        <v>1405</v>
      </c>
      <c r="X732" s="3" t="s">
        <v>1405</v>
      </c>
      <c r="Y732" s="3" t="s">
        <v>1407</v>
      </c>
      <c r="AE732" s="3" t="s">
        <v>1405</v>
      </c>
      <c r="AR732" s="3" t="s">
        <v>1405</v>
      </c>
      <c r="AS732" s="3" t="s">
        <v>1405</v>
      </c>
      <c r="AT732" s="3" t="s">
        <v>1405</v>
      </c>
      <c r="AV732" s="3" t="s">
        <v>1405</v>
      </c>
      <c r="BD732" s="3" t="s">
        <v>1405</v>
      </c>
      <c r="BK732" s="3" t="s">
        <v>1405</v>
      </c>
      <c r="BU732" s="3" t="str">
        <f t="shared" si="180"/>
        <v/>
      </c>
      <c r="BV732" s="3" t="str">
        <f t="shared" si="180"/>
        <v/>
      </c>
      <c r="BW732" s="3" t="str">
        <f t="shared" si="180"/>
        <v/>
      </c>
      <c r="BX732" s="3" t="str">
        <f t="shared" si="180"/>
        <v/>
      </c>
      <c r="BY732" s="3" t="str">
        <f t="shared" si="180"/>
        <v/>
      </c>
      <c r="BZ732" s="3" t="str">
        <f t="shared" si="180"/>
        <v/>
      </c>
      <c r="CA732" s="3" t="str">
        <f t="shared" si="180"/>
        <v>95. USED AS A REACTANT</v>
      </c>
      <c r="CB732" s="3" t="str">
        <f t="shared" si="180"/>
        <v/>
      </c>
      <c r="CC732" s="3" t="str">
        <f t="shared" si="179"/>
        <v/>
      </c>
      <c r="CD732" s="3" t="str">
        <f t="shared" si="179"/>
        <v/>
      </c>
      <c r="CE732" s="3" t="str">
        <f t="shared" si="179"/>
        <v/>
      </c>
      <c r="CF732" s="3" t="str">
        <f t="shared" si="179"/>
        <v/>
      </c>
      <c r="CG732" s="3" t="str">
        <f t="shared" si="179"/>
        <v/>
      </c>
      <c r="CH732" s="3" t="str">
        <f t="shared" si="172"/>
        <v/>
      </c>
      <c r="CI732" s="3" t="str">
        <f t="shared" si="172"/>
        <v/>
      </c>
      <c r="CJ732" s="3" t="str">
        <f t="shared" si="172"/>
        <v/>
      </c>
      <c r="CK732" s="3" t="str">
        <f t="shared" si="172"/>
        <v/>
      </c>
      <c r="CL732" s="3" t="str">
        <f t="shared" si="172"/>
        <v/>
      </c>
      <c r="CM732" s="3" t="str">
        <f t="shared" si="172"/>
        <v/>
      </c>
      <c r="CN732" s="3" t="str">
        <f t="shared" si="172"/>
        <v/>
      </c>
      <c r="CO732" s="3" t="str">
        <f t="shared" si="181"/>
        <v/>
      </c>
      <c r="CP732" s="3" t="str">
        <f t="shared" si="181"/>
        <v/>
      </c>
      <c r="CQ732" s="3" t="str">
        <f t="shared" si="181"/>
        <v/>
      </c>
      <c r="CR732" s="3" t="str">
        <f t="shared" si="181"/>
        <v/>
      </c>
      <c r="CS732" s="3" t="str">
        <f t="shared" si="181"/>
        <v/>
      </c>
      <c r="CT732" s="3" t="str">
        <f t="shared" si="181"/>
        <v/>
      </c>
      <c r="CU732" s="3" t="str">
        <f t="shared" si="181"/>
        <v/>
      </c>
      <c r="CV732" s="3" t="str">
        <f t="shared" si="181"/>
        <v/>
      </c>
      <c r="CW732" s="3" t="str">
        <f t="shared" si="181"/>
        <v/>
      </c>
      <c r="CX732" s="3" t="str">
        <f t="shared" si="181"/>
        <v/>
      </c>
      <c r="CY732" s="3" t="str">
        <f t="shared" si="181"/>
        <v/>
      </c>
      <c r="CZ732" s="3" t="str">
        <f t="shared" si="181"/>
        <v/>
      </c>
      <c r="DA732" s="3" t="str">
        <f t="shared" si="176"/>
        <v/>
      </c>
      <c r="DB732" s="3" t="str">
        <f t="shared" si="176"/>
        <v/>
      </c>
      <c r="DC732" s="3" t="str">
        <f t="shared" si="176"/>
        <v/>
      </c>
      <c r="DD732" s="3" t="str">
        <f t="shared" si="174"/>
        <v/>
      </c>
      <c r="DE732" s="3" t="str">
        <f t="shared" si="174"/>
        <v/>
      </c>
      <c r="DF732" s="3" t="str">
        <f t="shared" si="174"/>
        <v/>
      </c>
      <c r="DG732" s="3" t="str">
        <f t="shared" si="174"/>
        <v/>
      </c>
      <c r="DH732" s="3" t="str">
        <f t="shared" si="174"/>
        <v/>
      </c>
      <c r="DI732" s="3" t="str">
        <f t="shared" si="174"/>
        <v/>
      </c>
      <c r="DJ732" s="3" t="str">
        <f t="shared" si="182"/>
        <v/>
      </c>
      <c r="DK732" s="3" t="str">
        <f t="shared" si="182"/>
        <v/>
      </c>
      <c r="DL732" s="3" t="str">
        <f t="shared" si="182"/>
        <v/>
      </c>
      <c r="DM732" s="3" t="str">
        <f t="shared" si="182"/>
        <v/>
      </c>
      <c r="DN732" s="3" t="str">
        <f t="shared" si="182"/>
        <v/>
      </c>
      <c r="DO732" s="3" t="str">
        <f t="shared" si="171"/>
        <v/>
      </c>
      <c r="DP732" s="3" t="str">
        <f t="shared" si="171"/>
        <v/>
      </c>
      <c r="DQ732" s="3" t="str">
        <f t="shared" si="171"/>
        <v/>
      </c>
      <c r="DR732" s="3" t="str">
        <f t="shared" si="177"/>
        <v/>
      </c>
      <c r="DS732" s="3" t="str">
        <f t="shared" si="177"/>
        <v/>
      </c>
      <c r="DT732" s="3" t="str">
        <f t="shared" si="177"/>
        <v/>
      </c>
      <c r="DU732" s="3" t="str">
        <f t="shared" si="177"/>
        <v/>
      </c>
      <c r="DV732" s="3" t="str">
        <f t="shared" si="177"/>
        <v/>
      </c>
    </row>
    <row r="733" spans="1:126" ht="30">
      <c r="A733" t="s">
        <v>115</v>
      </c>
      <c r="B733">
        <v>2016</v>
      </c>
      <c r="C733" t="s">
        <v>114</v>
      </c>
      <c r="D733">
        <v>106990</v>
      </c>
      <c r="E733" s="31">
        <v>1316215651151</v>
      </c>
      <c r="F733" t="s">
        <v>270</v>
      </c>
      <c r="G733">
        <v>325212</v>
      </c>
      <c r="H733" t="s">
        <v>272</v>
      </c>
      <c r="I733" t="s">
        <v>273</v>
      </c>
      <c r="J733" t="s">
        <v>274</v>
      </c>
      <c r="K733" t="s">
        <v>250</v>
      </c>
      <c r="L733">
        <v>44260</v>
      </c>
      <c r="M733" s="3" t="str">
        <f t="shared" si="178"/>
        <v>90. IMPORT THE CHEMICAL, 91. ON-SITE USE OF THE CHEMICAL, 95. USED AS A REACTANT</v>
      </c>
      <c r="N733" s="3" t="s">
        <v>1419</v>
      </c>
      <c r="O733" s="3" t="s">
        <v>1437</v>
      </c>
      <c r="P733">
        <v>51</v>
      </c>
      <c r="Q733">
        <v>168</v>
      </c>
      <c r="R733">
        <v>219</v>
      </c>
      <c r="S733" s="3" t="s">
        <v>1405</v>
      </c>
      <c r="T733" s="3" t="s">
        <v>1407</v>
      </c>
      <c r="U733" s="3" t="s">
        <v>1407</v>
      </c>
      <c r="V733" s="3" t="s">
        <v>1405</v>
      </c>
      <c r="W733" s="3" t="s">
        <v>1405</v>
      </c>
      <c r="X733" s="3" t="s">
        <v>1405</v>
      </c>
      <c r="Y733" s="3" t="s">
        <v>1407</v>
      </c>
      <c r="AE733" s="3" t="s">
        <v>1405</v>
      </c>
      <c r="AR733" s="3" t="s">
        <v>1405</v>
      </c>
      <c r="AS733" s="3" t="s">
        <v>1405</v>
      </c>
      <c r="AT733" s="3" t="s">
        <v>1405</v>
      </c>
      <c r="AV733" s="3" t="s">
        <v>1405</v>
      </c>
      <c r="BD733" s="3" t="s">
        <v>1405</v>
      </c>
      <c r="BK733" s="3" t="s">
        <v>1405</v>
      </c>
      <c r="BU733" s="3" t="str">
        <f t="shared" si="180"/>
        <v/>
      </c>
      <c r="BV733" s="3" t="str">
        <f t="shared" si="180"/>
        <v>90. IMPORT THE CHEMICAL</v>
      </c>
      <c r="BW733" s="3" t="str">
        <f t="shared" si="180"/>
        <v>91. ON-SITE USE OF THE CHEMICAL</v>
      </c>
      <c r="BX733" s="3" t="str">
        <f t="shared" si="180"/>
        <v/>
      </c>
      <c r="BY733" s="3" t="str">
        <f t="shared" si="180"/>
        <v/>
      </c>
      <c r="BZ733" s="3" t="str">
        <f t="shared" si="180"/>
        <v/>
      </c>
      <c r="CA733" s="3" t="str">
        <f t="shared" si="180"/>
        <v>95. USED AS A REACTANT</v>
      </c>
      <c r="CB733" s="3" t="str">
        <f t="shared" si="180"/>
        <v/>
      </c>
      <c r="CC733" s="3" t="str">
        <f t="shared" si="179"/>
        <v/>
      </c>
      <c r="CD733" s="3" t="str">
        <f t="shared" si="179"/>
        <v/>
      </c>
      <c r="CE733" s="3" t="str">
        <f t="shared" si="179"/>
        <v/>
      </c>
      <c r="CF733" s="3" t="str">
        <f t="shared" si="179"/>
        <v/>
      </c>
      <c r="CG733" s="3" t="str">
        <f t="shared" si="179"/>
        <v/>
      </c>
      <c r="CH733" s="3" t="str">
        <f t="shared" si="172"/>
        <v/>
      </c>
      <c r="CI733" s="3" t="str">
        <f t="shared" si="172"/>
        <v/>
      </c>
      <c r="CJ733" s="3" t="str">
        <f t="shared" si="172"/>
        <v/>
      </c>
      <c r="CK733" s="3" t="str">
        <f t="shared" si="172"/>
        <v/>
      </c>
      <c r="CL733" s="3" t="str">
        <f t="shared" si="172"/>
        <v/>
      </c>
      <c r="CM733" s="3" t="str">
        <f t="shared" si="172"/>
        <v/>
      </c>
      <c r="CN733" s="3" t="str">
        <f t="shared" si="172"/>
        <v/>
      </c>
      <c r="CO733" s="3" t="str">
        <f t="shared" si="181"/>
        <v/>
      </c>
      <c r="CP733" s="3" t="str">
        <f t="shared" si="181"/>
        <v/>
      </c>
      <c r="CQ733" s="3" t="str">
        <f t="shared" si="181"/>
        <v/>
      </c>
      <c r="CR733" s="3" t="str">
        <f t="shared" si="181"/>
        <v/>
      </c>
      <c r="CS733" s="3" t="str">
        <f t="shared" si="181"/>
        <v/>
      </c>
      <c r="CT733" s="3" t="str">
        <f t="shared" si="181"/>
        <v/>
      </c>
      <c r="CU733" s="3" t="str">
        <f t="shared" si="181"/>
        <v/>
      </c>
      <c r="CV733" s="3" t="str">
        <f t="shared" si="181"/>
        <v/>
      </c>
      <c r="CW733" s="3" t="str">
        <f t="shared" si="181"/>
        <v/>
      </c>
      <c r="CX733" s="3" t="str">
        <f t="shared" si="181"/>
        <v/>
      </c>
      <c r="CY733" s="3" t="str">
        <f t="shared" si="181"/>
        <v/>
      </c>
      <c r="CZ733" s="3" t="str">
        <f t="shared" si="181"/>
        <v/>
      </c>
      <c r="DA733" s="3" t="str">
        <f t="shared" si="176"/>
        <v/>
      </c>
      <c r="DB733" s="3" t="str">
        <f t="shared" si="176"/>
        <v/>
      </c>
      <c r="DC733" s="3" t="str">
        <f t="shared" si="176"/>
        <v/>
      </c>
      <c r="DD733" s="3" t="str">
        <f t="shared" si="174"/>
        <v/>
      </c>
      <c r="DE733" s="3" t="str">
        <f t="shared" si="174"/>
        <v/>
      </c>
      <c r="DF733" s="3" t="str">
        <f t="shared" si="174"/>
        <v/>
      </c>
      <c r="DG733" s="3" t="str">
        <f t="shared" si="174"/>
        <v/>
      </c>
      <c r="DH733" s="3" t="str">
        <f t="shared" si="174"/>
        <v/>
      </c>
      <c r="DI733" s="3" t="str">
        <f t="shared" si="174"/>
        <v/>
      </c>
      <c r="DJ733" s="3" t="str">
        <f t="shared" si="182"/>
        <v/>
      </c>
      <c r="DK733" s="3" t="str">
        <f t="shared" si="182"/>
        <v/>
      </c>
      <c r="DL733" s="3" t="str">
        <f t="shared" si="182"/>
        <v/>
      </c>
      <c r="DM733" s="3" t="str">
        <f t="shared" si="182"/>
        <v/>
      </c>
      <c r="DN733" s="3" t="str">
        <f t="shared" si="182"/>
        <v/>
      </c>
      <c r="DO733" s="3" t="str">
        <f t="shared" si="171"/>
        <v/>
      </c>
      <c r="DP733" s="3" t="str">
        <f t="shared" si="171"/>
        <v/>
      </c>
      <c r="DQ733" s="3" t="str">
        <f t="shared" si="171"/>
        <v/>
      </c>
      <c r="DR733" s="3" t="str">
        <f t="shared" si="177"/>
        <v/>
      </c>
      <c r="DS733" s="3" t="str">
        <f t="shared" si="177"/>
        <v/>
      </c>
      <c r="DT733" s="3" t="str">
        <f t="shared" si="177"/>
        <v/>
      </c>
      <c r="DU733" s="3" t="str">
        <f t="shared" si="177"/>
        <v/>
      </c>
      <c r="DV733" s="3" t="str">
        <f t="shared" si="177"/>
        <v/>
      </c>
    </row>
    <row r="734" spans="1:126" ht="30">
      <c r="A734" t="s">
        <v>115</v>
      </c>
      <c r="B734">
        <v>2017</v>
      </c>
      <c r="C734" t="s">
        <v>114</v>
      </c>
      <c r="D734">
        <v>106990</v>
      </c>
      <c r="E734" s="31">
        <v>1317216576304</v>
      </c>
      <c r="F734" t="s">
        <v>270</v>
      </c>
      <c r="G734">
        <v>325212</v>
      </c>
      <c r="H734" t="s">
        <v>272</v>
      </c>
      <c r="I734" t="s">
        <v>273</v>
      </c>
      <c r="J734" t="s">
        <v>274</v>
      </c>
      <c r="K734" t="s">
        <v>250</v>
      </c>
      <c r="L734">
        <v>44260</v>
      </c>
      <c r="M734" s="3" t="str">
        <f t="shared" si="178"/>
        <v>90. IMPORT THE CHEMICAL, 91. ON-SITE USE OF THE CHEMICAL, 95. USED AS A REACTANT</v>
      </c>
      <c r="N734" s="3" t="s">
        <v>1419</v>
      </c>
      <c r="O734" s="3" t="s">
        <v>1437</v>
      </c>
      <c r="P734">
        <v>61</v>
      </c>
      <c r="Q734">
        <v>54</v>
      </c>
      <c r="R734">
        <v>115</v>
      </c>
      <c r="S734" s="3" t="s">
        <v>1405</v>
      </c>
      <c r="T734" s="3" t="s">
        <v>1407</v>
      </c>
      <c r="U734" s="3" t="s">
        <v>1407</v>
      </c>
      <c r="V734" s="3" t="s">
        <v>1405</v>
      </c>
      <c r="W734" s="3" t="s">
        <v>1405</v>
      </c>
      <c r="X734" s="3" t="s">
        <v>1405</v>
      </c>
      <c r="Y734" s="3" t="s">
        <v>1407</v>
      </c>
      <c r="AE734" s="3" t="s">
        <v>1405</v>
      </c>
      <c r="AR734" s="3" t="s">
        <v>1405</v>
      </c>
      <c r="AS734" s="3" t="s">
        <v>1405</v>
      </c>
      <c r="AT734" s="3" t="s">
        <v>1405</v>
      </c>
      <c r="AV734" s="3" t="s">
        <v>1405</v>
      </c>
      <c r="BD734" s="3" t="s">
        <v>1405</v>
      </c>
      <c r="BK734" s="3" t="s">
        <v>1405</v>
      </c>
      <c r="BU734" s="3" t="str">
        <f t="shared" si="180"/>
        <v/>
      </c>
      <c r="BV734" s="3" t="str">
        <f t="shared" si="180"/>
        <v>90. IMPORT THE CHEMICAL</v>
      </c>
      <c r="BW734" s="3" t="str">
        <f t="shared" si="180"/>
        <v>91. ON-SITE USE OF THE CHEMICAL</v>
      </c>
      <c r="BX734" s="3" t="str">
        <f t="shared" si="180"/>
        <v/>
      </c>
      <c r="BY734" s="3" t="str">
        <f t="shared" si="180"/>
        <v/>
      </c>
      <c r="BZ734" s="3" t="str">
        <f t="shared" si="180"/>
        <v/>
      </c>
      <c r="CA734" s="3" t="str">
        <f t="shared" si="180"/>
        <v>95. USED AS A REACTANT</v>
      </c>
      <c r="CB734" s="3" t="str">
        <f t="shared" si="180"/>
        <v/>
      </c>
      <c r="CC734" s="3" t="str">
        <f t="shared" si="179"/>
        <v/>
      </c>
      <c r="CD734" s="3" t="str">
        <f t="shared" si="179"/>
        <v/>
      </c>
      <c r="CE734" s="3" t="str">
        <f t="shared" si="179"/>
        <v/>
      </c>
      <c r="CF734" s="3" t="str">
        <f t="shared" si="179"/>
        <v/>
      </c>
      <c r="CG734" s="3" t="str">
        <f t="shared" si="179"/>
        <v/>
      </c>
      <c r="CH734" s="3" t="str">
        <f t="shared" si="172"/>
        <v/>
      </c>
      <c r="CI734" s="3" t="str">
        <f t="shared" si="172"/>
        <v/>
      </c>
      <c r="CJ734" s="3" t="str">
        <f t="shared" si="172"/>
        <v/>
      </c>
      <c r="CK734" s="3" t="str">
        <f t="shared" si="172"/>
        <v/>
      </c>
      <c r="CL734" s="3" t="str">
        <f t="shared" si="172"/>
        <v/>
      </c>
      <c r="CM734" s="3" t="str">
        <f t="shared" si="172"/>
        <v/>
      </c>
      <c r="CN734" s="3" t="str">
        <f t="shared" si="172"/>
        <v/>
      </c>
      <c r="CO734" s="3" t="str">
        <f t="shared" si="181"/>
        <v/>
      </c>
      <c r="CP734" s="3" t="str">
        <f t="shared" si="181"/>
        <v/>
      </c>
      <c r="CQ734" s="3" t="str">
        <f t="shared" si="181"/>
        <v/>
      </c>
      <c r="CR734" s="3" t="str">
        <f t="shared" si="181"/>
        <v/>
      </c>
      <c r="CS734" s="3" t="str">
        <f t="shared" si="181"/>
        <v/>
      </c>
      <c r="CT734" s="3" t="str">
        <f t="shared" si="181"/>
        <v/>
      </c>
      <c r="CU734" s="3" t="str">
        <f t="shared" si="181"/>
        <v/>
      </c>
      <c r="CV734" s="3" t="str">
        <f t="shared" si="181"/>
        <v/>
      </c>
      <c r="CW734" s="3" t="str">
        <f t="shared" si="181"/>
        <v/>
      </c>
      <c r="CX734" s="3" t="str">
        <f t="shared" si="181"/>
        <v/>
      </c>
      <c r="CY734" s="3" t="str">
        <f t="shared" si="181"/>
        <v/>
      </c>
      <c r="CZ734" s="3" t="str">
        <f t="shared" si="181"/>
        <v/>
      </c>
      <c r="DA734" s="3" t="str">
        <f t="shared" si="176"/>
        <v/>
      </c>
      <c r="DB734" s="3" t="str">
        <f t="shared" si="176"/>
        <v/>
      </c>
      <c r="DC734" s="3" t="str">
        <f t="shared" si="176"/>
        <v/>
      </c>
      <c r="DD734" s="3" t="str">
        <f t="shared" si="174"/>
        <v/>
      </c>
      <c r="DE734" s="3" t="str">
        <f t="shared" si="174"/>
        <v/>
      </c>
      <c r="DF734" s="3" t="str">
        <f t="shared" si="174"/>
        <v/>
      </c>
      <c r="DG734" s="3" t="str">
        <f t="shared" si="174"/>
        <v/>
      </c>
      <c r="DH734" s="3" t="str">
        <f t="shared" si="174"/>
        <v/>
      </c>
      <c r="DI734" s="3" t="str">
        <f t="shared" si="174"/>
        <v/>
      </c>
      <c r="DJ734" s="3" t="str">
        <f t="shared" si="182"/>
        <v/>
      </c>
      <c r="DK734" s="3" t="str">
        <f t="shared" si="182"/>
        <v/>
      </c>
      <c r="DL734" s="3" t="str">
        <f t="shared" si="182"/>
        <v/>
      </c>
      <c r="DM734" s="3" t="str">
        <f t="shared" si="182"/>
        <v/>
      </c>
      <c r="DN734" s="3" t="str">
        <f t="shared" si="182"/>
        <v/>
      </c>
      <c r="DO734" s="3" t="str">
        <f t="shared" si="171"/>
        <v/>
      </c>
      <c r="DP734" s="3" t="str">
        <f t="shared" si="171"/>
        <v/>
      </c>
      <c r="DQ734" s="3" t="str">
        <f t="shared" si="171"/>
        <v/>
      </c>
      <c r="DR734" s="3" t="str">
        <f t="shared" si="177"/>
        <v/>
      </c>
      <c r="DS734" s="3" t="str">
        <f t="shared" si="177"/>
        <v/>
      </c>
      <c r="DT734" s="3" t="str">
        <f t="shared" si="177"/>
        <v/>
      </c>
      <c r="DU734" s="3" t="str">
        <f t="shared" si="177"/>
        <v/>
      </c>
      <c r="DV734" s="3" t="str">
        <f t="shared" si="177"/>
        <v/>
      </c>
    </row>
    <row r="735" spans="1:126" ht="75">
      <c r="A735" t="s">
        <v>115</v>
      </c>
      <c r="B735">
        <v>2018</v>
      </c>
      <c r="C735" t="s">
        <v>114</v>
      </c>
      <c r="D735">
        <v>106990</v>
      </c>
      <c r="E735" s="31">
        <v>1318217265469</v>
      </c>
      <c r="F735" t="s">
        <v>270</v>
      </c>
      <c r="G735">
        <v>325212</v>
      </c>
      <c r="H735" t="s">
        <v>272</v>
      </c>
      <c r="I735" t="s">
        <v>273</v>
      </c>
      <c r="J735" t="s">
        <v>274</v>
      </c>
      <c r="K735" t="s">
        <v>250</v>
      </c>
      <c r="L735">
        <v>44260</v>
      </c>
      <c r="M735" s="3" t="str">
        <f t="shared" si="178"/>
        <v>90. IMPORT THE CHEMICAL, 91. ON-SITE USE OF THE CHEMICAL, 95. USED AS A REACTANT, 97. P102  RAW MATERIALS</v>
      </c>
      <c r="N735" s="3" t="s">
        <v>1419</v>
      </c>
      <c r="O735" s="3" t="s">
        <v>1437</v>
      </c>
      <c r="P735">
        <v>55</v>
      </c>
      <c r="Q735">
        <v>74</v>
      </c>
      <c r="R735">
        <v>129</v>
      </c>
      <c r="S735" s="3" t="s">
        <v>1405</v>
      </c>
      <c r="T735" s="3" t="s">
        <v>1407</v>
      </c>
      <c r="U735" s="3" t="s">
        <v>1407</v>
      </c>
      <c r="V735" s="3" t="s">
        <v>1405</v>
      </c>
      <c r="W735" s="3" t="s">
        <v>1405</v>
      </c>
      <c r="X735" s="3" t="s">
        <v>1405</v>
      </c>
      <c r="Y735" s="3" t="s">
        <v>1407</v>
      </c>
      <c r="Z735" s="3" t="s">
        <v>1405</v>
      </c>
      <c r="AA735" s="3" t="s">
        <v>1407</v>
      </c>
      <c r="AB735" s="3" t="s">
        <v>1405</v>
      </c>
      <c r="AC735" s="3" t="s">
        <v>1405</v>
      </c>
      <c r="AD735" s="3" t="s">
        <v>1405</v>
      </c>
      <c r="AE735" s="3" t="s">
        <v>1405</v>
      </c>
      <c r="AF735" s="3" t="s">
        <v>1405</v>
      </c>
      <c r="AG735" s="3" t="s">
        <v>1405</v>
      </c>
      <c r="AH735" s="3" t="s">
        <v>1405</v>
      </c>
      <c r="AI735" s="3" t="s">
        <v>1405</v>
      </c>
      <c r="AJ735" s="3" t="s">
        <v>1405</v>
      </c>
      <c r="AK735" s="3" t="s">
        <v>1405</v>
      </c>
      <c r="AL735" s="3" t="s">
        <v>1405</v>
      </c>
      <c r="AM735" s="3" t="s">
        <v>1405</v>
      </c>
      <c r="AN735" s="3" t="s">
        <v>1405</v>
      </c>
      <c r="AO735" s="3" t="s">
        <v>1405</v>
      </c>
      <c r="AP735" s="3" t="s">
        <v>1405</v>
      </c>
      <c r="AQ735" s="3" t="s">
        <v>1405</v>
      </c>
      <c r="AR735" s="3" t="s">
        <v>1405</v>
      </c>
      <c r="AS735" s="3" t="s">
        <v>1405</v>
      </c>
      <c r="AT735" s="3" t="s">
        <v>1405</v>
      </c>
      <c r="AU735" s="3" t="s">
        <v>1405</v>
      </c>
      <c r="AV735" s="3" t="s">
        <v>1405</v>
      </c>
      <c r="AW735" s="3" t="s">
        <v>1405</v>
      </c>
      <c r="AX735" s="3" t="s">
        <v>1405</v>
      </c>
      <c r="AY735" s="3" t="s">
        <v>1405</v>
      </c>
      <c r="AZ735" s="3" t="s">
        <v>1405</v>
      </c>
      <c r="BA735" s="3" t="s">
        <v>1405</v>
      </c>
      <c r="BB735" s="3" t="s">
        <v>1405</v>
      </c>
      <c r="BC735" s="3" t="s">
        <v>1405</v>
      </c>
      <c r="BD735" s="3" t="s">
        <v>1405</v>
      </c>
      <c r="BE735" s="3" t="s">
        <v>1405</v>
      </c>
      <c r="BF735" s="3" t="s">
        <v>1405</v>
      </c>
      <c r="BG735" s="3" t="s">
        <v>1405</v>
      </c>
      <c r="BH735" s="3" t="s">
        <v>1405</v>
      </c>
      <c r="BI735" s="3" t="s">
        <v>1405</v>
      </c>
      <c r="BJ735" s="3" t="s">
        <v>1405</v>
      </c>
      <c r="BK735" s="3" t="s">
        <v>1405</v>
      </c>
      <c r="BL735" s="3" t="s">
        <v>1405</v>
      </c>
      <c r="BM735" s="3" t="s">
        <v>1405</v>
      </c>
      <c r="BN735" s="3" t="s">
        <v>1405</v>
      </c>
      <c r="BO735" s="3" t="s">
        <v>1405</v>
      </c>
      <c r="BP735" s="3" t="s">
        <v>1405</v>
      </c>
      <c r="BQ735" s="3" t="s">
        <v>1405</v>
      </c>
      <c r="BR735" s="3" t="s">
        <v>1405</v>
      </c>
      <c r="BS735" s="3" t="s">
        <v>1405</v>
      </c>
      <c r="BT735" s="3" t="s">
        <v>1405</v>
      </c>
      <c r="BU735" s="3" t="str">
        <f t="shared" si="180"/>
        <v/>
      </c>
      <c r="BV735" s="3" t="str">
        <f t="shared" si="180"/>
        <v>90. IMPORT THE CHEMICAL</v>
      </c>
      <c r="BW735" s="3" t="str">
        <f t="shared" si="180"/>
        <v>91. ON-SITE USE OF THE CHEMICAL</v>
      </c>
      <c r="BX735" s="3" t="str">
        <f t="shared" si="180"/>
        <v/>
      </c>
      <c r="BY735" s="3" t="str">
        <f t="shared" si="180"/>
        <v/>
      </c>
      <c r="BZ735" s="3" t="str">
        <f t="shared" si="180"/>
        <v/>
      </c>
      <c r="CA735" s="3" t="str">
        <f t="shared" si="180"/>
        <v>95. USED AS A REACTANT</v>
      </c>
      <c r="CB735" s="3" t="str">
        <f t="shared" si="180"/>
        <v/>
      </c>
      <c r="CC735" s="3" t="str">
        <f t="shared" si="179"/>
        <v>97. P102  RAW MATERIALS</v>
      </c>
      <c r="CD735" s="3" t="str">
        <f t="shared" si="179"/>
        <v/>
      </c>
      <c r="CE735" s="3" t="str">
        <f t="shared" si="179"/>
        <v/>
      </c>
      <c r="CF735" s="3" t="str">
        <f t="shared" si="179"/>
        <v/>
      </c>
      <c r="CG735" s="3" t="str">
        <f t="shared" si="179"/>
        <v/>
      </c>
      <c r="CH735" s="3" t="str">
        <f t="shared" si="172"/>
        <v/>
      </c>
      <c r="CI735" s="3" t="str">
        <f t="shared" si="172"/>
        <v/>
      </c>
      <c r="CJ735" s="3" t="str">
        <f t="shared" si="172"/>
        <v/>
      </c>
      <c r="CK735" s="3" t="str">
        <f t="shared" si="172"/>
        <v/>
      </c>
      <c r="CL735" s="3" t="str">
        <f t="shared" si="172"/>
        <v/>
      </c>
      <c r="CM735" s="3" t="str">
        <f t="shared" si="172"/>
        <v/>
      </c>
      <c r="CN735" s="3" t="str">
        <f t="shared" si="172"/>
        <v/>
      </c>
      <c r="CO735" s="3" t="str">
        <f t="shared" si="181"/>
        <v/>
      </c>
      <c r="CP735" s="3" t="str">
        <f t="shared" si="181"/>
        <v/>
      </c>
      <c r="CQ735" s="3" t="str">
        <f t="shared" si="181"/>
        <v/>
      </c>
      <c r="CR735" s="3" t="str">
        <f t="shared" si="181"/>
        <v/>
      </c>
      <c r="CS735" s="3" t="str">
        <f t="shared" si="181"/>
        <v/>
      </c>
      <c r="CT735" s="3" t="str">
        <f t="shared" si="181"/>
        <v/>
      </c>
      <c r="CU735" s="3" t="str">
        <f t="shared" si="181"/>
        <v/>
      </c>
      <c r="CV735" s="3" t="str">
        <f t="shared" si="181"/>
        <v/>
      </c>
      <c r="CW735" s="3" t="str">
        <f t="shared" si="181"/>
        <v/>
      </c>
      <c r="CX735" s="3" t="str">
        <f t="shared" si="181"/>
        <v/>
      </c>
      <c r="CY735" s="3" t="str">
        <f t="shared" si="181"/>
        <v/>
      </c>
      <c r="CZ735" s="3" t="str">
        <f t="shared" si="181"/>
        <v/>
      </c>
      <c r="DA735" s="3" t="str">
        <f t="shared" si="176"/>
        <v/>
      </c>
      <c r="DB735" s="3" t="str">
        <f t="shared" si="176"/>
        <v/>
      </c>
      <c r="DC735" s="3" t="str">
        <f t="shared" si="176"/>
        <v/>
      </c>
      <c r="DD735" s="3" t="str">
        <f t="shared" si="174"/>
        <v/>
      </c>
      <c r="DE735" s="3" t="str">
        <f t="shared" si="174"/>
        <v/>
      </c>
      <c r="DF735" s="3" t="str">
        <f t="shared" si="174"/>
        <v/>
      </c>
      <c r="DG735" s="3" t="str">
        <f t="shared" si="174"/>
        <v/>
      </c>
      <c r="DH735" s="3" t="str">
        <f t="shared" si="174"/>
        <v/>
      </c>
      <c r="DI735" s="3" t="str">
        <f t="shared" si="174"/>
        <v/>
      </c>
      <c r="DJ735" s="3" t="str">
        <f t="shared" si="182"/>
        <v/>
      </c>
      <c r="DK735" s="3" t="str">
        <f t="shared" si="182"/>
        <v/>
      </c>
      <c r="DL735" s="3" t="str">
        <f t="shared" si="182"/>
        <v/>
      </c>
      <c r="DM735" s="3" t="str">
        <f t="shared" si="182"/>
        <v/>
      </c>
      <c r="DN735" s="3" t="str">
        <f t="shared" si="182"/>
        <v/>
      </c>
      <c r="DO735" s="3" t="str">
        <f t="shared" si="171"/>
        <v/>
      </c>
      <c r="DP735" s="3" t="str">
        <f t="shared" si="171"/>
        <v/>
      </c>
      <c r="DQ735" s="3" t="str">
        <f t="shared" si="171"/>
        <v/>
      </c>
      <c r="DR735" s="3" t="str">
        <f t="shared" si="177"/>
        <v/>
      </c>
      <c r="DS735" s="3" t="str">
        <f t="shared" si="177"/>
        <v/>
      </c>
      <c r="DT735" s="3" t="str">
        <f t="shared" si="177"/>
        <v/>
      </c>
      <c r="DU735" s="3" t="str">
        <f t="shared" si="177"/>
        <v/>
      </c>
      <c r="DV735" s="3" t="str">
        <f t="shared" si="177"/>
        <v/>
      </c>
    </row>
    <row r="736" spans="1:126" ht="75">
      <c r="A736" t="s">
        <v>115</v>
      </c>
      <c r="B736">
        <v>2019</v>
      </c>
      <c r="C736" t="s">
        <v>114</v>
      </c>
      <c r="D736">
        <v>106990</v>
      </c>
      <c r="E736" s="31">
        <v>1319218163881</v>
      </c>
      <c r="F736" t="s">
        <v>270</v>
      </c>
      <c r="G736">
        <v>325212</v>
      </c>
      <c r="H736" t="s">
        <v>272</v>
      </c>
      <c r="I736" t="s">
        <v>273</v>
      </c>
      <c r="J736" t="s">
        <v>274</v>
      </c>
      <c r="K736" t="s">
        <v>250</v>
      </c>
      <c r="L736">
        <v>44260</v>
      </c>
      <c r="M736" s="3" t="str">
        <f t="shared" si="178"/>
        <v>90. IMPORT THE CHEMICAL, 91. ON-SITE USE OF THE CHEMICAL, 95. USED AS A REACTANT, 97. P102  RAW MATERIALS</v>
      </c>
      <c r="N736" s="3" t="s">
        <v>1419</v>
      </c>
      <c r="O736" s="3" t="s">
        <v>1437</v>
      </c>
      <c r="P736">
        <v>41</v>
      </c>
      <c r="Q736">
        <v>106</v>
      </c>
      <c r="R736">
        <v>147</v>
      </c>
      <c r="S736" s="3" t="s">
        <v>1405</v>
      </c>
      <c r="T736" s="3" t="s">
        <v>1407</v>
      </c>
      <c r="U736" s="3" t="s">
        <v>1407</v>
      </c>
      <c r="V736" s="3" t="s">
        <v>1405</v>
      </c>
      <c r="W736" s="3" t="s">
        <v>1405</v>
      </c>
      <c r="X736" s="3" t="s">
        <v>1405</v>
      </c>
      <c r="Y736" s="3" t="s">
        <v>1407</v>
      </c>
      <c r="Z736" s="3" t="s">
        <v>1405</v>
      </c>
      <c r="AA736" s="3" t="s">
        <v>1407</v>
      </c>
      <c r="AB736" s="3" t="s">
        <v>1405</v>
      </c>
      <c r="AC736" s="3" t="s">
        <v>1405</v>
      </c>
      <c r="AD736" s="3" t="s">
        <v>1405</v>
      </c>
      <c r="AE736" s="3" t="s">
        <v>1405</v>
      </c>
      <c r="AF736" s="3" t="s">
        <v>1405</v>
      </c>
      <c r="AG736" s="3" t="s">
        <v>1405</v>
      </c>
      <c r="AH736" s="3" t="s">
        <v>1405</v>
      </c>
      <c r="AI736" s="3" t="s">
        <v>1405</v>
      </c>
      <c r="AJ736" s="3" t="s">
        <v>1405</v>
      </c>
      <c r="AK736" s="3" t="s">
        <v>1405</v>
      </c>
      <c r="AL736" s="3" t="s">
        <v>1405</v>
      </c>
      <c r="AM736" s="3" t="s">
        <v>1405</v>
      </c>
      <c r="AN736" s="3" t="s">
        <v>1405</v>
      </c>
      <c r="AO736" s="3" t="s">
        <v>1405</v>
      </c>
      <c r="AP736" s="3" t="s">
        <v>1405</v>
      </c>
      <c r="AQ736" s="3" t="s">
        <v>1405</v>
      </c>
      <c r="AR736" s="3" t="s">
        <v>1405</v>
      </c>
      <c r="AS736" s="3" t="s">
        <v>1405</v>
      </c>
      <c r="AT736" s="3" t="s">
        <v>1405</v>
      </c>
      <c r="AU736" s="3" t="s">
        <v>1405</v>
      </c>
      <c r="AV736" s="3" t="s">
        <v>1405</v>
      </c>
      <c r="AW736" s="3" t="s">
        <v>1405</v>
      </c>
      <c r="AX736" s="3" t="s">
        <v>1405</v>
      </c>
      <c r="AY736" s="3" t="s">
        <v>1405</v>
      </c>
      <c r="AZ736" s="3" t="s">
        <v>1405</v>
      </c>
      <c r="BA736" s="3" t="s">
        <v>1405</v>
      </c>
      <c r="BB736" s="3" t="s">
        <v>1405</v>
      </c>
      <c r="BC736" s="3" t="s">
        <v>1405</v>
      </c>
      <c r="BD736" s="3" t="s">
        <v>1405</v>
      </c>
      <c r="BE736" s="3" t="s">
        <v>1405</v>
      </c>
      <c r="BF736" s="3" t="s">
        <v>1405</v>
      </c>
      <c r="BG736" s="3" t="s">
        <v>1405</v>
      </c>
      <c r="BH736" s="3" t="s">
        <v>1405</v>
      </c>
      <c r="BI736" s="3" t="s">
        <v>1405</v>
      </c>
      <c r="BJ736" s="3" t="s">
        <v>1405</v>
      </c>
      <c r="BK736" s="3" t="s">
        <v>1405</v>
      </c>
      <c r="BL736" s="3" t="s">
        <v>1405</v>
      </c>
      <c r="BM736" s="3" t="s">
        <v>1405</v>
      </c>
      <c r="BN736" s="3" t="s">
        <v>1405</v>
      </c>
      <c r="BO736" s="3" t="s">
        <v>1405</v>
      </c>
      <c r="BP736" s="3" t="s">
        <v>1405</v>
      </c>
      <c r="BQ736" s="3" t="s">
        <v>1405</v>
      </c>
      <c r="BR736" s="3" t="s">
        <v>1405</v>
      </c>
      <c r="BS736" s="3" t="s">
        <v>1405</v>
      </c>
      <c r="BT736" s="3" t="s">
        <v>1405</v>
      </c>
      <c r="BU736" s="3" t="str">
        <f t="shared" si="180"/>
        <v/>
      </c>
      <c r="BV736" s="3" t="str">
        <f t="shared" si="180"/>
        <v>90. IMPORT THE CHEMICAL</v>
      </c>
      <c r="BW736" s="3" t="str">
        <f t="shared" si="180"/>
        <v>91. ON-SITE USE OF THE CHEMICAL</v>
      </c>
      <c r="BX736" s="3" t="str">
        <f t="shared" si="180"/>
        <v/>
      </c>
      <c r="BY736" s="3" t="str">
        <f t="shared" si="180"/>
        <v/>
      </c>
      <c r="BZ736" s="3" t="str">
        <f t="shared" si="180"/>
        <v/>
      </c>
      <c r="CA736" s="3" t="str">
        <f t="shared" si="180"/>
        <v>95. USED AS A REACTANT</v>
      </c>
      <c r="CB736" s="3" t="str">
        <f t="shared" si="180"/>
        <v/>
      </c>
      <c r="CC736" s="3" t="str">
        <f t="shared" si="179"/>
        <v>97. P102  RAW MATERIALS</v>
      </c>
      <c r="CD736" s="3" t="str">
        <f t="shared" si="179"/>
        <v/>
      </c>
      <c r="CE736" s="3" t="str">
        <f t="shared" si="179"/>
        <v/>
      </c>
      <c r="CF736" s="3" t="str">
        <f t="shared" si="179"/>
        <v/>
      </c>
      <c r="CG736" s="3" t="str">
        <f t="shared" si="179"/>
        <v/>
      </c>
      <c r="CH736" s="3" t="str">
        <f t="shared" si="172"/>
        <v/>
      </c>
      <c r="CI736" s="3" t="str">
        <f t="shared" si="172"/>
        <v/>
      </c>
      <c r="CJ736" s="3" t="str">
        <f t="shared" si="172"/>
        <v/>
      </c>
      <c r="CK736" s="3" t="str">
        <f t="shared" si="172"/>
        <v/>
      </c>
      <c r="CL736" s="3" t="str">
        <f t="shared" si="172"/>
        <v/>
      </c>
      <c r="CM736" s="3" t="str">
        <f t="shared" si="172"/>
        <v/>
      </c>
      <c r="CN736" s="3" t="str">
        <f t="shared" si="172"/>
        <v/>
      </c>
      <c r="CO736" s="3" t="str">
        <f t="shared" si="181"/>
        <v/>
      </c>
      <c r="CP736" s="3" t="str">
        <f t="shared" si="181"/>
        <v/>
      </c>
      <c r="CQ736" s="3" t="str">
        <f t="shared" si="181"/>
        <v/>
      </c>
      <c r="CR736" s="3" t="str">
        <f t="shared" si="181"/>
        <v/>
      </c>
      <c r="CS736" s="3" t="str">
        <f t="shared" si="181"/>
        <v/>
      </c>
      <c r="CT736" s="3" t="str">
        <f t="shared" si="181"/>
        <v/>
      </c>
      <c r="CU736" s="3" t="str">
        <f t="shared" si="181"/>
        <v/>
      </c>
      <c r="CV736" s="3" t="str">
        <f t="shared" si="181"/>
        <v/>
      </c>
      <c r="CW736" s="3" t="str">
        <f t="shared" si="181"/>
        <v/>
      </c>
      <c r="CX736" s="3" t="str">
        <f t="shared" si="181"/>
        <v/>
      </c>
      <c r="CY736" s="3" t="str">
        <f t="shared" si="181"/>
        <v/>
      </c>
      <c r="CZ736" s="3" t="str">
        <f t="shared" si="181"/>
        <v/>
      </c>
      <c r="DA736" s="3" t="str">
        <f t="shared" si="176"/>
        <v/>
      </c>
      <c r="DB736" s="3" t="str">
        <f t="shared" si="176"/>
        <v/>
      </c>
      <c r="DC736" s="3" t="str">
        <f t="shared" si="176"/>
        <v/>
      </c>
      <c r="DD736" s="3" t="str">
        <f t="shared" si="174"/>
        <v/>
      </c>
      <c r="DE736" s="3" t="str">
        <f t="shared" si="174"/>
        <v/>
      </c>
      <c r="DF736" s="3" t="str">
        <f t="shared" si="174"/>
        <v/>
      </c>
      <c r="DG736" s="3" t="str">
        <f t="shared" si="174"/>
        <v/>
      </c>
      <c r="DH736" s="3" t="str">
        <f t="shared" si="174"/>
        <v/>
      </c>
      <c r="DI736" s="3" t="str">
        <f t="shared" si="174"/>
        <v/>
      </c>
      <c r="DJ736" s="3" t="str">
        <f t="shared" si="182"/>
        <v/>
      </c>
      <c r="DK736" s="3" t="str">
        <f t="shared" si="182"/>
        <v/>
      </c>
      <c r="DL736" s="3" t="str">
        <f t="shared" si="182"/>
        <v/>
      </c>
      <c r="DM736" s="3" t="str">
        <f t="shared" si="182"/>
        <v/>
      </c>
      <c r="DN736" s="3" t="str">
        <f t="shared" si="182"/>
        <v/>
      </c>
      <c r="DO736" s="3" t="str">
        <f t="shared" si="171"/>
        <v/>
      </c>
      <c r="DP736" s="3" t="str">
        <f t="shared" si="171"/>
        <v/>
      </c>
      <c r="DQ736" s="3" t="str">
        <f t="shared" si="171"/>
        <v/>
      </c>
      <c r="DR736" s="3" t="str">
        <f t="shared" si="177"/>
        <v/>
      </c>
      <c r="DS736" s="3" t="str">
        <f t="shared" si="177"/>
        <v/>
      </c>
      <c r="DT736" s="3" t="str">
        <f t="shared" si="177"/>
        <v/>
      </c>
      <c r="DU736" s="3" t="str">
        <f t="shared" si="177"/>
        <v/>
      </c>
      <c r="DV736" s="3" t="str">
        <f t="shared" si="177"/>
        <v/>
      </c>
    </row>
    <row r="737" spans="1:126" ht="105">
      <c r="A737" t="s">
        <v>115</v>
      </c>
      <c r="B737">
        <v>2020</v>
      </c>
      <c r="C737" t="s">
        <v>114</v>
      </c>
      <c r="D737">
        <v>106990</v>
      </c>
      <c r="E737" s="31">
        <v>1320219044397</v>
      </c>
      <c r="F737" t="s">
        <v>270</v>
      </c>
      <c r="G737">
        <v>325212</v>
      </c>
      <c r="H737" t="s">
        <v>272</v>
      </c>
      <c r="I737" t="s">
        <v>273</v>
      </c>
      <c r="J737" t="s">
        <v>274</v>
      </c>
      <c r="K737" t="s">
        <v>250</v>
      </c>
      <c r="L737">
        <v>44260</v>
      </c>
      <c r="M737" s="3" t="str">
        <f t="shared" si="178"/>
        <v>89. PRODUCE THE CHEMICAL, 92. SALE OR DISTRIBUTION OF THE CHEMICAL, 94. AS A MANUFACTURED IMPURITY, 133. ANCILLARY OR OTHER USE, 139. Z306  WASTE TREATMENT</v>
      </c>
      <c r="N737" s="3" t="s">
        <v>1419</v>
      </c>
      <c r="O737" s="3" t="s">
        <v>1437</v>
      </c>
      <c r="P737">
        <v>44</v>
      </c>
      <c r="Q737">
        <v>123</v>
      </c>
      <c r="R737">
        <v>167</v>
      </c>
      <c r="S737" s="3" t="s">
        <v>1407</v>
      </c>
      <c r="T737" s="3" t="s">
        <v>1405</v>
      </c>
      <c r="U737" s="3" t="s">
        <v>1405</v>
      </c>
      <c r="V737" s="3" t="s">
        <v>1407</v>
      </c>
      <c r="W737" s="3" t="s">
        <v>1405</v>
      </c>
      <c r="X737" s="3" t="s">
        <v>1407</v>
      </c>
      <c r="Y737" s="3" t="s">
        <v>1405</v>
      </c>
      <c r="Z737" s="3" t="s">
        <v>1405</v>
      </c>
      <c r="AA737" s="3" t="s">
        <v>1405</v>
      </c>
      <c r="AB737" s="3" t="s">
        <v>1405</v>
      </c>
      <c r="AC737" s="3" t="s">
        <v>1405</v>
      </c>
      <c r="AD737" s="3" t="s">
        <v>1405</v>
      </c>
      <c r="AE737" s="3" t="s">
        <v>1405</v>
      </c>
      <c r="AF737" s="3" t="s">
        <v>1405</v>
      </c>
      <c r="AG737" s="3" t="s">
        <v>1405</v>
      </c>
      <c r="AH737" s="3" t="s">
        <v>1405</v>
      </c>
      <c r="AI737" s="3" t="s">
        <v>1405</v>
      </c>
      <c r="AJ737" s="3" t="s">
        <v>1405</v>
      </c>
      <c r="AK737" s="3" t="s">
        <v>1405</v>
      </c>
      <c r="AL737" s="3" t="s">
        <v>1405</v>
      </c>
      <c r="AM737" s="3" t="s">
        <v>1405</v>
      </c>
      <c r="AN737" s="3" t="s">
        <v>1405</v>
      </c>
      <c r="AO737" s="3" t="s">
        <v>1405</v>
      </c>
      <c r="AP737" s="3" t="s">
        <v>1405</v>
      </c>
      <c r="AQ737" s="3" t="s">
        <v>1405</v>
      </c>
      <c r="AR737" s="3" t="s">
        <v>1405</v>
      </c>
      <c r="AS737" s="3" t="s">
        <v>1405</v>
      </c>
      <c r="AT737" s="3" t="s">
        <v>1405</v>
      </c>
      <c r="AU737" s="3" t="s">
        <v>1405</v>
      </c>
      <c r="AV737" s="3" t="s">
        <v>1405</v>
      </c>
      <c r="AW737" s="3" t="s">
        <v>1405</v>
      </c>
      <c r="AX737" s="3" t="s">
        <v>1405</v>
      </c>
      <c r="AY737" s="3" t="s">
        <v>1405</v>
      </c>
      <c r="AZ737" s="3" t="s">
        <v>1405</v>
      </c>
      <c r="BA737" s="3" t="s">
        <v>1405</v>
      </c>
      <c r="BB737" s="3" t="s">
        <v>1405</v>
      </c>
      <c r="BC737" s="3" t="s">
        <v>1405</v>
      </c>
      <c r="BD737" s="3" t="s">
        <v>1405</v>
      </c>
      <c r="BE737" s="3" t="s">
        <v>1405</v>
      </c>
      <c r="BF737" s="3" t="s">
        <v>1405</v>
      </c>
      <c r="BG737" s="3" t="s">
        <v>1405</v>
      </c>
      <c r="BH737" s="3" t="s">
        <v>1405</v>
      </c>
      <c r="BI737" s="3" t="s">
        <v>1405</v>
      </c>
      <c r="BJ737" s="3" t="s">
        <v>1405</v>
      </c>
      <c r="BK737" s="3" t="s">
        <v>1407</v>
      </c>
      <c r="BL737" s="3" t="s">
        <v>1405</v>
      </c>
      <c r="BM737" s="3" t="s">
        <v>1405</v>
      </c>
      <c r="BN737" s="3" t="s">
        <v>1405</v>
      </c>
      <c r="BO737" s="3" t="s">
        <v>1405</v>
      </c>
      <c r="BP737" s="3" t="s">
        <v>1405</v>
      </c>
      <c r="BQ737" s="3" t="s">
        <v>1407</v>
      </c>
      <c r="BR737" s="3" t="s">
        <v>1405</v>
      </c>
      <c r="BS737" s="3" t="s">
        <v>1405</v>
      </c>
      <c r="BT737" s="3" t="s">
        <v>1405</v>
      </c>
      <c r="BU737" s="3" t="str">
        <f t="shared" si="180"/>
        <v>89. PRODUCE THE CHEMICAL</v>
      </c>
      <c r="BV737" s="3" t="str">
        <f t="shared" si="180"/>
        <v/>
      </c>
      <c r="BW737" s="3" t="str">
        <f t="shared" si="180"/>
        <v/>
      </c>
      <c r="BX737" s="3" t="str">
        <f t="shared" si="180"/>
        <v>92. SALE OR DISTRIBUTION OF THE CHEMICAL</v>
      </c>
      <c r="BY737" s="3" t="str">
        <f t="shared" si="180"/>
        <v/>
      </c>
      <c r="BZ737" s="3" t="str">
        <f t="shared" si="180"/>
        <v>94. AS A MANUFACTURED IMPURITY</v>
      </c>
      <c r="CA737" s="3" t="str">
        <f t="shared" si="180"/>
        <v/>
      </c>
      <c r="CB737" s="3" t="str">
        <f t="shared" si="180"/>
        <v/>
      </c>
      <c r="CC737" s="3" t="str">
        <f t="shared" si="179"/>
        <v/>
      </c>
      <c r="CD737" s="3" t="str">
        <f t="shared" si="179"/>
        <v/>
      </c>
      <c r="CE737" s="3" t="str">
        <f t="shared" si="179"/>
        <v/>
      </c>
      <c r="CF737" s="3" t="str">
        <f t="shared" si="179"/>
        <v/>
      </c>
      <c r="CG737" s="3" t="str">
        <f t="shared" si="179"/>
        <v/>
      </c>
      <c r="CH737" s="3" t="str">
        <f t="shared" si="172"/>
        <v/>
      </c>
      <c r="CI737" s="3" t="str">
        <f t="shared" si="172"/>
        <v/>
      </c>
      <c r="CJ737" s="3" t="str">
        <f t="shared" si="172"/>
        <v/>
      </c>
      <c r="CK737" s="3" t="str">
        <f t="shared" si="172"/>
        <v/>
      </c>
      <c r="CL737" s="3" t="str">
        <f t="shared" si="172"/>
        <v/>
      </c>
      <c r="CM737" s="3" t="str">
        <f t="shared" si="172"/>
        <v/>
      </c>
      <c r="CN737" s="3" t="str">
        <f t="shared" si="172"/>
        <v/>
      </c>
      <c r="CO737" s="3" t="str">
        <f t="shared" si="181"/>
        <v/>
      </c>
      <c r="CP737" s="3" t="str">
        <f t="shared" si="181"/>
        <v/>
      </c>
      <c r="CQ737" s="3" t="str">
        <f t="shared" si="181"/>
        <v/>
      </c>
      <c r="CR737" s="3" t="str">
        <f t="shared" ref="CR737:DC764" si="183">IF(AP737="Yes", CR$1,"")</f>
        <v/>
      </c>
      <c r="CS737" s="3" t="str">
        <f t="shared" si="183"/>
        <v/>
      </c>
      <c r="CT737" s="3" t="str">
        <f t="shared" si="183"/>
        <v/>
      </c>
      <c r="CU737" s="3" t="str">
        <f t="shared" si="183"/>
        <v/>
      </c>
      <c r="CV737" s="3" t="str">
        <f t="shared" si="183"/>
        <v/>
      </c>
      <c r="CW737" s="3" t="str">
        <f t="shared" si="183"/>
        <v/>
      </c>
      <c r="CX737" s="3" t="str">
        <f t="shared" si="183"/>
        <v/>
      </c>
      <c r="CY737" s="3" t="str">
        <f t="shared" si="183"/>
        <v/>
      </c>
      <c r="CZ737" s="3" t="str">
        <f t="shared" si="183"/>
        <v/>
      </c>
      <c r="DA737" s="3" t="str">
        <f t="shared" si="176"/>
        <v/>
      </c>
      <c r="DB737" s="3" t="str">
        <f t="shared" si="176"/>
        <v/>
      </c>
      <c r="DC737" s="3" t="str">
        <f t="shared" si="176"/>
        <v/>
      </c>
      <c r="DD737" s="3" t="str">
        <f t="shared" si="174"/>
        <v/>
      </c>
      <c r="DE737" s="3" t="str">
        <f t="shared" si="174"/>
        <v/>
      </c>
      <c r="DF737" s="3" t="str">
        <f t="shared" si="174"/>
        <v/>
      </c>
      <c r="DG737" s="3" t="str">
        <f t="shared" si="174"/>
        <v/>
      </c>
      <c r="DH737" s="3" t="str">
        <f t="shared" si="174"/>
        <v/>
      </c>
      <c r="DI737" s="3" t="str">
        <f t="shared" si="174"/>
        <v/>
      </c>
      <c r="DJ737" s="3" t="str">
        <f t="shared" si="182"/>
        <v/>
      </c>
      <c r="DK737" s="3" t="str">
        <f t="shared" si="182"/>
        <v/>
      </c>
      <c r="DL737" s="3" t="str">
        <f t="shared" si="182"/>
        <v/>
      </c>
      <c r="DM737" s="3" t="str">
        <f t="shared" si="182"/>
        <v>133. ANCILLARY OR OTHER USE</v>
      </c>
      <c r="DN737" s="3" t="str">
        <f t="shared" si="182"/>
        <v/>
      </c>
      <c r="DO737" s="3" t="str">
        <f t="shared" si="171"/>
        <v/>
      </c>
      <c r="DP737" s="3" t="str">
        <f t="shared" si="171"/>
        <v/>
      </c>
      <c r="DQ737" s="3" t="str">
        <f t="shared" si="171"/>
        <v/>
      </c>
      <c r="DR737" s="3" t="str">
        <f t="shared" si="177"/>
        <v/>
      </c>
      <c r="DS737" s="3" t="str">
        <f t="shared" si="177"/>
        <v>139. Z306  WASTE TREATMENT</v>
      </c>
      <c r="DT737" s="3" t="str">
        <f t="shared" si="177"/>
        <v/>
      </c>
      <c r="DU737" s="3" t="str">
        <f t="shared" si="177"/>
        <v/>
      </c>
      <c r="DV737" s="3" t="str">
        <f t="shared" si="177"/>
        <v/>
      </c>
    </row>
    <row r="738" spans="1:126" ht="60">
      <c r="A738" t="s">
        <v>115</v>
      </c>
      <c r="B738">
        <v>2021</v>
      </c>
      <c r="C738" t="s">
        <v>114</v>
      </c>
      <c r="D738">
        <v>106990</v>
      </c>
      <c r="E738" s="31">
        <v>1321220009310</v>
      </c>
      <c r="F738" t="s">
        <v>270</v>
      </c>
      <c r="G738">
        <v>325212</v>
      </c>
      <c r="H738" t="s">
        <v>272</v>
      </c>
      <c r="I738" t="s">
        <v>273</v>
      </c>
      <c r="J738" t="s">
        <v>274</v>
      </c>
      <c r="K738" t="s">
        <v>250</v>
      </c>
      <c r="L738">
        <v>44260</v>
      </c>
      <c r="M738" s="3" t="str">
        <f t="shared" si="178"/>
        <v>95. USED AS A REACTANT, 97. P102  RAW MATERIALS</v>
      </c>
      <c r="N738" s="3" t="s">
        <v>1419</v>
      </c>
      <c r="O738" s="3" t="s">
        <v>1437</v>
      </c>
      <c r="P738">
        <v>44</v>
      </c>
      <c r="Q738">
        <v>59</v>
      </c>
      <c r="R738">
        <v>103</v>
      </c>
      <c r="S738" s="3" t="s">
        <v>1405</v>
      </c>
      <c r="T738" s="3" t="s">
        <v>1405</v>
      </c>
      <c r="U738" s="3" t="s">
        <v>1405</v>
      </c>
      <c r="V738" s="3" t="s">
        <v>1405</v>
      </c>
      <c r="W738" s="3" t="s">
        <v>1405</v>
      </c>
      <c r="X738" s="3" t="s">
        <v>1405</v>
      </c>
      <c r="Y738" s="3" t="s">
        <v>1407</v>
      </c>
      <c r="Z738" s="3" t="s">
        <v>1405</v>
      </c>
      <c r="AA738" s="3" t="s">
        <v>1407</v>
      </c>
      <c r="AB738" s="3" t="s">
        <v>1405</v>
      </c>
      <c r="AC738" s="3" t="s">
        <v>1405</v>
      </c>
      <c r="AD738" s="3" t="s">
        <v>1405</v>
      </c>
      <c r="AE738" s="3" t="s">
        <v>1405</v>
      </c>
      <c r="AF738" s="3" t="s">
        <v>1405</v>
      </c>
      <c r="AG738" s="3" t="s">
        <v>1405</v>
      </c>
      <c r="AH738" s="3" t="s">
        <v>1405</v>
      </c>
      <c r="AI738" s="3" t="s">
        <v>1405</v>
      </c>
      <c r="AJ738" s="3" t="s">
        <v>1405</v>
      </c>
      <c r="AK738" s="3" t="s">
        <v>1405</v>
      </c>
      <c r="AL738" s="3" t="s">
        <v>1405</v>
      </c>
      <c r="AM738" s="3" t="s">
        <v>1405</v>
      </c>
      <c r="AN738" s="3" t="s">
        <v>1405</v>
      </c>
      <c r="AO738" s="3" t="s">
        <v>1405</v>
      </c>
      <c r="AP738" s="3" t="s">
        <v>1405</v>
      </c>
      <c r="AQ738" s="3" t="s">
        <v>1405</v>
      </c>
      <c r="AR738" s="3" t="s">
        <v>1405</v>
      </c>
      <c r="AS738" s="3" t="s">
        <v>1405</v>
      </c>
      <c r="AT738" s="3" t="s">
        <v>1405</v>
      </c>
      <c r="AU738" s="3" t="s">
        <v>1405</v>
      </c>
      <c r="AV738" s="3" t="s">
        <v>1405</v>
      </c>
      <c r="AW738" s="3" t="s">
        <v>1405</v>
      </c>
      <c r="AX738" s="3" t="s">
        <v>1405</v>
      </c>
      <c r="AY738" s="3" t="s">
        <v>1405</v>
      </c>
      <c r="AZ738" s="3" t="s">
        <v>1405</v>
      </c>
      <c r="BA738" s="3" t="s">
        <v>1405</v>
      </c>
      <c r="BB738" s="3" t="s">
        <v>1405</v>
      </c>
      <c r="BC738" s="3" t="s">
        <v>1405</v>
      </c>
      <c r="BD738" s="3" t="s">
        <v>1405</v>
      </c>
      <c r="BE738" s="3" t="s">
        <v>1405</v>
      </c>
      <c r="BF738" s="3" t="s">
        <v>1405</v>
      </c>
      <c r="BG738" s="3" t="s">
        <v>1405</v>
      </c>
      <c r="BH738" s="3" t="s">
        <v>1405</v>
      </c>
      <c r="BI738" s="3" t="s">
        <v>1405</v>
      </c>
      <c r="BJ738" s="3" t="s">
        <v>1405</v>
      </c>
      <c r="BK738" s="3" t="s">
        <v>1405</v>
      </c>
      <c r="BL738" s="3" t="s">
        <v>1405</v>
      </c>
      <c r="BM738" s="3" t="s">
        <v>1405</v>
      </c>
      <c r="BN738" s="3" t="s">
        <v>1405</v>
      </c>
      <c r="BO738" s="3" t="s">
        <v>1405</v>
      </c>
      <c r="BP738" s="3" t="s">
        <v>1405</v>
      </c>
      <c r="BQ738" s="3" t="s">
        <v>1405</v>
      </c>
      <c r="BR738" s="3" t="s">
        <v>1405</v>
      </c>
      <c r="BS738" s="3" t="s">
        <v>1405</v>
      </c>
      <c r="BT738" s="3" t="s">
        <v>1405</v>
      </c>
      <c r="BU738" s="3" t="str">
        <f t="shared" si="180"/>
        <v/>
      </c>
      <c r="BV738" s="3" t="str">
        <f t="shared" si="180"/>
        <v/>
      </c>
      <c r="BW738" s="3" t="str">
        <f t="shared" si="180"/>
        <v/>
      </c>
      <c r="BX738" s="3" t="str">
        <f t="shared" si="180"/>
        <v/>
      </c>
      <c r="BY738" s="3" t="str">
        <f t="shared" si="180"/>
        <v/>
      </c>
      <c r="BZ738" s="3" t="str">
        <f t="shared" si="180"/>
        <v/>
      </c>
      <c r="CA738" s="3" t="str">
        <f t="shared" si="180"/>
        <v>95. USED AS A REACTANT</v>
      </c>
      <c r="CB738" s="3" t="str">
        <f t="shared" si="180"/>
        <v/>
      </c>
      <c r="CC738" s="3" t="str">
        <f t="shared" si="179"/>
        <v>97. P102  RAW MATERIALS</v>
      </c>
      <c r="CD738" s="3" t="str">
        <f t="shared" si="179"/>
        <v/>
      </c>
      <c r="CE738" s="3" t="str">
        <f t="shared" si="179"/>
        <v/>
      </c>
      <c r="CF738" s="3" t="str">
        <f t="shared" si="179"/>
        <v/>
      </c>
      <c r="CG738" s="3" t="str">
        <f t="shared" si="179"/>
        <v/>
      </c>
      <c r="CH738" s="3" t="str">
        <f t="shared" si="172"/>
        <v/>
      </c>
      <c r="CI738" s="3" t="str">
        <f t="shared" si="172"/>
        <v/>
      </c>
      <c r="CJ738" s="3" t="str">
        <f t="shared" si="172"/>
        <v/>
      </c>
      <c r="CK738" s="3" t="str">
        <f t="shared" si="172"/>
        <v/>
      </c>
      <c r="CL738" s="3" t="str">
        <f t="shared" si="172"/>
        <v/>
      </c>
      <c r="CM738" s="3" t="str">
        <f t="shared" si="172"/>
        <v/>
      </c>
      <c r="CN738" s="3" t="str">
        <f t="shared" si="172"/>
        <v/>
      </c>
      <c r="CO738" s="3" t="str">
        <f t="shared" si="172"/>
        <v/>
      </c>
      <c r="CP738" s="3" t="str">
        <f t="shared" si="172"/>
        <v/>
      </c>
      <c r="CQ738" s="3" t="str">
        <f t="shared" si="172"/>
        <v/>
      </c>
      <c r="CR738" s="3" t="str">
        <f t="shared" si="183"/>
        <v/>
      </c>
      <c r="CS738" s="3" t="str">
        <f t="shared" si="183"/>
        <v/>
      </c>
      <c r="CT738" s="3" t="str">
        <f t="shared" si="183"/>
        <v/>
      </c>
      <c r="CU738" s="3" t="str">
        <f t="shared" si="183"/>
        <v/>
      </c>
      <c r="CV738" s="3" t="str">
        <f t="shared" si="183"/>
        <v/>
      </c>
      <c r="CW738" s="3" t="str">
        <f t="shared" si="183"/>
        <v/>
      </c>
      <c r="CX738" s="3" t="str">
        <f t="shared" si="183"/>
        <v/>
      </c>
      <c r="CY738" s="3" t="str">
        <f t="shared" si="183"/>
        <v/>
      </c>
      <c r="CZ738" s="3" t="str">
        <f t="shared" si="183"/>
        <v/>
      </c>
      <c r="DA738" s="3" t="str">
        <f t="shared" si="176"/>
        <v/>
      </c>
      <c r="DB738" s="3" t="str">
        <f t="shared" si="176"/>
        <v/>
      </c>
      <c r="DC738" s="3" t="str">
        <f t="shared" si="176"/>
        <v/>
      </c>
      <c r="DD738" s="3" t="str">
        <f t="shared" si="174"/>
        <v/>
      </c>
      <c r="DE738" s="3" t="str">
        <f t="shared" si="174"/>
        <v/>
      </c>
      <c r="DF738" s="3" t="str">
        <f t="shared" si="174"/>
        <v/>
      </c>
      <c r="DG738" s="3" t="str">
        <f t="shared" si="174"/>
        <v/>
      </c>
      <c r="DH738" s="3" t="str">
        <f t="shared" si="174"/>
        <v/>
      </c>
      <c r="DI738" s="3" t="str">
        <f t="shared" si="174"/>
        <v/>
      </c>
      <c r="DJ738" s="3" t="str">
        <f t="shared" si="182"/>
        <v/>
      </c>
      <c r="DK738" s="3" t="str">
        <f t="shared" si="182"/>
        <v/>
      </c>
      <c r="DL738" s="3" t="str">
        <f t="shared" si="182"/>
        <v/>
      </c>
      <c r="DM738" s="3" t="str">
        <f t="shared" si="182"/>
        <v/>
      </c>
      <c r="DN738" s="3" t="str">
        <f t="shared" si="182"/>
        <v/>
      </c>
      <c r="DO738" s="3" t="str">
        <f t="shared" si="171"/>
        <v/>
      </c>
      <c r="DP738" s="3" t="str">
        <f t="shared" si="171"/>
        <v/>
      </c>
      <c r="DQ738" s="3" t="str">
        <f t="shared" si="171"/>
        <v/>
      </c>
      <c r="DR738" s="3" t="str">
        <f t="shared" si="177"/>
        <v/>
      </c>
      <c r="DS738" s="3" t="str">
        <f t="shared" si="177"/>
        <v/>
      </c>
      <c r="DT738" s="3" t="str">
        <f t="shared" si="177"/>
        <v/>
      </c>
      <c r="DU738" s="3" t="str">
        <f t="shared" si="177"/>
        <v/>
      </c>
      <c r="DV738" s="3" t="str">
        <f t="shared" si="177"/>
        <v/>
      </c>
    </row>
    <row r="739" spans="1:126">
      <c r="A739" t="s">
        <v>115</v>
      </c>
      <c r="B739">
        <v>2016</v>
      </c>
      <c r="C739" t="s">
        <v>114</v>
      </c>
      <c r="D739">
        <v>106990</v>
      </c>
      <c r="E739" s="31">
        <v>1316214984597</v>
      </c>
      <c r="F739" t="s">
        <v>276</v>
      </c>
      <c r="G739">
        <v>325212</v>
      </c>
      <c r="H739" t="s">
        <v>278</v>
      </c>
      <c r="I739" t="s">
        <v>279</v>
      </c>
      <c r="J739" t="s">
        <v>280</v>
      </c>
      <c r="K739" t="s">
        <v>282</v>
      </c>
      <c r="L739">
        <v>54313</v>
      </c>
      <c r="M739" s="3" t="str">
        <f t="shared" si="178"/>
        <v>95. USED AS A REACTANT</v>
      </c>
      <c r="N739" s="3" t="s">
        <v>1419</v>
      </c>
      <c r="O739" s="3" t="s">
        <v>1437</v>
      </c>
      <c r="P739">
        <v>9.98</v>
      </c>
      <c r="Q739">
        <v>64.260000000000005</v>
      </c>
      <c r="R739">
        <v>74.239999999999995</v>
      </c>
      <c r="S739" s="3" t="s">
        <v>1405</v>
      </c>
      <c r="T739" s="3" t="s">
        <v>1405</v>
      </c>
      <c r="U739" s="3" t="s">
        <v>1405</v>
      </c>
      <c r="V739" s="3" t="s">
        <v>1405</v>
      </c>
      <c r="W739" s="3" t="s">
        <v>1405</v>
      </c>
      <c r="X739" s="3" t="s">
        <v>1405</v>
      </c>
      <c r="Y739" s="3" t="s">
        <v>1407</v>
      </c>
      <c r="AE739" s="3" t="s">
        <v>1405</v>
      </c>
      <c r="AR739" s="3" t="s">
        <v>1405</v>
      </c>
      <c r="AS739" s="3" t="s">
        <v>1405</v>
      </c>
      <c r="AT739" s="3" t="s">
        <v>1405</v>
      </c>
      <c r="AV739" s="3" t="s">
        <v>1405</v>
      </c>
      <c r="BD739" s="3" t="s">
        <v>1405</v>
      </c>
      <c r="BK739" s="3" t="s">
        <v>1405</v>
      </c>
      <c r="BU739" s="3" t="str">
        <f t="shared" si="180"/>
        <v/>
      </c>
      <c r="BV739" s="3" t="str">
        <f t="shared" si="180"/>
        <v/>
      </c>
      <c r="BW739" s="3" t="str">
        <f t="shared" si="180"/>
        <v/>
      </c>
      <c r="BX739" s="3" t="str">
        <f t="shared" si="180"/>
        <v/>
      </c>
      <c r="BY739" s="3" t="str">
        <f t="shared" si="180"/>
        <v/>
      </c>
      <c r="BZ739" s="3" t="str">
        <f t="shared" si="180"/>
        <v/>
      </c>
      <c r="CA739" s="3" t="str">
        <f t="shared" si="180"/>
        <v>95. USED AS A REACTANT</v>
      </c>
      <c r="CB739" s="3" t="str">
        <f t="shared" si="180"/>
        <v/>
      </c>
      <c r="CC739" s="3" t="str">
        <f t="shared" si="179"/>
        <v/>
      </c>
      <c r="CD739" s="3" t="str">
        <f t="shared" si="179"/>
        <v/>
      </c>
      <c r="CE739" s="3" t="str">
        <f t="shared" si="179"/>
        <v/>
      </c>
      <c r="CF739" s="3" t="str">
        <f t="shared" si="179"/>
        <v/>
      </c>
      <c r="CG739" s="3" t="str">
        <f t="shared" si="179"/>
        <v/>
      </c>
      <c r="CH739" s="3" t="str">
        <f t="shared" si="172"/>
        <v/>
      </c>
      <c r="CI739" s="3" t="str">
        <f t="shared" si="172"/>
        <v/>
      </c>
      <c r="CJ739" s="3" t="str">
        <f t="shared" si="172"/>
        <v/>
      </c>
      <c r="CK739" s="3" t="str">
        <f t="shared" si="172"/>
        <v/>
      </c>
      <c r="CL739" s="3" t="str">
        <f t="shared" si="172"/>
        <v/>
      </c>
      <c r="CM739" s="3" t="str">
        <f t="shared" si="172"/>
        <v/>
      </c>
      <c r="CN739" s="3" t="str">
        <f t="shared" si="172"/>
        <v/>
      </c>
      <c r="CO739" s="3" t="str">
        <f t="shared" si="172"/>
        <v/>
      </c>
      <c r="CP739" s="3" t="str">
        <f t="shared" ref="CP739:DC779" si="184">IF(AN739="Yes", CP$1,"")</f>
        <v/>
      </c>
      <c r="CQ739" s="3" t="str">
        <f t="shared" si="184"/>
        <v/>
      </c>
      <c r="CR739" s="3" t="str">
        <f t="shared" si="183"/>
        <v/>
      </c>
      <c r="CS739" s="3" t="str">
        <f t="shared" si="183"/>
        <v/>
      </c>
      <c r="CT739" s="3" t="str">
        <f t="shared" si="183"/>
        <v/>
      </c>
      <c r="CU739" s="3" t="str">
        <f t="shared" si="183"/>
        <v/>
      </c>
      <c r="CV739" s="3" t="str">
        <f t="shared" si="183"/>
        <v/>
      </c>
      <c r="CW739" s="3" t="str">
        <f t="shared" si="183"/>
        <v/>
      </c>
      <c r="CX739" s="3" t="str">
        <f t="shared" si="183"/>
        <v/>
      </c>
      <c r="CY739" s="3" t="str">
        <f t="shared" si="183"/>
        <v/>
      </c>
      <c r="CZ739" s="3" t="str">
        <f t="shared" si="183"/>
        <v/>
      </c>
      <c r="DA739" s="3" t="str">
        <f t="shared" si="176"/>
        <v/>
      </c>
      <c r="DB739" s="3" t="str">
        <f t="shared" si="176"/>
        <v/>
      </c>
      <c r="DC739" s="3" t="str">
        <f t="shared" si="176"/>
        <v/>
      </c>
      <c r="DD739" s="3" t="str">
        <f t="shared" si="174"/>
        <v/>
      </c>
      <c r="DE739" s="3" t="str">
        <f t="shared" si="174"/>
        <v/>
      </c>
      <c r="DF739" s="3" t="str">
        <f t="shared" si="174"/>
        <v/>
      </c>
      <c r="DG739" s="3" t="str">
        <f t="shared" si="174"/>
        <v/>
      </c>
      <c r="DH739" s="3" t="str">
        <f t="shared" si="174"/>
        <v/>
      </c>
      <c r="DI739" s="3" t="str">
        <f t="shared" si="174"/>
        <v/>
      </c>
      <c r="DJ739" s="3" t="str">
        <f t="shared" si="182"/>
        <v/>
      </c>
      <c r="DK739" s="3" t="str">
        <f t="shared" si="182"/>
        <v/>
      </c>
      <c r="DL739" s="3" t="str">
        <f t="shared" si="182"/>
        <v/>
      </c>
      <c r="DM739" s="3" t="str">
        <f t="shared" si="182"/>
        <v/>
      </c>
      <c r="DN739" s="3" t="str">
        <f t="shared" si="182"/>
        <v/>
      </c>
      <c r="DO739" s="3" t="str">
        <f t="shared" si="171"/>
        <v/>
      </c>
      <c r="DP739" s="3" t="str">
        <f t="shared" si="171"/>
        <v/>
      </c>
      <c r="DQ739" s="3" t="str">
        <f t="shared" si="171"/>
        <v/>
      </c>
      <c r="DR739" s="3" t="str">
        <f t="shared" si="177"/>
        <v/>
      </c>
      <c r="DS739" s="3" t="str">
        <f t="shared" si="177"/>
        <v/>
      </c>
      <c r="DT739" s="3" t="str">
        <f t="shared" si="177"/>
        <v/>
      </c>
      <c r="DU739" s="3" t="str">
        <f t="shared" si="177"/>
        <v/>
      </c>
      <c r="DV739" s="3" t="str">
        <f t="shared" si="177"/>
        <v/>
      </c>
    </row>
    <row r="740" spans="1:126">
      <c r="A740" t="s">
        <v>115</v>
      </c>
      <c r="B740">
        <v>2017</v>
      </c>
      <c r="C740" t="s">
        <v>114</v>
      </c>
      <c r="D740">
        <v>106990</v>
      </c>
      <c r="E740" s="31">
        <v>1317216145817</v>
      </c>
      <c r="F740" t="s">
        <v>276</v>
      </c>
      <c r="G740">
        <v>325212</v>
      </c>
      <c r="H740" t="s">
        <v>278</v>
      </c>
      <c r="I740" t="s">
        <v>279</v>
      </c>
      <c r="J740" t="s">
        <v>280</v>
      </c>
      <c r="K740" t="s">
        <v>282</v>
      </c>
      <c r="L740">
        <v>54313</v>
      </c>
      <c r="M740" s="3" t="str">
        <f t="shared" si="178"/>
        <v>95. USED AS A REACTANT</v>
      </c>
      <c r="N740" s="3" t="s">
        <v>1419</v>
      </c>
      <c r="O740" s="3" t="s">
        <v>1437</v>
      </c>
      <c r="P740">
        <v>11.87</v>
      </c>
      <c r="Q740">
        <v>64.94</v>
      </c>
      <c r="R740">
        <v>76.81</v>
      </c>
      <c r="S740" s="3" t="s">
        <v>1405</v>
      </c>
      <c r="T740" s="3" t="s">
        <v>1405</v>
      </c>
      <c r="U740" s="3" t="s">
        <v>1405</v>
      </c>
      <c r="V740" s="3" t="s">
        <v>1405</v>
      </c>
      <c r="W740" s="3" t="s">
        <v>1405</v>
      </c>
      <c r="X740" s="3" t="s">
        <v>1405</v>
      </c>
      <c r="Y740" s="3" t="s">
        <v>1407</v>
      </c>
      <c r="AE740" s="3" t="s">
        <v>1405</v>
      </c>
      <c r="AR740" s="3" t="s">
        <v>1405</v>
      </c>
      <c r="AS740" s="3" t="s">
        <v>1405</v>
      </c>
      <c r="AT740" s="3" t="s">
        <v>1405</v>
      </c>
      <c r="AV740" s="3" t="s">
        <v>1405</v>
      </c>
      <c r="BD740" s="3" t="s">
        <v>1405</v>
      </c>
      <c r="BK740" s="3" t="s">
        <v>1405</v>
      </c>
      <c r="BU740" s="3" t="str">
        <f t="shared" si="180"/>
        <v/>
      </c>
      <c r="BV740" s="3" t="str">
        <f t="shared" si="180"/>
        <v/>
      </c>
      <c r="BW740" s="3" t="str">
        <f t="shared" si="180"/>
        <v/>
      </c>
      <c r="BX740" s="3" t="str">
        <f t="shared" si="180"/>
        <v/>
      </c>
      <c r="BY740" s="3" t="str">
        <f t="shared" si="180"/>
        <v/>
      </c>
      <c r="BZ740" s="3" t="str">
        <f t="shared" si="180"/>
        <v/>
      </c>
      <c r="CA740" s="3" t="str">
        <f t="shared" si="180"/>
        <v>95. USED AS A REACTANT</v>
      </c>
      <c r="CB740" s="3" t="str">
        <f t="shared" si="180"/>
        <v/>
      </c>
      <c r="CC740" s="3" t="str">
        <f t="shared" si="179"/>
        <v/>
      </c>
      <c r="CD740" s="3" t="str">
        <f t="shared" si="179"/>
        <v/>
      </c>
      <c r="CE740" s="3" t="str">
        <f t="shared" si="179"/>
        <v/>
      </c>
      <c r="CF740" s="3" t="str">
        <f t="shared" si="179"/>
        <v/>
      </c>
      <c r="CG740" s="3" t="str">
        <f t="shared" si="179"/>
        <v/>
      </c>
      <c r="CH740" s="3" t="str">
        <f t="shared" si="179"/>
        <v/>
      </c>
      <c r="CI740" s="3" t="str">
        <f t="shared" si="179"/>
        <v/>
      </c>
      <c r="CJ740" s="3" t="str">
        <f t="shared" si="179"/>
        <v/>
      </c>
      <c r="CK740" s="3" t="str">
        <f t="shared" si="179"/>
        <v/>
      </c>
      <c r="CL740" s="3" t="str">
        <f t="shared" si="179"/>
        <v/>
      </c>
      <c r="CM740" s="3" t="str">
        <f t="shared" si="179"/>
        <v/>
      </c>
      <c r="CN740" s="3" t="str">
        <f t="shared" si="179"/>
        <v/>
      </c>
      <c r="CO740" s="3" t="str">
        <f t="shared" si="179"/>
        <v/>
      </c>
      <c r="CP740" s="3" t="str">
        <f t="shared" si="184"/>
        <v/>
      </c>
      <c r="CQ740" s="3" t="str">
        <f t="shared" si="184"/>
        <v/>
      </c>
      <c r="CR740" s="3" t="str">
        <f t="shared" si="183"/>
        <v/>
      </c>
      <c r="CS740" s="3" t="str">
        <f t="shared" si="183"/>
        <v/>
      </c>
      <c r="CT740" s="3" t="str">
        <f t="shared" si="183"/>
        <v/>
      </c>
      <c r="CU740" s="3" t="str">
        <f t="shared" si="183"/>
        <v/>
      </c>
      <c r="CV740" s="3" t="str">
        <f t="shared" si="183"/>
        <v/>
      </c>
      <c r="CW740" s="3" t="str">
        <f t="shared" si="183"/>
        <v/>
      </c>
      <c r="CX740" s="3" t="str">
        <f t="shared" si="183"/>
        <v/>
      </c>
      <c r="CY740" s="3" t="str">
        <f t="shared" si="183"/>
        <v/>
      </c>
      <c r="CZ740" s="3" t="str">
        <f t="shared" si="183"/>
        <v/>
      </c>
      <c r="DA740" s="3" t="str">
        <f t="shared" si="176"/>
        <v/>
      </c>
      <c r="DB740" s="3" t="str">
        <f t="shared" si="176"/>
        <v/>
      </c>
      <c r="DC740" s="3" t="str">
        <f t="shared" si="176"/>
        <v/>
      </c>
      <c r="DD740" s="3" t="str">
        <f t="shared" si="174"/>
        <v/>
      </c>
      <c r="DE740" s="3" t="str">
        <f t="shared" si="174"/>
        <v/>
      </c>
      <c r="DF740" s="3" t="str">
        <f t="shared" si="174"/>
        <v/>
      </c>
      <c r="DG740" s="3" t="str">
        <f t="shared" si="174"/>
        <v/>
      </c>
      <c r="DH740" s="3" t="str">
        <f t="shared" si="174"/>
        <v/>
      </c>
      <c r="DI740" s="3" t="str">
        <f t="shared" si="174"/>
        <v/>
      </c>
      <c r="DJ740" s="3" t="str">
        <f t="shared" si="182"/>
        <v/>
      </c>
      <c r="DK740" s="3" t="str">
        <f t="shared" si="182"/>
        <v/>
      </c>
      <c r="DL740" s="3" t="str">
        <f t="shared" si="182"/>
        <v/>
      </c>
      <c r="DM740" s="3" t="str">
        <f t="shared" si="182"/>
        <v/>
      </c>
      <c r="DN740" s="3" t="str">
        <f t="shared" si="182"/>
        <v/>
      </c>
      <c r="DO740" s="3" t="str">
        <f t="shared" si="171"/>
        <v/>
      </c>
      <c r="DP740" s="3" t="str">
        <f t="shared" si="171"/>
        <v/>
      </c>
      <c r="DQ740" s="3" t="str">
        <f t="shared" si="171"/>
        <v/>
      </c>
      <c r="DR740" s="3" t="str">
        <f t="shared" si="177"/>
        <v/>
      </c>
      <c r="DS740" s="3" t="str">
        <f t="shared" si="177"/>
        <v/>
      </c>
      <c r="DT740" s="3" t="str">
        <f t="shared" si="177"/>
        <v/>
      </c>
      <c r="DU740" s="3" t="str">
        <f t="shared" si="177"/>
        <v/>
      </c>
      <c r="DV740" s="3" t="str">
        <f t="shared" si="177"/>
        <v/>
      </c>
    </row>
    <row r="741" spans="1:126" ht="60">
      <c r="A741" t="s">
        <v>115</v>
      </c>
      <c r="B741">
        <v>2018</v>
      </c>
      <c r="C741" t="s">
        <v>114</v>
      </c>
      <c r="D741">
        <v>106990</v>
      </c>
      <c r="E741" s="31">
        <v>1318216755672</v>
      </c>
      <c r="F741" t="s">
        <v>276</v>
      </c>
      <c r="G741">
        <v>325212</v>
      </c>
      <c r="H741" t="s">
        <v>278</v>
      </c>
      <c r="I741" t="s">
        <v>279</v>
      </c>
      <c r="J741" t="s">
        <v>280</v>
      </c>
      <c r="K741" t="s">
        <v>282</v>
      </c>
      <c r="L741">
        <v>54313</v>
      </c>
      <c r="M741" s="3" t="str">
        <f t="shared" si="178"/>
        <v>95. USED AS A REACTANT, 97. P102  RAW MATERIALS</v>
      </c>
      <c r="N741" s="3" t="s">
        <v>1419</v>
      </c>
      <c r="O741" s="3" t="s">
        <v>1437</v>
      </c>
      <c r="P741">
        <v>9.69</v>
      </c>
      <c r="Q741">
        <v>46.97</v>
      </c>
      <c r="R741">
        <v>56.66</v>
      </c>
      <c r="S741" s="3" t="s">
        <v>1405</v>
      </c>
      <c r="T741" s="3" t="s">
        <v>1405</v>
      </c>
      <c r="U741" s="3" t="s">
        <v>1405</v>
      </c>
      <c r="V741" s="3" t="s">
        <v>1405</v>
      </c>
      <c r="W741" s="3" t="s">
        <v>1405</v>
      </c>
      <c r="X741" s="3" t="s">
        <v>1405</v>
      </c>
      <c r="Y741" s="3" t="s">
        <v>1407</v>
      </c>
      <c r="Z741" s="3" t="s">
        <v>1405</v>
      </c>
      <c r="AA741" s="3" t="s">
        <v>1407</v>
      </c>
      <c r="AB741" s="3" t="s">
        <v>1405</v>
      </c>
      <c r="AC741" s="3" t="s">
        <v>1405</v>
      </c>
      <c r="AD741" s="3" t="s">
        <v>1405</v>
      </c>
      <c r="AE741" s="3" t="s">
        <v>1405</v>
      </c>
      <c r="AF741" s="3" t="s">
        <v>1405</v>
      </c>
      <c r="AG741" s="3" t="s">
        <v>1405</v>
      </c>
      <c r="AH741" s="3" t="s">
        <v>1405</v>
      </c>
      <c r="AI741" s="3" t="s">
        <v>1405</v>
      </c>
      <c r="AJ741" s="3" t="s">
        <v>1405</v>
      </c>
      <c r="AK741" s="3" t="s">
        <v>1405</v>
      </c>
      <c r="AL741" s="3" t="s">
        <v>1405</v>
      </c>
      <c r="AM741" s="3" t="s">
        <v>1405</v>
      </c>
      <c r="AN741" s="3" t="s">
        <v>1405</v>
      </c>
      <c r="AO741" s="3" t="s">
        <v>1405</v>
      </c>
      <c r="AP741" s="3" t="s">
        <v>1405</v>
      </c>
      <c r="AQ741" s="3" t="s">
        <v>1405</v>
      </c>
      <c r="AR741" s="3" t="s">
        <v>1405</v>
      </c>
      <c r="AS741" s="3" t="s">
        <v>1405</v>
      </c>
      <c r="AT741" s="3" t="s">
        <v>1405</v>
      </c>
      <c r="AU741" s="3" t="s">
        <v>1405</v>
      </c>
      <c r="AV741" s="3" t="s">
        <v>1405</v>
      </c>
      <c r="AW741" s="3" t="s">
        <v>1405</v>
      </c>
      <c r="AX741" s="3" t="s">
        <v>1405</v>
      </c>
      <c r="AY741" s="3" t="s">
        <v>1405</v>
      </c>
      <c r="AZ741" s="3" t="s">
        <v>1405</v>
      </c>
      <c r="BA741" s="3" t="s">
        <v>1405</v>
      </c>
      <c r="BB741" s="3" t="s">
        <v>1405</v>
      </c>
      <c r="BC741" s="3" t="s">
        <v>1405</v>
      </c>
      <c r="BD741" s="3" t="s">
        <v>1405</v>
      </c>
      <c r="BE741" s="3" t="s">
        <v>1405</v>
      </c>
      <c r="BF741" s="3" t="s">
        <v>1405</v>
      </c>
      <c r="BG741" s="3" t="s">
        <v>1405</v>
      </c>
      <c r="BH741" s="3" t="s">
        <v>1405</v>
      </c>
      <c r="BI741" s="3" t="s">
        <v>1405</v>
      </c>
      <c r="BJ741" s="3" t="s">
        <v>1405</v>
      </c>
      <c r="BK741" s="3" t="s">
        <v>1405</v>
      </c>
      <c r="BL741" s="3" t="s">
        <v>1405</v>
      </c>
      <c r="BM741" s="3" t="s">
        <v>1405</v>
      </c>
      <c r="BN741" s="3" t="s">
        <v>1405</v>
      </c>
      <c r="BO741" s="3" t="s">
        <v>1405</v>
      </c>
      <c r="BP741" s="3" t="s">
        <v>1405</v>
      </c>
      <c r="BQ741" s="3" t="s">
        <v>1405</v>
      </c>
      <c r="BR741" s="3" t="s">
        <v>1405</v>
      </c>
      <c r="BS741" s="3" t="s">
        <v>1405</v>
      </c>
      <c r="BT741" s="3" t="s">
        <v>1405</v>
      </c>
      <c r="BU741" s="3" t="str">
        <f t="shared" si="180"/>
        <v/>
      </c>
      <c r="BV741" s="3" t="str">
        <f t="shared" si="180"/>
        <v/>
      </c>
      <c r="BW741" s="3" t="str">
        <f t="shared" si="180"/>
        <v/>
      </c>
      <c r="BX741" s="3" t="str">
        <f t="shared" si="180"/>
        <v/>
      </c>
      <c r="BY741" s="3" t="str">
        <f t="shared" si="180"/>
        <v/>
      </c>
      <c r="BZ741" s="3" t="str">
        <f t="shared" si="180"/>
        <v/>
      </c>
      <c r="CA741" s="3" t="str">
        <f t="shared" si="180"/>
        <v>95. USED AS A REACTANT</v>
      </c>
      <c r="CB741" s="3" t="str">
        <f t="shared" si="180"/>
        <v/>
      </c>
      <c r="CC741" s="3" t="str">
        <f t="shared" si="179"/>
        <v>97. P102  RAW MATERIALS</v>
      </c>
      <c r="CD741" s="3" t="str">
        <f t="shared" si="179"/>
        <v/>
      </c>
      <c r="CE741" s="3" t="str">
        <f t="shared" si="179"/>
        <v/>
      </c>
      <c r="CF741" s="3" t="str">
        <f t="shared" si="179"/>
        <v/>
      </c>
      <c r="CG741" s="3" t="str">
        <f t="shared" si="179"/>
        <v/>
      </c>
      <c r="CH741" s="3" t="str">
        <f t="shared" si="179"/>
        <v/>
      </c>
      <c r="CI741" s="3" t="str">
        <f t="shared" si="179"/>
        <v/>
      </c>
      <c r="CJ741" s="3" t="str">
        <f t="shared" si="179"/>
        <v/>
      </c>
      <c r="CK741" s="3" t="str">
        <f t="shared" si="179"/>
        <v/>
      </c>
      <c r="CL741" s="3" t="str">
        <f t="shared" si="179"/>
        <v/>
      </c>
      <c r="CM741" s="3" t="str">
        <f t="shared" si="179"/>
        <v/>
      </c>
      <c r="CN741" s="3" t="str">
        <f t="shared" si="179"/>
        <v/>
      </c>
      <c r="CO741" s="3" t="str">
        <f t="shared" si="179"/>
        <v/>
      </c>
      <c r="CP741" s="3" t="str">
        <f t="shared" si="184"/>
        <v/>
      </c>
      <c r="CQ741" s="3" t="str">
        <f t="shared" si="184"/>
        <v/>
      </c>
      <c r="CR741" s="3" t="str">
        <f t="shared" si="183"/>
        <v/>
      </c>
      <c r="CS741" s="3" t="str">
        <f t="shared" si="183"/>
        <v/>
      </c>
      <c r="CT741" s="3" t="str">
        <f t="shared" si="183"/>
        <v/>
      </c>
      <c r="CU741" s="3" t="str">
        <f t="shared" si="183"/>
        <v/>
      </c>
      <c r="CV741" s="3" t="str">
        <f t="shared" si="183"/>
        <v/>
      </c>
      <c r="CW741" s="3" t="str">
        <f t="shared" si="183"/>
        <v/>
      </c>
      <c r="CX741" s="3" t="str">
        <f t="shared" si="183"/>
        <v/>
      </c>
      <c r="CY741" s="3" t="str">
        <f t="shared" si="183"/>
        <v/>
      </c>
      <c r="CZ741" s="3" t="str">
        <f t="shared" si="183"/>
        <v/>
      </c>
      <c r="DA741" s="3" t="str">
        <f t="shared" si="176"/>
        <v/>
      </c>
      <c r="DB741" s="3" t="str">
        <f t="shared" si="176"/>
        <v/>
      </c>
      <c r="DC741" s="3" t="str">
        <f t="shared" si="176"/>
        <v/>
      </c>
      <c r="DD741" s="3" t="str">
        <f t="shared" si="174"/>
        <v/>
      </c>
      <c r="DE741" s="3" t="str">
        <f t="shared" si="174"/>
        <v/>
      </c>
      <c r="DF741" s="3" t="str">
        <f t="shared" si="174"/>
        <v/>
      </c>
      <c r="DG741" s="3" t="str">
        <f t="shared" si="174"/>
        <v/>
      </c>
      <c r="DH741" s="3" t="str">
        <f t="shared" si="174"/>
        <v/>
      </c>
      <c r="DI741" s="3" t="str">
        <f t="shared" si="174"/>
        <v/>
      </c>
      <c r="DJ741" s="3" t="str">
        <f t="shared" si="182"/>
        <v/>
      </c>
      <c r="DK741" s="3" t="str">
        <f t="shared" si="182"/>
        <v/>
      </c>
      <c r="DL741" s="3" t="str">
        <f t="shared" si="182"/>
        <v/>
      </c>
      <c r="DM741" s="3" t="str">
        <f t="shared" si="182"/>
        <v/>
      </c>
      <c r="DN741" s="3" t="str">
        <f t="shared" si="182"/>
        <v/>
      </c>
      <c r="DO741" s="3" t="str">
        <f t="shared" si="171"/>
        <v/>
      </c>
      <c r="DP741" s="3" t="str">
        <f t="shared" si="171"/>
        <v/>
      </c>
      <c r="DQ741" s="3" t="str">
        <f t="shared" si="171"/>
        <v/>
      </c>
      <c r="DR741" s="3" t="str">
        <f t="shared" si="177"/>
        <v/>
      </c>
      <c r="DS741" s="3" t="str">
        <f t="shared" si="177"/>
        <v/>
      </c>
      <c r="DT741" s="3" t="str">
        <f t="shared" si="177"/>
        <v/>
      </c>
      <c r="DU741" s="3" t="str">
        <f t="shared" si="177"/>
        <v/>
      </c>
      <c r="DV741" s="3" t="str">
        <f t="shared" si="177"/>
        <v/>
      </c>
    </row>
    <row r="742" spans="1:126" ht="60">
      <c r="A742" t="s">
        <v>115</v>
      </c>
      <c r="B742">
        <v>2019</v>
      </c>
      <c r="C742" t="s">
        <v>114</v>
      </c>
      <c r="D742">
        <v>106990</v>
      </c>
      <c r="E742" s="31">
        <v>1319217798949</v>
      </c>
      <c r="F742" t="s">
        <v>276</v>
      </c>
      <c r="G742">
        <v>325212</v>
      </c>
      <c r="H742" t="s">
        <v>278</v>
      </c>
      <c r="I742" t="s">
        <v>279</v>
      </c>
      <c r="J742" t="s">
        <v>280</v>
      </c>
      <c r="K742" t="s">
        <v>282</v>
      </c>
      <c r="L742">
        <v>54313</v>
      </c>
      <c r="M742" s="3" t="str">
        <f t="shared" si="178"/>
        <v>95. USED AS A REACTANT, 97. P102  RAW MATERIALS</v>
      </c>
      <c r="N742" s="3" t="s">
        <v>1419</v>
      </c>
      <c r="O742" s="3" t="s">
        <v>1437</v>
      </c>
      <c r="P742">
        <v>0.78</v>
      </c>
      <c r="Q742">
        <v>19.93</v>
      </c>
      <c r="R742">
        <v>20.71</v>
      </c>
      <c r="S742" s="3" t="s">
        <v>1405</v>
      </c>
      <c r="T742" s="3" t="s">
        <v>1405</v>
      </c>
      <c r="U742" s="3" t="s">
        <v>1405</v>
      </c>
      <c r="V742" s="3" t="s">
        <v>1405</v>
      </c>
      <c r="W742" s="3" t="s">
        <v>1405</v>
      </c>
      <c r="X742" s="3" t="s">
        <v>1405</v>
      </c>
      <c r="Y742" s="3" t="s">
        <v>1407</v>
      </c>
      <c r="Z742" s="3" t="s">
        <v>1405</v>
      </c>
      <c r="AA742" s="3" t="s">
        <v>1407</v>
      </c>
      <c r="AB742" s="3" t="s">
        <v>1405</v>
      </c>
      <c r="AC742" s="3" t="s">
        <v>1405</v>
      </c>
      <c r="AD742" s="3" t="s">
        <v>1405</v>
      </c>
      <c r="AE742" s="3" t="s">
        <v>1405</v>
      </c>
      <c r="AF742" s="3" t="s">
        <v>1405</v>
      </c>
      <c r="AG742" s="3" t="s">
        <v>1405</v>
      </c>
      <c r="AH742" s="3" t="s">
        <v>1405</v>
      </c>
      <c r="AI742" s="3" t="s">
        <v>1405</v>
      </c>
      <c r="AJ742" s="3" t="s">
        <v>1405</v>
      </c>
      <c r="AK742" s="3" t="s">
        <v>1405</v>
      </c>
      <c r="AL742" s="3" t="s">
        <v>1405</v>
      </c>
      <c r="AM742" s="3" t="s">
        <v>1405</v>
      </c>
      <c r="AN742" s="3" t="s">
        <v>1405</v>
      </c>
      <c r="AO742" s="3" t="s">
        <v>1405</v>
      </c>
      <c r="AP742" s="3" t="s">
        <v>1405</v>
      </c>
      <c r="AQ742" s="3" t="s">
        <v>1405</v>
      </c>
      <c r="AR742" s="3" t="s">
        <v>1405</v>
      </c>
      <c r="AS742" s="3" t="s">
        <v>1405</v>
      </c>
      <c r="AT742" s="3" t="s">
        <v>1405</v>
      </c>
      <c r="AU742" s="3" t="s">
        <v>1405</v>
      </c>
      <c r="AV742" s="3" t="s">
        <v>1405</v>
      </c>
      <c r="AW742" s="3" t="s">
        <v>1405</v>
      </c>
      <c r="AX742" s="3" t="s">
        <v>1405</v>
      </c>
      <c r="AY742" s="3" t="s">
        <v>1405</v>
      </c>
      <c r="AZ742" s="3" t="s">
        <v>1405</v>
      </c>
      <c r="BA742" s="3" t="s">
        <v>1405</v>
      </c>
      <c r="BB742" s="3" t="s">
        <v>1405</v>
      </c>
      <c r="BC742" s="3" t="s">
        <v>1405</v>
      </c>
      <c r="BD742" s="3" t="s">
        <v>1405</v>
      </c>
      <c r="BE742" s="3" t="s">
        <v>1405</v>
      </c>
      <c r="BF742" s="3" t="s">
        <v>1405</v>
      </c>
      <c r="BG742" s="3" t="s">
        <v>1405</v>
      </c>
      <c r="BH742" s="3" t="s">
        <v>1405</v>
      </c>
      <c r="BI742" s="3" t="s">
        <v>1405</v>
      </c>
      <c r="BJ742" s="3" t="s">
        <v>1405</v>
      </c>
      <c r="BK742" s="3" t="s">
        <v>1405</v>
      </c>
      <c r="BL742" s="3" t="s">
        <v>1405</v>
      </c>
      <c r="BM742" s="3" t="s">
        <v>1405</v>
      </c>
      <c r="BN742" s="3" t="s">
        <v>1405</v>
      </c>
      <c r="BO742" s="3" t="s">
        <v>1405</v>
      </c>
      <c r="BP742" s="3" t="s">
        <v>1405</v>
      </c>
      <c r="BQ742" s="3" t="s">
        <v>1405</v>
      </c>
      <c r="BR742" s="3" t="s">
        <v>1405</v>
      </c>
      <c r="BS742" s="3" t="s">
        <v>1405</v>
      </c>
      <c r="BT742" s="3" t="s">
        <v>1405</v>
      </c>
      <c r="BU742" s="3" t="str">
        <f t="shared" si="180"/>
        <v/>
      </c>
      <c r="BV742" s="3" t="str">
        <f t="shared" si="180"/>
        <v/>
      </c>
      <c r="BW742" s="3" t="str">
        <f t="shared" si="180"/>
        <v/>
      </c>
      <c r="BX742" s="3" t="str">
        <f t="shared" si="180"/>
        <v/>
      </c>
      <c r="BY742" s="3" t="str">
        <f t="shared" si="180"/>
        <v/>
      </c>
      <c r="BZ742" s="3" t="str">
        <f t="shared" si="180"/>
        <v/>
      </c>
      <c r="CA742" s="3" t="str">
        <f t="shared" si="180"/>
        <v>95. USED AS A REACTANT</v>
      </c>
      <c r="CB742" s="3" t="str">
        <f t="shared" ref="CB742:CQ796" si="185">IF(Z742="Yes", CB$1,"")</f>
        <v/>
      </c>
      <c r="CC742" s="3" t="str">
        <f t="shared" si="179"/>
        <v>97. P102  RAW MATERIALS</v>
      </c>
      <c r="CD742" s="3" t="str">
        <f t="shared" si="179"/>
        <v/>
      </c>
      <c r="CE742" s="3" t="str">
        <f t="shared" si="179"/>
        <v/>
      </c>
      <c r="CF742" s="3" t="str">
        <f t="shared" si="179"/>
        <v/>
      </c>
      <c r="CG742" s="3" t="str">
        <f t="shared" si="179"/>
        <v/>
      </c>
      <c r="CH742" s="3" t="str">
        <f t="shared" si="179"/>
        <v/>
      </c>
      <c r="CI742" s="3" t="str">
        <f t="shared" si="179"/>
        <v/>
      </c>
      <c r="CJ742" s="3" t="str">
        <f t="shared" si="179"/>
        <v/>
      </c>
      <c r="CK742" s="3" t="str">
        <f t="shared" si="179"/>
        <v/>
      </c>
      <c r="CL742" s="3" t="str">
        <f t="shared" si="179"/>
        <v/>
      </c>
      <c r="CM742" s="3" t="str">
        <f t="shared" si="179"/>
        <v/>
      </c>
      <c r="CN742" s="3" t="str">
        <f t="shared" si="179"/>
        <v/>
      </c>
      <c r="CO742" s="3" t="str">
        <f t="shared" si="179"/>
        <v/>
      </c>
      <c r="CP742" s="3" t="str">
        <f t="shared" si="184"/>
        <v/>
      </c>
      <c r="CQ742" s="3" t="str">
        <f t="shared" si="184"/>
        <v/>
      </c>
      <c r="CR742" s="3" t="str">
        <f t="shared" si="183"/>
        <v/>
      </c>
      <c r="CS742" s="3" t="str">
        <f t="shared" si="183"/>
        <v/>
      </c>
      <c r="CT742" s="3" t="str">
        <f t="shared" si="183"/>
        <v/>
      </c>
      <c r="CU742" s="3" t="str">
        <f t="shared" si="183"/>
        <v/>
      </c>
      <c r="CV742" s="3" t="str">
        <f t="shared" si="183"/>
        <v/>
      </c>
      <c r="CW742" s="3" t="str">
        <f t="shared" si="183"/>
        <v/>
      </c>
      <c r="CX742" s="3" t="str">
        <f t="shared" si="183"/>
        <v/>
      </c>
      <c r="CY742" s="3" t="str">
        <f t="shared" si="183"/>
        <v/>
      </c>
      <c r="CZ742" s="3" t="str">
        <f t="shared" si="183"/>
        <v/>
      </c>
      <c r="DA742" s="3" t="str">
        <f t="shared" si="176"/>
        <v/>
      </c>
      <c r="DB742" s="3" t="str">
        <f t="shared" si="176"/>
        <v/>
      </c>
      <c r="DC742" s="3" t="str">
        <f t="shared" si="176"/>
        <v/>
      </c>
      <c r="DD742" s="3" t="str">
        <f t="shared" si="174"/>
        <v/>
      </c>
      <c r="DE742" s="3" t="str">
        <f t="shared" si="174"/>
        <v/>
      </c>
      <c r="DF742" s="3" t="str">
        <f t="shared" si="174"/>
        <v/>
      </c>
      <c r="DG742" s="3" t="str">
        <f t="shared" si="174"/>
        <v/>
      </c>
      <c r="DH742" s="3" t="str">
        <f t="shared" si="174"/>
        <v/>
      </c>
      <c r="DI742" s="3" t="str">
        <f t="shared" si="174"/>
        <v/>
      </c>
      <c r="DJ742" s="3" t="str">
        <f t="shared" si="182"/>
        <v/>
      </c>
      <c r="DK742" s="3" t="str">
        <f t="shared" si="182"/>
        <v/>
      </c>
      <c r="DL742" s="3" t="str">
        <f t="shared" si="182"/>
        <v/>
      </c>
      <c r="DM742" s="3" t="str">
        <f t="shared" si="182"/>
        <v/>
      </c>
      <c r="DN742" s="3" t="str">
        <f t="shared" si="182"/>
        <v/>
      </c>
      <c r="DO742" s="3" t="str">
        <f t="shared" si="171"/>
        <v/>
      </c>
      <c r="DP742" s="3" t="str">
        <f t="shared" si="171"/>
        <v/>
      </c>
      <c r="DQ742" s="3" t="str">
        <f t="shared" si="171"/>
        <v/>
      </c>
      <c r="DR742" s="3" t="str">
        <f t="shared" si="177"/>
        <v/>
      </c>
      <c r="DS742" s="3" t="str">
        <f t="shared" si="177"/>
        <v/>
      </c>
      <c r="DT742" s="3" t="str">
        <f t="shared" si="177"/>
        <v/>
      </c>
      <c r="DU742" s="3" t="str">
        <f t="shared" si="177"/>
        <v/>
      </c>
      <c r="DV742" s="3" t="str">
        <f t="shared" si="177"/>
        <v/>
      </c>
    </row>
    <row r="743" spans="1:126" ht="105">
      <c r="A743" t="s">
        <v>115</v>
      </c>
      <c r="B743">
        <v>2018</v>
      </c>
      <c r="C743" t="s">
        <v>114</v>
      </c>
      <c r="D743">
        <v>106990</v>
      </c>
      <c r="E743" s="31">
        <v>1318217257714</v>
      </c>
      <c r="F743" t="s">
        <v>284</v>
      </c>
      <c r="G743">
        <v>326220</v>
      </c>
      <c r="H743" t="s">
        <v>286</v>
      </c>
      <c r="I743" t="s">
        <v>287</v>
      </c>
      <c r="J743" t="s">
        <v>288</v>
      </c>
      <c r="K743" t="s">
        <v>290</v>
      </c>
      <c r="L743">
        <v>69001</v>
      </c>
      <c r="M743" s="3" t="str">
        <f t="shared" si="178"/>
        <v>101. ADDED AS A FORMULATION COMPONENT, 102. P201  ADDITIVES</v>
      </c>
      <c r="N743" s="3" t="s">
        <v>69</v>
      </c>
      <c r="O743" s="3" t="s">
        <v>1444</v>
      </c>
      <c r="P743">
        <v>0</v>
      </c>
      <c r="Q743">
        <v>5.8999999999999999E-3</v>
      </c>
      <c r="R743">
        <v>5.8999999999999999E-3</v>
      </c>
      <c r="S743" s="3" t="s">
        <v>1405</v>
      </c>
      <c r="T743" s="3" t="s">
        <v>1405</v>
      </c>
      <c r="U743" s="3" t="s">
        <v>1405</v>
      </c>
      <c r="V743" s="3" t="s">
        <v>1405</v>
      </c>
      <c r="W743" s="3" t="s">
        <v>1405</v>
      </c>
      <c r="X743" s="3" t="s">
        <v>1405</v>
      </c>
      <c r="Y743" s="3" t="s">
        <v>1405</v>
      </c>
      <c r="Z743" s="3" t="s">
        <v>1405</v>
      </c>
      <c r="AA743" s="3" t="s">
        <v>1405</v>
      </c>
      <c r="AB743" s="3" t="s">
        <v>1405</v>
      </c>
      <c r="AC743" s="3" t="s">
        <v>1405</v>
      </c>
      <c r="AD743" s="3" t="s">
        <v>1405</v>
      </c>
      <c r="AE743" s="3" t="s">
        <v>1407</v>
      </c>
      <c r="AF743" s="3" t="s">
        <v>1407</v>
      </c>
      <c r="AG743" s="3" t="s">
        <v>1405</v>
      </c>
      <c r="AH743" s="3" t="s">
        <v>1405</v>
      </c>
      <c r="AI743" s="3" t="s">
        <v>1405</v>
      </c>
      <c r="AJ743" s="3" t="s">
        <v>1405</v>
      </c>
      <c r="AK743" s="3" t="s">
        <v>1405</v>
      </c>
      <c r="AL743" s="3" t="s">
        <v>1405</v>
      </c>
      <c r="AM743" s="3" t="s">
        <v>1405</v>
      </c>
      <c r="AN743" s="3" t="s">
        <v>1405</v>
      </c>
      <c r="AO743" s="3" t="s">
        <v>1405</v>
      </c>
      <c r="AP743" s="3" t="s">
        <v>1405</v>
      </c>
      <c r="AQ743" s="3" t="s">
        <v>1405</v>
      </c>
      <c r="AR743" s="3" t="s">
        <v>1405</v>
      </c>
      <c r="AS743" s="3" t="s">
        <v>1405</v>
      </c>
      <c r="AT743" s="3" t="s">
        <v>1405</v>
      </c>
      <c r="AU743" s="3" t="s">
        <v>1405</v>
      </c>
      <c r="AV743" s="3" t="s">
        <v>1405</v>
      </c>
      <c r="AW743" s="3" t="s">
        <v>1405</v>
      </c>
      <c r="AX743" s="3" t="s">
        <v>1405</v>
      </c>
      <c r="AY743" s="3" t="s">
        <v>1405</v>
      </c>
      <c r="AZ743" s="3" t="s">
        <v>1405</v>
      </c>
      <c r="BA743" s="3" t="s">
        <v>1405</v>
      </c>
      <c r="BB743" s="3" t="s">
        <v>1405</v>
      </c>
      <c r="BC743" s="3" t="s">
        <v>1405</v>
      </c>
      <c r="BD743" s="3" t="s">
        <v>1405</v>
      </c>
      <c r="BE743" s="3" t="s">
        <v>1405</v>
      </c>
      <c r="BF743" s="3" t="s">
        <v>1405</v>
      </c>
      <c r="BG743" s="3" t="s">
        <v>1405</v>
      </c>
      <c r="BH743" s="3" t="s">
        <v>1405</v>
      </c>
      <c r="BI743" s="3" t="s">
        <v>1405</v>
      </c>
      <c r="BJ743" s="3" t="s">
        <v>1405</v>
      </c>
      <c r="BK743" s="3" t="s">
        <v>1405</v>
      </c>
      <c r="BL743" s="3" t="s">
        <v>1405</v>
      </c>
      <c r="BM743" s="3" t="s">
        <v>1405</v>
      </c>
      <c r="BN743" s="3" t="s">
        <v>1405</v>
      </c>
      <c r="BO743" s="3" t="s">
        <v>1405</v>
      </c>
      <c r="BP743" s="3" t="s">
        <v>1405</v>
      </c>
      <c r="BQ743" s="3" t="s">
        <v>1405</v>
      </c>
      <c r="BR743" s="3" t="s">
        <v>1405</v>
      </c>
      <c r="BS743" s="3" t="s">
        <v>1405</v>
      </c>
      <c r="BT743" s="3" t="s">
        <v>1405</v>
      </c>
      <c r="BU743" s="3" t="str">
        <f t="shared" ref="BU743:CA779" si="186">IF(S743="Yes", BU$1,"")</f>
        <v/>
      </c>
      <c r="BV743" s="3" t="str">
        <f t="shared" si="186"/>
        <v/>
      </c>
      <c r="BW743" s="3" t="str">
        <f t="shared" si="186"/>
        <v/>
      </c>
      <c r="BX743" s="3" t="str">
        <f t="shared" si="186"/>
        <v/>
      </c>
      <c r="BY743" s="3" t="str">
        <f t="shared" si="186"/>
        <v/>
      </c>
      <c r="BZ743" s="3" t="str">
        <f t="shared" si="186"/>
        <v/>
      </c>
      <c r="CA743" s="3" t="str">
        <f t="shared" si="186"/>
        <v/>
      </c>
      <c r="CB743" s="3" t="str">
        <f t="shared" si="185"/>
        <v/>
      </c>
      <c r="CC743" s="3" t="str">
        <f t="shared" si="179"/>
        <v/>
      </c>
      <c r="CD743" s="3" t="str">
        <f t="shared" si="179"/>
        <v/>
      </c>
      <c r="CE743" s="3" t="str">
        <f t="shared" si="179"/>
        <v/>
      </c>
      <c r="CF743" s="3" t="str">
        <f t="shared" si="179"/>
        <v/>
      </c>
      <c r="CG743" s="3" t="str">
        <f t="shared" si="179"/>
        <v>101. ADDED AS A FORMULATION COMPONENT</v>
      </c>
      <c r="CH743" s="3" t="str">
        <f t="shared" si="179"/>
        <v>102. P201  ADDITIVES</v>
      </c>
      <c r="CI743" s="3" t="str">
        <f t="shared" si="179"/>
        <v/>
      </c>
      <c r="CJ743" s="3" t="str">
        <f t="shared" si="179"/>
        <v/>
      </c>
      <c r="CK743" s="3" t="str">
        <f t="shared" si="179"/>
        <v/>
      </c>
      <c r="CL743" s="3" t="str">
        <f t="shared" si="179"/>
        <v/>
      </c>
      <c r="CM743" s="3" t="str">
        <f t="shared" si="179"/>
        <v/>
      </c>
      <c r="CN743" s="3" t="str">
        <f t="shared" si="179"/>
        <v/>
      </c>
      <c r="CO743" s="3" t="str">
        <f t="shared" si="179"/>
        <v/>
      </c>
      <c r="CP743" s="3" t="str">
        <f t="shared" si="184"/>
        <v/>
      </c>
      <c r="CQ743" s="3" t="str">
        <f t="shared" si="184"/>
        <v/>
      </c>
      <c r="CR743" s="3" t="str">
        <f t="shared" si="183"/>
        <v/>
      </c>
      <c r="CS743" s="3" t="str">
        <f t="shared" si="183"/>
        <v/>
      </c>
      <c r="CT743" s="3" t="str">
        <f t="shared" si="183"/>
        <v/>
      </c>
      <c r="CU743" s="3" t="str">
        <f t="shared" si="183"/>
        <v/>
      </c>
      <c r="CV743" s="3" t="str">
        <f t="shared" si="183"/>
        <v/>
      </c>
      <c r="CW743" s="3" t="str">
        <f t="shared" si="183"/>
        <v/>
      </c>
      <c r="CX743" s="3" t="str">
        <f t="shared" si="183"/>
        <v/>
      </c>
      <c r="CY743" s="3" t="str">
        <f t="shared" si="183"/>
        <v/>
      </c>
      <c r="CZ743" s="3" t="str">
        <f t="shared" si="183"/>
        <v/>
      </c>
      <c r="DA743" s="3" t="str">
        <f t="shared" si="176"/>
        <v/>
      </c>
      <c r="DB743" s="3" t="str">
        <f t="shared" si="176"/>
        <v/>
      </c>
      <c r="DC743" s="3" t="str">
        <f t="shared" si="176"/>
        <v/>
      </c>
      <c r="DD743" s="3" t="str">
        <f t="shared" si="174"/>
        <v/>
      </c>
      <c r="DE743" s="3" t="str">
        <f t="shared" si="174"/>
        <v/>
      </c>
      <c r="DF743" s="3" t="str">
        <f t="shared" si="174"/>
        <v/>
      </c>
      <c r="DG743" s="3" t="str">
        <f t="shared" si="174"/>
        <v/>
      </c>
      <c r="DH743" s="3" t="str">
        <f t="shared" si="174"/>
        <v/>
      </c>
      <c r="DI743" s="3" t="str">
        <f t="shared" si="174"/>
        <v/>
      </c>
      <c r="DJ743" s="3" t="str">
        <f t="shared" si="182"/>
        <v/>
      </c>
      <c r="DK743" s="3" t="str">
        <f t="shared" si="182"/>
        <v/>
      </c>
      <c r="DL743" s="3" t="str">
        <f t="shared" si="182"/>
        <v/>
      </c>
      <c r="DM743" s="3" t="str">
        <f t="shared" si="182"/>
        <v/>
      </c>
      <c r="DN743" s="3" t="str">
        <f t="shared" si="182"/>
        <v/>
      </c>
      <c r="DO743" s="3" t="str">
        <f t="shared" si="171"/>
        <v/>
      </c>
      <c r="DP743" s="3" t="str">
        <f t="shared" si="171"/>
        <v/>
      </c>
      <c r="DQ743" s="3" t="str">
        <f t="shared" si="171"/>
        <v/>
      </c>
      <c r="DR743" s="3" t="str">
        <f t="shared" si="177"/>
        <v/>
      </c>
      <c r="DS743" s="3" t="str">
        <f t="shared" si="177"/>
        <v/>
      </c>
      <c r="DT743" s="3" t="str">
        <f t="shared" si="177"/>
        <v/>
      </c>
      <c r="DU743" s="3" t="str">
        <f t="shared" si="177"/>
        <v/>
      </c>
      <c r="DV743" s="3" t="str">
        <f t="shared" si="177"/>
        <v/>
      </c>
    </row>
    <row r="744" spans="1:126" ht="45">
      <c r="A744" t="s">
        <v>115</v>
      </c>
      <c r="B744">
        <v>2016</v>
      </c>
      <c r="C744" t="s">
        <v>114</v>
      </c>
      <c r="D744">
        <v>106990</v>
      </c>
      <c r="E744" s="31">
        <v>1316215714623</v>
      </c>
      <c r="F744" t="s">
        <v>292</v>
      </c>
      <c r="G744">
        <v>324110</v>
      </c>
      <c r="H744" t="s">
        <v>294</v>
      </c>
      <c r="I744" t="s">
        <v>295</v>
      </c>
      <c r="J744" t="s">
        <v>296</v>
      </c>
      <c r="K744" t="s">
        <v>148</v>
      </c>
      <c r="L744">
        <v>77506</v>
      </c>
      <c r="M744" s="3" t="str">
        <f t="shared" si="178"/>
        <v>89. PRODUCE THE CHEMICAL, 94. AS A MANUFACTURED IMPURITY</v>
      </c>
      <c r="N744" s="3" t="s">
        <v>1419</v>
      </c>
      <c r="O744" s="84" t="s">
        <v>1446</v>
      </c>
      <c r="P744">
        <v>221.37</v>
      </c>
      <c r="Q744">
        <v>5604.13</v>
      </c>
      <c r="R744">
        <v>5825.5</v>
      </c>
      <c r="S744" s="3" t="s">
        <v>1407</v>
      </c>
      <c r="T744" s="3" t="s">
        <v>1405</v>
      </c>
      <c r="U744" s="3" t="s">
        <v>1405</v>
      </c>
      <c r="V744" s="3" t="s">
        <v>1405</v>
      </c>
      <c r="W744" s="3" t="s">
        <v>1405</v>
      </c>
      <c r="X744" s="3" t="s">
        <v>1407</v>
      </c>
      <c r="Y744" s="3" t="s">
        <v>1405</v>
      </c>
      <c r="AE744" s="3" t="s">
        <v>1405</v>
      </c>
      <c r="AR744" s="3" t="s">
        <v>1405</v>
      </c>
      <c r="AS744" s="3" t="s">
        <v>1405</v>
      </c>
      <c r="AT744" s="3" t="s">
        <v>1405</v>
      </c>
      <c r="AV744" s="3" t="s">
        <v>1405</v>
      </c>
      <c r="BD744" s="3" t="s">
        <v>1405</v>
      </c>
      <c r="BK744" s="3" t="s">
        <v>1405</v>
      </c>
      <c r="BU744" s="3" t="str">
        <f t="shared" si="186"/>
        <v>89. PRODUCE THE CHEMICAL</v>
      </c>
      <c r="BV744" s="3" t="str">
        <f t="shared" si="186"/>
        <v/>
      </c>
      <c r="BW744" s="3" t="str">
        <f t="shared" si="186"/>
        <v/>
      </c>
      <c r="BX744" s="3" t="str">
        <f t="shared" si="186"/>
        <v/>
      </c>
      <c r="BY744" s="3" t="str">
        <f t="shared" si="186"/>
        <v/>
      </c>
      <c r="BZ744" s="3" t="str">
        <f t="shared" si="186"/>
        <v>94. AS A MANUFACTURED IMPURITY</v>
      </c>
      <c r="CA744" s="3" t="str">
        <f t="shared" si="186"/>
        <v/>
      </c>
      <c r="CB744" s="3" t="str">
        <f t="shared" si="185"/>
        <v/>
      </c>
      <c r="CC744" s="3" t="str">
        <f t="shared" si="179"/>
        <v/>
      </c>
      <c r="CD744" s="3" t="str">
        <f t="shared" si="179"/>
        <v/>
      </c>
      <c r="CE744" s="3" t="str">
        <f t="shared" si="179"/>
        <v/>
      </c>
      <c r="CF744" s="3" t="str">
        <f t="shared" si="179"/>
        <v/>
      </c>
      <c r="CG744" s="3" t="str">
        <f t="shared" si="179"/>
        <v/>
      </c>
      <c r="CH744" s="3" t="str">
        <f t="shared" si="179"/>
        <v/>
      </c>
      <c r="CI744" s="3" t="str">
        <f t="shared" si="179"/>
        <v/>
      </c>
      <c r="CJ744" s="3" t="str">
        <f t="shared" si="179"/>
        <v/>
      </c>
      <c r="CK744" s="3" t="str">
        <f t="shared" si="179"/>
        <v/>
      </c>
      <c r="CL744" s="3" t="str">
        <f t="shared" si="179"/>
        <v/>
      </c>
      <c r="CM744" s="3" t="str">
        <f t="shared" si="179"/>
        <v/>
      </c>
      <c r="CN744" s="3" t="str">
        <f t="shared" si="179"/>
        <v/>
      </c>
      <c r="CO744" s="3" t="str">
        <f t="shared" si="179"/>
        <v/>
      </c>
      <c r="CP744" s="3" t="str">
        <f t="shared" si="184"/>
        <v/>
      </c>
      <c r="CQ744" s="3" t="str">
        <f t="shared" si="184"/>
        <v/>
      </c>
      <c r="CR744" s="3" t="str">
        <f t="shared" si="183"/>
        <v/>
      </c>
      <c r="CS744" s="3" t="str">
        <f t="shared" si="183"/>
        <v/>
      </c>
      <c r="CT744" s="3" t="str">
        <f t="shared" si="183"/>
        <v/>
      </c>
      <c r="CU744" s="3" t="str">
        <f t="shared" si="183"/>
        <v/>
      </c>
      <c r="CV744" s="3" t="str">
        <f t="shared" si="183"/>
        <v/>
      </c>
      <c r="CW744" s="3" t="str">
        <f t="shared" si="183"/>
        <v/>
      </c>
      <c r="CX744" s="3" t="str">
        <f t="shared" si="183"/>
        <v/>
      </c>
      <c r="CY744" s="3" t="str">
        <f t="shared" si="183"/>
        <v/>
      </c>
      <c r="CZ744" s="3" t="str">
        <f t="shared" si="183"/>
        <v/>
      </c>
      <c r="DA744" s="3" t="str">
        <f t="shared" si="176"/>
        <v/>
      </c>
      <c r="DB744" s="3" t="str">
        <f t="shared" si="176"/>
        <v/>
      </c>
      <c r="DC744" s="3" t="str">
        <f t="shared" si="176"/>
        <v/>
      </c>
      <c r="DD744" s="3" t="str">
        <f t="shared" si="174"/>
        <v/>
      </c>
      <c r="DE744" s="3" t="str">
        <f t="shared" si="174"/>
        <v/>
      </c>
      <c r="DF744" s="3" t="str">
        <f t="shared" si="174"/>
        <v/>
      </c>
      <c r="DG744" s="3" t="str">
        <f t="shared" ref="DG744:DS775" si="187">IF(BE744="Yes", DG$1,"")</f>
        <v/>
      </c>
      <c r="DH744" s="3" t="str">
        <f t="shared" si="187"/>
        <v/>
      </c>
      <c r="DI744" s="3" t="str">
        <f t="shared" si="187"/>
        <v/>
      </c>
      <c r="DJ744" s="3" t="str">
        <f t="shared" si="182"/>
        <v/>
      </c>
      <c r="DK744" s="3" t="str">
        <f t="shared" si="182"/>
        <v/>
      </c>
      <c r="DL744" s="3" t="str">
        <f t="shared" si="182"/>
        <v/>
      </c>
      <c r="DM744" s="3" t="str">
        <f t="shared" si="182"/>
        <v/>
      </c>
      <c r="DN744" s="3" t="str">
        <f t="shared" si="182"/>
        <v/>
      </c>
      <c r="DO744" s="3" t="str">
        <f t="shared" si="171"/>
        <v/>
      </c>
      <c r="DP744" s="3" t="str">
        <f t="shared" si="171"/>
        <v/>
      </c>
      <c r="DQ744" s="3" t="str">
        <f t="shared" si="171"/>
        <v/>
      </c>
      <c r="DR744" s="3" t="str">
        <f t="shared" si="177"/>
        <v/>
      </c>
      <c r="DS744" s="3" t="str">
        <f t="shared" si="177"/>
        <v/>
      </c>
      <c r="DT744" s="3" t="str">
        <f t="shared" si="177"/>
        <v/>
      </c>
      <c r="DU744" s="3" t="str">
        <f t="shared" si="177"/>
        <v/>
      </c>
      <c r="DV744" s="3" t="str">
        <f t="shared" si="177"/>
        <v/>
      </c>
    </row>
    <row r="745" spans="1:126" ht="45">
      <c r="A745" t="s">
        <v>115</v>
      </c>
      <c r="B745">
        <v>2017</v>
      </c>
      <c r="C745" t="s">
        <v>114</v>
      </c>
      <c r="D745">
        <v>106990</v>
      </c>
      <c r="E745" s="31">
        <v>1317216540157</v>
      </c>
      <c r="F745" t="s">
        <v>292</v>
      </c>
      <c r="G745">
        <v>324110</v>
      </c>
      <c r="H745" t="s">
        <v>294</v>
      </c>
      <c r="I745" t="s">
        <v>295</v>
      </c>
      <c r="J745" t="s">
        <v>296</v>
      </c>
      <c r="K745" t="s">
        <v>148</v>
      </c>
      <c r="L745">
        <v>77506</v>
      </c>
      <c r="M745" s="3" t="str">
        <f t="shared" si="178"/>
        <v>89. PRODUCE THE CHEMICAL, 94. AS A MANUFACTURED IMPURITY</v>
      </c>
      <c r="N745" s="3" t="s">
        <v>1419</v>
      </c>
      <c r="O745" s="84" t="s">
        <v>1446</v>
      </c>
      <c r="P745">
        <v>196.02289999999999</v>
      </c>
      <c r="Q745">
        <v>483.02499999999998</v>
      </c>
      <c r="R745">
        <v>679.04790000000003</v>
      </c>
      <c r="S745" s="3" t="s">
        <v>1407</v>
      </c>
      <c r="T745" s="3" t="s">
        <v>1405</v>
      </c>
      <c r="U745" s="3" t="s">
        <v>1405</v>
      </c>
      <c r="V745" s="3" t="s">
        <v>1405</v>
      </c>
      <c r="W745" s="3" t="s">
        <v>1405</v>
      </c>
      <c r="X745" s="3" t="s">
        <v>1407</v>
      </c>
      <c r="Y745" s="3" t="s">
        <v>1405</v>
      </c>
      <c r="AE745" s="3" t="s">
        <v>1405</v>
      </c>
      <c r="AR745" s="3" t="s">
        <v>1405</v>
      </c>
      <c r="AS745" s="3" t="s">
        <v>1405</v>
      </c>
      <c r="AT745" s="3" t="s">
        <v>1405</v>
      </c>
      <c r="AV745" s="3" t="s">
        <v>1405</v>
      </c>
      <c r="BD745" s="3" t="s">
        <v>1405</v>
      </c>
      <c r="BK745" s="3" t="s">
        <v>1405</v>
      </c>
      <c r="BU745" s="3" t="str">
        <f t="shared" si="186"/>
        <v>89. PRODUCE THE CHEMICAL</v>
      </c>
      <c r="BV745" s="3" t="str">
        <f t="shared" si="186"/>
        <v/>
      </c>
      <c r="BW745" s="3" t="str">
        <f t="shared" si="186"/>
        <v/>
      </c>
      <c r="BX745" s="3" t="str">
        <f t="shared" si="186"/>
        <v/>
      </c>
      <c r="BY745" s="3" t="str">
        <f t="shared" si="186"/>
        <v/>
      </c>
      <c r="BZ745" s="3" t="str">
        <f t="shared" si="186"/>
        <v>94. AS A MANUFACTURED IMPURITY</v>
      </c>
      <c r="CA745" s="3" t="str">
        <f t="shared" si="186"/>
        <v/>
      </c>
      <c r="CB745" s="3" t="str">
        <f t="shared" si="185"/>
        <v/>
      </c>
      <c r="CC745" s="3" t="str">
        <f t="shared" si="179"/>
        <v/>
      </c>
      <c r="CD745" s="3" t="str">
        <f t="shared" si="179"/>
        <v/>
      </c>
      <c r="CE745" s="3" t="str">
        <f t="shared" si="179"/>
        <v/>
      </c>
      <c r="CF745" s="3" t="str">
        <f t="shared" si="179"/>
        <v/>
      </c>
      <c r="CG745" s="3" t="str">
        <f t="shared" si="179"/>
        <v/>
      </c>
      <c r="CH745" s="3" t="str">
        <f t="shared" si="179"/>
        <v/>
      </c>
      <c r="CI745" s="3" t="str">
        <f t="shared" si="179"/>
        <v/>
      </c>
      <c r="CJ745" s="3" t="str">
        <f t="shared" si="179"/>
        <v/>
      </c>
      <c r="CK745" s="3" t="str">
        <f t="shared" si="179"/>
        <v/>
      </c>
      <c r="CL745" s="3" t="str">
        <f t="shared" si="179"/>
        <v/>
      </c>
      <c r="CM745" s="3" t="str">
        <f t="shared" si="179"/>
        <v/>
      </c>
      <c r="CN745" s="3" t="str">
        <f t="shared" si="179"/>
        <v/>
      </c>
      <c r="CO745" s="3" t="str">
        <f t="shared" si="179"/>
        <v/>
      </c>
      <c r="CP745" s="3" t="str">
        <f t="shared" si="184"/>
        <v/>
      </c>
      <c r="CQ745" s="3" t="str">
        <f t="shared" si="184"/>
        <v/>
      </c>
      <c r="CR745" s="3" t="str">
        <f t="shared" si="183"/>
        <v/>
      </c>
      <c r="CS745" s="3" t="str">
        <f t="shared" si="183"/>
        <v/>
      </c>
      <c r="CT745" s="3" t="str">
        <f t="shared" si="183"/>
        <v/>
      </c>
      <c r="CU745" s="3" t="str">
        <f t="shared" si="183"/>
        <v/>
      </c>
      <c r="CV745" s="3" t="str">
        <f t="shared" si="183"/>
        <v/>
      </c>
      <c r="CW745" s="3" t="str">
        <f t="shared" si="183"/>
        <v/>
      </c>
      <c r="CX745" s="3" t="str">
        <f t="shared" si="183"/>
        <v/>
      </c>
      <c r="CY745" s="3" t="str">
        <f t="shared" si="183"/>
        <v/>
      </c>
      <c r="CZ745" s="3" t="str">
        <f t="shared" si="183"/>
        <v/>
      </c>
      <c r="DA745" s="3" t="str">
        <f t="shared" si="176"/>
        <v/>
      </c>
      <c r="DB745" s="3" t="str">
        <f t="shared" si="176"/>
        <v/>
      </c>
      <c r="DC745" s="3" t="str">
        <f t="shared" si="176"/>
        <v/>
      </c>
      <c r="DD745" s="3" t="str">
        <f t="shared" si="176"/>
        <v/>
      </c>
      <c r="DE745" s="3" t="str">
        <f t="shared" si="176"/>
        <v/>
      </c>
      <c r="DF745" s="3" t="str">
        <f t="shared" si="176"/>
        <v/>
      </c>
      <c r="DG745" s="3" t="str">
        <f t="shared" si="187"/>
        <v/>
      </c>
      <c r="DH745" s="3" t="str">
        <f t="shared" si="187"/>
        <v/>
      </c>
      <c r="DI745" s="3" t="str">
        <f t="shared" si="187"/>
        <v/>
      </c>
      <c r="DJ745" s="3" t="str">
        <f t="shared" si="182"/>
        <v/>
      </c>
      <c r="DK745" s="3" t="str">
        <f t="shared" si="182"/>
        <v/>
      </c>
      <c r="DL745" s="3" t="str">
        <f t="shared" si="182"/>
        <v/>
      </c>
      <c r="DM745" s="3" t="str">
        <f t="shared" si="182"/>
        <v/>
      </c>
      <c r="DN745" s="3" t="str">
        <f t="shared" si="182"/>
        <v/>
      </c>
      <c r="DO745" s="3" t="str">
        <f t="shared" si="171"/>
        <v/>
      </c>
      <c r="DP745" s="3" t="str">
        <f t="shared" si="171"/>
        <v/>
      </c>
      <c r="DQ745" s="3" t="str">
        <f t="shared" si="171"/>
        <v/>
      </c>
      <c r="DR745" s="3" t="str">
        <f t="shared" si="177"/>
        <v/>
      </c>
      <c r="DS745" s="3" t="str">
        <f t="shared" si="177"/>
        <v/>
      </c>
      <c r="DT745" s="3" t="str">
        <f t="shared" si="177"/>
        <v/>
      </c>
      <c r="DU745" s="3" t="str">
        <f t="shared" si="177"/>
        <v/>
      </c>
      <c r="DV745" s="3" t="str">
        <f t="shared" si="177"/>
        <v/>
      </c>
    </row>
    <row r="746" spans="1:126" ht="75">
      <c r="A746" t="s">
        <v>115</v>
      </c>
      <c r="B746">
        <v>2018</v>
      </c>
      <c r="C746" t="s">
        <v>114</v>
      </c>
      <c r="D746">
        <v>106990</v>
      </c>
      <c r="E746" s="31">
        <v>1318217213925</v>
      </c>
      <c r="F746" t="s">
        <v>292</v>
      </c>
      <c r="G746">
        <v>324110</v>
      </c>
      <c r="H746" t="s">
        <v>294</v>
      </c>
      <c r="I746" t="s">
        <v>295</v>
      </c>
      <c r="J746" t="s">
        <v>296</v>
      </c>
      <c r="K746" t="s">
        <v>148</v>
      </c>
      <c r="L746">
        <v>77506</v>
      </c>
      <c r="M746" s="3" t="str">
        <f t="shared" si="178"/>
        <v>89. PRODUCE THE CHEMICAL, 94. AS A MANUFACTURED IMPURITY, 95. USED AS A REACTANT, 97. P102  RAW MATERIALS, 116. AS A PROCESS IMPURITY</v>
      </c>
      <c r="N746" s="3" t="s">
        <v>1419</v>
      </c>
      <c r="O746" s="84" t="s">
        <v>1446</v>
      </c>
      <c r="P746">
        <v>92.8</v>
      </c>
      <c r="Q746">
        <v>1720</v>
      </c>
      <c r="R746">
        <v>1812.8</v>
      </c>
      <c r="S746" s="3" t="s">
        <v>1407</v>
      </c>
      <c r="T746" s="3" t="s">
        <v>1405</v>
      </c>
      <c r="U746" s="3" t="s">
        <v>1405</v>
      </c>
      <c r="V746" s="3" t="s">
        <v>1405</v>
      </c>
      <c r="W746" s="3" t="s">
        <v>1405</v>
      </c>
      <c r="X746" s="3" t="s">
        <v>1407</v>
      </c>
      <c r="Y746" s="3" t="s">
        <v>1407</v>
      </c>
      <c r="Z746" s="3" t="s">
        <v>1405</v>
      </c>
      <c r="AA746" s="3" t="s">
        <v>1407</v>
      </c>
      <c r="AB746" s="3" t="s">
        <v>1405</v>
      </c>
      <c r="AC746" s="3" t="s">
        <v>1405</v>
      </c>
      <c r="AD746" s="3" t="s">
        <v>1405</v>
      </c>
      <c r="AE746" s="3" t="s">
        <v>1405</v>
      </c>
      <c r="AF746" s="3" t="s">
        <v>1405</v>
      </c>
      <c r="AG746" s="3" t="s">
        <v>1405</v>
      </c>
      <c r="AH746" s="3" t="s">
        <v>1405</v>
      </c>
      <c r="AI746" s="3" t="s">
        <v>1405</v>
      </c>
      <c r="AJ746" s="3" t="s">
        <v>1405</v>
      </c>
      <c r="AK746" s="3" t="s">
        <v>1405</v>
      </c>
      <c r="AL746" s="3" t="s">
        <v>1405</v>
      </c>
      <c r="AM746" s="3" t="s">
        <v>1405</v>
      </c>
      <c r="AN746" s="3" t="s">
        <v>1405</v>
      </c>
      <c r="AO746" s="3" t="s">
        <v>1405</v>
      </c>
      <c r="AP746" s="3" t="s">
        <v>1405</v>
      </c>
      <c r="AQ746" s="3" t="s">
        <v>1405</v>
      </c>
      <c r="AR746" s="3" t="s">
        <v>1405</v>
      </c>
      <c r="AS746" s="3" t="s">
        <v>1405</v>
      </c>
      <c r="AT746" s="3" t="s">
        <v>1407</v>
      </c>
      <c r="AU746" s="3" t="s">
        <v>1405</v>
      </c>
      <c r="AV746" s="3" t="s">
        <v>1405</v>
      </c>
      <c r="AW746" s="3" t="s">
        <v>1405</v>
      </c>
      <c r="AX746" s="3" t="s">
        <v>1405</v>
      </c>
      <c r="AY746" s="3" t="s">
        <v>1405</v>
      </c>
      <c r="AZ746" s="3" t="s">
        <v>1405</v>
      </c>
      <c r="BA746" s="3" t="s">
        <v>1405</v>
      </c>
      <c r="BB746" s="3" t="s">
        <v>1405</v>
      </c>
      <c r="BC746" s="3" t="s">
        <v>1405</v>
      </c>
      <c r="BD746" s="3" t="s">
        <v>1405</v>
      </c>
      <c r="BE746" s="3" t="s">
        <v>1405</v>
      </c>
      <c r="BF746" s="3" t="s">
        <v>1405</v>
      </c>
      <c r="BG746" s="3" t="s">
        <v>1405</v>
      </c>
      <c r="BH746" s="3" t="s">
        <v>1405</v>
      </c>
      <c r="BI746" s="3" t="s">
        <v>1405</v>
      </c>
      <c r="BJ746" s="3" t="s">
        <v>1405</v>
      </c>
      <c r="BK746" s="3" t="s">
        <v>1405</v>
      </c>
      <c r="BL746" s="3" t="s">
        <v>1405</v>
      </c>
      <c r="BM746" s="3" t="s">
        <v>1405</v>
      </c>
      <c r="BN746" s="3" t="s">
        <v>1405</v>
      </c>
      <c r="BO746" s="3" t="s">
        <v>1405</v>
      </c>
      <c r="BP746" s="3" t="s">
        <v>1405</v>
      </c>
      <c r="BQ746" s="3" t="s">
        <v>1405</v>
      </c>
      <c r="BR746" s="3" t="s">
        <v>1405</v>
      </c>
      <c r="BS746" s="3" t="s">
        <v>1405</v>
      </c>
      <c r="BT746" s="3" t="s">
        <v>1405</v>
      </c>
      <c r="BU746" s="3" t="str">
        <f t="shared" si="186"/>
        <v>89. PRODUCE THE CHEMICAL</v>
      </c>
      <c r="BV746" s="3" t="str">
        <f t="shared" si="186"/>
        <v/>
      </c>
      <c r="BW746" s="3" t="str">
        <f t="shared" si="186"/>
        <v/>
      </c>
      <c r="BX746" s="3" t="str">
        <f t="shared" si="186"/>
        <v/>
      </c>
      <c r="BY746" s="3" t="str">
        <f t="shared" si="186"/>
        <v/>
      </c>
      <c r="BZ746" s="3" t="str">
        <f t="shared" si="186"/>
        <v>94. AS A MANUFACTURED IMPURITY</v>
      </c>
      <c r="CA746" s="3" t="str">
        <f t="shared" si="186"/>
        <v>95. USED AS A REACTANT</v>
      </c>
      <c r="CB746" s="3" t="str">
        <f t="shared" si="185"/>
        <v/>
      </c>
      <c r="CC746" s="3" t="str">
        <f t="shared" si="179"/>
        <v>97. P102  RAW MATERIALS</v>
      </c>
      <c r="CD746" s="3" t="str">
        <f t="shared" si="179"/>
        <v/>
      </c>
      <c r="CE746" s="3" t="str">
        <f t="shared" si="179"/>
        <v/>
      </c>
      <c r="CF746" s="3" t="str">
        <f t="shared" si="179"/>
        <v/>
      </c>
      <c r="CG746" s="3" t="str">
        <f t="shared" si="179"/>
        <v/>
      </c>
      <c r="CH746" s="3" t="str">
        <f t="shared" si="179"/>
        <v/>
      </c>
      <c r="CI746" s="3" t="str">
        <f t="shared" si="179"/>
        <v/>
      </c>
      <c r="CJ746" s="3" t="str">
        <f t="shared" si="179"/>
        <v/>
      </c>
      <c r="CK746" s="3" t="str">
        <f t="shared" si="179"/>
        <v/>
      </c>
      <c r="CL746" s="3" t="str">
        <f t="shared" si="179"/>
        <v/>
      </c>
      <c r="CM746" s="3" t="str">
        <f t="shared" si="179"/>
        <v/>
      </c>
      <c r="CN746" s="3" t="str">
        <f t="shared" si="179"/>
        <v/>
      </c>
      <c r="CO746" s="3" t="str">
        <f t="shared" si="179"/>
        <v/>
      </c>
      <c r="CP746" s="3" t="str">
        <f t="shared" si="184"/>
        <v/>
      </c>
      <c r="CQ746" s="3" t="str">
        <f t="shared" si="184"/>
        <v/>
      </c>
      <c r="CR746" s="3" t="str">
        <f t="shared" si="183"/>
        <v/>
      </c>
      <c r="CS746" s="3" t="str">
        <f t="shared" si="183"/>
        <v/>
      </c>
      <c r="CT746" s="3" t="str">
        <f t="shared" si="183"/>
        <v/>
      </c>
      <c r="CU746" s="3" t="str">
        <f t="shared" si="183"/>
        <v/>
      </c>
      <c r="CV746" s="3" t="str">
        <f t="shared" si="183"/>
        <v>116. AS A PROCESS IMPURITY</v>
      </c>
      <c r="CW746" s="3" t="str">
        <f t="shared" si="183"/>
        <v/>
      </c>
      <c r="CX746" s="3" t="str">
        <f t="shared" si="183"/>
        <v/>
      </c>
      <c r="CY746" s="3" t="str">
        <f t="shared" si="183"/>
        <v/>
      </c>
      <c r="CZ746" s="3" t="str">
        <f t="shared" si="183"/>
        <v/>
      </c>
      <c r="DA746" s="3" t="str">
        <f t="shared" si="176"/>
        <v/>
      </c>
      <c r="DB746" s="3" t="str">
        <f t="shared" si="176"/>
        <v/>
      </c>
      <c r="DC746" s="3" t="str">
        <f t="shared" si="176"/>
        <v/>
      </c>
      <c r="DD746" s="3" t="str">
        <f t="shared" si="176"/>
        <v/>
      </c>
      <c r="DE746" s="3" t="str">
        <f t="shared" si="176"/>
        <v/>
      </c>
      <c r="DF746" s="3" t="str">
        <f t="shared" si="176"/>
        <v/>
      </c>
      <c r="DG746" s="3" t="str">
        <f t="shared" si="187"/>
        <v/>
      </c>
      <c r="DH746" s="3" t="str">
        <f t="shared" si="187"/>
        <v/>
      </c>
      <c r="DI746" s="3" t="str">
        <f t="shared" si="187"/>
        <v/>
      </c>
      <c r="DJ746" s="3" t="str">
        <f t="shared" si="182"/>
        <v/>
      </c>
      <c r="DK746" s="3" t="str">
        <f t="shared" si="182"/>
        <v/>
      </c>
      <c r="DL746" s="3" t="str">
        <f t="shared" si="182"/>
        <v/>
      </c>
      <c r="DM746" s="3" t="str">
        <f t="shared" si="182"/>
        <v/>
      </c>
      <c r="DN746" s="3" t="str">
        <f t="shared" si="182"/>
        <v/>
      </c>
      <c r="DO746" s="3" t="str">
        <f t="shared" si="171"/>
        <v/>
      </c>
      <c r="DP746" s="3" t="str">
        <f t="shared" si="171"/>
        <v/>
      </c>
      <c r="DQ746" s="3" t="str">
        <f t="shared" si="171"/>
        <v/>
      </c>
      <c r="DR746" s="3" t="str">
        <f t="shared" si="177"/>
        <v/>
      </c>
      <c r="DS746" s="3" t="str">
        <f t="shared" si="177"/>
        <v/>
      </c>
      <c r="DT746" s="3" t="str">
        <f t="shared" si="177"/>
        <v/>
      </c>
      <c r="DU746" s="3" t="str">
        <f t="shared" si="177"/>
        <v/>
      </c>
      <c r="DV746" s="3" t="str">
        <f t="shared" si="177"/>
        <v/>
      </c>
    </row>
    <row r="747" spans="1:126" ht="75">
      <c r="A747" t="s">
        <v>115</v>
      </c>
      <c r="B747">
        <v>2019</v>
      </c>
      <c r="C747" t="s">
        <v>114</v>
      </c>
      <c r="D747">
        <v>106990</v>
      </c>
      <c r="E747" s="31">
        <v>1319218285183</v>
      </c>
      <c r="F747" t="s">
        <v>292</v>
      </c>
      <c r="G747">
        <v>324110</v>
      </c>
      <c r="H747" t="s">
        <v>294</v>
      </c>
      <c r="I747" t="s">
        <v>295</v>
      </c>
      <c r="J747" t="s">
        <v>296</v>
      </c>
      <c r="K747" t="s">
        <v>148</v>
      </c>
      <c r="L747">
        <v>77506</v>
      </c>
      <c r="M747" s="3" t="str">
        <f t="shared" si="178"/>
        <v>89. PRODUCE THE CHEMICAL, 94. AS A MANUFACTURED IMPURITY, 95. USED AS A REACTANT, 97. P102  RAW MATERIALS, 116. AS A PROCESS IMPURITY</v>
      </c>
      <c r="N747" s="3" t="s">
        <v>1419</v>
      </c>
      <c r="O747" s="84" t="s">
        <v>1446</v>
      </c>
      <c r="P747">
        <v>0</v>
      </c>
      <c r="Q747">
        <v>1198.4000000000001</v>
      </c>
      <c r="R747">
        <v>1198.4000000000001</v>
      </c>
      <c r="S747" s="3" t="s">
        <v>1407</v>
      </c>
      <c r="T747" s="3" t="s">
        <v>1405</v>
      </c>
      <c r="U747" s="3" t="s">
        <v>1405</v>
      </c>
      <c r="V747" s="3" t="s">
        <v>1405</v>
      </c>
      <c r="W747" s="3" t="s">
        <v>1405</v>
      </c>
      <c r="X747" s="3" t="s">
        <v>1407</v>
      </c>
      <c r="Y747" s="3" t="s">
        <v>1407</v>
      </c>
      <c r="Z747" s="3" t="s">
        <v>1405</v>
      </c>
      <c r="AA747" s="3" t="s">
        <v>1407</v>
      </c>
      <c r="AB747" s="3" t="s">
        <v>1405</v>
      </c>
      <c r="AC747" s="3" t="s">
        <v>1405</v>
      </c>
      <c r="AD747" s="3" t="s">
        <v>1405</v>
      </c>
      <c r="AE747" s="3" t="s">
        <v>1405</v>
      </c>
      <c r="AF747" s="3" t="s">
        <v>1405</v>
      </c>
      <c r="AG747" s="3" t="s">
        <v>1405</v>
      </c>
      <c r="AH747" s="3" t="s">
        <v>1405</v>
      </c>
      <c r="AI747" s="3" t="s">
        <v>1405</v>
      </c>
      <c r="AJ747" s="3" t="s">
        <v>1405</v>
      </c>
      <c r="AK747" s="3" t="s">
        <v>1405</v>
      </c>
      <c r="AL747" s="3" t="s">
        <v>1405</v>
      </c>
      <c r="AM747" s="3" t="s">
        <v>1405</v>
      </c>
      <c r="AN747" s="3" t="s">
        <v>1405</v>
      </c>
      <c r="AO747" s="3" t="s">
        <v>1405</v>
      </c>
      <c r="AP747" s="3" t="s">
        <v>1405</v>
      </c>
      <c r="AQ747" s="3" t="s">
        <v>1405</v>
      </c>
      <c r="AR747" s="3" t="s">
        <v>1405</v>
      </c>
      <c r="AS747" s="3" t="s">
        <v>1405</v>
      </c>
      <c r="AT747" s="3" t="s">
        <v>1407</v>
      </c>
      <c r="AU747" s="3" t="s">
        <v>1405</v>
      </c>
      <c r="AV747" s="3" t="s">
        <v>1405</v>
      </c>
      <c r="AW747" s="3" t="s">
        <v>1405</v>
      </c>
      <c r="AX747" s="3" t="s">
        <v>1405</v>
      </c>
      <c r="AY747" s="3" t="s">
        <v>1405</v>
      </c>
      <c r="AZ747" s="3" t="s">
        <v>1405</v>
      </c>
      <c r="BA747" s="3" t="s">
        <v>1405</v>
      </c>
      <c r="BB747" s="3" t="s">
        <v>1405</v>
      </c>
      <c r="BC747" s="3" t="s">
        <v>1405</v>
      </c>
      <c r="BD747" s="3" t="s">
        <v>1405</v>
      </c>
      <c r="BE747" s="3" t="s">
        <v>1405</v>
      </c>
      <c r="BF747" s="3" t="s">
        <v>1405</v>
      </c>
      <c r="BG747" s="3" t="s">
        <v>1405</v>
      </c>
      <c r="BH747" s="3" t="s">
        <v>1405</v>
      </c>
      <c r="BI747" s="3" t="s">
        <v>1405</v>
      </c>
      <c r="BJ747" s="3" t="s">
        <v>1405</v>
      </c>
      <c r="BK747" s="3" t="s">
        <v>1405</v>
      </c>
      <c r="BL747" s="3" t="s">
        <v>1405</v>
      </c>
      <c r="BM747" s="3" t="s">
        <v>1405</v>
      </c>
      <c r="BN747" s="3" t="s">
        <v>1405</v>
      </c>
      <c r="BO747" s="3" t="s">
        <v>1405</v>
      </c>
      <c r="BP747" s="3" t="s">
        <v>1405</v>
      </c>
      <c r="BQ747" s="3" t="s">
        <v>1405</v>
      </c>
      <c r="BR747" s="3" t="s">
        <v>1405</v>
      </c>
      <c r="BS747" s="3" t="s">
        <v>1405</v>
      </c>
      <c r="BT747" s="3" t="s">
        <v>1405</v>
      </c>
      <c r="BU747" s="3" t="str">
        <f t="shared" si="186"/>
        <v>89. PRODUCE THE CHEMICAL</v>
      </c>
      <c r="BV747" s="3" t="str">
        <f t="shared" si="186"/>
        <v/>
      </c>
      <c r="BW747" s="3" t="str">
        <f t="shared" si="186"/>
        <v/>
      </c>
      <c r="BX747" s="3" t="str">
        <f t="shared" si="186"/>
        <v/>
      </c>
      <c r="BY747" s="3" t="str">
        <f t="shared" si="186"/>
        <v/>
      </c>
      <c r="BZ747" s="3" t="str">
        <f t="shared" si="186"/>
        <v>94. AS A MANUFACTURED IMPURITY</v>
      </c>
      <c r="CA747" s="3" t="str">
        <f t="shared" si="186"/>
        <v>95. USED AS A REACTANT</v>
      </c>
      <c r="CB747" s="3" t="str">
        <f t="shared" si="185"/>
        <v/>
      </c>
      <c r="CC747" s="3" t="str">
        <f t="shared" si="179"/>
        <v>97. P102  RAW MATERIALS</v>
      </c>
      <c r="CD747" s="3" t="str">
        <f t="shared" si="179"/>
        <v/>
      </c>
      <c r="CE747" s="3" t="str">
        <f t="shared" si="179"/>
        <v/>
      </c>
      <c r="CF747" s="3" t="str">
        <f t="shared" si="179"/>
        <v/>
      </c>
      <c r="CG747" s="3" t="str">
        <f t="shared" si="179"/>
        <v/>
      </c>
      <c r="CH747" s="3" t="str">
        <f t="shared" si="179"/>
        <v/>
      </c>
      <c r="CI747" s="3" t="str">
        <f t="shared" si="179"/>
        <v/>
      </c>
      <c r="CJ747" s="3" t="str">
        <f t="shared" si="179"/>
        <v/>
      </c>
      <c r="CK747" s="3" t="str">
        <f t="shared" si="179"/>
        <v/>
      </c>
      <c r="CL747" s="3" t="str">
        <f t="shared" si="179"/>
        <v/>
      </c>
      <c r="CM747" s="3" t="str">
        <f t="shared" si="179"/>
        <v/>
      </c>
      <c r="CN747" s="3" t="str">
        <f t="shared" si="179"/>
        <v/>
      </c>
      <c r="CO747" s="3" t="str">
        <f t="shared" si="179"/>
        <v/>
      </c>
      <c r="CP747" s="3" t="str">
        <f t="shared" si="184"/>
        <v/>
      </c>
      <c r="CQ747" s="3" t="str">
        <f t="shared" si="184"/>
        <v/>
      </c>
      <c r="CR747" s="3" t="str">
        <f t="shared" si="183"/>
        <v/>
      </c>
      <c r="CS747" s="3" t="str">
        <f t="shared" si="183"/>
        <v/>
      </c>
      <c r="CT747" s="3" t="str">
        <f t="shared" si="183"/>
        <v/>
      </c>
      <c r="CU747" s="3" t="str">
        <f t="shared" si="183"/>
        <v/>
      </c>
      <c r="CV747" s="3" t="str">
        <f t="shared" si="183"/>
        <v>116. AS A PROCESS IMPURITY</v>
      </c>
      <c r="CW747" s="3" t="str">
        <f t="shared" si="183"/>
        <v/>
      </c>
      <c r="CX747" s="3" t="str">
        <f t="shared" si="183"/>
        <v/>
      </c>
      <c r="CY747" s="3" t="str">
        <f t="shared" si="183"/>
        <v/>
      </c>
      <c r="CZ747" s="3" t="str">
        <f t="shared" si="183"/>
        <v/>
      </c>
      <c r="DA747" s="3" t="str">
        <f t="shared" si="176"/>
        <v/>
      </c>
      <c r="DB747" s="3" t="str">
        <f t="shared" si="176"/>
        <v/>
      </c>
      <c r="DC747" s="3" t="str">
        <f t="shared" si="176"/>
        <v/>
      </c>
      <c r="DD747" s="3" t="str">
        <f t="shared" si="176"/>
        <v/>
      </c>
      <c r="DE747" s="3" t="str">
        <f t="shared" si="176"/>
        <v/>
      </c>
      <c r="DF747" s="3" t="str">
        <f t="shared" si="176"/>
        <v/>
      </c>
      <c r="DG747" s="3" t="str">
        <f t="shared" si="187"/>
        <v/>
      </c>
      <c r="DH747" s="3" t="str">
        <f t="shared" si="187"/>
        <v/>
      </c>
      <c r="DI747" s="3" t="str">
        <f t="shared" si="187"/>
        <v/>
      </c>
      <c r="DJ747" s="3" t="str">
        <f t="shared" si="182"/>
        <v/>
      </c>
      <c r="DK747" s="3" t="str">
        <f t="shared" si="182"/>
        <v/>
      </c>
      <c r="DL747" s="3" t="str">
        <f t="shared" si="182"/>
        <v/>
      </c>
      <c r="DM747" s="3" t="str">
        <f t="shared" si="182"/>
        <v/>
      </c>
      <c r="DN747" s="3" t="str">
        <f t="shared" si="182"/>
        <v/>
      </c>
      <c r="DO747" s="3" t="str">
        <f t="shared" si="171"/>
        <v/>
      </c>
      <c r="DP747" s="3" t="str">
        <f t="shared" si="171"/>
        <v/>
      </c>
      <c r="DQ747" s="3" t="str">
        <f t="shared" si="171"/>
        <v/>
      </c>
      <c r="DR747" s="3" t="str">
        <f t="shared" si="177"/>
        <v/>
      </c>
      <c r="DS747" s="3" t="str">
        <f t="shared" si="177"/>
        <v/>
      </c>
      <c r="DT747" s="3" t="str">
        <f t="shared" si="177"/>
        <v/>
      </c>
      <c r="DU747" s="3" t="str">
        <f t="shared" si="177"/>
        <v/>
      </c>
      <c r="DV747" s="3" t="str">
        <f t="shared" si="177"/>
        <v/>
      </c>
    </row>
    <row r="748" spans="1:126" ht="105">
      <c r="A748" t="s">
        <v>115</v>
      </c>
      <c r="B748">
        <v>2020</v>
      </c>
      <c r="C748" t="s">
        <v>114</v>
      </c>
      <c r="D748">
        <v>106990</v>
      </c>
      <c r="E748" s="31">
        <v>1320219285830</v>
      </c>
      <c r="F748" t="s">
        <v>292</v>
      </c>
      <c r="G748">
        <v>324110</v>
      </c>
      <c r="H748" t="s">
        <v>294</v>
      </c>
      <c r="I748" t="s">
        <v>295</v>
      </c>
      <c r="J748" t="s">
        <v>296</v>
      </c>
      <c r="K748" t="s">
        <v>148</v>
      </c>
      <c r="L748">
        <v>77506</v>
      </c>
      <c r="M748" s="3" t="str">
        <f t="shared" si="178"/>
        <v>89. PRODUCE THE CHEMICAL, 91. ON-SITE USE OF THE CHEMICAL, 93. AS A BYPRODUCT, 101. ADDED AS A FORMULATION COMPONENT, 113. P299  OTHER</v>
      </c>
      <c r="N748" s="3" t="s">
        <v>1419</v>
      </c>
      <c r="O748" s="84" t="s">
        <v>1446</v>
      </c>
      <c r="P748">
        <v>3.4</v>
      </c>
      <c r="Q748">
        <v>1674.4</v>
      </c>
      <c r="R748">
        <v>1677.8</v>
      </c>
      <c r="S748" s="3" t="s">
        <v>1407</v>
      </c>
      <c r="T748" s="3" t="s">
        <v>1405</v>
      </c>
      <c r="U748" s="3" t="s">
        <v>1407</v>
      </c>
      <c r="V748" s="3" t="s">
        <v>1405</v>
      </c>
      <c r="W748" s="3" t="s">
        <v>1407</v>
      </c>
      <c r="X748" s="3" t="s">
        <v>1405</v>
      </c>
      <c r="Y748" s="3" t="s">
        <v>1405</v>
      </c>
      <c r="Z748" s="3" t="s">
        <v>1405</v>
      </c>
      <c r="AA748" s="3" t="s">
        <v>1405</v>
      </c>
      <c r="AB748" s="3" t="s">
        <v>1405</v>
      </c>
      <c r="AC748" s="3" t="s">
        <v>1405</v>
      </c>
      <c r="AD748" s="3" t="s">
        <v>1405</v>
      </c>
      <c r="AE748" s="3" t="s">
        <v>1407</v>
      </c>
      <c r="AF748" s="3" t="s">
        <v>1405</v>
      </c>
      <c r="AG748" s="3" t="s">
        <v>1405</v>
      </c>
      <c r="AH748" s="3" t="s">
        <v>1405</v>
      </c>
      <c r="AI748" s="3" t="s">
        <v>1405</v>
      </c>
      <c r="AJ748" s="3" t="s">
        <v>1405</v>
      </c>
      <c r="AK748" s="3" t="s">
        <v>1405</v>
      </c>
      <c r="AL748" s="3" t="s">
        <v>1405</v>
      </c>
      <c r="AM748" s="3" t="s">
        <v>1405</v>
      </c>
      <c r="AN748" s="3" t="s">
        <v>1405</v>
      </c>
      <c r="AO748" s="3" t="s">
        <v>1405</v>
      </c>
      <c r="AP748" s="3" t="s">
        <v>1405</v>
      </c>
      <c r="AQ748" s="3" t="s">
        <v>1407</v>
      </c>
      <c r="AR748" s="3" t="s">
        <v>1405</v>
      </c>
      <c r="AS748" s="3" t="s">
        <v>1405</v>
      </c>
      <c r="AT748" s="3" t="s">
        <v>1405</v>
      </c>
      <c r="AU748" s="3" t="s">
        <v>1405</v>
      </c>
      <c r="AV748" s="3" t="s">
        <v>1405</v>
      </c>
      <c r="AW748" s="3" t="s">
        <v>1405</v>
      </c>
      <c r="AX748" s="3" t="s">
        <v>1405</v>
      </c>
      <c r="AY748" s="3" t="s">
        <v>1405</v>
      </c>
      <c r="AZ748" s="3" t="s">
        <v>1405</v>
      </c>
      <c r="BA748" s="3" t="s">
        <v>1405</v>
      </c>
      <c r="BB748" s="3" t="s">
        <v>1405</v>
      </c>
      <c r="BC748" s="3" t="s">
        <v>1405</v>
      </c>
      <c r="BD748" s="3" t="s">
        <v>1405</v>
      </c>
      <c r="BE748" s="3" t="s">
        <v>1405</v>
      </c>
      <c r="BF748" s="3" t="s">
        <v>1405</v>
      </c>
      <c r="BG748" s="3" t="s">
        <v>1405</v>
      </c>
      <c r="BH748" s="3" t="s">
        <v>1405</v>
      </c>
      <c r="BI748" s="3" t="s">
        <v>1405</v>
      </c>
      <c r="BJ748" s="3" t="s">
        <v>1405</v>
      </c>
      <c r="BK748" s="3" t="s">
        <v>1405</v>
      </c>
      <c r="BL748" s="3" t="s">
        <v>1405</v>
      </c>
      <c r="BM748" s="3" t="s">
        <v>1405</v>
      </c>
      <c r="BN748" s="3" t="s">
        <v>1405</v>
      </c>
      <c r="BO748" s="3" t="s">
        <v>1405</v>
      </c>
      <c r="BP748" s="3" t="s">
        <v>1405</v>
      </c>
      <c r="BQ748" s="3" t="s">
        <v>1405</v>
      </c>
      <c r="BR748" s="3" t="s">
        <v>1405</v>
      </c>
      <c r="BS748" s="3" t="s">
        <v>1405</v>
      </c>
      <c r="BT748" s="3" t="s">
        <v>1405</v>
      </c>
      <c r="BU748" s="3" t="str">
        <f t="shared" si="186"/>
        <v>89. PRODUCE THE CHEMICAL</v>
      </c>
      <c r="BV748" s="3" t="str">
        <f t="shared" si="186"/>
        <v/>
      </c>
      <c r="BW748" s="3" t="str">
        <f t="shared" si="186"/>
        <v>91. ON-SITE USE OF THE CHEMICAL</v>
      </c>
      <c r="BX748" s="3" t="str">
        <f t="shared" si="186"/>
        <v/>
      </c>
      <c r="BY748" s="3" t="str">
        <f t="shared" si="186"/>
        <v>93. AS A BYPRODUCT</v>
      </c>
      <c r="BZ748" s="3" t="str">
        <f t="shared" si="186"/>
        <v/>
      </c>
      <c r="CA748" s="3" t="str">
        <f t="shared" si="186"/>
        <v/>
      </c>
      <c r="CB748" s="3" t="str">
        <f t="shared" si="185"/>
        <v/>
      </c>
      <c r="CC748" s="3" t="str">
        <f t="shared" si="179"/>
        <v/>
      </c>
      <c r="CD748" s="3" t="str">
        <f t="shared" ref="CD748:CO769" si="188">IF(AB748="Yes", CD$1,"")</f>
        <v/>
      </c>
      <c r="CE748" s="3" t="str">
        <f t="shared" si="188"/>
        <v/>
      </c>
      <c r="CF748" s="3" t="str">
        <f t="shared" si="188"/>
        <v/>
      </c>
      <c r="CG748" s="3" t="str">
        <f t="shared" si="188"/>
        <v>101. ADDED AS A FORMULATION COMPONENT</v>
      </c>
      <c r="CH748" s="3" t="str">
        <f t="shared" si="188"/>
        <v/>
      </c>
      <c r="CI748" s="3" t="str">
        <f t="shared" si="188"/>
        <v/>
      </c>
      <c r="CJ748" s="3" t="str">
        <f t="shared" si="188"/>
        <v/>
      </c>
      <c r="CK748" s="3" t="str">
        <f t="shared" si="188"/>
        <v/>
      </c>
      <c r="CL748" s="3" t="str">
        <f t="shared" si="188"/>
        <v/>
      </c>
      <c r="CM748" s="3" t="str">
        <f t="shared" si="188"/>
        <v/>
      </c>
      <c r="CN748" s="3" t="str">
        <f t="shared" si="188"/>
        <v/>
      </c>
      <c r="CO748" s="3" t="str">
        <f t="shared" si="188"/>
        <v/>
      </c>
      <c r="CP748" s="3" t="str">
        <f t="shared" si="184"/>
        <v/>
      </c>
      <c r="CQ748" s="3" t="str">
        <f t="shared" si="184"/>
        <v/>
      </c>
      <c r="CR748" s="3" t="str">
        <f t="shared" si="183"/>
        <v/>
      </c>
      <c r="CS748" s="3" t="str">
        <f t="shared" si="183"/>
        <v>113. P299  OTHER</v>
      </c>
      <c r="CT748" s="3" t="str">
        <f t="shared" si="183"/>
        <v/>
      </c>
      <c r="CU748" s="3" t="str">
        <f t="shared" si="183"/>
        <v/>
      </c>
      <c r="CV748" s="3" t="str">
        <f t="shared" si="183"/>
        <v/>
      </c>
      <c r="CW748" s="3" t="str">
        <f t="shared" si="183"/>
        <v/>
      </c>
      <c r="CX748" s="3" t="str">
        <f t="shared" si="183"/>
        <v/>
      </c>
      <c r="CY748" s="3" t="str">
        <f t="shared" si="183"/>
        <v/>
      </c>
      <c r="CZ748" s="3" t="str">
        <f t="shared" si="183"/>
        <v/>
      </c>
      <c r="DA748" s="3" t="str">
        <f t="shared" si="176"/>
        <v/>
      </c>
      <c r="DB748" s="3" t="str">
        <f t="shared" si="176"/>
        <v/>
      </c>
      <c r="DC748" s="3" t="str">
        <f t="shared" si="176"/>
        <v/>
      </c>
      <c r="DD748" s="3" t="str">
        <f t="shared" si="176"/>
        <v/>
      </c>
      <c r="DE748" s="3" t="str">
        <f t="shared" si="176"/>
        <v/>
      </c>
      <c r="DF748" s="3" t="str">
        <f t="shared" si="176"/>
        <v/>
      </c>
      <c r="DG748" s="3" t="str">
        <f t="shared" si="187"/>
        <v/>
      </c>
      <c r="DH748" s="3" t="str">
        <f t="shared" si="187"/>
        <v/>
      </c>
      <c r="DI748" s="3" t="str">
        <f t="shared" si="187"/>
        <v/>
      </c>
      <c r="DJ748" s="3" t="str">
        <f t="shared" si="182"/>
        <v/>
      </c>
      <c r="DK748" s="3" t="str">
        <f t="shared" si="182"/>
        <v/>
      </c>
      <c r="DL748" s="3" t="str">
        <f t="shared" si="182"/>
        <v/>
      </c>
      <c r="DM748" s="3" t="str">
        <f t="shared" si="182"/>
        <v/>
      </c>
      <c r="DN748" s="3" t="str">
        <f t="shared" si="182"/>
        <v/>
      </c>
      <c r="DO748" s="3" t="str">
        <f t="shared" si="182"/>
        <v/>
      </c>
      <c r="DP748" s="3" t="str">
        <f t="shared" si="182"/>
        <v/>
      </c>
      <c r="DQ748" s="3" t="str">
        <f t="shared" si="182"/>
        <v/>
      </c>
      <c r="DR748" s="3" t="str">
        <f t="shared" si="177"/>
        <v/>
      </c>
      <c r="DS748" s="3" t="str">
        <f t="shared" si="177"/>
        <v/>
      </c>
      <c r="DT748" s="3" t="str">
        <f t="shared" si="177"/>
        <v/>
      </c>
      <c r="DU748" s="3" t="str">
        <f t="shared" si="177"/>
        <v/>
      </c>
      <c r="DV748" s="3" t="str">
        <f t="shared" si="177"/>
        <v/>
      </c>
    </row>
    <row r="749" spans="1:126" ht="75">
      <c r="A749" t="s">
        <v>115</v>
      </c>
      <c r="B749">
        <v>2021</v>
      </c>
      <c r="C749" t="s">
        <v>114</v>
      </c>
      <c r="D749">
        <v>106990</v>
      </c>
      <c r="E749" s="31">
        <v>1321219890783</v>
      </c>
      <c r="F749" t="s">
        <v>292</v>
      </c>
      <c r="G749">
        <v>324110</v>
      </c>
      <c r="H749" t="s">
        <v>294</v>
      </c>
      <c r="I749" t="s">
        <v>295</v>
      </c>
      <c r="J749" t="s">
        <v>296</v>
      </c>
      <c r="K749" t="s">
        <v>148</v>
      </c>
      <c r="L749">
        <v>77506</v>
      </c>
      <c r="M749" s="3" t="str">
        <f t="shared" si="178"/>
        <v>89. PRODUCE THE CHEMICAL, 94. AS A MANUFACTURED IMPURITY, 95. USED AS A REACTANT, 97. P102  RAW MATERIALS, 116. AS A PROCESS IMPURITY</v>
      </c>
      <c r="N749" s="3" t="s">
        <v>1419</v>
      </c>
      <c r="O749" s="84" t="s">
        <v>1446</v>
      </c>
      <c r="P749">
        <v>231</v>
      </c>
      <c r="Q749">
        <v>1211.5999999999999</v>
      </c>
      <c r="R749">
        <v>1442.6</v>
      </c>
      <c r="S749" s="3" t="s">
        <v>1407</v>
      </c>
      <c r="T749" s="3" t="s">
        <v>1405</v>
      </c>
      <c r="U749" s="3" t="s">
        <v>1405</v>
      </c>
      <c r="V749" s="3" t="s">
        <v>1405</v>
      </c>
      <c r="W749" s="3" t="s">
        <v>1405</v>
      </c>
      <c r="X749" s="3" t="s">
        <v>1407</v>
      </c>
      <c r="Y749" s="3" t="s">
        <v>1407</v>
      </c>
      <c r="Z749" s="3" t="s">
        <v>1405</v>
      </c>
      <c r="AA749" s="3" t="s">
        <v>1407</v>
      </c>
      <c r="AB749" s="3" t="s">
        <v>1405</v>
      </c>
      <c r="AC749" s="3" t="s">
        <v>1405</v>
      </c>
      <c r="AD749" s="3" t="s">
        <v>1405</v>
      </c>
      <c r="AE749" s="3" t="s">
        <v>1405</v>
      </c>
      <c r="AF749" s="3" t="s">
        <v>1405</v>
      </c>
      <c r="AG749" s="3" t="s">
        <v>1405</v>
      </c>
      <c r="AH749" s="3" t="s">
        <v>1405</v>
      </c>
      <c r="AI749" s="3" t="s">
        <v>1405</v>
      </c>
      <c r="AJ749" s="3" t="s">
        <v>1405</v>
      </c>
      <c r="AK749" s="3" t="s">
        <v>1405</v>
      </c>
      <c r="AL749" s="3" t="s">
        <v>1405</v>
      </c>
      <c r="AM749" s="3" t="s">
        <v>1405</v>
      </c>
      <c r="AN749" s="3" t="s">
        <v>1405</v>
      </c>
      <c r="AO749" s="3" t="s">
        <v>1405</v>
      </c>
      <c r="AP749" s="3" t="s">
        <v>1405</v>
      </c>
      <c r="AQ749" s="3" t="s">
        <v>1405</v>
      </c>
      <c r="AR749" s="3" t="s">
        <v>1405</v>
      </c>
      <c r="AS749" s="3" t="s">
        <v>1405</v>
      </c>
      <c r="AT749" s="3" t="s">
        <v>1407</v>
      </c>
      <c r="AU749" s="3" t="s">
        <v>1405</v>
      </c>
      <c r="AV749" s="3" t="s">
        <v>1405</v>
      </c>
      <c r="AW749" s="3" t="s">
        <v>1405</v>
      </c>
      <c r="AX749" s="3" t="s">
        <v>1405</v>
      </c>
      <c r="AY749" s="3" t="s">
        <v>1405</v>
      </c>
      <c r="AZ749" s="3" t="s">
        <v>1405</v>
      </c>
      <c r="BA749" s="3" t="s">
        <v>1405</v>
      </c>
      <c r="BB749" s="3" t="s">
        <v>1405</v>
      </c>
      <c r="BC749" s="3" t="s">
        <v>1405</v>
      </c>
      <c r="BD749" s="3" t="s">
        <v>1405</v>
      </c>
      <c r="BE749" s="3" t="s">
        <v>1405</v>
      </c>
      <c r="BF749" s="3" t="s">
        <v>1405</v>
      </c>
      <c r="BG749" s="3" t="s">
        <v>1405</v>
      </c>
      <c r="BH749" s="3" t="s">
        <v>1405</v>
      </c>
      <c r="BI749" s="3" t="s">
        <v>1405</v>
      </c>
      <c r="BJ749" s="3" t="s">
        <v>1405</v>
      </c>
      <c r="BK749" s="3" t="s">
        <v>1405</v>
      </c>
      <c r="BL749" s="3" t="s">
        <v>1405</v>
      </c>
      <c r="BM749" s="3" t="s">
        <v>1405</v>
      </c>
      <c r="BN749" s="3" t="s">
        <v>1405</v>
      </c>
      <c r="BO749" s="3" t="s">
        <v>1405</v>
      </c>
      <c r="BP749" s="3" t="s">
        <v>1405</v>
      </c>
      <c r="BQ749" s="3" t="s">
        <v>1405</v>
      </c>
      <c r="BR749" s="3" t="s">
        <v>1405</v>
      </c>
      <c r="BS749" s="3" t="s">
        <v>1405</v>
      </c>
      <c r="BT749" s="3" t="s">
        <v>1405</v>
      </c>
      <c r="BU749" s="3" t="str">
        <f t="shared" si="186"/>
        <v>89. PRODUCE THE CHEMICAL</v>
      </c>
      <c r="BV749" s="3" t="str">
        <f t="shared" si="186"/>
        <v/>
      </c>
      <c r="BW749" s="3" t="str">
        <f t="shared" si="186"/>
        <v/>
      </c>
      <c r="BX749" s="3" t="str">
        <f t="shared" si="186"/>
        <v/>
      </c>
      <c r="BY749" s="3" t="str">
        <f t="shared" si="186"/>
        <v/>
      </c>
      <c r="BZ749" s="3" t="str">
        <f t="shared" si="186"/>
        <v>94. AS A MANUFACTURED IMPURITY</v>
      </c>
      <c r="CA749" s="3" t="str">
        <f t="shared" si="186"/>
        <v>95. USED AS A REACTANT</v>
      </c>
      <c r="CB749" s="3" t="str">
        <f t="shared" si="185"/>
        <v/>
      </c>
      <c r="CC749" s="3" t="str">
        <f t="shared" si="185"/>
        <v>97. P102  RAW MATERIALS</v>
      </c>
      <c r="CD749" s="3" t="str">
        <f t="shared" si="188"/>
        <v/>
      </c>
      <c r="CE749" s="3" t="str">
        <f t="shared" si="188"/>
        <v/>
      </c>
      <c r="CF749" s="3" t="str">
        <f t="shared" si="188"/>
        <v/>
      </c>
      <c r="CG749" s="3" t="str">
        <f t="shared" si="188"/>
        <v/>
      </c>
      <c r="CH749" s="3" t="str">
        <f t="shared" si="188"/>
        <v/>
      </c>
      <c r="CI749" s="3" t="str">
        <f t="shared" si="188"/>
        <v/>
      </c>
      <c r="CJ749" s="3" t="str">
        <f t="shared" si="188"/>
        <v/>
      </c>
      <c r="CK749" s="3" t="str">
        <f t="shared" si="188"/>
        <v/>
      </c>
      <c r="CL749" s="3" t="str">
        <f t="shared" si="188"/>
        <v/>
      </c>
      <c r="CM749" s="3" t="str">
        <f t="shared" si="188"/>
        <v/>
      </c>
      <c r="CN749" s="3" t="str">
        <f t="shared" si="188"/>
        <v/>
      </c>
      <c r="CO749" s="3" t="str">
        <f t="shared" si="188"/>
        <v/>
      </c>
      <c r="CP749" s="3" t="str">
        <f t="shared" si="184"/>
        <v/>
      </c>
      <c r="CQ749" s="3" t="str">
        <f t="shared" si="184"/>
        <v/>
      </c>
      <c r="CR749" s="3" t="str">
        <f t="shared" si="183"/>
        <v/>
      </c>
      <c r="CS749" s="3" t="str">
        <f t="shared" si="183"/>
        <v/>
      </c>
      <c r="CT749" s="3" t="str">
        <f t="shared" si="183"/>
        <v/>
      </c>
      <c r="CU749" s="3" t="str">
        <f t="shared" si="183"/>
        <v/>
      </c>
      <c r="CV749" s="3" t="str">
        <f t="shared" si="183"/>
        <v>116. AS A PROCESS IMPURITY</v>
      </c>
      <c r="CW749" s="3" t="str">
        <f t="shared" si="183"/>
        <v/>
      </c>
      <c r="CX749" s="3" t="str">
        <f t="shared" si="183"/>
        <v/>
      </c>
      <c r="CY749" s="3" t="str">
        <f t="shared" si="183"/>
        <v/>
      </c>
      <c r="CZ749" s="3" t="str">
        <f t="shared" si="183"/>
        <v/>
      </c>
      <c r="DA749" s="3" t="str">
        <f t="shared" si="176"/>
        <v/>
      </c>
      <c r="DB749" s="3" t="str">
        <f t="shared" si="176"/>
        <v/>
      </c>
      <c r="DC749" s="3" t="str">
        <f t="shared" si="176"/>
        <v/>
      </c>
      <c r="DD749" s="3" t="str">
        <f t="shared" si="176"/>
        <v/>
      </c>
      <c r="DE749" s="3" t="str">
        <f t="shared" si="176"/>
        <v/>
      </c>
      <c r="DF749" s="3" t="str">
        <f t="shared" si="176"/>
        <v/>
      </c>
      <c r="DG749" s="3" t="str">
        <f t="shared" si="187"/>
        <v/>
      </c>
      <c r="DH749" s="3" t="str">
        <f t="shared" si="187"/>
        <v/>
      </c>
      <c r="DI749" s="3" t="str">
        <f t="shared" si="187"/>
        <v/>
      </c>
      <c r="DJ749" s="3" t="str">
        <f t="shared" si="182"/>
        <v/>
      </c>
      <c r="DK749" s="3" t="str">
        <f t="shared" si="182"/>
        <v/>
      </c>
      <c r="DL749" s="3" t="str">
        <f t="shared" si="182"/>
        <v/>
      </c>
      <c r="DM749" s="3" t="str">
        <f t="shared" si="182"/>
        <v/>
      </c>
      <c r="DN749" s="3" t="str">
        <f t="shared" si="182"/>
        <v/>
      </c>
      <c r="DO749" s="3" t="str">
        <f t="shared" si="182"/>
        <v/>
      </c>
      <c r="DP749" s="3" t="str">
        <f t="shared" si="182"/>
        <v/>
      </c>
      <c r="DQ749" s="3" t="str">
        <f t="shared" si="182"/>
        <v/>
      </c>
      <c r="DR749" s="3" t="str">
        <f t="shared" si="177"/>
        <v/>
      </c>
      <c r="DS749" s="3" t="str">
        <f t="shared" si="177"/>
        <v/>
      </c>
      <c r="DT749" s="3" t="str">
        <f t="shared" si="177"/>
        <v/>
      </c>
      <c r="DU749" s="3" t="str">
        <f t="shared" si="177"/>
        <v/>
      </c>
      <c r="DV749" s="3" t="str">
        <f t="shared" si="177"/>
        <v/>
      </c>
    </row>
    <row r="750" spans="1:126" ht="45">
      <c r="A750" t="s">
        <v>115</v>
      </c>
      <c r="B750">
        <v>2016</v>
      </c>
      <c r="C750" t="s">
        <v>114</v>
      </c>
      <c r="D750">
        <v>106990</v>
      </c>
      <c r="E750" s="31">
        <v>1316215573484</v>
      </c>
      <c r="F750" t="s">
        <v>1056</v>
      </c>
      <c r="G750">
        <v>324110</v>
      </c>
      <c r="H750" t="s">
        <v>1057</v>
      </c>
      <c r="I750" t="s">
        <v>1058</v>
      </c>
      <c r="J750" t="s">
        <v>1059</v>
      </c>
      <c r="K750" t="s">
        <v>1060</v>
      </c>
      <c r="L750">
        <v>8066</v>
      </c>
      <c r="M750" s="3" t="str">
        <f t="shared" si="178"/>
        <v>89. PRODUCE THE CHEMICAL, 91. ON-SITE USE OF THE CHEMICAL, 95. USED AS A REACTANT</v>
      </c>
      <c r="N750" s="3" t="s">
        <v>1419</v>
      </c>
      <c r="O750" s="3" t="s">
        <v>1409</v>
      </c>
      <c r="P750">
        <v>44</v>
      </c>
      <c r="Q750">
        <v>122</v>
      </c>
      <c r="R750">
        <v>166</v>
      </c>
      <c r="S750" s="3" t="s">
        <v>1407</v>
      </c>
      <c r="T750" s="3" t="s">
        <v>1405</v>
      </c>
      <c r="U750" s="3" t="s">
        <v>1407</v>
      </c>
      <c r="V750" s="3" t="s">
        <v>1405</v>
      </c>
      <c r="W750" s="3" t="s">
        <v>1405</v>
      </c>
      <c r="X750" s="3" t="s">
        <v>1405</v>
      </c>
      <c r="Y750" s="3" t="s">
        <v>1407</v>
      </c>
      <c r="AE750" s="3" t="s">
        <v>1405</v>
      </c>
      <c r="AR750" s="3" t="s">
        <v>1405</v>
      </c>
      <c r="AS750" s="3" t="s">
        <v>1405</v>
      </c>
      <c r="AT750" s="3" t="s">
        <v>1405</v>
      </c>
      <c r="AV750" s="3" t="s">
        <v>1405</v>
      </c>
      <c r="BD750" s="3" t="s">
        <v>1405</v>
      </c>
      <c r="BK750" s="3" t="s">
        <v>1405</v>
      </c>
      <c r="BU750" s="3" t="str">
        <f t="shared" si="186"/>
        <v>89. PRODUCE THE CHEMICAL</v>
      </c>
      <c r="BV750" s="3" t="str">
        <f t="shared" si="186"/>
        <v/>
      </c>
      <c r="BW750" s="3" t="str">
        <f t="shared" si="186"/>
        <v>91. ON-SITE USE OF THE CHEMICAL</v>
      </c>
      <c r="BX750" s="3" t="str">
        <f t="shared" si="186"/>
        <v/>
      </c>
      <c r="BY750" s="3" t="str">
        <f t="shared" si="186"/>
        <v/>
      </c>
      <c r="BZ750" s="3" t="str">
        <f t="shared" si="186"/>
        <v/>
      </c>
      <c r="CA750" s="3" t="str">
        <f t="shared" si="186"/>
        <v>95. USED AS A REACTANT</v>
      </c>
      <c r="CB750" s="3" t="str">
        <f t="shared" si="185"/>
        <v/>
      </c>
      <c r="CC750" s="3" t="str">
        <f t="shared" si="185"/>
        <v/>
      </c>
      <c r="CD750" s="3" t="str">
        <f t="shared" si="188"/>
        <v/>
      </c>
      <c r="CE750" s="3" t="str">
        <f t="shared" si="188"/>
        <v/>
      </c>
      <c r="CF750" s="3" t="str">
        <f t="shared" si="188"/>
        <v/>
      </c>
      <c r="CG750" s="3" t="str">
        <f t="shared" si="188"/>
        <v/>
      </c>
      <c r="CH750" s="3" t="str">
        <f t="shared" si="188"/>
        <v/>
      </c>
      <c r="CI750" s="3" t="str">
        <f t="shared" si="188"/>
        <v/>
      </c>
      <c r="CJ750" s="3" t="str">
        <f t="shared" si="188"/>
        <v/>
      </c>
      <c r="CK750" s="3" t="str">
        <f t="shared" si="188"/>
        <v/>
      </c>
      <c r="CL750" s="3" t="str">
        <f t="shared" si="188"/>
        <v/>
      </c>
      <c r="CM750" s="3" t="str">
        <f t="shared" si="188"/>
        <v/>
      </c>
      <c r="CN750" s="3" t="str">
        <f t="shared" si="188"/>
        <v/>
      </c>
      <c r="CO750" s="3" t="str">
        <f t="shared" si="188"/>
        <v/>
      </c>
      <c r="CP750" s="3" t="str">
        <f t="shared" si="184"/>
        <v/>
      </c>
      <c r="CQ750" s="3" t="str">
        <f t="shared" si="184"/>
        <v/>
      </c>
      <c r="CR750" s="3" t="str">
        <f t="shared" si="183"/>
        <v/>
      </c>
      <c r="CS750" s="3" t="str">
        <f t="shared" si="183"/>
        <v/>
      </c>
      <c r="CT750" s="3" t="str">
        <f t="shared" si="183"/>
        <v/>
      </c>
      <c r="CU750" s="3" t="str">
        <f t="shared" si="183"/>
        <v/>
      </c>
      <c r="CV750" s="3" t="str">
        <f t="shared" si="183"/>
        <v/>
      </c>
      <c r="CW750" s="3" t="str">
        <f t="shared" si="183"/>
        <v/>
      </c>
      <c r="CX750" s="3" t="str">
        <f t="shared" si="183"/>
        <v/>
      </c>
      <c r="CY750" s="3" t="str">
        <f t="shared" si="183"/>
        <v/>
      </c>
      <c r="CZ750" s="3" t="str">
        <f t="shared" si="183"/>
        <v/>
      </c>
      <c r="DA750" s="3" t="str">
        <f t="shared" si="176"/>
        <v/>
      </c>
      <c r="DB750" s="3" t="str">
        <f t="shared" si="176"/>
        <v/>
      </c>
      <c r="DC750" s="3" t="str">
        <f t="shared" si="176"/>
        <v/>
      </c>
      <c r="DD750" s="3" t="str">
        <f t="shared" si="176"/>
        <v/>
      </c>
      <c r="DE750" s="3" t="str">
        <f t="shared" si="176"/>
        <v/>
      </c>
      <c r="DF750" s="3" t="str">
        <f t="shared" si="176"/>
        <v/>
      </c>
      <c r="DG750" s="3" t="str">
        <f t="shared" si="187"/>
        <v/>
      </c>
      <c r="DH750" s="3" t="str">
        <f t="shared" si="187"/>
        <v/>
      </c>
      <c r="DI750" s="3" t="str">
        <f t="shared" si="187"/>
        <v/>
      </c>
      <c r="DJ750" s="3" t="str">
        <f t="shared" si="182"/>
        <v/>
      </c>
      <c r="DK750" s="3" t="str">
        <f t="shared" si="182"/>
        <v/>
      </c>
      <c r="DL750" s="3" t="str">
        <f t="shared" si="182"/>
        <v/>
      </c>
      <c r="DM750" s="3" t="str">
        <f t="shared" si="182"/>
        <v/>
      </c>
      <c r="DN750" s="3" t="str">
        <f t="shared" si="182"/>
        <v/>
      </c>
      <c r="DO750" s="3" t="str">
        <f t="shared" si="182"/>
        <v/>
      </c>
      <c r="DP750" s="3" t="str">
        <f t="shared" si="182"/>
        <v/>
      </c>
      <c r="DQ750" s="3" t="str">
        <f t="shared" si="182"/>
        <v/>
      </c>
      <c r="DR750" s="3" t="str">
        <f t="shared" si="177"/>
        <v/>
      </c>
      <c r="DS750" s="3" t="str">
        <f t="shared" si="177"/>
        <v/>
      </c>
      <c r="DT750" s="3" t="str">
        <f t="shared" si="177"/>
        <v/>
      </c>
      <c r="DU750" s="3" t="str">
        <f t="shared" si="177"/>
        <v/>
      </c>
      <c r="DV750" s="3" t="str">
        <f t="shared" si="177"/>
        <v/>
      </c>
    </row>
    <row r="751" spans="1:126" ht="45">
      <c r="A751" t="s">
        <v>115</v>
      </c>
      <c r="B751">
        <v>2017</v>
      </c>
      <c r="C751" t="s">
        <v>114</v>
      </c>
      <c r="D751">
        <v>106990</v>
      </c>
      <c r="E751" s="31">
        <v>1317216209940</v>
      </c>
      <c r="F751" t="s">
        <v>1056</v>
      </c>
      <c r="G751">
        <v>324110</v>
      </c>
      <c r="H751" t="s">
        <v>1057</v>
      </c>
      <c r="I751" t="s">
        <v>1058</v>
      </c>
      <c r="J751" t="s">
        <v>1059</v>
      </c>
      <c r="K751" t="s">
        <v>1060</v>
      </c>
      <c r="L751">
        <v>8066</v>
      </c>
      <c r="M751" s="3" t="str">
        <f t="shared" si="178"/>
        <v>89. PRODUCE THE CHEMICAL, 91. ON-SITE USE OF THE CHEMICAL, 95. USED AS A REACTANT</v>
      </c>
      <c r="N751" s="3" t="s">
        <v>1419</v>
      </c>
      <c r="O751" s="3" t="s">
        <v>1409</v>
      </c>
      <c r="P751">
        <v>44</v>
      </c>
      <c r="Q751">
        <v>118</v>
      </c>
      <c r="R751">
        <v>162</v>
      </c>
      <c r="S751" s="3" t="s">
        <v>1407</v>
      </c>
      <c r="T751" s="3" t="s">
        <v>1405</v>
      </c>
      <c r="U751" s="3" t="s">
        <v>1407</v>
      </c>
      <c r="V751" s="3" t="s">
        <v>1405</v>
      </c>
      <c r="W751" s="3" t="s">
        <v>1405</v>
      </c>
      <c r="X751" s="3" t="s">
        <v>1405</v>
      </c>
      <c r="Y751" s="3" t="s">
        <v>1407</v>
      </c>
      <c r="AE751" s="3" t="s">
        <v>1405</v>
      </c>
      <c r="AR751" s="3" t="s">
        <v>1405</v>
      </c>
      <c r="AS751" s="3" t="s">
        <v>1405</v>
      </c>
      <c r="AT751" s="3" t="s">
        <v>1405</v>
      </c>
      <c r="AV751" s="3" t="s">
        <v>1405</v>
      </c>
      <c r="BD751" s="3" t="s">
        <v>1405</v>
      </c>
      <c r="BK751" s="3" t="s">
        <v>1405</v>
      </c>
      <c r="BU751" s="3" t="str">
        <f t="shared" si="186"/>
        <v>89. PRODUCE THE CHEMICAL</v>
      </c>
      <c r="BV751" s="3" t="str">
        <f t="shared" si="186"/>
        <v/>
      </c>
      <c r="BW751" s="3" t="str">
        <f t="shared" si="186"/>
        <v>91. ON-SITE USE OF THE CHEMICAL</v>
      </c>
      <c r="BX751" s="3" t="str">
        <f t="shared" si="186"/>
        <v/>
      </c>
      <c r="BY751" s="3" t="str">
        <f t="shared" si="186"/>
        <v/>
      </c>
      <c r="BZ751" s="3" t="str">
        <f t="shared" si="186"/>
        <v/>
      </c>
      <c r="CA751" s="3" t="str">
        <f t="shared" si="186"/>
        <v>95. USED AS A REACTANT</v>
      </c>
      <c r="CB751" s="3" t="str">
        <f t="shared" si="185"/>
        <v/>
      </c>
      <c r="CC751" s="3" t="str">
        <f t="shared" si="185"/>
        <v/>
      </c>
      <c r="CD751" s="3" t="str">
        <f t="shared" si="188"/>
        <v/>
      </c>
      <c r="CE751" s="3" t="str">
        <f t="shared" si="188"/>
        <v/>
      </c>
      <c r="CF751" s="3" t="str">
        <f t="shared" si="188"/>
        <v/>
      </c>
      <c r="CG751" s="3" t="str">
        <f t="shared" si="188"/>
        <v/>
      </c>
      <c r="CH751" s="3" t="str">
        <f t="shared" si="188"/>
        <v/>
      </c>
      <c r="CI751" s="3" t="str">
        <f t="shared" si="188"/>
        <v/>
      </c>
      <c r="CJ751" s="3" t="str">
        <f t="shared" si="188"/>
        <v/>
      </c>
      <c r="CK751" s="3" t="str">
        <f t="shared" si="188"/>
        <v/>
      </c>
      <c r="CL751" s="3" t="str">
        <f t="shared" si="188"/>
        <v/>
      </c>
      <c r="CM751" s="3" t="str">
        <f t="shared" si="188"/>
        <v/>
      </c>
      <c r="CN751" s="3" t="str">
        <f t="shared" si="188"/>
        <v/>
      </c>
      <c r="CO751" s="3" t="str">
        <f t="shared" si="188"/>
        <v/>
      </c>
      <c r="CP751" s="3" t="str">
        <f t="shared" si="184"/>
        <v/>
      </c>
      <c r="CQ751" s="3" t="str">
        <f t="shared" si="184"/>
        <v/>
      </c>
      <c r="CR751" s="3" t="str">
        <f t="shared" si="183"/>
        <v/>
      </c>
      <c r="CS751" s="3" t="str">
        <f t="shared" si="183"/>
        <v/>
      </c>
      <c r="CT751" s="3" t="str">
        <f t="shared" si="183"/>
        <v/>
      </c>
      <c r="CU751" s="3" t="str">
        <f t="shared" si="183"/>
        <v/>
      </c>
      <c r="CV751" s="3" t="str">
        <f t="shared" si="183"/>
        <v/>
      </c>
      <c r="CW751" s="3" t="str">
        <f t="shared" si="183"/>
        <v/>
      </c>
      <c r="CX751" s="3" t="str">
        <f t="shared" si="183"/>
        <v/>
      </c>
      <c r="CY751" s="3" t="str">
        <f t="shared" si="183"/>
        <v/>
      </c>
      <c r="CZ751" s="3" t="str">
        <f t="shared" si="183"/>
        <v/>
      </c>
      <c r="DA751" s="3" t="str">
        <f t="shared" si="176"/>
        <v/>
      </c>
      <c r="DB751" s="3" t="str">
        <f t="shared" si="176"/>
        <v/>
      </c>
      <c r="DC751" s="3" t="str">
        <f t="shared" si="176"/>
        <v/>
      </c>
      <c r="DD751" s="3" t="str">
        <f t="shared" si="176"/>
        <v/>
      </c>
      <c r="DE751" s="3" t="str">
        <f t="shared" si="176"/>
        <v/>
      </c>
      <c r="DF751" s="3" t="str">
        <f t="shared" si="176"/>
        <v/>
      </c>
      <c r="DG751" s="3" t="str">
        <f t="shared" si="187"/>
        <v/>
      </c>
      <c r="DH751" s="3" t="str">
        <f t="shared" si="187"/>
        <v/>
      </c>
      <c r="DI751" s="3" t="str">
        <f t="shared" si="187"/>
        <v/>
      </c>
      <c r="DJ751" s="3" t="str">
        <f t="shared" si="182"/>
        <v/>
      </c>
      <c r="DK751" s="3" t="str">
        <f t="shared" si="182"/>
        <v/>
      </c>
      <c r="DL751" s="3" t="str">
        <f t="shared" si="182"/>
        <v/>
      </c>
      <c r="DM751" s="3" t="str">
        <f t="shared" si="182"/>
        <v/>
      </c>
      <c r="DN751" s="3" t="str">
        <f t="shared" si="182"/>
        <v/>
      </c>
      <c r="DO751" s="3" t="str">
        <f t="shared" si="182"/>
        <v/>
      </c>
      <c r="DP751" s="3" t="str">
        <f t="shared" si="182"/>
        <v/>
      </c>
      <c r="DQ751" s="3" t="str">
        <f t="shared" si="182"/>
        <v/>
      </c>
      <c r="DR751" s="3" t="str">
        <f t="shared" si="177"/>
        <v/>
      </c>
      <c r="DS751" s="3" t="str">
        <f t="shared" si="177"/>
        <v/>
      </c>
      <c r="DT751" s="3" t="str">
        <f t="shared" si="177"/>
        <v/>
      </c>
      <c r="DU751" s="3" t="str">
        <f t="shared" si="177"/>
        <v/>
      </c>
      <c r="DV751" s="3" t="str">
        <f t="shared" si="177"/>
        <v/>
      </c>
    </row>
    <row r="752" spans="1:126" ht="75">
      <c r="A752" t="s">
        <v>115</v>
      </c>
      <c r="B752">
        <v>2018</v>
      </c>
      <c r="C752" t="s">
        <v>114</v>
      </c>
      <c r="D752">
        <v>106990</v>
      </c>
      <c r="E752" s="31">
        <v>1318216980060</v>
      </c>
      <c r="F752" t="s">
        <v>1056</v>
      </c>
      <c r="G752">
        <v>324110</v>
      </c>
      <c r="H752" t="s">
        <v>1057</v>
      </c>
      <c r="I752" t="s">
        <v>1058</v>
      </c>
      <c r="J752" t="s">
        <v>1059</v>
      </c>
      <c r="K752" t="s">
        <v>1060</v>
      </c>
      <c r="L752">
        <v>8066</v>
      </c>
      <c r="M752" s="3" t="str">
        <f t="shared" si="178"/>
        <v>89. PRODUCE THE CHEMICAL, 91. ON-SITE USE OF THE CHEMICAL, 95. USED AS A REACTANT, 98. P103  INTERMEDIATES</v>
      </c>
      <c r="N752" s="3" t="s">
        <v>1419</v>
      </c>
      <c r="O752" s="3" t="s">
        <v>1409</v>
      </c>
      <c r="P752">
        <v>44</v>
      </c>
      <c r="Q752">
        <v>47</v>
      </c>
      <c r="R752">
        <v>91</v>
      </c>
      <c r="S752" s="3" t="s">
        <v>1407</v>
      </c>
      <c r="T752" s="3" t="s">
        <v>1405</v>
      </c>
      <c r="U752" s="3" t="s">
        <v>1407</v>
      </c>
      <c r="V752" s="3" t="s">
        <v>1405</v>
      </c>
      <c r="W752" s="3" t="s">
        <v>1405</v>
      </c>
      <c r="X752" s="3" t="s">
        <v>1405</v>
      </c>
      <c r="Y752" s="3" t="s">
        <v>1407</v>
      </c>
      <c r="Z752" s="3" t="s">
        <v>1405</v>
      </c>
      <c r="AA752" s="3" t="s">
        <v>1405</v>
      </c>
      <c r="AB752" s="3" t="s">
        <v>1407</v>
      </c>
      <c r="AC752" s="3" t="s">
        <v>1405</v>
      </c>
      <c r="AD752" s="3" t="s">
        <v>1405</v>
      </c>
      <c r="AE752" s="3" t="s">
        <v>1405</v>
      </c>
      <c r="AF752" s="3" t="s">
        <v>1405</v>
      </c>
      <c r="AG752" s="3" t="s">
        <v>1405</v>
      </c>
      <c r="AH752" s="3" t="s">
        <v>1405</v>
      </c>
      <c r="AI752" s="3" t="s">
        <v>1405</v>
      </c>
      <c r="AJ752" s="3" t="s">
        <v>1405</v>
      </c>
      <c r="AK752" s="3" t="s">
        <v>1405</v>
      </c>
      <c r="AL752" s="3" t="s">
        <v>1405</v>
      </c>
      <c r="AM752" s="3" t="s">
        <v>1405</v>
      </c>
      <c r="AN752" s="3" t="s">
        <v>1405</v>
      </c>
      <c r="AO752" s="3" t="s">
        <v>1405</v>
      </c>
      <c r="AP752" s="3" t="s">
        <v>1405</v>
      </c>
      <c r="AQ752" s="3" t="s">
        <v>1405</v>
      </c>
      <c r="AR752" s="3" t="s">
        <v>1405</v>
      </c>
      <c r="AS752" s="3" t="s">
        <v>1405</v>
      </c>
      <c r="AT752" s="3" t="s">
        <v>1405</v>
      </c>
      <c r="AU752" s="3" t="s">
        <v>1405</v>
      </c>
      <c r="AV752" s="3" t="s">
        <v>1405</v>
      </c>
      <c r="AW752" s="3" t="s">
        <v>1405</v>
      </c>
      <c r="AX752" s="3" t="s">
        <v>1405</v>
      </c>
      <c r="AY752" s="3" t="s">
        <v>1405</v>
      </c>
      <c r="AZ752" s="3" t="s">
        <v>1405</v>
      </c>
      <c r="BA752" s="3" t="s">
        <v>1405</v>
      </c>
      <c r="BB752" s="3" t="s">
        <v>1405</v>
      </c>
      <c r="BC752" s="3" t="s">
        <v>1405</v>
      </c>
      <c r="BD752" s="3" t="s">
        <v>1405</v>
      </c>
      <c r="BE752" s="3" t="s">
        <v>1405</v>
      </c>
      <c r="BF752" s="3" t="s">
        <v>1405</v>
      </c>
      <c r="BG752" s="3" t="s">
        <v>1405</v>
      </c>
      <c r="BH752" s="3" t="s">
        <v>1405</v>
      </c>
      <c r="BI752" s="3" t="s">
        <v>1405</v>
      </c>
      <c r="BJ752" s="3" t="s">
        <v>1405</v>
      </c>
      <c r="BK752" s="3" t="s">
        <v>1405</v>
      </c>
      <c r="BL752" s="3" t="s">
        <v>1405</v>
      </c>
      <c r="BM752" s="3" t="s">
        <v>1405</v>
      </c>
      <c r="BN752" s="3" t="s">
        <v>1405</v>
      </c>
      <c r="BO752" s="3" t="s">
        <v>1405</v>
      </c>
      <c r="BP752" s="3" t="s">
        <v>1405</v>
      </c>
      <c r="BQ752" s="3" t="s">
        <v>1405</v>
      </c>
      <c r="BR752" s="3" t="s">
        <v>1405</v>
      </c>
      <c r="BS752" s="3" t="s">
        <v>1405</v>
      </c>
      <c r="BT752" s="3" t="s">
        <v>1405</v>
      </c>
      <c r="BU752" s="3" t="str">
        <f t="shared" si="186"/>
        <v>89. PRODUCE THE CHEMICAL</v>
      </c>
      <c r="BV752" s="3" t="str">
        <f t="shared" si="186"/>
        <v/>
      </c>
      <c r="BW752" s="3" t="str">
        <f t="shared" si="186"/>
        <v>91. ON-SITE USE OF THE CHEMICAL</v>
      </c>
      <c r="BX752" s="3" t="str">
        <f t="shared" si="186"/>
        <v/>
      </c>
      <c r="BY752" s="3" t="str">
        <f t="shared" si="186"/>
        <v/>
      </c>
      <c r="BZ752" s="3" t="str">
        <f t="shared" si="186"/>
        <v/>
      </c>
      <c r="CA752" s="3" t="str">
        <f t="shared" si="186"/>
        <v>95. USED AS A REACTANT</v>
      </c>
      <c r="CB752" s="3" t="str">
        <f t="shared" si="185"/>
        <v/>
      </c>
      <c r="CC752" s="3" t="str">
        <f t="shared" si="185"/>
        <v/>
      </c>
      <c r="CD752" s="3" t="str">
        <f t="shared" si="188"/>
        <v>98. P103  INTERMEDIATES</v>
      </c>
      <c r="CE752" s="3" t="str">
        <f t="shared" si="188"/>
        <v/>
      </c>
      <c r="CF752" s="3" t="str">
        <f t="shared" si="188"/>
        <v/>
      </c>
      <c r="CG752" s="3" t="str">
        <f t="shared" si="188"/>
        <v/>
      </c>
      <c r="CH752" s="3" t="str">
        <f t="shared" si="188"/>
        <v/>
      </c>
      <c r="CI752" s="3" t="str">
        <f t="shared" si="188"/>
        <v/>
      </c>
      <c r="CJ752" s="3" t="str">
        <f t="shared" si="188"/>
        <v/>
      </c>
      <c r="CK752" s="3" t="str">
        <f t="shared" si="188"/>
        <v/>
      </c>
      <c r="CL752" s="3" t="str">
        <f t="shared" si="188"/>
        <v/>
      </c>
      <c r="CM752" s="3" t="str">
        <f t="shared" si="188"/>
        <v/>
      </c>
      <c r="CN752" s="3" t="str">
        <f t="shared" si="188"/>
        <v/>
      </c>
      <c r="CO752" s="3" t="str">
        <f t="shared" si="188"/>
        <v/>
      </c>
      <c r="CP752" s="3" t="str">
        <f t="shared" si="184"/>
        <v/>
      </c>
      <c r="CQ752" s="3" t="str">
        <f t="shared" si="184"/>
        <v/>
      </c>
      <c r="CR752" s="3" t="str">
        <f t="shared" si="183"/>
        <v/>
      </c>
      <c r="CS752" s="3" t="str">
        <f t="shared" si="183"/>
        <v/>
      </c>
      <c r="CT752" s="3" t="str">
        <f t="shared" si="183"/>
        <v/>
      </c>
      <c r="CU752" s="3" t="str">
        <f t="shared" si="183"/>
        <v/>
      </c>
      <c r="CV752" s="3" t="str">
        <f t="shared" si="183"/>
        <v/>
      </c>
      <c r="CW752" s="3" t="str">
        <f t="shared" si="183"/>
        <v/>
      </c>
      <c r="CX752" s="3" t="str">
        <f t="shared" si="183"/>
        <v/>
      </c>
      <c r="CY752" s="3" t="str">
        <f t="shared" si="183"/>
        <v/>
      </c>
      <c r="CZ752" s="3" t="str">
        <f t="shared" si="183"/>
        <v/>
      </c>
      <c r="DA752" s="3" t="str">
        <f t="shared" si="176"/>
        <v/>
      </c>
      <c r="DB752" s="3" t="str">
        <f t="shared" si="176"/>
        <v/>
      </c>
      <c r="DC752" s="3" t="str">
        <f t="shared" si="176"/>
        <v/>
      </c>
      <c r="DD752" s="3" t="str">
        <f t="shared" si="176"/>
        <v/>
      </c>
      <c r="DE752" s="3" t="str">
        <f t="shared" si="176"/>
        <v/>
      </c>
      <c r="DF752" s="3" t="str">
        <f t="shared" si="176"/>
        <v/>
      </c>
      <c r="DG752" s="3" t="str">
        <f t="shared" si="187"/>
        <v/>
      </c>
      <c r="DH752" s="3" t="str">
        <f t="shared" si="187"/>
        <v/>
      </c>
      <c r="DI752" s="3" t="str">
        <f t="shared" si="187"/>
        <v/>
      </c>
      <c r="DJ752" s="3" t="str">
        <f t="shared" si="182"/>
        <v/>
      </c>
      <c r="DK752" s="3" t="str">
        <f t="shared" si="182"/>
        <v/>
      </c>
      <c r="DL752" s="3" t="str">
        <f t="shared" si="182"/>
        <v/>
      </c>
      <c r="DM752" s="3" t="str">
        <f t="shared" si="182"/>
        <v/>
      </c>
      <c r="DN752" s="3" t="str">
        <f t="shared" si="182"/>
        <v/>
      </c>
      <c r="DO752" s="3" t="str">
        <f t="shared" si="182"/>
        <v/>
      </c>
      <c r="DP752" s="3" t="str">
        <f t="shared" si="182"/>
        <v/>
      </c>
      <c r="DQ752" s="3" t="str">
        <f t="shared" si="182"/>
        <v/>
      </c>
      <c r="DR752" s="3" t="str">
        <f t="shared" si="177"/>
        <v/>
      </c>
      <c r="DS752" s="3" t="str">
        <f t="shared" si="177"/>
        <v/>
      </c>
      <c r="DT752" s="3" t="str">
        <f t="shared" si="177"/>
        <v/>
      </c>
      <c r="DU752" s="3" t="str">
        <f t="shared" si="177"/>
        <v/>
      </c>
      <c r="DV752" s="3" t="str">
        <f t="shared" si="177"/>
        <v/>
      </c>
    </row>
    <row r="753" spans="1:126" ht="75">
      <c r="A753" t="s">
        <v>115</v>
      </c>
      <c r="B753">
        <v>2019</v>
      </c>
      <c r="C753" t="s">
        <v>114</v>
      </c>
      <c r="D753">
        <v>106990</v>
      </c>
      <c r="E753" s="31">
        <v>1319217951641</v>
      </c>
      <c r="F753" t="s">
        <v>1056</v>
      </c>
      <c r="G753">
        <v>324110</v>
      </c>
      <c r="H753" t="s">
        <v>1057</v>
      </c>
      <c r="I753" t="s">
        <v>1058</v>
      </c>
      <c r="J753" t="s">
        <v>1059</v>
      </c>
      <c r="K753" t="s">
        <v>1060</v>
      </c>
      <c r="L753">
        <v>8066</v>
      </c>
      <c r="M753" s="3" t="str">
        <f t="shared" si="178"/>
        <v>89. PRODUCE THE CHEMICAL, 91. ON-SITE USE OF THE CHEMICAL, 95. USED AS A REACTANT, 98. P103  INTERMEDIATES</v>
      </c>
      <c r="N753" s="3" t="s">
        <v>1419</v>
      </c>
      <c r="O753" s="3" t="s">
        <v>1409</v>
      </c>
      <c r="P753">
        <v>43</v>
      </c>
      <c r="Q753">
        <v>47</v>
      </c>
      <c r="R753">
        <v>90</v>
      </c>
      <c r="S753" s="3" t="s">
        <v>1407</v>
      </c>
      <c r="T753" s="3" t="s">
        <v>1405</v>
      </c>
      <c r="U753" s="3" t="s">
        <v>1407</v>
      </c>
      <c r="V753" s="3" t="s">
        <v>1405</v>
      </c>
      <c r="W753" s="3" t="s">
        <v>1405</v>
      </c>
      <c r="X753" s="3" t="s">
        <v>1405</v>
      </c>
      <c r="Y753" s="3" t="s">
        <v>1407</v>
      </c>
      <c r="Z753" s="3" t="s">
        <v>1405</v>
      </c>
      <c r="AA753" s="3" t="s">
        <v>1405</v>
      </c>
      <c r="AB753" s="3" t="s">
        <v>1407</v>
      </c>
      <c r="AC753" s="3" t="s">
        <v>1405</v>
      </c>
      <c r="AD753" s="3" t="s">
        <v>1405</v>
      </c>
      <c r="AE753" s="3" t="s">
        <v>1405</v>
      </c>
      <c r="AF753" s="3" t="s">
        <v>1405</v>
      </c>
      <c r="AG753" s="3" t="s">
        <v>1405</v>
      </c>
      <c r="AH753" s="3" t="s">
        <v>1405</v>
      </c>
      <c r="AI753" s="3" t="s">
        <v>1405</v>
      </c>
      <c r="AJ753" s="3" t="s">
        <v>1405</v>
      </c>
      <c r="AK753" s="3" t="s">
        <v>1405</v>
      </c>
      <c r="AL753" s="3" t="s">
        <v>1405</v>
      </c>
      <c r="AM753" s="3" t="s">
        <v>1405</v>
      </c>
      <c r="AN753" s="3" t="s">
        <v>1405</v>
      </c>
      <c r="AO753" s="3" t="s">
        <v>1405</v>
      </c>
      <c r="AP753" s="3" t="s">
        <v>1405</v>
      </c>
      <c r="AQ753" s="3" t="s">
        <v>1405</v>
      </c>
      <c r="AR753" s="3" t="s">
        <v>1405</v>
      </c>
      <c r="AS753" s="3" t="s">
        <v>1405</v>
      </c>
      <c r="AT753" s="3" t="s">
        <v>1405</v>
      </c>
      <c r="AU753" s="3" t="s">
        <v>1405</v>
      </c>
      <c r="AV753" s="3" t="s">
        <v>1405</v>
      </c>
      <c r="AW753" s="3" t="s">
        <v>1405</v>
      </c>
      <c r="AX753" s="3" t="s">
        <v>1405</v>
      </c>
      <c r="AY753" s="3" t="s">
        <v>1405</v>
      </c>
      <c r="AZ753" s="3" t="s">
        <v>1405</v>
      </c>
      <c r="BA753" s="3" t="s">
        <v>1405</v>
      </c>
      <c r="BB753" s="3" t="s">
        <v>1405</v>
      </c>
      <c r="BC753" s="3" t="s">
        <v>1405</v>
      </c>
      <c r="BD753" s="3" t="s">
        <v>1405</v>
      </c>
      <c r="BE753" s="3" t="s">
        <v>1405</v>
      </c>
      <c r="BF753" s="3" t="s">
        <v>1405</v>
      </c>
      <c r="BG753" s="3" t="s">
        <v>1405</v>
      </c>
      <c r="BH753" s="3" t="s">
        <v>1405</v>
      </c>
      <c r="BI753" s="3" t="s">
        <v>1405</v>
      </c>
      <c r="BJ753" s="3" t="s">
        <v>1405</v>
      </c>
      <c r="BK753" s="3" t="s">
        <v>1405</v>
      </c>
      <c r="BL753" s="3" t="s">
        <v>1405</v>
      </c>
      <c r="BM753" s="3" t="s">
        <v>1405</v>
      </c>
      <c r="BN753" s="3" t="s">
        <v>1405</v>
      </c>
      <c r="BO753" s="3" t="s">
        <v>1405</v>
      </c>
      <c r="BP753" s="3" t="s">
        <v>1405</v>
      </c>
      <c r="BQ753" s="3" t="s">
        <v>1405</v>
      </c>
      <c r="BR753" s="3" t="s">
        <v>1405</v>
      </c>
      <c r="BS753" s="3" t="s">
        <v>1405</v>
      </c>
      <c r="BT753" s="3" t="s">
        <v>1405</v>
      </c>
      <c r="BU753" s="3" t="str">
        <f t="shared" si="186"/>
        <v>89. PRODUCE THE CHEMICAL</v>
      </c>
      <c r="BV753" s="3" t="str">
        <f t="shared" si="186"/>
        <v/>
      </c>
      <c r="BW753" s="3" t="str">
        <f t="shared" si="186"/>
        <v>91. ON-SITE USE OF THE CHEMICAL</v>
      </c>
      <c r="BX753" s="3" t="str">
        <f t="shared" si="186"/>
        <v/>
      </c>
      <c r="BY753" s="3" t="str">
        <f t="shared" si="186"/>
        <v/>
      </c>
      <c r="BZ753" s="3" t="str">
        <f t="shared" si="186"/>
        <v/>
      </c>
      <c r="CA753" s="3" t="str">
        <f t="shared" si="186"/>
        <v>95. USED AS A REACTANT</v>
      </c>
      <c r="CB753" s="3" t="str">
        <f t="shared" si="185"/>
        <v/>
      </c>
      <c r="CC753" s="3" t="str">
        <f t="shared" si="185"/>
        <v/>
      </c>
      <c r="CD753" s="3" t="str">
        <f t="shared" si="188"/>
        <v>98. P103  INTERMEDIATES</v>
      </c>
      <c r="CE753" s="3" t="str">
        <f t="shared" si="188"/>
        <v/>
      </c>
      <c r="CF753" s="3" t="str">
        <f t="shared" si="188"/>
        <v/>
      </c>
      <c r="CG753" s="3" t="str">
        <f t="shared" si="188"/>
        <v/>
      </c>
      <c r="CH753" s="3" t="str">
        <f t="shared" si="188"/>
        <v/>
      </c>
      <c r="CI753" s="3" t="str">
        <f t="shared" si="188"/>
        <v/>
      </c>
      <c r="CJ753" s="3" t="str">
        <f t="shared" si="188"/>
        <v/>
      </c>
      <c r="CK753" s="3" t="str">
        <f t="shared" si="188"/>
        <v/>
      </c>
      <c r="CL753" s="3" t="str">
        <f t="shared" si="188"/>
        <v/>
      </c>
      <c r="CM753" s="3" t="str">
        <f t="shared" si="188"/>
        <v/>
      </c>
      <c r="CN753" s="3" t="str">
        <f t="shared" si="188"/>
        <v/>
      </c>
      <c r="CO753" s="3" t="str">
        <f t="shared" si="188"/>
        <v/>
      </c>
      <c r="CP753" s="3" t="str">
        <f t="shared" si="184"/>
        <v/>
      </c>
      <c r="CQ753" s="3" t="str">
        <f t="shared" si="184"/>
        <v/>
      </c>
      <c r="CR753" s="3" t="str">
        <f t="shared" si="183"/>
        <v/>
      </c>
      <c r="CS753" s="3" t="str">
        <f t="shared" si="183"/>
        <v/>
      </c>
      <c r="CT753" s="3" t="str">
        <f t="shared" si="183"/>
        <v/>
      </c>
      <c r="CU753" s="3" t="str">
        <f t="shared" si="183"/>
        <v/>
      </c>
      <c r="CV753" s="3" t="str">
        <f t="shared" si="183"/>
        <v/>
      </c>
      <c r="CW753" s="3" t="str">
        <f t="shared" si="183"/>
        <v/>
      </c>
      <c r="CX753" s="3" t="str">
        <f t="shared" si="183"/>
        <v/>
      </c>
      <c r="CY753" s="3" t="str">
        <f t="shared" si="183"/>
        <v/>
      </c>
      <c r="CZ753" s="3" t="str">
        <f t="shared" si="183"/>
        <v/>
      </c>
      <c r="DA753" s="3" t="str">
        <f t="shared" si="176"/>
        <v/>
      </c>
      <c r="DB753" s="3" t="str">
        <f t="shared" si="176"/>
        <v/>
      </c>
      <c r="DC753" s="3" t="str">
        <f t="shared" si="176"/>
        <v/>
      </c>
      <c r="DD753" s="3" t="str">
        <f t="shared" si="176"/>
        <v/>
      </c>
      <c r="DE753" s="3" t="str">
        <f t="shared" si="176"/>
        <v/>
      </c>
      <c r="DF753" s="3" t="str">
        <f t="shared" si="176"/>
        <v/>
      </c>
      <c r="DG753" s="3" t="str">
        <f t="shared" si="187"/>
        <v/>
      </c>
      <c r="DH753" s="3" t="str">
        <f t="shared" si="187"/>
        <v/>
      </c>
      <c r="DI753" s="3" t="str">
        <f t="shared" si="187"/>
        <v/>
      </c>
      <c r="DJ753" s="3" t="str">
        <f t="shared" si="182"/>
        <v/>
      </c>
      <c r="DK753" s="3" t="str">
        <f t="shared" si="182"/>
        <v/>
      </c>
      <c r="DL753" s="3" t="str">
        <f t="shared" si="182"/>
        <v/>
      </c>
      <c r="DM753" s="3" t="str">
        <f t="shared" si="182"/>
        <v/>
      </c>
      <c r="DN753" s="3" t="str">
        <f t="shared" si="182"/>
        <v/>
      </c>
      <c r="DO753" s="3" t="str">
        <f t="shared" si="182"/>
        <v/>
      </c>
      <c r="DP753" s="3" t="str">
        <f t="shared" si="182"/>
        <v/>
      </c>
      <c r="DQ753" s="3" t="str">
        <f t="shared" si="182"/>
        <v/>
      </c>
      <c r="DR753" s="3" t="str">
        <f t="shared" si="177"/>
        <v/>
      </c>
      <c r="DS753" s="3" t="str">
        <f t="shared" si="177"/>
        <v/>
      </c>
      <c r="DT753" s="3" t="str">
        <f t="shared" si="177"/>
        <v/>
      </c>
      <c r="DU753" s="3" t="str">
        <f t="shared" si="177"/>
        <v/>
      </c>
      <c r="DV753" s="3" t="str">
        <f t="shared" si="177"/>
        <v/>
      </c>
    </row>
    <row r="754" spans="1:126" ht="75">
      <c r="A754" t="s">
        <v>115</v>
      </c>
      <c r="B754">
        <v>2020</v>
      </c>
      <c r="C754" t="s">
        <v>114</v>
      </c>
      <c r="D754">
        <v>106990</v>
      </c>
      <c r="E754" s="31">
        <v>1320219178086</v>
      </c>
      <c r="F754" t="s">
        <v>1056</v>
      </c>
      <c r="G754">
        <v>324110</v>
      </c>
      <c r="H754" t="s">
        <v>1057</v>
      </c>
      <c r="I754" t="s">
        <v>1058</v>
      </c>
      <c r="J754" t="s">
        <v>1059</v>
      </c>
      <c r="K754" t="s">
        <v>1060</v>
      </c>
      <c r="L754">
        <v>8066</v>
      </c>
      <c r="M754" s="3" t="str">
        <f t="shared" si="178"/>
        <v>89. PRODUCE THE CHEMICAL, 91. ON-SITE USE OF THE CHEMICAL, 93. AS A BYPRODUCT, 95. USED AS A REACTANT, 98. P103  INTERMEDIATES, 133. ANCILLARY OR OTHER USE, 137. Z304  FUEL</v>
      </c>
      <c r="N754" s="3" t="s">
        <v>1419</v>
      </c>
      <c r="O754" s="3" t="s">
        <v>1409</v>
      </c>
      <c r="P754">
        <v>31</v>
      </c>
      <c r="Q754">
        <v>47</v>
      </c>
      <c r="R754">
        <v>78</v>
      </c>
      <c r="S754" s="3" t="s">
        <v>1407</v>
      </c>
      <c r="T754" s="3" t="s">
        <v>1405</v>
      </c>
      <c r="U754" s="3" t="s">
        <v>1407</v>
      </c>
      <c r="V754" s="3" t="s">
        <v>1405</v>
      </c>
      <c r="W754" s="3" t="s">
        <v>1407</v>
      </c>
      <c r="X754" s="3" t="s">
        <v>1405</v>
      </c>
      <c r="Y754" s="3" t="s">
        <v>1407</v>
      </c>
      <c r="Z754" s="3" t="s">
        <v>1405</v>
      </c>
      <c r="AA754" s="3" t="s">
        <v>1405</v>
      </c>
      <c r="AB754" s="3" t="s">
        <v>1407</v>
      </c>
      <c r="AC754" s="3" t="s">
        <v>1405</v>
      </c>
      <c r="AD754" s="3" t="s">
        <v>1405</v>
      </c>
      <c r="AE754" s="3" t="s">
        <v>1405</v>
      </c>
      <c r="AF754" s="3" t="s">
        <v>1405</v>
      </c>
      <c r="AG754" s="3" t="s">
        <v>1405</v>
      </c>
      <c r="AH754" s="3" t="s">
        <v>1405</v>
      </c>
      <c r="AI754" s="3" t="s">
        <v>1405</v>
      </c>
      <c r="AJ754" s="3" t="s">
        <v>1405</v>
      </c>
      <c r="AK754" s="3" t="s">
        <v>1405</v>
      </c>
      <c r="AL754" s="3" t="s">
        <v>1405</v>
      </c>
      <c r="AM754" s="3" t="s">
        <v>1405</v>
      </c>
      <c r="AN754" s="3" t="s">
        <v>1405</v>
      </c>
      <c r="AO754" s="3" t="s">
        <v>1405</v>
      </c>
      <c r="AP754" s="3" t="s">
        <v>1405</v>
      </c>
      <c r="AQ754" s="3" t="s">
        <v>1405</v>
      </c>
      <c r="AR754" s="3" t="s">
        <v>1405</v>
      </c>
      <c r="AS754" s="3" t="s">
        <v>1405</v>
      </c>
      <c r="AT754" s="3" t="s">
        <v>1405</v>
      </c>
      <c r="AU754" s="3" t="s">
        <v>1405</v>
      </c>
      <c r="AV754" s="3" t="s">
        <v>1405</v>
      </c>
      <c r="AW754" s="3" t="s">
        <v>1405</v>
      </c>
      <c r="AX754" s="3" t="s">
        <v>1405</v>
      </c>
      <c r="AY754" s="3" t="s">
        <v>1405</v>
      </c>
      <c r="AZ754" s="3" t="s">
        <v>1405</v>
      </c>
      <c r="BA754" s="3" t="s">
        <v>1405</v>
      </c>
      <c r="BB754" s="3" t="s">
        <v>1405</v>
      </c>
      <c r="BC754" s="3" t="s">
        <v>1405</v>
      </c>
      <c r="BD754" s="3" t="s">
        <v>1405</v>
      </c>
      <c r="BE754" s="3" t="s">
        <v>1405</v>
      </c>
      <c r="BF754" s="3" t="s">
        <v>1405</v>
      </c>
      <c r="BG754" s="3" t="s">
        <v>1405</v>
      </c>
      <c r="BH754" s="3" t="s">
        <v>1405</v>
      </c>
      <c r="BI754" s="3" t="s">
        <v>1405</v>
      </c>
      <c r="BJ754" s="3" t="s">
        <v>1405</v>
      </c>
      <c r="BK754" s="3" t="s">
        <v>1407</v>
      </c>
      <c r="BL754" s="3" t="s">
        <v>1405</v>
      </c>
      <c r="BM754" s="3" t="s">
        <v>1405</v>
      </c>
      <c r="BN754" s="3" t="s">
        <v>1405</v>
      </c>
      <c r="BO754" s="3" t="s">
        <v>1407</v>
      </c>
      <c r="BP754" s="3" t="s">
        <v>1405</v>
      </c>
      <c r="BQ754" s="3" t="s">
        <v>1405</v>
      </c>
      <c r="BR754" s="3" t="s">
        <v>1405</v>
      </c>
      <c r="BS754" s="3" t="s">
        <v>1405</v>
      </c>
      <c r="BT754" s="3" t="s">
        <v>1405</v>
      </c>
      <c r="BU754" s="3" t="str">
        <f t="shared" si="186"/>
        <v>89. PRODUCE THE CHEMICAL</v>
      </c>
      <c r="BV754" s="3" t="str">
        <f t="shared" si="186"/>
        <v/>
      </c>
      <c r="BW754" s="3" t="str">
        <f t="shared" si="186"/>
        <v>91. ON-SITE USE OF THE CHEMICAL</v>
      </c>
      <c r="BX754" s="3" t="str">
        <f t="shared" si="186"/>
        <v/>
      </c>
      <c r="BY754" s="3" t="str">
        <f t="shared" si="186"/>
        <v>93. AS A BYPRODUCT</v>
      </c>
      <c r="BZ754" s="3" t="str">
        <f t="shared" si="186"/>
        <v/>
      </c>
      <c r="CA754" s="3" t="str">
        <f t="shared" si="186"/>
        <v>95. USED AS A REACTANT</v>
      </c>
      <c r="CB754" s="3" t="str">
        <f t="shared" si="185"/>
        <v/>
      </c>
      <c r="CC754" s="3" t="str">
        <f t="shared" si="185"/>
        <v/>
      </c>
      <c r="CD754" s="3" t="str">
        <f t="shared" si="188"/>
        <v>98. P103  INTERMEDIATES</v>
      </c>
      <c r="CE754" s="3" t="str">
        <f t="shared" si="188"/>
        <v/>
      </c>
      <c r="CF754" s="3" t="str">
        <f t="shared" si="188"/>
        <v/>
      </c>
      <c r="CG754" s="3" t="str">
        <f t="shared" si="188"/>
        <v/>
      </c>
      <c r="CH754" s="3" t="str">
        <f t="shared" si="188"/>
        <v/>
      </c>
      <c r="CI754" s="3" t="str">
        <f t="shared" si="188"/>
        <v/>
      </c>
      <c r="CJ754" s="3" t="str">
        <f t="shared" si="188"/>
        <v/>
      </c>
      <c r="CK754" s="3" t="str">
        <f t="shared" si="188"/>
        <v/>
      </c>
      <c r="CL754" s="3" t="str">
        <f t="shared" si="188"/>
        <v/>
      </c>
      <c r="CM754" s="3" t="str">
        <f t="shared" si="188"/>
        <v/>
      </c>
      <c r="CN754" s="3" t="str">
        <f t="shared" si="188"/>
        <v/>
      </c>
      <c r="CO754" s="3" t="str">
        <f t="shared" si="188"/>
        <v/>
      </c>
      <c r="CP754" s="3" t="str">
        <f t="shared" si="184"/>
        <v/>
      </c>
      <c r="CQ754" s="3" t="str">
        <f t="shared" si="184"/>
        <v/>
      </c>
      <c r="CR754" s="3" t="str">
        <f t="shared" si="183"/>
        <v/>
      </c>
      <c r="CS754" s="3" t="str">
        <f t="shared" si="183"/>
        <v/>
      </c>
      <c r="CT754" s="3" t="str">
        <f t="shared" si="183"/>
        <v/>
      </c>
      <c r="CU754" s="3" t="str">
        <f t="shared" si="183"/>
        <v/>
      </c>
      <c r="CV754" s="3" t="str">
        <f t="shared" si="183"/>
        <v/>
      </c>
      <c r="CW754" s="3" t="str">
        <f t="shared" si="183"/>
        <v/>
      </c>
      <c r="CX754" s="3" t="str">
        <f t="shared" si="183"/>
        <v/>
      </c>
      <c r="CY754" s="3" t="str">
        <f t="shared" si="183"/>
        <v/>
      </c>
      <c r="CZ754" s="3" t="str">
        <f t="shared" si="183"/>
        <v/>
      </c>
      <c r="DA754" s="3" t="str">
        <f t="shared" si="176"/>
        <v/>
      </c>
      <c r="DB754" s="3" t="str">
        <f t="shared" si="176"/>
        <v/>
      </c>
      <c r="DC754" s="3" t="str">
        <f t="shared" si="176"/>
        <v/>
      </c>
      <c r="DD754" s="3" t="str">
        <f t="shared" si="176"/>
        <v/>
      </c>
      <c r="DE754" s="3" t="str">
        <f t="shared" si="176"/>
        <v/>
      </c>
      <c r="DF754" s="3" t="str">
        <f t="shared" si="176"/>
        <v/>
      </c>
      <c r="DG754" s="3" t="str">
        <f t="shared" si="187"/>
        <v/>
      </c>
      <c r="DH754" s="3" t="str">
        <f t="shared" si="187"/>
        <v/>
      </c>
      <c r="DI754" s="3" t="str">
        <f t="shared" si="187"/>
        <v/>
      </c>
      <c r="DJ754" s="3" t="str">
        <f t="shared" si="182"/>
        <v/>
      </c>
      <c r="DK754" s="3" t="str">
        <f t="shared" si="182"/>
        <v/>
      </c>
      <c r="DL754" s="3" t="str">
        <f t="shared" si="182"/>
        <v/>
      </c>
      <c r="DM754" s="3" t="str">
        <f t="shared" si="182"/>
        <v>133. ANCILLARY OR OTHER USE</v>
      </c>
      <c r="DN754" s="3" t="str">
        <f t="shared" si="182"/>
        <v/>
      </c>
      <c r="DO754" s="3" t="str">
        <f t="shared" si="182"/>
        <v/>
      </c>
      <c r="DP754" s="3" t="str">
        <f t="shared" si="182"/>
        <v/>
      </c>
      <c r="DQ754" s="3" t="str">
        <f t="shared" si="182"/>
        <v>137. Z304  FUEL</v>
      </c>
      <c r="DR754" s="3" t="str">
        <f t="shared" si="177"/>
        <v/>
      </c>
      <c r="DS754" s="3" t="str">
        <f t="shared" si="177"/>
        <v/>
      </c>
      <c r="DT754" s="3" t="str">
        <f t="shared" si="177"/>
        <v/>
      </c>
      <c r="DU754" s="3" t="str">
        <f t="shared" si="177"/>
        <v/>
      </c>
      <c r="DV754" s="3" t="str">
        <f t="shared" si="177"/>
        <v/>
      </c>
    </row>
    <row r="755" spans="1:126" ht="75">
      <c r="A755" t="s">
        <v>115</v>
      </c>
      <c r="B755">
        <v>2021</v>
      </c>
      <c r="C755" t="s">
        <v>114</v>
      </c>
      <c r="D755">
        <v>106990</v>
      </c>
      <c r="E755" s="31">
        <v>1321219997451</v>
      </c>
      <c r="F755" t="s">
        <v>1056</v>
      </c>
      <c r="G755">
        <v>324110</v>
      </c>
      <c r="H755" t="s">
        <v>1057</v>
      </c>
      <c r="I755" t="s">
        <v>1058</v>
      </c>
      <c r="J755" t="s">
        <v>1059</v>
      </c>
      <c r="K755" t="s">
        <v>1060</v>
      </c>
      <c r="L755">
        <v>8066</v>
      </c>
      <c r="M755" s="3" t="str">
        <f t="shared" si="178"/>
        <v>89. PRODUCE THE CHEMICAL, 91. ON-SITE USE OF THE CHEMICAL, 95. USED AS A REACTANT, 98. P103  INTERMEDIATES</v>
      </c>
      <c r="N755" s="3" t="s">
        <v>1419</v>
      </c>
      <c r="O755" s="3" t="s">
        <v>1409</v>
      </c>
      <c r="P755">
        <v>46</v>
      </c>
      <c r="Q755">
        <v>9</v>
      </c>
      <c r="R755">
        <v>55</v>
      </c>
      <c r="S755" s="3" t="s">
        <v>1407</v>
      </c>
      <c r="T755" s="3" t="s">
        <v>1405</v>
      </c>
      <c r="U755" s="3" t="s">
        <v>1407</v>
      </c>
      <c r="V755" s="3" t="s">
        <v>1405</v>
      </c>
      <c r="W755" s="3" t="s">
        <v>1405</v>
      </c>
      <c r="X755" s="3" t="s">
        <v>1405</v>
      </c>
      <c r="Y755" s="3" t="s">
        <v>1407</v>
      </c>
      <c r="Z755" s="3" t="s">
        <v>1405</v>
      </c>
      <c r="AA755" s="3" t="s">
        <v>1405</v>
      </c>
      <c r="AB755" s="3" t="s">
        <v>1407</v>
      </c>
      <c r="AC755" s="3" t="s">
        <v>1405</v>
      </c>
      <c r="AD755" s="3" t="s">
        <v>1405</v>
      </c>
      <c r="AE755" s="3" t="s">
        <v>1405</v>
      </c>
      <c r="AF755" s="3" t="s">
        <v>1405</v>
      </c>
      <c r="AG755" s="3" t="s">
        <v>1405</v>
      </c>
      <c r="AH755" s="3" t="s">
        <v>1405</v>
      </c>
      <c r="AI755" s="3" t="s">
        <v>1405</v>
      </c>
      <c r="AJ755" s="3" t="s">
        <v>1405</v>
      </c>
      <c r="AK755" s="3" t="s">
        <v>1405</v>
      </c>
      <c r="AL755" s="3" t="s">
        <v>1405</v>
      </c>
      <c r="AM755" s="3" t="s">
        <v>1405</v>
      </c>
      <c r="AN755" s="3" t="s">
        <v>1405</v>
      </c>
      <c r="AO755" s="3" t="s">
        <v>1405</v>
      </c>
      <c r="AP755" s="3" t="s">
        <v>1405</v>
      </c>
      <c r="AQ755" s="3" t="s">
        <v>1405</v>
      </c>
      <c r="AR755" s="3" t="s">
        <v>1405</v>
      </c>
      <c r="AS755" s="3" t="s">
        <v>1405</v>
      </c>
      <c r="AT755" s="3" t="s">
        <v>1405</v>
      </c>
      <c r="AU755" s="3" t="s">
        <v>1405</v>
      </c>
      <c r="AV755" s="3" t="s">
        <v>1405</v>
      </c>
      <c r="AW755" s="3" t="s">
        <v>1405</v>
      </c>
      <c r="AX755" s="3" t="s">
        <v>1405</v>
      </c>
      <c r="AY755" s="3" t="s">
        <v>1405</v>
      </c>
      <c r="AZ755" s="3" t="s">
        <v>1405</v>
      </c>
      <c r="BA755" s="3" t="s">
        <v>1405</v>
      </c>
      <c r="BB755" s="3" t="s">
        <v>1405</v>
      </c>
      <c r="BC755" s="3" t="s">
        <v>1405</v>
      </c>
      <c r="BD755" s="3" t="s">
        <v>1405</v>
      </c>
      <c r="BE755" s="3" t="s">
        <v>1405</v>
      </c>
      <c r="BF755" s="3" t="s">
        <v>1405</v>
      </c>
      <c r="BG755" s="3" t="s">
        <v>1405</v>
      </c>
      <c r="BH755" s="3" t="s">
        <v>1405</v>
      </c>
      <c r="BI755" s="3" t="s">
        <v>1405</v>
      </c>
      <c r="BJ755" s="3" t="s">
        <v>1405</v>
      </c>
      <c r="BK755" s="3" t="s">
        <v>1405</v>
      </c>
      <c r="BL755" s="3" t="s">
        <v>1405</v>
      </c>
      <c r="BM755" s="3" t="s">
        <v>1405</v>
      </c>
      <c r="BN755" s="3" t="s">
        <v>1405</v>
      </c>
      <c r="BO755" s="3" t="s">
        <v>1405</v>
      </c>
      <c r="BP755" s="3" t="s">
        <v>1405</v>
      </c>
      <c r="BQ755" s="3" t="s">
        <v>1405</v>
      </c>
      <c r="BR755" s="3" t="s">
        <v>1405</v>
      </c>
      <c r="BS755" s="3" t="s">
        <v>1405</v>
      </c>
      <c r="BT755" s="3" t="s">
        <v>1405</v>
      </c>
      <c r="BU755" s="3" t="str">
        <f t="shared" si="186"/>
        <v>89. PRODUCE THE CHEMICAL</v>
      </c>
      <c r="BV755" s="3" t="str">
        <f t="shared" si="186"/>
        <v/>
      </c>
      <c r="BW755" s="3" t="str">
        <f t="shared" si="186"/>
        <v>91. ON-SITE USE OF THE CHEMICAL</v>
      </c>
      <c r="BX755" s="3" t="str">
        <f t="shared" si="186"/>
        <v/>
      </c>
      <c r="BY755" s="3" t="str">
        <f t="shared" si="186"/>
        <v/>
      </c>
      <c r="BZ755" s="3" t="str">
        <f t="shared" si="186"/>
        <v/>
      </c>
      <c r="CA755" s="3" t="str">
        <f t="shared" si="186"/>
        <v>95. USED AS A REACTANT</v>
      </c>
      <c r="CB755" s="3" t="str">
        <f t="shared" si="185"/>
        <v/>
      </c>
      <c r="CC755" s="3" t="str">
        <f t="shared" si="185"/>
        <v/>
      </c>
      <c r="CD755" s="3" t="str">
        <f t="shared" si="188"/>
        <v>98. P103  INTERMEDIATES</v>
      </c>
      <c r="CE755" s="3" t="str">
        <f t="shared" si="188"/>
        <v/>
      </c>
      <c r="CF755" s="3" t="str">
        <f t="shared" si="188"/>
        <v/>
      </c>
      <c r="CG755" s="3" t="str">
        <f t="shared" si="188"/>
        <v/>
      </c>
      <c r="CH755" s="3" t="str">
        <f t="shared" si="188"/>
        <v/>
      </c>
      <c r="CI755" s="3" t="str">
        <f t="shared" si="188"/>
        <v/>
      </c>
      <c r="CJ755" s="3" t="str">
        <f t="shared" si="188"/>
        <v/>
      </c>
      <c r="CK755" s="3" t="str">
        <f t="shared" si="188"/>
        <v/>
      </c>
      <c r="CL755" s="3" t="str">
        <f t="shared" si="188"/>
        <v/>
      </c>
      <c r="CM755" s="3" t="str">
        <f t="shared" si="188"/>
        <v/>
      </c>
      <c r="CN755" s="3" t="str">
        <f t="shared" si="188"/>
        <v/>
      </c>
      <c r="CO755" s="3" t="str">
        <f t="shared" si="188"/>
        <v/>
      </c>
      <c r="CP755" s="3" t="str">
        <f t="shared" si="184"/>
        <v/>
      </c>
      <c r="CQ755" s="3" t="str">
        <f t="shared" si="184"/>
        <v/>
      </c>
      <c r="CR755" s="3" t="str">
        <f t="shared" si="183"/>
        <v/>
      </c>
      <c r="CS755" s="3" t="str">
        <f t="shared" si="183"/>
        <v/>
      </c>
      <c r="CT755" s="3" t="str">
        <f t="shared" si="183"/>
        <v/>
      </c>
      <c r="CU755" s="3" t="str">
        <f t="shared" si="183"/>
        <v/>
      </c>
      <c r="CV755" s="3" t="str">
        <f t="shared" si="183"/>
        <v/>
      </c>
      <c r="CW755" s="3" t="str">
        <f t="shared" si="183"/>
        <v/>
      </c>
      <c r="CX755" s="3" t="str">
        <f t="shared" si="183"/>
        <v/>
      </c>
      <c r="CY755" s="3" t="str">
        <f t="shared" si="183"/>
        <v/>
      </c>
      <c r="CZ755" s="3" t="str">
        <f t="shared" si="183"/>
        <v/>
      </c>
      <c r="DA755" s="3" t="str">
        <f t="shared" si="176"/>
        <v/>
      </c>
      <c r="DB755" s="3" t="str">
        <f t="shared" si="176"/>
        <v/>
      </c>
      <c r="DC755" s="3" t="str">
        <f t="shared" si="176"/>
        <v/>
      </c>
      <c r="DD755" s="3" t="str">
        <f t="shared" si="176"/>
        <v/>
      </c>
      <c r="DE755" s="3" t="str">
        <f t="shared" si="176"/>
        <v/>
      </c>
      <c r="DF755" s="3" t="str">
        <f t="shared" si="176"/>
        <v/>
      </c>
      <c r="DG755" s="3" t="str">
        <f t="shared" si="187"/>
        <v/>
      </c>
      <c r="DH755" s="3" t="str">
        <f t="shared" si="187"/>
        <v/>
      </c>
      <c r="DI755" s="3" t="str">
        <f t="shared" si="187"/>
        <v/>
      </c>
      <c r="DJ755" s="3" t="str">
        <f t="shared" si="182"/>
        <v/>
      </c>
      <c r="DK755" s="3" t="str">
        <f t="shared" si="182"/>
        <v/>
      </c>
      <c r="DL755" s="3" t="str">
        <f t="shared" si="182"/>
        <v/>
      </c>
      <c r="DM755" s="3" t="str">
        <f t="shared" si="182"/>
        <v/>
      </c>
      <c r="DN755" s="3" t="str">
        <f t="shared" si="182"/>
        <v/>
      </c>
      <c r="DO755" s="3" t="str">
        <f t="shared" si="182"/>
        <v/>
      </c>
      <c r="DP755" s="3" t="str">
        <f t="shared" si="182"/>
        <v/>
      </c>
      <c r="DQ755" s="3" t="str">
        <f t="shared" si="182"/>
        <v/>
      </c>
      <c r="DR755" s="3" t="str">
        <f t="shared" si="177"/>
        <v/>
      </c>
      <c r="DS755" s="3" t="str">
        <f t="shared" si="177"/>
        <v/>
      </c>
      <c r="DT755" s="3" t="str">
        <f t="shared" si="177"/>
        <v/>
      </c>
      <c r="DU755" s="3" t="str">
        <f t="shared" si="177"/>
        <v/>
      </c>
      <c r="DV755" s="3" t="str">
        <f t="shared" si="177"/>
        <v/>
      </c>
    </row>
    <row r="756" spans="1:126" ht="60">
      <c r="A756" t="s">
        <v>115</v>
      </c>
      <c r="B756">
        <v>2016</v>
      </c>
      <c r="C756" t="s">
        <v>114</v>
      </c>
      <c r="D756">
        <v>106990</v>
      </c>
      <c r="E756" s="31">
        <v>1316215798517</v>
      </c>
      <c r="F756" t="s">
        <v>1061</v>
      </c>
      <c r="G756">
        <v>325110</v>
      </c>
      <c r="H756" t="s">
        <v>1062</v>
      </c>
      <c r="I756" t="s">
        <v>1063</v>
      </c>
      <c r="J756" t="s">
        <v>242</v>
      </c>
      <c r="K756" t="s">
        <v>148</v>
      </c>
      <c r="L756">
        <v>77630</v>
      </c>
      <c r="M756" s="3" t="str">
        <f t="shared" si="178"/>
        <v>89. PRODUCE THE CHEMICAL, 92. SALE OR DISTRIBUTION OF THE CHEMICAL, 94. AS A MANUFACTURED IMPURITY, 133. ANCILLARY OR OTHER USE</v>
      </c>
      <c r="N756" s="3" t="s">
        <v>53</v>
      </c>
      <c r="O756" s="84" t="s">
        <v>1426</v>
      </c>
      <c r="P756">
        <v>1469</v>
      </c>
      <c r="Q756">
        <v>3998.6</v>
      </c>
      <c r="R756">
        <v>5467.6</v>
      </c>
      <c r="S756" s="3" t="s">
        <v>1407</v>
      </c>
      <c r="T756" s="3" t="s">
        <v>1405</v>
      </c>
      <c r="U756" s="3" t="s">
        <v>1405</v>
      </c>
      <c r="V756" s="3" t="s">
        <v>1407</v>
      </c>
      <c r="W756" s="3" t="s">
        <v>1405</v>
      </c>
      <c r="X756" s="3" t="s">
        <v>1407</v>
      </c>
      <c r="Y756" s="3" t="s">
        <v>1405</v>
      </c>
      <c r="AE756" s="3" t="s">
        <v>1405</v>
      </c>
      <c r="AR756" s="3" t="s">
        <v>1405</v>
      </c>
      <c r="AS756" s="3" t="s">
        <v>1405</v>
      </c>
      <c r="AT756" s="3" t="s">
        <v>1405</v>
      </c>
      <c r="AV756" s="3" t="s">
        <v>1405</v>
      </c>
      <c r="BD756" s="3" t="s">
        <v>1405</v>
      </c>
      <c r="BK756" s="3" t="s">
        <v>1407</v>
      </c>
      <c r="BU756" s="3" t="str">
        <f t="shared" si="186"/>
        <v>89. PRODUCE THE CHEMICAL</v>
      </c>
      <c r="BV756" s="3" t="str">
        <f t="shared" si="186"/>
        <v/>
      </c>
      <c r="BW756" s="3" t="str">
        <f t="shared" si="186"/>
        <v/>
      </c>
      <c r="BX756" s="3" t="str">
        <f t="shared" si="186"/>
        <v>92. SALE OR DISTRIBUTION OF THE CHEMICAL</v>
      </c>
      <c r="BY756" s="3" t="str">
        <f t="shared" si="186"/>
        <v/>
      </c>
      <c r="BZ756" s="3" t="str">
        <f t="shared" si="186"/>
        <v>94. AS A MANUFACTURED IMPURITY</v>
      </c>
      <c r="CA756" s="3" t="str">
        <f t="shared" si="186"/>
        <v/>
      </c>
      <c r="CB756" s="3" t="str">
        <f t="shared" si="185"/>
        <v/>
      </c>
      <c r="CC756" s="3" t="str">
        <f t="shared" si="185"/>
        <v/>
      </c>
      <c r="CD756" s="3" t="str">
        <f t="shared" si="188"/>
        <v/>
      </c>
      <c r="CE756" s="3" t="str">
        <f t="shared" si="188"/>
        <v/>
      </c>
      <c r="CF756" s="3" t="str">
        <f t="shared" si="188"/>
        <v/>
      </c>
      <c r="CG756" s="3" t="str">
        <f t="shared" si="188"/>
        <v/>
      </c>
      <c r="CH756" s="3" t="str">
        <f t="shared" si="188"/>
        <v/>
      </c>
      <c r="CI756" s="3" t="str">
        <f t="shared" si="188"/>
        <v/>
      </c>
      <c r="CJ756" s="3" t="str">
        <f t="shared" si="188"/>
        <v/>
      </c>
      <c r="CK756" s="3" t="str">
        <f t="shared" si="188"/>
        <v/>
      </c>
      <c r="CL756" s="3" t="str">
        <f t="shared" si="188"/>
        <v/>
      </c>
      <c r="CM756" s="3" t="str">
        <f t="shared" si="188"/>
        <v/>
      </c>
      <c r="CN756" s="3" t="str">
        <f t="shared" si="188"/>
        <v/>
      </c>
      <c r="CO756" s="3" t="str">
        <f t="shared" si="188"/>
        <v/>
      </c>
      <c r="CP756" s="3" t="str">
        <f t="shared" si="184"/>
        <v/>
      </c>
      <c r="CQ756" s="3" t="str">
        <f t="shared" si="184"/>
        <v/>
      </c>
      <c r="CR756" s="3" t="str">
        <f t="shared" si="183"/>
        <v/>
      </c>
      <c r="CS756" s="3" t="str">
        <f t="shared" si="183"/>
        <v/>
      </c>
      <c r="CT756" s="3" t="str">
        <f t="shared" si="183"/>
        <v/>
      </c>
      <c r="CU756" s="3" t="str">
        <f t="shared" si="183"/>
        <v/>
      </c>
      <c r="CV756" s="3" t="str">
        <f t="shared" si="183"/>
        <v/>
      </c>
      <c r="CW756" s="3" t="str">
        <f t="shared" si="183"/>
        <v/>
      </c>
      <c r="CX756" s="3" t="str">
        <f t="shared" si="183"/>
        <v/>
      </c>
      <c r="CY756" s="3" t="str">
        <f t="shared" si="183"/>
        <v/>
      </c>
      <c r="CZ756" s="3" t="str">
        <f t="shared" si="183"/>
        <v/>
      </c>
      <c r="DA756" s="3" t="str">
        <f t="shared" si="176"/>
        <v/>
      </c>
      <c r="DB756" s="3" t="str">
        <f t="shared" si="176"/>
        <v/>
      </c>
      <c r="DC756" s="3" t="str">
        <f t="shared" si="176"/>
        <v/>
      </c>
      <c r="DD756" s="3" t="str">
        <f t="shared" si="176"/>
        <v/>
      </c>
      <c r="DE756" s="3" t="str">
        <f t="shared" si="176"/>
        <v/>
      </c>
      <c r="DF756" s="3" t="str">
        <f t="shared" si="176"/>
        <v/>
      </c>
      <c r="DG756" s="3" t="str">
        <f t="shared" si="187"/>
        <v/>
      </c>
      <c r="DH756" s="3" t="str">
        <f t="shared" si="187"/>
        <v/>
      </c>
      <c r="DI756" s="3" t="str">
        <f t="shared" si="187"/>
        <v/>
      </c>
      <c r="DJ756" s="3" t="str">
        <f t="shared" si="182"/>
        <v/>
      </c>
      <c r="DK756" s="3" t="str">
        <f t="shared" si="182"/>
        <v/>
      </c>
      <c r="DL756" s="3" t="str">
        <f t="shared" si="182"/>
        <v/>
      </c>
      <c r="DM756" s="3" t="str">
        <f t="shared" si="182"/>
        <v>133. ANCILLARY OR OTHER USE</v>
      </c>
      <c r="DN756" s="3" t="str">
        <f t="shared" si="182"/>
        <v/>
      </c>
      <c r="DO756" s="3" t="str">
        <f t="shared" si="182"/>
        <v/>
      </c>
      <c r="DP756" s="3" t="str">
        <f t="shared" si="182"/>
        <v/>
      </c>
      <c r="DQ756" s="3" t="str">
        <f t="shared" si="182"/>
        <v/>
      </c>
      <c r="DR756" s="3" t="str">
        <f t="shared" si="182"/>
        <v/>
      </c>
      <c r="DS756" s="3" t="str">
        <f t="shared" si="182"/>
        <v/>
      </c>
      <c r="DT756" s="3" t="str">
        <f t="shared" si="182"/>
        <v/>
      </c>
      <c r="DU756" s="3" t="str">
        <f t="shared" si="182"/>
        <v/>
      </c>
      <c r="DV756" s="3" t="str">
        <f t="shared" si="182"/>
        <v/>
      </c>
    </row>
    <row r="757" spans="1:126" ht="60">
      <c r="A757" t="s">
        <v>115</v>
      </c>
      <c r="B757">
        <v>2017</v>
      </c>
      <c r="C757" t="s">
        <v>114</v>
      </c>
      <c r="D757">
        <v>106990</v>
      </c>
      <c r="E757" s="31">
        <v>1317216459255</v>
      </c>
      <c r="F757" t="s">
        <v>1061</v>
      </c>
      <c r="G757">
        <v>325110</v>
      </c>
      <c r="H757" t="s">
        <v>1062</v>
      </c>
      <c r="I757" t="s">
        <v>1063</v>
      </c>
      <c r="J757" t="s">
        <v>242</v>
      </c>
      <c r="K757" t="s">
        <v>148</v>
      </c>
      <c r="L757">
        <v>77630</v>
      </c>
      <c r="M757" s="3" t="str">
        <f t="shared" si="178"/>
        <v>89. PRODUCE THE CHEMICAL, 92. SALE OR DISTRIBUTION OF THE CHEMICAL, 94. AS A MANUFACTURED IMPURITY, 133. ANCILLARY OR OTHER USE</v>
      </c>
      <c r="N757" s="3" t="s">
        <v>53</v>
      </c>
      <c r="O757" s="84" t="s">
        <v>1426</v>
      </c>
      <c r="P757">
        <v>1617.2</v>
      </c>
      <c r="Q757">
        <v>5991.97</v>
      </c>
      <c r="R757">
        <v>7609.17</v>
      </c>
      <c r="S757" s="3" t="s">
        <v>1407</v>
      </c>
      <c r="T757" s="3" t="s">
        <v>1405</v>
      </c>
      <c r="U757" s="3" t="s">
        <v>1405</v>
      </c>
      <c r="V757" s="3" t="s">
        <v>1407</v>
      </c>
      <c r="W757" s="3" t="s">
        <v>1405</v>
      </c>
      <c r="X757" s="3" t="s">
        <v>1407</v>
      </c>
      <c r="Y757" s="3" t="s">
        <v>1405</v>
      </c>
      <c r="AE757" s="3" t="s">
        <v>1405</v>
      </c>
      <c r="AR757" s="3" t="s">
        <v>1405</v>
      </c>
      <c r="AS757" s="3" t="s">
        <v>1405</v>
      </c>
      <c r="AT757" s="3" t="s">
        <v>1405</v>
      </c>
      <c r="AV757" s="3" t="s">
        <v>1405</v>
      </c>
      <c r="BD757" s="3" t="s">
        <v>1405</v>
      </c>
      <c r="BK757" s="3" t="s">
        <v>1407</v>
      </c>
      <c r="BU757" s="3" t="str">
        <f t="shared" si="186"/>
        <v>89. PRODUCE THE CHEMICAL</v>
      </c>
      <c r="BV757" s="3" t="str">
        <f t="shared" si="186"/>
        <v/>
      </c>
      <c r="BW757" s="3" t="str">
        <f t="shared" si="186"/>
        <v/>
      </c>
      <c r="BX757" s="3" t="str">
        <f t="shared" si="186"/>
        <v>92. SALE OR DISTRIBUTION OF THE CHEMICAL</v>
      </c>
      <c r="BY757" s="3" t="str">
        <f t="shared" si="186"/>
        <v/>
      </c>
      <c r="BZ757" s="3" t="str">
        <f t="shared" si="186"/>
        <v>94. AS A MANUFACTURED IMPURITY</v>
      </c>
      <c r="CA757" s="3" t="str">
        <f t="shared" si="186"/>
        <v/>
      </c>
      <c r="CB757" s="3" t="str">
        <f t="shared" si="185"/>
        <v/>
      </c>
      <c r="CC757" s="3" t="str">
        <f t="shared" si="185"/>
        <v/>
      </c>
      <c r="CD757" s="3" t="str">
        <f t="shared" si="188"/>
        <v/>
      </c>
      <c r="CE757" s="3" t="str">
        <f t="shared" si="188"/>
        <v/>
      </c>
      <c r="CF757" s="3" t="str">
        <f t="shared" si="188"/>
        <v/>
      </c>
      <c r="CG757" s="3" t="str">
        <f t="shared" si="188"/>
        <v/>
      </c>
      <c r="CH757" s="3" t="str">
        <f t="shared" si="188"/>
        <v/>
      </c>
      <c r="CI757" s="3" t="str">
        <f t="shared" si="188"/>
        <v/>
      </c>
      <c r="CJ757" s="3" t="str">
        <f t="shared" si="188"/>
        <v/>
      </c>
      <c r="CK757" s="3" t="str">
        <f t="shared" si="188"/>
        <v/>
      </c>
      <c r="CL757" s="3" t="str">
        <f t="shared" si="188"/>
        <v/>
      </c>
      <c r="CM757" s="3" t="str">
        <f t="shared" si="188"/>
        <v/>
      </c>
      <c r="CN757" s="3" t="str">
        <f t="shared" si="188"/>
        <v/>
      </c>
      <c r="CO757" s="3" t="str">
        <f t="shared" si="188"/>
        <v/>
      </c>
      <c r="CP757" s="3" t="str">
        <f t="shared" si="184"/>
        <v/>
      </c>
      <c r="CQ757" s="3" t="str">
        <f t="shared" si="184"/>
        <v/>
      </c>
      <c r="CR757" s="3" t="str">
        <f t="shared" si="183"/>
        <v/>
      </c>
      <c r="CS757" s="3" t="str">
        <f t="shared" si="183"/>
        <v/>
      </c>
      <c r="CT757" s="3" t="str">
        <f t="shared" si="183"/>
        <v/>
      </c>
      <c r="CU757" s="3" t="str">
        <f t="shared" si="183"/>
        <v/>
      </c>
      <c r="CV757" s="3" t="str">
        <f t="shared" si="183"/>
        <v/>
      </c>
      <c r="CW757" s="3" t="str">
        <f t="shared" si="183"/>
        <v/>
      </c>
      <c r="CX757" s="3" t="str">
        <f t="shared" si="183"/>
        <v/>
      </c>
      <c r="CY757" s="3" t="str">
        <f t="shared" si="183"/>
        <v/>
      </c>
      <c r="CZ757" s="3" t="str">
        <f t="shared" si="183"/>
        <v/>
      </c>
      <c r="DA757" s="3" t="str">
        <f t="shared" si="176"/>
        <v/>
      </c>
      <c r="DB757" s="3" t="str">
        <f t="shared" si="176"/>
        <v/>
      </c>
      <c r="DC757" s="3" t="str">
        <f t="shared" si="176"/>
        <v/>
      </c>
      <c r="DD757" s="3" t="str">
        <f t="shared" si="176"/>
        <v/>
      </c>
      <c r="DE757" s="3" t="str">
        <f t="shared" si="176"/>
        <v/>
      </c>
      <c r="DF757" s="3" t="str">
        <f t="shared" si="176"/>
        <v/>
      </c>
      <c r="DG757" s="3" t="str">
        <f t="shared" si="187"/>
        <v/>
      </c>
      <c r="DH757" s="3" t="str">
        <f t="shared" si="187"/>
        <v/>
      </c>
      <c r="DI757" s="3" t="str">
        <f t="shared" si="187"/>
        <v/>
      </c>
      <c r="DJ757" s="3" t="str">
        <f t="shared" si="182"/>
        <v/>
      </c>
      <c r="DK757" s="3" t="str">
        <f t="shared" si="182"/>
        <v/>
      </c>
      <c r="DL757" s="3" t="str">
        <f t="shared" si="182"/>
        <v/>
      </c>
      <c r="DM757" s="3" t="str">
        <f t="shared" si="182"/>
        <v>133. ANCILLARY OR OTHER USE</v>
      </c>
      <c r="DN757" s="3" t="str">
        <f t="shared" si="182"/>
        <v/>
      </c>
      <c r="DO757" s="3" t="str">
        <f t="shared" si="182"/>
        <v/>
      </c>
      <c r="DP757" s="3" t="str">
        <f t="shared" si="182"/>
        <v/>
      </c>
      <c r="DQ757" s="3" t="str">
        <f t="shared" si="182"/>
        <v/>
      </c>
      <c r="DR757" s="3" t="str">
        <f t="shared" si="182"/>
        <v/>
      </c>
      <c r="DS757" s="3" t="str">
        <f t="shared" si="182"/>
        <v/>
      </c>
      <c r="DT757" s="3" t="str">
        <f t="shared" si="182"/>
        <v/>
      </c>
      <c r="DU757" s="3" t="str">
        <f t="shared" si="182"/>
        <v/>
      </c>
      <c r="DV757" s="3" t="str">
        <f t="shared" si="182"/>
        <v/>
      </c>
    </row>
    <row r="758" spans="1:126" ht="105">
      <c r="A758" t="s">
        <v>115</v>
      </c>
      <c r="B758">
        <v>2018</v>
      </c>
      <c r="C758" t="s">
        <v>114</v>
      </c>
      <c r="D758">
        <v>106990</v>
      </c>
      <c r="E758" s="31">
        <v>1318216932703</v>
      </c>
      <c r="F758" t="s">
        <v>1061</v>
      </c>
      <c r="G758">
        <v>325110</v>
      </c>
      <c r="H758" t="s">
        <v>1062</v>
      </c>
      <c r="I758" t="s">
        <v>1063</v>
      </c>
      <c r="J758" t="s">
        <v>242</v>
      </c>
      <c r="K758" t="s">
        <v>148</v>
      </c>
      <c r="L758">
        <v>77630</v>
      </c>
      <c r="M758" s="3" t="str">
        <f t="shared" si="178"/>
        <v>89. PRODUCE THE CHEMICAL, 92. SALE OR DISTRIBUTION OF THE CHEMICAL, 94. AS A MANUFACTURED IMPURITY, 133. ANCILLARY OR OTHER USE, 139. Z306  WASTE TREATMENT</v>
      </c>
      <c r="N758" s="3" t="s">
        <v>53</v>
      </c>
      <c r="O758" s="84" t="s">
        <v>1426</v>
      </c>
      <c r="P758">
        <v>1650</v>
      </c>
      <c r="Q758">
        <v>6750.37</v>
      </c>
      <c r="R758">
        <v>8400.3700000000008</v>
      </c>
      <c r="S758" s="3" t="s">
        <v>1407</v>
      </c>
      <c r="T758" s="3" t="s">
        <v>1405</v>
      </c>
      <c r="U758" s="3" t="s">
        <v>1405</v>
      </c>
      <c r="V758" s="3" t="s">
        <v>1407</v>
      </c>
      <c r="W758" s="3" t="s">
        <v>1405</v>
      </c>
      <c r="X758" s="3" t="s">
        <v>1407</v>
      </c>
      <c r="Y758" s="3" t="s">
        <v>1405</v>
      </c>
      <c r="Z758" s="3" t="s">
        <v>1405</v>
      </c>
      <c r="AA758" s="3" t="s">
        <v>1405</v>
      </c>
      <c r="AB758" s="3" t="s">
        <v>1405</v>
      </c>
      <c r="AC758" s="3" t="s">
        <v>1405</v>
      </c>
      <c r="AD758" s="3" t="s">
        <v>1405</v>
      </c>
      <c r="AE758" s="3" t="s">
        <v>1405</v>
      </c>
      <c r="AF758" s="3" t="s">
        <v>1405</v>
      </c>
      <c r="AG758" s="3" t="s">
        <v>1405</v>
      </c>
      <c r="AH758" s="3" t="s">
        <v>1405</v>
      </c>
      <c r="AI758" s="3" t="s">
        <v>1405</v>
      </c>
      <c r="AJ758" s="3" t="s">
        <v>1405</v>
      </c>
      <c r="AK758" s="3" t="s">
        <v>1405</v>
      </c>
      <c r="AL758" s="3" t="s">
        <v>1405</v>
      </c>
      <c r="AM758" s="3" t="s">
        <v>1405</v>
      </c>
      <c r="AN758" s="3" t="s">
        <v>1405</v>
      </c>
      <c r="AO758" s="3" t="s">
        <v>1405</v>
      </c>
      <c r="AP758" s="3" t="s">
        <v>1405</v>
      </c>
      <c r="AQ758" s="3" t="s">
        <v>1405</v>
      </c>
      <c r="AR758" s="3" t="s">
        <v>1405</v>
      </c>
      <c r="AS758" s="3" t="s">
        <v>1405</v>
      </c>
      <c r="AT758" s="3" t="s">
        <v>1405</v>
      </c>
      <c r="AU758" s="3" t="s">
        <v>1405</v>
      </c>
      <c r="AV758" s="3" t="s">
        <v>1405</v>
      </c>
      <c r="AW758" s="3" t="s">
        <v>1405</v>
      </c>
      <c r="AX758" s="3" t="s">
        <v>1405</v>
      </c>
      <c r="AY758" s="3" t="s">
        <v>1405</v>
      </c>
      <c r="AZ758" s="3" t="s">
        <v>1405</v>
      </c>
      <c r="BA758" s="3" t="s">
        <v>1405</v>
      </c>
      <c r="BB758" s="3" t="s">
        <v>1405</v>
      </c>
      <c r="BC758" s="3" t="s">
        <v>1405</v>
      </c>
      <c r="BD758" s="3" t="s">
        <v>1405</v>
      </c>
      <c r="BE758" s="3" t="s">
        <v>1405</v>
      </c>
      <c r="BF758" s="3" t="s">
        <v>1405</v>
      </c>
      <c r="BG758" s="3" t="s">
        <v>1405</v>
      </c>
      <c r="BH758" s="3" t="s">
        <v>1405</v>
      </c>
      <c r="BI758" s="3" t="s">
        <v>1405</v>
      </c>
      <c r="BJ758" s="3" t="s">
        <v>1405</v>
      </c>
      <c r="BK758" s="3" t="s">
        <v>1407</v>
      </c>
      <c r="BL758" s="3" t="s">
        <v>1405</v>
      </c>
      <c r="BM758" s="3" t="s">
        <v>1405</v>
      </c>
      <c r="BN758" s="3" t="s">
        <v>1405</v>
      </c>
      <c r="BO758" s="3" t="s">
        <v>1405</v>
      </c>
      <c r="BP758" s="3" t="s">
        <v>1405</v>
      </c>
      <c r="BQ758" s="3" t="s">
        <v>1407</v>
      </c>
      <c r="BR758" s="3" t="s">
        <v>1405</v>
      </c>
      <c r="BS758" s="3" t="s">
        <v>1405</v>
      </c>
      <c r="BT758" s="3" t="s">
        <v>1405</v>
      </c>
      <c r="BU758" s="3" t="str">
        <f t="shared" si="186"/>
        <v>89. PRODUCE THE CHEMICAL</v>
      </c>
      <c r="BV758" s="3" t="str">
        <f t="shared" si="186"/>
        <v/>
      </c>
      <c r="BW758" s="3" t="str">
        <f t="shared" si="186"/>
        <v/>
      </c>
      <c r="BX758" s="3" t="str">
        <f t="shared" si="186"/>
        <v>92. SALE OR DISTRIBUTION OF THE CHEMICAL</v>
      </c>
      <c r="BY758" s="3" t="str">
        <f t="shared" si="186"/>
        <v/>
      </c>
      <c r="BZ758" s="3" t="str">
        <f t="shared" si="186"/>
        <v>94. AS A MANUFACTURED IMPURITY</v>
      </c>
      <c r="CA758" s="3" t="str">
        <f t="shared" si="186"/>
        <v/>
      </c>
      <c r="CB758" s="3" t="str">
        <f t="shared" si="185"/>
        <v/>
      </c>
      <c r="CC758" s="3" t="str">
        <f t="shared" si="185"/>
        <v/>
      </c>
      <c r="CD758" s="3" t="str">
        <f t="shared" si="188"/>
        <v/>
      </c>
      <c r="CE758" s="3" t="str">
        <f t="shared" si="188"/>
        <v/>
      </c>
      <c r="CF758" s="3" t="str">
        <f t="shared" si="188"/>
        <v/>
      </c>
      <c r="CG758" s="3" t="str">
        <f t="shared" si="188"/>
        <v/>
      </c>
      <c r="CH758" s="3" t="str">
        <f t="shared" si="188"/>
        <v/>
      </c>
      <c r="CI758" s="3" t="str">
        <f t="shared" si="188"/>
        <v/>
      </c>
      <c r="CJ758" s="3" t="str">
        <f t="shared" si="188"/>
        <v/>
      </c>
      <c r="CK758" s="3" t="str">
        <f t="shared" si="188"/>
        <v/>
      </c>
      <c r="CL758" s="3" t="str">
        <f t="shared" si="188"/>
        <v/>
      </c>
      <c r="CM758" s="3" t="str">
        <f t="shared" si="188"/>
        <v/>
      </c>
      <c r="CN758" s="3" t="str">
        <f t="shared" si="188"/>
        <v/>
      </c>
      <c r="CO758" s="3" t="str">
        <f t="shared" si="188"/>
        <v/>
      </c>
      <c r="CP758" s="3" t="str">
        <f t="shared" si="184"/>
        <v/>
      </c>
      <c r="CQ758" s="3" t="str">
        <f t="shared" si="184"/>
        <v/>
      </c>
      <c r="CR758" s="3" t="str">
        <f t="shared" si="183"/>
        <v/>
      </c>
      <c r="CS758" s="3" t="str">
        <f t="shared" si="183"/>
        <v/>
      </c>
      <c r="CT758" s="3" t="str">
        <f t="shared" si="183"/>
        <v/>
      </c>
      <c r="CU758" s="3" t="str">
        <f t="shared" si="183"/>
        <v/>
      </c>
      <c r="CV758" s="3" t="str">
        <f t="shared" si="183"/>
        <v/>
      </c>
      <c r="CW758" s="3" t="str">
        <f t="shared" si="183"/>
        <v/>
      </c>
      <c r="CX758" s="3" t="str">
        <f t="shared" si="183"/>
        <v/>
      </c>
      <c r="CY758" s="3" t="str">
        <f t="shared" si="183"/>
        <v/>
      </c>
      <c r="CZ758" s="3" t="str">
        <f t="shared" si="183"/>
        <v/>
      </c>
      <c r="DA758" s="3" t="str">
        <f t="shared" si="176"/>
        <v/>
      </c>
      <c r="DB758" s="3" t="str">
        <f t="shared" si="176"/>
        <v/>
      </c>
      <c r="DC758" s="3" t="str">
        <f t="shared" si="176"/>
        <v/>
      </c>
      <c r="DD758" s="3" t="str">
        <f t="shared" si="176"/>
        <v/>
      </c>
      <c r="DE758" s="3" t="str">
        <f t="shared" si="176"/>
        <v/>
      </c>
      <c r="DF758" s="3" t="str">
        <f t="shared" si="176"/>
        <v/>
      </c>
      <c r="DG758" s="3" t="str">
        <f t="shared" si="187"/>
        <v/>
      </c>
      <c r="DH758" s="3" t="str">
        <f t="shared" si="187"/>
        <v/>
      </c>
      <c r="DI758" s="3" t="str">
        <f t="shared" si="187"/>
        <v/>
      </c>
      <c r="DJ758" s="3" t="str">
        <f t="shared" si="182"/>
        <v/>
      </c>
      <c r="DK758" s="3" t="str">
        <f t="shared" si="182"/>
        <v/>
      </c>
      <c r="DL758" s="3" t="str">
        <f t="shared" si="182"/>
        <v/>
      </c>
      <c r="DM758" s="3" t="str">
        <f t="shared" si="182"/>
        <v>133. ANCILLARY OR OTHER USE</v>
      </c>
      <c r="DN758" s="3" t="str">
        <f t="shared" si="182"/>
        <v/>
      </c>
      <c r="DO758" s="3" t="str">
        <f t="shared" si="182"/>
        <v/>
      </c>
      <c r="DP758" s="3" t="str">
        <f t="shared" si="182"/>
        <v/>
      </c>
      <c r="DQ758" s="3" t="str">
        <f t="shared" si="182"/>
        <v/>
      </c>
      <c r="DR758" s="3" t="str">
        <f t="shared" si="182"/>
        <v/>
      </c>
      <c r="DS758" s="3" t="str">
        <f t="shared" si="182"/>
        <v>139. Z306  WASTE TREATMENT</v>
      </c>
      <c r="DT758" s="3" t="str">
        <f t="shared" ref="DT758:DV821" si="189">IF(BR758="Yes", DT$1,"")</f>
        <v/>
      </c>
      <c r="DU758" s="3" t="str">
        <f t="shared" si="189"/>
        <v/>
      </c>
      <c r="DV758" s="3" t="str">
        <f t="shared" si="189"/>
        <v/>
      </c>
    </row>
    <row r="759" spans="1:126" ht="105">
      <c r="A759" t="s">
        <v>115</v>
      </c>
      <c r="B759">
        <v>2019</v>
      </c>
      <c r="C759" t="s">
        <v>114</v>
      </c>
      <c r="D759">
        <v>106990</v>
      </c>
      <c r="E759" s="31">
        <v>1319218310098</v>
      </c>
      <c r="F759" t="s">
        <v>1061</v>
      </c>
      <c r="G759">
        <v>325110</v>
      </c>
      <c r="H759" t="s">
        <v>1062</v>
      </c>
      <c r="I759" t="s">
        <v>1063</v>
      </c>
      <c r="J759" t="s">
        <v>242</v>
      </c>
      <c r="K759" t="s">
        <v>148</v>
      </c>
      <c r="L759">
        <v>77630</v>
      </c>
      <c r="M759" s="3" t="str">
        <f t="shared" si="178"/>
        <v>89. PRODUCE THE CHEMICAL, 92. SALE OR DISTRIBUTION OF THE CHEMICAL, 94. AS A MANUFACTURED IMPURITY, 133. ANCILLARY OR OTHER USE, 139. Z306  WASTE TREATMENT</v>
      </c>
      <c r="N759" s="3" t="s">
        <v>53</v>
      </c>
      <c r="O759" s="84" t="s">
        <v>1426</v>
      </c>
      <c r="P759">
        <v>472.8</v>
      </c>
      <c r="Q759">
        <v>2468.15</v>
      </c>
      <c r="R759">
        <v>2940.95</v>
      </c>
      <c r="S759" s="3" t="s">
        <v>1407</v>
      </c>
      <c r="T759" s="3" t="s">
        <v>1405</v>
      </c>
      <c r="U759" s="3" t="s">
        <v>1405</v>
      </c>
      <c r="V759" s="3" t="s">
        <v>1407</v>
      </c>
      <c r="W759" s="3" t="s">
        <v>1405</v>
      </c>
      <c r="X759" s="3" t="s">
        <v>1407</v>
      </c>
      <c r="Y759" s="3" t="s">
        <v>1405</v>
      </c>
      <c r="Z759" s="3" t="s">
        <v>1405</v>
      </c>
      <c r="AA759" s="3" t="s">
        <v>1405</v>
      </c>
      <c r="AB759" s="3" t="s">
        <v>1405</v>
      </c>
      <c r="AC759" s="3" t="s">
        <v>1405</v>
      </c>
      <c r="AD759" s="3" t="s">
        <v>1405</v>
      </c>
      <c r="AE759" s="3" t="s">
        <v>1405</v>
      </c>
      <c r="AF759" s="3" t="s">
        <v>1405</v>
      </c>
      <c r="AG759" s="3" t="s">
        <v>1405</v>
      </c>
      <c r="AH759" s="3" t="s">
        <v>1405</v>
      </c>
      <c r="AI759" s="3" t="s">
        <v>1405</v>
      </c>
      <c r="AJ759" s="3" t="s">
        <v>1405</v>
      </c>
      <c r="AK759" s="3" t="s">
        <v>1405</v>
      </c>
      <c r="AL759" s="3" t="s">
        <v>1405</v>
      </c>
      <c r="AM759" s="3" t="s">
        <v>1405</v>
      </c>
      <c r="AN759" s="3" t="s">
        <v>1405</v>
      </c>
      <c r="AO759" s="3" t="s">
        <v>1405</v>
      </c>
      <c r="AP759" s="3" t="s">
        <v>1405</v>
      </c>
      <c r="AQ759" s="3" t="s">
        <v>1405</v>
      </c>
      <c r="AR759" s="3" t="s">
        <v>1405</v>
      </c>
      <c r="AS759" s="3" t="s">
        <v>1405</v>
      </c>
      <c r="AT759" s="3" t="s">
        <v>1405</v>
      </c>
      <c r="AU759" s="3" t="s">
        <v>1405</v>
      </c>
      <c r="AV759" s="3" t="s">
        <v>1405</v>
      </c>
      <c r="AW759" s="3" t="s">
        <v>1405</v>
      </c>
      <c r="AX759" s="3" t="s">
        <v>1405</v>
      </c>
      <c r="AY759" s="3" t="s">
        <v>1405</v>
      </c>
      <c r="AZ759" s="3" t="s">
        <v>1405</v>
      </c>
      <c r="BA759" s="3" t="s">
        <v>1405</v>
      </c>
      <c r="BB759" s="3" t="s">
        <v>1405</v>
      </c>
      <c r="BC759" s="3" t="s">
        <v>1405</v>
      </c>
      <c r="BD759" s="3" t="s">
        <v>1405</v>
      </c>
      <c r="BE759" s="3" t="s">
        <v>1405</v>
      </c>
      <c r="BF759" s="3" t="s">
        <v>1405</v>
      </c>
      <c r="BG759" s="3" t="s">
        <v>1405</v>
      </c>
      <c r="BH759" s="3" t="s">
        <v>1405</v>
      </c>
      <c r="BI759" s="3" t="s">
        <v>1405</v>
      </c>
      <c r="BJ759" s="3" t="s">
        <v>1405</v>
      </c>
      <c r="BK759" s="3" t="s">
        <v>1407</v>
      </c>
      <c r="BL759" s="3" t="s">
        <v>1405</v>
      </c>
      <c r="BM759" s="3" t="s">
        <v>1405</v>
      </c>
      <c r="BN759" s="3" t="s">
        <v>1405</v>
      </c>
      <c r="BO759" s="3" t="s">
        <v>1405</v>
      </c>
      <c r="BP759" s="3" t="s">
        <v>1405</v>
      </c>
      <c r="BQ759" s="3" t="s">
        <v>1407</v>
      </c>
      <c r="BR759" s="3" t="s">
        <v>1405</v>
      </c>
      <c r="BS759" s="3" t="s">
        <v>1405</v>
      </c>
      <c r="BT759" s="3" t="s">
        <v>1405</v>
      </c>
      <c r="BU759" s="3" t="str">
        <f t="shared" si="186"/>
        <v>89. PRODUCE THE CHEMICAL</v>
      </c>
      <c r="BV759" s="3" t="str">
        <f t="shared" si="186"/>
        <v/>
      </c>
      <c r="BW759" s="3" t="str">
        <f t="shared" si="186"/>
        <v/>
      </c>
      <c r="BX759" s="3" t="str">
        <f t="shared" si="186"/>
        <v>92. SALE OR DISTRIBUTION OF THE CHEMICAL</v>
      </c>
      <c r="BY759" s="3" t="str">
        <f t="shared" si="186"/>
        <v/>
      </c>
      <c r="BZ759" s="3" t="str">
        <f t="shared" si="186"/>
        <v>94. AS A MANUFACTURED IMPURITY</v>
      </c>
      <c r="CA759" s="3" t="str">
        <f t="shared" si="186"/>
        <v/>
      </c>
      <c r="CB759" s="3" t="str">
        <f t="shared" si="185"/>
        <v/>
      </c>
      <c r="CC759" s="3" t="str">
        <f t="shared" si="185"/>
        <v/>
      </c>
      <c r="CD759" s="3" t="str">
        <f t="shared" si="188"/>
        <v/>
      </c>
      <c r="CE759" s="3" t="str">
        <f t="shared" si="188"/>
        <v/>
      </c>
      <c r="CF759" s="3" t="str">
        <f t="shared" si="188"/>
        <v/>
      </c>
      <c r="CG759" s="3" t="str">
        <f t="shared" si="188"/>
        <v/>
      </c>
      <c r="CH759" s="3" t="str">
        <f t="shared" si="188"/>
        <v/>
      </c>
      <c r="CI759" s="3" t="str">
        <f t="shared" si="188"/>
        <v/>
      </c>
      <c r="CJ759" s="3" t="str">
        <f t="shared" si="188"/>
        <v/>
      </c>
      <c r="CK759" s="3" t="str">
        <f t="shared" si="188"/>
        <v/>
      </c>
      <c r="CL759" s="3" t="str">
        <f t="shared" si="188"/>
        <v/>
      </c>
      <c r="CM759" s="3" t="str">
        <f t="shared" si="188"/>
        <v/>
      </c>
      <c r="CN759" s="3" t="str">
        <f t="shared" si="188"/>
        <v/>
      </c>
      <c r="CO759" s="3" t="str">
        <f t="shared" si="188"/>
        <v/>
      </c>
      <c r="CP759" s="3" t="str">
        <f t="shared" si="184"/>
        <v/>
      </c>
      <c r="CQ759" s="3" t="str">
        <f t="shared" si="184"/>
        <v/>
      </c>
      <c r="CR759" s="3" t="str">
        <f t="shared" si="183"/>
        <v/>
      </c>
      <c r="CS759" s="3" t="str">
        <f t="shared" si="183"/>
        <v/>
      </c>
      <c r="CT759" s="3" t="str">
        <f t="shared" si="183"/>
        <v/>
      </c>
      <c r="CU759" s="3" t="str">
        <f t="shared" si="183"/>
        <v/>
      </c>
      <c r="CV759" s="3" t="str">
        <f t="shared" si="183"/>
        <v/>
      </c>
      <c r="CW759" s="3" t="str">
        <f t="shared" si="183"/>
        <v/>
      </c>
      <c r="CX759" s="3" t="str">
        <f t="shared" si="183"/>
        <v/>
      </c>
      <c r="CY759" s="3" t="str">
        <f t="shared" si="183"/>
        <v/>
      </c>
      <c r="CZ759" s="3" t="str">
        <f t="shared" si="183"/>
        <v/>
      </c>
      <c r="DA759" s="3" t="str">
        <f t="shared" si="176"/>
        <v/>
      </c>
      <c r="DB759" s="3" t="str">
        <f t="shared" si="176"/>
        <v/>
      </c>
      <c r="DC759" s="3" t="str">
        <f t="shared" si="176"/>
        <v/>
      </c>
      <c r="DD759" s="3" t="str">
        <f t="shared" si="176"/>
        <v/>
      </c>
      <c r="DE759" s="3" t="str">
        <f t="shared" si="176"/>
        <v/>
      </c>
      <c r="DF759" s="3" t="str">
        <f t="shared" si="176"/>
        <v/>
      </c>
      <c r="DG759" s="3" t="str">
        <f t="shared" si="187"/>
        <v/>
      </c>
      <c r="DH759" s="3" t="str">
        <f t="shared" si="187"/>
        <v/>
      </c>
      <c r="DI759" s="3" t="str">
        <f t="shared" si="187"/>
        <v/>
      </c>
      <c r="DJ759" s="3" t="str">
        <f t="shared" si="187"/>
        <v/>
      </c>
      <c r="DK759" s="3" t="str">
        <f t="shared" si="187"/>
        <v/>
      </c>
      <c r="DL759" s="3" t="str">
        <f t="shared" si="187"/>
        <v/>
      </c>
      <c r="DM759" s="3" t="str">
        <f t="shared" si="187"/>
        <v>133. ANCILLARY OR OTHER USE</v>
      </c>
      <c r="DN759" s="3" t="str">
        <f t="shared" si="187"/>
        <v/>
      </c>
      <c r="DO759" s="3" t="str">
        <f t="shared" si="187"/>
        <v/>
      </c>
      <c r="DP759" s="3" t="str">
        <f t="shared" si="187"/>
        <v/>
      </c>
      <c r="DQ759" s="3" t="str">
        <f t="shared" si="187"/>
        <v/>
      </c>
      <c r="DR759" s="3" t="str">
        <f t="shared" si="187"/>
        <v/>
      </c>
      <c r="DS759" s="3" t="str">
        <f t="shared" si="187"/>
        <v>139. Z306  WASTE TREATMENT</v>
      </c>
      <c r="DT759" s="3" t="str">
        <f t="shared" si="189"/>
        <v/>
      </c>
      <c r="DU759" s="3" t="str">
        <f t="shared" si="189"/>
        <v/>
      </c>
      <c r="DV759" s="3" t="str">
        <f t="shared" si="189"/>
        <v/>
      </c>
    </row>
    <row r="760" spans="1:126" ht="75">
      <c r="A760" t="s">
        <v>115</v>
      </c>
      <c r="B760">
        <v>2020</v>
      </c>
      <c r="C760" t="s">
        <v>114</v>
      </c>
      <c r="D760">
        <v>106990</v>
      </c>
      <c r="E760" s="31">
        <v>1320218910596</v>
      </c>
      <c r="F760" t="s">
        <v>1061</v>
      </c>
      <c r="G760">
        <v>325110</v>
      </c>
      <c r="H760" t="s">
        <v>1062</v>
      </c>
      <c r="I760" t="s">
        <v>1063</v>
      </c>
      <c r="J760" t="s">
        <v>242</v>
      </c>
      <c r="K760" t="s">
        <v>148</v>
      </c>
      <c r="L760">
        <v>77630</v>
      </c>
      <c r="M760" s="3" t="str">
        <f t="shared" si="178"/>
        <v>89. PRODUCE THE CHEMICAL, 91. ON-SITE USE OF THE CHEMICAL, 93. AS A BYPRODUCT, 95. USED AS A REACTANT, 100. P199  OTHER</v>
      </c>
      <c r="N760" s="3" t="s">
        <v>53</v>
      </c>
      <c r="O760" s="84" t="s">
        <v>1426</v>
      </c>
      <c r="P760">
        <v>449.6</v>
      </c>
      <c r="Q760">
        <v>5551.1</v>
      </c>
      <c r="R760">
        <v>6000.7</v>
      </c>
      <c r="S760" s="3" t="s">
        <v>1407</v>
      </c>
      <c r="T760" s="3" t="s">
        <v>1405</v>
      </c>
      <c r="U760" s="3" t="s">
        <v>1407</v>
      </c>
      <c r="V760" s="3" t="s">
        <v>1405</v>
      </c>
      <c r="W760" s="3" t="s">
        <v>1407</v>
      </c>
      <c r="X760" s="3" t="s">
        <v>1405</v>
      </c>
      <c r="Y760" s="3" t="s">
        <v>1407</v>
      </c>
      <c r="Z760" s="3" t="s">
        <v>1405</v>
      </c>
      <c r="AA760" s="3" t="s">
        <v>1405</v>
      </c>
      <c r="AB760" s="3" t="s">
        <v>1405</v>
      </c>
      <c r="AC760" s="3" t="s">
        <v>1405</v>
      </c>
      <c r="AD760" s="3" t="s">
        <v>1407</v>
      </c>
      <c r="AE760" s="3" t="s">
        <v>1405</v>
      </c>
      <c r="AF760" s="3" t="s">
        <v>1405</v>
      </c>
      <c r="AG760" s="3" t="s">
        <v>1405</v>
      </c>
      <c r="AH760" s="3" t="s">
        <v>1405</v>
      </c>
      <c r="AI760" s="3" t="s">
        <v>1405</v>
      </c>
      <c r="AJ760" s="3" t="s">
        <v>1405</v>
      </c>
      <c r="AK760" s="3" t="s">
        <v>1405</v>
      </c>
      <c r="AL760" s="3" t="s">
        <v>1405</v>
      </c>
      <c r="AM760" s="3" t="s">
        <v>1405</v>
      </c>
      <c r="AN760" s="3" t="s">
        <v>1405</v>
      </c>
      <c r="AO760" s="3" t="s">
        <v>1405</v>
      </c>
      <c r="AP760" s="3" t="s">
        <v>1405</v>
      </c>
      <c r="AQ760" s="3" t="s">
        <v>1405</v>
      </c>
      <c r="AR760" s="3" t="s">
        <v>1405</v>
      </c>
      <c r="AS760" s="3" t="s">
        <v>1405</v>
      </c>
      <c r="AT760" s="3" t="s">
        <v>1405</v>
      </c>
      <c r="AU760" s="3" t="s">
        <v>1405</v>
      </c>
      <c r="AV760" s="3" t="s">
        <v>1405</v>
      </c>
      <c r="AW760" s="3" t="s">
        <v>1405</v>
      </c>
      <c r="AX760" s="3" t="s">
        <v>1405</v>
      </c>
      <c r="AY760" s="3" t="s">
        <v>1405</v>
      </c>
      <c r="AZ760" s="3" t="s">
        <v>1405</v>
      </c>
      <c r="BA760" s="3" t="s">
        <v>1405</v>
      </c>
      <c r="BB760" s="3" t="s">
        <v>1405</v>
      </c>
      <c r="BC760" s="3" t="s">
        <v>1405</v>
      </c>
      <c r="BD760" s="3" t="s">
        <v>1405</v>
      </c>
      <c r="BE760" s="3" t="s">
        <v>1405</v>
      </c>
      <c r="BF760" s="3" t="s">
        <v>1405</v>
      </c>
      <c r="BG760" s="3" t="s">
        <v>1405</v>
      </c>
      <c r="BH760" s="3" t="s">
        <v>1405</v>
      </c>
      <c r="BI760" s="3" t="s">
        <v>1405</v>
      </c>
      <c r="BJ760" s="3" t="s">
        <v>1405</v>
      </c>
      <c r="BK760" s="3" t="s">
        <v>1405</v>
      </c>
      <c r="BL760" s="3" t="s">
        <v>1405</v>
      </c>
      <c r="BM760" s="3" t="s">
        <v>1405</v>
      </c>
      <c r="BN760" s="3" t="s">
        <v>1405</v>
      </c>
      <c r="BO760" s="3" t="s">
        <v>1405</v>
      </c>
      <c r="BP760" s="3" t="s">
        <v>1405</v>
      </c>
      <c r="BQ760" s="3" t="s">
        <v>1405</v>
      </c>
      <c r="BR760" s="3" t="s">
        <v>1405</v>
      </c>
      <c r="BS760" s="3" t="s">
        <v>1405</v>
      </c>
      <c r="BT760" s="3" t="s">
        <v>1405</v>
      </c>
      <c r="BU760" s="3" t="str">
        <f t="shared" si="186"/>
        <v>89. PRODUCE THE CHEMICAL</v>
      </c>
      <c r="BV760" s="3" t="str">
        <f t="shared" si="186"/>
        <v/>
      </c>
      <c r="BW760" s="3" t="str">
        <f t="shared" si="186"/>
        <v>91. ON-SITE USE OF THE CHEMICAL</v>
      </c>
      <c r="BX760" s="3" t="str">
        <f t="shared" si="186"/>
        <v/>
      </c>
      <c r="BY760" s="3" t="str">
        <f t="shared" si="186"/>
        <v>93. AS A BYPRODUCT</v>
      </c>
      <c r="BZ760" s="3" t="str">
        <f t="shared" si="186"/>
        <v/>
      </c>
      <c r="CA760" s="3" t="str">
        <f t="shared" si="186"/>
        <v>95. USED AS A REACTANT</v>
      </c>
      <c r="CB760" s="3" t="str">
        <f t="shared" si="185"/>
        <v/>
      </c>
      <c r="CC760" s="3" t="str">
        <f t="shared" si="185"/>
        <v/>
      </c>
      <c r="CD760" s="3" t="str">
        <f t="shared" si="188"/>
        <v/>
      </c>
      <c r="CE760" s="3" t="str">
        <f t="shared" si="188"/>
        <v/>
      </c>
      <c r="CF760" s="3" t="str">
        <f t="shared" si="188"/>
        <v>100. P199  OTHER</v>
      </c>
      <c r="CG760" s="3" t="str">
        <f t="shared" si="188"/>
        <v/>
      </c>
      <c r="CH760" s="3" t="str">
        <f t="shared" si="188"/>
        <v/>
      </c>
      <c r="CI760" s="3" t="str">
        <f t="shared" si="188"/>
        <v/>
      </c>
      <c r="CJ760" s="3" t="str">
        <f t="shared" si="188"/>
        <v/>
      </c>
      <c r="CK760" s="3" t="str">
        <f t="shared" si="188"/>
        <v/>
      </c>
      <c r="CL760" s="3" t="str">
        <f t="shared" si="188"/>
        <v/>
      </c>
      <c r="CM760" s="3" t="str">
        <f t="shared" si="188"/>
        <v/>
      </c>
      <c r="CN760" s="3" t="str">
        <f t="shared" si="188"/>
        <v/>
      </c>
      <c r="CO760" s="3" t="str">
        <f t="shared" si="188"/>
        <v/>
      </c>
      <c r="CP760" s="3" t="str">
        <f t="shared" si="184"/>
        <v/>
      </c>
      <c r="CQ760" s="3" t="str">
        <f t="shared" si="184"/>
        <v/>
      </c>
      <c r="CR760" s="3" t="str">
        <f t="shared" si="183"/>
        <v/>
      </c>
      <c r="CS760" s="3" t="str">
        <f t="shared" si="183"/>
        <v/>
      </c>
      <c r="CT760" s="3" t="str">
        <f t="shared" si="183"/>
        <v/>
      </c>
      <c r="CU760" s="3" t="str">
        <f t="shared" si="183"/>
        <v/>
      </c>
      <c r="CV760" s="3" t="str">
        <f t="shared" si="183"/>
        <v/>
      </c>
      <c r="CW760" s="3" t="str">
        <f t="shared" si="183"/>
        <v/>
      </c>
      <c r="CX760" s="3" t="str">
        <f t="shared" si="183"/>
        <v/>
      </c>
      <c r="CY760" s="3" t="str">
        <f t="shared" si="183"/>
        <v/>
      </c>
      <c r="CZ760" s="3" t="str">
        <f t="shared" si="183"/>
        <v/>
      </c>
      <c r="DA760" s="3" t="str">
        <f t="shared" si="176"/>
        <v/>
      </c>
      <c r="DB760" s="3" t="str">
        <f t="shared" si="176"/>
        <v/>
      </c>
      <c r="DC760" s="3" t="str">
        <f t="shared" si="176"/>
        <v/>
      </c>
      <c r="DD760" s="3" t="str">
        <f t="shared" si="176"/>
        <v/>
      </c>
      <c r="DE760" s="3" t="str">
        <f t="shared" si="176"/>
        <v/>
      </c>
      <c r="DF760" s="3" t="str">
        <f t="shared" si="176"/>
        <v/>
      </c>
      <c r="DG760" s="3" t="str">
        <f t="shared" si="187"/>
        <v/>
      </c>
      <c r="DH760" s="3" t="str">
        <f t="shared" si="187"/>
        <v/>
      </c>
      <c r="DI760" s="3" t="str">
        <f t="shared" si="187"/>
        <v/>
      </c>
      <c r="DJ760" s="3" t="str">
        <f t="shared" si="187"/>
        <v/>
      </c>
      <c r="DK760" s="3" t="str">
        <f t="shared" si="187"/>
        <v/>
      </c>
      <c r="DL760" s="3" t="str">
        <f t="shared" si="187"/>
        <v/>
      </c>
      <c r="DM760" s="3" t="str">
        <f t="shared" si="187"/>
        <v/>
      </c>
      <c r="DN760" s="3" t="str">
        <f t="shared" si="187"/>
        <v/>
      </c>
      <c r="DO760" s="3" t="str">
        <f t="shared" si="187"/>
        <v/>
      </c>
      <c r="DP760" s="3" t="str">
        <f t="shared" si="187"/>
        <v/>
      </c>
      <c r="DQ760" s="3" t="str">
        <f t="shared" si="187"/>
        <v/>
      </c>
      <c r="DR760" s="3" t="str">
        <f t="shared" si="187"/>
        <v/>
      </c>
      <c r="DS760" s="3" t="str">
        <f t="shared" si="187"/>
        <v/>
      </c>
      <c r="DT760" s="3" t="str">
        <f t="shared" si="189"/>
        <v/>
      </c>
      <c r="DU760" s="3" t="str">
        <f t="shared" si="189"/>
        <v/>
      </c>
      <c r="DV760" s="3" t="str">
        <f t="shared" si="189"/>
        <v/>
      </c>
    </row>
    <row r="761" spans="1:126" ht="105">
      <c r="A761" t="s">
        <v>115</v>
      </c>
      <c r="B761">
        <v>2021</v>
      </c>
      <c r="C761" t="s">
        <v>114</v>
      </c>
      <c r="D761">
        <v>106990</v>
      </c>
      <c r="E761" s="31">
        <v>1321220393060</v>
      </c>
      <c r="F761" t="s">
        <v>1061</v>
      </c>
      <c r="G761">
        <v>325110</v>
      </c>
      <c r="H761" t="s">
        <v>1062</v>
      </c>
      <c r="I761" t="s">
        <v>1063</v>
      </c>
      <c r="J761" t="s">
        <v>242</v>
      </c>
      <c r="K761" t="s">
        <v>148</v>
      </c>
      <c r="L761">
        <v>77630</v>
      </c>
      <c r="M761" s="3" t="str">
        <f t="shared" si="178"/>
        <v>89. PRODUCE THE CHEMICAL, 92. SALE OR DISTRIBUTION OF THE CHEMICAL, 94. AS A MANUFACTURED IMPURITY, 133. ANCILLARY OR OTHER USE, 139. Z306  WASTE TREATMENT</v>
      </c>
      <c r="N761" s="3" t="s">
        <v>53</v>
      </c>
      <c r="O761" s="84" t="s">
        <v>1426</v>
      </c>
      <c r="P761">
        <v>1599</v>
      </c>
      <c r="Q761">
        <v>3551</v>
      </c>
      <c r="R761">
        <v>5150</v>
      </c>
      <c r="S761" s="3" t="s">
        <v>1407</v>
      </c>
      <c r="T761" s="3" t="s">
        <v>1405</v>
      </c>
      <c r="U761" s="3" t="s">
        <v>1405</v>
      </c>
      <c r="V761" s="3" t="s">
        <v>1407</v>
      </c>
      <c r="W761" s="3" t="s">
        <v>1405</v>
      </c>
      <c r="X761" s="3" t="s">
        <v>1407</v>
      </c>
      <c r="Y761" s="3" t="s">
        <v>1405</v>
      </c>
      <c r="Z761" s="3" t="s">
        <v>1405</v>
      </c>
      <c r="AA761" s="3" t="s">
        <v>1405</v>
      </c>
      <c r="AB761" s="3" t="s">
        <v>1405</v>
      </c>
      <c r="AC761" s="3" t="s">
        <v>1405</v>
      </c>
      <c r="AD761" s="3" t="s">
        <v>1405</v>
      </c>
      <c r="AE761" s="3" t="s">
        <v>1405</v>
      </c>
      <c r="AF761" s="3" t="s">
        <v>1405</v>
      </c>
      <c r="AG761" s="3" t="s">
        <v>1405</v>
      </c>
      <c r="AH761" s="3" t="s">
        <v>1405</v>
      </c>
      <c r="AI761" s="3" t="s">
        <v>1405</v>
      </c>
      <c r="AJ761" s="3" t="s">
        <v>1405</v>
      </c>
      <c r="AK761" s="3" t="s">
        <v>1405</v>
      </c>
      <c r="AL761" s="3" t="s">
        <v>1405</v>
      </c>
      <c r="AM761" s="3" t="s">
        <v>1405</v>
      </c>
      <c r="AN761" s="3" t="s">
        <v>1405</v>
      </c>
      <c r="AO761" s="3" t="s">
        <v>1405</v>
      </c>
      <c r="AP761" s="3" t="s">
        <v>1405</v>
      </c>
      <c r="AQ761" s="3" t="s">
        <v>1405</v>
      </c>
      <c r="AR761" s="3" t="s">
        <v>1405</v>
      </c>
      <c r="AS761" s="3" t="s">
        <v>1405</v>
      </c>
      <c r="AT761" s="3" t="s">
        <v>1405</v>
      </c>
      <c r="AU761" s="3" t="s">
        <v>1405</v>
      </c>
      <c r="AV761" s="3" t="s">
        <v>1405</v>
      </c>
      <c r="AW761" s="3" t="s">
        <v>1405</v>
      </c>
      <c r="AX761" s="3" t="s">
        <v>1405</v>
      </c>
      <c r="AY761" s="3" t="s">
        <v>1405</v>
      </c>
      <c r="AZ761" s="3" t="s">
        <v>1405</v>
      </c>
      <c r="BA761" s="3" t="s">
        <v>1405</v>
      </c>
      <c r="BB761" s="3" t="s">
        <v>1405</v>
      </c>
      <c r="BC761" s="3" t="s">
        <v>1405</v>
      </c>
      <c r="BD761" s="3" t="s">
        <v>1405</v>
      </c>
      <c r="BE761" s="3" t="s">
        <v>1405</v>
      </c>
      <c r="BF761" s="3" t="s">
        <v>1405</v>
      </c>
      <c r="BG761" s="3" t="s">
        <v>1405</v>
      </c>
      <c r="BH761" s="3" t="s">
        <v>1405</v>
      </c>
      <c r="BI761" s="3" t="s">
        <v>1405</v>
      </c>
      <c r="BJ761" s="3" t="s">
        <v>1405</v>
      </c>
      <c r="BK761" s="3" t="s">
        <v>1407</v>
      </c>
      <c r="BL761" s="3" t="s">
        <v>1405</v>
      </c>
      <c r="BM761" s="3" t="s">
        <v>1405</v>
      </c>
      <c r="BN761" s="3" t="s">
        <v>1405</v>
      </c>
      <c r="BO761" s="3" t="s">
        <v>1405</v>
      </c>
      <c r="BP761" s="3" t="s">
        <v>1405</v>
      </c>
      <c r="BQ761" s="3" t="s">
        <v>1407</v>
      </c>
      <c r="BR761" s="3" t="s">
        <v>1405</v>
      </c>
      <c r="BS761" s="3" t="s">
        <v>1405</v>
      </c>
      <c r="BT761" s="3" t="s">
        <v>1405</v>
      </c>
      <c r="BU761" s="3" t="str">
        <f t="shared" si="186"/>
        <v>89. PRODUCE THE CHEMICAL</v>
      </c>
      <c r="BV761" s="3" t="str">
        <f t="shared" si="186"/>
        <v/>
      </c>
      <c r="BW761" s="3" t="str">
        <f t="shared" si="186"/>
        <v/>
      </c>
      <c r="BX761" s="3" t="str">
        <f t="shared" si="186"/>
        <v>92. SALE OR DISTRIBUTION OF THE CHEMICAL</v>
      </c>
      <c r="BY761" s="3" t="str">
        <f t="shared" si="186"/>
        <v/>
      </c>
      <c r="BZ761" s="3" t="str">
        <f t="shared" si="186"/>
        <v>94. AS A MANUFACTURED IMPURITY</v>
      </c>
      <c r="CA761" s="3" t="str">
        <f t="shared" si="186"/>
        <v/>
      </c>
      <c r="CB761" s="3" t="str">
        <f t="shared" si="185"/>
        <v/>
      </c>
      <c r="CC761" s="3" t="str">
        <f t="shared" si="185"/>
        <v/>
      </c>
      <c r="CD761" s="3" t="str">
        <f t="shared" si="188"/>
        <v/>
      </c>
      <c r="CE761" s="3" t="str">
        <f t="shared" si="188"/>
        <v/>
      </c>
      <c r="CF761" s="3" t="str">
        <f t="shared" si="188"/>
        <v/>
      </c>
      <c r="CG761" s="3" t="str">
        <f t="shared" si="188"/>
        <v/>
      </c>
      <c r="CH761" s="3" t="str">
        <f t="shared" si="188"/>
        <v/>
      </c>
      <c r="CI761" s="3" t="str">
        <f t="shared" si="188"/>
        <v/>
      </c>
      <c r="CJ761" s="3" t="str">
        <f t="shared" si="188"/>
        <v/>
      </c>
      <c r="CK761" s="3" t="str">
        <f t="shared" si="188"/>
        <v/>
      </c>
      <c r="CL761" s="3" t="str">
        <f t="shared" si="188"/>
        <v/>
      </c>
      <c r="CM761" s="3" t="str">
        <f t="shared" si="188"/>
        <v/>
      </c>
      <c r="CN761" s="3" t="str">
        <f t="shared" si="188"/>
        <v/>
      </c>
      <c r="CO761" s="3" t="str">
        <f t="shared" si="188"/>
        <v/>
      </c>
      <c r="CP761" s="3" t="str">
        <f t="shared" si="184"/>
        <v/>
      </c>
      <c r="CQ761" s="3" t="str">
        <f t="shared" si="184"/>
        <v/>
      </c>
      <c r="CR761" s="3" t="str">
        <f t="shared" si="183"/>
        <v/>
      </c>
      <c r="CS761" s="3" t="str">
        <f t="shared" si="183"/>
        <v/>
      </c>
      <c r="CT761" s="3" t="str">
        <f t="shared" si="183"/>
        <v/>
      </c>
      <c r="CU761" s="3" t="str">
        <f t="shared" si="183"/>
        <v/>
      </c>
      <c r="CV761" s="3" t="str">
        <f t="shared" si="183"/>
        <v/>
      </c>
      <c r="CW761" s="3" t="str">
        <f t="shared" si="183"/>
        <v/>
      </c>
      <c r="CX761" s="3" t="str">
        <f t="shared" si="183"/>
        <v/>
      </c>
      <c r="CY761" s="3" t="str">
        <f t="shared" si="183"/>
        <v/>
      </c>
      <c r="CZ761" s="3" t="str">
        <f t="shared" si="183"/>
        <v/>
      </c>
      <c r="DA761" s="3" t="str">
        <f t="shared" si="176"/>
        <v/>
      </c>
      <c r="DB761" s="3" t="str">
        <f t="shared" si="176"/>
        <v/>
      </c>
      <c r="DC761" s="3" t="str">
        <f t="shared" si="176"/>
        <v/>
      </c>
      <c r="DD761" s="3" t="str">
        <f t="shared" si="176"/>
        <v/>
      </c>
      <c r="DE761" s="3" t="str">
        <f t="shared" si="176"/>
        <v/>
      </c>
      <c r="DF761" s="3" t="str">
        <f t="shared" si="176"/>
        <v/>
      </c>
      <c r="DG761" s="3" t="str">
        <f t="shared" si="187"/>
        <v/>
      </c>
      <c r="DH761" s="3" t="str">
        <f t="shared" si="187"/>
        <v/>
      </c>
      <c r="DI761" s="3" t="str">
        <f t="shared" si="187"/>
        <v/>
      </c>
      <c r="DJ761" s="3" t="str">
        <f t="shared" si="187"/>
        <v/>
      </c>
      <c r="DK761" s="3" t="str">
        <f t="shared" si="187"/>
        <v/>
      </c>
      <c r="DL761" s="3" t="str">
        <f t="shared" si="187"/>
        <v/>
      </c>
      <c r="DM761" s="3" t="str">
        <f t="shared" si="187"/>
        <v>133. ANCILLARY OR OTHER USE</v>
      </c>
      <c r="DN761" s="3" t="str">
        <f t="shared" si="187"/>
        <v/>
      </c>
      <c r="DO761" s="3" t="str">
        <f t="shared" si="187"/>
        <v/>
      </c>
      <c r="DP761" s="3" t="str">
        <f t="shared" si="187"/>
        <v/>
      </c>
      <c r="DQ761" s="3" t="str">
        <f t="shared" si="187"/>
        <v/>
      </c>
      <c r="DR761" s="3" t="str">
        <f t="shared" si="187"/>
        <v/>
      </c>
      <c r="DS761" s="3" t="str">
        <f t="shared" si="187"/>
        <v>139. Z306  WASTE TREATMENT</v>
      </c>
      <c r="DT761" s="3" t="str">
        <f t="shared" si="189"/>
        <v/>
      </c>
      <c r="DU761" s="3" t="str">
        <f t="shared" si="189"/>
        <v/>
      </c>
      <c r="DV761" s="3" t="str">
        <f t="shared" si="189"/>
        <v/>
      </c>
    </row>
    <row r="762" spans="1:126" ht="45">
      <c r="A762" t="s">
        <v>115</v>
      </c>
      <c r="B762">
        <v>2016</v>
      </c>
      <c r="C762" t="s">
        <v>114</v>
      </c>
      <c r="D762">
        <v>106990</v>
      </c>
      <c r="E762" s="31">
        <v>1316215577875</v>
      </c>
      <c r="F762" t="s">
        <v>1064</v>
      </c>
      <c r="G762">
        <v>324110</v>
      </c>
      <c r="H762" t="s">
        <v>1065</v>
      </c>
      <c r="I762" t="s">
        <v>1066</v>
      </c>
      <c r="J762" t="s">
        <v>1067</v>
      </c>
      <c r="K762" t="s">
        <v>216</v>
      </c>
      <c r="L762">
        <v>70037</v>
      </c>
      <c r="M762" s="3" t="str">
        <f t="shared" si="178"/>
        <v>89. PRODUCE THE CHEMICAL, 91. ON-SITE USE OF THE CHEMICAL, 101. ADDED AS A FORMULATION COMPONENT</v>
      </c>
      <c r="N762" s="3" t="s">
        <v>1433</v>
      </c>
      <c r="O762" s="3" t="s">
        <v>1409</v>
      </c>
      <c r="P762">
        <v>105</v>
      </c>
      <c r="Q762">
        <v>254</v>
      </c>
      <c r="R762">
        <v>359</v>
      </c>
      <c r="S762" s="3" t="s">
        <v>1407</v>
      </c>
      <c r="T762" s="3" t="s">
        <v>1405</v>
      </c>
      <c r="U762" s="3" t="s">
        <v>1407</v>
      </c>
      <c r="V762" s="3" t="s">
        <v>1405</v>
      </c>
      <c r="W762" s="3" t="s">
        <v>1405</v>
      </c>
      <c r="X762" s="3" t="s">
        <v>1405</v>
      </c>
      <c r="Y762" s="3" t="s">
        <v>1405</v>
      </c>
      <c r="AE762" s="3" t="s">
        <v>1407</v>
      </c>
      <c r="AR762" s="3" t="s">
        <v>1405</v>
      </c>
      <c r="AS762" s="3" t="s">
        <v>1405</v>
      </c>
      <c r="AT762" s="3" t="s">
        <v>1405</v>
      </c>
      <c r="AV762" s="3" t="s">
        <v>1405</v>
      </c>
      <c r="BD762" s="3" t="s">
        <v>1405</v>
      </c>
      <c r="BK762" s="3" t="s">
        <v>1405</v>
      </c>
      <c r="BU762" s="3" t="str">
        <f t="shared" si="186"/>
        <v>89. PRODUCE THE CHEMICAL</v>
      </c>
      <c r="BV762" s="3" t="str">
        <f t="shared" si="186"/>
        <v/>
      </c>
      <c r="BW762" s="3" t="str">
        <f t="shared" si="186"/>
        <v>91. ON-SITE USE OF THE CHEMICAL</v>
      </c>
      <c r="BX762" s="3" t="str">
        <f t="shared" si="186"/>
        <v/>
      </c>
      <c r="BY762" s="3" t="str">
        <f t="shared" si="186"/>
        <v/>
      </c>
      <c r="BZ762" s="3" t="str">
        <f t="shared" si="186"/>
        <v/>
      </c>
      <c r="CA762" s="3" t="str">
        <f t="shared" si="186"/>
        <v/>
      </c>
      <c r="CB762" s="3" t="str">
        <f t="shared" si="185"/>
        <v/>
      </c>
      <c r="CC762" s="3" t="str">
        <f t="shared" si="185"/>
        <v/>
      </c>
      <c r="CD762" s="3" t="str">
        <f t="shared" si="188"/>
        <v/>
      </c>
      <c r="CE762" s="3" t="str">
        <f t="shared" si="188"/>
        <v/>
      </c>
      <c r="CF762" s="3" t="str">
        <f t="shared" si="188"/>
        <v/>
      </c>
      <c r="CG762" s="3" t="str">
        <f t="shared" si="188"/>
        <v>101. ADDED AS A FORMULATION COMPONENT</v>
      </c>
      <c r="CH762" s="3" t="str">
        <f t="shared" si="188"/>
        <v/>
      </c>
      <c r="CI762" s="3" t="str">
        <f t="shared" si="188"/>
        <v/>
      </c>
      <c r="CJ762" s="3" t="str">
        <f t="shared" si="188"/>
        <v/>
      </c>
      <c r="CK762" s="3" t="str">
        <f t="shared" si="188"/>
        <v/>
      </c>
      <c r="CL762" s="3" t="str">
        <f t="shared" si="188"/>
        <v/>
      </c>
      <c r="CM762" s="3" t="str">
        <f t="shared" si="188"/>
        <v/>
      </c>
      <c r="CN762" s="3" t="str">
        <f t="shared" si="188"/>
        <v/>
      </c>
      <c r="CO762" s="3" t="str">
        <f t="shared" si="188"/>
        <v/>
      </c>
      <c r="CP762" s="3" t="str">
        <f t="shared" si="184"/>
        <v/>
      </c>
      <c r="CQ762" s="3" t="str">
        <f t="shared" si="184"/>
        <v/>
      </c>
      <c r="CR762" s="3" t="str">
        <f t="shared" si="183"/>
        <v/>
      </c>
      <c r="CS762" s="3" t="str">
        <f t="shared" si="183"/>
        <v/>
      </c>
      <c r="CT762" s="3" t="str">
        <f t="shared" si="183"/>
        <v/>
      </c>
      <c r="CU762" s="3" t="str">
        <f t="shared" si="183"/>
        <v/>
      </c>
      <c r="CV762" s="3" t="str">
        <f t="shared" si="183"/>
        <v/>
      </c>
      <c r="CW762" s="3" t="str">
        <f t="shared" si="183"/>
        <v/>
      </c>
      <c r="CX762" s="3" t="str">
        <f t="shared" si="183"/>
        <v/>
      </c>
      <c r="CY762" s="3" t="str">
        <f t="shared" si="183"/>
        <v/>
      </c>
      <c r="CZ762" s="3" t="str">
        <f t="shared" si="183"/>
        <v/>
      </c>
      <c r="DA762" s="3" t="str">
        <f t="shared" si="176"/>
        <v/>
      </c>
      <c r="DB762" s="3" t="str">
        <f t="shared" si="176"/>
        <v/>
      </c>
      <c r="DC762" s="3" t="str">
        <f t="shared" si="176"/>
        <v/>
      </c>
      <c r="DD762" s="3" t="str">
        <f t="shared" si="176"/>
        <v/>
      </c>
      <c r="DE762" s="3" t="str">
        <f t="shared" si="176"/>
        <v/>
      </c>
      <c r="DF762" s="3" t="str">
        <f t="shared" si="176"/>
        <v/>
      </c>
      <c r="DG762" s="3" t="str">
        <f t="shared" si="187"/>
        <v/>
      </c>
      <c r="DH762" s="3" t="str">
        <f t="shared" si="187"/>
        <v/>
      </c>
      <c r="DI762" s="3" t="str">
        <f t="shared" si="187"/>
        <v/>
      </c>
      <c r="DJ762" s="3" t="str">
        <f t="shared" si="187"/>
        <v/>
      </c>
      <c r="DK762" s="3" t="str">
        <f t="shared" si="187"/>
        <v/>
      </c>
      <c r="DL762" s="3" t="str">
        <f t="shared" si="187"/>
        <v/>
      </c>
      <c r="DM762" s="3" t="str">
        <f t="shared" si="187"/>
        <v/>
      </c>
      <c r="DN762" s="3" t="str">
        <f t="shared" si="187"/>
        <v/>
      </c>
      <c r="DO762" s="3" t="str">
        <f t="shared" si="187"/>
        <v/>
      </c>
      <c r="DP762" s="3" t="str">
        <f t="shared" si="187"/>
        <v/>
      </c>
      <c r="DQ762" s="3" t="str">
        <f t="shared" si="187"/>
        <v/>
      </c>
      <c r="DR762" s="3" t="str">
        <f t="shared" si="187"/>
        <v/>
      </c>
      <c r="DS762" s="3" t="str">
        <f t="shared" si="187"/>
        <v/>
      </c>
      <c r="DT762" s="3" t="str">
        <f t="shared" si="189"/>
        <v/>
      </c>
      <c r="DU762" s="3" t="str">
        <f t="shared" si="189"/>
        <v/>
      </c>
      <c r="DV762" s="3" t="str">
        <f t="shared" si="189"/>
        <v/>
      </c>
    </row>
    <row r="763" spans="1:126" ht="45">
      <c r="A763" t="s">
        <v>115</v>
      </c>
      <c r="B763">
        <v>2017</v>
      </c>
      <c r="C763" t="s">
        <v>114</v>
      </c>
      <c r="D763">
        <v>106990</v>
      </c>
      <c r="E763" s="31">
        <v>1317216469940</v>
      </c>
      <c r="F763" t="s">
        <v>1064</v>
      </c>
      <c r="G763">
        <v>324110</v>
      </c>
      <c r="H763" t="s">
        <v>1065</v>
      </c>
      <c r="I763" t="s">
        <v>1066</v>
      </c>
      <c r="J763" t="s">
        <v>1067</v>
      </c>
      <c r="K763" t="s">
        <v>216</v>
      </c>
      <c r="L763">
        <v>70037</v>
      </c>
      <c r="M763" s="3" t="str">
        <f t="shared" si="178"/>
        <v>89. PRODUCE THE CHEMICAL, 91. ON-SITE USE OF THE CHEMICAL, 101. ADDED AS A FORMULATION COMPONENT</v>
      </c>
      <c r="N763" s="3" t="s">
        <v>1433</v>
      </c>
      <c r="O763" s="3" t="s">
        <v>1409</v>
      </c>
      <c r="P763">
        <v>86</v>
      </c>
      <c r="Q763">
        <v>338</v>
      </c>
      <c r="R763">
        <v>424</v>
      </c>
      <c r="S763" s="3" t="s">
        <v>1407</v>
      </c>
      <c r="T763" s="3" t="s">
        <v>1405</v>
      </c>
      <c r="U763" s="3" t="s">
        <v>1407</v>
      </c>
      <c r="V763" s="3" t="s">
        <v>1405</v>
      </c>
      <c r="W763" s="3" t="s">
        <v>1405</v>
      </c>
      <c r="X763" s="3" t="s">
        <v>1405</v>
      </c>
      <c r="Y763" s="3" t="s">
        <v>1405</v>
      </c>
      <c r="AE763" s="3" t="s">
        <v>1407</v>
      </c>
      <c r="AR763" s="3" t="s">
        <v>1405</v>
      </c>
      <c r="AS763" s="3" t="s">
        <v>1405</v>
      </c>
      <c r="AT763" s="3" t="s">
        <v>1405</v>
      </c>
      <c r="AV763" s="3" t="s">
        <v>1405</v>
      </c>
      <c r="BD763" s="3" t="s">
        <v>1405</v>
      </c>
      <c r="BK763" s="3" t="s">
        <v>1405</v>
      </c>
      <c r="BU763" s="3" t="str">
        <f t="shared" si="186"/>
        <v>89. PRODUCE THE CHEMICAL</v>
      </c>
      <c r="BV763" s="3" t="str">
        <f t="shared" si="186"/>
        <v/>
      </c>
      <c r="BW763" s="3" t="str">
        <f t="shared" si="186"/>
        <v>91. ON-SITE USE OF THE CHEMICAL</v>
      </c>
      <c r="BX763" s="3" t="str">
        <f t="shared" si="186"/>
        <v/>
      </c>
      <c r="BY763" s="3" t="str">
        <f t="shared" si="186"/>
        <v/>
      </c>
      <c r="BZ763" s="3" t="str">
        <f t="shared" si="186"/>
        <v/>
      </c>
      <c r="CA763" s="3" t="str">
        <f t="shared" si="186"/>
        <v/>
      </c>
      <c r="CB763" s="3" t="str">
        <f t="shared" si="185"/>
        <v/>
      </c>
      <c r="CC763" s="3" t="str">
        <f t="shared" si="185"/>
        <v/>
      </c>
      <c r="CD763" s="3" t="str">
        <f t="shared" si="188"/>
        <v/>
      </c>
      <c r="CE763" s="3" t="str">
        <f t="shared" si="188"/>
        <v/>
      </c>
      <c r="CF763" s="3" t="str">
        <f t="shared" si="188"/>
        <v/>
      </c>
      <c r="CG763" s="3" t="str">
        <f t="shared" si="188"/>
        <v>101. ADDED AS A FORMULATION COMPONENT</v>
      </c>
      <c r="CH763" s="3" t="str">
        <f t="shared" si="188"/>
        <v/>
      </c>
      <c r="CI763" s="3" t="str">
        <f t="shared" si="188"/>
        <v/>
      </c>
      <c r="CJ763" s="3" t="str">
        <f t="shared" si="188"/>
        <v/>
      </c>
      <c r="CK763" s="3" t="str">
        <f t="shared" si="188"/>
        <v/>
      </c>
      <c r="CL763" s="3" t="str">
        <f t="shared" si="188"/>
        <v/>
      </c>
      <c r="CM763" s="3" t="str">
        <f t="shared" si="188"/>
        <v/>
      </c>
      <c r="CN763" s="3" t="str">
        <f t="shared" si="188"/>
        <v/>
      </c>
      <c r="CO763" s="3" t="str">
        <f t="shared" si="188"/>
        <v/>
      </c>
      <c r="CP763" s="3" t="str">
        <f t="shared" si="184"/>
        <v/>
      </c>
      <c r="CQ763" s="3" t="str">
        <f t="shared" si="184"/>
        <v/>
      </c>
      <c r="CR763" s="3" t="str">
        <f t="shared" si="183"/>
        <v/>
      </c>
      <c r="CS763" s="3" t="str">
        <f t="shared" si="183"/>
        <v/>
      </c>
      <c r="CT763" s="3" t="str">
        <f t="shared" si="183"/>
        <v/>
      </c>
      <c r="CU763" s="3" t="str">
        <f t="shared" si="183"/>
        <v/>
      </c>
      <c r="CV763" s="3" t="str">
        <f t="shared" si="183"/>
        <v/>
      </c>
      <c r="CW763" s="3" t="str">
        <f t="shared" si="183"/>
        <v/>
      </c>
      <c r="CX763" s="3" t="str">
        <f t="shared" si="183"/>
        <v/>
      </c>
      <c r="CY763" s="3" t="str">
        <f t="shared" si="183"/>
        <v/>
      </c>
      <c r="CZ763" s="3" t="str">
        <f t="shared" si="183"/>
        <v/>
      </c>
      <c r="DA763" s="3" t="str">
        <f t="shared" si="176"/>
        <v/>
      </c>
      <c r="DB763" s="3" t="str">
        <f t="shared" si="176"/>
        <v/>
      </c>
      <c r="DC763" s="3" t="str">
        <f t="shared" si="176"/>
        <v/>
      </c>
      <c r="DD763" s="3" t="str">
        <f t="shared" si="176"/>
        <v/>
      </c>
      <c r="DE763" s="3" t="str">
        <f t="shared" si="176"/>
        <v/>
      </c>
      <c r="DF763" s="3" t="str">
        <f t="shared" si="176"/>
        <v/>
      </c>
      <c r="DG763" s="3" t="str">
        <f t="shared" si="187"/>
        <v/>
      </c>
      <c r="DH763" s="3" t="str">
        <f t="shared" si="187"/>
        <v/>
      </c>
      <c r="DI763" s="3" t="str">
        <f t="shared" si="187"/>
        <v/>
      </c>
      <c r="DJ763" s="3" t="str">
        <f t="shared" si="187"/>
        <v/>
      </c>
      <c r="DK763" s="3" t="str">
        <f t="shared" si="187"/>
        <v/>
      </c>
      <c r="DL763" s="3" t="str">
        <f t="shared" si="187"/>
        <v/>
      </c>
      <c r="DM763" s="3" t="str">
        <f t="shared" si="187"/>
        <v/>
      </c>
      <c r="DN763" s="3" t="str">
        <f t="shared" si="187"/>
        <v/>
      </c>
      <c r="DO763" s="3" t="str">
        <f t="shared" si="187"/>
        <v/>
      </c>
      <c r="DP763" s="3" t="str">
        <f t="shared" si="187"/>
        <v/>
      </c>
      <c r="DQ763" s="3" t="str">
        <f t="shared" si="187"/>
        <v/>
      </c>
      <c r="DR763" s="3" t="str">
        <f t="shared" si="187"/>
        <v/>
      </c>
      <c r="DS763" s="3" t="str">
        <f t="shared" si="187"/>
        <v/>
      </c>
      <c r="DT763" s="3" t="str">
        <f t="shared" si="189"/>
        <v/>
      </c>
      <c r="DU763" s="3" t="str">
        <f t="shared" si="189"/>
        <v/>
      </c>
      <c r="DV763" s="3" t="str">
        <f t="shared" si="189"/>
        <v/>
      </c>
    </row>
    <row r="764" spans="1:126" ht="105">
      <c r="A764" t="s">
        <v>115</v>
      </c>
      <c r="B764">
        <v>2018</v>
      </c>
      <c r="C764" t="s">
        <v>114</v>
      </c>
      <c r="D764">
        <v>106990</v>
      </c>
      <c r="E764" s="31">
        <v>1318217458696</v>
      </c>
      <c r="F764" t="s">
        <v>1064</v>
      </c>
      <c r="G764">
        <v>324110</v>
      </c>
      <c r="H764" t="s">
        <v>1065</v>
      </c>
      <c r="I764" t="s">
        <v>1066</v>
      </c>
      <c r="J764" t="s">
        <v>1067</v>
      </c>
      <c r="K764" t="s">
        <v>216</v>
      </c>
      <c r="L764">
        <v>70037</v>
      </c>
      <c r="M764" s="3" t="str">
        <f t="shared" si="178"/>
        <v>89. PRODUCE THE CHEMICAL, 91. ON-SITE USE OF THE CHEMICAL, 93. AS A BYPRODUCT, 101. ADDED AS A FORMULATION COMPONENT, 113. P299  OTHER</v>
      </c>
      <c r="N764" s="3" t="s">
        <v>1433</v>
      </c>
      <c r="O764" s="3" t="s">
        <v>1409</v>
      </c>
      <c r="P764">
        <v>102</v>
      </c>
      <c r="Q764">
        <v>283</v>
      </c>
      <c r="R764">
        <v>385</v>
      </c>
      <c r="S764" s="3" t="s">
        <v>1407</v>
      </c>
      <c r="T764" s="3" t="s">
        <v>1405</v>
      </c>
      <c r="U764" s="3" t="s">
        <v>1407</v>
      </c>
      <c r="V764" s="3" t="s">
        <v>1405</v>
      </c>
      <c r="W764" s="3" t="s">
        <v>1407</v>
      </c>
      <c r="X764" s="3" t="s">
        <v>1405</v>
      </c>
      <c r="Y764" s="3" t="s">
        <v>1405</v>
      </c>
      <c r="Z764" s="3" t="s">
        <v>1405</v>
      </c>
      <c r="AA764" s="3" t="s">
        <v>1405</v>
      </c>
      <c r="AB764" s="3" t="s">
        <v>1405</v>
      </c>
      <c r="AC764" s="3" t="s">
        <v>1405</v>
      </c>
      <c r="AD764" s="3" t="s">
        <v>1405</v>
      </c>
      <c r="AE764" s="3" t="s">
        <v>1407</v>
      </c>
      <c r="AF764" s="3" t="s">
        <v>1405</v>
      </c>
      <c r="AG764" s="3" t="s">
        <v>1405</v>
      </c>
      <c r="AH764" s="3" t="s">
        <v>1405</v>
      </c>
      <c r="AI764" s="3" t="s">
        <v>1405</v>
      </c>
      <c r="AJ764" s="3" t="s">
        <v>1405</v>
      </c>
      <c r="AK764" s="3" t="s">
        <v>1405</v>
      </c>
      <c r="AL764" s="3" t="s">
        <v>1405</v>
      </c>
      <c r="AM764" s="3" t="s">
        <v>1405</v>
      </c>
      <c r="AN764" s="3" t="s">
        <v>1405</v>
      </c>
      <c r="AO764" s="3" t="s">
        <v>1405</v>
      </c>
      <c r="AP764" s="3" t="s">
        <v>1405</v>
      </c>
      <c r="AQ764" s="3" t="s">
        <v>1407</v>
      </c>
      <c r="AR764" s="3" t="s">
        <v>1405</v>
      </c>
      <c r="AS764" s="3" t="s">
        <v>1405</v>
      </c>
      <c r="AT764" s="3" t="s">
        <v>1405</v>
      </c>
      <c r="AU764" s="3" t="s">
        <v>1405</v>
      </c>
      <c r="AV764" s="3" t="s">
        <v>1405</v>
      </c>
      <c r="AW764" s="3" t="s">
        <v>1405</v>
      </c>
      <c r="AX764" s="3" t="s">
        <v>1405</v>
      </c>
      <c r="AY764" s="3" t="s">
        <v>1405</v>
      </c>
      <c r="AZ764" s="3" t="s">
        <v>1405</v>
      </c>
      <c r="BA764" s="3" t="s">
        <v>1405</v>
      </c>
      <c r="BB764" s="3" t="s">
        <v>1405</v>
      </c>
      <c r="BC764" s="3" t="s">
        <v>1405</v>
      </c>
      <c r="BD764" s="3" t="s">
        <v>1405</v>
      </c>
      <c r="BE764" s="3" t="s">
        <v>1405</v>
      </c>
      <c r="BF764" s="3" t="s">
        <v>1405</v>
      </c>
      <c r="BG764" s="3" t="s">
        <v>1405</v>
      </c>
      <c r="BH764" s="3" t="s">
        <v>1405</v>
      </c>
      <c r="BI764" s="3" t="s">
        <v>1405</v>
      </c>
      <c r="BJ764" s="3" t="s">
        <v>1405</v>
      </c>
      <c r="BK764" s="3" t="s">
        <v>1405</v>
      </c>
      <c r="BL764" s="3" t="s">
        <v>1405</v>
      </c>
      <c r="BM764" s="3" t="s">
        <v>1405</v>
      </c>
      <c r="BN764" s="3" t="s">
        <v>1405</v>
      </c>
      <c r="BO764" s="3" t="s">
        <v>1405</v>
      </c>
      <c r="BP764" s="3" t="s">
        <v>1405</v>
      </c>
      <c r="BQ764" s="3" t="s">
        <v>1405</v>
      </c>
      <c r="BR764" s="3" t="s">
        <v>1405</v>
      </c>
      <c r="BS764" s="3" t="s">
        <v>1405</v>
      </c>
      <c r="BT764" s="3" t="s">
        <v>1405</v>
      </c>
      <c r="BU764" s="3" t="str">
        <f t="shared" si="186"/>
        <v>89. PRODUCE THE CHEMICAL</v>
      </c>
      <c r="BV764" s="3" t="str">
        <f t="shared" si="186"/>
        <v/>
      </c>
      <c r="BW764" s="3" t="str">
        <f t="shared" si="186"/>
        <v>91. ON-SITE USE OF THE CHEMICAL</v>
      </c>
      <c r="BX764" s="3" t="str">
        <f t="shared" si="186"/>
        <v/>
      </c>
      <c r="BY764" s="3" t="str">
        <f t="shared" si="186"/>
        <v>93. AS A BYPRODUCT</v>
      </c>
      <c r="BZ764" s="3" t="str">
        <f t="shared" si="186"/>
        <v/>
      </c>
      <c r="CA764" s="3" t="str">
        <f t="shared" si="186"/>
        <v/>
      </c>
      <c r="CB764" s="3" t="str">
        <f t="shared" si="185"/>
        <v/>
      </c>
      <c r="CC764" s="3" t="str">
        <f t="shared" si="185"/>
        <v/>
      </c>
      <c r="CD764" s="3" t="str">
        <f t="shared" si="188"/>
        <v/>
      </c>
      <c r="CE764" s="3" t="str">
        <f t="shared" si="188"/>
        <v/>
      </c>
      <c r="CF764" s="3" t="str">
        <f t="shared" si="188"/>
        <v/>
      </c>
      <c r="CG764" s="3" t="str">
        <f t="shared" si="188"/>
        <v>101. ADDED AS A FORMULATION COMPONENT</v>
      </c>
      <c r="CH764" s="3" t="str">
        <f t="shared" si="188"/>
        <v/>
      </c>
      <c r="CI764" s="3" t="str">
        <f t="shared" si="188"/>
        <v/>
      </c>
      <c r="CJ764" s="3" t="str">
        <f t="shared" si="188"/>
        <v/>
      </c>
      <c r="CK764" s="3" t="str">
        <f t="shared" si="188"/>
        <v/>
      </c>
      <c r="CL764" s="3" t="str">
        <f t="shared" si="188"/>
        <v/>
      </c>
      <c r="CM764" s="3" t="str">
        <f t="shared" si="188"/>
        <v/>
      </c>
      <c r="CN764" s="3" t="str">
        <f t="shared" si="188"/>
        <v/>
      </c>
      <c r="CO764" s="3" t="str">
        <f t="shared" si="188"/>
        <v/>
      </c>
      <c r="CP764" s="3" t="str">
        <f t="shared" si="184"/>
        <v/>
      </c>
      <c r="CQ764" s="3" t="str">
        <f t="shared" si="184"/>
        <v/>
      </c>
      <c r="CR764" s="3" t="str">
        <f t="shared" si="183"/>
        <v/>
      </c>
      <c r="CS764" s="3" t="str">
        <f t="shared" si="183"/>
        <v>113. P299  OTHER</v>
      </c>
      <c r="CT764" s="3" t="str">
        <f t="shared" si="183"/>
        <v/>
      </c>
      <c r="CU764" s="3" t="str">
        <f t="shared" si="183"/>
        <v/>
      </c>
      <c r="CV764" s="3" t="str">
        <f t="shared" si="183"/>
        <v/>
      </c>
      <c r="CW764" s="3" t="str">
        <f t="shared" si="183"/>
        <v/>
      </c>
      <c r="CX764" s="3" t="str">
        <f t="shared" si="183"/>
        <v/>
      </c>
      <c r="CY764" s="3" t="str">
        <f t="shared" si="183"/>
        <v/>
      </c>
      <c r="CZ764" s="3" t="str">
        <f t="shared" si="183"/>
        <v/>
      </c>
      <c r="DA764" s="3" t="str">
        <f t="shared" si="183"/>
        <v/>
      </c>
      <c r="DB764" s="3" t="str">
        <f t="shared" si="183"/>
        <v/>
      </c>
      <c r="DC764" s="3" t="str">
        <f t="shared" si="183"/>
        <v/>
      </c>
      <c r="DD764" s="3" t="str">
        <f t="shared" ref="DD764:DJ813" si="190">IF(BB764="Yes", DD$1,"")</f>
        <v/>
      </c>
      <c r="DE764" s="3" t="str">
        <f t="shared" si="190"/>
        <v/>
      </c>
      <c r="DF764" s="3" t="str">
        <f t="shared" si="190"/>
        <v/>
      </c>
      <c r="DG764" s="3" t="str">
        <f t="shared" si="187"/>
        <v/>
      </c>
      <c r="DH764" s="3" t="str">
        <f t="shared" si="187"/>
        <v/>
      </c>
      <c r="DI764" s="3" t="str">
        <f t="shared" si="187"/>
        <v/>
      </c>
      <c r="DJ764" s="3" t="str">
        <f t="shared" si="187"/>
        <v/>
      </c>
      <c r="DK764" s="3" t="str">
        <f t="shared" si="187"/>
        <v/>
      </c>
      <c r="DL764" s="3" t="str">
        <f t="shared" si="187"/>
        <v/>
      </c>
      <c r="DM764" s="3" t="str">
        <f t="shared" si="187"/>
        <v/>
      </c>
      <c r="DN764" s="3" t="str">
        <f t="shared" si="187"/>
        <v/>
      </c>
      <c r="DO764" s="3" t="str">
        <f t="shared" si="187"/>
        <v/>
      </c>
      <c r="DP764" s="3" t="str">
        <f t="shared" si="187"/>
        <v/>
      </c>
      <c r="DQ764" s="3" t="str">
        <f t="shared" si="187"/>
        <v/>
      </c>
      <c r="DR764" s="3" t="str">
        <f t="shared" si="187"/>
        <v/>
      </c>
      <c r="DS764" s="3" t="str">
        <f t="shared" si="187"/>
        <v/>
      </c>
      <c r="DT764" s="3" t="str">
        <f t="shared" si="189"/>
        <v/>
      </c>
      <c r="DU764" s="3" t="str">
        <f t="shared" si="189"/>
        <v/>
      </c>
      <c r="DV764" s="3" t="str">
        <f t="shared" si="189"/>
        <v/>
      </c>
    </row>
    <row r="765" spans="1:126" ht="105">
      <c r="A765" t="s">
        <v>115</v>
      </c>
      <c r="B765">
        <v>2019</v>
      </c>
      <c r="C765" t="s">
        <v>114</v>
      </c>
      <c r="D765">
        <v>106990</v>
      </c>
      <c r="E765" s="31">
        <v>1319218331837</v>
      </c>
      <c r="F765" t="s">
        <v>1064</v>
      </c>
      <c r="G765">
        <v>324110</v>
      </c>
      <c r="H765" t="s">
        <v>1065</v>
      </c>
      <c r="I765" t="s">
        <v>1066</v>
      </c>
      <c r="J765" t="s">
        <v>1067</v>
      </c>
      <c r="K765" t="s">
        <v>216</v>
      </c>
      <c r="L765">
        <v>70037</v>
      </c>
      <c r="M765" s="3" t="str">
        <f t="shared" si="178"/>
        <v>89. PRODUCE THE CHEMICAL, 91. ON-SITE USE OF THE CHEMICAL, 93. AS A BYPRODUCT, 101. ADDED AS A FORMULATION COMPONENT, 113. P299  OTHER</v>
      </c>
      <c r="N765" s="3" t="s">
        <v>1433</v>
      </c>
      <c r="O765" s="3" t="s">
        <v>1409</v>
      </c>
      <c r="P765">
        <v>47</v>
      </c>
      <c r="Q765">
        <v>395</v>
      </c>
      <c r="R765">
        <v>442</v>
      </c>
      <c r="S765" s="3" t="s">
        <v>1407</v>
      </c>
      <c r="T765" s="3" t="s">
        <v>1405</v>
      </c>
      <c r="U765" s="3" t="s">
        <v>1407</v>
      </c>
      <c r="V765" s="3" t="s">
        <v>1405</v>
      </c>
      <c r="W765" s="3" t="s">
        <v>1407</v>
      </c>
      <c r="X765" s="3" t="s">
        <v>1405</v>
      </c>
      <c r="Y765" s="3" t="s">
        <v>1405</v>
      </c>
      <c r="Z765" s="3" t="s">
        <v>1405</v>
      </c>
      <c r="AA765" s="3" t="s">
        <v>1405</v>
      </c>
      <c r="AB765" s="3" t="s">
        <v>1405</v>
      </c>
      <c r="AC765" s="3" t="s">
        <v>1405</v>
      </c>
      <c r="AD765" s="3" t="s">
        <v>1405</v>
      </c>
      <c r="AE765" s="3" t="s">
        <v>1407</v>
      </c>
      <c r="AF765" s="3" t="s">
        <v>1405</v>
      </c>
      <c r="AG765" s="3" t="s">
        <v>1405</v>
      </c>
      <c r="AH765" s="3" t="s">
        <v>1405</v>
      </c>
      <c r="AI765" s="3" t="s">
        <v>1405</v>
      </c>
      <c r="AJ765" s="3" t="s">
        <v>1405</v>
      </c>
      <c r="AK765" s="3" t="s">
        <v>1405</v>
      </c>
      <c r="AL765" s="3" t="s">
        <v>1405</v>
      </c>
      <c r="AM765" s="3" t="s">
        <v>1405</v>
      </c>
      <c r="AN765" s="3" t="s">
        <v>1405</v>
      </c>
      <c r="AO765" s="3" t="s">
        <v>1405</v>
      </c>
      <c r="AP765" s="3" t="s">
        <v>1405</v>
      </c>
      <c r="AQ765" s="3" t="s">
        <v>1407</v>
      </c>
      <c r="AR765" s="3" t="s">
        <v>1405</v>
      </c>
      <c r="AS765" s="3" t="s">
        <v>1405</v>
      </c>
      <c r="AT765" s="3" t="s">
        <v>1405</v>
      </c>
      <c r="AU765" s="3" t="s">
        <v>1405</v>
      </c>
      <c r="AV765" s="3" t="s">
        <v>1405</v>
      </c>
      <c r="AW765" s="3" t="s">
        <v>1405</v>
      </c>
      <c r="AX765" s="3" t="s">
        <v>1405</v>
      </c>
      <c r="AY765" s="3" t="s">
        <v>1405</v>
      </c>
      <c r="AZ765" s="3" t="s">
        <v>1405</v>
      </c>
      <c r="BA765" s="3" t="s">
        <v>1405</v>
      </c>
      <c r="BB765" s="3" t="s">
        <v>1405</v>
      </c>
      <c r="BC765" s="3" t="s">
        <v>1405</v>
      </c>
      <c r="BD765" s="3" t="s">
        <v>1405</v>
      </c>
      <c r="BE765" s="3" t="s">
        <v>1405</v>
      </c>
      <c r="BF765" s="3" t="s">
        <v>1405</v>
      </c>
      <c r="BG765" s="3" t="s">
        <v>1405</v>
      </c>
      <c r="BH765" s="3" t="s">
        <v>1405</v>
      </c>
      <c r="BI765" s="3" t="s">
        <v>1405</v>
      </c>
      <c r="BJ765" s="3" t="s">
        <v>1405</v>
      </c>
      <c r="BK765" s="3" t="s">
        <v>1405</v>
      </c>
      <c r="BL765" s="3" t="s">
        <v>1405</v>
      </c>
      <c r="BM765" s="3" t="s">
        <v>1405</v>
      </c>
      <c r="BN765" s="3" t="s">
        <v>1405</v>
      </c>
      <c r="BO765" s="3" t="s">
        <v>1405</v>
      </c>
      <c r="BP765" s="3" t="s">
        <v>1405</v>
      </c>
      <c r="BQ765" s="3" t="s">
        <v>1405</v>
      </c>
      <c r="BR765" s="3" t="s">
        <v>1405</v>
      </c>
      <c r="BS765" s="3" t="s">
        <v>1405</v>
      </c>
      <c r="BT765" s="3" t="s">
        <v>1405</v>
      </c>
      <c r="BU765" s="3" t="str">
        <f t="shared" si="186"/>
        <v>89. PRODUCE THE CHEMICAL</v>
      </c>
      <c r="BV765" s="3" t="str">
        <f t="shared" si="186"/>
        <v/>
      </c>
      <c r="BW765" s="3" t="str">
        <f t="shared" si="186"/>
        <v>91. ON-SITE USE OF THE CHEMICAL</v>
      </c>
      <c r="BX765" s="3" t="str">
        <f t="shared" si="186"/>
        <v/>
      </c>
      <c r="BY765" s="3" t="str">
        <f t="shared" si="186"/>
        <v>93. AS A BYPRODUCT</v>
      </c>
      <c r="BZ765" s="3" t="str">
        <f t="shared" si="186"/>
        <v/>
      </c>
      <c r="CA765" s="3" t="str">
        <f t="shared" si="186"/>
        <v/>
      </c>
      <c r="CB765" s="3" t="str">
        <f t="shared" si="185"/>
        <v/>
      </c>
      <c r="CC765" s="3" t="str">
        <f t="shared" si="185"/>
        <v/>
      </c>
      <c r="CD765" s="3" t="str">
        <f t="shared" si="188"/>
        <v/>
      </c>
      <c r="CE765" s="3" t="str">
        <f t="shared" si="188"/>
        <v/>
      </c>
      <c r="CF765" s="3" t="str">
        <f t="shared" si="188"/>
        <v/>
      </c>
      <c r="CG765" s="3" t="str">
        <f t="shared" si="188"/>
        <v>101. ADDED AS A FORMULATION COMPONENT</v>
      </c>
      <c r="CH765" s="3" t="str">
        <f t="shared" si="188"/>
        <v/>
      </c>
      <c r="CI765" s="3" t="str">
        <f t="shared" si="188"/>
        <v/>
      </c>
      <c r="CJ765" s="3" t="str">
        <f t="shared" si="188"/>
        <v/>
      </c>
      <c r="CK765" s="3" t="str">
        <f t="shared" si="188"/>
        <v/>
      </c>
      <c r="CL765" s="3" t="str">
        <f t="shared" si="188"/>
        <v/>
      </c>
      <c r="CM765" s="3" t="str">
        <f t="shared" si="188"/>
        <v/>
      </c>
      <c r="CN765" s="3" t="str">
        <f t="shared" si="188"/>
        <v/>
      </c>
      <c r="CO765" s="3" t="str">
        <f t="shared" si="188"/>
        <v/>
      </c>
      <c r="CP765" s="3" t="str">
        <f t="shared" si="184"/>
        <v/>
      </c>
      <c r="CQ765" s="3" t="str">
        <f t="shared" si="184"/>
        <v/>
      </c>
      <c r="CR765" s="3" t="str">
        <f t="shared" si="184"/>
        <v/>
      </c>
      <c r="CS765" s="3" t="str">
        <f t="shared" si="184"/>
        <v>113. P299  OTHER</v>
      </c>
      <c r="CT765" s="3" t="str">
        <f t="shared" si="184"/>
        <v/>
      </c>
      <c r="CU765" s="3" t="str">
        <f t="shared" si="184"/>
        <v/>
      </c>
      <c r="CV765" s="3" t="str">
        <f t="shared" si="184"/>
        <v/>
      </c>
      <c r="CW765" s="3" t="str">
        <f t="shared" si="184"/>
        <v/>
      </c>
      <c r="CX765" s="3" t="str">
        <f t="shared" si="184"/>
        <v/>
      </c>
      <c r="CY765" s="3" t="str">
        <f t="shared" si="184"/>
        <v/>
      </c>
      <c r="CZ765" s="3" t="str">
        <f t="shared" si="184"/>
        <v/>
      </c>
      <c r="DA765" s="3" t="str">
        <f t="shared" si="184"/>
        <v/>
      </c>
      <c r="DB765" s="3" t="str">
        <f t="shared" si="184"/>
        <v/>
      </c>
      <c r="DC765" s="3" t="str">
        <f t="shared" si="184"/>
        <v/>
      </c>
      <c r="DD765" s="3" t="str">
        <f t="shared" si="190"/>
        <v/>
      </c>
      <c r="DE765" s="3" t="str">
        <f t="shared" si="190"/>
        <v/>
      </c>
      <c r="DF765" s="3" t="str">
        <f t="shared" si="190"/>
        <v/>
      </c>
      <c r="DG765" s="3" t="str">
        <f t="shared" si="187"/>
        <v/>
      </c>
      <c r="DH765" s="3" t="str">
        <f t="shared" si="187"/>
        <v/>
      </c>
      <c r="DI765" s="3" t="str">
        <f t="shared" si="187"/>
        <v/>
      </c>
      <c r="DJ765" s="3" t="str">
        <f t="shared" si="187"/>
        <v/>
      </c>
      <c r="DK765" s="3" t="str">
        <f t="shared" si="187"/>
        <v/>
      </c>
      <c r="DL765" s="3" t="str">
        <f t="shared" si="187"/>
        <v/>
      </c>
      <c r="DM765" s="3" t="str">
        <f t="shared" si="187"/>
        <v/>
      </c>
      <c r="DN765" s="3" t="str">
        <f t="shared" si="187"/>
        <v/>
      </c>
      <c r="DO765" s="3" t="str">
        <f t="shared" si="187"/>
        <v/>
      </c>
      <c r="DP765" s="3" t="str">
        <f t="shared" si="187"/>
        <v/>
      </c>
      <c r="DQ765" s="3" t="str">
        <f t="shared" si="187"/>
        <v/>
      </c>
      <c r="DR765" s="3" t="str">
        <f t="shared" si="187"/>
        <v/>
      </c>
      <c r="DS765" s="3" t="str">
        <f t="shared" si="187"/>
        <v/>
      </c>
      <c r="DT765" s="3" t="str">
        <f t="shared" si="189"/>
        <v/>
      </c>
      <c r="DU765" s="3" t="str">
        <f t="shared" si="189"/>
        <v/>
      </c>
      <c r="DV765" s="3" t="str">
        <f t="shared" si="189"/>
        <v/>
      </c>
    </row>
    <row r="766" spans="1:126" ht="75">
      <c r="A766" t="s">
        <v>115</v>
      </c>
      <c r="B766">
        <v>2020</v>
      </c>
      <c r="C766" t="s">
        <v>114</v>
      </c>
      <c r="D766">
        <v>106990</v>
      </c>
      <c r="E766" s="31">
        <v>1320219204411</v>
      </c>
      <c r="F766" t="s">
        <v>1064</v>
      </c>
      <c r="G766">
        <v>324110</v>
      </c>
      <c r="H766" t="s">
        <v>1065</v>
      </c>
      <c r="I766" t="s">
        <v>1066</v>
      </c>
      <c r="J766" t="s">
        <v>1067</v>
      </c>
      <c r="K766" t="s">
        <v>216</v>
      </c>
      <c r="L766">
        <v>70037</v>
      </c>
      <c r="M766" s="3" t="str">
        <f t="shared" si="178"/>
        <v>89. PRODUCE THE CHEMICAL, 91. ON-SITE USE OF THE CHEMICAL, 93. AS A BYPRODUCT, 95. USED AS A REACTANT, 100. P199  OTHER</v>
      </c>
      <c r="N766" s="3" t="s">
        <v>1433</v>
      </c>
      <c r="O766" s="3" t="s">
        <v>1409</v>
      </c>
      <c r="P766">
        <v>112</v>
      </c>
      <c r="Q766">
        <v>275</v>
      </c>
      <c r="R766">
        <v>387</v>
      </c>
      <c r="S766" s="3" t="s">
        <v>1407</v>
      </c>
      <c r="T766" s="3" t="s">
        <v>1405</v>
      </c>
      <c r="U766" s="3" t="s">
        <v>1407</v>
      </c>
      <c r="V766" s="3" t="s">
        <v>1405</v>
      </c>
      <c r="W766" s="3" t="s">
        <v>1407</v>
      </c>
      <c r="X766" s="3" t="s">
        <v>1405</v>
      </c>
      <c r="Y766" s="3" t="s">
        <v>1407</v>
      </c>
      <c r="Z766" s="3" t="s">
        <v>1405</v>
      </c>
      <c r="AA766" s="3" t="s">
        <v>1405</v>
      </c>
      <c r="AB766" s="3" t="s">
        <v>1405</v>
      </c>
      <c r="AC766" s="3" t="s">
        <v>1405</v>
      </c>
      <c r="AD766" s="3" t="s">
        <v>1407</v>
      </c>
      <c r="AE766" s="3" t="s">
        <v>1405</v>
      </c>
      <c r="AF766" s="3" t="s">
        <v>1405</v>
      </c>
      <c r="AG766" s="3" t="s">
        <v>1405</v>
      </c>
      <c r="AH766" s="3" t="s">
        <v>1405</v>
      </c>
      <c r="AI766" s="3" t="s">
        <v>1405</v>
      </c>
      <c r="AJ766" s="3" t="s">
        <v>1405</v>
      </c>
      <c r="AK766" s="3" t="s">
        <v>1405</v>
      </c>
      <c r="AL766" s="3" t="s">
        <v>1405</v>
      </c>
      <c r="AM766" s="3" t="s">
        <v>1405</v>
      </c>
      <c r="AN766" s="3" t="s">
        <v>1405</v>
      </c>
      <c r="AO766" s="3" t="s">
        <v>1405</v>
      </c>
      <c r="AP766" s="3" t="s">
        <v>1405</v>
      </c>
      <c r="AQ766" s="3" t="s">
        <v>1405</v>
      </c>
      <c r="AR766" s="3" t="s">
        <v>1405</v>
      </c>
      <c r="AS766" s="3" t="s">
        <v>1405</v>
      </c>
      <c r="AT766" s="3" t="s">
        <v>1405</v>
      </c>
      <c r="AU766" s="3" t="s">
        <v>1405</v>
      </c>
      <c r="AV766" s="3" t="s">
        <v>1405</v>
      </c>
      <c r="AW766" s="3" t="s">
        <v>1405</v>
      </c>
      <c r="AX766" s="3" t="s">
        <v>1405</v>
      </c>
      <c r="AY766" s="3" t="s">
        <v>1405</v>
      </c>
      <c r="AZ766" s="3" t="s">
        <v>1405</v>
      </c>
      <c r="BA766" s="3" t="s">
        <v>1405</v>
      </c>
      <c r="BB766" s="3" t="s">
        <v>1405</v>
      </c>
      <c r="BC766" s="3" t="s">
        <v>1405</v>
      </c>
      <c r="BD766" s="3" t="s">
        <v>1405</v>
      </c>
      <c r="BE766" s="3" t="s">
        <v>1405</v>
      </c>
      <c r="BF766" s="3" t="s">
        <v>1405</v>
      </c>
      <c r="BG766" s="3" t="s">
        <v>1405</v>
      </c>
      <c r="BH766" s="3" t="s">
        <v>1405</v>
      </c>
      <c r="BI766" s="3" t="s">
        <v>1405</v>
      </c>
      <c r="BJ766" s="3" t="s">
        <v>1405</v>
      </c>
      <c r="BK766" s="3" t="s">
        <v>1405</v>
      </c>
      <c r="BL766" s="3" t="s">
        <v>1405</v>
      </c>
      <c r="BM766" s="3" t="s">
        <v>1405</v>
      </c>
      <c r="BN766" s="3" t="s">
        <v>1405</v>
      </c>
      <c r="BO766" s="3" t="s">
        <v>1405</v>
      </c>
      <c r="BP766" s="3" t="s">
        <v>1405</v>
      </c>
      <c r="BQ766" s="3" t="s">
        <v>1405</v>
      </c>
      <c r="BR766" s="3" t="s">
        <v>1405</v>
      </c>
      <c r="BS766" s="3" t="s">
        <v>1405</v>
      </c>
      <c r="BT766" s="3" t="s">
        <v>1405</v>
      </c>
      <c r="BU766" s="3" t="str">
        <f t="shared" si="186"/>
        <v>89. PRODUCE THE CHEMICAL</v>
      </c>
      <c r="BV766" s="3" t="str">
        <f t="shared" si="186"/>
        <v/>
      </c>
      <c r="BW766" s="3" t="str">
        <f t="shared" si="186"/>
        <v>91. ON-SITE USE OF THE CHEMICAL</v>
      </c>
      <c r="BX766" s="3" t="str">
        <f t="shared" si="186"/>
        <v/>
      </c>
      <c r="BY766" s="3" t="str">
        <f t="shared" si="186"/>
        <v>93. AS A BYPRODUCT</v>
      </c>
      <c r="BZ766" s="3" t="str">
        <f t="shared" si="186"/>
        <v/>
      </c>
      <c r="CA766" s="3" t="str">
        <f t="shared" si="186"/>
        <v>95. USED AS A REACTANT</v>
      </c>
      <c r="CB766" s="3" t="str">
        <f t="shared" si="185"/>
        <v/>
      </c>
      <c r="CC766" s="3" t="str">
        <f t="shared" si="185"/>
        <v/>
      </c>
      <c r="CD766" s="3" t="str">
        <f t="shared" si="188"/>
        <v/>
      </c>
      <c r="CE766" s="3" t="str">
        <f t="shared" si="188"/>
        <v/>
      </c>
      <c r="CF766" s="3" t="str">
        <f t="shared" si="188"/>
        <v>100. P199  OTHER</v>
      </c>
      <c r="CG766" s="3" t="str">
        <f t="shared" si="188"/>
        <v/>
      </c>
      <c r="CH766" s="3" t="str">
        <f t="shared" si="188"/>
        <v/>
      </c>
      <c r="CI766" s="3" t="str">
        <f t="shared" si="188"/>
        <v/>
      </c>
      <c r="CJ766" s="3" t="str">
        <f t="shared" si="188"/>
        <v/>
      </c>
      <c r="CK766" s="3" t="str">
        <f t="shared" si="188"/>
        <v/>
      </c>
      <c r="CL766" s="3" t="str">
        <f t="shared" si="188"/>
        <v/>
      </c>
      <c r="CM766" s="3" t="str">
        <f t="shared" si="188"/>
        <v/>
      </c>
      <c r="CN766" s="3" t="str">
        <f t="shared" si="188"/>
        <v/>
      </c>
      <c r="CO766" s="3" t="str">
        <f t="shared" si="188"/>
        <v/>
      </c>
      <c r="CP766" s="3" t="str">
        <f t="shared" si="184"/>
        <v/>
      </c>
      <c r="CQ766" s="3" t="str">
        <f t="shared" si="184"/>
        <v/>
      </c>
      <c r="CR766" s="3" t="str">
        <f t="shared" si="184"/>
        <v/>
      </c>
      <c r="CS766" s="3" t="str">
        <f t="shared" si="184"/>
        <v/>
      </c>
      <c r="CT766" s="3" t="str">
        <f t="shared" si="184"/>
        <v/>
      </c>
      <c r="CU766" s="3" t="str">
        <f t="shared" si="184"/>
        <v/>
      </c>
      <c r="CV766" s="3" t="str">
        <f t="shared" si="184"/>
        <v/>
      </c>
      <c r="CW766" s="3" t="str">
        <f t="shared" si="184"/>
        <v/>
      </c>
      <c r="CX766" s="3" t="str">
        <f t="shared" si="184"/>
        <v/>
      </c>
      <c r="CY766" s="3" t="str">
        <f t="shared" si="184"/>
        <v/>
      </c>
      <c r="CZ766" s="3" t="str">
        <f t="shared" si="184"/>
        <v/>
      </c>
      <c r="DA766" s="3" t="str">
        <f t="shared" si="184"/>
        <v/>
      </c>
      <c r="DB766" s="3" t="str">
        <f t="shared" si="184"/>
        <v/>
      </c>
      <c r="DC766" s="3" t="str">
        <f t="shared" si="184"/>
        <v/>
      </c>
      <c r="DD766" s="3" t="str">
        <f t="shared" si="190"/>
        <v/>
      </c>
      <c r="DE766" s="3" t="str">
        <f t="shared" si="190"/>
        <v/>
      </c>
      <c r="DF766" s="3" t="str">
        <f t="shared" si="190"/>
        <v/>
      </c>
      <c r="DG766" s="3" t="str">
        <f t="shared" si="187"/>
        <v/>
      </c>
      <c r="DH766" s="3" t="str">
        <f t="shared" si="187"/>
        <v/>
      </c>
      <c r="DI766" s="3" t="str">
        <f t="shared" si="187"/>
        <v/>
      </c>
      <c r="DJ766" s="3" t="str">
        <f t="shared" si="187"/>
        <v/>
      </c>
      <c r="DK766" s="3" t="str">
        <f t="shared" si="187"/>
        <v/>
      </c>
      <c r="DL766" s="3" t="str">
        <f t="shared" si="187"/>
        <v/>
      </c>
      <c r="DM766" s="3" t="str">
        <f t="shared" si="187"/>
        <v/>
      </c>
      <c r="DN766" s="3" t="str">
        <f t="shared" si="187"/>
        <v/>
      </c>
      <c r="DO766" s="3" t="str">
        <f t="shared" si="187"/>
        <v/>
      </c>
      <c r="DP766" s="3" t="str">
        <f t="shared" si="187"/>
        <v/>
      </c>
      <c r="DQ766" s="3" t="str">
        <f t="shared" si="187"/>
        <v/>
      </c>
      <c r="DR766" s="3" t="str">
        <f t="shared" si="187"/>
        <v/>
      </c>
      <c r="DS766" s="3" t="str">
        <f t="shared" si="187"/>
        <v/>
      </c>
      <c r="DT766" s="3" t="str">
        <f t="shared" si="189"/>
        <v/>
      </c>
      <c r="DU766" s="3" t="str">
        <f t="shared" si="189"/>
        <v/>
      </c>
      <c r="DV766" s="3" t="str">
        <f t="shared" si="189"/>
        <v/>
      </c>
    </row>
    <row r="767" spans="1:126" ht="105">
      <c r="A767" t="s">
        <v>115</v>
      </c>
      <c r="B767">
        <v>2021</v>
      </c>
      <c r="C767" t="s">
        <v>114</v>
      </c>
      <c r="D767">
        <v>106990</v>
      </c>
      <c r="E767" s="31">
        <v>1321220281531</v>
      </c>
      <c r="F767" t="s">
        <v>1064</v>
      </c>
      <c r="G767">
        <v>324110</v>
      </c>
      <c r="H767" t="s">
        <v>1065</v>
      </c>
      <c r="I767" t="s">
        <v>1066</v>
      </c>
      <c r="J767" t="s">
        <v>1067</v>
      </c>
      <c r="K767" t="s">
        <v>216</v>
      </c>
      <c r="L767">
        <v>70037</v>
      </c>
      <c r="M767" s="3" t="str">
        <f t="shared" si="178"/>
        <v>89. PRODUCE THE CHEMICAL, 91. ON-SITE USE OF THE CHEMICAL, 93. AS A BYPRODUCT, 101. ADDED AS A FORMULATION COMPONENT, 113. P299  OTHER</v>
      </c>
      <c r="N767" s="3" t="s">
        <v>1433</v>
      </c>
      <c r="O767" s="3" t="s">
        <v>1409</v>
      </c>
      <c r="P767">
        <v>40</v>
      </c>
      <c r="Q767">
        <v>285</v>
      </c>
      <c r="R767">
        <v>325</v>
      </c>
      <c r="S767" s="3" t="s">
        <v>1407</v>
      </c>
      <c r="T767" s="3" t="s">
        <v>1405</v>
      </c>
      <c r="U767" s="3" t="s">
        <v>1407</v>
      </c>
      <c r="V767" s="3" t="s">
        <v>1405</v>
      </c>
      <c r="W767" s="3" t="s">
        <v>1407</v>
      </c>
      <c r="X767" s="3" t="s">
        <v>1405</v>
      </c>
      <c r="Y767" s="3" t="s">
        <v>1405</v>
      </c>
      <c r="Z767" s="3" t="s">
        <v>1405</v>
      </c>
      <c r="AA767" s="3" t="s">
        <v>1405</v>
      </c>
      <c r="AB767" s="3" t="s">
        <v>1405</v>
      </c>
      <c r="AC767" s="3" t="s">
        <v>1405</v>
      </c>
      <c r="AD767" s="3" t="s">
        <v>1405</v>
      </c>
      <c r="AE767" s="3" t="s">
        <v>1407</v>
      </c>
      <c r="AF767" s="3" t="s">
        <v>1405</v>
      </c>
      <c r="AG767" s="3" t="s">
        <v>1405</v>
      </c>
      <c r="AH767" s="3" t="s">
        <v>1405</v>
      </c>
      <c r="AI767" s="3" t="s">
        <v>1405</v>
      </c>
      <c r="AJ767" s="3" t="s">
        <v>1405</v>
      </c>
      <c r="AK767" s="3" t="s">
        <v>1405</v>
      </c>
      <c r="AL767" s="3" t="s">
        <v>1405</v>
      </c>
      <c r="AM767" s="3" t="s">
        <v>1405</v>
      </c>
      <c r="AN767" s="3" t="s">
        <v>1405</v>
      </c>
      <c r="AO767" s="3" t="s">
        <v>1405</v>
      </c>
      <c r="AP767" s="3" t="s">
        <v>1405</v>
      </c>
      <c r="AQ767" s="3" t="s">
        <v>1407</v>
      </c>
      <c r="AR767" s="3" t="s">
        <v>1405</v>
      </c>
      <c r="AS767" s="3" t="s">
        <v>1405</v>
      </c>
      <c r="AT767" s="3" t="s">
        <v>1405</v>
      </c>
      <c r="AU767" s="3" t="s">
        <v>1405</v>
      </c>
      <c r="AV767" s="3" t="s">
        <v>1405</v>
      </c>
      <c r="AW767" s="3" t="s">
        <v>1405</v>
      </c>
      <c r="AX767" s="3" t="s">
        <v>1405</v>
      </c>
      <c r="AY767" s="3" t="s">
        <v>1405</v>
      </c>
      <c r="AZ767" s="3" t="s">
        <v>1405</v>
      </c>
      <c r="BA767" s="3" t="s">
        <v>1405</v>
      </c>
      <c r="BB767" s="3" t="s">
        <v>1405</v>
      </c>
      <c r="BC767" s="3" t="s">
        <v>1405</v>
      </c>
      <c r="BD767" s="3" t="s">
        <v>1405</v>
      </c>
      <c r="BE767" s="3" t="s">
        <v>1405</v>
      </c>
      <c r="BF767" s="3" t="s">
        <v>1405</v>
      </c>
      <c r="BG767" s="3" t="s">
        <v>1405</v>
      </c>
      <c r="BH767" s="3" t="s">
        <v>1405</v>
      </c>
      <c r="BI767" s="3" t="s">
        <v>1405</v>
      </c>
      <c r="BJ767" s="3" t="s">
        <v>1405</v>
      </c>
      <c r="BK767" s="3" t="s">
        <v>1405</v>
      </c>
      <c r="BL767" s="3" t="s">
        <v>1405</v>
      </c>
      <c r="BM767" s="3" t="s">
        <v>1405</v>
      </c>
      <c r="BN767" s="3" t="s">
        <v>1405</v>
      </c>
      <c r="BO767" s="3" t="s">
        <v>1405</v>
      </c>
      <c r="BP767" s="3" t="s">
        <v>1405</v>
      </c>
      <c r="BQ767" s="3" t="s">
        <v>1405</v>
      </c>
      <c r="BR767" s="3" t="s">
        <v>1405</v>
      </c>
      <c r="BS767" s="3" t="s">
        <v>1405</v>
      </c>
      <c r="BT767" s="3" t="s">
        <v>1405</v>
      </c>
      <c r="BU767" s="3" t="str">
        <f t="shared" si="186"/>
        <v>89. PRODUCE THE CHEMICAL</v>
      </c>
      <c r="BV767" s="3" t="str">
        <f t="shared" si="186"/>
        <v/>
      </c>
      <c r="BW767" s="3" t="str">
        <f t="shared" si="186"/>
        <v>91. ON-SITE USE OF THE CHEMICAL</v>
      </c>
      <c r="BX767" s="3" t="str">
        <f t="shared" si="186"/>
        <v/>
      </c>
      <c r="BY767" s="3" t="str">
        <f t="shared" si="186"/>
        <v>93. AS A BYPRODUCT</v>
      </c>
      <c r="BZ767" s="3" t="str">
        <f t="shared" si="186"/>
        <v/>
      </c>
      <c r="CA767" s="3" t="str">
        <f t="shared" si="186"/>
        <v/>
      </c>
      <c r="CB767" s="3" t="str">
        <f t="shared" si="185"/>
        <v/>
      </c>
      <c r="CC767" s="3" t="str">
        <f t="shared" si="185"/>
        <v/>
      </c>
      <c r="CD767" s="3" t="str">
        <f t="shared" si="188"/>
        <v/>
      </c>
      <c r="CE767" s="3" t="str">
        <f t="shared" si="188"/>
        <v/>
      </c>
      <c r="CF767" s="3" t="str">
        <f t="shared" si="188"/>
        <v/>
      </c>
      <c r="CG767" s="3" t="str">
        <f t="shared" si="188"/>
        <v>101. ADDED AS A FORMULATION COMPONENT</v>
      </c>
      <c r="CH767" s="3" t="str">
        <f t="shared" si="188"/>
        <v/>
      </c>
      <c r="CI767" s="3" t="str">
        <f t="shared" si="188"/>
        <v/>
      </c>
      <c r="CJ767" s="3" t="str">
        <f t="shared" si="188"/>
        <v/>
      </c>
      <c r="CK767" s="3" t="str">
        <f t="shared" si="188"/>
        <v/>
      </c>
      <c r="CL767" s="3" t="str">
        <f t="shared" si="188"/>
        <v/>
      </c>
      <c r="CM767" s="3" t="str">
        <f t="shared" si="188"/>
        <v/>
      </c>
      <c r="CN767" s="3" t="str">
        <f t="shared" si="188"/>
        <v/>
      </c>
      <c r="CO767" s="3" t="str">
        <f t="shared" si="188"/>
        <v/>
      </c>
      <c r="CP767" s="3" t="str">
        <f t="shared" si="184"/>
        <v/>
      </c>
      <c r="CQ767" s="3" t="str">
        <f t="shared" si="184"/>
        <v/>
      </c>
      <c r="CR767" s="3" t="str">
        <f t="shared" si="184"/>
        <v/>
      </c>
      <c r="CS767" s="3" t="str">
        <f t="shared" si="184"/>
        <v>113. P299  OTHER</v>
      </c>
      <c r="CT767" s="3" t="str">
        <f t="shared" si="184"/>
        <v/>
      </c>
      <c r="CU767" s="3" t="str">
        <f t="shared" si="184"/>
        <v/>
      </c>
      <c r="CV767" s="3" t="str">
        <f t="shared" si="184"/>
        <v/>
      </c>
      <c r="CW767" s="3" t="str">
        <f t="shared" si="184"/>
        <v/>
      </c>
      <c r="CX767" s="3" t="str">
        <f t="shared" si="184"/>
        <v/>
      </c>
      <c r="CY767" s="3" t="str">
        <f t="shared" si="184"/>
        <v/>
      </c>
      <c r="CZ767" s="3" t="str">
        <f t="shared" si="184"/>
        <v/>
      </c>
      <c r="DA767" s="3" t="str">
        <f t="shared" si="184"/>
        <v/>
      </c>
      <c r="DB767" s="3" t="str">
        <f t="shared" si="184"/>
        <v/>
      </c>
      <c r="DC767" s="3" t="str">
        <f t="shared" si="184"/>
        <v/>
      </c>
      <c r="DD767" s="3" t="str">
        <f t="shared" si="190"/>
        <v/>
      </c>
      <c r="DE767" s="3" t="str">
        <f t="shared" si="190"/>
        <v/>
      </c>
      <c r="DF767" s="3" t="str">
        <f t="shared" si="190"/>
        <v/>
      </c>
      <c r="DG767" s="3" t="str">
        <f t="shared" si="187"/>
        <v/>
      </c>
      <c r="DH767" s="3" t="str">
        <f t="shared" si="187"/>
        <v/>
      </c>
      <c r="DI767" s="3" t="str">
        <f t="shared" si="187"/>
        <v/>
      </c>
      <c r="DJ767" s="3" t="str">
        <f t="shared" si="187"/>
        <v/>
      </c>
      <c r="DK767" s="3" t="str">
        <f t="shared" si="187"/>
        <v/>
      </c>
      <c r="DL767" s="3" t="str">
        <f t="shared" si="187"/>
        <v/>
      </c>
      <c r="DM767" s="3" t="str">
        <f t="shared" si="187"/>
        <v/>
      </c>
      <c r="DN767" s="3" t="str">
        <f t="shared" si="187"/>
        <v/>
      </c>
      <c r="DO767" s="3" t="str">
        <f t="shared" si="187"/>
        <v/>
      </c>
      <c r="DP767" s="3" t="str">
        <f t="shared" si="187"/>
        <v/>
      </c>
      <c r="DQ767" s="3" t="str">
        <f t="shared" si="187"/>
        <v/>
      </c>
      <c r="DR767" s="3" t="str">
        <f t="shared" si="187"/>
        <v/>
      </c>
      <c r="DS767" s="3" t="str">
        <f t="shared" si="187"/>
        <v/>
      </c>
      <c r="DT767" s="3" t="str">
        <f t="shared" si="189"/>
        <v/>
      </c>
      <c r="DU767" s="3" t="str">
        <f t="shared" si="189"/>
        <v/>
      </c>
      <c r="DV767" s="3" t="str">
        <f t="shared" si="189"/>
        <v/>
      </c>
    </row>
    <row r="768" spans="1:126" ht="60">
      <c r="A768" t="s">
        <v>115</v>
      </c>
      <c r="B768">
        <v>2016</v>
      </c>
      <c r="C768" t="s">
        <v>114</v>
      </c>
      <c r="D768">
        <v>106990</v>
      </c>
      <c r="E768" s="31">
        <v>1316215515115</v>
      </c>
      <c r="F768" t="s">
        <v>299</v>
      </c>
      <c r="G768">
        <v>324110</v>
      </c>
      <c r="H768" t="s">
        <v>301</v>
      </c>
      <c r="I768" t="s">
        <v>302</v>
      </c>
      <c r="J768" t="s">
        <v>303</v>
      </c>
      <c r="K768" t="s">
        <v>305</v>
      </c>
      <c r="L768">
        <v>59101</v>
      </c>
      <c r="M768" s="3" t="str">
        <f t="shared" si="178"/>
        <v>89. PRODUCE THE CHEMICAL, 91. ON-SITE USE OF THE CHEMICAL, 93. AS A BYPRODUCT, 95. USED AS A REACTANT, 133. ANCILLARY OR OTHER USE</v>
      </c>
      <c r="N768" s="3" t="s">
        <v>1419</v>
      </c>
      <c r="O768" s="3" t="s">
        <v>1409</v>
      </c>
      <c r="P768">
        <v>60</v>
      </c>
      <c r="Q768">
        <v>3100</v>
      </c>
      <c r="R768">
        <v>3160</v>
      </c>
      <c r="S768" s="3" t="s">
        <v>1407</v>
      </c>
      <c r="T768" s="3" t="s">
        <v>1405</v>
      </c>
      <c r="U768" s="3" t="s">
        <v>1407</v>
      </c>
      <c r="V768" s="3" t="s">
        <v>1405</v>
      </c>
      <c r="W768" s="3" t="s">
        <v>1407</v>
      </c>
      <c r="X768" s="3" t="s">
        <v>1405</v>
      </c>
      <c r="Y768" s="3" t="s">
        <v>1407</v>
      </c>
      <c r="AE768" s="3" t="s">
        <v>1405</v>
      </c>
      <c r="AR768" s="3" t="s">
        <v>1405</v>
      </c>
      <c r="AS768" s="3" t="s">
        <v>1405</v>
      </c>
      <c r="AT768" s="3" t="s">
        <v>1405</v>
      </c>
      <c r="AV768" s="3" t="s">
        <v>1405</v>
      </c>
      <c r="BD768" s="3" t="s">
        <v>1405</v>
      </c>
      <c r="BK768" s="3" t="s">
        <v>1407</v>
      </c>
      <c r="BU768" s="3" t="str">
        <f t="shared" si="186"/>
        <v>89. PRODUCE THE CHEMICAL</v>
      </c>
      <c r="BV768" s="3" t="str">
        <f t="shared" si="186"/>
        <v/>
      </c>
      <c r="BW768" s="3" t="str">
        <f t="shared" si="186"/>
        <v>91. ON-SITE USE OF THE CHEMICAL</v>
      </c>
      <c r="BX768" s="3" t="str">
        <f t="shared" si="186"/>
        <v/>
      </c>
      <c r="BY768" s="3" t="str">
        <f t="shared" si="186"/>
        <v>93. AS A BYPRODUCT</v>
      </c>
      <c r="BZ768" s="3" t="str">
        <f t="shared" si="186"/>
        <v/>
      </c>
      <c r="CA768" s="3" t="str">
        <f t="shared" si="186"/>
        <v>95. USED AS A REACTANT</v>
      </c>
      <c r="CB768" s="3" t="str">
        <f t="shared" si="185"/>
        <v/>
      </c>
      <c r="CC768" s="3" t="str">
        <f t="shared" si="185"/>
        <v/>
      </c>
      <c r="CD768" s="3" t="str">
        <f t="shared" si="188"/>
        <v/>
      </c>
      <c r="CE768" s="3" t="str">
        <f t="shared" si="188"/>
        <v/>
      </c>
      <c r="CF768" s="3" t="str">
        <f t="shared" si="188"/>
        <v/>
      </c>
      <c r="CG768" s="3" t="str">
        <f t="shared" si="188"/>
        <v/>
      </c>
      <c r="CH768" s="3" t="str">
        <f t="shared" si="188"/>
        <v/>
      </c>
      <c r="CI768" s="3" t="str">
        <f t="shared" si="188"/>
        <v/>
      </c>
      <c r="CJ768" s="3" t="str">
        <f t="shared" si="188"/>
        <v/>
      </c>
      <c r="CK768" s="3" t="str">
        <f t="shared" si="188"/>
        <v/>
      </c>
      <c r="CL768" s="3" t="str">
        <f t="shared" si="188"/>
        <v/>
      </c>
      <c r="CM768" s="3" t="str">
        <f t="shared" si="188"/>
        <v/>
      </c>
      <c r="CN768" s="3" t="str">
        <f t="shared" si="188"/>
        <v/>
      </c>
      <c r="CO768" s="3" t="str">
        <f t="shared" si="188"/>
        <v/>
      </c>
      <c r="CP768" s="3" t="str">
        <f t="shared" si="184"/>
        <v/>
      </c>
      <c r="CQ768" s="3" t="str">
        <f t="shared" si="184"/>
        <v/>
      </c>
      <c r="CR768" s="3" t="str">
        <f t="shared" si="184"/>
        <v/>
      </c>
      <c r="CS768" s="3" t="str">
        <f t="shared" si="184"/>
        <v/>
      </c>
      <c r="CT768" s="3" t="str">
        <f t="shared" si="184"/>
        <v/>
      </c>
      <c r="CU768" s="3" t="str">
        <f t="shared" si="184"/>
        <v/>
      </c>
      <c r="CV768" s="3" t="str">
        <f t="shared" si="184"/>
        <v/>
      </c>
      <c r="CW768" s="3" t="str">
        <f t="shared" si="184"/>
        <v/>
      </c>
      <c r="CX768" s="3" t="str">
        <f t="shared" si="184"/>
        <v/>
      </c>
      <c r="CY768" s="3" t="str">
        <f t="shared" si="184"/>
        <v/>
      </c>
      <c r="CZ768" s="3" t="str">
        <f t="shared" si="184"/>
        <v/>
      </c>
      <c r="DA768" s="3" t="str">
        <f t="shared" si="184"/>
        <v/>
      </c>
      <c r="DB768" s="3" t="str">
        <f t="shared" si="184"/>
        <v/>
      </c>
      <c r="DC768" s="3" t="str">
        <f t="shared" si="184"/>
        <v/>
      </c>
      <c r="DD768" s="3" t="str">
        <f t="shared" si="190"/>
        <v/>
      </c>
      <c r="DE768" s="3" t="str">
        <f t="shared" si="190"/>
        <v/>
      </c>
      <c r="DF768" s="3" t="str">
        <f t="shared" si="190"/>
        <v/>
      </c>
      <c r="DG768" s="3" t="str">
        <f t="shared" si="187"/>
        <v/>
      </c>
      <c r="DH768" s="3" t="str">
        <f t="shared" si="187"/>
        <v/>
      </c>
      <c r="DI768" s="3" t="str">
        <f t="shared" si="187"/>
        <v/>
      </c>
      <c r="DJ768" s="3" t="str">
        <f t="shared" si="187"/>
        <v/>
      </c>
      <c r="DK768" s="3" t="str">
        <f t="shared" si="187"/>
        <v/>
      </c>
      <c r="DL768" s="3" t="str">
        <f t="shared" si="187"/>
        <v/>
      </c>
      <c r="DM768" s="3" t="str">
        <f t="shared" si="187"/>
        <v>133. ANCILLARY OR OTHER USE</v>
      </c>
      <c r="DN768" s="3" t="str">
        <f t="shared" si="187"/>
        <v/>
      </c>
      <c r="DO768" s="3" t="str">
        <f t="shared" si="187"/>
        <v/>
      </c>
      <c r="DP768" s="3" t="str">
        <f t="shared" si="187"/>
        <v/>
      </c>
      <c r="DQ768" s="3" t="str">
        <f t="shared" si="187"/>
        <v/>
      </c>
      <c r="DR768" s="3" t="str">
        <f t="shared" si="187"/>
        <v/>
      </c>
      <c r="DS768" s="3" t="str">
        <f t="shared" si="187"/>
        <v/>
      </c>
      <c r="DT768" s="3" t="str">
        <f t="shared" si="189"/>
        <v/>
      </c>
      <c r="DU768" s="3" t="str">
        <f t="shared" si="189"/>
        <v/>
      </c>
      <c r="DV768" s="3" t="str">
        <f t="shared" si="189"/>
        <v/>
      </c>
    </row>
    <row r="769" spans="1:126" ht="60">
      <c r="A769" t="s">
        <v>115</v>
      </c>
      <c r="B769">
        <v>2017</v>
      </c>
      <c r="C769" t="s">
        <v>114</v>
      </c>
      <c r="D769">
        <v>106990</v>
      </c>
      <c r="E769" s="31">
        <v>1317216494500</v>
      </c>
      <c r="F769" t="s">
        <v>299</v>
      </c>
      <c r="G769">
        <v>324110</v>
      </c>
      <c r="H769" t="s">
        <v>301</v>
      </c>
      <c r="I769" t="s">
        <v>302</v>
      </c>
      <c r="J769" t="s">
        <v>303</v>
      </c>
      <c r="K769" t="s">
        <v>305</v>
      </c>
      <c r="L769">
        <v>59101</v>
      </c>
      <c r="M769" s="3" t="str">
        <f t="shared" si="178"/>
        <v>89. PRODUCE THE CHEMICAL, 91. ON-SITE USE OF THE CHEMICAL, 93. AS A BYPRODUCT, 95. USED AS A REACTANT, 133. ANCILLARY OR OTHER USE</v>
      </c>
      <c r="N769" s="3" t="s">
        <v>1419</v>
      </c>
      <c r="O769" s="3" t="s">
        <v>1409</v>
      </c>
      <c r="P769">
        <v>27</v>
      </c>
      <c r="Q769">
        <v>3000</v>
      </c>
      <c r="R769">
        <v>3027</v>
      </c>
      <c r="S769" s="3" t="s">
        <v>1407</v>
      </c>
      <c r="T769" s="3" t="s">
        <v>1405</v>
      </c>
      <c r="U769" s="3" t="s">
        <v>1407</v>
      </c>
      <c r="V769" s="3" t="s">
        <v>1405</v>
      </c>
      <c r="W769" s="3" t="s">
        <v>1407</v>
      </c>
      <c r="X769" s="3" t="s">
        <v>1405</v>
      </c>
      <c r="Y769" s="3" t="s">
        <v>1407</v>
      </c>
      <c r="AE769" s="3" t="s">
        <v>1405</v>
      </c>
      <c r="AR769" s="3" t="s">
        <v>1405</v>
      </c>
      <c r="AS769" s="3" t="s">
        <v>1405</v>
      </c>
      <c r="AT769" s="3" t="s">
        <v>1405</v>
      </c>
      <c r="AV769" s="3" t="s">
        <v>1405</v>
      </c>
      <c r="BD769" s="3" t="s">
        <v>1405</v>
      </c>
      <c r="BK769" s="3" t="s">
        <v>1407</v>
      </c>
      <c r="BU769" s="3" t="str">
        <f t="shared" si="186"/>
        <v>89. PRODUCE THE CHEMICAL</v>
      </c>
      <c r="BV769" s="3" t="str">
        <f t="shared" si="186"/>
        <v/>
      </c>
      <c r="BW769" s="3" t="str">
        <f t="shared" si="186"/>
        <v>91. ON-SITE USE OF THE CHEMICAL</v>
      </c>
      <c r="BX769" s="3" t="str">
        <f t="shared" si="186"/>
        <v/>
      </c>
      <c r="BY769" s="3" t="str">
        <f t="shared" si="186"/>
        <v>93. AS A BYPRODUCT</v>
      </c>
      <c r="BZ769" s="3" t="str">
        <f t="shared" si="186"/>
        <v/>
      </c>
      <c r="CA769" s="3" t="str">
        <f t="shared" si="186"/>
        <v>95. USED AS A REACTANT</v>
      </c>
      <c r="CB769" s="3" t="str">
        <f t="shared" si="185"/>
        <v/>
      </c>
      <c r="CC769" s="3" t="str">
        <f t="shared" si="185"/>
        <v/>
      </c>
      <c r="CD769" s="3" t="str">
        <f t="shared" si="188"/>
        <v/>
      </c>
      <c r="CE769" s="3" t="str">
        <f t="shared" si="188"/>
        <v/>
      </c>
      <c r="CF769" s="3" t="str">
        <f t="shared" si="188"/>
        <v/>
      </c>
      <c r="CG769" s="3" t="str">
        <f t="shared" ref="CG769:CV789" si="191">IF(AE769="Yes", CG$1,"")</f>
        <v/>
      </c>
      <c r="CH769" s="3" t="str">
        <f t="shared" si="191"/>
        <v/>
      </c>
      <c r="CI769" s="3" t="str">
        <f t="shared" si="191"/>
        <v/>
      </c>
      <c r="CJ769" s="3" t="str">
        <f t="shared" si="191"/>
        <v/>
      </c>
      <c r="CK769" s="3" t="str">
        <f t="shared" si="191"/>
        <v/>
      </c>
      <c r="CL769" s="3" t="str">
        <f t="shared" si="191"/>
        <v/>
      </c>
      <c r="CM769" s="3" t="str">
        <f t="shared" si="191"/>
        <v/>
      </c>
      <c r="CN769" s="3" t="str">
        <f t="shared" si="191"/>
        <v/>
      </c>
      <c r="CO769" s="3" t="str">
        <f t="shared" si="191"/>
        <v/>
      </c>
      <c r="CP769" s="3" t="str">
        <f t="shared" si="184"/>
        <v/>
      </c>
      <c r="CQ769" s="3" t="str">
        <f t="shared" si="184"/>
        <v/>
      </c>
      <c r="CR769" s="3" t="str">
        <f t="shared" si="184"/>
        <v/>
      </c>
      <c r="CS769" s="3" t="str">
        <f t="shared" si="184"/>
        <v/>
      </c>
      <c r="CT769" s="3" t="str">
        <f t="shared" si="184"/>
        <v/>
      </c>
      <c r="CU769" s="3" t="str">
        <f t="shared" si="184"/>
        <v/>
      </c>
      <c r="CV769" s="3" t="str">
        <f t="shared" si="184"/>
        <v/>
      </c>
      <c r="CW769" s="3" t="str">
        <f t="shared" si="184"/>
        <v/>
      </c>
      <c r="CX769" s="3" t="str">
        <f t="shared" si="184"/>
        <v/>
      </c>
      <c r="CY769" s="3" t="str">
        <f t="shared" si="184"/>
        <v/>
      </c>
      <c r="CZ769" s="3" t="str">
        <f t="shared" si="184"/>
        <v/>
      </c>
      <c r="DA769" s="3" t="str">
        <f t="shared" si="184"/>
        <v/>
      </c>
      <c r="DB769" s="3" t="str">
        <f t="shared" si="184"/>
        <v/>
      </c>
      <c r="DC769" s="3" t="str">
        <f t="shared" si="184"/>
        <v/>
      </c>
      <c r="DD769" s="3" t="str">
        <f t="shared" si="190"/>
        <v/>
      </c>
      <c r="DE769" s="3" t="str">
        <f t="shared" si="190"/>
        <v/>
      </c>
      <c r="DF769" s="3" t="str">
        <f t="shared" si="190"/>
        <v/>
      </c>
      <c r="DG769" s="3" t="str">
        <f t="shared" si="187"/>
        <v/>
      </c>
      <c r="DH769" s="3" t="str">
        <f t="shared" si="187"/>
        <v/>
      </c>
      <c r="DI769" s="3" t="str">
        <f t="shared" si="187"/>
        <v/>
      </c>
      <c r="DJ769" s="3" t="str">
        <f t="shared" si="187"/>
        <v/>
      </c>
      <c r="DK769" s="3" t="str">
        <f t="shared" si="187"/>
        <v/>
      </c>
      <c r="DL769" s="3" t="str">
        <f t="shared" si="187"/>
        <v/>
      </c>
      <c r="DM769" s="3" t="str">
        <f t="shared" si="187"/>
        <v>133. ANCILLARY OR OTHER USE</v>
      </c>
      <c r="DN769" s="3" t="str">
        <f t="shared" si="187"/>
        <v/>
      </c>
      <c r="DO769" s="3" t="str">
        <f t="shared" si="187"/>
        <v/>
      </c>
      <c r="DP769" s="3" t="str">
        <f t="shared" si="187"/>
        <v/>
      </c>
      <c r="DQ769" s="3" t="str">
        <f t="shared" si="187"/>
        <v/>
      </c>
      <c r="DR769" s="3" t="str">
        <f t="shared" si="187"/>
        <v/>
      </c>
      <c r="DS769" s="3" t="str">
        <f t="shared" si="187"/>
        <v/>
      </c>
      <c r="DT769" s="3" t="str">
        <f t="shared" si="189"/>
        <v/>
      </c>
      <c r="DU769" s="3" t="str">
        <f t="shared" si="189"/>
        <v/>
      </c>
      <c r="DV769" s="3" t="str">
        <f t="shared" si="189"/>
        <v/>
      </c>
    </row>
    <row r="770" spans="1:126" ht="75">
      <c r="A770" t="s">
        <v>115</v>
      </c>
      <c r="B770">
        <v>2018</v>
      </c>
      <c r="C770" t="s">
        <v>114</v>
      </c>
      <c r="D770">
        <v>106990</v>
      </c>
      <c r="E770" s="31">
        <v>1318217489412</v>
      </c>
      <c r="F770" t="s">
        <v>299</v>
      </c>
      <c r="G770">
        <v>324110</v>
      </c>
      <c r="H770" t="s">
        <v>301</v>
      </c>
      <c r="I770" t="s">
        <v>302</v>
      </c>
      <c r="J770" t="s">
        <v>303</v>
      </c>
      <c r="K770" t="s">
        <v>305</v>
      </c>
      <c r="L770">
        <v>59101</v>
      </c>
      <c r="M770" s="3" t="str">
        <f t="shared" ref="M770:M833" si="192">_xlfn.TEXTJOIN(", ", TRUE, BU770:DV770)</f>
        <v>89. PRODUCE THE CHEMICAL, 91. ON-SITE USE OF THE CHEMICAL, 93. AS A BYPRODUCT, 95. USED AS A REACTANT, 98. P103  INTERMEDIATES, 133. ANCILLARY OR OTHER USE, 137. Z304  FUEL</v>
      </c>
      <c r="N770" s="3" t="s">
        <v>1419</v>
      </c>
      <c r="O770" s="3" t="s">
        <v>1409</v>
      </c>
      <c r="P770">
        <v>200</v>
      </c>
      <c r="Q770">
        <v>3000</v>
      </c>
      <c r="R770">
        <v>3200</v>
      </c>
      <c r="S770" s="3" t="s">
        <v>1407</v>
      </c>
      <c r="T770" s="3" t="s">
        <v>1405</v>
      </c>
      <c r="U770" s="3" t="s">
        <v>1407</v>
      </c>
      <c r="V770" s="3" t="s">
        <v>1405</v>
      </c>
      <c r="W770" s="3" t="s">
        <v>1407</v>
      </c>
      <c r="X770" s="3" t="s">
        <v>1405</v>
      </c>
      <c r="Y770" s="3" t="s">
        <v>1407</v>
      </c>
      <c r="Z770" s="3" t="s">
        <v>1405</v>
      </c>
      <c r="AA770" s="3" t="s">
        <v>1405</v>
      </c>
      <c r="AB770" s="3" t="s">
        <v>1407</v>
      </c>
      <c r="AC770" s="3" t="s">
        <v>1405</v>
      </c>
      <c r="AD770" s="3" t="s">
        <v>1405</v>
      </c>
      <c r="AE770" s="3" t="s">
        <v>1405</v>
      </c>
      <c r="AF770" s="3" t="s">
        <v>1405</v>
      </c>
      <c r="AG770" s="3" t="s">
        <v>1405</v>
      </c>
      <c r="AH770" s="3" t="s">
        <v>1405</v>
      </c>
      <c r="AI770" s="3" t="s">
        <v>1405</v>
      </c>
      <c r="AJ770" s="3" t="s">
        <v>1405</v>
      </c>
      <c r="AK770" s="3" t="s">
        <v>1405</v>
      </c>
      <c r="AL770" s="3" t="s">
        <v>1405</v>
      </c>
      <c r="AM770" s="3" t="s">
        <v>1405</v>
      </c>
      <c r="AN770" s="3" t="s">
        <v>1405</v>
      </c>
      <c r="AO770" s="3" t="s">
        <v>1405</v>
      </c>
      <c r="AP770" s="3" t="s">
        <v>1405</v>
      </c>
      <c r="AQ770" s="3" t="s">
        <v>1405</v>
      </c>
      <c r="AR770" s="3" t="s">
        <v>1405</v>
      </c>
      <c r="AS770" s="3" t="s">
        <v>1405</v>
      </c>
      <c r="AT770" s="3" t="s">
        <v>1405</v>
      </c>
      <c r="AU770" s="3" t="s">
        <v>1405</v>
      </c>
      <c r="AV770" s="3" t="s">
        <v>1405</v>
      </c>
      <c r="AW770" s="3" t="s">
        <v>1405</v>
      </c>
      <c r="AX770" s="3" t="s">
        <v>1405</v>
      </c>
      <c r="AY770" s="3" t="s">
        <v>1405</v>
      </c>
      <c r="AZ770" s="3" t="s">
        <v>1405</v>
      </c>
      <c r="BA770" s="3" t="s">
        <v>1405</v>
      </c>
      <c r="BB770" s="3" t="s">
        <v>1405</v>
      </c>
      <c r="BC770" s="3" t="s">
        <v>1405</v>
      </c>
      <c r="BD770" s="3" t="s">
        <v>1405</v>
      </c>
      <c r="BE770" s="3" t="s">
        <v>1405</v>
      </c>
      <c r="BF770" s="3" t="s">
        <v>1405</v>
      </c>
      <c r="BG770" s="3" t="s">
        <v>1405</v>
      </c>
      <c r="BH770" s="3" t="s">
        <v>1405</v>
      </c>
      <c r="BI770" s="3" t="s">
        <v>1405</v>
      </c>
      <c r="BJ770" s="3" t="s">
        <v>1405</v>
      </c>
      <c r="BK770" s="3" t="s">
        <v>1407</v>
      </c>
      <c r="BL770" s="3" t="s">
        <v>1405</v>
      </c>
      <c r="BM770" s="3" t="s">
        <v>1405</v>
      </c>
      <c r="BN770" s="3" t="s">
        <v>1405</v>
      </c>
      <c r="BO770" s="3" t="s">
        <v>1407</v>
      </c>
      <c r="BP770" s="3" t="s">
        <v>1405</v>
      </c>
      <c r="BQ770" s="3" t="s">
        <v>1405</v>
      </c>
      <c r="BR770" s="3" t="s">
        <v>1405</v>
      </c>
      <c r="BS770" s="3" t="s">
        <v>1405</v>
      </c>
      <c r="BT770" s="3" t="s">
        <v>1405</v>
      </c>
      <c r="BU770" s="3" t="str">
        <f t="shared" si="186"/>
        <v>89. PRODUCE THE CHEMICAL</v>
      </c>
      <c r="BV770" s="3" t="str">
        <f t="shared" si="186"/>
        <v/>
      </c>
      <c r="BW770" s="3" t="str">
        <f t="shared" si="186"/>
        <v>91. ON-SITE USE OF THE CHEMICAL</v>
      </c>
      <c r="BX770" s="3" t="str">
        <f t="shared" si="186"/>
        <v/>
      </c>
      <c r="BY770" s="3" t="str">
        <f t="shared" si="186"/>
        <v>93. AS A BYPRODUCT</v>
      </c>
      <c r="BZ770" s="3" t="str">
        <f t="shared" si="186"/>
        <v/>
      </c>
      <c r="CA770" s="3" t="str">
        <f t="shared" si="186"/>
        <v>95. USED AS A REACTANT</v>
      </c>
      <c r="CB770" s="3" t="str">
        <f t="shared" si="185"/>
        <v/>
      </c>
      <c r="CC770" s="3" t="str">
        <f t="shared" si="185"/>
        <v/>
      </c>
      <c r="CD770" s="3" t="str">
        <f t="shared" si="185"/>
        <v>98. P103  INTERMEDIATES</v>
      </c>
      <c r="CE770" s="3" t="str">
        <f t="shared" si="185"/>
        <v/>
      </c>
      <c r="CF770" s="3" t="str">
        <f t="shared" si="185"/>
        <v/>
      </c>
      <c r="CG770" s="3" t="str">
        <f t="shared" si="191"/>
        <v/>
      </c>
      <c r="CH770" s="3" t="str">
        <f t="shared" si="191"/>
        <v/>
      </c>
      <c r="CI770" s="3" t="str">
        <f t="shared" si="191"/>
        <v/>
      </c>
      <c r="CJ770" s="3" t="str">
        <f t="shared" si="191"/>
        <v/>
      </c>
      <c r="CK770" s="3" t="str">
        <f t="shared" si="191"/>
        <v/>
      </c>
      <c r="CL770" s="3" t="str">
        <f t="shared" si="191"/>
        <v/>
      </c>
      <c r="CM770" s="3" t="str">
        <f t="shared" si="191"/>
        <v/>
      </c>
      <c r="CN770" s="3" t="str">
        <f t="shared" si="191"/>
        <v/>
      </c>
      <c r="CO770" s="3" t="str">
        <f t="shared" si="191"/>
        <v/>
      </c>
      <c r="CP770" s="3" t="str">
        <f t="shared" si="184"/>
        <v/>
      </c>
      <c r="CQ770" s="3" t="str">
        <f t="shared" si="184"/>
        <v/>
      </c>
      <c r="CR770" s="3" t="str">
        <f t="shared" si="184"/>
        <v/>
      </c>
      <c r="CS770" s="3" t="str">
        <f t="shared" si="184"/>
        <v/>
      </c>
      <c r="CT770" s="3" t="str">
        <f t="shared" si="184"/>
        <v/>
      </c>
      <c r="CU770" s="3" t="str">
        <f t="shared" si="184"/>
        <v/>
      </c>
      <c r="CV770" s="3" t="str">
        <f t="shared" si="184"/>
        <v/>
      </c>
      <c r="CW770" s="3" t="str">
        <f t="shared" si="184"/>
        <v/>
      </c>
      <c r="CX770" s="3" t="str">
        <f t="shared" si="184"/>
        <v/>
      </c>
      <c r="CY770" s="3" t="str">
        <f t="shared" si="184"/>
        <v/>
      </c>
      <c r="CZ770" s="3" t="str">
        <f t="shared" si="184"/>
        <v/>
      </c>
      <c r="DA770" s="3" t="str">
        <f t="shared" si="184"/>
        <v/>
      </c>
      <c r="DB770" s="3" t="str">
        <f t="shared" si="184"/>
        <v/>
      </c>
      <c r="DC770" s="3" t="str">
        <f t="shared" si="184"/>
        <v/>
      </c>
      <c r="DD770" s="3" t="str">
        <f t="shared" si="190"/>
        <v/>
      </c>
      <c r="DE770" s="3" t="str">
        <f t="shared" si="190"/>
        <v/>
      </c>
      <c r="DF770" s="3" t="str">
        <f t="shared" si="190"/>
        <v/>
      </c>
      <c r="DG770" s="3" t="str">
        <f t="shared" si="187"/>
        <v/>
      </c>
      <c r="DH770" s="3" t="str">
        <f t="shared" si="187"/>
        <v/>
      </c>
      <c r="DI770" s="3" t="str">
        <f t="shared" si="187"/>
        <v/>
      </c>
      <c r="DJ770" s="3" t="str">
        <f t="shared" si="187"/>
        <v/>
      </c>
      <c r="DK770" s="3" t="str">
        <f t="shared" si="187"/>
        <v/>
      </c>
      <c r="DL770" s="3" t="str">
        <f t="shared" si="187"/>
        <v/>
      </c>
      <c r="DM770" s="3" t="str">
        <f t="shared" si="187"/>
        <v>133. ANCILLARY OR OTHER USE</v>
      </c>
      <c r="DN770" s="3" t="str">
        <f t="shared" si="187"/>
        <v/>
      </c>
      <c r="DO770" s="3" t="str">
        <f t="shared" si="187"/>
        <v/>
      </c>
      <c r="DP770" s="3" t="str">
        <f t="shared" si="187"/>
        <v/>
      </c>
      <c r="DQ770" s="3" t="str">
        <f t="shared" si="187"/>
        <v>137. Z304  FUEL</v>
      </c>
      <c r="DR770" s="3" t="str">
        <f t="shared" si="187"/>
        <v/>
      </c>
      <c r="DS770" s="3" t="str">
        <f t="shared" si="187"/>
        <v/>
      </c>
      <c r="DT770" s="3" t="str">
        <f t="shared" si="189"/>
        <v/>
      </c>
      <c r="DU770" s="3" t="str">
        <f t="shared" si="189"/>
        <v/>
      </c>
      <c r="DV770" s="3" t="str">
        <f t="shared" si="189"/>
        <v/>
      </c>
    </row>
    <row r="771" spans="1:126" ht="75">
      <c r="A771" t="s">
        <v>115</v>
      </c>
      <c r="B771">
        <v>2019</v>
      </c>
      <c r="C771" t="s">
        <v>114</v>
      </c>
      <c r="D771">
        <v>106990</v>
      </c>
      <c r="E771" s="31">
        <v>1319218277717</v>
      </c>
      <c r="F771" t="s">
        <v>299</v>
      </c>
      <c r="G771">
        <v>324110</v>
      </c>
      <c r="H771" t="s">
        <v>301</v>
      </c>
      <c r="I771" t="s">
        <v>302</v>
      </c>
      <c r="J771" t="s">
        <v>303</v>
      </c>
      <c r="K771" t="s">
        <v>305</v>
      </c>
      <c r="L771">
        <v>59101</v>
      </c>
      <c r="M771" s="3" t="str">
        <f t="shared" si="192"/>
        <v>89. PRODUCE THE CHEMICAL, 91. ON-SITE USE OF THE CHEMICAL, 93. AS A BYPRODUCT, 95. USED AS A REACTANT, 98. P103  INTERMEDIATES, 133. ANCILLARY OR OTHER USE, 137. Z304  FUEL</v>
      </c>
      <c r="N771" s="3" t="s">
        <v>1419</v>
      </c>
      <c r="O771" s="3" t="s">
        <v>1409</v>
      </c>
      <c r="P771">
        <v>200</v>
      </c>
      <c r="Q771">
        <v>3000</v>
      </c>
      <c r="R771">
        <v>3200</v>
      </c>
      <c r="S771" s="3" t="s">
        <v>1407</v>
      </c>
      <c r="T771" s="3" t="s">
        <v>1405</v>
      </c>
      <c r="U771" s="3" t="s">
        <v>1407</v>
      </c>
      <c r="V771" s="3" t="s">
        <v>1405</v>
      </c>
      <c r="W771" s="3" t="s">
        <v>1407</v>
      </c>
      <c r="X771" s="3" t="s">
        <v>1405</v>
      </c>
      <c r="Y771" s="3" t="s">
        <v>1407</v>
      </c>
      <c r="Z771" s="3" t="s">
        <v>1405</v>
      </c>
      <c r="AA771" s="3" t="s">
        <v>1405</v>
      </c>
      <c r="AB771" s="3" t="s">
        <v>1407</v>
      </c>
      <c r="AC771" s="3" t="s">
        <v>1405</v>
      </c>
      <c r="AD771" s="3" t="s">
        <v>1405</v>
      </c>
      <c r="AE771" s="3" t="s">
        <v>1405</v>
      </c>
      <c r="AF771" s="3" t="s">
        <v>1405</v>
      </c>
      <c r="AG771" s="3" t="s">
        <v>1405</v>
      </c>
      <c r="AH771" s="3" t="s">
        <v>1405</v>
      </c>
      <c r="AI771" s="3" t="s">
        <v>1405</v>
      </c>
      <c r="AJ771" s="3" t="s">
        <v>1405</v>
      </c>
      <c r="AK771" s="3" t="s">
        <v>1405</v>
      </c>
      <c r="AL771" s="3" t="s">
        <v>1405</v>
      </c>
      <c r="AM771" s="3" t="s">
        <v>1405</v>
      </c>
      <c r="AN771" s="3" t="s">
        <v>1405</v>
      </c>
      <c r="AO771" s="3" t="s">
        <v>1405</v>
      </c>
      <c r="AP771" s="3" t="s">
        <v>1405</v>
      </c>
      <c r="AQ771" s="3" t="s">
        <v>1405</v>
      </c>
      <c r="AR771" s="3" t="s">
        <v>1405</v>
      </c>
      <c r="AS771" s="3" t="s">
        <v>1405</v>
      </c>
      <c r="AT771" s="3" t="s">
        <v>1405</v>
      </c>
      <c r="AU771" s="3" t="s">
        <v>1405</v>
      </c>
      <c r="AV771" s="3" t="s">
        <v>1405</v>
      </c>
      <c r="AW771" s="3" t="s">
        <v>1405</v>
      </c>
      <c r="AX771" s="3" t="s">
        <v>1405</v>
      </c>
      <c r="AY771" s="3" t="s">
        <v>1405</v>
      </c>
      <c r="AZ771" s="3" t="s">
        <v>1405</v>
      </c>
      <c r="BA771" s="3" t="s">
        <v>1405</v>
      </c>
      <c r="BB771" s="3" t="s">
        <v>1405</v>
      </c>
      <c r="BC771" s="3" t="s">
        <v>1405</v>
      </c>
      <c r="BD771" s="3" t="s">
        <v>1405</v>
      </c>
      <c r="BE771" s="3" t="s">
        <v>1405</v>
      </c>
      <c r="BF771" s="3" t="s">
        <v>1405</v>
      </c>
      <c r="BG771" s="3" t="s">
        <v>1405</v>
      </c>
      <c r="BH771" s="3" t="s">
        <v>1405</v>
      </c>
      <c r="BI771" s="3" t="s">
        <v>1405</v>
      </c>
      <c r="BJ771" s="3" t="s">
        <v>1405</v>
      </c>
      <c r="BK771" s="3" t="s">
        <v>1407</v>
      </c>
      <c r="BL771" s="3" t="s">
        <v>1405</v>
      </c>
      <c r="BM771" s="3" t="s">
        <v>1405</v>
      </c>
      <c r="BN771" s="3" t="s">
        <v>1405</v>
      </c>
      <c r="BO771" s="3" t="s">
        <v>1407</v>
      </c>
      <c r="BP771" s="3" t="s">
        <v>1405</v>
      </c>
      <c r="BQ771" s="3" t="s">
        <v>1405</v>
      </c>
      <c r="BR771" s="3" t="s">
        <v>1405</v>
      </c>
      <c r="BS771" s="3" t="s">
        <v>1405</v>
      </c>
      <c r="BT771" s="3" t="s">
        <v>1405</v>
      </c>
      <c r="BU771" s="3" t="str">
        <f t="shared" si="186"/>
        <v>89. PRODUCE THE CHEMICAL</v>
      </c>
      <c r="BV771" s="3" t="str">
        <f t="shared" si="186"/>
        <v/>
      </c>
      <c r="BW771" s="3" t="str">
        <f t="shared" si="186"/>
        <v>91. ON-SITE USE OF THE CHEMICAL</v>
      </c>
      <c r="BX771" s="3" t="str">
        <f t="shared" si="186"/>
        <v/>
      </c>
      <c r="BY771" s="3" t="str">
        <f t="shared" si="186"/>
        <v>93. AS A BYPRODUCT</v>
      </c>
      <c r="BZ771" s="3" t="str">
        <f t="shared" si="186"/>
        <v/>
      </c>
      <c r="CA771" s="3" t="str">
        <f t="shared" si="186"/>
        <v>95. USED AS A REACTANT</v>
      </c>
      <c r="CB771" s="3" t="str">
        <f t="shared" si="185"/>
        <v/>
      </c>
      <c r="CC771" s="3" t="str">
        <f t="shared" si="185"/>
        <v/>
      </c>
      <c r="CD771" s="3" t="str">
        <f t="shared" si="185"/>
        <v>98. P103  INTERMEDIATES</v>
      </c>
      <c r="CE771" s="3" t="str">
        <f t="shared" si="185"/>
        <v/>
      </c>
      <c r="CF771" s="3" t="str">
        <f t="shared" si="185"/>
        <v/>
      </c>
      <c r="CG771" s="3" t="str">
        <f t="shared" si="191"/>
        <v/>
      </c>
      <c r="CH771" s="3" t="str">
        <f t="shared" si="191"/>
        <v/>
      </c>
      <c r="CI771" s="3" t="str">
        <f t="shared" si="191"/>
        <v/>
      </c>
      <c r="CJ771" s="3" t="str">
        <f t="shared" si="191"/>
        <v/>
      </c>
      <c r="CK771" s="3" t="str">
        <f t="shared" si="191"/>
        <v/>
      </c>
      <c r="CL771" s="3" t="str">
        <f t="shared" si="191"/>
        <v/>
      </c>
      <c r="CM771" s="3" t="str">
        <f t="shared" si="191"/>
        <v/>
      </c>
      <c r="CN771" s="3" t="str">
        <f t="shared" si="191"/>
        <v/>
      </c>
      <c r="CO771" s="3" t="str">
        <f t="shared" si="191"/>
        <v/>
      </c>
      <c r="CP771" s="3" t="str">
        <f t="shared" si="184"/>
        <v/>
      </c>
      <c r="CQ771" s="3" t="str">
        <f t="shared" si="184"/>
        <v/>
      </c>
      <c r="CR771" s="3" t="str">
        <f t="shared" si="184"/>
        <v/>
      </c>
      <c r="CS771" s="3" t="str">
        <f t="shared" si="184"/>
        <v/>
      </c>
      <c r="CT771" s="3" t="str">
        <f t="shared" si="184"/>
        <v/>
      </c>
      <c r="CU771" s="3" t="str">
        <f t="shared" si="184"/>
        <v/>
      </c>
      <c r="CV771" s="3" t="str">
        <f t="shared" si="184"/>
        <v/>
      </c>
      <c r="CW771" s="3" t="str">
        <f t="shared" si="184"/>
        <v/>
      </c>
      <c r="CX771" s="3" t="str">
        <f t="shared" si="184"/>
        <v/>
      </c>
      <c r="CY771" s="3" t="str">
        <f t="shared" si="184"/>
        <v/>
      </c>
      <c r="CZ771" s="3" t="str">
        <f t="shared" si="184"/>
        <v/>
      </c>
      <c r="DA771" s="3" t="str">
        <f t="shared" si="184"/>
        <v/>
      </c>
      <c r="DB771" s="3" t="str">
        <f t="shared" si="184"/>
        <v/>
      </c>
      <c r="DC771" s="3" t="str">
        <f t="shared" si="184"/>
        <v/>
      </c>
      <c r="DD771" s="3" t="str">
        <f t="shared" si="190"/>
        <v/>
      </c>
      <c r="DE771" s="3" t="str">
        <f t="shared" si="190"/>
        <v/>
      </c>
      <c r="DF771" s="3" t="str">
        <f t="shared" si="190"/>
        <v/>
      </c>
      <c r="DG771" s="3" t="str">
        <f t="shared" si="187"/>
        <v/>
      </c>
      <c r="DH771" s="3" t="str">
        <f t="shared" si="187"/>
        <v/>
      </c>
      <c r="DI771" s="3" t="str">
        <f t="shared" si="187"/>
        <v/>
      </c>
      <c r="DJ771" s="3" t="str">
        <f t="shared" si="187"/>
        <v/>
      </c>
      <c r="DK771" s="3" t="str">
        <f t="shared" si="187"/>
        <v/>
      </c>
      <c r="DL771" s="3" t="str">
        <f t="shared" si="187"/>
        <v/>
      </c>
      <c r="DM771" s="3" t="str">
        <f t="shared" si="187"/>
        <v>133. ANCILLARY OR OTHER USE</v>
      </c>
      <c r="DN771" s="3" t="str">
        <f t="shared" si="187"/>
        <v/>
      </c>
      <c r="DO771" s="3" t="str">
        <f t="shared" si="187"/>
        <v/>
      </c>
      <c r="DP771" s="3" t="str">
        <f t="shared" si="187"/>
        <v/>
      </c>
      <c r="DQ771" s="3" t="str">
        <f t="shared" si="187"/>
        <v>137. Z304  FUEL</v>
      </c>
      <c r="DR771" s="3" t="str">
        <f t="shared" si="187"/>
        <v/>
      </c>
      <c r="DS771" s="3" t="str">
        <f t="shared" si="187"/>
        <v/>
      </c>
      <c r="DT771" s="3" t="str">
        <f t="shared" si="189"/>
        <v/>
      </c>
      <c r="DU771" s="3" t="str">
        <f t="shared" si="189"/>
        <v/>
      </c>
      <c r="DV771" s="3" t="str">
        <f t="shared" si="189"/>
        <v/>
      </c>
    </row>
    <row r="772" spans="1:126" ht="75">
      <c r="A772" t="s">
        <v>115</v>
      </c>
      <c r="B772">
        <v>2020</v>
      </c>
      <c r="C772" t="s">
        <v>114</v>
      </c>
      <c r="D772">
        <v>106990</v>
      </c>
      <c r="E772" s="31">
        <v>1320219075241</v>
      </c>
      <c r="F772" t="s">
        <v>299</v>
      </c>
      <c r="G772">
        <v>324110</v>
      </c>
      <c r="H772" t="s">
        <v>301</v>
      </c>
      <c r="I772" t="s">
        <v>302</v>
      </c>
      <c r="J772" t="s">
        <v>303</v>
      </c>
      <c r="K772" t="s">
        <v>305</v>
      </c>
      <c r="L772">
        <v>59101</v>
      </c>
      <c r="M772" s="3" t="str">
        <f t="shared" si="192"/>
        <v>89. PRODUCE THE CHEMICAL, 93. AS A BYPRODUCT, 94. AS A MANUFACTURED IMPURITY, 116. AS A PROCESS IMPURITY, 133. ANCILLARY OR OTHER USE, 142. Z399  OTHER</v>
      </c>
      <c r="N772" s="3" t="s">
        <v>1419</v>
      </c>
      <c r="O772" s="3" t="s">
        <v>1409</v>
      </c>
      <c r="P772">
        <v>188</v>
      </c>
      <c r="Q772">
        <v>5457</v>
      </c>
      <c r="R772">
        <v>5645</v>
      </c>
      <c r="S772" s="3" t="s">
        <v>1407</v>
      </c>
      <c r="T772" s="3" t="s">
        <v>1405</v>
      </c>
      <c r="U772" s="3" t="s">
        <v>1405</v>
      </c>
      <c r="V772" s="3" t="s">
        <v>1405</v>
      </c>
      <c r="W772" s="3" t="s">
        <v>1407</v>
      </c>
      <c r="X772" s="3" t="s">
        <v>1407</v>
      </c>
      <c r="Y772" s="3" t="s">
        <v>1405</v>
      </c>
      <c r="Z772" s="3" t="s">
        <v>1405</v>
      </c>
      <c r="AA772" s="3" t="s">
        <v>1405</v>
      </c>
      <c r="AB772" s="3" t="s">
        <v>1405</v>
      </c>
      <c r="AC772" s="3" t="s">
        <v>1405</v>
      </c>
      <c r="AD772" s="3" t="s">
        <v>1405</v>
      </c>
      <c r="AE772" s="3" t="s">
        <v>1405</v>
      </c>
      <c r="AF772" s="3" t="s">
        <v>1405</v>
      </c>
      <c r="AG772" s="3" t="s">
        <v>1405</v>
      </c>
      <c r="AH772" s="3" t="s">
        <v>1405</v>
      </c>
      <c r="AI772" s="3" t="s">
        <v>1405</v>
      </c>
      <c r="AJ772" s="3" t="s">
        <v>1405</v>
      </c>
      <c r="AK772" s="3" t="s">
        <v>1405</v>
      </c>
      <c r="AL772" s="3" t="s">
        <v>1405</v>
      </c>
      <c r="AM772" s="3" t="s">
        <v>1405</v>
      </c>
      <c r="AN772" s="3" t="s">
        <v>1405</v>
      </c>
      <c r="AO772" s="3" t="s">
        <v>1405</v>
      </c>
      <c r="AP772" s="3" t="s">
        <v>1405</v>
      </c>
      <c r="AQ772" s="3" t="s">
        <v>1405</v>
      </c>
      <c r="AR772" s="3" t="s">
        <v>1405</v>
      </c>
      <c r="AS772" s="3" t="s">
        <v>1405</v>
      </c>
      <c r="AT772" s="3" t="s">
        <v>1407</v>
      </c>
      <c r="AU772" s="3" t="s">
        <v>1405</v>
      </c>
      <c r="AV772" s="3" t="s">
        <v>1405</v>
      </c>
      <c r="AW772" s="3" t="s">
        <v>1405</v>
      </c>
      <c r="AX772" s="3" t="s">
        <v>1405</v>
      </c>
      <c r="AY772" s="3" t="s">
        <v>1405</v>
      </c>
      <c r="AZ772" s="3" t="s">
        <v>1405</v>
      </c>
      <c r="BA772" s="3" t="s">
        <v>1405</v>
      </c>
      <c r="BB772" s="3" t="s">
        <v>1405</v>
      </c>
      <c r="BC772" s="3" t="s">
        <v>1405</v>
      </c>
      <c r="BD772" s="3" t="s">
        <v>1405</v>
      </c>
      <c r="BE772" s="3" t="s">
        <v>1405</v>
      </c>
      <c r="BF772" s="3" t="s">
        <v>1405</v>
      </c>
      <c r="BG772" s="3" t="s">
        <v>1405</v>
      </c>
      <c r="BH772" s="3" t="s">
        <v>1405</v>
      </c>
      <c r="BI772" s="3" t="s">
        <v>1405</v>
      </c>
      <c r="BJ772" s="3" t="s">
        <v>1405</v>
      </c>
      <c r="BK772" s="3" t="s">
        <v>1407</v>
      </c>
      <c r="BL772" s="3" t="s">
        <v>1405</v>
      </c>
      <c r="BM772" s="3" t="s">
        <v>1405</v>
      </c>
      <c r="BN772" s="3" t="s">
        <v>1405</v>
      </c>
      <c r="BO772" s="3" t="s">
        <v>1405</v>
      </c>
      <c r="BP772" s="3" t="s">
        <v>1405</v>
      </c>
      <c r="BQ772" s="3" t="s">
        <v>1405</v>
      </c>
      <c r="BR772" s="3" t="s">
        <v>1405</v>
      </c>
      <c r="BS772" s="3" t="s">
        <v>1405</v>
      </c>
      <c r="BT772" s="3" t="s">
        <v>1407</v>
      </c>
      <c r="BU772" s="3" t="str">
        <f t="shared" si="186"/>
        <v>89. PRODUCE THE CHEMICAL</v>
      </c>
      <c r="BV772" s="3" t="str">
        <f t="shared" si="186"/>
        <v/>
      </c>
      <c r="BW772" s="3" t="str">
        <f t="shared" si="186"/>
        <v/>
      </c>
      <c r="BX772" s="3" t="str">
        <f t="shared" si="186"/>
        <v/>
      </c>
      <c r="BY772" s="3" t="str">
        <f t="shared" si="186"/>
        <v>93. AS A BYPRODUCT</v>
      </c>
      <c r="BZ772" s="3" t="str">
        <f t="shared" si="186"/>
        <v>94. AS A MANUFACTURED IMPURITY</v>
      </c>
      <c r="CA772" s="3" t="str">
        <f t="shared" si="186"/>
        <v/>
      </c>
      <c r="CB772" s="3" t="str">
        <f t="shared" si="185"/>
        <v/>
      </c>
      <c r="CC772" s="3" t="str">
        <f t="shared" si="185"/>
        <v/>
      </c>
      <c r="CD772" s="3" t="str">
        <f t="shared" si="185"/>
        <v/>
      </c>
      <c r="CE772" s="3" t="str">
        <f t="shared" si="185"/>
        <v/>
      </c>
      <c r="CF772" s="3" t="str">
        <f t="shared" si="185"/>
        <v/>
      </c>
      <c r="CG772" s="3" t="str">
        <f t="shared" si="191"/>
        <v/>
      </c>
      <c r="CH772" s="3" t="str">
        <f t="shared" si="191"/>
        <v/>
      </c>
      <c r="CI772" s="3" t="str">
        <f t="shared" si="191"/>
        <v/>
      </c>
      <c r="CJ772" s="3" t="str">
        <f t="shared" si="191"/>
        <v/>
      </c>
      <c r="CK772" s="3" t="str">
        <f t="shared" si="191"/>
        <v/>
      </c>
      <c r="CL772" s="3" t="str">
        <f t="shared" si="191"/>
        <v/>
      </c>
      <c r="CM772" s="3" t="str">
        <f t="shared" si="191"/>
        <v/>
      </c>
      <c r="CN772" s="3" t="str">
        <f t="shared" si="191"/>
        <v/>
      </c>
      <c r="CO772" s="3" t="str">
        <f t="shared" si="191"/>
        <v/>
      </c>
      <c r="CP772" s="3" t="str">
        <f t="shared" si="184"/>
        <v/>
      </c>
      <c r="CQ772" s="3" t="str">
        <f t="shared" si="184"/>
        <v/>
      </c>
      <c r="CR772" s="3" t="str">
        <f t="shared" si="184"/>
        <v/>
      </c>
      <c r="CS772" s="3" t="str">
        <f t="shared" si="184"/>
        <v/>
      </c>
      <c r="CT772" s="3" t="str">
        <f t="shared" si="184"/>
        <v/>
      </c>
      <c r="CU772" s="3" t="str">
        <f t="shared" si="184"/>
        <v/>
      </c>
      <c r="CV772" s="3" t="str">
        <f t="shared" si="184"/>
        <v>116. AS A PROCESS IMPURITY</v>
      </c>
      <c r="CW772" s="3" t="str">
        <f t="shared" si="184"/>
        <v/>
      </c>
      <c r="CX772" s="3" t="str">
        <f t="shared" si="184"/>
        <v/>
      </c>
      <c r="CY772" s="3" t="str">
        <f t="shared" si="184"/>
        <v/>
      </c>
      <c r="CZ772" s="3" t="str">
        <f t="shared" si="184"/>
        <v/>
      </c>
      <c r="DA772" s="3" t="str">
        <f t="shared" si="184"/>
        <v/>
      </c>
      <c r="DB772" s="3" t="str">
        <f t="shared" si="184"/>
        <v/>
      </c>
      <c r="DC772" s="3" t="str">
        <f t="shared" si="184"/>
        <v/>
      </c>
      <c r="DD772" s="3" t="str">
        <f t="shared" si="190"/>
        <v/>
      </c>
      <c r="DE772" s="3" t="str">
        <f t="shared" si="190"/>
        <v/>
      </c>
      <c r="DF772" s="3" t="str">
        <f t="shared" si="190"/>
        <v/>
      </c>
      <c r="DG772" s="3" t="str">
        <f t="shared" si="187"/>
        <v/>
      </c>
      <c r="DH772" s="3" t="str">
        <f t="shared" si="187"/>
        <v/>
      </c>
      <c r="DI772" s="3" t="str">
        <f t="shared" si="187"/>
        <v/>
      </c>
      <c r="DJ772" s="3" t="str">
        <f t="shared" si="187"/>
        <v/>
      </c>
      <c r="DK772" s="3" t="str">
        <f t="shared" si="187"/>
        <v/>
      </c>
      <c r="DL772" s="3" t="str">
        <f t="shared" si="187"/>
        <v/>
      </c>
      <c r="DM772" s="3" t="str">
        <f t="shared" si="187"/>
        <v>133. ANCILLARY OR OTHER USE</v>
      </c>
      <c r="DN772" s="3" t="str">
        <f t="shared" si="187"/>
        <v/>
      </c>
      <c r="DO772" s="3" t="str">
        <f t="shared" si="187"/>
        <v/>
      </c>
      <c r="DP772" s="3" t="str">
        <f t="shared" si="187"/>
        <v/>
      </c>
      <c r="DQ772" s="3" t="str">
        <f t="shared" si="187"/>
        <v/>
      </c>
      <c r="DR772" s="3" t="str">
        <f t="shared" si="187"/>
        <v/>
      </c>
      <c r="DS772" s="3" t="str">
        <f t="shared" si="187"/>
        <v/>
      </c>
      <c r="DT772" s="3" t="str">
        <f t="shared" si="189"/>
        <v/>
      </c>
      <c r="DU772" s="3" t="str">
        <f t="shared" si="189"/>
        <v/>
      </c>
      <c r="DV772" s="3" t="str">
        <f t="shared" si="189"/>
        <v>142. Z399  OTHER</v>
      </c>
    </row>
    <row r="773" spans="1:126" ht="75">
      <c r="A773" t="s">
        <v>115</v>
      </c>
      <c r="B773">
        <v>2021</v>
      </c>
      <c r="C773" t="s">
        <v>114</v>
      </c>
      <c r="D773">
        <v>106990</v>
      </c>
      <c r="E773" s="31">
        <v>1321219880820</v>
      </c>
      <c r="F773" t="s">
        <v>299</v>
      </c>
      <c r="G773">
        <v>324110</v>
      </c>
      <c r="H773" t="s">
        <v>301</v>
      </c>
      <c r="I773" t="s">
        <v>302</v>
      </c>
      <c r="J773" t="s">
        <v>303</v>
      </c>
      <c r="K773" t="s">
        <v>305</v>
      </c>
      <c r="L773">
        <v>59101</v>
      </c>
      <c r="M773" s="3" t="str">
        <f t="shared" si="192"/>
        <v>89. PRODUCE THE CHEMICAL, 91. ON-SITE USE OF THE CHEMICAL, 93. AS A BYPRODUCT, 95. USED AS A REACTANT, 98. P103  INTERMEDIATES, 133. ANCILLARY OR OTHER USE, 137. Z304  FUEL</v>
      </c>
      <c r="N773" s="3" t="s">
        <v>1419</v>
      </c>
      <c r="O773" s="3" t="s">
        <v>1409</v>
      </c>
      <c r="P773">
        <v>410</v>
      </c>
      <c r="Q773">
        <v>5457</v>
      </c>
      <c r="R773">
        <v>5867</v>
      </c>
      <c r="S773" s="3" t="s">
        <v>1407</v>
      </c>
      <c r="T773" s="3" t="s">
        <v>1405</v>
      </c>
      <c r="U773" s="3" t="s">
        <v>1407</v>
      </c>
      <c r="V773" s="3" t="s">
        <v>1405</v>
      </c>
      <c r="W773" s="3" t="s">
        <v>1407</v>
      </c>
      <c r="X773" s="3" t="s">
        <v>1405</v>
      </c>
      <c r="Y773" s="3" t="s">
        <v>1407</v>
      </c>
      <c r="Z773" s="3" t="s">
        <v>1405</v>
      </c>
      <c r="AA773" s="3" t="s">
        <v>1405</v>
      </c>
      <c r="AB773" s="3" t="s">
        <v>1407</v>
      </c>
      <c r="AC773" s="3" t="s">
        <v>1405</v>
      </c>
      <c r="AD773" s="3" t="s">
        <v>1405</v>
      </c>
      <c r="AE773" s="3" t="s">
        <v>1405</v>
      </c>
      <c r="AF773" s="3" t="s">
        <v>1405</v>
      </c>
      <c r="AG773" s="3" t="s">
        <v>1405</v>
      </c>
      <c r="AH773" s="3" t="s">
        <v>1405</v>
      </c>
      <c r="AI773" s="3" t="s">
        <v>1405</v>
      </c>
      <c r="AJ773" s="3" t="s">
        <v>1405</v>
      </c>
      <c r="AK773" s="3" t="s">
        <v>1405</v>
      </c>
      <c r="AL773" s="3" t="s">
        <v>1405</v>
      </c>
      <c r="AM773" s="3" t="s">
        <v>1405</v>
      </c>
      <c r="AN773" s="3" t="s">
        <v>1405</v>
      </c>
      <c r="AO773" s="3" t="s">
        <v>1405</v>
      </c>
      <c r="AP773" s="3" t="s">
        <v>1405</v>
      </c>
      <c r="AQ773" s="3" t="s">
        <v>1405</v>
      </c>
      <c r="AR773" s="3" t="s">
        <v>1405</v>
      </c>
      <c r="AS773" s="3" t="s">
        <v>1405</v>
      </c>
      <c r="AT773" s="3" t="s">
        <v>1405</v>
      </c>
      <c r="AU773" s="3" t="s">
        <v>1405</v>
      </c>
      <c r="AV773" s="3" t="s">
        <v>1405</v>
      </c>
      <c r="AW773" s="3" t="s">
        <v>1405</v>
      </c>
      <c r="AX773" s="3" t="s">
        <v>1405</v>
      </c>
      <c r="AY773" s="3" t="s">
        <v>1405</v>
      </c>
      <c r="AZ773" s="3" t="s">
        <v>1405</v>
      </c>
      <c r="BA773" s="3" t="s">
        <v>1405</v>
      </c>
      <c r="BB773" s="3" t="s">
        <v>1405</v>
      </c>
      <c r="BC773" s="3" t="s">
        <v>1405</v>
      </c>
      <c r="BD773" s="3" t="s">
        <v>1405</v>
      </c>
      <c r="BE773" s="3" t="s">
        <v>1405</v>
      </c>
      <c r="BF773" s="3" t="s">
        <v>1405</v>
      </c>
      <c r="BG773" s="3" t="s">
        <v>1405</v>
      </c>
      <c r="BH773" s="3" t="s">
        <v>1405</v>
      </c>
      <c r="BI773" s="3" t="s">
        <v>1405</v>
      </c>
      <c r="BJ773" s="3" t="s">
        <v>1405</v>
      </c>
      <c r="BK773" s="3" t="s">
        <v>1407</v>
      </c>
      <c r="BL773" s="3" t="s">
        <v>1405</v>
      </c>
      <c r="BM773" s="3" t="s">
        <v>1405</v>
      </c>
      <c r="BN773" s="3" t="s">
        <v>1405</v>
      </c>
      <c r="BO773" s="3" t="s">
        <v>1407</v>
      </c>
      <c r="BP773" s="3" t="s">
        <v>1405</v>
      </c>
      <c r="BQ773" s="3" t="s">
        <v>1405</v>
      </c>
      <c r="BR773" s="3" t="s">
        <v>1405</v>
      </c>
      <c r="BS773" s="3" t="s">
        <v>1405</v>
      </c>
      <c r="BT773" s="3" t="s">
        <v>1405</v>
      </c>
      <c r="BU773" s="3" t="str">
        <f t="shared" si="186"/>
        <v>89. PRODUCE THE CHEMICAL</v>
      </c>
      <c r="BV773" s="3" t="str">
        <f t="shared" si="186"/>
        <v/>
      </c>
      <c r="BW773" s="3" t="str">
        <f t="shared" si="186"/>
        <v>91. ON-SITE USE OF THE CHEMICAL</v>
      </c>
      <c r="BX773" s="3" t="str">
        <f t="shared" si="186"/>
        <v/>
      </c>
      <c r="BY773" s="3" t="str">
        <f t="shared" si="186"/>
        <v>93. AS A BYPRODUCT</v>
      </c>
      <c r="BZ773" s="3" t="str">
        <f t="shared" si="186"/>
        <v/>
      </c>
      <c r="CA773" s="3" t="str">
        <f t="shared" si="186"/>
        <v>95. USED AS A REACTANT</v>
      </c>
      <c r="CB773" s="3" t="str">
        <f t="shared" si="185"/>
        <v/>
      </c>
      <c r="CC773" s="3" t="str">
        <f t="shared" si="185"/>
        <v/>
      </c>
      <c r="CD773" s="3" t="str">
        <f t="shared" si="185"/>
        <v>98. P103  INTERMEDIATES</v>
      </c>
      <c r="CE773" s="3" t="str">
        <f t="shared" si="185"/>
        <v/>
      </c>
      <c r="CF773" s="3" t="str">
        <f t="shared" si="185"/>
        <v/>
      </c>
      <c r="CG773" s="3" t="str">
        <f t="shared" si="191"/>
        <v/>
      </c>
      <c r="CH773" s="3" t="str">
        <f t="shared" si="191"/>
        <v/>
      </c>
      <c r="CI773" s="3" t="str">
        <f t="shared" si="191"/>
        <v/>
      </c>
      <c r="CJ773" s="3" t="str">
        <f t="shared" si="191"/>
        <v/>
      </c>
      <c r="CK773" s="3" t="str">
        <f t="shared" si="191"/>
        <v/>
      </c>
      <c r="CL773" s="3" t="str">
        <f t="shared" si="191"/>
        <v/>
      </c>
      <c r="CM773" s="3" t="str">
        <f t="shared" si="191"/>
        <v/>
      </c>
      <c r="CN773" s="3" t="str">
        <f t="shared" si="191"/>
        <v/>
      </c>
      <c r="CO773" s="3" t="str">
        <f t="shared" si="191"/>
        <v/>
      </c>
      <c r="CP773" s="3" t="str">
        <f t="shared" si="184"/>
        <v/>
      </c>
      <c r="CQ773" s="3" t="str">
        <f t="shared" si="184"/>
        <v/>
      </c>
      <c r="CR773" s="3" t="str">
        <f t="shared" si="184"/>
        <v/>
      </c>
      <c r="CS773" s="3" t="str">
        <f t="shared" si="184"/>
        <v/>
      </c>
      <c r="CT773" s="3" t="str">
        <f t="shared" si="184"/>
        <v/>
      </c>
      <c r="CU773" s="3" t="str">
        <f t="shared" si="184"/>
        <v/>
      </c>
      <c r="CV773" s="3" t="str">
        <f t="shared" si="184"/>
        <v/>
      </c>
      <c r="CW773" s="3" t="str">
        <f t="shared" si="184"/>
        <v/>
      </c>
      <c r="CX773" s="3" t="str">
        <f t="shared" si="184"/>
        <v/>
      </c>
      <c r="CY773" s="3" t="str">
        <f t="shared" si="184"/>
        <v/>
      </c>
      <c r="CZ773" s="3" t="str">
        <f t="shared" si="184"/>
        <v/>
      </c>
      <c r="DA773" s="3" t="str">
        <f t="shared" si="184"/>
        <v/>
      </c>
      <c r="DB773" s="3" t="str">
        <f t="shared" si="184"/>
        <v/>
      </c>
      <c r="DC773" s="3" t="str">
        <f t="shared" si="184"/>
        <v/>
      </c>
      <c r="DD773" s="3" t="str">
        <f t="shared" si="190"/>
        <v/>
      </c>
      <c r="DE773" s="3" t="str">
        <f t="shared" si="190"/>
        <v/>
      </c>
      <c r="DF773" s="3" t="str">
        <f t="shared" si="190"/>
        <v/>
      </c>
      <c r="DG773" s="3" t="str">
        <f t="shared" si="187"/>
        <v/>
      </c>
      <c r="DH773" s="3" t="str">
        <f t="shared" si="187"/>
        <v/>
      </c>
      <c r="DI773" s="3" t="str">
        <f t="shared" si="187"/>
        <v/>
      </c>
      <c r="DJ773" s="3" t="str">
        <f t="shared" si="187"/>
        <v/>
      </c>
      <c r="DK773" s="3" t="str">
        <f t="shared" si="187"/>
        <v/>
      </c>
      <c r="DL773" s="3" t="str">
        <f t="shared" si="187"/>
        <v/>
      </c>
      <c r="DM773" s="3" t="str">
        <f t="shared" si="187"/>
        <v>133. ANCILLARY OR OTHER USE</v>
      </c>
      <c r="DN773" s="3" t="str">
        <f t="shared" si="187"/>
        <v/>
      </c>
      <c r="DO773" s="3" t="str">
        <f t="shared" si="187"/>
        <v/>
      </c>
      <c r="DP773" s="3" t="str">
        <f t="shared" si="187"/>
        <v/>
      </c>
      <c r="DQ773" s="3" t="str">
        <f t="shared" si="187"/>
        <v>137. Z304  FUEL</v>
      </c>
      <c r="DR773" s="3" t="str">
        <f t="shared" si="187"/>
        <v/>
      </c>
      <c r="DS773" s="3" t="str">
        <f t="shared" si="187"/>
        <v/>
      </c>
      <c r="DT773" s="3" t="str">
        <f t="shared" si="189"/>
        <v/>
      </c>
      <c r="DU773" s="3" t="str">
        <f t="shared" si="189"/>
        <v/>
      </c>
      <c r="DV773" s="3" t="str">
        <f t="shared" si="189"/>
        <v/>
      </c>
    </row>
    <row r="774" spans="1:126" ht="45">
      <c r="A774" t="s">
        <v>115</v>
      </c>
      <c r="B774">
        <v>2016</v>
      </c>
      <c r="C774" t="s">
        <v>114</v>
      </c>
      <c r="D774">
        <v>106990</v>
      </c>
      <c r="E774" s="31">
        <v>1316215675149</v>
      </c>
      <c r="F774" t="s">
        <v>1072</v>
      </c>
      <c r="G774">
        <v>324110</v>
      </c>
      <c r="H774" t="s">
        <v>1073</v>
      </c>
      <c r="I774" t="s">
        <v>1069</v>
      </c>
      <c r="J774" t="s">
        <v>1070</v>
      </c>
      <c r="K774" t="s">
        <v>148</v>
      </c>
      <c r="L774">
        <v>77463</v>
      </c>
      <c r="M774" s="3" t="str">
        <f t="shared" si="192"/>
        <v>89. PRODUCE THE CHEMICAL, 91. ON-SITE USE OF THE CHEMICAL, 93. AS A BYPRODUCT, 95. USED AS A REACTANT</v>
      </c>
      <c r="N774" s="3" t="s">
        <v>1419</v>
      </c>
      <c r="O774" s="3" t="s">
        <v>1409</v>
      </c>
      <c r="P774">
        <v>600</v>
      </c>
      <c r="Q774">
        <v>2260</v>
      </c>
      <c r="R774">
        <v>2860</v>
      </c>
      <c r="S774" s="3" t="s">
        <v>1407</v>
      </c>
      <c r="T774" s="3" t="s">
        <v>1405</v>
      </c>
      <c r="U774" s="3" t="s">
        <v>1407</v>
      </c>
      <c r="V774" s="3" t="s">
        <v>1405</v>
      </c>
      <c r="W774" s="3" t="s">
        <v>1407</v>
      </c>
      <c r="X774" s="3" t="s">
        <v>1405</v>
      </c>
      <c r="Y774" s="3" t="s">
        <v>1407</v>
      </c>
      <c r="AE774" s="3" t="s">
        <v>1405</v>
      </c>
      <c r="AR774" s="3" t="s">
        <v>1405</v>
      </c>
      <c r="AS774" s="3" t="s">
        <v>1405</v>
      </c>
      <c r="AT774" s="3" t="s">
        <v>1405</v>
      </c>
      <c r="AV774" s="3" t="s">
        <v>1405</v>
      </c>
      <c r="BD774" s="3" t="s">
        <v>1405</v>
      </c>
      <c r="BK774" s="3" t="s">
        <v>1405</v>
      </c>
      <c r="BU774" s="3" t="str">
        <f t="shared" si="186"/>
        <v>89. PRODUCE THE CHEMICAL</v>
      </c>
      <c r="BV774" s="3" t="str">
        <f t="shared" si="186"/>
        <v/>
      </c>
      <c r="BW774" s="3" t="str">
        <f t="shared" si="186"/>
        <v>91. ON-SITE USE OF THE CHEMICAL</v>
      </c>
      <c r="BX774" s="3" t="str">
        <f t="shared" si="186"/>
        <v/>
      </c>
      <c r="BY774" s="3" t="str">
        <f t="shared" si="186"/>
        <v>93. AS A BYPRODUCT</v>
      </c>
      <c r="BZ774" s="3" t="str">
        <f t="shared" si="186"/>
        <v/>
      </c>
      <c r="CA774" s="3" t="str">
        <f t="shared" si="186"/>
        <v>95. USED AS A REACTANT</v>
      </c>
      <c r="CB774" s="3" t="str">
        <f t="shared" si="185"/>
        <v/>
      </c>
      <c r="CC774" s="3" t="str">
        <f t="shared" si="185"/>
        <v/>
      </c>
      <c r="CD774" s="3" t="str">
        <f t="shared" si="185"/>
        <v/>
      </c>
      <c r="CE774" s="3" t="str">
        <f t="shared" si="185"/>
        <v/>
      </c>
      <c r="CF774" s="3" t="str">
        <f t="shared" si="185"/>
        <v/>
      </c>
      <c r="CG774" s="3" t="str">
        <f t="shared" si="191"/>
        <v/>
      </c>
      <c r="CH774" s="3" t="str">
        <f t="shared" si="191"/>
        <v/>
      </c>
      <c r="CI774" s="3" t="str">
        <f t="shared" si="191"/>
        <v/>
      </c>
      <c r="CJ774" s="3" t="str">
        <f t="shared" si="191"/>
        <v/>
      </c>
      <c r="CK774" s="3" t="str">
        <f t="shared" si="191"/>
        <v/>
      </c>
      <c r="CL774" s="3" t="str">
        <f t="shared" si="191"/>
        <v/>
      </c>
      <c r="CM774" s="3" t="str">
        <f t="shared" si="191"/>
        <v/>
      </c>
      <c r="CN774" s="3" t="str">
        <f t="shared" si="191"/>
        <v/>
      </c>
      <c r="CO774" s="3" t="str">
        <f t="shared" si="191"/>
        <v/>
      </c>
      <c r="CP774" s="3" t="str">
        <f t="shared" si="184"/>
        <v/>
      </c>
      <c r="CQ774" s="3" t="str">
        <f t="shared" si="184"/>
        <v/>
      </c>
      <c r="CR774" s="3" t="str">
        <f t="shared" si="184"/>
        <v/>
      </c>
      <c r="CS774" s="3" t="str">
        <f t="shared" si="184"/>
        <v/>
      </c>
      <c r="CT774" s="3" t="str">
        <f t="shared" si="184"/>
        <v/>
      </c>
      <c r="CU774" s="3" t="str">
        <f t="shared" si="184"/>
        <v/>
      </c>
      <c r="CV774" s="3" t="str">
        <f t="shared" si="184"/>
        <v/>
      </c>
      <c r="CW774" s="3" t="str">
        <f t="shared" si="184"/>
        <v/>
      </c>
      <c r="CX774" s="3" t="str">
        <f t="shared" si="184"/>
        <v/>
      </c>
      <c r="CY774" s="3" t="str">
        <f t="shared" si="184"/>
        <v/>
      </c>
      <c r="CZ774" s="3" t="str">
        <f t="shared" si="184"/>
        <v/>
      </c>
      <c r="DA774" s="3" t="str">
        <f t="shared" si="184"/>
        <v/>
      </c>
      <c r="DB774" s="3" t="str">
        <f t="shared" si="184"/>
        <v/>
      </c>
      <c r="DC774" s="3" t="str">
        <f t="shared" si="184"/>
        <v/>
      </c>
      <c r="DD774" s="3" t="str">
        <f t="shared" si="190"/>
        <v/>
      </c>
      <c r="DE774" s="3" t="str">
        <f t="shared" si="190"/>
        <v/>
      </c>
      <c r="DF774" s="3" t="str">
        <f t="shared" si="190"/>
        <v/>
      </c>
      <c r="DG774" s="3" t="str">
        <f t="shared" si="187"/>
        <v/>
      </c>
      <c r="DH774" s="3" t="str">
        <f t="shared" si="187"/>
        <v/>
      </c>
      <c r="DI774" s="3" t="str">
        <f t="shared" si="187"/>
        <v/>
      </c>
      <c r="DJ774" s="3" t="str">
        <f t="shared" si="187"/>
        <v/>
      </c>
      <c r="DK774" s="3" t="str">
        <f t="shared" si="187"/>
        <v/>
      </c>
      <c r="DL774" s="3" t="str">
        <f t="shared" si="187"/>
        <v/>
      </c>
      <c r="DM774" s="3" t="str">
        <f t="shared" si="187"/>
        <v/>
      </c>
      <c r="DN774" s="3" t="str">
        <f t="shared" si="187"/>
        <v/>
      </c>
      <c r="DO774" s="3" t="str">
        <f t="shared" si="187"/>
        <v/>
      </c>
      <c r="DP774" s="3" t="str">
        <f t="shared" si="187"/>
        <v/>
      </c>
      <c r="DQ774" s="3" t="str">
        <f t="shared" si="187"/>
        <v/>
      </c>
      <c r="DR774" s="3" t="str">
        <f t="shared" si="187"/>
        <v/>
      </c>
      <c r="DS774" s="3" t="str">
        <f t="shared" si="187"/>
        <v/>
      </c>
      <c r="DT774" s="3" t="str">
        <f t="shared" si="189"/>
        <v/>
      </c>
      <c r="DU774" s="3" t="str">
        <f t="shared" si="189"/>
        <v/>
      </c>
      <c r="DV774" s="3" t="str">
        <f t="shared" si="189"/>
        <v/>
      </c>
    </row>
    <row r="775" spans="1:126" ht="45">
      <c r="A775" t="s">
        <v>115</v>
      </c>
      <c r="B775">
        <v>2017</v>
      </c>
      <c r="C775" t="s">
        <v>114</v>
      </c>
      <c r="D775">
        <v>106990</v>
      </c>
      <c r="E775" s="31">
        <v>1317216222354</v>
      </c>
      <c r="F775" t="s">
        <v>1072</v>
      </c>
      <c r="G775">
        <v>324110</v>
      </c>
      <c r="H775" t="s">
        <v>1073</v>
      </c>
      <c r="I775" t="s">
        <v>1069</v>
      </c>
      <c r="J775" t="s">
        <v>1070</v>
      </c>
      <c r="K775" t="s">
        <v>148</v>
      </c>
      <c r="L775">
        <v>77463</v>
      </c>
      <c r="M775" s="3" t="str">
        <f t="shared" si="192"/>
        <v>89. PRODUCE THE CHEMICAL, 91. ON-SITE USE OF THE CHEMICAL, 93. AS A BYPRODUCT, 95. USED AS A REACTANT</v>
      </c>
      <c r="N775" s="3" t="s">
        <v>1419</v>
      </c>
      <c r="O775" s="3" t="s">
        <v>1409</v>
      </c>
      <c r="P775">
        <v>700</v>
      </c>
      <c r="Q775">
        <v>2360</v>
      </c>
      <c r="R775">
        <v>3060</v>
      </c>
      <c r="S775" s="3" t="s">
        <v>1407</v>
      </c>
      <c r="T775" s="3" t="s">
        <v>1405</v>
      </c>
      <c r="U775" s="3" t="s">
        <v>1407</v>
      </c>
      <c r="V775" s="3" t="s">
        <v>1405</v>
      </c>
      <c r="W775" s="3" t="s">
        <v>1407</v>
      </c>
      <c r="X775" s="3" t="s">
        <v>1405</v>
      </c>
      <c r="Y775" s="3" t="s">
        <v>1407</v>
      </c>
      <c r="AE775" s="3" t="s">
        <v>1405</v>
      </c>
      <c r="AR775" s="3" t="s">
        <v>1405</v>
      </c>
      <c r="AS775" s="3" t="s">
        <v>1405</v>
      </c>
      <c r="AT775" s="3" t="s">
        <v>1405</v>
      </c>
      <c r="AV775" s="3" t="s">
        <v>1405</v>
      </c>
      <c r="BD775" s="3" t="s">
        <v>1405</v>
      </c>
      <c r="BK775" s="3" t="s">
        <v>1405</v>
      </c>
      <c r="BU775" s="3" t="str">
        <f t="shared" si="186"/>
        <v>89. PRODUCE THE CHEMICAL</v>
      </c>
      <c r="BV775" s="3" t="str">
        <f t="shared" si="186"/>
        <v/>
      </c>
      <c r="BW775" s="3" t="str">
        <f t="shared" si="186"/>
        <v>91. ON-SITE USE OF THE CHEMICAL</v>
      </c>
      <c r="BX775" s="3" t="str">
        <f t="shared" si="186"/>
        <v/>
      </c>
      <c r="BY775" s="3" t="str">
        <f t="shared" si="186"/>
        <v>93. AS A BYPRODUCT</v>
      </c>
      <c r="BZ775" s="3" t="str">
        <f t="shared" si="186"/>
        <v/>
      </c>
      <c r="CA775" s="3" t="str">
        <f t="shared" si="186"/>
        <v>95. USED AS A REACTANT</v>
      </c>
      <c r="CB775" s="3" t="str">
        <f t="shared" si="185"/>
        <v/>
      </c>
      <c r="CC775" s="3" t="str">
        <f t="shared" si="185"/>
        <v/>
      </c>
      <c r="CD775" s="3" t="str">
        <f t="shared" si="185"/>
        <v/>
      </c>
      <c r="CE775" s="3" t="str">
        <f t="shared" si="185"/>
        <v/>
      </c>
      <c r="CF775" s="3" t="str">
        <f t="shared" si="185"/>
        <v/>
      </c>
      <c r="CG775" s="3" t="str">
        <f t="shared" si="191"/>
        <v/>
      </c>
      <c r="CH775" s="3" t="str">
        <f t="shared" si="191"/>
        <v/>
      </c>
      <c r="CI775" s="3" t="str">
        <f t="shared" si="191"/>
        <v/>
      </c>
      <c r="CJ775" s="3" t="str">
        <f t="shared" si="191"/>
        <v/>
      </c>
      <c r="CK775" s="3" t="str">
        <f t="shared" si="191"/>
        <v/>
      </c>
      <c r="CL775" s="3" t="str">
        <f t="shared" si="191"/>
        <v/>
      </c>
      <c r="CM775" s="3" t="str">
        <f t="shared" si="191"/>
        <v/>
      </c>
      <c r="CN775" s="3" t="str">
        <f t="shared" si="191"/>
        <v/>
      </c>
      <c r="CO775" s="3" t="str">
        <f t="shared" si="191"/>
        <v/>
      </c>
      <c r="CP775" s="3" t="str">
        <f t="shared" si="184"/>
        <v/>
      </c>
      <c r="CQ775" s="3" t="str">
        <f t="shared" si="184"/>
        <v/>
      </c>
      <c r="CR775" s="3" t="str">
        <f t="shared" si="184"/>
        <v/>
      </c>
      <c r="CS775" s="3" t="str">
        <f t="shared" si="184"/>
        <v/>
      </c>
      <c r="CT775" s="3" t="str">
        <f t="shared" si="184"/>
        <v/>
      </c>
      <c r="CU775" s="3" t="str">
        <f t="shared" si="184"/>
        <v/>
      </c>
      <c r="CV775" s="3" t="str">
        <f t="shared" si="184"/>
        <v/>
      </c>
      <c r="CW775" s="3" t="str">
        <f t="shared" si="184"/>
        <v/>
      </c>
      <c r="CX775" s="3" t="str">
        <f t="shared" si="184"/>
        <v/>
      </c>
      <c r="CY775" s="3" t="str">
        <f t="shared" si="184"/>
        <v/>
      </c>
      <c r="CZ775" s="3" t="str">
        <f t="shared" si="184"/>
        <v/>
      </c>
      <c r="DA775" s="3" t="str">
        <f t="shared" si="184"/>
        <v/>
      </c>
      <c r="DB775" s="3" t="str">
        <f t="shared" si="184"/>
        <v/>
      </c>
      <c r="DC775" s="3" t="str">
        <f t="shared" si="184"/>
        <v/>
      </c>
      <c r="DD775" s="3" t="str">
        <f t="shared" si="190"/>
        <v/>
      </c>
      <c r="DE775" s="3" t="str">
        <f t="shared" si="190"/>
        <v/>
      </c>
      <c r="DF775" s="3" t="str">
        <f t="shared" si="190"/>
        <v/>
      </c>
      <c r="DG775" s="3" t="str">
        <f t="shared" si="187"/>
        <v/>
      </c>
      <c r="DH775" s="3" t="str">
        <f t="shared" si="187"/>
        <v/>
      </c>
      <c r="DI775" s="3" t="str">
        <f t="shared" ref="DI775:DS798" si="193">IF(BG775="Yes", DI$1,"")</f>
        <v/>
      </c>
      <c r="DJ775" s="3" t="str">
        <f t="shared" si="193"/>
        <v/>
      </c>
      <c r="DK775" s="3" t="str">
        <f t="shared" si="193"/>
        <v/>
      </c>
      <c r="DL775" s="3" t="str">
        <f t="shared" si="193"/>
        <v/>
      </c>
      <c r="DM775" s="3" t="str">
        <f t="shared" si="193"/>
        <v/>
      </c>
      <c r="DN775" s="3" t="str">
        <f t="shared" si="193"/>
        <v/>
      </c>
      <c r="DO775" s="3" t="str">
        <f t="shared" si="193"/>
        <v/>
      </c>
      <c r="DP775" s="3" t="str">
        <f t="shared" si="193"/>
        <v/>
      </c>
      <c r="DQ775" s="3" t="str">
        <f t="shared" si="193"/>
        <v/>
      </c>
      <c r="DR775" s="3" t="str">
        <f t="shared" si="193"/>
        <v/>
      </c>
      <c r="DS775" s="3" t="str">
        <f t="shared" si="193"/>
        <v/>
      </c>
      <c r="DT775" s="3" t="str">
        <f t="shared" si="189"/>
        <v/>
      </c>
      <c r="DU775" s="3" t="str">
        <f t="shared" si="189"/>
        <v/>
      </c>
      <c r="DV775" s="3" t="str">
        <f t="shared" si="189"/>
        <v/>
      </c>
    </row>
    <row r="776" spans="1:126" ht="75">
      <c r="A776" t="s">
        <v>115</v>
      </c>
      <c r="B776">
        <v>2018</v>
      </c>
      <c r="C776" t="s">
        <v>114</v>
      </c>
      <c r="D776">
        <v>106990</v>
      </c>
      <c r="E776" s="31">
        <v>1318217208798</v>
      </c>
      <c r="F776" t="s">
        <v>1072</v>
      </c>
      <c r="G776">
        <v>324110</v>
      </c>
      <c r="H776" t="s">
        <v>1073</v>
      </c>
      <c r="I776" t="s">
        <v>1069</v>
      </c>
      <c r="J776" t="s">
        <v>1070</v>
      </c>
      <c r="K776" t="s">
        <v>148</v>
      </c>
      <c r="L776">
        <v>77463</v>
      </c>
      <c r="M776" s="3" t="str">
        <f t="shared" si="192"/>
        <v>89. PRODUCE THE CHEMICAL, 91. ON-SITE USE OF THE CHEMICAL, 93. AS A BYPRODUCT, 95. USED AS A REACTANT, 100. P199  OTHER</v>
      </c>
      <c r="N776" s="3" t="s">
        <v>1419</v>
      </c>
      <c r="O776" s="3" t="s">
        <v>1409</v>
      </c>
      <c r="P776">
        <v>800</v>
      </c>
      <c r="Q776">
        <v>2260</v>
      </c>
      <c r="R776">
        <v>3060</v>
      </c>
      <c r="S776" s="3" t="s">
        <v>1407</v>
      </c>
      <c r="T776" s="3" t="s">
        <v>1405</v>
      </c>
      <c r="U776" s="3" t="s">
        <v>1407</v>
      </c>
      <c r="V776" s="3" t="s">
        <v>1405</v>
      </c>
      <c r="W776" s="3" t="s">
        <v>1407</v>
      </c>
      <c r="X776" s="3" t="s">
        <v>1405</v>
      </c>
      <c r="Y776" s="3" t="s">
        <v>1407</v>
      </c>
      <c r="Z776" s="3" t="s">
        <v>1405</v>
      </c>
      <c r="AA776" s="3" t="s">
        <v>1405</v>
      </c>
      <c r="AB776" s="3" t="s">
        <v>1405</v>
      </c>
      <c r="AC776" s="3" t="s">
        <v>1405</v>
      </c>
      <c r="AD776" s="3" t="s">
        <v>1407</v>
      </c>
      <c r="AE776" s="3" t="s">
        <v>1405</v>
      </c>
      <c r="AF776" s="3" t="s">
        <v>1405</v>
      </c>
      <c r="AG776" s="3" t="s">
        <v>1405</v>
      </c>
      <c r="AH776" s="3" t="s">
        <v>1405</v>
      </c>
      <c r="AI776" s="3" t="s">
        <v>1405</v>
      </c>
      <c r="AJ776" s="3" t="s">
        <v>1405</v>
      </c>
      <c r="AK776" s="3" t="s">
        <v>1405</v>
      </c>
      <c r="AL776" s="3" t="s">
        <v>1405</v>
      </c>
      <c r="AM776" s="3" t="s">
        <v>1405</v>
      </c>
      <c r="AN776" s="3" t="s">
        <v>1405</v>
      </c>
      <c r="AO776" s="3" t="s">
        <v>1405</v>
      </c>
      <c r="AP776" s="3" t="s">
        <v>1405</v>
      </c>
      <c r="AQ776" s="3" t="s">
        <v>1405</v>
      </c>
      <c r="AR776" s="3" t="s">
        <v>1405</v>
      </c>
      <c r="AS776" s="3" t="s">
        <v>1405</v>
      </c>
      <c r="AT776" s="3" t="s">
        <v>1405</v>
      </c>
      <c r="AU776" s="3" t="s">
        <v>1405</v>
      </c>
      <c r="AV776" s="3" t="s">
        <v>1405</v>
      </c>
      <c r="AW776" s="3" t="s">
        <v>1405</v>
      </c>
      <c r="AX776" s="3" t="s">
        <v>1405</v>
      </c>
      <c r="AY776" s="3" t="s">
        <v>1405</v>
      </c>
      <c r="AZ776" s="3" t="s">
        <v>1405</v>
      </c>
      <c r="BA776" s="3" t="s">
        <v>1405</v>
      </c>
      <c r="BB776" s="3" t="s">
        <v>1405</v>
      </c>
      <c r="BC776" s="3" t="s">
        <v>1405</v>
      </c>
      <c r="BD776" s="3" t="s">
        <v>1405</v>
      </c>
      <c r="BE776" s="3" t="s">
        <v>1405</v>
      </c>
      <c r="BF776" s="3" t="s">
        <v>1405</v>
      </c>
      <c r="BG776" s="3" t="s">
        <v>1405</v>
      </c>
      <c r="BH776" s="3" t="s">
        <v>1405</v>
      </c>
      <c r="BI776" s="3" t="s">
        <v>1405</v>
      </c>
      <c r="BJ776" s="3" t="s">
        <v>1405</v>
      </c>
      <c r="BK776" s="3" t="s">
        <v>1405</v>
      </c>
      <c r="BL776" s="3" t="s">
        <v>1405</v>
      </c>
      <c r="BM776" s="3" t="s">
        <v>1405</v>
      </c>
      <c r="BN776" s="3" t="s">
        <v>1405</v>
      </c>
      <c r="BO776" s="3" t="s">
        <v>1405</v>
      </c>
      <c r="BP776" s="3" t="s">
        <v>1405</v>
      </c>
      <c r="BQ776" s="3" t="s">
        <v>1405</v>
      </c>
      <c r="BR776" s="3" t="s">
        <v>1405</v>
      </c>
      <c r="BS776" s="3" t="s">
        <v>1405</v>
      </c>
      <c r="BT776" s="3" t="s">
        <v>1405</v>
      </c>
      <c r="BU776" s="3" t="str">
        <f t="shared" si="186"/>
        <v>89. PRODUCE THE CHEMICAL</v>
      </c>
      <c r="BV776" s="3" t="str">
        <f t="shared" si="186"/>
        <v/>
      </c>
      <c r="BW776" s="3" t="str">
        <f t="shared" si="186"/>
        <v>91. ON-SITE USE OF THE CHEMICAL</v>
      </c>
      <c r="BX776" s="3" t="str">
        <f t="shared" si="186"/>
        <v/>
      </c>
      <c r="BY776" s="3" t="str">
        <f t="shared" si="186"/>
        <v>93. AS A BYPRODUCT</v>
      </c>
      <c r="BZ776" s="3" t="str">
        <f t="shared" si="186"/>
        <v/>
      </c>
      <c r="CA776" s="3" t="str">
        <f t="shared" si="186"/>
        <v>95. USED AS A REACTANT</v>
      </c>
      <c r="CB776" s="3" t="str">
        <f t="shared" si="185"/>
        <v/>
      </c>
      <c r="CC776" s="3" t="str">
        <f t="shared" si="185"/>
        <v/>
      </c>
      <c r="CD776" s="3" t="str">
        <f t="shared" si="185"/>
        <v/>
      </c>
      <c r="CE776" s="3" t="str">
        <f t="shared" si="185"/>
        <v/>
      </c>
      <c r="CF776" s="3" t="str">
        <f t="shared" si="185"/>
        <v>100. P199  OTHER</v>
      </c>
      <c r="CG776" s="3" t="str">
        <f t="shared" si="191"/>
        <v/>
      </c>
      <c r="CH776" s="3" t="str">
        <f t="shared" si="191"/>
        <v/>
      </c>
      <c r="CI776" s="3" t="str">
        <f t="shared" si="191"/>
        <v/>
      </c>
      <c r="CJ776" s="3" t="str">
        <f t="shared" si="191"/>
        <v/>
      </c>
      <c r="CK776" s="3" t="str">
        <f t="shared" si="191"/>
        <v/>
      </c>
      <c r="CL776" s="3" t="str">
        <f t="shared" si="191"/>
        <v/>
      </c>
      <c r="CM776" s="3" t="str">
        <f t="shared" si="191"/>
        <v/>
      </c>
      <c r="CN776" s="3" t="str">
        <f t="shared" si="191"/>
        <v/>
      </c>
      <c r="CO776" s="3" t="str">
        <f t="shared" si="191"/>
        <v/>
      </c>
      <c r="CP776" s="3" t="str">
        <f t="shared" si="184"/>
        <v/>
      </c>
      <c r="CQ776" s="3" t="str">
        <f t="shared" si="184"/>
        <v/>
      </c>
      <c r="CR776" s="3" t="str">
        <f t="shared" si="184"/>
        <v/>
      </c>
      <c r="CS776" s="3" t="str">
        <f t="shared" si="184"/>
        <v/>
      </c>
      <c r="CT776" s="3" t="str">
        <f t="shared" si="184"/>
        <v/>
      </c>
      <c r="CU776" s="3" t="str">
        <f t="shared" si="184"/>
        <v/>
      </c>
      <c r="CV776" s="3" t="str">
        <f t="shared" si="184"/>
        <v/>
      </c>
      <c r="CW776" s="3" t="str">
        <f t="shared" si="184"/>
        <v/>
      </c>
      <c r="CX776" s="3" t="str">
        <f t="shared" si="184"/>
        <v/>
      </c>
      <c r="CY776" s="3" t="str">
        <f t="shared" si="184"/>
        <v/>
      </c>
      <c r="CZ776" s="3" t="str">
        <f t="shared" si="184"/>
        <v/>
      </c>
      <c r="DA776" s="3" t="str">
        <f t="shared" si="184"/>
        <v/>
      </c>
      <c r="DB776" s="3" t="str">
        <f t="shared" si="184"/>
        <v/>
      </c>
      <c r="DC776" s="3" t="str">
        <f t="shared" si="184"/>
        <v/>
      </c>
      <c r="DD776" s="3" t="str">
        <f t="shared" si="190"/>
        <v/>
      </c>
      <c r="DE776" s="3" t="str">
        <f t="shared" si="190"/>
        <v/>
      </c>
      <c r="DF776" s="3" t="str">
        <f t="shared" si="190"/>
        <v/>
      </c>
      <c r="DG776" s="3" t="str">
        <f t="shared" si="190"/>
        <v/>
      </c>
      <c r="DH776" s="3" t="str">
        <f t="shared" si="190"/>
        <v/>
      </c>
      <c r="DI776" s="3" t="str">
        <f t="shared" si="193"/>
        <v/>
      </c>
      <c r="DJ776" s="3" t="str">
        <f t="shared" si="193"/>
        <v/>
      </c>
      <c r="DK776" s="3" t="str">
        <f t="shared" si="193"/>
        <v/>
      </c>
      <c r="DL776" s="3" t="str">
        <f t="shared" si="193"/>
        <v/>
      </c>
      <c r="DM776" s="3" t="str">
        <f t="shared" si="193"/>
        <v/>
      </c>
      <c r="DN776" s="3" t="str">
        <f t="shared" si="193"/>
        <v/>
      </c>
      <c r="DO776" s="3" t="str">
        <f t="shared" si="193"/>
        <v/>
      </c>
      <c r="DP776" s="3" t="str">
        <f t="shared" si="193"/>
        <v/>
      </c>
      <c r="DQ776" s="3" t="str">
        <f t="shared" si="193"/>
        <v/>
      </c>
      <c r="DR776" s="3" t="str">
        <f t="shared" si="193"/>
        <v/>
      </c>
      <c r="DS776" s="3" t="str">
        <f t="shared" si="193"/>
        <v/>
      </c>
      <c r="DT776" s="3" t="str">
        <f t="shared" si="189"/>
        <v/>
      </c>
      <c r="DU776" s="3" t="str">
        <f t="shared" si="189"/>
        <v/>
      </c>
      <c r="DV776" s="3" t="str">
        <f t="shared" si="189"/>
        <v/>
      </c>
    </row>
    <row r="777" spans="1:126" ht="75">
      <c r="A777" t="s">
        <v>115</v>
      </c>
      <c r="B777">
        <v>2019</v>
      </c>
      <c r="C777" t="s">
        <v>114</v>
      </c>
      <c r="D777">
        <v>106990</v>
      </c>
      <c r="E777" s="31">
        <v>1319218334732</v>
      </c>
      <c r="F777" t="s">
        <v>1072</v>
      </c>
      <c r="G777">
        <v>324110</v>
      </c>
      <c r="H777" t="s">
        <v>1073</v>
      </c>
      <c r="I777" t="s">
        <v>1069</v>
      </c>
      <c r="J777" t="s">
        <v>1070</v>
      </c>
      <c r="K777" t="s">
        <v>148</v>
      </c>
      <c r="L777">
        <v>77463</v>
      </c>
      <c r="M777" s="3" t="str">
        <f t="shared" si="192"/>
        <v>89. PRODUCE THE CHEMICAL, 91. ON-SITE USE OF THE CHEMICAL, 93. AS A BYPRODUCT, 95. USED AS A REACTANT, 100. P199  OTHER</v>
      </c>
      <c r="N777" s="3" t="s">
        <v>1419</v>
      </c>
      <c r="O777" s="3" t="s">
        <v>1409</v>
      </c>
      <c r="P777">
        <v>1000</v>
      </c>
      <c r="Q777">
        <v>2233</v>
      </c>
      <c r="R777">
        <v>3233</v>
      </c>
      <c r="S777" s="3" t="s">
        <v>1407</v>
      </c>
      <c r="T777" s="3" t="s">
        <v>1405</v>
      </c>
      <c r="U777" s="3" t="s">
        <v>1407</v>
      </c>
      <c r="V777" s="3" t="s">
        <v>1405</v>
      </c>
      <c r="W777" s="3" t="s">
        <v>1407</v>
      </c>
      <c r="X777" s="3" t="s">
        <v>1405</v>
      </c>
      <c r="Y777" s="3" t="s">
        <v>1407</v>
      </c>
      <c r="Z777" s="3" t="s">
        <v>1405</v>
      </c>
      <c r="AA777" s="3" t="s">
        <v>1405</v>
      </c>
      <c r="AB777" s="3" t="s">
        <v>1405</v>
      </c>
      <c r="AC777" s="3" t="s">
        <v>1405</v>
      </c>
      <c r="AD777" s="3" t="s">
        <v>1407</v>
      </c>
      <c r="AE777" s="3" t="s">
        <v>1405</v>
      </c>
      <c r="AF777" s="3" t="s">
        <v>1405</v>
      </c>
      <c r="AG777" s="3" t="s">
        <v>1405</v>
      </c>
      <c r="AH777" s="3" t="s">
        <v>1405</v>
      </c>
      <c r="AI777" s="3" t="s">
        <v>1405</v>
      </c>
      <c r="AJ777" s="3" t="s">
        <v>1405</v>
      </c>
      <c r="AK777" s="3" t="s">
        <v>1405</v>
      </c>
      <c r="AL777" s="3" t="s">
        <v>1405</v>
      </c>
      <c r="AM777" s="3" t="s">
        <v>1405</v>
      </c>
      <c r="AN777" s="3" t="s">
        <v>1405</v>
      </c>
      <c r="AO777" s="3" t="s">
        <v>1405</v>
      </c>
      <c r="AP777" s="3" t="s">
        <v>1405</v>
      </c>
      <c r="AQ777" s="3" t="s">
        <v>1405</v>
      </c>
      <c r="AR777" s="3" t="s">
        <v>1405</v>
      </c>
      <c r="AS777" s="3" t="s">
        <v>1405</v>
      </c>
      <c r="AT777" s="3" t="s">
        <v>1405</v>
      </c>
      <c r="AU777" s="3" t="s">
        <v>1405</v>
      </c>
      <c r="AV777" s="3" t="s">
        <v>1405</v>
      </c>
      <c r="AW777" s="3" t="s">
        <v>1405</v>
      </c>
      <c r="AX777" s="3" t="s">
        <v>1405</v>
      </c>
      <c r="AY777" s="3" t="s">
        <v>1405</v>
      </c>
      <c r="AZ777" s="3" t="s">
        <v>1405</v>
      </c>
      <c r="BA777" s="3" t="s">
        <v>1405</v>
      </c>
      <c r="BB777" s="3" t="s">
        <v>1405</v>
      </c>
      <c r="BC777" s="3" t="s">
        <v>1405</v>
      </c>
      <c r="BD777" s="3" t="s">
        <v>1405</v>
      </c>
      <c r="BE777" s="3" t="s">
        <v>1405</v>
      </c>
      <c r="BF777" s="3" t="s">
        <v>1405</v>
      </c>
      <c r="BG777" s="3" t="s">
        <v>1405</v>
      </c>
      <c r="BH777" s="3" t="s">
        <v>1405</v>
      </c>
      <c r="BI777" s="3" t="s">
        <v>1405</v>
      </c>
      <c r="BJ777" s="3" t="s">
        <v>1405</v>
      </c>
      <c r="BK777" s="3" t="s">
        <v>1405</v>
      </c>
      <c r="BL777" s="3" t="s">
        <v>1405</v>
      </c>
      <c r="BM777" s="3" t="s">
        <v>1405</v>
      </c>
      <c r="BN777" s="3" t="s">
        <v>1405</v>
      </c>
      <c r="BO777" s="3" t="s">
        <v>1405</v>
      </c>
      <c r="BP777" s="3" t="s">
        <v>1405</v>
      </c>
      <c r="BQ777" s="3" t="s">
        <v>1405</v>
      </c>
      <c r="BR777" s="3" t="s">
        <v>1405</v>
      </c>
      <c r="BS777" s="3" t="s">
        <v>1405</v>
      </c>
      <c r="BT777" s="3" t="s">
        <v>1405</v>
      </c>
      <c r="BU777" s="3" t="str">
        <f t="shared" si="186"/>
        <v>89. PRODUCE THE CHEMICAL</v>
      </c>
      <c r="BV777" s="3" t="str">
        <f t="shared" si="186"/>
        <v/>
      </c>
      <c r="BW777" s="3" t="str">
        <f t="shared" si="186"/>
        <v>91. ON-SITE USE OF THE CHEMICAL</v>
      </c>
      <c r="BX777" s="3" t="str">
        <f t="shared" si="186"/>
        <v/>
      </c>
      <c r="BY777" s="3" t="str">
        <f t="shared" si="186"/>
        <v>93. AS A BYPRODUCT</v>
      </c>
      <c r="BZ777" s="3" t="str">
        <f t="shared" si="186"/>
        <v/>
      </c>
      <c r="CA777" s="3" t="str">
        <f t="shared" si="186"/>
        <v>95. USED AS A REACTANT</v>
      </c>
      <c r="CB777" s="3" t="str">
        <f t="shared" si="185"/>
        <v/>
      </c>
      <c r="CC777" s="3" t="str">
        <f t="shared" si="185"/>
        <v/>
      </c>
      <c r="CD777" s="3" t="str">
        <f t="shared" si="185"/>
        <v/>
      </c>
      <c r="CE777" s="3" t="str">
        <f t="shared" si="185"/>
        <v/>
      </c>
      <c r="CF777" s="3" t="str">
        <f t="shared" si="185"/>
        <v>100. P199  OTHER</v>
      </c>
      <c r="CG777" s="3" t="str">
        <f t="shared" si="191"/>
        <v/>
      </c>
      <c r="CH777" s="3" t="str">
        <f t="shared" si="191"/>
        <v/>
      </c>
      <c r="CI777" s="3" t="str">
        <f t="shared" si="191"/>
        <v/>
      </c>
      <c r="CJ777" s="3" t="str">
        <f t="shared" si="191"/>
        <v/>
      </c>
      <c r="CK777" s="3" t="str">
        <f t="shared" si="191"/>
        <v/>
      </c>
      <c r="CL777" s="3" t="str">
        <f t="shared" si="191"/>
        <v/>
      </c>
      <c r="CM777" s="3" t="str">
        <f t="shared" si="191"/>
        <v/>
      </c>
      <c r="CN777" s="3" t="str">
        <f t="shared" si="191"/>
        <v/>
      </c>
      <c r="CO777" s="3" t="str">
        <f t="shared" si="191"/>
        <v/>
      </c>
      <c r="CP777" s="3" t="str">
        <f t="shared" si="184"/>
        <v/>
      </c>
      <c r="CQ777" s="3" t="str">
        <f t="shared" si="184"/>
        <v/>
      </c>
      <c r="CR777" s="3" t="str">
        <f t="shared" si="184"/>
        <v/>
      </c>
      <c r="CS777" s="3" t="str">
        <f t="shared" si="184"/>
        <v/>
      </c>
      <c r="CT777" s="3" t="str">
        <f t="shared" si="184"/>
        <v/>
      </c>
      <c r="CU777" s="3" t="str">
        <f t="shared" si="184"/>
        <v/>
      </c>
      <c r="CV777" s="3" t="str">
        <f t="shared" si="184"/>
        <v/>
      </c>
      <c r="CW777" s="3" t="str">
        <f t="shared" si="184"/>
        <v/>
      </c>
      <c r="CX777" s="3" t="str">
        <f t="shared" si="184"/>
        <v/>
      </c>
      <c r="CY777" s="3" t="str">
        <f t="shared" si="184"/>
        <v/>
      </c>
      <c r="CZ777" s="3" t="str">
        <f t="shared" si="184"/>
        <v/>
      </c>
      <c r="DA777" s="3" t="str">
        <f t="shared" si="184"/>
        <v/>
      </c>
      <c r="DB777" s="3" t="str">
        <f t="shared" si="184"/>
        <v/>
      </c>
      <c r="DC777" s="3" t="str">
        <f t="shared" si="184"/>
        <v/>
      </c>
      <c r="DD777" s="3" t="str">
        <f t="shared" si="190"/>
        <v/>
      </c>
      <c r="DE777" s="3" t="str">
        <f t="shared" si="190"/>
        <v/>
      </c>
      <c r="DF777" s="3" t="str">
        <f t="shared" si="190"/>
        <v/>
      </c>
      <c r="DG777" s="3" t="str">
        <f t="shared" si="190"/>
        <v/>
      </c>
      <c r="DH777" s="3" t="str">
        <f t="shared" si="190"/>
        <v/>
      </c>
      <c r="DI777" s="3" t="str">
        <f t="shared" si="193"/>
        <v/>
      </c>
      <c r="DJ777" s="3" t="str">
        <f t="shared" si="193"/>
        <v/>
      </c>
      <c r="DK777" s="3" t="str">
        <f t="shared" si="193"/>
        <v/>
      </c>
      <c r="DL777" s="3" t="str">
        <f t="shared" si="193"/>
        <v/>
      </c>
      <c r="DM777" s="3" t="str">
        <f t="shared" si="193"/>
        <v/>
      </c>
      <c r="DN777" s="3" t="str">
        <f t="shared" si="193"/>
        <v/>
      </c>
      <c r="DO777" s="3" t="str">
        <f t="shared" si="193"/>
        <v/>
      </c>
      <c r="DP777" s="3" t="str">
        <f t="shared" si="193"/>
        <v/>
      </c>
      <c r="DQ777" s="3" t="str">
        <f t="shared" si="193"/>
        <v/>
      </c>
      <c r="DR777" s="3" t="str">
        <f t="shared" si="193"/>
        <v/>
      </c>
      <c r="DS777" s="3" t="str">
        <f t="shared" si="193"/>
        <v/>
      </c>
      <c r="DT777" s="3" t="str">
        <f t="shared" si="189"/>
        <v/>
      </c>
      <c r="DU777" s="3" t="str">
        <f t="shared" si="189"/>
        <v/>
      </c>
      <c r="DV777" s="3" t="str">
        <f t="shared" si="189"/>
        <v/>
      </c>
    </row>
    <row r="778" spans="1:126" ht="75">
      <c r="A778" t="s">
        <v>115</v>
      </c>
      <c r="B778">
        <v>2020</v>
      </c>
      <c r="C778" t="s">
        <v>114</v>
      </c>
      <c r="D778">
        <v>106990</v>
      </c>
      <c r="E778" s="31">
        <v>1320219269204</v>
      </c>
      <c r="F778" t="s">
        <v>1072</v>
      </c>
      <c r="G778">
        <v>324110</v>
      </c>
      <c r="H778" t="s">
        <v>1073</v>
      </c>
      <c r="I778" t="s">
        <v>1069</v>
      </c>
      <c r="J778" t="s">
        <v>1070</v>
      </c>
      <c r="K778" t="s">
        <v>148</v>
      </c>
      <c r="L778">
        <v>77463</v>
      </c>
      <c r="M778" s="3" t="str">
        <f t="shared" si="192"/>
        <v>89. PRODUCE THE CHEMICAL, 94. AS A MANUFACTURED IMPURITY</v>
      </c>
      <c r="N778" s="3" t="s">
        <v>1419</v>
      </c>
      <c r="O778" s="3" t="s">
        <v>1409</v>
      </c>
      <c r="P778">
        <v>1702</v>
      </c>
      <c r="Q778">
        <v>2326</v>
      </c>
      <c r="R778">
        <v>4028</v>
      </c>
      <c r="S778" s="3" t="s">
        <v>1407</v>
      </c>
      <c r="T778" s="3" t="s">
        <v>1405</v>
      </c>
      <c r="U778" s="3" t="s">
        <v>1405</v>
      </c>
      <c r="V778" s="3" t="s">
        <v>1405</v>
      </c>
      <c r="W778" s="3" t="s">
        <v>1405</v>
      </c>
      <c r="X778" s="3" t="s">
        <v>1407</v>
      </c>
      <c r="Y778" s="3" t="s">
        <v>1405</v>
      </c>
      <c r="Z778" s="3" t="s">
        <v>1405</v>
      </c>
      <c r="AA778" s="3" t="s">
        <v>1405</v>
      </c>
      <c r="AB778" s="3" t="s">
        <v>1405</v>
      </c>
      <c r="AC778" s="3" t="s">
        <v>1405</v>
      </c>
      <c r="AD778" s="3" t="s">
        <v>1405</v>
      </c>
      <c r="AE778" s="3" t="s">
        <v>1405</v>
      </c>
      <c r="AF778" s="3" t="s">
        <v>1405</v>
      </c>
      <c r="AG778" s="3" t="s">
        <v>1405</v>
      </c>
      <c r="AH778" s="3" t="s">
        <v>1405</v>
      </c>
      <c r="AI778" s="3" t="s">
        <v>1405</v>
      </c>
      <c r="AJ778" s="3" t="s">
        <v>1405</v>
      </c>
      <c r="AK778" s="3" t="s">
        <v>1405</v>
      </c>
      <c r="AL778" s="3" t="s">
        <v>1405</v>
      </c>
      <c r="AM778" s="3" t="s">
        <v>1405</v>
      </c>
      <c r="AN778" s="3" t="s">
        <v>1405</v>
      </c>
      <c r="AO778" s="3" t="s">
        <v>1405</v>
      </c>
      <c r="AP778" s="3" t="s">
        <v>1405</v>
      </c>
      <c r="AQ778" s="3" t="s">
        <v>1405</v>
      </c>
      <c r="AR778" s="3" t="s">
        <v>1405</v>
      </c>
      <c r="AS778" s="3" t="s">
        <v>1405</v>
      </c>
      <c r="AT778" s="3" t="s">
        <v>1405</v>
      </c>
      <c r="AU778" s="3" t="s">
        <v>1405</v>
      </c>
      <c r="AV778" s="3" t="s">
        <v>1405</v>
      </c>
      <c r="AW778" s="3" t="s">
        <v>1405</v>
      </c>
      <c r="AX778" s="3" t="s">
        <v>1405</v>
      </c>
      <c r="AY778" s="3" t="s">
        <v>1405</v>
      </c>
      <c r="AZ778" s="3" t="s">
        <v>1405</v>
      </c>
      <c r="BA778" s="3" t="s">
        <v>1405</v>
      </c>
      <c r="BB778" s="3" t="s">
        <v>1405</v>
      </c>
      <c r="BC778" s="3" t="s">
        <v>1405</v>
      </c>
      <c r="BD778" s="3" t="s">
        <v>1405</v>
      </c>
      <c r="BE778" s="3" t="s">
        <v>1405</v>
      </c>
      <c r="BF778" s="3" t="s">
        <v>1405</v>
      </c>
      <c r="BG778" s="3" t="s">
        <v>1405</v>
      </c>
      <c r="BH778" s="3" t="s">
        <v>1405</v>
      </c>
      <c r="BI778" s="3" t="s">
        <v>1405</v>
      </c>
      <c r="BJ778" s="3" t="s">
        <v>1405</v>
      </c>
      <c r="BK778" s="3" t="s">
        <v>1405</v>
      </c>
      <c r="BL778" s="3" t="s">
        <v>1405</v>
      </c>
      <c r="BM778" s="3" t="s">
        <v>1405</v>
      </c>
      <c r="BN778" s="3" t="s">
        <v>1405</v>
      </c>
      <c r="BO778" s="3" t="s">
        <v>1405</v>
      </c>
      <c r="BP778" s="3" t="s">
        <v>1405</v>
      </c>
      <c r="BQ778" s="3" t="s">
        <v>1405</v>
      </c>
      <c r="BR778" s="3" t="s">
        <v>1405</v>
      </c>
      <c r="BS778" s="3" t="s">
        <v>1405</v>
      </c>
      <c r="BT778" s="3" t="s">
        <v>1405</v>
      </c>
      <c r="BU778" s="3" t="str">
        <f t="shared" si="186"/>
        <v>89. PRODUCE THE CHEMICAL</v>
      </c>
      <c r="BV778" s="3" t="str">
        <f t="shared" si="186"/>
        <v/>
      </c>
      <c r="BW778" s="3" t="str">
        <f t="shared" si="186"/>
        <v/>
      </c>
      <c r="BX778" s="3" t="str">
        <f t="shared" si="186"/>
        <v/>
      </c>
      <c r="BY778" s="3" t="str">
        <f t="shared" si="186"/>
        <v/>
      </c>
      <c r="BZ778" s="3" t="str">
        <f t="shared" si="186"/>
        <v>94. AS A MANUFACTURED IMPURITY</v>
      </c>
      <c r="CA778" s="3" t="str">
        <f t="shared" si="186"/>
        <v/>
      </c>
      <c r="CB778" s="3" t="str">
        <f t="shared" si="185"/>
        <v/>
      </c>
      <c r="CC778" s="3" t="str">
        <f t="shared" si="185"/>
        <v/>
      </c>
      <c r="CD778" s="3" t="str">
        <f t="shared" si="185"/>
        <v/>
      </c>
      <c r="CE778" s="3" t="str">
        <f t="shared" si="185"/>
        <v/>
      </c>
      <c r="CF778" s="3" t="str">
        <f t="shared" si="185"/>
        <v/>
      </c>
      <c r="CG778" s="3" t="str">
        <f t="shared" si="191"/>
        <v/>
      </c>
      <c r="CH778" s="3" t="str">
        <f t="shared" si="191"/>
        <v/>
      </c>
      <c r="CI778" s="3" t="str">
        <f t="shared" si="191"/>
        <v/>
      </c>
      <c r="CJ778" s="3" t="str">
        <f t="shared" si="191"/>
        <v/>
      </c>
      <c r="CK778" s="3" t="str">
        <f t="shared" si="191"/>
        <v/>
      </c>
      <c r="CL778" s="3" t="str">
        <f t="shared" si="191"/>
        <v/>
      </c>
      <c r="CM778" s="3" t="str">
        <f t="shared" si="191"/>
        <v/>
      </c>
      <c r="CN778" s="3" t="str">
        <f t="shared" si="191"/>
        <v/>
      </c>
      <c r="CO778" s="3" t="str">
        <f t="shared" si="191"/>
        <v/>
      </c>
      <c r="CP778" s="3" t="str">
        <f t="shared" si="184"/>
        <v/>
      </c>
      <c r="CQ778" s="3" t="str">
        <f t="shared" si="184"/>
        <v/>
      </c>
      <c r="CR778" s="3" t="str">
        <f t="shared" si="184"/>
        <v/>
      </c>
      <c r="CS778" s="3" t="str">
        <f t="shared" si="184"/>
        <v/>
      </c>
      <c r="CT778" s="3" t="str">
        <f t="shared" si="184"/>
        <v/>
      </c>
      <c r="CU778" s="3" t="str">
        <f t="shared" si="184"/>
        <v/>
      </c>
      <c r="CV778" s="3" t="str">
        <f t="shared" si="184"/>
        <v/>
      </c>
      <c r="CW778" s="3" t="str">
        <f t="shared" si="184"/>
        <v/>
      </c>
      <c r="CX778" s="3" t="str">
        <f t="shared" si="184"/>
        <v/>
      </c>
      <c r="CY778" s="3" t="str">
        <f t="shared" si="184"/>
        <v/>
      </c>
      <c r="CZ778" s="3" t="str">
        <f t="shared" si="184"/>
        <v/>
      </c>
      <c r="DA778" s="3" t="str">
        <f t="shared" si="184"/>
        <v/>
      </c>
      <c r="DB778" s="3" t="str">
        <f t="shared" si="184"/>
        <v/>
      </c>
      <c r="DC778" s="3" t="str">
        <f t="shared" si="184"/>
        <v/>
      </c>
      <c r="DD778" s="3" t="str">
        <f t="shared" si="190"/>
        <v/>
      </c>
      <c r="DE778" s="3" t="str">
        <f t="shared" si="190"/>
        <v/>
      </c>
      <c r="DF778" s="3" t="str">
        <f t="shared" si="190"/>
        <v/>
      </c>
      <c r="DG778" s="3" t="str">
        <f t="shared" si="190"/>
        <v/>
      </c>
      <c r="DH778" s="3" t="str">
        <f t="shared" si="190"/>
        <v/>
      </c>
      <c r="DI778" s="3" t="str">
        <f t="shared" si="193"/>
        <v/>
      </c>
      <c r="DJ778" s="3" t="str">
        <f t="shared" si="193"/>
        <v/>
      </c>
      <c r="DK778" s="3" t="str">
        <f t="shared" si="193"/>
        <v/>
      </c>
      <c r="DL778" s="3" t="str">
        <f t="shared" si="193"/>
        <v/>
      </c>
      <c r="DM778" s="3" t="str">
        <f t="shared" si="193"/>
        <v/>
      </c>
      <c r="DN778" s="3" t="str">
        <f t="shared" si="193"/>
        <v/>
      </c>
      <c r="DO778" s="3" t="str">
        <f t="shared" si="193"/>
        <v/>
      </c>
      <c r="DP778" s="3" t="str">
        <f t="shared" si="193"/>
        <v/>
      </c>
      <c r="DQ778" s="3" t="str">
        <f t="shared" si="193"/>
        <v/>
      </c>
      <c r="DR778" s="3" t="str">
        <f t="shared" si="193"/>
        <v/>
      </c>
      <c r="DS778" s="3" t="str">
        <f t="shared" si="193"/>
        <v/>
      </c>
      <c r="DT778" s="3" t="str">
        <f t="shared" si="189"/>
        <v/>
      </c>
      <c r="DU778" s="3" t="str">
        <f t="shared" si="189"/>
        <v/>
      </c>
      <c r="DV778" s="3" t="str">
        <f t="shared" si="189"/>
        <v/>
      </c>
    </row>
    <row r="779" spans="1:126" ht="75">
      <c r="A779" t="s">
        <v>115</v>
      </c>
      <c r="B779">
        <v>2021</v>
      </c>
      <c r="C779" t="s">
        <v>114</v>
      </c>
      <c r="D779">
        <v>106990</v>
      </c>
      <c r="E779" s="31">
        <v>1321220493035</v>
      </c>
      <c r="F779" t="s">
        <v>1072</v>
      </c>
      <c r="G779">
        <v>324110</v>
      </c>
      <c r="H779" t="s">
        <v>1073</v>
      </c>
      <c r="I779" t="s">
        <v>1069</v>
      </c>
      <c r="J779" t="s">
        <v>1070</v>
      </c>
      <c r="K779" t="s">
        <v>148</v>
      </c>
      <c r="L779">
        <v>77463</v>
      </c>
      <c r="M779" s="3" t="str">
        <f t="shared" si="192"/>
        <v>89. PRODUCE THE CHEMICAL, 91. ON-SITE USE OF THE CHEMICAL, 93. AS A BYPRODUCT, 95. USED AS A REACTANT, 100. P199  OTHER</v>
      </c>
      <c r="N779" s="3" t="s">
        <v>1419</v>
      </c>
      <c r="O779" s="3" t="s">
        <v>1409</v>
      </c>
      <c r="P779">
        <v>2016</v>
      </c>
      <c r="Q779">
        <v>1968</v>
      </c>
      <c r="R779">
        <v>3984</v>
      </c>
      <c r="S779" s="3" t="s">
        <v>1407</v>
      </c>
      <c r="T779" s="3" t="s">
        <v>1405</v>
      </c>
      <c r="U779" s="3" t="s">
        <v>1407</v>
      </c>
      <c r="V779" s="3" t="s">
        <v>1405</v>
      </c>
      <c r="W779" s="3" t="s">
        <v>1407</v>
      </c>
      <c r="X779" s="3" t="s">
        <v>1405</v>
      </c>
      <c r="Y779" s="3" t="s">
        <v>1407</v>
      </c>
      <c r="Z779" s="3" t="s">
        <v>1405</v>
      </c>
      <c r="AA779" s="3" t="s">
        <v>1405</v>
      </c>
      <c r="AB779" s="3" t="s">
        <v>1405</v>
      </c>
      <c r="AC779" s="3" t="s">
        <v>1405</v>
      </c>
      <c r="AD779" s="3" t="s">
        <v>1407</v>
      </c>
      <c r="AE779" s="3" t="s">
        <v>1405</v>
      </c>
      <c r="AF779" s="3" t="s">
        <v>1405</v>
      </c>
      <c r="AG779" s="3" t="s">
        <v>1405</v>
      </c>
      <c r="AH779" s="3" t="s">
        <v>1405</v>
      </c>
      <c r="AI779" s="3" t="s">
        <v>1405</v>
      </c>
      <c r="AJ779" s="3" t="s">
        <v>1405</v>
      </c>
      <c r="AK779" s="3" t="s">
        <v>1405</v>
      </c>
      <c r="AL779" s="3" t="s">
        <v>1405</v>
      </c>
      <c r="AM779" s="3" t="s">
        <v>1405</v>
      </c>
      <c r="AN779" s="3" t="s">
        <v>1405</v>
      </c>
      <c r="AO779" s="3" t="s">
        <v>1405</v>
      </c>
      <c r="AP779" s="3" t="s">
        <v>1405</v>
      </c>
      <c r="AQ779" s="3" t="s">
        <v>1405</v>
      </c>
      <c r="AR779" s="3" t="s">
        <v>1405</v>
      </c>
      <c r="AS779" s="3" t="s">
        <v>1405</v>
      </c>
      <c r="AT779" s="3" t="s">
        <v>1405</v>
      </c>
      <c r="AU779" s="3" t="s">
        <v>1405</v>
      </c>
      <c r="AV779" s="3" t="s">
        <v>1405</v>
      </c>
      <c r="AW779" s="3" t="s">
        <v>1405</v>
      </c>
      <c r="AX779" s="3" t="s">
        <v>1405</v>
      </c>
      <c r="AY779" s="3" t="s">
        <v>1405</v>
      </c>
      <c r="AZ779" s="3" t="s">
        <v>1405</v>
      </c>
      <c r="BA779" s="3" t="s">
        <v>1405</v>
      </c>
      <c r="BB779" s="3" t="s">
        <v>1405</v>
      </c>
      <c r="BC779" s="3" t="s">
        <v>1405</v>
      </c>
      <c r="BD779" s="3" t="s">
        <v>1405</v>
      </c>
      <c r="BE779" s="3" t="s">
        <v>1405</v>
      </c>
      <c r="BF779" s="3" t="s">
        <v>1405</v>
      </c>
      <c r="BG779" s="3" t="s">
        <v>1405</v>
      </c>
      <c r="BH779" s="3" t="s">
        <v>1405</v>
      </c>
      <c r="BI779" s="3" t="s">
        <v>1405</v>
      </c>
      <c r="BJ779" s="3" t="s">
        <v>1405</v>
      </c>
      <c r="BK779" s="3" t="s">
        <v>1405</v>
      </c>
      <c r="BL779" s="3" t="s">
        <v>1405</v>
      </c>
      <c r="BM779" s="3" t="s">
        <v>1405</v>
      </c>
      <c r="BN779" s="3" t="s">
        <v>1405</v>
      </c>
      <c r="BO779" s="3" t="s">
        <v>1405</v>
      </c>
      <c r="BP779" s="3" t="s">
        <v>1405</v>
      </c>
      <c r="BQ779" s="3" t="s">
        <v>1405</v>
      </c>
      <c r="BR779" s="3" t="s">
        <v>1405</v>
      </c>
      <c r="BS779" s="3" t="s">
        <v>1405</v>
      </c>
      <c r="BT779" s="3" t="s">
        <v>1405</v>
      </c>
      <c r="BU779" s="3" t="str">
        <f t="shared" si="186"/>
        <v>89. PRODUCE THE CHEMICAL</v>
      </c>
      <c r="BV779" s="3" t="str">
        <f t="shared" si="186"/>
        <v/>
      </c>
      <c r="BW779" s="3" t="str">
        <f t="shared" si="186"/>
        <v>91. ON-SITE USE OF THE CHEMICAL</v>
      </c>
      <c r="BX779" s="3" t="str">
        <f t="shared" ref="BX779:CK810" si="194">IF(V779="Yes", BX$1,"")</f>
        <v/>
      </c>
      <c r="BY779" s="3" t="str">
        <f t="shared" si="194"/>
        <v>93. AS A BYPRODUCT</v>
      </c>
      <c r="BZ779" s="3" t="str">
        <f t="shared" si="194"/>
        <v/>
      </c>
      <c r="CA779" s="3" t="str">
        <f t="shared" si="194"/>
        <v>95. USED AS A REACTANT</v>
      </c>
      <c r="CB779" s="3" t="str">
        <f t="shared" si="185"/>
        <v/>
      </c>
      <c r="CC779" s="3" t="str">
        <f t="shared" si="185"/>
        <v/>
      </c>
      <c r="CD779" s="3" t="str">
        <f t="shared" si="185"/>
        <v/>
      </c>
      <c r="CE779" s="3" t="str">
        <f t="shared" si="185"/>
        <v/>
      </c>
      <c r="CF779" s="3" t="str">
        <f t="shared" si="185"/>
        <v>100. P199  OTHER</v>
      </c>
      <c r="CG779" s="3" t="str">
        <f t="shared" si="191"/>
        <v/>
      </c>
      <c r="CH779" s="3" t="str">
        <f t="shared" si="191"/>
        <v/>
      </c>
      <c r="CI779" s="3" t="str">
        <f t="shared" si="191"/>
        <v/>
      </c>
      <c r="CJ779" s="3" t="str">
        <f t="shared" si="191"/>
        <v/>
      </c>
      <c r="CK779" s="3" t="str">
        <f t="shared" si="191"/>
        <v/>
      </c>
      <c r="CL779" s="3" t="str">
        <f t="shared" si="191"/>
        <v/>
      </c>
      <c r="CM779" s="3" t="str">
        <f t="shared" si="191"/>
        <v/>
      </c>
      <c r="CN779" s="3" t="str">
        <f t="shared" si="191"/>
        <v/>
      </c>
      <c r="CO779" s="3" t="str">
        <f t="shared" si="191"/>
        <v/>
      </c>
      <c r="CP779" s="3" t="str">
        <f t="shared" si="184"/>
        <v/>
      </c>
      <c r="CQ779" s="3" t="str">
        <f t="shared" si="184"/>
        <v/>
      </c>
      <c r="CR779" s="3" t="str">
        <f t="shared" si="184"/>
        <v/>
      </c>
      <c r="CS779" s="3" t="str">
        <f t="shared" si="184"/>
        <v/>
      </c>
      <c r="CT779" s="3" t="str">
        <f t="shared" si="184"/>
        <v/>
      </c>
      <c r="CU779" s="3" t="str">
        <f t="shared" si="184"/>
        <v/>
      </c>
      <c r="CV779" s="3" t="str">
        <f t="shared" si="184"/>
        <v/>
      </c>
      <c r="CW779" s="3" t="str">
        <f t="shared" ref="CW779:DF814" si="195">IF(AU779="Yes", CW$1,"")</f>
        <v/>
      </c>
      <c r="CX779" s="3" t="str">
        <f t="shared" si="195"/>
        <v/>
      </c>
      <c r="CY779" s="3" t="str">
        <f t="shared" si="195"/>
        <v/>
      </c>
      <c r="CZ779" s="3" t="str">
        <f t="shared" si="195"/>
        <v/>
      </c>
      <c r="DA779" s="3" t="str">
        <f t="shared" si="195"/>
        <v/>
      </c>
      <c r="DB779" s="3" t="str">
        <f t="shared" si="195"/>
        <v/>
      </c>
      <c r="DC779" s="3" t="str">
        <f t="shared" si="195"/>
        <v/>
      </c>
      <c r="DD779" s="3" t="str">
        <f t="shared" si="190"/>
        <v/>
      </c>
      <c r="DE779" s="3" t="str">
        <f t="shared" si="190"/>
        <v/>
      </c>
      <c r="DF779" s="3" t="str">
        <f t="shared" si="190"/>
        <v/>
      </c>
      <c r="DG779" s="3" t="str">
        <f t="shared" si="190"/>
        <v/>
      </c>
      <c r="DH779" s="3" t="str">
        <f t="shared" si="190"/>
        <v/>
      </c>
      <c r="DI779" s="3" t="str">
        <f t="shared" si="193"/>
        <v/>
      </c>
      <c r="DJ779" s="3" t="str">
        <f t="shared" si="193"/>
        <v/>
      </c>
      <c r="DK779" s="3" t="str">
        <f t="shared" si="193"/>
        <v/>
      </c>
      <c r="DL779" s="3" t="str">
        <f t="shared" si="193"/>
        <v/>
      </c>
      <c r="DM779" s="3" t="str">
        <f t="shared" si="193"/>
        <v/>
      </c>
      <c r="DN779" s="3" t="str">
        <f t="shared" si="193"/>
        <v/>
      </c>
      <c r="DO779" s="3" t="str">
        <f t="shared" si="193"/>
        <v/>
      </c>
      <c r="DP779" s="3" t="str">
        <f t="shared" si="193"/>
        <v/>
      </c>
      <c r="DQ779" s="3" t="str">
        <f t="shared" si="193"/>
        <v/>
      </c>
      <c r="DR779" s="3" t="str">
        <f t="shared" si="193"/>
        <v/>
      </c>
      <c r="DS779" s="3" t="str">
        <f t="shared" si="193"/>
        <v/>
      </c>
      <c r="DT779" s="3" t="str">
        <f t="shared" si="189"/>
        <v/>
      </c>
      <c r="DU779" s="3" t="str">
        <f t="shared" si="189"/>
        <v/>
      </c>
      <c r="DV779" s="3" t="str">
        <f t="shared" si="189"/>
        <v/>
      </c>
    </row>
    <row r="780" spans="1:126" ht="45">
      <c r="A780" t="s">
        <v>115</v>
      </c>
      <c r="B780">
        <v>2016</v>
      </c>
      <c r="C780" t="s">
        <v>114</v>
      </c>
      <c r="D780">
        <v>106990</v>
      </c>
      <c r="E780" s="31">
        <v>1316215654613</v>
      </c>
      <c r="F780" t="s">
        <v>1074</v>
      </c>
      <c r="G780">
        <v>324110</v>
      </c>
      <c r="H780" t="s">
        <v>1075</v>
      </c>
      <c r="I780" t="s">
        <v>1076</v>
      </c>
      <c r="J780" t="s">
        <v>1077</v>
      </c>
      <c r="K780" t="s">
        <v>1060</v>
      </c>
      <c r="L780">
        <v>7036</v>
      </c>
      <c r="M780" s="3" t="str">
        <f t="shared" si="192"/>
        <v>89. PRODUCE THE CHEMICAL, 91. ON-SITE USE OF THE CHEMICAL, 93. AS A BYPRODUCT, 95. USED AS A REACTANT</v>
      </c>
      <c r="N780" s="3" t="s">
        <v>1419</v>
      </c>
      <c r="O780" s="3" t="s">
        <v>1409</v>
      </c>
      <c r="P780">
        <v>7</v>
      </c>
      <c r="Q780">
        <v>0</v>
      </c>
      <c r="R780">
        <v>7</v>
      </c>
      <c r="S780" s="3" t="s">
        <v>1407</v>
      </c>
      <c r="T780" s="3" t="s">
        <v>1405</v>
      </c>
      <c r="U780" s="3" t="s">
        <v>1407</v>
      </c>
      <c r="V780" s="3" t="s">
        <v>1405</v>
      </c>
      <c r="W780" s="3" t="s">
        <v>1407</v>
      </c>
      <c r="X780" s="3" t="s">
        <v>1405</v>
      </c>
      <c r="Y780" s="3" t="s">
        <v>1407</v>
      </c>
      <c r="AE780" s="3" t="s">
        <v>1405</v>
      </c>
      <c r="AR780" s="3" t="s">
        <v>1405</v>
      </c>
      <c r="AS780" s="3" t="s">
        <v>1405</v>
      </c>
      <c r="AT780" s="3" t="s">
        <v>1405</v>
      </c>
      <c r="AV780" s="3" t="s">
        <v>1405</v>
      </c>
      <c r="BD780" s="3" t="s">
        <v>1405</v>
      </c>
      <c r="BK780" s="3" t="s">
        <v>1405</v>
      </c>
      <c r="BU780" s="3" t="str">
        <f t="shared" ref="BU780:CF837" si="196">IF(S780="Yes", BU$1,"")</f>
        <v>89. PRODUCE THE CHEMICAL</v>
      </c>
      <c r="BV780" s="3" t="str">
        <f t="shared" si="196"/>
        <v/>
      </c>
      <c r="BW780" s="3" t="str">
        <f t="shared" si="196"/>
        <v>91. ON-SITE USE OF THE CHEMICAL</v>
      </c>
      <c r="BX780" s="3" t="str">
        <f t="shared" si="194"/>
        <v/>
      </c>
      <c r="BY780" s="3" t="str">
        <f t="shared" si="194"/>
        <v>93. AS A BYPRODUCT</v>
      </c>
      <c r="BZ780" s="3" t="str">
        <f t="shared" si="194"/>
        <v/>
      </c>
      <c r="CA780" s="3" t="str">
        <f t="shared" si="194"/>
        <v>95. USED AS A REACTANT</v>
      </c>
      <c r="CB780" s="3" t="str">
        <f t="shared" si="185"/>
        <v/>
      </c>
      <c r="CC780" s="3" t="str">
        <f t="shared" si="185"/>
        <v/>
      </c>
      <c r="CD780" s="3" t="str">
        <f t="shared" si="185"/>
        <v/>
      </c>
      <c r="CE780" s="3" t="str">
        <f t="shared" si="185"/>
        <v/>
      </c>
      <c r="CF780" s="3" t="str">
        <f t="shared" si="185"/>
        <v/>
      </c>
      <c r="CG780" s="3" t="str">
        <f t="shared" si="191"/>
        <v/>
      </c>
      <c r="CH780" s="3" t="str">
        <f t="shared" si="191"/>
        <v/>
      </c>
      <c r="CI780" s="3" t="str">
        <f t="shared" si="191"/>
        <v/>
      </c>
      <c r="CJ780" s="3" t="str">
        <f t="shared" si="191"/>
        <v/>
      </c>
      <c r="CK780" s="3" t="str">
        <f t="shared" si="191"/>
        <v/>
      </c>
      <c r="CL780" s="3" t="str">
        <f t="shared" si="191"/>
        <v/>
      </c>
      <c r="CM780" s="3" t="str">
        <f t="shared" si="191"/>
        <v/>
      </c>
      <c r="CN780" s="3" t="str">
        <f t="shared" si="191"/>
        <v/>
      </c>
      <c r="CO780" s="3" t="str">
        <f t="shared" si="191"/>
        <v/>
      </c>
      <c r="CP780" s="3" t="str">
        <f t="shared" si="191"/>
        <v/>
      </c>
      <c r="CQ780" s="3" t="str">
        <f t="shared" si="191"/>
        <v/>
      </c>
      <c r="CR780" s="3" t="str">
        <f t="shared" si="191"/>
        <v/>
      </c>
      <c r="CS780" s="3" t="str">
        <f t="shared" si="191"/>
        <v/>
      </c>
      <c r="CT780" s="3" t="str">
        <f t="shared" si="191"/>
        <v/>
      </c>
      <c r="CU780" s="3" t="str">
        <f t="shared" si="191"/>
        <v/>
      </c>
      <c r="CV780" s="3" t="str">
        <f t="shared" si="191"/>
        <v/>
      </c>
      <c r="CW780" s="3" t="str">
        <f t="shared" si="195"/>
        <v/>
      </c>
      <c r="CX780" s="3" t="str">
        <f t="shared" si="195"/>
        <v/>
      </c>
      <c r="CY780" s="3" t="str">
        <f t="shared" si="195"/>
        <v/>
      </c>
      <c r="CZ780" s="3" t="str">
        <f t="shared" si="195"/>
        <v/>
      </c>
      <c r="DA780" s="3" t="str">
        <f t="shared" si="195"/>
        <v/>
      </c>
      <c r="DB780" s="3" t="str">
        <f t="shared" si="195"/>
        <v/>
      </c>
      <c r="DC780" s="3" t="str">
        <f t="shared" si="195"/>
        <v/>
      </c>
      <c r="DD780" s="3" t="str">
        <f t="shared" si="190"/>
        <v/>
      </c>
      <c r="DE780" s="3" t="str">
        <f t="shared" si="190"/>
        <v/>
      </c>
      <c r="DF780" s="3" t="str">
        <f t="shared" si="190"/>
        <v/>
      </c>
      <c r="DG780" s="3" t="str">
        <f t="shared" si="190"/>
        <v/>
      </c>
      <c r="DH780" s="3" t="str">
        <f t="shared" si="190"/>
        <v/>
      </c>
      <c r="DI780" s="3" t="str">
        <f t="shared" si="193"/>
        <v/>
      </c>
      <c r="DJ780" s="3" t="str">
        <f t="shared" si="193"/>
        <v/>
      </c>
      <c r="DK780" s="3" t="str">
        <f t="shared" si="193"/>
        <v/>
      </c>
      <c r="DL780" s="3" t="str">
        <f t="shared" si="193"/>
        <v/>
      </c>
      <c r="DM780" s="3" t="str">
        <f t="shared" si="193"/>
        <v/>
      </c>
      <c r="DN780" s="3" t="str">
        <f t="shared" si="193"/>
        <v/>
      </c>
      <c r="DO780" s="3" t="str">
        <f t="shared" si="193"/>
        <v/>
      </c>
      <c r="DP780" s="3" t="str">
        <f t="shared" si="193"/>
        <v/>
      </c>
      <c r="DQ780" s="3" t="str">
        <f t="shared" si="193"/>
        <v/>
      </c>
      <c r="DR780" s="3" t="str">
        <f t="shared" si="193"/>
        <v/>
      </c>
      <c r="DS780" s="3" t="str">
        <f t="shared" si="193"/>
        <v/>
      </c>
      <c r="DT780" s="3" t="str">
        <f t="shared" si="189"/>
        <v/>
      </c>
      <c r="DU780" s="3" t="str">
        <f t="shared" si="189"/>
        <v/>
      </c>
      <c r="DV780" s="3" t="str">
        <f t="shared" si="189"/>
        <v/>
      </c>
    </row>
    <row r="781" spans="1:126" ht="45">
      <c r="A781" t="s">
        <v>115</v>
      </c>
      <c r="B781">
        <v>2017</v>
      </c>
      <c r="C781" t="s">
        <v>114</v>
      </c>
      <c r="D781">
        <v>106990</v>
      </c>
      <c r="E781" s="31">
        <v>1317216464685</v>
      </c>
      <c r="F781" t="s">
        <v>1074</v>
      </c>
      <c r="G781">
        <v>324110</v>
      </c>
      <c r="H781" t="s">
        <v>1075</v>
      </c>
      <c r="I781" t="s">
        <v>1076</v>
      </c>
      <c r="J781" t="s">
        <v>1077</v>
      </c>
      <c r="K781" t="s">
        <v>1060</v>
      </c>
      <c r="L781">
        <v>7036</v>
      </c>
      <c r="M781" s="3" t="str">
        <f t="shared" si="192"/>
        <v>89. PRODUCE THE CHEMICAL, 91. ON-SITE USE OF THE CHEMICAL, 93. AS A BYPRODUCT, 95. USED AS A REACTANT</v>
      </c>
      <c r="N781" s="3" t="s">
        <v>1419</v>
      </c>
      <c r="O781" s="3" t="s">
        <v>1409</v>
      </c>
      <c r="P781">
        <v>6</v>
      </c>
      <c r="Q781">
        <v>0</v>
      </c>
      <c r="R781">
        <v>6</v>
      </c>
      <c r="S781" s="3" t="s">
        <v>1407</v>
      </c>
      <c r="T781" s="3" t="s">
        <v>1405</v>
      </c>
      <c r="U781" s="3" t="s">
        <v>1407</v>
      </c>
      <c r="V781" s="3" t="s">
        <v>1405</v>
      </c>
      <c r="W781" s="3" t="s">
        <v>1407</v>
      </c>
      <c r="X781" s="3" t="s">
        <v>1405</v>
      </c>
      <c r="Y781" s="3" t="s">
        <v>1407</v>
      </c>
      <c r="AE781" s="3" t="s">
        <v>1405</v>
      </c>
      <c r="AR781" s="3" t="s">
        <v>1405</v>
      </c>
      <c r="AS781" s="3" t="s">
        <v>1405</v>
      </c>
      <c r="AT781" s="3" t="s">
        <v>1405</v>
      </c>
      <c r="AV781" s="3" t="s">
        <v>1405</v>
      </c>
      <c r="BD781" s="3" t="s">
        <v>1405</v>
      </c>
      <c r="BK781" s="3" t="s">
        <v>1405</v>
      </c>
      <c r="BU781" s="3" t="str">
        <f t="shared" si="196"/>
        <v>89. PRODUCE THE CHEMICAL</v>
      </c>
      <c r="BV781" s="3" t="str">
        <f t="shared" si="196"/>
        <v/>
      </c>
      <c r="BW781" s="3" t="str">
        <f t="shared" si="196"/>
        <v>91. ON-SITE USE OF THE CHEMICAL</v>
      </c>
      <c r="BX781" s="3" t="str">
        <f t="shared" si="194"/>
        <v/>
      </c>
      <c r="BY781" s="3" t="str">
        <f t="shared" si="194"/>
        <v>93. AS A BYPRODUCT</v>
      </c>
      <c r="BZ781" s="3" t="str">
        <f t="shared" si="194"/>
        <v/>
      </c>
      <c r="CA781" s="3" t="str">
        <f t="shared" si="194"/>
        <v>95. USED AS A REACTANT</v>
      </c>
      <c r="CB781" s="3" t="str">
        <f t="shared" si="185"/>
        <v/>
      </c>
      <c r="CC781" s="3" t="str">
        <f t="shared" si="185"/>
        <v/>
      </c>
      <c r="CD781" s="3" t="str">
        <f t="shared" si="185"/>
        <v/>
      </c>
      <c r="CE781" s="3" t="str">
        <f t="shared" si="185"/>
        <v/>
      </c>
      <c r="CF781" s="3" t="str">
        <f t="shared" si="185"/>
        <v/>
      </c>
      <c r="CG781" s="3" t="str">
        <f t="shared" si="191"/>
        <v/>
      </c>
      <c r="CH781" s="3" t="str">
        <f t="shared" si="191"/>
        <v/>
      </c>
      <c r="CI781" s="3" t="str">
        <f t="shared" si="191"/>
        <v/>
      </c>
      <c r="CJ781" s="3" t="str">
        <f t="shared" si="191"/>
        <v/>
      </c>
      <c r="CK781" s="3" t="str">
        <f t="shared" si="191"/>
        <v/>
      </c>
      <c r="CL781" s="3" t="str">
        <f t="shared" si="191"/>
        <v/>
      </c>
      <c r="CM781" s="3" t="str">
        <f t="shared" si="191"/>
        <v/>
      </c>
      <c r="CN781" s="3" t="str">
        <f t="shared" si="191"/>
        <v/>
      </c>
      <c r="CO781" s="3" t="str">
        <f t="shared" si="191"/>
        <v/>
      </c>
      <c r="CP781" s="3" t="str">
        <f t="shared" si="191"/>
        <v/>
      </c>
      <c r="CQ781" s="3" t="str">
        <f t="shared" si="191"/>
        <v/>
      </c>
      <c r="CR781" s="3" t="str">
        <f t="shared" si="191"/>
        <v/>
      </c>
      <c r="CS781" s="3" t="str">
        <f t="shared" si="191"/>
        <v/>
      </c>
      <c r="CT781" s="3" t="str">
        <f t="shared" si="191"/>
        <v/>
      </c>
      <c r="CU781" s="3" t="str">
        <f t="shared" si="191"/>
        <v/>
      </c>
      <c r="CV781" s="3" t="str">
        <f t="shared" si="191"/>
        <v/>
      </c>
      <c r="CW781" s="3" t="str">
        <f t="shared" si="195"/>
        <v/>
      </c>
      <c r="CX781" s="3" t="str">
        <f t="shared" si="195"/>
        <v/>
      </c>
      <c r="CY781" s="3" t="str">
        <f t="shared" si="195"/>
        <v/>
      </c>
      <c r="CZ781" s="3" t="str">
        <f t="shared" si="195"/>
        <v/>
      </c>
      <c r="DA781" s="3" t="str">
        <f t="shared" si="195"/>
        <v/>
      </c>
      <c r="DB781" s="3" t="str">
        <f t="shared" si="195"/>
        <v/>
      </c>
      <c r="DC781" s="3" t="str">
        <f t="shared" si="195"/>
        <v/>
      </c>
      <c r="DD781" s="3" t="str">
        <f t="shared" si="190"/>
        <v/>
      </c>
      <c r="DE781" s="3" t="str">
        <f t="shared" si="190"/>
        <v/>
      </c>
      <c r="DF781" s="3" t="str">
        <f t="shared" si="190"/>
        <v/>
      </c>
      <c r="DG781" s="3" t="str">
        <f t="shared" si="190"/>
        <v/>
      </c>
      <c r="DH781" s="3" t="str">
        <f t="shared" si="190"/>
        <v/>
      </c>
      <c r="DI781" s="3" t="str">
        <f t="shared" si="193"/>
        <v/>
      </c>
      <c r="DJ781" s="3" t="str">
        <f t="shared" si="193"/>
        <v/>
      </c>
      <c r="DK781" s="3" t="str">
        <f t="shared" si="193"/>
        <v/>
      </c>
      <c r="DL781" s="3" t="str">
        <f t="shared" si="193"/>
        <v/>
      </c>
      <c r="DM781" s="3" t="str">
        <f t="shared" si="193"/>
        <v/>
      </c>
      <c r="DN781" s="3" t="str">
        <f t="shared" si="193"/>
        <v/>
      </c>
      <c r="DO781" s="3" t="str">
        <f t="shared" si="193"/>
        <v/>
      </c>
      <c r="DP781" s="3" t="str">
        <f t="shared" si="193"/>
        <v/>
      </c>
      <c r="DQ781" s="3" t="str">
        <f t="shared" si="193"/>
        <v/>
      </c>
      <c r="DR781" s="3" t="str">
        <f t="shared" si="193"/>
        <v/>
      </c>
      <c r="DS781" s="3" t="str">
        <f t="shared" si="193"/>
        <v/>
      </c>
      <c r="DT781" s="3" t="str">
        <f t="shared" si="189"/>
        <v/>
      </c>
      <c r="DU781" s="3" t="str">
        <f t="shared" si="189"/>
        <v/>
      </c>
      <c r="DV781" s="3" t="str">
        <f t="shared" si="189"/>
        <v/>
      </c>
    </row>
    <row r="782" spans="1:126" ht="75">
      <c r="A782" t="s">
        <v>115</v>
      </c>
      <c r="B782">
        <v>2018</v>
      </c>
      <c r="C782" t="s">
        <v>114</v>
      </c>
      <c r="D782">
        <v>106990</v>
      </c>
      <c r="E782" s="31">
        <v>1318218199610</v>
      </c>
      <c r="F782" t="s">
        <v>1074</v>
      </c>
      <c r="G782">
        <v>324110</v>
      </c>
      <c r="H782" t="s">
        <v>1075</v>
      </c>
      <c r="I782" t="s">
        <v>1076</v>
      </c>
      <c r="J782" t="s">
        <v>1077</v>
      </c>
      <c r="K782" t="s">
        <v>1060</v>
      </c>
      <c r="L782">
        <v>7036</v>
      </c>
      <c r="M782" s="3" t="str">
        <f t="shared" si="192"/>
        <v>89. PRODUCE THE CHEMICAL, 91. ON-SITE USE OF THE CHEMICAL, 94. AS A MANUFACTURED IMPURITY, 95. USED AS A REACTANT, 100. P199  OTHER</v>
      </c>
      <c r="N782" s="3" t="s">
        <v>1419</v>
      </c>
      <c r="O782" s="3" t="s">
        <v>1409</v>
      </c>
      <c r="P782">
        <v>5</v>
      </c>
      <c r="Q782">
        <v>0</v>
      </c>
      <c r="R782">
        <v>5</v>
      </c>
      <c r="S782" s="3" t="s">
        <v>1407</v>
      </c>
      <c r="T782" s="3" t="s">
        <v>1405</v>
      </c>
      <c r="U782" s="3" t="s">
        <v>1407</v>
      </c>
      <c r="V782" s="3" t="s">
        <v>1405</v>
      </c>
      <c r="W782" s="3" t="s">
        <v>1405</v>
      </c>
      <c r="X782" s="3" t="s">
        <v>1407</v>
      </c>
      <c r="Y782" s="3" t="s">
        <v>1407</v>
      </c>
      <c r="Z782" s="3" t="s">
        <v>1405</v>
      </c>
      <c r="AA782" s="3" t="s">
        <v>1405</v>
      </c>
      <c r="AB782" s="3" t="s">
        <v>1405</v>
      </c>
      <c r="AC782" s="3" t="s">
        <v>1405</v>
      </c>
      <c r="AD782" s="3" t="s">
        <v>1407</v>
      </c>
      <c r="AE782" s="3" t="s">
        <v>1405</v>
      </c>
      <c r="AF782" s="3" t="s">
        <v>1405</v>
      </c>
      <c r="AG782" s="3" t="s">
        <v>1405</v>
      </c>
      <c r="AH782" s="3" t="s">
        <v>1405</v>
      </c>
      <c r="AI782" s="3" t="s">
        <v>1405</v>
      </c>
      <c r="AJ782" s="3" t="s">
        <v>1405</v>
      </c>
      <c r="AK782" s="3" t="s">
        <v>1405</v>
      </c>
      <c r="AL782" s="3" t="s">
        <v>1405</v>
      </c>
      <c r="AM782" s="3" t="s">
        <v>1405</v>
      </c>
      <c r="AN782" s="3" t="s">
        <v>1405</v>
      </c>
      <c r="AO782" s="3" t="s">
        <v>1405</v>
      </c>
      <c r="AP782" s="3" t="s">
        <v>1405</v>
      </c>
      <c r="AQ782" s="3" t="s">
        <v>1405</v>
      </c>
      <c r="AR782" s="3" t="s">
        <v>1405</v>
      </c>
      <c r="AS782" s="3" t="s">
        <v>1405</v>
      </c>
      <c r="AT782" s="3" t="s">
        <v>1405</v>
      </c>
      <c r="AU782" s="3" t="s">
        <v>1405</v>
      </c>
      <c r="AV782" s="3" t="s">
        <v>1405</v>
      </c>
      <c r="AW782" s="3" t="s">
        <v>1405</v>
      </c>
      <c r="AX782" s="3" t="s">
        <v>1405</v>
      </c>
      <c r="AY782" s="3" t="s">
        <v>1405</v>
      </c>
      <c r="AZ782" s="3" t="s">
        <v>1405</v>
      </c>
      <c r="BA782" s="3" t="s">
        <v>1405</v>
      </c>
      <c r="BB782" s="3" t="s">
        <v>1405</v>
      </c>
      <c r="BC782" s="3" t="s">
        <v>1405</v>
      </c>
      <c r="BD782" s="3" t="s">
        <v>1405</v>
      </c>
      <c r="BE782" s="3" t="s">
        <v>1405</v>
      </c>
      <c r="BF782" s="3" t="s">
        <v>1405</v>
      </c>
      <c r="BG782" s="3" t="s">
        <v>1405</v>
      </c>
      <c r="BH782" s="3" t="s">
        <v>1405</v>
      </c>
      <c r="BI782" s="3" t="s">
        <v>1405</v>
      </c>
      <c r="BJ782" s="3" t="s">
        <v>1405</v>
      </c>
      <c r="BK782" s="3" t="s">
        <v>1405</v>
      </c>
      <c r="BL782" s="3" t="s">
        <v>1405</v>
      </c>
      <c r="BM782" s="3" t="s">
        <v>1405</v>
      </c>
      <c r="BN782" s="3" t="s">
        <v>1405</v>
      </c>
      <c r="BO782" s="3" t="s">
        <v>1405</v>
      </c>
      <c r="BP782" s="3" t="s">
        <v>1405</v>
      </c>
      <c r="BQ782" s="3" t="s">
        <v>1405</v>
      </c>
      <c r="BR782" s="3" t="s">
        <v>1405</v>
      </c>
      <c r="BS782" s="3" t="s">
        <v>1405</v>
      </c>
      <c r="BT782" s="3" t="s">
        <v>1405</v>
      </c>
      <c r="BU782" s="3" t="str">
        <f t="shared" si="196"/>
        <v>89. PRODUCE THE CHEMICAL</v>
      </c>
      <c r="BV782" s="3" t="str">
        <f t="shared" si="196"/>
        <v/>
      </c>
      <c r="BW782" s="3" t="str">
        <f t="shared" si="196"/>
        <v>91. ON-SITE USE OF THE CHEMICAL</v>
      </c>
      <c r="BX782" s="3" t="str">
        <f t="shared" si="194"/>
        <v/>
      </c>
      <c r="BY782" s="3" t="str">
        <f t="shared" si="194"/>
        <v/>
      </c>
      <c r="BZ782" s="3" t="str">
        <f t="shared" si="194"/>
        <v>94. AS A MANUFACTURED IMPURITY</v>
      </c>
      <c r="CA782" s="3" t="str">
        <f t="shared" si="194"/>
        <v>95. USED AS A REACTANT</v>
      </c>
      <c r="CB782" s="3" t="str">
        <f t="shared" si="185"/>
        <v/>
      </c>
      <c r="CC782" s="3" t="str">
        <f t="shared" si="185"/>
        <v/>
      </c>
      <c r="CD782" s="3" t="str">
        <f t="shared" si="185"/>
        <v/>
      </c>
      <c r="CE782" s="3" t="str">
        <f t="shared" si="185"/>
        <v/>
      </c>
      <c r="CF782" s="3" t="str">
        <f t="shared" si="185"/>
        <v>100. P199  OTHER</v>
      </c>
      <c r="CG782" s="3" t="str">
        <f t="shared" si="191"/>
        <v/>
      </c>
      <c r="CH782" s="3" t="str">
        <f t="shared" si="191"/>
        <v/>
      </c>
      <c r="CI782" s="3" t="str">
        <f t="shared" si="191"/>
        <v/>
      </c>
      <c r="CJ782" s="3" t="str">
        <f t="shared" si="191"/>
        <v/>
      </c>
      <c r="CK782" s="3" t="str">
        <f t="shared" si="191"/>
        <v/>
      </c>
      <c r="CL782" s="3" t="str">
        <f t="shared" si="191"/>
        <v/>
      </c>
      <c r="CM782" s="3" t="str">
        <f t="shared" si="191"/>
        <v/>
      </c>
      <c r="CN782" s="3" t="str">
        <f t="shared" si="191"/>
        <v/>
      </c>
      <c r="CO782" s="3" t="str">
        <f t="shared" si="191"/>
        <v/>
      </c>
      <c r="CP782" s="3" t="str">
        <f t="shared" si="191"/>
        <v/>
      </c>
      <c r="CQ782" s="3" t="str">
        <f t="shared" si="191"/>
        <v/>
      </c>
      <c r="CR782" s="3" t="str">
        <f t="shared" si="191"/>
        <v/>
      </c>
      <c r="CS782" s="3" t="str">
        <f t="shared" si="191"/>
        <v/>
      </c>
      <c r="CT782" s="3" t="str">
        <f t="shared" si="191"/>
        <v/>
      </c>
      <c r="CU782" s="3" t="str">
        <f t="shared" si="191"/>
        <v/>
      </c>
      <c r="CV782" s="3" t="str">
        <f t="shared" si="191"/>
        <v/>
      </c>
      <c r="CW782" s="3" t="str">
        <f t="shared" si="195"/>
        <v/>
      </c>
      <c r="CX782" s="3" t="str">
        <f t="shared" si="195"/>
        <v/>
      </c>
      <c r="CY782" s="3" t="str">
        <f t="shared" si="195"/>
        <v/>
      </c>
      <c r="CZ782" s="3" t="str">
        <f t="shared" si="195"/>
        <v/>
      </c>
      <c r="DA782" s="3" t="str">
        <f t="shared" si="195"/>
        <v/>
      </c>
      <c r="DB782" s="3" t="str">
        <f t="shared" si="195"/>
        <v/>
      </c>
      <c r="DC782" s="3" t="str">
        <f t="shared" si="195"/>
        <v/>
      </c>
      <c r="DD782" s="3" t="str">
        <f t="shared" si="190"/>
        <v/>
      </c>
      <c r="DE782" s="3" t="str">
        <f t="shared" si="190"/>
        <v/>
      </c>
      <c r="DF782" s="3" t="str">
        <f t="shared" si="190"/>
        <v/>
      </c>
      <c r="DG782" s="3" t="str">
        <f t="shared" si="190"/>
        <v/>
      </c>
      <c r="DH782" s="3" t="str">
        <f t="shared" si="190"/>
        <v/>
      </c>
      <c r="DI782" s="3" t="str">
        <f t="shared" si="193"/>
        <v/>
      </c>
      <c r="DJ782" s="3" t="str">
        <f t="shared" si="193"/>
        <v/>
      </c>
      <c r="DK782" s="3" t="str">
        <f t="shared" si="193"/>
        <v/>
      </c>
      <c r="DL782" s="3" t="str">
        <f t="shared" si="193"/>
        <v/>
      </c>
      <c r="DM782" s="3" t="str">
        <f t="shared" si="193"/>
        <v/>
      </c>
      <c r="DN782" s="3" t="str">
        <f t="shared" si="193"/>
        <v/>
      </c>
      <c r="DO782" s="3" t="str">
        <f t="shared" si="193"/>
        <v/>
      </c>
      <c r="DP782" s="3" t="str">
        <f t="shared" si="193"/>
        <v/>
      </c>
      <c r="DQ782" s="3" t="str">
        <f t="shared" si="193"/>
        <v/>
      </c>
      <c r="DR782" s="3" t="str">
        <f t="shared" si="193"/>
        <v/>
      </c>
      <c r="DS782" s="3" t="str">
        <f t="shared" si="193"/>
        <v/>
      </c>
      <c r="DT782" s="3" t="str">
        <f t="shared" si="189"/>
        <v/>
      </c>
      <c r="DU782" s="3" t="str">
        <f t="shared" si="189"/>
        <v/>
      </c>
      <c r="DV782" s="3" t="str">
        <f t="shared" si="189"/>
        <v/>
      </c>
    </row>
    <row r="783" spans="1:126" ht="75">
      <c r="A783" t="s">
        <v>115</v>
      </c>
      <c r="B783">
        <v>2019</v>
      </c>
      <c r="C783" t="s">
        <v>114</v>
      </c>
      <c r="D783">
        <v>106990</v>
      </c>
      <c r="E783" s="31">
        <v>1319218199622</v>
      </c>
      <c r="F783" t="s">
        <v>1074</v>
      </c>
      <c r="G783">
        <v>324110</v>
      </c>
      <c r="H783" t="s">
        <v>1075</v>
      </c>
      <c r="I783" t="s">
        <v>1076</v>
      </c>
      <c r="J783" t="s">
        <v>1077</v>
      </c>
      <c r="K783" t="s">
        <v>1060</v>
      </c>
      <c r="L783">
        <v>7036</v>
      </c>
      <c r="M783" s="3" t="str">
        <f t="shared" si="192"/>
        <v>89. PRODUCE THE CHEMICAL, 91. ON-SITE USE OF THE CHEMICAL, 93. AS A BYPRODUCT, 95. USED AS A REACTANT, 100. P199  OTHER</v>
      </c>
      <c r="N783" s="3" t="s">
        <v>1419</v>
      </c>
      <c r="O783" s="3" t="s">
        <v>1409</v>
      </c>
      <c r="P783">
        <v>4</v>
      </c>
      <c r="Q783">
        <v>0</v>
      </c>
      <c r="R783">
        <v>4</v>
      </c>
      <c r="S783" s="3" t="s">
        <v>1407</v>
      </c>
      <c r="T783" s="3" t="s">
        <v>1405</v>
      </c>
      <c r="U783" s="3" t="s">
        <v>1407</v>
      </c>
      <c r="V783" s="3" t="s">
        <v>1405</v>
      </c>
      <c r="W783" s="3" t="s">
        <v>1407</v>
      </c>
      <c r="X783" s="3" t="s">
        <v>1405</v>
      </c>
      <c r="Y783" s="3" t="s">
        <v>1407</v>
      </c>
      <c r="Z783" s="3" t="s">
        <v>1405</v>
      </c>
      <c r="AA783" s="3" t="s">
        <v>1405</v>
      </c>
      <c r="AB783" s="3" t="s">
        <v>1405</v>
      </c>
      <c r="AC783" s="3" t="s">
        <v>1405</v>
      </c>
      <c r="AD783" s="3" t="s">
        <v>1407</v>
      </c>
      <c r="AE783" s="3" t="s">
        <v>1405</v>
      </c>
      <c r="AF783" s="3" t="s">
        <v>1405</v>
      </c>
      <c r="AG783" s="3" t="s">
        <v>1405</v>
      </c>
      <c r="AH783" s="3" t="s">
        <v>1405</v>
      </c>
      <c r="AI783" s="3" t="s">
        <v>1405</v>
      </c>
      <c r="AJ783" s="3" t="s">
        <v>1405</v>
      </c>
      <c r="AK783" s="3" t="s">
        <v>1405</v>
      </c>
      <c r="AL783" s="3" t="s">
        <v>1405</v>
      </c>
      <c r="AM783" s="3" t="s">
        <v>1405</v>
      </c>
      <c r="AN783" s="3" t="s">
        <v>1405</v>
      </c>
      <c r="AO783" s="3" t="s">
        <v>1405</v>
      </c>
      <c r="AP783" s="3" t="s">
        <v>1405</v>
      </c>
      <c r="AQ783" s="3" t="s">
        <v>1405</v>
      </c>
      <c r="AR783" s="3" t="s">
        <v>1405</v>
      </c>
      <c r="AS783" s="3" t="s">
        <v>1405</v>
      </c>
      <c r="AT783" s="3" t="s">
        <v>1405</v>
      </c>
      <c r="AU783" s="3" t="s">
        <v>1405</v>
      </c>
      <c r="AV783" s="3" t="s">
        <v>1405</v>
      </c>
      <c r="AW783" s="3" t="s">
        <v>1405</v>
      </c>
      <c r="AX783" s="3" t="s">
        <v>1405</v>
      </c>
      <c r="AY783" s="3" t="s">
        <v>1405</v>
      </c>
      <c r="AZ783" s="3" t="s">
        <v>1405</v>
      </c>
      <c r="BA783" s="3" t="s">
        <v>1405</v>
      </c>
      <c r="BB783" s="3" t="s">
        <v>1405</v>
      </c>
      <c r="BC783" s="3" t="s">
        <v>1405</v>
      </c>
      <c r="BD783" s="3" t="s">
        <v>1405</v>
      </c>
      <c r="BE783" s="3" t="s">
        <v>1405</v>
      </c>
      <c r="BF783" s="3" t="s">
        <v>1405</v>
      </c>
      <c r="BG783" s="3" t="s">
        <v>1405</v>
      </c>
      <c r="BH783" s="3" t="s">
        <v>1405</v>
      </c>
      <c r="BI783" s="3" t="s">
        <v>1405</v>
      </c>
      <c r="BJ783" s="3" t="s">
        <v>1405</v>
      </c>
      <c r="BK783" s="3" t="s">
        <v>1405</v>
      </c>
      <c r="BL783" s="3" t="s">
        <v>1405</v>
      </c>
      <c r="BM783" s="3" t="s">
        <v>1405</v>
      </c>
      <c r="BN783" s="3" t="s">
        <v>1405</v>
      </c>
      <c r="BO783" s="3" t="s">
        <v>1405</v>
      </c>
      <c r="BP783" s="3" t="s">
        <v>1405</v>
      </c>
      <c r="BQ783" s="3" t="s">
        <v>1405</v>
      </c>
      <c r="BR783" s="3" t="s">
        <v>1405</v>
      </c>
      <c r="BS783" s="3" t="s">
        <v>1405</v>
      </c>
      <c r="BT783" s="3" t="s">
        <v>1405</v>
      </c>
      <c r="BU783" s="3" t="str">
        <f t="shared" si="196"/>
        <v>89. PRODUCE THE CHEMICAL</v>
      </c>
      <c r="BV783" s="3" t="str">
        <f t="shared" si="196"/>
        <v/>
      </c>
      <c r="BW783" s="3" t="str">
        <f t="shared" si="196"/>
        <v>91. ON-SITE USE OF THE CHEMICAL</v>
      </c>
      <c r="BX783" s="3" t="str">
        <f t="shared" si="194"/>
        <v/>
      </c>
      <c r="BY783" s="3" t="str">
        <f t="shared" si="194"/>
        <v>93. AS A BYPRODUCT</v>
      </c>
      <c r="BZ783" s="3" t="str">
        <f t="shared" si="194"/>
        <v/>
      </c>
      <c r="CA783" s="3" t="str">
        <f t="shared" si="194"/>
        <v>95. USED AS A REACTANT</v>
      </c>
      <c r="CB783" s="3" t="str">
        <f t="shared" si="185"/>
        <v/>
      </c>
      <c r="CC783" s="3" t="str">
        <f t="shared" si="185"/>
        <v/>
      </c>
      <c r="CD783" s="3" t="str">
        <f t="shared" si="185"/>
        <v/>
      </c>
      <c r="CE783" s="3" t="str">
        <f t="shared" si="185"/>
        <v/>
      </c>
      <c r="CF783" s="3" t="str">
        <f t="shared" si="185"/>
        <v>100. P199  OTHER</v>
      </c>
      <c r="CG783" s="3" t="str">
        <f t="shared" si="191"/>
        <v/>
      </c>
      <c r="CH783" s="3" t="str">
        <f t="shared" si="191"/>
        <v/>
      </c>
      <c r="CI783" s="3" t="str">
        <f t="shared" si="191"/>
        <v/>
      </c>
      <c r="CJ783" s="3" t="str">
        <f t="shared" si="191"/>
        <v/>
      </c>
      <c r="CK783" s="3" t="str">
        <f t="shared" si="191"/>
        <v/>
      </c>
      <c r="CL783" s="3" t="str">
        <f t="shared" si="191"/>
        <v/>
      </c>
      <c r="CM783" s="3" t="str">
        <f t="shared" si="191"/>
        <v/>
      </c>
      <c r="CN783" s="3" t="str">
        <f t="shared" si="191"/>
        <v/>
      </c>
      <c r="CO783" s="3" t="str">
        <f t="shared" si="191"/>
        <v/>
      </c>
      <c r="CP783" s="3" t="str">
        <f t="shared" si="191"/>
        <v/>
      </c>
      <c r="CQ783" s="3" t="str">
        <f t="shared" si="191"/>
        <v/>
      </c>
      <c r="CR783" s="3" t="str">
        <f t="shared" si="191"/>
        <v/>
      </c>
      <c r="CS783" s="3" t="str">
        <f t="shared" si="191"/>
        <v/>
      </c>
      <c r="CT783" s="3" t="str">
        <f t="shared" si="191"/>
        <v/>
      </c>
      <c r="CU783" s="3" t="str">
        <f t="shared" si="191"/>
        <v/>
      </c>
      <c r="CV783" s="3" t="str">
        <f t="shared" si="191"/>
        <v/>
      </c>
      <c r="CW783" s="3" t="str">
        <f t="shared" si="195"/>
        <v/>
      </c>
      <c r="CX783" s="3" t="str">
        <f t="shared" si="195"/>
        <v/>
      </c>
      <c r="CY783" s="3" t="str">
        <f t="shared" si="195"/>
        <v/>
      </c>
      <c r="CZ783" s="3" t="str">
        <f t="shared" si="195"/>
        <v/>
      </c>
      <c r="DA783" s="3" t="str">
        <f t="shared" si="195"/>
        <v/>
      </c>
      <c r="DB783" s="3" t="str">
        <f t="shared" si="195"/>
        <v/>
      </c>
      <c r="DC783" s="3" t="str">
        <f t="shared" si="195"/>
        <v/>
      </c>
      <c r="DD783" s="3" t="str">
        <f t="shared" si="190"/>
        <v/>
      </c>
      <c r="DE783" s="3" t="str">
        <f t="shared" si="190"/>
        <v/>
      </c>
      <c r="DF783" s="3" t="str">
        <f t="shared" si="190"/>
        <v/>
      </c>
      <c r="DG783" s="3" t="str">
        <f t="shared" si="190"/>
        <v/>
      </c>
      <c r="DH783" s="3" t="str">
        <f t="shared" si="190"/>
        <v/>
      </c>
      <c r="DI783" s="3" t="str">
        <f t="shared" si="193"/>
        <v/>
      </c>
      <c r="DJ783" s="3" t="str">
        <f t="shared" si="193"/>
        <v/>
      </c>
      <c r="DK783" s="3" t="str">
        <f t="shared" si="193"/>
        <v/>
      </c>
      <c r="DL783" s="3" t="str">
        <f t="shared" si="193"/>
        <v/>
      </c>
      <c r="DM783" s="3" t="str">
        <f t="shared" si="193"/>
        <v/>
      </c>
      <c r="DN783" s="3" t="str">
        <f t="shared" si="193"/>
        <v/>
      </c>
      <c r="DO783" s="3" t="str">
        <f t="shared" si="193"/>
        <v/>
      </c>
      <c r="DP783" s="3" t="str">
        <f t="shared" si="193"/>
        <v/>
      </c>
      <c r="DQ783" s="3" t="str">
        <f t="shared" si="193"/>
        <v/>
      </c>
      <c r="DR783" s="3" t="str">
        <f t="shared" si="193"/>
        <v/>
      </c>
      <c r="DS783" s="3" t="str">
        <f t="shared" si="193"/>
        <v/>
      </c>
      <c r="DT783" s="3" t="str">
        <f t="shared" si="189"/>
        <v/>
      </c>
      <c r="DU783" s="3" t="str">
        <f t="shared" si="189"/>
        <v/>
      </c>
      <c r="DV783" s="3" t="str">
        <f t="shared" si="189"/>
        <v/>
      </c>
    </row>
    <row r="784" spans="1:126" ht="75">
      <c r="A784" t="s">
        <v>115</v>
      </c>
      <c r="B784">
        <v>2020</v>
      </c>
      <c r="C784" t="s">
        <v>114</v>
      </c>
      <c r="D784">
        <v>106990</v>
      </c>
      <c r="E784" s="31">
        <v>1320219286426</v>
      </c>
      <c r="F784" t="s">
        <v>1074</v>
      </c>
      <c r="G784">
        <v>324110</v>
      </c>
      <c r="H784" t="s">
        <v>1075</v>
      </c>
      <c r="I784" t="s">
        <v>1076</v>
      </c>
      <c r="J784" t="s">
        <v>1077</v>
      </c>
      <c r="K784" t="s">
        <v>1060</v>
      </c>
      <c r="L784">
        <v>7036</v>
      </c>
      <c r="M784" s="3" t="str">
        <f t="shared" si="192"/>
        <v>89. PRODUCE THE CHEMICAL, 94. AS A MANUFACTURED IMPURITY</v>
      </c>
      <c r="N784" s="3" t="s">
        <v>1419</v>
      </c>
      <c r="O784" s="3" t="s">
        <v>1409</v>
      </c>
      <c r="P784">
        <v>5</v>
      </c>
      <c r="Q784">
        <v>0</v>
      </c>
      <c r="R784">
        <v>5</v>
      </c>
      <c r="S784" s="3" t="s">
        <v>1407</v>
      </c>
      <c r="T784" s="3" t="s">
        <v>1405</v>
      </c>
      <c r="U784" s="3" t="s">
        <v>1405</v>
      </c>
      <c r="V784" s="3" t="s">
        <v>1405</v>
      </c>
      <c r="W784" s="3" t="s">
        <v>1405</v>
      </c>
      <c r="X784" s="3" t="s">
        <v>1407</v>
      </c>
      <c r="Y784" s="3" t="s">
        <v>1405</v>
      </c>
      <c r="Z784" s="3" t="s">
        <v>1405</v>
      </c>
      <c r="AA784" s="3" t="s">
        <v>1405</v>
      </c>
      <c r="AB784" s="3" t="s">
        <v>1405</v>
      </c>
      <c r="AC784" s="3" t="s">
        <v>1405</v>
      </c>
      <c r="AD784" s="3" t="s">
        <v>1405</v>
      </c>
      <c r="AE784" s="3" t="s">
        <v>1405</v>
      </c>
      <c r="AF784" s="3" t="s">
        <v>1405</v>
      </c>
      <c r="AG784" s="3" t="s">
        <v>1405</v>
      </c>
      <c r="AH784" s="3" t="s">
        <v>1405</v>
      </c>
      <c r="AI784" s="3" t="s">
        <v>1405</v>
      </c>
      <c r="AJ784" s="3" t="s">
        <v>1405</v>
      </c>
      <c r="AK784" s="3" t="s">
        <v>1405</v>
      </c>
      <c r="AL784" s="3" t="s">
        <v>1405</v>
      </c>
      <c r="AM784" s="3" t="s">
        <v>1405</v>
      </c>
      <c r="AN784" s="3" t="s">
        <v>1405</v>
      </c>
      <c r="AO784" s="3" t="s">
        <v>1405</v>
      </c>
      <c r="AP784" s="3" t="s">
        <v>1405</v>
      </c>
      <c r="AQ784" s="3" t="s">
        <v>1405</v>
      </c>
      <c r="AR784" s="3" t="s">
        <v>1405</v>
      </c>
      <c r="AS784" s="3" t="s">
        <v>1405</v>
      </c>
      <c r="AT784" s="3" t="s">
        <v>1405</v>
      </c>
      <c r="AU784" s="3" t="s">
        <v>1405</v>
      </c>
      <c r="AV784" s="3" t="s">
        <v>1405</v>
      </c>
      <c r="AW784" s="3" t="s">
        <v>1405</v>
      </c>
      <c r="AX784" s="3" t="s">
        <v>1405</v>
      </c>
      <c r="AY784" s="3" t="s">
        <v>1405</v>
      </c>
      <c r="AZ784" s="3" t="s">
        <v>1405</v>
      </c>
      <c r="BA784" s="3" t="s">
        <v>1405</v>
      </c>
      <c r="BB784" s="3" t="s">
        <v>1405</v>
      </c>
      <c r="BC784" s="3" t="s">
        <v>1405</v>
      </c>
      <c r="BD784" s="3" t="s">
        <v>1405</v>
      </c>
      <c r="BE784" s="3" t="s">
        <v>1405</v>
      </c>
      <c r="BF784" s="3" t="s">
        <v>1405</v>
      </c>
      <c r="BG784" s="3" t="s">
        <v>1405</v>
      </c>
      <c r="BH784" s="3" t="s">
        <v>1405</v>
      </c>
      <c r="BI784" s="3" t="s">
        <v>1405</v>
      </c>
      <c r="BJ784" s="3" t="s">
        <v>1405</v>
      </c>
      <c r="BK784" s="3" t="s">
        <v>1405</v>
      </c>
      <c r="BL784" s="3" t="s">
        <v>1405</v>
      </c>
      <c r="BM784" s="3" t="s">
        <v>1405</v>
      </c>
      <c r="BN784" s="3" t="s">
        <v>1405</v>
      </c>
      <c r="BO784" s="3" t="s">
        <v>1405</v>
      </c>
      <c r="BP784" s="3" t="s">
        <v>1405</v>
      </c>
      <c r="BQ784" s="3" t="s">
        <v>1405</v>
      </c>
      <c r="BR784" s="3" t="s">
        <v>1405</v>
      </c>
      <c r="BS784" s="3" t="s">
        <v>1405</v>
      </c>
      <c r="BT784" s="3" t="s">
        <v>1405</v>
      </c>
      <c r="BU784" s="3" t="str">
        <f t="shared" si="196"/>
        <v>89. PRODUCE THE CHEMICAL</v>
      </c>
      <c r="BV784" s="3" t="str">
        <f t="shared" si="196"/>
        <v/>
      </c>
      <c r="BW784" s="3" t="str">
        <f t="shared" si="196"/>
        <v/>
      </c>
      <c r="BX784" s="3" t="str">
        <f t="shared" si="194"/>
        <v/>
      </c>
      <c r="BY784" s="3" t="str">
        <f t="shared" si="194"/>
        <v/>
      </c>
      <c r="BZ784" s="3" t="str">
        <f t="shared" si="194"/>
        <v>94. AS A MANUFACTURED IMPURITY</v>
      </c>
      <c r="CA784" s="3" t="str">
        <f t="shared" si="194"/>
        <v/>
      </c>
      <c r="CB784" s="3" t="str">
        <f t="shared" si="185"/>
        <v/>
      </c>
      <c r="CC784" s="3" t="str">
        <f t="shared" si="185"/>
        <v/>
      </c>
      <c r="CD784" s="3" t="str">
        <f t="shared" si="185"/>
        <v/>
      </c>
      <c r="CE784" s="3" t="str">
        <f t="shared" si="185"/>
        <v/>
      </c>
      <c r="CF784" s="3" t="str">
        <f t="shared" si="185"/>
        <v/>
      </c>
      <c r="CG784" s="3" t="str">
        <f t="shared" si="191"/>
        <v/>
      </c>
      <c r="CH784" s="3" t="str">
        <f t="shared" si="191"/>
        <v/>
      </c>
      <c r="CI784" s="3" t="str">
        <f t="shared" si="191"/>
        <v/>
      </c>
      <c r="CJ784" s="3" t="str">
        <f t="shared" si="191"/>
        <v/>
      </c>
      <c r="CK784" s="3" t="str">
        <f t="shared" si="191"/>
        <v/>
      </c>
      <c r="CL784" s="3" t="str">
        <f t="shared" si="191"/>
        <v/>
      </c>
      <c r="CM784" s="3" t="str">
        <f t="shared" si="191"/>
        <v/>
      </c>
      <c r="CN784" s="3" t="str">
        <f t="shared" si="191"/>
        <v/>
      </c>
      <c r="CO784" s="3" t="str">
        <f t="shared" si="191"/>
        <v/>
      </c>
      <c r="CP784" s="3" t="str">
        <f t="shared" si="191"/>
        <v/>
      </c>
      <c r="CQ784" s="3" t="str">
        <f t="shared" si="191"/>
        <v/>
      </c>
      <c r="CR784" s="3" t="str">
        <f t="shared" si="191"/>
        <v/>
      </c>
      <c r="CS784" s="3" t="str">
        <f t="shared" si="191"/>
        <v/>
      </c>
      <c r="CT784" s="3" t="str">
        <f t="shared" si="191"/>
        <v/>
      </c>
      <c r="CU784" s="3" t="str">
        <f t="shared" si="191"/>
        <v/>
      </c>
      <c r="CV784" s="3" t="str">
        <f t="shared" si="191"/>
        <v/>
      </c>
      <c r="CW784" s="3" t="str">
        <f t="shared" si="195"/>
        <v/>
      </c>
      <c r="CX784" s="3" t="str">
        <f t="shared" si="195"/>
        <v/>
      </c>
      <c r="CY784" s="3" t="str">
        <f t="shared" si="195"/>
        <v/>
      </c>
      <c r="CZ784" s="3" t="str">
        <f t="shared" si="195"/>
        <v/>
      </c>
      <c r="DA784" s="3" t="str">
        <f t="shared" si="195"/>
        <v/>
      </c>
      <c r="DB784" s="3" t="str">
        <f t="shared" si="195"/>
        <v/>
      </c>
      <c r="DC784" s="3" t="str">
        <f t="shared" si="195"/>
        <v/>
      </c>
      <c r="DD784" s="3" t="str">
        <f t="shared" si="190"/>
        <v/>
      </c>
      <c r="DE784" s="3" t="str">
        <f t="shared" si="190"/>
        <v/>
      </c>
      <c r="DF784" s="3" t="str">
        <f t="shared" si="190"/>
        <v/>
      </c>
      <c r="DG784" s="3" t="str">
        <f t="shared" si="190"/>
        <v/>
      </c>
      <c r="DH784" s="3" t="str">
        <f t="shared" si="190"/>
        <v/>
      </c>
      <c r="DI784" s="3" t="str">
        <f t="shared" si="193"/>
        <v/>
      </c>
      <c r="DJ784" s="3" t="str">
        <f t="shared" si="193"/>
        <v/>
      </c>
      <c r="DK784" s="3" t="str">
        <f t="shared" si="193"/>
        <v/>
      </c>
      <c r="DL784" s="3" t="str">
        <f t="shared" si="193"/>
        <v/>
      </c>
      <c r="DM784" s="3" t="str">
        <f t="shared" si="193"/>
        <v/>
      </c>
      <c r="DN784" s="3" t="str">
        <f t="shared" si="193"/>
        <v/>
      </c>
      <c r="DO784" s="3" t="str">
        <f t="shared" si="193"/>
        <v/>
      </c>
      <c r="DP784" s="3" t="str">
        <f t="shared" si="193"/>
        <v/>
      </c>
      <c r="DQ784" s="3" t="str">
        <f t="shared" si="193"/>
        <v/>
      </c>
      <c r="DR784" s="3" t="str">
        <f t="shared" si="193"/>
        <v/>
      </c>
      <c r="DS784" s="3" t="str">
        <f t="shared" si="193"/>
        <v/>
      </c>
      <c r="DT784" s="3" t="str">
        <f t="shared" si="189"/>
        <v/>
      </c>
      <c r="DU784" s="3" t="str">
        <f t="shared" si="189"/>
        <v/>
      </c>
      <c r="DV784" s="3" t="str">
        <f t="shared" si="189"/>
        <v/>
      </c>
    </row>
    <row r="785" spans="1:126" ht="75">
      <c r="A785" t="s">
        <v>115</v>
      </c>
      <c r="B785">
        <v>2021</v>
      </c>
      <c r="C785" t="s">
        <v>114</v>
      </c>
      <c r="D785">
        <v>106990</v>
      </c>
      <c r="E785" s="31">
        <v>1321220384527</v>
      </c>
      <c r="F785" t="s">
        <v>1074</v>
      </c>
      <c r="G785">
        <v>324110</v>
      </c>
      <c r="H785" t="s">
        <v>1075</v>
      </c>
      <c r="I785" t="s">
        <v>1076</v>
      </c>
      <c r="J785" t="s">
        <v>1077</v>
      </c>
      <c r="K785" t="s">
        <v>1060</v>
      </c>
      <c r="L785">
        <v>7036</v>
      </c>
      <c r="M785" s="3" t="str">
        <f t="shared" si="192"/>
        <v>89. PRODUCE THE CHEMICAL, 91. ON-SITE USE OF THE CHEMICAL, 93. AS A BYPRODUCT, 95. USED AS A REACTANT, 100. P199  OTHER</v>
      </c>
      <c r="N785" s="3" t="s">
        <v>1419</v>
      </c>
      <c r="O785" s="3" t="s">
        <v>1409</v>
      </c>
      <c r="P785">
        <v>6</v>
      </c>
      <c r="Q785">
        <v>0</v>
      </c>
      <c r="R785">
        <v>6</v>
      </c>
      <c r="S785" s="3" t="s">
        <v>1407</v>
      </c>
      <c r="T785" s="3" t="s">
        <v>1405</v>
      </c>
      <c r="U785" s="3" t="s">
        <v>1407</v>
      </c>
      <c r="V785" s="3" t="s">
        <v>1405</v>
      </c>
      <c r="W785" s="3" t="s">
        <v>1407</v>
      </c>
      <c r="X785" s="3" t="s">
        <v>1405</v>
      </c>
      <c r="Y785" s="3" t="s">
        <v>1407</v>
      </c>
      <c r="Z785" s="3" t="s">
        <v>1405</v>
      </c>
      <c r="AA785" s="3" t="s">
        <v>1405</v>
      </c>
      <c r="AB785" s="3" t="s">
        <v>1405</v>
      </c>
      <c r="AC785" s="3" t="s">
        <v>1405</v>
      </c>
      <c r="AD785" s="3" t="s">
        <v>1407</v>
      </c>
      <c r="AE785" s="3" t="s">
        <v>1405</v>
      </c>
      <c r="AF785" s="3" t="s">
        <v>1405</v>
      </c>
      <c r="AG785" s="3" t="s">
        <v>1405</v>
      </c>
      <c r="AH785" s="3" t="s">
        <v>1405</v>
      </c>
      <c r="AI785" s="3" t="s">
        <v>1405</v>
      </c>
      <c r="AJ785" s="3" t="s">
        <v>1405</v>
      </c>
      <c r="AK785" s="3" t="s">
        <v>1405</v>
      </c>
      <c r="AL785" s="3" t="s">
        <v>1405</v>
      </c>
      <c r="AM785" s="3" t="s">
        <v>1405</v>
      </c>
      <c r="AN785" s="3" t="s">
        <v>1405</v>
      </c>
      <c r="AO785" s="3" t="s">
        <v>1405</v>
      </c>
      <c r="AP785" s="3" t="s">
        <v>1405</v>
      </c>
      <c r="AQ785" s="3" t="s">
        <v>1405</v>
      </c>
      <c r="AR785" s="3" t="s">
        <v>1405</v>
      </c>
      <c r="AS785" s="3" t="s">
        <v>1405</v>
      </c>
      <c r="AT785" s="3" t="s">
        <v>1405</v>
      </c>
      <c r="AU785" s="3" t="s">
        <v>1405</v>
      </c>
      <c r="AV785" s="3" t="s">
        <v>1405</v>
      </c>
      <c r="AW785" s="3" t="s">
        <v>1405</v>
      </c>
      <c r="AX785" s="3" t="s">
        <v>1405</v>
      </c>
      <c r="AY785" s="3" t="s">
        <v>1405</v>
      </c>
      <c r="AZ785" s="3" t="s">
        <v>1405</v>
      </c>
      <c r="BA785" s="3" t="s">
        <v>1405</v>
      </c>
      <c r="BB785" s="3" t="s">
        <v>1405</v>
      </c>
      <c r="BC785" s="3" t="s">
        <v>1405</v>
      </c>
      <c r="BD785" s="3" t="s">
        <v>1405</v>
      </c>
      <c r="BE785" s="3" t="s">
        <v>1405</v>
      </c>
      <c r="BF785" s="3" t="s">
        <v>1405</v>
      </c>
      <c r="BG785" s="3" t="s">
        <v>1405</v>
      </c>
      <c r="BH785" s="3" t="s">
        <v>1405</v>
      </c>
      <c r="BI785" s="3" t="s">
        <v>1405</v>
      </c>
      <c r="BJ785" s="3" t="s">
        <v>1405</v>
      </c>
      <c r="BK785" s="3" t="s">
        <v>1405</v>
      </c>
      <c r="BL785" s="3" t="s">
        <v>1405</v>
      </c>
      <c r="BM785" s="3" t="s">
        <v>1405</v>
      </c>
      <c r="BN785" s="3" t="s">
        <v>1405</v>
      </c>
      <c r="BO785" s="3" t="s">
        <v>1405</v>
      </c>
      <c r="BP785" s="3" t="s">
        <v>1405</v>
      </c>
      <c r="BQ785" s="3" t="s">
        <v>1405</v>
      </c>
      <c r="BR785" s="3" t="s">
        <v>1405</v>
      </c>
      <c r="BS785" s="3" t="s">
        <v>1405</v>
      </c>
      <c r="BT785" s="3" t="s">
        <v>1405</v>
      </c>
      <c r="BU785" s="3" t="str">
        <f t="shared" si="196"/>
        <v>89. PRODUCE THE CHEMICAL</v>
      </c>
      <c r="BV785" s="3" t="str">
        <f t="shared" si="196"/>
        <v/>
      </c>
      <c r="BW785" s="3" t="str">
        <f t="shared" si="196"/>
        <v>91. ON-SITE USE OF THE CHEMICAL</v>
      </c>
      <c r="BX785" s="3" t="str">
        <f t="shared" si="194"/>
        <v/>
      </c>
      <c r="BY785" s="3" t="str">
        <f t="shared" si="194"/>
        <v>93. AS A BYPRODUCT</v>
      </c>
      <c r="BZ785" s="3" t="str">
        <f t="shared" si="194"/>
        <v/>
      </c>
      <c r="CA785" s="3" t="str">
        <f t="shared" si="194"/>
        <v>95. USED AS A REACTANT</v>
      </c>
      <c r="CB785" s="3" t="str">
        <f t="shared" si="185"/>
        <v/>
      </c>
      <c r="CC785" s="3" t="str">
        <f t="shared" si="185"/>
        <v/>
      </c>
      <c r="CD785" s="3" t="str">
        <f t="shared" si="185"/>
        <v/>
      </c>
      <c r="CE785" s="3" t="str">
        <f t="shared" si="185"/>
        <v/>
      </c>
      <c r="CF785" s="3" t="str">
        <f t="shared" si="185"/>
        <v>100. P199  OTHER</v>
      </c>
      <c r="CG785" s="3" t="str">
        <f t="shared" si="191"/>
        <v/>
      </c>
      <c r="CH785" s="3" t="str">
        <f t="shared" si="191"/>
        <v/>
      </c>
      <c r="CI785" s="3" t="str">
        <f t="shared" si="191"/>
        <v/>
      </c>
      <c r="CJ785" s="3" t="str">
        <f t="shared" si="191"/>
        <v/>
      </c>
      <c r="CK785" s="3" t="str">
        <f t="shared" si="191"/>
        <v/>
      </c>
      <c r="CL785" s="3" t="str">
        <f t="shared" si="191"/>
        <v/>
      </c>
      <c r="CM785" s="3" t="str">
        <f t="shared" si="191"/>
        <v/>
      </c>
      <c r="CN785" s="3" t="str">
        <f t="shared" si="191"/>
        <v/>
      </c>
      <c r="CO785" s="3" t="str">
        <f t="shared" si="191"/>
        <v/>
      </c>
      <c r="CP785" s="3" t="str">
        <f t="shared" si="191"/>
        <v/>
      </c>
      <c r="CQ785" s="3" t="str">
        <f t="shared" si="191"/>
        <v/>
      </c>
      <c r="CR785" s="3" t="str">
        <f t="shared" si="191"/>
        <v/>
      </c>
      <c r="CS785" s="3" t="str">
        <f t="shared" si="191"/>
        <v/>
      </c>
      <c r="CT785" s="3" t="str">
        <f t="shared" si="191"/>
        <v/>
      </c>
      <c r="CU785" s="3" t="str">
        <f t="shared" si="191"/>
        <v/>
      </c>
      <c r="CV785" s="3" t="str">
        <f t="shared" si="191"/>
        <v/>
      </c>
      <c r="CW785" s="3" t="str">
        <f t="shared" si="195"/>
        <v/>
      </c>
      <c r="CX785" s="3" t="str">
        <f t="shared" si="195"/>
        <v/>
      </c>
      <c r="CY785" s="3" t="str">
        <f t="shared" si="195"/>
        <v/>
      </c>
      <c r="CZ785" s="3" t="str">
        <f t="shared" si="195"/>
        <v/>
      </c>
      <c r="DA785" s="3" t="str">
        <f t="shared" si="195"/>
        <v/>
      </c>
      <c r="DB785" s="3" t="str">
        <f t="shared" si="195"/>
        <v/>
      </c>
      <c r="DC785" s="3" t="str">
        <f t="shared" si="195"/>
        <v/>
      </c>
      <c r="DD785" s="3" t="str">
        <f t="shared" si="190"/>
        <v/>
      </c>
      <c r="DE785" s="3" t="str">
        <f t="shared" si="190"/>
        <v/>
      </c>
      <c r="DF785" s="3" t="str">
        <f t="shared" si="190"/>
        <v/>
      </c>
      <c r="DG785" s="3" t="str">
        <f t="shared" si="190"/>
        <v/>
      </c>
      <c r="DH785" s="3" t="str">
        <f t="shared" si="190"/>
        <v/>
      </c>
      <c r="DI785" s="3" t="str">
        <f t="shared" si="193"/>
        <v/>
      </c>
      <c r="DJ785" s="3" t="str">
        <f t="shared" si="193"/>
        <v/>
      </c>
      <c r="DK785" s="3" t="str">
        <f t="shared" si="193"/>
        <v/>
      </c>
      <c r="DL785" s="3" t="str">
        <f t="shared" si="193"/>
        <v/>
      </c>
      <c r="DM785" s="3" t="str">
        <f t="shared" si="193"/>
        <v/>
      </c>
      <c r="DN785" s="3" t="str">
        <f t="shared" si="193"/>
        <v/>
      </c>
      <c r="DO785" s="3" t="str">
        <f t="shared" si="193"/>
        <v/>
      </c>
      <c r="DP785" s="3" t="str">
        <f t="shared" si="193"/>
        <v/>
      </c>
      <c r="DQ785" s="3" t="str">
        <f t="shared" si="193"/>
        <v/>
      </c>
      <c r="DR785" s="3" t="str">
        <f t="shared" si="193"/>
        <v/>
      </c>
      <c r="DS785" s="3" t="str">
        <f t="shared" si="193"/>
        <v/>
      </c>
      <c r="DT785" s="3" t="str">
        <f t="shared" si="189"/>
        <v/>
      </c>
      <c r="DU785" s="3" t="str">
        <f t="shared" si="189"/>
        <v/>
      </c>
      <c r="DV785" s="3" t="str">
        <f t="shared" si="189"/>
        <v/>
      </c>
    </row>
    <row r="786" spans="1:126" ht="60">
      <c r="A786" t="s">
        <v>115</v>
      </c>
      <c r="B786">
        <v>2016</v>
      </c>
      <c r="C786" t="s">
        <v>114</v>
      </c>
      <c r="D786">
        <v>106990</v>
      </c>
      <c r="E786" s="31">
        <v>1316215619836</v>
      </c>
      <c r="F786" t="s">
        <v>1081</v>
      </c>
      <c r="G786">
        <v>324110</v>
      </c>
      <c r="H786" t="s">
        <v>1082</v>
      </c>
      <c r="I786" t="s">
        <v>1083</v>
      </c>
      <c r="J786" t="s">
        <v>1084</v>
      </c>
      <c r="K786" t="s">
        <v>155</v>
      </c>
      <c r="L786">
        <v>93420</v>
      </c>
      <c r="M786" s="3" t="str">
        <f t="shared" si="192"/>
        <v>89. PRODUCE THE CHEMICAL, 93. AS A BYPRODUCT, 94. AS A MANUFACTURED IMPURITY, 116. AS A PROCESS IMPURITY, 133. ANCILLARY OR OTHER USE</v>
      </c>
      <c r="N786" s="3" t="s">
        <v>63</v>
      </c>
      <c r="O786" s="3" t="s">
        <v>1473</v>
      </c>
      <c r="P786">
        <v>11</v>
      </c>
      <c r="Q786">
        <v>6</v>
      </c>
      <c r="R786">
        <v>17</v>
      </c>
      <c r="S786" s="3" t="s">
        <v>1407</v>
      </c>
      <c r="T786" s="3" t="s">
        <v>1405</v>
      </c>
      <c r="U786" s="3" t="s">
        <v>1405</v>
      </c>
      <c r="V786" s="3" t="s">
        <v>1405</v>
      </c>
      <c r="W786" s="3" t="s">
        <v>1407</v>
      </c>
      <c r="X786" s="3" t="s">
        <v>1407</v>
      </c>
      <c r="Y786" s="3" t="s">
        <v>1405</v>
      </c>
      <c r="AE786" s="3" t="s">
        <v>1405</v>
      </c>
      <c r="AR786" s="3" t="s">
        <v>1405</v>
      </c>
      <c r="AS786" s="3" t="s">
        <v>1405</v>
      </c>
      <c r="AT786" s="3" t="s">
        <v>1407</v>
      </c>
      <c r="AV786" s="3" t="s">
        <v>1405</v>
      </c>
      <c r="BD786" s="3" t="s">
        <v>1405</v>
      </c>
      <c r="BK786" s="3" t="s">
        <v>1407</v>
      </c>
      <c r="BU786" s="3" t="str">
        <f t="shared" si="196"/>
        <v>89. PRODUCE THE CHEMICAL</v>
      </c>
      <c r="BV786" s="3" t="str">
        <f t="shared" si="196"/>
        <v/>
      </c>
      <c r="BW786" s="3" t="str">
        <f t="shared" si="196"/>
        <v/>
      </c>
      <c r="BX786" s="3" t="str">
        <f t="shared" si="194"/>
        <v/>
      </c>
      <c r="BY786" s="3" t="str">
        <f t="shared" si="194"/>
        <v>93. AS A BYPRODUCT</v>
      </c>
      <c r="BZ786" s="3" t="str">
        <f t="shared" si="194"/>
        <v>94. AS A MANUFACTURED IMPURITY</v>
      </c>
      <c r="CA786" s="3" t="str">
        <f t="shared" si="194"/>
        <v/>
      </c>
      <c r="CB786" s="3" t="str">
        <f t="shared" si="185"/>
        <v/>
      </c>
      <c r="CC786" s="3" t="str">
        <f t="shared" si="185"/>
        <v/>
      </c>
      <c r="CD786" s="3" t="str">
        <f t="shared" si="185"/>
        <v/>
      </c>
      <c r="CE786" s="3" t="str">
        <f t="shared" si="185"/>
        <v/>
      </c>
      <c r="CF786" s="3" t="str">
        <f t="shared" si="185"/>
        <v/>
      </c>
      <c r="CG786" s="3" t="str">
        <f t="shared" si="191"/>
        <v/>
      </c>
      <c r="CH786" s="3" t="str">
        <f t="shared" si="191"/>
        <v/>
      </c>
      <c r="CI786" s="3" t="str">
        <f t="shared" si="191"/>
        <v/>
      </c>
      <c r="CJ786" s="3" t="str">
        <f t="shared" si="191"/>
        <v/>
      </c>
      <c r="CK786" s="3" t="str">
        <f t="shared" si="191"/>
        <v/>
      </c>
      <c r="CL786" s="3" t="str">
        <f t="shared" si="191"/>
        <v/>
      </c>
      <c r="CM786" s="3" t="str">
        <f t="shared" si="191"/>
        <v/>
      </c>
      <c r="CN786" s="3" t="str">
        <f t="shared" si="191"/>
        <v/>
      </c>
      <c r="CO786" s="3" t="str">
        <f t="shared" si="191"/>
        <v/>
      </c>
      <c r="CP786" s="3" t="str">
        <f t="shared" si="191"/>
        <v/>
      </c>
      <c r="CQ786" s="3" t="str">
        <f t="shared" si="191"/>
        <v/>
      </c>
      <c r="CR786" s="3" t="str">
        <f t="shared" si="191"/>
        <v/>
      </c>
      <c r="CS786" s="3" t="str">
        <f t="shared" si="191"/>
        <v/>
      </c>
      <c r="CT786" s="3" t="str">
        <f t="shared" si="191"/>
        <v/>
      </c>
      <c r="CU786" s="3" t="str">
        <f t="shared" si="191"/>
        <v/>
      </c>
      <c r="CV786" s="3" t="str">
        <f t="shared" si="191"/>
        <v>116. AS A PROCESS IMPURITY</v>
      </c>
      <c r="CW786" s="3" t="str">
        <f t="shared" si="195"/>
        <v/>
      </c>
      <c r="CX786" s="3" t="str">
        <f t="shared" si="195"/>
        <v/>
      </c>
      <c r="CY786" s="3" t="str">
        <f t="shared" si="195"/>
        <v/>
      </c>
      <c r="CZ786" s="3" t="str">
        <f t="shared" si="195"/>
        <v/>
      </c>
      <c r="DA786" s="3" t="str">
        <f t="shared" si="195"/>
        <v/>
      </c>
      <c r="DB786" s="3" t="str">
        <f t="shared" si="195"/>
        <v/>
      </c>
      <c r="DC786" s="3" t="str">
        <f t="shared" si="195"/>
        <v/>
      </c>
      <c r="DD786" s="3" t="str">
        <f t="shared" si="190"/>
        <v/>
      </c>
      <c r="DE786" s="3" t="str">
        <f t="shared" si="190"/>
        <v/>
      </c>
      <c r="DF786" s="3" t="str">
        <f t="shared" si="190"/>
        <v/>
      </c>
      <c r="DG786" s="3" t="str">
        <f t="shared" si="190"/>
        <v/>
      </c>
      <c r="DH786" s="3" t="str">
        <f t="shared" si="190"/>
        <v/>
      </c>
      <c r="DI786" s="3" t="str">
        <f t="shared" si="193"/>
        <v/>
      </c>
      <c r="DJ786" s="3" t="str">
        <f t="shared" si="193"/>
        <v/>
      </c>
      <c r="DK786" s="3" t="str">
        <f t="shared" si="193"/>
        <v/>
      </c>
      <c r="DL786" s="3" t="str">
        <f t="shared" si="193"/>
        <v/>
      </c>
      <c r="DM786" s="3" t="str">
        <f t="shared" si="193"/>
        <v>133. ANCILLARY OR OTHER USE</v>
      </c>
      <c r="DN786" s="3" t="str">
        <f t="shared" si="193"/>
        <v/>
      </c>
      <c r="DO786" s="3" t="str">
        <f t="shared" si="193"/>
        <v/>
      </c>
      <c r="DP786" s="3" t="str">
        <f t="shared" si="193"/>
        <v/>
      </c>
      <c r="DQ786" s="3" t="str">
        <f t="shared" si="193"/>
        <v/>
      </c>
      <c r="DR786" s="3" t="str">
        <f t="shared" si="193"/>
        <v/>
      </c>
      <c r="DS786" s="3" t="str">
        <f t="shared" si="193"/>
        <v/>
      </c>
      <c r="DT786" s="3" t="str">
        <f t="shared" si="189"/>
        <v/>
      </c>
      <c r="DU786" s="3" t="str">
        <f t="shared" si="189"/>
        <v/>
      </c>
      <c r="DV786" s="3" t="str">
        <f t="shared" si="189"/>
        <v/>
      </c>
    </row>
    <row r="787" spans="1:126" ht="60">
      <c r="A787" t="s">
        <v>115</v>
      </c>
      <c r="B787">
        <v>2017</v>
      </c>
      <c r="C787" t="s">
        <v>114</v>
      </c>
      <c r="D787">
        <v>106990</v>
      </c>
      <c r="E787" s="31">
        <v>1317216529735</v>
      </c>
      <c r="F787" t="s">
        <v>1081</v>
      </c>
      <c r="G787">
        <v>324110</v>
      </c>
      <c r="H787" t="s">
        <v>1082</v>
      </c>
      <c r="I787" t="s">
        <v>1083</v>
      </c>
      <c r="J787" t="s">
        <v>1084</v>
      </c>
      <c r="K787" t="s">
        <v>155</v>
      </c>
      <c r="L787">
        <v>93420</v>
      </c>
      <c r="M787" s="3" t="str">
        <f t="shared" si="192"/>
        <v>89. PRODUCE THE CHEMICAL, 93. AS A BYPRODUCT, 94. AS A MANUFACTURED IMPURITY, 116. AS A PROCESS IMPURITY, 133. ANCILLARY OR OTHER USE</v>
      </c>
      <c r="N787" s="3" t="s">
        <v>63</v>
      </c>
      <c r="O787" s="3" t="s">
        <v>1473</v>
      </c>
      <c r="P787">
        <v>10.4</v>
      </c>
      <c r="Q787">
        <v>5.3</v>
      </c>
      <c r="R787">
        <v>15.7</v>
      </c>
      <c r="S787" s="3" t="s">
        <v>1407</v>
      </c>
      <c r="T787" s="3" t="s">
        <v>1405</v>
      </c>
      <c r="U787" s="3" t="s">
        <v>1405</v>
      </c>
      <c r="V787" s="3" t="s">
        <v>1405</v>
      </c>
      <c r="W787" s="3" t="s">
        <v>1407</v>
      </c>
      <c r="X787" s="3" t="s">
        <v>1407</v>
      </c>
      <c r="Y787" s="3" t="s">
        <v>1405</v>
      </c>
      <c r="AE787" s="3" t="s">
        <v>1405</v>
      </c>
      <c r="AR787" s="3" t="s">
        <v>1405</v>
      </c>
      <c r="AS787" s="3" t="s">
        <v>1405</v>
      </c>
      <c r="AT787" s="3" t="s">
        <v>1407</v>
      </c>
      <c r="AV787" s="3" t="s">
        <v>1405</v>
      </c>
      <c r="BD787" s="3" t="s">
        <v>1405</v>
      </c>
      <c r="BK787" s="3" t="s">
        <v>1407</v>
      </c>
      <c r="BU787" s="3" t="str">
        <f t="shared" si="196"/>
        <v>89. PRODUCE THE CHEMICAL</v>
      </c>
      <c r="BV787" s="3" t="str">
        <f t="shared" si="196"/>
        <v/>
      </c>
      <c r="BW787" s="3" t="str">
        <f t="shared" si="196"/>
        <v/>
      </c>
      <c r="BX787" s="3" t="str">
        <f t="shared" si="194"/>
        <v/>
      </c>
      <c r="BY787" s="3" t="str">
        <f t="shared" si="194"/>
        <v>93. AS A BYPRODUCT</v>
      </c>
      <c r="BZ787" s="3" t="str">
        <f t="shared" si="194"/>
        <v>94. AS A MANUFACTURED IMPURITY</v>
      </c>
      <c r="CA787" s="3" t="str">
        <f t="shared" si="194"/>
        <v/>
      </c>
      <c r="CB787" s="3" t="str">
        <f t="shared" si="185"/>
        <v/>
      </c>
      <c r="CC787" s="3" t="str">
        <f t="shared" si="185"/>
        <v/>
      </c>
      <c r="CD787" s="3" t="str">
        <f t="shared" si="185"/>
        <v/>
      </c>
      <c r="CE787" s="3" t="str">
        <f t="shared" si="185"/>
        <v/>
      </c>
      <c r="CF787" s="3" t="str">
        <f t="shared" si="185"/>
        <v/>
      </c>
      <c r="CG787" s="3" t="str">
        <f t="shared" si="191"/>
        <v/>
      </c>
      <c r="CH787" s="3" t="str">
        <f t="shared" si="191"/>
        <v/>
      </c>
      <c r="CI787" s="3" t="str">
        <f t="shared" si="191"/>
        <v/>
      </c>
      <c r="CJ787" s="3" t="str">
        <f t="shared" si="191"/>
        <v/>
      </c>
      <c r="CK787" s="3" t="str">
        <f t="shared" si="191"/>
        <v/>
      </c>
      <c r="CL787" s="3" t="str">
        <f t="shared" si="191"/>
        <v/>
      </c>
      <c r="CM787" s="3" t="str">
        <f t="shared" si="191"/>
        <v/>
      </c>
      <c r="CN787" s="3" t="str">
        <f t="shared" si="191"/>
        <v/>
      </c>
      <c r="CO787" s="3" t="str">
        <f t="shared" si="191"/>
        <v/>
      </c>
      <c r="CP787" s="3" t="str">
        <f t="shared" si="191"/>
        <v/>
      </c>
      <c r="CQ787" s="3" t="str">
        <f t="shared" si="191"/>
        <v/>
      </c>
      <c r="CR787" s="3" t="str">
        <f t="shared" si="191"/>
        <v/>
      </c>
      <c r="CS787" s="3" t="str">
        <f t="shared" si="191"/>
        <v/>
      </c>
      <c r="CT787" s="3" t="str">
        <f t="shared" si="191"/>
        <v/>
      </c>
      <c r="CU787" s="3" t="str">
        <f t="shared" si="191"/>
        <v/>
      </c>
      <c r="CV787" s="3" t="str">
        <f t="shared" si="191"/>
        <v>116. AS A PROCESS IMPURITY</v>
      </c>
      <c r="CW787" s="3" t="str">
        <f t="shared" si="195"/>
        <v/>
      </c>
      <c r="CX787" s="3" t="str">
        <f t="shared" si="195"/>
        <v/>
      </c>
      <c r="CY787" s="3" t="str">
        <f t="shared" si="195"/>
        <v/>
      </c>
      <c r="CZ787" s="3" t="str">
        <f t="shared" si="195"/>
        <v/>
      </c>
      <c r="DA787" s="3" t="str">
        <f t="shared" si="195"/>
        <v/>
      </c>
      <c r="DB787" s="3" t="str">
        <f t="shared" si="195"/>
        <v/>
      </c>
      <c r="DC787" s="3" t="str">
        <f t="shared" si="195"/>
        <v/>
      </c>
      <c r="DD787" s="3" t="str">
        <f t="shared" si="190"/>
        <v/>
      </c>
      <c r="DE787" s="3" t="str">
        <f t="shared" si="190"/>
        <v/>
      </c>
      <c r="DF787" s="3" t="str">
        <f t="shared" si="190"/>
        <v/>
      </c>
      <c r="DG787" s="3" t="str">
        <f t="shared" si="190"/>
        <v/>
      </c>
      <c r="DH787" s="3" t="str">
        <f t="shared" si="190"/>
        <v/>
      </c>
      <c r="DI787" s="3" t="str">
        <f t="shared" si="193"/>
        <v/>
      </c>
      <c r="DJ787" s="3" t="str">
        <f t="shared" si="193"/>
        <v/>
      </c>
      <c r="DK787" s="3" t="str">
        <f t="shared" si="193"/>
        <v/>
      </c>
      <c r="DL787" s="3" t="str">
        <f t="shared" si="193"/>
        <v/>
      </c>
      <c r="DM787" s="3" t="str">
        <f t="shared" si="193"/>
        <v>133. ANCILLARY OR OTHER USE</v>
      </c>
      <c r="DN787" s="3" t="str">
        <f t="shared" si="193"/>
        <v/>
      </c>
      <c r="DO787" s="3" t="str">
        <f t="shared" si="193"/>
        <v/>
      </c>
      <c r="DP787" s="3" t="str">
        <f t="shared" si="193"/>
        <v/>
      </c>
      <c r="DQ787" s="3" t="str">
        <f t="shared" si="193"/>
        <v/>
      </c>
      <c r="DR787" s="3" t="str">
        <f t="shared" si="193"/>
        <v/>
      </c>
      <c r="DS787" s="3" t="str">
        <f t="shared" si="193"/>
        <v/>
      </c>
      <c r="DT787" s="3" t="str">
        <f t="shared" si="189"/>
        <v/>
      </c>
      <c r="DU787" s="3" t="str">
        <f t="shared" si="189"/>
        <v/>
      </c>
      <c r="DV787" s="3" t="str">
        <f t="shared" si="189"/>
        <v/>
      </c>
    </row>
    <row r="788" spans="1:126" ht="75">
      <c r="A788" t="s">
        <v>115</v>
      </c>
      <c r="B788">
        <v>2018</v>
      </c>
      <c r="C788" t="s">
        <v>114</v>
      </c>
      <c r="D788">
        <v>106990</v>
      </c>
      <c r="E788" s="31">
        <v>1318217214978</v>
      </c>
      <c r="F788" t="s">
        <v>1081</v>
      </c>
      <c r="G788">
        <v>324110</v>
      </c>
      <c r="H788" t="s">
        <v>1082</v>
      </c>
      <c r="I788" t="s">
        <v>1083</v>
      </c>
      <c r="J788" t="s">
        <v>1084</v>
      </c>
      <c r="K788" t="s">
        <v>155</v>
      </c>
      <c r="L788">
        <v>93420</v>
      </c>
      <c r="M788" s="3" t="str">
        <f t="shared" si="192"/>
        <v>89. PRODUCE THE CHEMICAL, 93. AS A BYPRODUCT, 94. AS A MANUFACTURED IMPURITY, 116. AS A PROCESS IMPURITY, 133. ANCILLARY OR OTHER USE, 142. Z399  OTHER</v>
      </c>
      <c r="N788" s="3" t="s">
        <v>63</v>
      </c>
      <c r="O788" s="3" t="s">
        <v>1473</v>
      </c>
      <c r="P788">
        <v>10.4</v>
      </c>
      <c r="Q788">
        <v>5.2</v>
      </c>
      <c r="R788">
        <v>15.6</v>
      </c>
      <c r="S788" s="3" t="s">
        <v>1407</v>
      </c>
      <c r="T788" s="3" t="s">
        <v>1405</v>
      </c>
      <c r="U788" s="3" t="s">
        <v>1405</v>
      </c>
      <c r="V788" s="3" t="s">
        <v>1405</v>
      </c>
      <c r="W788" s="3" t="s">
        <v>1407</v>
      </c>
      <c r="X788" s="3" t="s">
        <v>1407</v>
      </c>
      <c r="Y788" s="3" t="s">
        <v>1405</v>
      </c>
      <c r="Z788" s="3" t="s">
        <v>1405</v>
      </c>
      <c r="AA788" s="3" t="s">
        <v>1405</v>
      </c>
      <c r="AB788" s="3" t="s">
        <v>1405</v>
      </c>
      <c r="AC788" s="3" t="s">
        <v>1405</v>
      </c>
      <c r="AD788" s="3" t="s">
        <v>1405</v>
      </c>
      <c r="AE788" s="3" t="s">
        <v>1405</v>
      </c>
      <c r="AF788" s="3" t="s">
        <v>1405</v>
      </c>
      <c r="AG788" s="3" t="s">
        <v>1405</v>
      </c>
      <c r="AH788" s="3" t="s">
        <v>1405</v>
      </c>
      <c r="AI788" s="3" t="s">
        <v>1405</v>
      </c>
      <c r="AJ788" s="3" t="s">
        <v>1405</v>
      </c>
      <c r="AK788" s="3" t="s">
        <v>1405</v>
      </c>
      <c r="AL788" s="3" t="s">
        <v>1405</v>
      </c>
      <c r="AM788" s="3" t="s">
        <v>1405</v>
      </c>
      <c r="AN788" s="3" t="s">
        <v>1405</v>
      </c>
      <c r="AO788" s="3" t="s">
        <v>1405</v>
      </c>
      <c r="AP788" s="3" t="s">
        <v>1405</v>
      </c>
      <c r="AQ788" s="3" t="s">
        <v>1405</v>
      </c>
      <c r="AR788" s="3" t="s">
        <v>1405</v>
      </c>
      <c r="AS788" s="3" t="s">
        <v>1405</v>
      </c>
      <c r="AT788" s="3" t="s">
        <v>1407</v>
      </c>
      <c r="AU788" s="3" t="s">
        <v>1405</v>
      </c>
      <c r="AV788" s="3" t="s">
        <v>1405</v>
      </c>
      <c r="AW788" s="3" t="s">
        <v>1405</v>
      </c>
      <c r="AX788" s="3" t="s">
        <v>1405</v>
      </c>
      <c r="AY788" s="3" t="s">
        <v>1405</v>
      </c>
      <c r="AZ788" s="3" t="s">
        <v>1405</v>
      </c>
      <c r="BA788" s="3" t="s">
        <v>1405</v>
      </c>
      <c r="BB788" s="3" t="s">
        <v>1405</v>
      </c>
      <c r="BC788" s="3" t="s">
        <v>1405</v>
      </c>
      <c r="BD788" s="3" t="s">
        <v>1405</v>
      </c>
      <c r="BE788" s="3" t="s">
        <v>1405</v>
      </c>
      <c r="BF788" s="3" t="s">
        <v>1405</v>
      </c>
      <c r="BG788" s="3" t="s">
        <v>1405</v>
      </c>
      <c r="BH788" s="3" t="s">
        <v>1405</v>
      </c>
      <c r="BI788" s="3" t="s">
        <v>1405</v>
      </c>
      <c r="BJ788" s="3" t="s">
        <v>1405</v>
      </c>
      <c r="BK788" s="3" t="s">
        <v>1407</v>
      </c>
      <c r="BL788" s="3" t="s">
        <v>1405</v>
      </c>
      <c r="BM788" s="3" t="s">
        <v>1405</v>
      </c>
      <c r="BN788" s="3" t="s">
        <v>1405</v>
      </c>
      <c r="BO788" s="3" t="s">
        <v>1405</v>
      </c>
      <c r="BP788" s="3" t="s">
        <v>1405</v>
      </c>
      <c r="BQ788" s="3" t="s">
        <v>1405</v>
      </c>
      <c r="BR788" s="3" t="s">
        <v>1405</v>
      </c>
      <c r="BS788" s="3" t="s">
        <v>1405</v>
      </c>
      <c r="BT788" s="3" t="s">
        <v>1407</v>
      </c>
      <c r="BU788" s="3" t="str">
        <f t="shared" si="196"/>
        <v>89. PRODUCE THE CHEMICAL</v>
      </c>
      <c r="BV788" s="3" t="str">
        <f t="shared" si="196"/>
        <v/>
      </c>
      <c r="BW788" s="3" t="str">
        <f t="shared" si="196"/>
        <v/>
      </c>
      <c r="BX788" s="3" t="str">
        <f t="shared" si="194"/>
        <v/>
      </c>
      <c r="BY788" s="3" t="str">
        <f t="shared" si="194"/>
        <v>93. AS A BYPRODUCT</v>
      </c>
      <c r="BZ788" s="3" t="str">
        <f t="shared" si="194"/>
        <v>94. AS A MANUFACTURED IMPURITY</v>
      </c>
      <c r="CA788" s="3" t="str">
        <f t="shared" si="194"/>
        <v/>
      </c>
      <c r="CB788" s="3" t="str">
        <f t="shared" si="185"/>
        <v/>
      </c>
      <c r="CC788" s="3" t="str">
        <f t="shared" si="185"/>
        <v/>
      </c>
      <c r="CD788" s="3" t="str">
        <f t="shared" si="185"/>
        <v/>
      </c>
      <c r="CE788" s="3" t="str">
        <f t="shared" si="185"/>
        <v/>
      </c>
      <c r="CF788" s="3" t="str">
        <f t="shared" si="185"/>
        <v/>
      </c>
      <c r="CG788" s="3" t="str">
        <f t="shared" si="191"/>
        <v/>
      </c>
      <c r="CH788" s="3" t="str">
        <f t="shared" si="191"/>
        <v/>
      </c>
      <c r="CI788" s="3" t="str">
        <f t="shared" si="191"/>
        <v/>
      </c>
      <c r="CJ788" s="3" t="str">
        <f t="shared" si="191"/>
        <v/>
      </c>
      <c r="CK788" s="3" t="str">
        <f t="shared" si="191"/>
        <v/>
      </c>
      <c r="CL788" s="3" t="str">
        <f t="shared" si="191"/>
        <v/>
      </c>
      <c r="CM788" s="3" t="str">
        <f t="shared" si="191"/>
        <v/>
      </c>
      <c r="CN788" s="3" t="str">
        <f t="shared" si="191"/>
        <v/>
      </c>
      <c r="CO788" s="3" t="str">
        <f t="shared" si="191"/>
        <v/>
      </c>
      <c r="CP788" s="3" t="str">
        <f t="shared" si="191"/>
        <v/>
      </c>
      <c r="CQ788" s="3" t="str">
        <f t="shared" si="191"/>
        <v/>
      </c>
      <c r="CR788" s="3" t="str">
        <f t="shared" si="191"/>
        <v/>
      </c>
      <c r="CS788" s="3" t="str">
        <f t="shared" si="191"/>
        <v/>
      </c>
      <c r="CT788" s="3" t="str">
        <f t="shared" si="191"/>
        <v/>
      </c>
      <c r="CU788" s="3" t="str">
        <f t="shared" si="191"/>
        <v/>
      </c>
      <c r="CV788" s="3" t="str">
        <f t="shared" si="191"/>
        <v>116. AS A PROCESS IMPURITY</v>
      </c>
      <c r="CW788" s="3" t="str">
        <f t="shared" si="195"/>
        <v/>
      </c>
      <c r="CX788" s="3" t="str">
        <f t="shared" si="195"/>
        <v/>
      </c>
      <c r="CY788" s="3" t="str">
        <f t="shared" si="195"/>
        <v/>
      </c>
      <c r="CZ788" s="3" t="str">
        <f t="shared" si="195"/>
        <v/>
      </c>
      <c r="DA788" s="3" t="str">
        <f t="shared" si="195"/>
        <v/>
      </c>
      <c r="DB788" s="3" t="str">
        <f t="shared" si="195"/>
        <v/>
      </c>
      <c r="DC788" s="3" t="str">
        <f t="shared" si="195"/>
        <v/>
      </c>
      <c r="DD788" s="3" t="str">
        <f t="shared" si="190"/>
        <v/>
      </c>
      <c r="DE788" s="3" t="str">
        <f t="shared" si="190"/>
        <v/>
      </c>
      <c r="DF788" s="3" t="str">
        <f t="shared" si="190"/>
        <v/>
      </c>
      <c r="DG788" s="3" t="str">
        <f t="shared" si="190"/>
        <v/>
      </c>
      <c r="DH788" s="3" t="str">
        <f t="shared" si="190"/>
        <v/>
      </c>
      <c r="DI788" s="3" t="str">
        <f t="shared" si="193"/>
        <v/>
      </c>
      <c r="DJ788" s="3" t="str">
        <f t="shared" si="193"/>
        <v/>
      </c>
      <c r="DK788" s="3" t="str">
        <f t="shared" si="193"/>
        <v/>
      </c>
      <c r="DL788" s="3" t="str">
        <f t="shared" si="193"/>
        <v/>
      </c>
      <c r="DM788" s="3" t="str">
        <f t="shared" si="193"/>
        <v>133. ANCILLARY OR OTHER USE</v>
      </c>
      <c r="DN788" s="3" t="str">
        <f t="shared" si="193"/>
        <v/>
      </c>
      <c r="DO788" s="3" t="str">
        <f t="shared" si="193"/>
        <v/>
      </c>
      <c r="DP788" s="3" t="str">
        <f t="shared" si="193"/>
        <v/>
      </c>
      <c r="DQ788" s="3" t="str">
        <f t="shared" si="193"/>
        <v/>
      </c>
      <c r="DR788" s="3" t="str">
        <f t="shared" si="193"/>
        <v/>
      </c>
      <c r="DS788" s="3" t="str">
        <f t="shared" si="193"/>
        <v/>
      </c>
      <c r="DT788" s="3" t="str">
        <f t="shared" si="189"/>
        <v/>
      </c>
      <c r="DU788" s="3" t="str">
        <f t="shared" si="189"/>
        <v/>
      </c>
      <c r="DV788" s="3" t="str">
        <f t="shared" si="189"/>
        <v>142. Z399  OTHER</v>
      </c>
    </row>
    <row r="789" spans="1:126" ht="75">
      <c r="A789" t="s">
        <v>115</v>
      </c>
      <c r="B789">
        <v>2019</v>
      </c>
      <c r="C789" t="s">
        <v>114</v>
      </c>
      <c r="D789">
        <v>106990</v>
      </c>
      <c r="E789" s="31">
        <v>1319218085278</v>
      </c>
      <c r="F789" t="s">
        <v>1081</v>
      </c>
      <c r="G789">
        <v>324110</v>
      </c>
      <c r="H789" t="s">
        <v>1082</v>
      </c>
      <c r="I789" t="s">
        <v>1083</v>
      </c>
      <c r="J789" t="s">
        <v>1084</v>
      </c>
      <c r="K789" t="s">
        <v>155</v>
      </c>
      <c r="L789">
        <v>93420</v>
      </c>
      <c r="M789" s="3" t="str">
        <f t="shared" si="192"/>
        <v>89. PRODUCE THE CHEMICAL, 93. AS A BYPRODUCT, 94. AS A MANUFACTURED IMPURITY, 116. AS A PROCESS IMPURITY, 133. ANCILLARY OR OTHER USE, 142. Z399  OTHER</v>
      </c>
      <c r="N789" s="3" t="s">
        <v>63</v>
      </c>
      <c r="O789" s="3" t="s">
        <v>1473</v>
      </c>
      <c r="P789">
        <v>10.41</v>
      </c>
      <c r="Q789">
        <v>5.2</v>
      </c>
      <c r="R789">
        <v>15.61</v>
      </c>
      <c r="S789" s="3" t="s">
        <v>1407</v>
      </c>
      <c r="T789" s="3" t="s">
        <v>1405</v>
      </c>
      <c r="U789" s="3" t="s">
        <v>1405</v>
      </c>
      <c r="V789" s="3" t="s">
        <v>1405</v>
      </c>
      <c r="W789" s="3" t="s">
        <v>1407</v>
      </c>
      <c r="X789" s="3" t="s">
        <v>1407</v>
      </c>
      <c r="Y789" s="3" t="s">
        <v>1405</v>
      </c>
      <c r="Z789" s="3" t="s">
        <v>1405</v>
      </c>
      <c r="AA789" s="3" t="s">
        <v>1405</v>
      </c>
      <c r="AB789" s="3" t="s">
        <v>1405</v>
      </c>
      <c r="AC789" s="3" t="s">
        <v>1405</v>
      </c>
      <c r="AD789" s="3" t="s">
        <v>1405</v>
      </c>
      <c r="AE789" s="3" t="s">
        <v>1405</v>
      </c>
      <c r="AF789" s="3" t="s">
        <v>1405</v>
      </c>
      <c r="AG789" s="3" t="s">
        <v>1405</v>
      </c>
      <c r="AH789" s="3" t="s">
        <v>1405</v>
      </c>
      <c r="AI789" s="3" t="s">
        <v>1405</v>
      </c>
      <c r="AJ789" s="3" t="s">
        <v>1405</v>
      </c>
      <c r="AK789" s="3" t="s">
        <v>1405</v>
      </c>
      <c r="AL789" s="3" t="s">
        <v>1405</v>
      </c>
      <c r="AM789" s="3" t="s">
        <v>1405</v>
      </c>
      <c r="AN789" s="3" t="s">
        <v>1405</v>
      </c>
      <c r="AO789" s="3" t="s">
        <v>1405</v>
      </c>
      <c r="AP789" s="3" t="s">
        <v>1405</v>
      </c>
      <c r="AQ789" s="3" t="s">
        <v>1405</v>
      </c>
      <c r="AR789" s="3" t="s">
        <v>1405</v>
      </c>
      <c r="AS789" s="3" t="s">
        <v>1405</v>
      </c>
      <c r="AT789" s="3" t="s">
        <v>1407</v>
      </c>
      <c r="AU789" s="3" t="s">
        <v>1405</v>
      </c>
      <c r="AV789" s="3" t="s">
        <v>1405</v>
      </c>
      <c r="AW789" s="3" t="s">
        <v>1405</v>
      </c>
      <c r="AX789" s="3" t="s">
        <v>1405</v>
      </c>
      <c r="AY789" s="3" t="s">
        <v>1405</v>
      </c>
      <c r="AZ789" s="3" t="s">
        <v>1405</v>
      </c>
      <c r="BA789" s="3" t="s">
        <v>1405</v>
      </c>
      <c r="BB789" s="3" t="s">
        <v>1405</v>
      </c>
      <c r="BC789" s="3" t="s">
        <v>1405</v>
      </c>
      <c r="BD789" s="3" t="s">
        <v>1405</v>
      </c>
      <c r="BE789" s="3" t="s">
        <v>1405</v>
      </c>
      <c r="BF789" s="3" t="s">
        <v>1405</v>
      </c>
      <c r="BG789" s="3" t="s">
        <v>1405</v>
      </c>
      <c r="BH789" s="3" t="s">
        <v>1405</v>
      </c>
      <c r="BI789" s="3" t="s">
        <v>1405</v>
      </c>
      <c r="BJ789" s="3" t="s">
        <v>1405</v>
      </c>
      <c r="BK789" s="3" t="s">
        <v>1407</v>
      </c>
      <c r="BL789" s="3" t="s">
        <v>1405</v>
      </c>
      <c r="BM789" s="3" t="s">
        <v>1405</v>
      </c>
      <c r="BN789" s="3" t="s">
        <v>1405</v>
      </c>
      <c r="BO789" s="3" t="s">
        <v>1405</v>
      </c>
      <c r="BP789" s="3" t="s">
        <v>1405</v>
      </c>
      <c r="BQ789" s="3" t="s">
        <v>1405</v>
      </c>
      <c r="BR789" s="3" t="s">
        <v>1405</v>
      </c>
      <c r="BS789" s="3" t="s">
        <v>1405</v>
      </c>
      <c r="BT789" s="3" t="s">
        <v>1407</v>
      </c>
      <c r="BU789" s="3" t="str">
        <f t="shared" si="196"/>
        <v>89. PRODUCE THE CHEMICAL</v>
      </c>
      <c r="BV789" s="3" t="str">
        <f t="shared" si="196"/>
        <v/>
      </c>
      <c r="BW789" s="3" t="str">
        <f t="shared" si="196"/>
        <v/>
      </c>
      <c r="BX789" s="3" t="str">
        <f t="shared" si="194"/>
        <v/>
      </c>
      <c r="BY789" s="3" t="str">
        <f t="shared" si="194"/>
        <v>93. AS A BYPRODUCT</v>
      </c>
      <c r="BZ789" s="3" t="str">
        <f t="shared" si="194"/>
        <v>94. AS A MANUFACTURED IMPURITY</v>
      </c>
      <c r="CA789" s="3" t="str">
        <f t="shared" si="194"/>
        <v/>
      </c>
      <c r="CB789" s="3" t="str">
        <f t="shared" si="185"/>
        <v/>
      </c>
      <c r="CC789" s="3" t="str">
        <f t="shared" si="185"/>
        <v/>
      </c>
      <c r="CD789" s="3" t="str">
        <f t="shared" si="185"/>
        <v/>
      </c>
      <c r="CE789" s="3" t="str">
        <f t="shared" si="185"/>
        <v/>
      </c>
      <c r="CF789" s="3" t="str">
        <f t="shared" si="185"/>
        <v/>
      </c>
      <c r="CG789" s="3" t="str">
        <f t="shared" si="191"/>
        <v/>
      </c>
      <c r="CH789" s="3" t="str">
        <f t="shared" si="191"/>
        <v/>
      </c>
      <c r="CI789" s="3" t="str">
        <f t="shared" si="191"/>
        <v/>
      </c>
      <c r="CJ789" s="3" t="str">
        <f t="shared" si="191"/>
        <v/>
      </c>
      <c r="CK789" s="3" t="str">
        <f t="shared" si="191"/>
        <v/>
      </c>
      <c r="CL789" s="3" t="str">
        <f t="shared" si="191"/>
        <v/>
      </c>
      <c r="CM789" s="3" t="str">
        <f t="shared" si="191"/>
        <v/>
      </c>
      <c r="CN789" s="3" t="str">
        <f t="shared" si="191"/>
        <v/>
      </c>
      <c r="CO789" s="3" t="str">
        <f t="shared" si="191"/>
        <v/>
      </c>
      <c r="CP789" s="3" t="str">
        <f t="shared" si="191"/>
        <v/>
      </c>
      <c r="CQ789" s="3" t="str">
        <f t="shared" si="191"/>
        <v/>
      </c>
      <c r="CR789" s="3" t="str">
        <f t="shared" si="191"/>
        <v/>
      </c>
      <c r="CS789" s="3" t="str">
        <f t="shared" ref="CS789:DF825" si="197">IF(AQ789="Yes", CS$1,"")</f>
        <v/>
      </c>
      <c r="CT789" s="3" t="str">
        <f t="shared" si="197"/>
        <v/>
      </c>
      <c r="CU789" s="3" t="str">
        <f t="shared" si="197"/>
        <v/>
      </c>
      <c r="CV789" s="3" t="str">
        <f t="shared" si="197"/>
        <v>116. AS A PROCESS IMPURITY</v>
      </c>
      <c r="CW789" s="3" t="str">
        <f t="shared" si="195"/>
        <v/>
      </c>
      <c r="CX789" s="3" t="str">
        <f t="shared" si="195"/>
        <v/>
      </c>
      <c r="CY789" s="3" t="str">
        <f t="shared" si="195"/>
        <v/>
      </c>
      <c r="CZ789" s="3" t="str">
        <f t="shared" si="195"/>
        <v/>
      </c>
      <c r="DA789" s="3" t="str">
        <f t="shared" si="195"/>
        <v/>
      </c>
      <c r="DB789" s="3" t="str">
        <f t="shared" si="195"/>
        <v/>
      </c>
      <c r="DC789" s="3" t="str">
        <f t="shared" si="195"/>
        <v/>
      </c>
      <c r="DD789" s="3" t="str">
        <f t="shared" si="190"/>
        <v/>
      </c>
      <c r="DE789" s="3" t="str">
        <f t="shared" si="190"/>
        <v/>
      </c>
      <c r="DF789" s="3" t="str">
        <f t="shared" si="190"/>
        <v/>
      </c>
      <c r="DG789" s="3" t="str">
        <f t="shared" si="190"/>
        <v/>
      </c>
      <c r="DH789" s="3" t="str">
        <f t="shared" si="190"/>
        <v/>
      </c>
      <c r="DI789" s="3" t="str">
        <f t="shared" si="193"/>
        <v/>
      </c>
      <c r="DJ789" s="3" t="str">
        <f t="shared" si="193"/>
        <v/>
      </c>
      <c r="DK789" s="3" t="str">
        <f t="shared" si="193"/>
        <v/>
      </c>
      <c r="DL789" s="3" t="str">
        <f t="shared" si="193"/>
        <v/>
      </c>
      <c r="DM789" s="3" t="str">
        <f t="shared" si="193"/>
        <v>133. ANCILLARY OR OTHER USE</v>
      </c>
      <c r="DN789" s="3" t="str">
        <f t="shared" si="193"/>
        <v/>
      </c>
      <c r="DO789" s="3" t="str">
        <f t="shared" si="193"/>
        <v/>
      </c>
      <c r="DP789" s="3" t="str">
        <f t="shared" si="193"/>
        <v/>
      </c>
      <c r="DQ789" s="3" t="str">
        <f t="shared" si="193"/>
        <v/>
      </c>
      <c r="DR789" s="3" t="str">
        <f t="shared" si="193"/>
        <v/>
      </c>
      <c r="DS789" s="3" t="str">
        <f t="shared" si="193"/>
        <v/>
      </c>
      <c r="DT789" s="3" t="str">
        <f t="shared" si="189"/>
        <v/>
      </c>
      <c r="DU789" s="3" t="str">
        <f t="shared" si="189"/>
        <v/>
      </c>
      <c r="DV789" s="3" t="str">
        <f t="shared" si="189"/>
        <v>142. Z399  OTHER</v>
      </c>
    </row>
    <row r="790" spans="1:126" ht="75">
      <c r="A790" t="s">
        <v>115</v>
      </c>
      <c r="B790">
        <v>2020</v>
      </c>
      <c r="C790" t="s">
        <v>114</v>
      </c>
      <c r="D790">
        <v>106990</v>
      </c>
      <c r="E790" s="31">
        <v>1320218974754</v>
      </c>
      <c r="F790" t="s">
        <v>1081</v>
      </c>
      <c r="G790">
        <v>324110</v>
      </c>
      <c r="H790" t="s">
        <v>1082</v>
      </c>
      <c r="I790" t="s">
        <v>1083</v>
      </c>
      <c r="J790" t="s">
        <v>1084</v>
      </c>
      <c r="K790" t="s">
        <v>155</v>
      </c>
      <c r="L790">
        <v>93420</v>
      </c>
      <c r="M790" s="3" t="str">
        <f t="shared" si="192"/>
        <v>89. PRODUCE THE CHEMICAL, 91. ON-SITE USE OF THE CHEMICAL</v>
      </c>
      <c r="N790" s="3" t="s">
        <v>63</v>
      </c>
      <c r="O790" s="3" t="s">
        <v>1476</v>
      </c>
      <c r="P790">
        <v>10.37</v>
      </c>
      <c r="Q790">
        <v>6.12</v>
      </c>
      <c r="R790">
        <v>16.489999999999998</v>
      </c>
      <c r="S790" s="3" t="s">
        <v>1407</v>
      </c>
      <c r="T790" s="3" t="s">
        <v>1405</v>
      </c>
      <c r="U790" s="3" t="s">
        <v>1407</v>
      </c>
      <c r="V790" s="3" t="s">
        <v>1405</v>
      </c>
      <c r="W790" s="3" t="s">
        <v>1405</v>
      </c>
      <c r="X790" s="3" t="s">
        <v>1405</v>
      </c>
      <c r="Y790" s="3" t="s">
        <v>1405</v>
      </c>
      <c r="Z790" s="3" t="s">
        <v>1405</v>
      </c>
      <c r="AA790" s="3" t="s">
        <v>1405</v>
      </c>
      <c r="AB790" s="3" t="s">
        <v>1405</v>
      </c>
      <c r="AC790" s="3" t="s">
        <v>1405</v>
      </c>
      <c r="AD790" s="3" t="s">
        <v>1405</v>
      </c>
      <c r="AE790" s="3" t="s">
        <v>1405</v>
      </c>
      <c r="AF790" s="3" t="s">
        <v>1405</v>
      </c>
      <c r="AG790" s="3" t="s">
        <v>1405</v>
      </c>
      <c r="AH790" s="3" t="s">
        <v>1405</v>
      </c>
      <c r="AI790" s="3" t="s">
        <v>1405</v>
      </c>
      <c r="AJ790" s="3" t="s">
        <v>1405</v>
      </c>
      <c r="AK790" s="3" t="s">
        <v>1405</v>
      </c>
      <c r="AL790" s="3" t="s">
        <v>1405</v>
      </c>
      <c r="AM790" s="3" t="s">
        <v>1405</v>
      </c>
      <c r="AN790" s="3" t="s">
        <v>1405</v>
      </c>
      <c r="AO790" s="3" t="s">
        <v>1405</v>
      </c>
      <c r="AP790" s="3" t="s">
        <v>1405</v>
      </c>
      <c r="AQ790" s="3" t="s">
        <v>1405</v>
      </c>
      <c r="AR790" s="3" t="s">
        <v>1405</v>
      </c>
      <c r="AS790" s="3" t="s">
        <v>1405</v>
      </c>
      <c r="AT790" s="3" t="s">
        <v>1405</v>
      </c>
      <c r="AU790" s="3" t="s">
        <v>1405</v>
      </c>
      <c r="AV790" s="3" t="s">
        <v>1405</v>
      </c>
      <c r="AW790" s="3" t="s">
        <v>1405</v>
      </c>
      <c r="AX790" s="3" t="s">
        <v>1405</v>
      </c>
      <c r="AY790" s="3" t="s">
        <v>1405</v>
      </c>
      <c r="AZ790" s="3" t="s">
        <v>1405</v>
      </c>
      <c r="BA790" s="3" t="s">
        <v>1405</v>
      </c>
      <c r="BB790" s="3" t="s">
        <v>1405</v>
      </c>
      <c r="BC790" s="3" t="s">
        <v>1405</v>
      </c>
      <c r="BD790" s="3" t="s">
        <v>1405</v>
      </c>
      <c r="BE790" s="3" t="s">
        <v>1405</v>
      </c>
      <c r="BF790" s="3" t="s">
        <v>1405</v>
      </c>
      <c r="BG790" s="3" t="s">
        <v>1405</v>
      </c>
      <c r="BH790" s="3" t="s">
        <v>1405</v>
      </c>
      <c r="BI790" s="3" t="s">
        <v>1405</v>
      </c>
      <c r="BJ790" s="3" t="s">
        <v>1405</v>
      </c>
      <c r="BK790" s="3" t="s">
        <v>1405</v>
      </c>
      <c r="BL790" s="3" t="s">
        <v>1405</v>
      </c>
      <c r="BM790" s="3" t="s">
        <v>1405</v>
      </c>
      <c r="BN790" s="3" t="s">
        <v>1405</v>
      </c>
      <c r="BO790" s="3" t="s">
        <v>1405</v>
      </c>
      <c r="BP790" s="3" t="s">
        <v>1405</v>
      </c>
      <c r="BQ790" s="3" t="s">
        <v>1405</v>
      </c>
      <c r="BR790" s="3" t="s">
        <v>1405</v>
      </c>
      <c r="BS790" s="3" t="s">
        <v>1405</v>
      </c>
      <c r="BT790" s="3" t="s">
        <v>1405</v>
      </c>
      <c r="BU790" s="3" t="str">
        <f t="shared" si="196"/>
        <v>89. PRODUCE THE CHEMICAL</v>
      </c>
      <c r="BV790" s="3" t="str">
        <f t="shared" si="196"/>
        <v/>
      </c>
      <c r="BW790" s="3" t="str">
        <f t="shared" si="196"/>
        <v>91. ON-SITE USE OF THE CHEMICAL</v>
      </c>
      <c r="BX790" s="3" t="str">
        <f t="shared" si="194"/>
        <v/>
      </c>
      <c r="BY790" s="3" t="str">
        <f t="shared" si="194"/>
        <v/>
      </c>
      <c r="BZ790" s="3" t="str">
        <f t="shared" si="194"/>
        <v/>
      </c>
      <c r="CA790" s="3" t="str">
        <f t="shared" si="194"/>
        <v/>
      </c>
      <c r="CB790" s="3" t="str">
        <f t="shared" si="185"/>
        <v/>
      </c>
      <c r="CC790" s="3" t="str">
        <f t="shared" si="185"/>
        <v/>
      </c>
      <c r="CD790" s="3" t="str">
        <f t="shared" si="185"/>
        <v/>
      </c>
      <c r="CE790" s="3" t="str">
        <f t="shared" si="185"/>
        <v/>
      </c>
      <c r="CF790" s="3" t="str">
        <f t="shared" si="185"/>
        <v/>
      </c>
      <c r="CG790" s="3" t="str">
        <f t="shared" si="185"/>
        <v/>
      </c>
      <c r="CH790" s="3" t="str">
        <f t="shared" si="185"/>
        <v/>
      </c>
      <c r="CI790" s="3" t="str">
        <f t="shared" si="185"/>
        <v/>
      </c>
      <c r="CJ790" s="3" t="str">
        <f t="shared" si="185"/>
        <v/>
      </c>
      <c r="CK790" s="3" t="str">
        <f t="shared" si="185"/>
        <v/>
      </c>
      <c r="CL790" s="3" t="str">
        <f t="shared" si="185"/>
        <v/>
      </c>
      <c r="CM790" s="3" t="str">
        <f t="shared" si="185"/>
        <v/>
      </c>
      <c r="CN790" s="3" t="str">
        <f t="shared" si="185"/>
        <v/>
      </c>
      <c r="CO790" s="3" t="str">
        <f t="shared" si="185"/>
        <v/>
      </c>
      <c r="CP790" s="3" t="str">
        <f t="shared" si="185"/>
        <v/>
      </c>
      <c r="CQ790" s="3" t="str">
        <f t="shared" si="185"/>
        <v/>
      </c>
      <c r="CR790" s="3" t="str">
        <f t="shared" ref="CR790:DC844" si="198">IF(AP790="Yes", CR$1,"")</f>
        <v/>
      </c>
      <c r="CS790" s="3" t="str">
        <f t="shared" si="197"/>
        <v/>
      </c>
      <c r="CT790" s="3" t="str">
        <f t="shared" si="197"/>
        <v/>
      </c>
      <c r="CU790" s="3" t="str">
        <f t="shared" si="197"/>
        <v/>
      </c>
      <c r="CV790" s="3" t="str">
        <f t="shared" si="197"/>
        <v/>
      </c>
      <c r="CW790" s="3" t="str">
        <f t="shared" si="195"/>
        <v/>
      </c>
      <c r="CX790" s="3" t="str">
        <f t="shared" si="195"/>
        <v/>
      </c>
      <c r="CY790" s="3" t="str">
        <f t="shared" si="195"/>
        <v/>
      </c>
      <c r="CZ790" s="3" t="str">
        <f t="shared" si="195"/>
        <v/>
      </c>
      <c r="DA790" s="3" t="str">
        <f t="shared" si="195"/>
        <v/>
      </c>
      <c r="DB790" s="3" t="str">
        <f t="shared" si="195"/>
        <v/>
      </c>
      <c r="DC790" s="3" t="str">
        <f t="shared" si="195"/>
        <v/>
      </c>
      <c r="DD790" s="3" t="str">
        <f t="shared" si="190"/>
        <v/>
      </c>
      <c r="DE790" s="3" t="str">
        <f t="shared" si="190"/>
        <v/>
      </c>
      <c r="DF790" s="3" t="str">
        <f t="shared" si="190"/>
        <v/>
      </c>
      <c r="DG790" s="3" t="str">
        <f t="shared" si="190"/>
        <v/>
      </c>
      <c r="DH790" s="3" t="str">
        <f t="shared" si="190"/>
        <v/>
      </c>
      <c r="DI790" s="3" t="str">
        <f t="shared" si="193"/>
        <v/>
      </c>
      <c r="DJ790" s="3" t="str">
        <f t="shared" si="193"/>
        <v/>
      </c>
      <c r="DK790" s="3" t="str">
        <f t="shared" si="193"/>
        <v/>
      </c>
      <c r="DL790" s="3" t="str">
        <f t="shared" si="193"/>
        <v/>
      </c>
      <c r="DM790" s="3" t="str">
        <f t="shared" si="193"/>
        <v/>
      </c>
      <c r="DN790" s="3" t="str">
        <f t="shared" si="193"/>
        <v/>
      </c>
      <c r="DO790" s="3" t="str">
        <f t="shared" si="193"/>
        <v/>
      </c>
      <c r="DP790" s="3" t="str">
        <f t="shared" si="193"/>
        <v/>
      </c>
      <c r="DQ790" s="3" t="str">
        <f t="shared" si="193"/>
        <v/>
      </c>
      <c r="DR790" s="3" t="str">
        <f t="shared" si="193"/>
        <v/>
      </c>
      <c r="DS790" s="3" t="str">
        <f t="shared" si="193"/>
        <v/>
      </c>
      <c r="DT790" s="3" t="str">
        <f t="shared" si="189"/>
        <v/>
      </c>
      <c r="DU790" s="3" t="str">
        <f t="shared" si="189"/>
        <v/>
      </c>
      <c r="DV790" s="3" t="str">
        <f t="shared" si="189"/>
        <v/>
      </c>
    </row>
    <row r="791" spans="1:126" ht="75">
      <c r="A791" t="s">
        <v>115</v>
      </c>
      <c r="B791">
        <v>2021</v>
      </c>
      <c r="C791" t="s">
        <v>114</v>
      </c>
      <c r="D791">
        <v>106990</v>
      </c>
      <c r="E791" s="31">
        <v>1321220194474</v>
      </c>
      <c r="F791" t="s">
        <v>1081</v>
      </c>
      <c r="G791">
        <v>324110</v>
      </c>
      <c r="H791" t="s">
        <v>1082</v>
      </c>
      <c r="I791" t="s">
        <v>1083</v>
      </c>
      <c r="J791" t="s">
        <v>1084</v>
      </c>
      <c r="K791" t="s">
        <v>155</v>
      </c>
      <c r="L791">
        <v>93420</v>
      </c>
      <c r="M791" s="3" t="str">
        <f t="shared" si="192"/>
        <v>89. PRODUCE THE CHEMICAL, 93. AS A BYPRODUCT, 94. AS A MANUFACTURED IMPURITY, 116. AS A PROCESS IMPURITY, 133. ANCILLARY OR OTHER USE, 142. Z399  OTHER</v>
      </c>
      <c r="N791" s="3" t="s">
        <v>63</v>
      </c>
      <c r="O791" s="3" t="s">
        <v>1473</v>
      </c>
      <c r="P791">
        <v>10.46</v>
      </c>
      <c r="Q791">
        <v>5.03</v>
      </c>
      <c r="R791">
        <v>15.49</v>
      </c>
      <c r="S791" s="3" t="s">
        <v>1407</v>
      </c>
      <c r="T791" s="3" t="s">
        <v>1405</v>
      </c>
      <c r="U791" s="3" t="s">
        <v>1405</v>
      </c>
      <c r="V791" s="3" t="s">
        <v>1405</v>
      </c>
      <c r="W791" s="3" t="s">
        <v>1407</v>
      </c>
      <c r="X791" s="3" t="s">
        <v>1407</v>
      </c>
      <c r="Y791" s="3" t="s">
        <v>1405</v>
      </c>
      <c r="Z791" s="3" t="s">
        <v>1405</v>
      </c>
      <c r="AA791" s="3" t="s">
        <v>1405</v>
      </c>
      <c r="AB791" s="3" t="s">
        <v>1405</v>
      </c>
      <c r="AC791" s="3" t="s">
        <v>1405</v>
      </c>
      <c r="AD791" s="3" t="s">
        <v>1405</v>
      </c>
      <c r="AE791" s="3" t="s">
        <v>1405</v>
      </c>
      <c r="AF791" s="3" t="s">
        <v>1405</v>
      </c>
      <c r="AG791" s="3" t="s">
        <v>1405</v>
      </c>
      <c r="AH791" s="3" t="s">
        <v>1405</v>
      </c>
      <c r="AI791" s="3" t="s">
        <v>1405</v>
      </c>
      <c r="AJ791" s="3" t="s">
        <v>1405</v>
      </c>
      <c r="AK791" s="3" t="s">
        <v>1405</v>
      </c>
      <c r="AL791" s="3" t="s">
        <v>1405</v>
      </c>
      <c r="AM791" s="3" t="s">
        <v>1405</v>
      </c>
      <c r="AN791" s="3" t="s">
        <v>1405</v>
      </c>
      <c r="AO791" s="3" t="s">
        <v>1405</v>
      </c>
      <c r="AP791" s="3" t="s">
        <v>1405</v>
      </c>
      <c r="AQ791" s="3" t="s">
        <v>1405</v>
      </c>
      <c r="AR791" s="3" t="s">
        <v>1405</v>
      </c>
      <c r="AS791" s="3" t="s">
        <v>1405</v>
      </c>
      <c r="AT791" s="3" t="s">
        <v>1407</v>
      </c>
      <c r="AU791" s="3" t="s">
        <v>1405</v>
      </c>
      <c r="AV791" s="3" t="s">
        <v>1405</v>
      </c>
      <c r="AW791" s="3" t="s">
        <v>1405</v>
      </c>
      <c r="AX791" s="3" t="s">
        <v>1405</v>
      </c>
      <c r="AY791" s="3" t="s">
        <v>1405</v>
      </c>
      <c r="AZ791" s="3" t="s">
        <v>1405</v>
      </c>
      <c r="BA791" s="3" t="s">
        <v>1405</v>
      </c>
      <c r="BB791" s="3" t="s">
        <v>1405</v>
      </c>
      <c r="BC791" s="3" t="s">
        <v>1405</v>
      </c>
      <c r="BD791" s="3" t="s">
        <v>1405</v>
      </c>
      <c r="BE791" s="3" t="s">
        <v>1405</v>
      </c>
      <c r="BF791" s="3" t="s">
        <v>1405</v>
      </c>
      <c r="BG791" s="3" t="s">
        <v>1405</v>
      </c>
      <c r="BH791" s="3" t="s">
        <v>1405</v>
      </c>
      <c r="BI791" s="3" t="s">
        <v>1405</v>
      </c>
      <c r="BJ791" s="3" t="s">
        <v>1405</v>
      </c>
      <c r="BK791" s="3" t="s">
        <v>1407</v>
      </c>
      <c r="BL791" s="3" t="s">
        <v>1405</v>
      </c>
      <c r="BM791" s="3" t="s">
        <v>1405</v>
      </c>
      <c r="BN791" s="3" t="s">
        <v>1405</v>
      </c>
      <c r="BO791" s="3" t="s">
        <v>1405</v>
      </c>
      <c r="BP791" s="3" t="s">
        <v>1405</v>
      </c>
      <c r="BQ791" s="3" t="s">
        <v>1405</v>
      </c>
      <c r="BR791" s="3" t="s">
        <v>1405</v>
      </c>
      <c r="BS791" s="3" t="s">
        <v>1405</v>
      </c>
      <c r="BT791" s="3" t="s">
        <v>1407</v>
      </c>
      <c r="BU791" s="3" t="str">
        <f t="shared" si="196"/>
        <v>89. PRODUCE THE CHEMICAL</v>
      </c>
      <c r="BV791" s="3" t="str">
        <f t="shared" si="196"/>
        <v/>
      </c>
      <c r="BW791" s="3" t="str">
        <f t="shared" si="196"/>
        <v/>
      </c>
      <c r="BX791" s="3" t="str">
        <f t="shared" si="194"/>
        <v/>
      </c>
      <c r="BY791" s="3" t="str">
        <f t="shared" si="194"/>
        <v>93. AS A BYPRODUCT</v>
      </c>
      <c r="BZ791" s="3" t="str">
        <f t="shared" si="194"/>
        <v>94. AS A MANUFACTURED IMPURITY</v>
      </c>
      <c r="CA791" s="3" t="str">
        <f t="shared" si="194"/>
        <v/>
      </c>
      <c r="CB791" s="3" t="str">
        <f t="shared" si="185"/>
        <v/>
      </c>
      <c r="CC791" s="3" t="str">
        <f t="shared" si="185"/>
        <v/>
      </c>
      <c r="CD791" s="3" t="str">
        <f t="shared" si="185"/>
        <v/>
      </c>
      <c r="CE791" s="3" t="str">
        <f t="shared" si="185"/>
        <v/>
      </c>
      <c r="CF791" s="3" t="str">
        <f t="shared" si="185"/>
        <v/>
      </c>
      <c r="CG791" s="3" t="str">
        <f t="shared" si="185"/>
        <v/>
      </c>
      <c r="CH791" s="3" t="str">
        <f t="shared" si="185"/>
        <v/>
      </c>
      <c r="CI791" s="3" t="str">
        <f t="shared" si="185"/>
        <v/>
      </c>
      <c r="CJ791" s="3" t="str">
        <f t="shared" si="185"/>
        <v/>
      </c>
      <c r="CK791" s="3" t="str">
        <f t="shared" si="185"/>
        <v/>
      </c>
      <c r="CL791" s="3" t="str">
        <f t="shared" si="185"/>
        <v/>
      </c>
      <c r="CM791" s="3" t="str">
        <f t="shared" si="185"/>
        <v/>
      </c>
      <c r="CN791" s="3" t="str">
        <f t="shared" si="185"/>
        <v/>
      </c>
      <c r="CO791" s="3" t="str">
        <f t="shared" si="185"/>
        <v/>
      </c>
      <c r="CP791" s="3" t="str">
        <f t="shared" si="185"/>
        <v/>
      </c>
      <c r="CQ791" s="3" t="str">
        <f t="shared" si="185"/>
        <v/>
      </c>
      <c r="CR791" s="3" t="str">
        <f t="shared" si="198"/>
        <v/>
      </c>
      <c r="CS791" s="3" t="str">
        <f t="shared" si="197"/>
        <v/>
      </c>
      <c r="CT791" s="3" t="str">
        <f t="shared" si="197"/>
        <v/>
      </c>
      <c r="CU791" s="3" t="str">
        <f t="shared" si="197"/>
        <v/>
      </c>
      <c r="CV791" s="3" t="str">
        <f t="shared" si="197"/>
        <v>116. AS A PROCESS IMPURITY</v>
      </c>
      <c r="CW791" s="3" t="str">
        <f t="shared" si="195"/>
        <v/>
      </c>
      <c r="CX791" s="3" t="str">
        <f t="shared" si="195"/>
        <v/>
      </c>
      <c r="CY791" s="3" t="str">
        <f t="shared" si="195"/>
        <v/>
      </c>
      <c r="CZ791" s="3" t="str">
        <f t="shared" si="195"/>
        <v/>
      </c>
      <c r="DA791" s="3" t="str">
        <f t="shared" si="195"/>
        <v/>
      </c>
      <c r="DB791" s="3" t="str">
        <f t="shared" si="195"/>
        <v/>
      </c>
      <c r="DC791" s="3" t="str">
        <f t="shared" si="195"/>
        <v/>
      </c>
      <c r="DD791" s="3" t="str">
        <f t="shared" si="190"/>
        <v/>
      </c>
      <c r="DE791" s="3" t="str">
        <f t="shared" si="190"/>
        <v/>
      </c>
      <c r="DF791" s="3" t="str">
        <f t="shared" si="190"/>
        <v/>
      </c>
      <c r="DG791" s="3" t="str">
        <f t="shared" si="190"/>
        <v/>
      </c>
      <c r="DH791" s="3" t="str">
        <f t="shared" si="190"/>
        <v/>
      </c>
      <c r="DI791" s="3" t="str">
        <f t="shared" si="193"/>
        <v/>
      </c>
      <c r="DJ791" s="3" t="str">
        <f t="shared" si="193"/>
        <v/>
      </c>
      <c r="DK791" s="3" t="str">
        <f t="shared" si="193"/>
        <v/>
      </c>
      <c r="DL791" s="3" t="str">
        <f t="shared" si="193"/>
        <v/>
      </c>
      <c r="DM791" s="3" t="str">
        <f t="shared" si="193"/>
        <v>133. ANCILLARY OR OTHER USE</v>
      </c>
      <c r="DN791" s="3" t="str">
        <f t="shared" si="193"/>
        <v/>
      </c>
      <c r="DO791" s="3" t="str">
        <f t="shared" si="193"/>
        <v/>
      </c>
      <c r="DP791" s="3" t="str">
        <f t="shared" si="193"/>
        <v/>
      </c>
      <c r="DQ791" s="3" t="str">
        <f t="shared" si="193"/>
        <v/>
      </c>
      <c r="DR791" s="3" t="str">
        <f t="shared" si="193"/>
        <v/>
      </c>
      <c r="DS791" s="3" t="str">
        <f t="shared" si="193"/>
        <v/>
      </c>
      <c r="DT791" s="3" t="str">
        <f t="shared" si="189"/>
        <v/>
      </c>
      <c r="DU791" s="3" t="str">
        <f t="shared" si="189"/>
        <v/>
      </c>
      <c r="DV791" s="3" t="str">
        <f t="shared" si="189"/>
        <v>142. Z399  OTHER</v>
      </c>
    </row>
    <row r="792" spans="1:126" ht="45">
      <c r="A792" t="s">
        <v>115</v>
      </c>
      <c r="B792">
        <v>2016</v>
      </c>
      <c r="C792" t="s">
        <v>114</v>
      </c>
      <c r="D792">
        <v>106990</v>
      </c>
      <c r="E792" s="31">
        <v>1316215648116</v>
      </c>
      <c r="F792" t="s">
        <v>1088</v>
      </c>
      <c r="G792">
        <v>324110</v>
      </c>
      <c r="H792" t="s">
        <v>1089</v>
      </c>
      <c r="I792" t="s">
        <v>1090</v>
      </c>
      <c r="J792" t="s">
        <v>1091</v>
      </c>
      <c r="K792" t="s">
        <v>131</v>
      </c>
      <c r="L792">
        <v>98248</v>
      </c>
      <c r="M792" s="3" t="str">
        <f t="shared" si="192"/>
        <v>89. PRODUCE THE CHEMICAL, 93. AS A BYPRODUCT</v>
      </c>
      <c r="N792" s="3" t="s">
        <v>63</v>
      </c>
      <c r="O792" s="3" t="s">
        <v>1418</v>
      </c>
      <c r="P792">
        <v>19</v>
      </c>
      <c r="Q792">
        <v>0</v>
      </c>
      <c r="R792">
        <v>19</v>
      </c>
      <c r="S792" s="3" t="s">
        <v>1407</v>
      </c>
      <c r="T792" s="3" t="s">
        <v>1405</v>
      </c>
      <c r="U792" s="3" t="s">
        <v>1405</v>
      </c>
      <c r="V792" s="3" t="s">
        <v>1405</v>
      </c>
      <c r="W792" s="3" t="s">
        <v>1407</v>
      </c>
      <c r="X792" s="3" t="s">
        <v>1405</v>
      </c>
      <c r="Y792" s="3" t="s">
        <v>1405</v>
      </c>
      <c r="AE792" s="3" t="s">
        <v>1405</v>
      </c>
      <c r="AR792" s="3" t="s">
        <v>1405</v>
      </c>
      <c r="AS792" s="3" t="s">
        <v>1405</v>
      </c>
      <c r="AT792" s="3" t="s">
        <v>1405</v>
      </c>
      <c r="AV792" s="3" t="s">
        <v>1405</v>
      </c>
      <c r="BD792" s="3" t="s">
        <v>1405</v>
      </c>
      <c r="BK792" s="3" t="s">
        <v>1405</v>
      </c>
      <c r="BU792" s="3" t="str">
        <f t="shared" si="196"/>
        <v>89. PRODUCE THE CHEMICAL</v>
      </c>
      <c r="BV792" s="3" t="str">
        <f t="shared" si="196"/>
        <v/>
      </c>
      <c r="BW792" s="3" t="str">
        <f t="shared" si="196"/>
        <v/>
      </c>
      <c r="BX792" s="3" t="str">
        <f t="shared" si="194"/>
        <v/>
      </c>
      <c r="BY792" s="3" t="str">
        <f t="shared" si="194"/>
        <v>93. AS A BYPRODUCT</v>
      </c>
      <c r="BZ792" s="3" t="str">
        <f t="shared" si="194"/>
        <v/>
      </c>
      <c r="CA792" s="3" t="str">
        <f t="shared" si="194"/>
        <v/>
      </c>
      <c r="CB792" s="3" t="str">
        <f t="shared" si="185"/>
        <v/>
      </c>
      <c r="CC792" s="3" t="str">
        <f t="shared" si="185"/>
        <v/>
      </c>
      <c r="CD792" s="3" t="str">
        <f t="shared" si="185"/>
        <v/>
      </c>
      <c r="CE792" s="3" t="str">
        <f t="shared" si="185"/>
        <v/>
      </c>
      <c r="CF792" s="3" t="str">
        <f t="shared" si="185"/>
        <v/>
      </c>
      <c r="CG792" s="3" t="str">
        <f t="shared" si="185"/>
        <v/>
      </c>
      <c r="CH792" s="3" t="str">
        <f t="shared" si="185"/>
        <v/>
      </c>
      <c r="CI792" s="3" t="str">
        <f t="shared" si="185"/>
        <v/>
      </c>
      <c r="CJ792" s="3" t="str">
        <f t="shared" si="185"/>
        <v/>
      </c>
      <c r="CK792" s="3" t="str">
        <f t="shared" si="185"/>
        <v/>
      </c>
      <c r="CL792" s="3" t="str">
        <f t="shared" si="185"/>
        <v/>
      </c>
      <c r="CM792" s="3" t="str">
        <f t="shared" si="185"/>
        <v/>
      </c>
      <c r="CN792" s="3" t="str">
        <f t="shared" si="185"/>
        <v/>
      </c>
      <c r="CO792" s="3" t="str">
        <f t="shared" si="185"/>
        <v/>
      </c>
      <c r="CP792" s="3" t="str">
        <f t="shared" si="185"/>
        <v/>
      </c>
      <c r="CQ792" s="3" t="str">
        <f t="shared" si="185"/>
        <v/>
      </c>
      <c r="CR792" s="3" t="str">
        <f t="shared" si="198"/>
        <v/>
      </c>
      <c r="CS792" s="3" t="str">
        <f t="shared" si="197"/>
        <v/>
      </c>
      <c r="CT792" s="3" t="str">
        <f t="shared" si="197"/>
        <v/>
      </c>
      <c r="CU792" s="3" t="str">
        <f t="shared" si="197"/>
        <v/>
      </c>
      <c r="CV792" s="3" t="str">
        <f t="shared" si="197"/>
        <v/>
      </c>
      <c r="CW792" s="3" t="str">
        <f t="shared" si="195"/>
        <v/>
      </c>
      <c r="CX792" s="3" t="str">
        <f t="shared" si="195"/>
        <v/>
      </c>
      <c r="CY792" s="3" t="str">
        <f t="shared" si="195"/>
        <v/>
      </c>
      <c r="CZ792" s="3" t="str">
        <f t="shared" si="195"/>
        <v/>
      </c>
      <c r="DA792" s="3" t="str">
        <f t="shared" si="195"/>
        <v/>
      </c>
      <c r="DB792" s="3" t="str">
        <f t="shared" si="195"/>
        <v/>
      </c>
      <c r="DC792" s="3" t="str">
        <f t="shared" si="195"/>
        <v/>
      </c>
      <c r="DD792" s="3" t="str">
        <f t="shared" si="190"/>
        <v/>
      </c>
      <c r="DE792" s="3" t="str">
        <f t="shared" si="190"/>
        <v/>
      </c>
      <c r="DF792" s="3" t="str">
        <f t="shared" si="190"/>
        <v/>
      </c>
      <c r="DG792" s="3" t="str">
        <f t="shared" si="190"/>
        <v/>
      </c>
      <c r="DH792" s="3" t="str">
        <f t="shared" si="190"/>
        <v/>
      </c>
      <c r="DI792" s="3" t="str">
        <f t="shared" si="193"/>
        <v/>
      </c>
      <c r="DJ792" s="3" t="str">
        <f t="shared" si="193"/>
        <v/>
      </c>
      <c r="DK792" s="3" t="str">
        <f t="shared" si="193"/>
        <v/>
      </c>
      <c r="DL792" s="3" t="str">
        <f t="shared" si="193"/>
        <v/>
      </c>
      <c r="DM792" s="3" t="str">
        <f t="shared" si="193"/>
        <v/>
      </c>
      <c r="DN792" s="3" t="str">
        <f t="shared" si="193"/>
        <v/>
      </c>
      <c r="DO792" s="3" t="str">
        <f t="shared" si="193"/>
        <v/>
      </c>
      <c r="DP792" s="3" t="str">
        <f t="shared" si="193"/>
        <v/>
      </c>
      <c r="DQ792" s="3" t="str">
        <f t="shared" si="193"/>
        <v/>
      </c>
      <c r="DR792" s="3" t="str">
        <f t="shared" si="193"/>
        <v/>
      </c>
      <c r="DS792" s="3" t="str">
        <f t="shared" si="193"/>
        <v/>
      </c>
      <c r="DT792" s="3" t="str">
        <f t="shared" si="189"/>
        <v/>
      </c>
      <c r="DU792" s="3" t="str">
        <f t="shared" si="189"/>
        <v/>
      </c>
      <c r="DV792" s="3" t="str">
        <f t="shared" si="189"/>
        <v/>
      </c>
    </row>
    <row r="793" spans="1:126" ht="45">
      <c r="A793" t="s">
        <v>115</v>
      </c>
      <c r="B793">
        <v>2017</v>
      </c>
      <c r="C793" t="s">
        <v>114</v>
      </c>
      <c r="D793">
        <v>106990</v>
      </c>
      <c r="E793" s="31">
        <v>1317216028973</v>
      </c>
      <c r="F793" t="s">
        <v>1088</v>
      </c>
      <c r="G793">
        <v>324110</v>
      </c>
      <c r="H793" t="s">
        <v>1089</v>
      </c>
      <c r="I793" t="s">
        <v>1090</v>
      </c>
      <c r="J793" t="s">
        <v>1091</v>
      </c>
      <c r="K793" t="s">
        <v>131</v>
      </c>
      <c r="L793">
        <v>98248</v>
      </c>
      <c r="M793" s="3" t="str">
        <f t="shared" si="192"/>
        <v>89. PRODUCE THE CHEMICAL, 93. AS A BYPRODUCT</v>
      </c>
      <c r="N793" s="3" t="s">
        <v>63</v>
      </c>
      <c r="O793" s="3" t="s">
        <v>1418</v>
      </c>
      <c r="P793">
        <v>22</v>
      </c>
      <c r="Q793">
        <v>1</v>
      </c>
      <c r="R793">
        <v>23</v>
      </c>
      <c r="S793" s="3" t="s">
        <v>1407</v>
      </c>
      <c r="T793" s="3" t="s">
        <v>1405</v>
      </c>
      <c r="U793" s="3" t="s">
        <v>1405</v>
      </c>
      <c r="V793" s="3" t="s">
        <v>1405</v>
      </c>
      <c r="W793" s="3" t="s">
        <v>1407</v>
      </c>
      <c r="X793" s="3" t="s">
        <v>1405</v>
      </c>
      <c r="Y793" s="3" t="s">
        <v>1405</v>
      </c>
      <c r="AE793" s="3" t="s">
        <v>1405</v>
      </c>
      <c r="AR793" s="3" t="s">
        <v>1405</v>
      </c>
      <c r="AS793" s="3" t="s">
        <v>1405</v>
      </c>
      <c r="AT793" s="3" t="s">
        <v>1405</v>
      </c>
      <c r="AV793" s="3" t="s">
        <v>1405</v>
      </c>
      <c r="BD793" s="3" t="s">
        <v>1405</v>
      </c>
      <c r="BK793" s="3" t="s">
        <v>1405</v>
      </c>
      <c r="BU793" s="3" t="str">
        <f t="shared" si="196"/>
        <v>89. PRODUCE THE CHEMICAL</v>
      </c>
      <c r="BV793" s="3" t="str">
        <f t="shared" si="196"/>
        <v/>
      </c>
      <c r="BW793" s="3" t="str">
        <f t="shared" si="196"/>
        <v/>
      </c>
      <c r="BX793" s="3" t="str">
        <f t="shared" si="194"/>
        <v/>
      </c>
      <c r="BY793" s="3" t="str">
        <f t="shared" si="194"/>
        <v>93. AS A BYPRODUCT</v>
      </c>
      <c r="BZ793" s="3" t="str">
        <f t="shared" si="194"/>
        <v/>
      </c>
      <c r="CA793" s="3" t="str">
        <f t="shared" si="194"/>
        <v/>
      </c>
      <c r="CB793" s="3" t="str">
        <f t="shared" si="185"/>
        <v/>
      </c>
      <c r="CC793" s="3" t="str">
        <f t="shared" si="185"/>
        <v/>
      </c>
      <c r="CD793" s="3" t="str">
        <f t="shared" si="185"/>
        <v/>
      </c>
      <c r="CE793" s="3" t="str">
        <f t="shared" si="185"/>
        <v/>
      </c>
      <c r="CF793" s="3" t="str">
        <f t="shared" si="185"/>
        <v/>
      </c>
      <c r="CG793" s="3" t="str">
        <f t="shared" si="185"/>
        <v/>
      </c>
      <c r="CH793" s="3" t="str">
        <f t="shared" si="185"/>
        <v/>
      </c>
      <c r="CI793" s="3" t="str">
        <f t="shared" si="185"/>
        <v/>
      </c>
      <c r="CJ793" s="3" t="str">
        <f t="shared" si="185"/>
        <v/>
      </c>
      <c r="CK793" s="3" t="str">
        <f t="shared" si="185"/>
        <v/>
      </c>
      <c r="CL793" s="3" t="str">
        <f t="shared" si="185"/>
        <v/>
      </c>
      <c r="CM793" s="3" t="str">
        <f t="shared" si="185"/>
        <v/>
      </c>
      <c r="CN793" s="3" t="str">
        <f t="shared" si="185"/>
        <v/>
      </c>
      <c r="CO793" s="3" t="str">
        <f t="shared" si="185"/>
        <v/>
      </c>
      <c r="CP793" s="3" t="str">
        <f t="shared" si="185"/>
        <v/>
      </c>
      <c r="CQ793" s="3" t="str">
        <f t="shared" si="185"/>
        <v/>
      </c>
      <c r="CR793" s="3" t="str">
        <f t="shared" si="198"/>
        <v/>
      </c>
      <c r="CS793" s="3" t="str">
        <f t="shared" si="197"/>
        <v/>
      </c>
      <c r="CT793" s="3" t="str">
        <f t="shared" si="197"/>
        <v/>
      </c>
      <c r="CU793" s="3" t="str">
        <f t="shared" si="197"/>
        <v/>
      </c>
      <c r="CV793" s="3" t="str">
        <f t="shared" si="197"/>
        <v/>
      </c>
      <c r="CW793" s="3" t="str">
        <f t="shared" si="195"/>
        <v/>
      </c>
      <c r="CX793" s="3" t="str">
        <f t="shared" si="195"/>
        <v/>
      </c>
      <c r="CY793" s="3" t="str">
        <f t="shared" si="195"/>
        <v/>
      </c>
      <c r="CZ793" s="3" t="str">
        <f t="shared" si="195"/>
        <v/>
      </c>
      <c r="DA793" s="3" t="str">
        <f t="shared" si="195"/>
        <v/>
      </c>
      <c r="DB793" s="3" t="str">
        <f t="shared" si="195"/>
        <v/>
      </c>
      <c r="DC793" s="3" t="str">
        <f t="shared" si="195"/>
        <v/>
      </c>
      <c r="DD793" s="3" t="str">
        <f t="shared" si="190"/>
        <v/>
      </c>
      <c r="DE793" s="3" t="str">
        <f t="shared" si="190"/>
        <v/>
      </c>
      <c r="DF793" s="3" t="str">
        <f t="shared" si="190"/>
        <v/>
      </c>
      <c r="DG793" s="3" t="str">
        <f t="shared" si="190"/>
        <v/>
      </c>
      <c r="DH793" s="3" t="str">
        <f t="shared" si="190"/>
        <v/>
      </c>
      <c r="DI793" s="3" t="str">
        <f t="shared" si="193"/>
        <v/>
      </c>
      <c r="DJ793" s="3" t="str">
        <f t="shared" si="193"/>
        <v/>
      </c>
      <c r="DK793" s="3" t="str">
        <f t="shared" si="193"/>
        <v/>
      </c>
      <c r="DL793" s="3" t="str">
        <f t="shared" si="193"/>
        <v/>
      </c>
      <c r="DM793" s="3" t="str">
        <f t="shared" si="193"/>
        <v/>
      </c>
      <c r="DN793" s="3" t="str">
        <f t="shared" si="193"/>
        <v/>
      </c>
      <c r="DO793" s="3" t="str">
        <f t="shared" si="193"/>
        <v/>
      </c>
      <c r="DP793" s="3" t="str">
        <f t="shared" si="193"/>
        <v/>
      </c>
      <c r="DQ793" s="3" t="str">
        <f t="shared" si="193"/>
        <v/>
      </c>
      <c r="DR793" s="3" t="str">
        <f t="shared" si="193"/>
        <v/>
      </c>
      <c r="DS793" s="3" t="str">
        <f t="shared" si="193"/>
        <v/>
      </c>
      <c r="DT793" s="3" t="str">
        <f t="shared" si="189"/>
        <v/>
      </c>
      <c r="DU793" s="3" t="str">
        <f t="shared" si="189"/>
        <v/>
      </c>
      <c r="DV793" s="3" t="str">
        <f t="shared" si="189"/>
        <v/>
      </c>
    </row>
    <row r="794" spans="1:126" ht="45">
      <c r="A794" t="s">
        <v>115</v>
      </c>
      <c r="B794">
        <v>2018</v>
      </c>
      <c r="C794" t="s">
        <v>114</v>
      </c>
      <c r="D794">
        <v>106990</v>
      </c>
      <c r="E794" s="31">
        <v>1318216877035</v>
      </c>
      <c r="F794" t="s">
        <v>1088</v>
      </c>
      <c r="G794">
        <v>324110</v>
      </c>
      <c r="H794" t="s">
        <v>1089</v>
      </c>
      <c r="I794" t="s">
        <v>1090</v>
      </c>
      <c r="J794" t="s">
        <v>1091</v>
      </c>
      <c r="K794" t="s">
        <v>131</v>
      </c>
      <c r="L794">
        <v>98248</v>
      </c>
      <c r="M794" s="3" t="str">
        <f t="shared" si="192"/>
        <v>89. PRODUCE THE CHEMICAL, 93. AS A BYPRODUCT</v>
      </c>
      <c r="N794" s="3" t="s">
        <v>63</v>
      </c>
      <c r="O794" s="3" t="s">
        <v>1418</v>
      </c>
      <c r="P794">
        <v>301</v>
      </c>
      <c r="Q794">
        <v>2</v>
      </c>
      <c r="R794">
        <v>303</v>
      </c>
      <c r="S794" s="3" t="s">
        <v>1407</v>
      </c>
      <c r="T794" s="3" t="s">
        <v>1405</v>
      </c>
      <c r="U794" s="3" t="s">
        <v>1405</v>
      </c>
      <c r="V794" s="3" t="s">
        <v>1405</v>
      </c>
      <c r="W794" s="3" t="s">
        <v>1407</v>
      </c>
      <c r="X794" s="3" t="s">
        <v>1405</v>
      </c>
      <c r="Y794" s="3" t="s">
        <v>1405</v>
      </c>
      <c r="Z794" s="3" t="s">
        <v>1405</v>
      </c>
      <c r="AA794" s="3" t="s">
        <v>1405</v>
      </c>
      <c r="AB794" s="3" t="s">
        <v>1405</v>
      </c>
      <c r="AC794" s="3" t="s">
        <v>1405</v>
      </c>
      <c r="AD794" s="3" t="s">
        <v>1405</v>
      </c>
      <c r="AE794" s="3" t="s">
        <v>1405</v>
      </c>
      <c r="AF794" s="3" t="s">
        <v>1405</v>
      </c>
      <c r="AG794" s="3" t="s">
        <v>1405</v>
      </c>
      <c r="AH794" s="3" t="s">
        <v>1405</v>
      </c>
      <c r="AI794" s="3" t="s">
        <v>1405</v>
      </c>
      <c r="AJ794" s="3" t="s">
        <v>1405</v>
      </c>
      <c r="AK794" s="3" t="s">
        <v>1405</v>
      </c>
      <c r="AL794" s="3" t="s">
        <v>1405</v>
      </c>
      <c r="AM794" s="3" t="s">
        <v>1405</v>
      </c>
      <c r="AN794" s="3" t="s">
        <v>1405</v>
      </c>
      <c r="AO794" s="3" t="s">
        <v>1405</v>
      </c>
      <c r="AP794" s="3" t="s">
        <v>1405</v>
      </c>
      <c r="AQ794" s="3" t="s">
        <v>1405</v>
      </c>
      <c r="AR794" s="3" t="s">
        <v>1405</v>
      </c>
      <c r="AS794" s="3" t="s">
        <v>1405</v>
      </c>
      <c r="AT794" s="3" t="s">
        <v>1405</v>
      </c>
      <c r="AU794" s="3" t="s">
        <v>1405</v>
      </c>
      <c r="AV794" s="3" t="s">
        <v>1405</v>
      </c>
      <c r="AW794" s="3" t="s">
        <v>1405</v>
      </c>
      <c r="AX794" s="3" t="s">
        <v>1405</v>
      </c>
      <c r="AY794" s="3" t="s">
        <v>1405</v>
      </c>
      <c r="AZ794" s="3" t="s">
        <v>1405</v>
      </c>
      <c r="BA794" s="3" t="s">
        <v>1405</v>
      </c>
      <c r="BB794" s="3" t="s">
        <v>1405</v>
      </c>
      <c r="BC794" s="3" t="s">
        <v>1405</v>
      </c>
      <c r="BD794" s="3" t="s">
        <v>1405</v>
      </c>
      <c r="BE794" s="3" t="s">
        <v>1405</v>
      </c>
      <c r="BF794" s="3" t="s">
        <v>1405</v>
      </c>
      <c r="BG794" s="3" t="s">
        <v>1405</v>
      </c>
      <c r="BH794" s="3" t="s">
        <v>1405</v>
      </c>
      <c r="BI794" s="3" t="s">
        <v>1405</v>
      </c>
      <c r="BJ794" s="3" t="s">
        <v>1405</v>
      </c>
      <c r="BK794" s="3" t="s">
        <v>1405</v>
      </c>
      <c r="BL794" s="3" t="s">
        <v>1405</v>
      </c>
      <c r="BM794" s="3" t="s">
        <v>1405</v>
      </c>
      <c r="BN794" s="3" t="s">
        <v>1405</v>
      </c>
      <c r="BO794" s="3" t="s">
        <v>1405</v>
      </c>
      <c r="BP794" s="3" t="s">
        <v>1405</v>
      </c>
      <c r="BQ794" s="3" t="s">
        <v>1405</v>
      </c>
      <c r="BR794" s="3" t="s">
        <v>1405</v>
      </c>
      <c r="BS794" s="3" t="s">
        <v>1405</v>
      </c>
      <c r="BT794" s="3" t="s">
        <v>1405</v>
      </c>
      <c r="BU794" s="3" t="str">
        <f t="shared" si="196"/>
        <v>89. PRODUCE THE CHEMICAL</v>
      </c>
      <c r="BV794" s="3" t="str">
        <f t="shared" si="196"/>
        <v/>
      </c>
      <c r="BW794" s="3" t="str">
        <f t="shared" si="196"/>
        <v/>
      </c>
      <c r="BX794" s="3" t="str">
        <f t="shared" si="194"/>
        <v/>
      </c>
      <c r="BY794" s="3" t="str">
        <f t="shared" si="194"/>
        <v>93. AS A BYPRODUCT</v>
      </c>
      <c r="BZ794" s="3" t="str">
        <f t="shared" si="194"/>
        <v/>
      </c>
      <c r="CA794" s="3" t="str">
        <f t="shared" si="194"/>
        <v/>
      </c>
      <c r="CB794" s="3" t="str">
        <f t="shared" si="185"/>
        <v/>
      </c>
      <c r="CC794" s="3" t="str">
        <f t="shared" si="185"/>
        <v/>
      </c>
      <c r="CD794" s="3" t="str">
        <f t="shared" si="185"/>
        <v/>
      </c>
      <c r="CE794" s="3" t="str">
        <f t="shared" si="185"/>
        <v/>
      </c>
      <c r="CF794" s="3" t="str">
        <f t="shared" si="185"/>
        <v/>
      </c>
      <c r="CG794" s="3" t="str">
        <f t="shared" si="185"/>
        <v/>
      </c>
      <c r="CH794" s="3" t="str">
        <f t="shared" si="185"/>
        <v/>
      </c>
      <c r="CI794" s="3" t="str">
        <f t="shared" si="185"/>
        <v/>
      </c>
      <c r="CJ794" s="3" t="str">
        <f t="shared" si="185"/>
        <v/>
      </c>
      <c r="CK794" s="3" t="str">
        <f t="shared" si="185"/>
        <v/>
      </c>
      <c r="CL794" s="3" t="str">
        <f t="shared" si="185"/>
        <v/>
      </c>
      <c r="CM794" s="3" t="str">
        <f t="shared" si="185"/>
        <v/>
      </c>
      <c r="CN794" s="3" t="str">
        <f t="shared" si="185"/>
        <v/>
      </c>
      <c r="CO794" s="3" t="str">
        <f t="shared" si="185"/>
        <v/>
      </c>
      <c r="CP794" s="3" t="str">
        <f t="shared" si="185"/>
        <v/>
      </c>
      <c r="CQ794" s="3" t="str">
        <f t="shared" si="185"/>
        <v/>
      </c>
      <c r="CR794" s="3" t="str">
        <f t="shared" si="198"/>
        <v/>
      </c>
      <c r="CS794" s="3" t="str">
        <f t="shared" si="197"/>
        <v/>
      </c>
      <c r="CT794" s="3" t="str">
        <f t="shared" si="197"/>
        <v/>
      </c>
      <c r="CU794" s="3" t="str">
        <f t="shared" si="197"/>
        <v/>
      </c>
      <c r="CV794" s="3" t="str">
        <f t="shared" si="197"/>
        <v/>
      </c>
      <c r="CW794" s="3" t="str">
        <f t="shared" si="195"/>
        <v/>
      </c>
      <c r="CX794" s="3" t="str">
        <f t="shared" si="195"/>
        <v/>
      </c>
      <c r="CY794" s="3" t="str">
        <f t="shared" si="195"/>
        <v/>
      </c>
      <c r="CZ794" s="3" t="str">
        <f t="shared" si="195"/>
        <v/>
      </c>
      <c r="DA794" s="3" t="str">
        <f t="shared" si="195"/>
        <v/>
      </c>
      <c r="DB794" s="3" t="str">
        <f t="shared" si="195"/>
        <v/>
      </c>
      <c r="DC794" s="3" t="str">
        <f t="shared" si="195"/>
        <v/>
      </c>
      <c r="DD794" s="3" t="str">
        <f t="shared" si="190"/>
        <v/>
      </c>
      <c r="DE794" s="3" t="str">
        <f t="shared" si="190"/>
        <v/>
      </c>
      <c r="DF794" s="3" t="str">
        <f t="shared" si="190"/>
        <v/>
      </c>
      <c r="DG794" s="3" t="str">
        <f t="shared" si="190"/>
        <v/>
      </c>
      <c r="DH794" s="3" t="str">
        <f t="shared" si="190"/>
        <v/>
      </c>
      <c r="DI794" s="3" t="str">
        <f t="shared" si="193"/>
        <v/>
      </c>
      <c r="DJ794" s="3" t="str">
        <f t="shared" si="193"/>
        <v/>
      </c>
      <c r="DK794" s="3" t="str">
        <f t="shared" si="193"/>
        <v/>
      </c>
      <c r="DL794" s="3" t="str">
        <f t="shared" si="193"/>
        <v/>
      </c>
      <c r="DM794" s="3" t="str">
        <f t="shared" si="193"/>
        <v/>
      </c>
      <c r="DN794" s="3" t="str">
        <f t="shared" si="193"/>
        <v/>
      </c>
      <c r="DO794" s="3" t="str">
        <f t="shared" si="193"/>
        <v/>
      </c>
      <c r="DP794" s="3" t="str">
        <f t="shared" si="193"/>
        <v/>
      </c>
      <c r="DQ794" s="3" t="str">
        <f t="shared" si="193"/>
        <v/>
      </c>
      <c r="DR794" s="3" t="str">
        <f t="shared" si="193"/>
        <v/>
      </c>
      <c r="DS794" s="3" t="str">
        <f t="shared" si="193"/>
        <v/>
      </c>
      <c r="DT794" s="3" t="str">
        <f t="shared" si="189"/>
        <v/>
      </c>
      <c r="DU794" s="3" t="str">
        <f t="shared" si="189"/>
        <v/>
      </c>
      <c r="DV794" s="3" t="str">
        <f t="shared" si="189"/>
        <v/>
      </c>
    </row>
    <row r="795" spans="1:126" ht="75">
      <c r="A795" t="s">
        <v>115</v>
      </c>
      <c r="B795">
        <v>2019</v>
      </c>
      <c r="C795" t="s">
        <v>114</v>
      </c>
      <c r="D795">
        <v>106990</v>
      </c>
      <c r="E795" s="31">
        <v>1319218281703</v>
      </c>
      <c r="F795" t="s">
        <v>1088</v>
      </c>
      <c r="G795">
        <v>324110</v>
      </c>
      <c r="H795" t="s">
        <v>1089</v>
      </c>
      <c r="I795" t="s">
        <v>1090</v>
      </c>
      <c r="J795" t="s">
        <v>1091</v>
      </c>
      <c r="K795" t="s">
        <v>131</v>
      </c>
      <c r="L795">
        <v>98248</v>
      </c>
      <c r="M795" s="3" t="str">
        <f t="shared" si="192"/>
        <v>89. PRODUCE THE CHEMICAL, 94. AS A MANUFACTURED IMPURITY</v>
      </c>
      <c r="N795" s="3" t="s">
        <v>63</v>
      </c>
      <c r="O795" s="3" t="s">
        <v>1418</v>
      </c>
      <c r="P795">
        <v>320.3</v>
      </c>
      <c r="Q795">
        <v>4.7</v>
      </c>
      <c r="R795">
        <v>325</v>
      </c>
      <c r="S795" s="3" t="s">
        <v>1407</v>
      </c>
      <c r="T795" s="3" t="s">
        <v>1405</v>
      </c>
      <c r="U795" s="3" t="s">
        <v>1405</v>
      </c>
      <c r="V795" s="3" t="s">
        <v>1405</v>
      </c>
      <c r="W795" s="3" t="s">
        <v>1405</v>
      </c>
      <c r="X795" s="3" t="s">
        <v>1407</v>
      </c>
      <c r="Y795" s="3" t="s">
        <v>1405</v>
      </c>
      <c r="Z795" s="3" t="s">
        <v>1405</v>
      </c>
      <c r="AA795" s="3" t="s">
        <v>1405</v>
      </c>
      <c r="AB795" s="3" t="s">
        <v>1405</v>
      </c>
      <c r="AC795" s="3" t="s">
        <v>1405</v>
      </c>
      <c r="AD795" s="3" t="s">
        <v>1405</v>
      </c>
      <c r="AE795" s="3" t="s">
        <v>1405</v>
      </c>
      <c r="AF795" s="3" t="s">
        <v>1405</v>
      </c>
      <c r="AG795" s="3" t="s">
        <v>1405</v>
      </c>
      <c r="AH795" s="3" t="s">
        <v>1405</v>
      </c>
      <c r="AI795" s="3" t="s">
        <v>1405</v>
      </c>
      <c r="AJ795" s="3" t="s">
        <v>1405</v>
      </c>
      <c r="AK795" s="3" t="s">
        <v>1405</v>
      </c>
      <c r="AL795" s="3" t="s">
        <v>1405</v>
      </c>
      <c r="AM795" s="3" t="s">
        <v>1405</v>
      </c>
      <c r="AN795" s="3" t="s">
        <v>1405</v>
      </c>
      <c r="AO795" s="3" t="s">
        <v>1405</v>
      </c>
      <c r="AP795" s="3" t="s">
        <v>1405</v>
      </c>
      <c r="AQ795" s="3" t="s">
        <v>1405</v>
      </c>
      <c r="AR795" s="3" t="s">
        <v>1405</v>
      </c>
      <c r="AS795" s="3" t="s">
        <v>1405</v>
      </c>
      <c r="AT795" s="3" t="s">
        <v>1405</v>
      </c>
      <c r="AU795" s="3" t="s">
        <v>1405</v>
      </c>
      <c r="AV795" s="3" t="s">
        <v>1405</v>
      </c>
      <c r="AW795" s="3" t="s">
        <v>1405</v>
      </c>
      <c r="AX795" s="3" t="s">
        <v>1405</v>
      </c>
      <c r="AY795" s="3" t="s">
        <v>1405</v>
      </c>
      <c r="AZ795" s="3" t="s">
        <v>1405</v>
      </c>
      <c r="BA795" s="3" t="s">
        <v>1405</v>
      </c>
      <c r="BB795" s="3" t="s">
        <v>1405</v>
      </c>
      <c r="BC795" s="3" t="s">
        <v>1405</v>
      </c>
      <c r="BD795" s="3" t="s">
        <v>1405</v>
      </c>
      <c r="BE795" s="3" t="s">
        <v>1405</v>
      </c>
      <c r="BF795" s="3" t="s">
        <v>1405</v>
      </c>
      <c r="BG795" s="3" t="s">
        <v>1405</v>
      </c>
      <c r="BH795" s="3" t="s">
        <v>1405</v>
      </c>
      <c r="BI795" s="3" t="s">
        <v>1405</v>
      </c>
      <c r="BJ795" s="3" t="s">
        <v>1405</v>
      </c>
      <c r="BK795" s="3" t="s">
        <v>1405</v>
      </c>
      <c r="BL795" s="3" t="s">
        <v>1405</v>
      </c>
      <c r="BM795" s="3" t="s">
        <v>1405</v>
      </c>
      <c r="BN795" s="3" t="s">
        <v>1405</v>
      </c>
      <c r="BO795" s="3" t="s">
        <v>1405</v>
      </c>
      <c r="BP795" s="3" t="s">
        <v>1405</v>
      </c>
      <c r="BQ795" s="3" t="s">
        <v>1405</v>
      </c>
      <c r="BR795" s="3" t="s">
        <v>1405</v>
      </c>
      <c r="BS795" s="3" t="s">
        <v>1405</v>
      </c>
      <c r="BT795" s="3" t="s">
        <v>1405</v>
      </c>
      <c r="BU795" s="3" t="str">
        <f t="shared" si="196"/>
        <v>89. PRODUCE THE CHEMICAL</v>
      </c>
      <c r="BV795" s="3" t="str">
        <f t="shared" si="196"/>
        <v/>
      </c>
      <c r="BW795" s="3" t="str">
        <f t="shared" si="196"/>
        <v/>
      </c>
      <c r="BX795" s="3" t="str">
        <f t="shared" si="194"/>
        <v/>
      </c>
      <c r="BY795" s="3" t="str">
        <f t="shared" si="194"/>
        <v/>
      </c>
      <c r="BZ795" s="3" t="str">
        <f t="shared" si="194"/>
        <v>94. AS A MANUFACTURED IMPURITY</v>
      </c>
      <c r="CA795" s="3" t="str">
        <f t="shared" si="194"/>
        <v/>
      </c>
      <c r="CB795" s="3" t="str">
        <f t="shared" si="185"/>
        <v/>
      </c>
      <c r="CC795" s="3" t="str">
        <f t="shared" si="185"/>
        <v/>
      </c>
      <c r="CD795" s="3" t="str">
        <f t="shared" si="185"/>
        <v/>
      </c>
      <c r="CE795" s="3" t="str">
        <f t="shared" si="185"/>
        <v/>
      </c>
      <c r="CF795" s="3" t="str">
        <f t="shared" si="185"/>
        <v/>
      </c>
      <c r="CG795" s="3" t="str">
        <f t="shared" si="185"/>
        <v/>
      </c>
      <c r="CH795" s="3" t="str">
        <f t="shared" si="185"/>
        <v/>
      </c>
      <c r="CI795" s="3" t="str">
        <f t="shared" si="185"/>
        <v/>
      </c>
      <c r="CJ795" s="3" t="str">
        <f t="shared" si="185"/>
        <v/>
      </c>
      <c r="CK795" s="3" t="str">
        <f t="shared" si="185"/>
        <v/>
      </c>
      <c r="CL795" s="3" t="str">
        <f t="shared" si="185"/>
        <v/>
      </c>
      <c r="CM795" s="3" t="str">
        <f t="shared" si="185"/>
        <v/>
      </c>
      <c r="CN795" s="3" t="str">
        <f t="shared" si="185"/>
        <v/>
      </c>
      <c r="CO795" s="3" t="str">
        <f t="shared" si="185"/>
        <v/>
      </c>
      <c r="CP795" s="3" t="str">
        <f t="shared" si="185"/>
        <v/>
      </c>
      <c r="CQ795" s="3" t="str">
        <f t="shared" si="185"/>
        <v/>
      </c>
      <c r="CR795" s="3" t="str">
        <f t="shared" si="198"/>
        <v/>
      </c>
      <c r="CS795" s="3" t="str">
        <f t="shared" si="197"/>
        <v/>
      </c>
      <c r="CT795" s="3" t="str">
        <f t="shared" si="197"/>
        <v/>
      </c>
      <c r="CU795" s="3" t="str">
        <f t="shared" si="197"/>
        <v/>
      </c>
      <c r="CV795" s="3" t="str">
        <f t="shared" si="197"/>
        <v/>
      </c>
      <c r="CW795" s="3" t="str">
        <f t="shared" si="195"/>
        <v/>
      </c>
      <c r="CX795" s="3" t="str">
        <f t="shared" si="195"/>
        <v/>
      </c>
      <c r="CY795" s="3" t="str">
        <f t="shared" si="195"/>
        <v/>
      </c>
      <c r="CZ795" s="3" t="str">
        <f t="shared" si="195"/>
        <v/>
      </c>
      <c r="DA795" s="3" t="str">
        <f t="shared" si="195"/>
        <v/>
      </c>
      <c r="DB795" s="3" t="str">
        <f t="shared" si="195"/>
        <v/>
      </c>
      <c r="DC795" s="3" t="str">
        <f t="shared" si="195"/>
        <v/>
      </c>
      <c r="DD795" s="3" t="str">
        <f t="shared" si="190"/>
        <v/>
      </c>
      <c r="DE795" s="3" t="str">
        <f t="shared" si="190"/>
        <v/>
      </c>
      <c r="DF795" s="3" t="str">
        <f t="shared" si="190"/>
        <v/>
      </c>
      <c r="DG795" s="3" t="str">
        <f t="shared" si="190"/>
        <v/>
      </c>
      <c r="DH795" s="3" t="str">
        <f t="shared" si="190"/>
        <v/>
      </c>
      <c r="DI795" s="3" t="str">
        <f t="shared" si="193"/>
        <v/>
      </c>
      <c r="DJ795" s="3" t="str">
        <f t="shared" si="193"/>
        <v/>
      </c>
      <c r="DK795" s="3" t="str">
        <f t="shared" si="193"/>
        <v/>
      </c>
      <c r="DL795" s="3" t="str">
        <f t="shared" si="193"/>
        <v/>
      </c>
      <c r="DM795" s="3" t="str">
        <f t="shared" si="193"/>
        <v/>
      </c>
      <c r="DN795" s="3" t="str">
        <f t="shared" si="193"/>
        <v/>
      </c>
      <c r="DO795" s="3" t="str">
        <f t="shared" si="193"/>
        <v/>
      </c>
      <c r="DP795" s="3" t="str">
        <f t="shared" si="193"/>
        <v/>
      </c>
      <c r="DQ795" s="3" t="str">
        <f t="shared" si="193"/>
        <v/>
      </c>
      <c r="DR795" s="3" t="str">
        <f t="shared" si="193"/>
        <v/>
      </c>
      <c r="DS795" s="3" t="str">
        <f t="shared" si="193"/>
        <v/>
      </c>
      <c r="DT795" s="3" t="str">
        <f t="shared" si="189"/>
        <v/>
      </c>
      <c r="DU795" s="3" t="str">
        <f t="shared" si="189"/>
        <v/>
      </c>
      <c r="DV795" s="3" t="str">
        <f t="shared" si="189"/>
        <v/>
      </c>
    </row>
    <row r="796" spans="1:126" ht="75">
      <c r="A796" t="s">
        <v>115</v>
      </c>
      <c r="B796">
        <v>2020</v>
      </c>
      <c r="C796" t="s">
        <v>114</v>
      </c>
      <c r="D796">
        <v>106990</v>
      </c>
      <c r="E796" s="31">
        <v>1320218881454</v>
      </c>
      <c r="F796" t="s">
        <v>1088</v>
      </c>
      <c r="G796">
        <v>324110</v>
      </c>
      <c r="H796" t="s">
        <v>1089</v>
      </c>
      <c r="I796" t="s">
        <v>1090</v>
      </c>
      <c r="J796" t="s">
        <v>1091</v>
      </c>
      <c r="K796" t="s">
        <v>131</v>
      </c>
      <c r="L796">
        <v>98248</v>
      </c>
      <c r="M796" s="3" t="str">
        <f t="shared" si="192"/>
        <v>89. PRODUCE THE CHEMICAL, 91. ON-SITE USE OF THE CHEMICAL</v>
      </c>
      <c r="N796" s="3" t="s">
        <v>63</v>
      </c>
      <c r="O796" s="3" t="s">
        <v>1418</v>
      </c>
      <c r="P796">
        <v>335</v>
      </c>
      <c r="Q796">
        <v>3.2</v>
      </c>
      <c r="R796">
        <v>338.2</v>
      </c>
      <c r="S796" s="3" t="s">
        <v>1407</v>
      </c>
      <c r="T796" s="3" t="s">
        <v>1405</v>
      </c>
      <c r="U796" s="3" t="s">
        <v>1407</v>
      </c>
      <c r="V796" s="3" t="s">
        <v>1405</v>
      </c>
      <c r="W796" s="3" t="s">
        <v>1405</v>
      </c>
      <c r="X796" s="3" t="s">
        <v>1405</v>
      </c>
      <c r="Y796" s="3" t="s">
        <v>1405</v>
      </c>
      <c r="Z796" s="3" t="s">
        <v>1405</v>
      </c>
      <c r="AA796" s="3" t="s">
        <v>1405</v>
      </c>
      <c r="AB796" s="3" t="s">
        <v>1405</v>
      </c>
      <c r="AC796" s="3" t="s">
        <v>1405</v>
      </c>
      <c r="AD796" s="3" t="s">
        <v>1405</v>
      </c>
      <c r="AE796" s="3" t="s">
        <v>1405</v>
      </c>
      <c r="AF796" s="3" t="s">
        <v>1405</v>
      </c>
      <c r="AG796" s="3" t="s">
        <v>1405</v>
      </c>
      <c r="AH796" s="3" t="s">
        <v>1405</v>
      </c>
      <c r="AI796" s="3" t="s">
        <v>1405</v>
      </c>
      <c r="AJ796" s="3" t="s">
        <v>1405</v>
      </c>
      <c r="AK796" s="3" t="s">
        <v>1405</v>
      </c>
      <c r="AL796" s="3" t="s">
        <v>1405</v>
      </c>
      <c r="AM796" s="3" t="s">
        <v>1405</v>
      </c>
      <c r="AN796" s="3" t="s">
        <v>1405</v>
      </c>
      <c r="AO796" s="3" t="s">
        <v>1405</v>
      </c>
      <c r="AP796" s="3" t="s">
        <v>1405</v>
      </c>
      <c r="AQ796" s="3" t="s">
        <v>1405</v>
      </c>
      <c r="AR796" s="3" t="s">
        <v>1405</v>
      </c>
      <c r="AS796" s="3" t="s">
        <v>1405</v>
      </c>
      <c r="AT796" s="3" t="s">
        <v>1405</v>
      </c>
      <c r="AU796" s="3" t="s">
        <v>1405</v>
      </c>
      <c r="AV796" s="3" t="s">
        <v>1405</v>
      </c>
      <c r="AW796" s="3" t="s">
        <v>1405</v>
      </c>
      <c r="AX796" s="3" t="s">
        <v>1405</v>
      </c>
      <c r="AY796" s="3" t="s">
        <v>1405</v>
      </c>
      <c r="AZ796" s="3" t="s">
        <v>1405</v>
      </c>
      <c r="BA796" s="3" t="s">
        <v>1405</v>
      </c>
      <c r="BB796" s="3" t="s">
        <v>1405</v>
      </c>
      <c r="BC796" s="3" t="s">
        <v>1405</v>
      </c>
      <c r="BD796" s="3" t="s">
        <v>1405</v>
      </c>
      <c r="BE796" s="3" t="s">
        <v>1405</v>
      </c>
      <c r="BF796" s="3" t="s">
        <v>1405</v>
      </c>
      <c r="BG796" s="3" t="s">
        <v>1405</v>
      </c>
      <c r="BH796" s="3" t="s">
        <v>1405</v>
      </c>
      <c r="BI796" s="3" t="s">
        <v>1405</v>
      </c>
      <c r="BJ796" s="3" t="s">
        <v>1405</v>
      </c>
      <c r="BK796" s="3" t="s">
        <v>1405</v>
      </c>
      <c r="BL796" s="3" t="s">
        <v>1405</v>
      </c>
      <c r="BM796" s="3" t="s">
        <v>1405</v>
      </c>
      <c r="BN796" s="3" t="s">
        <v>1405</v>
      </c>
      <c r="BO796" s="3" t="s">
        <v>1405</v>
      </c>
      <c r="BP796" s="3" t="s">
        <v>1405</v>
      </c>
      <c r="BQ796" s="3" t="s">
        <v>1405</v>
      </c>
      <c r="BR796" s="3" t="s">
        <v>1405</v>
      </c>
      <c r="BS796" s="3" t="s">
        <v>1405</v>
      </c>
      <c r="BT796" s="3" t="s">
        <v>1405</v>
      </c>
      <c r="BU796" s="3" t="str">
        <f t="shared" si="196"/>
        <v>89. PRODUCE THE CHEMICAL</v>
      </c>
      <c r="BV796" s="3" t="str">
        <f t="shared" si="196"/>
        <v/>
      </c>
      <c r="BW796" s="3" t="str">
        <f t="shared" si="196"/>
        <v>91. ON-SITE USE OF THE CHEMICAL</v>
      </c>
      <c r="BX796" s="3" t="str">
        <f t="shared" si="194"/>
        <v/>
      </c>
      <c r="BY796" s="3" t="str">
        <f t="shared" si="194"/>
        <v/>
      </c>
      <c r="BZ796" s="3" t="str">
        <f t="shared" si="194"/>
        <v/>
      </c>
      <c r="CA796" s="3" t="str">
        <f t="shared" si="194"/>
        <v/>
      </c>
      <c r="CB796" s="3" t="str">
        <f t="shared" si="185"/>
        <v/>
      </c>
      <c r="CC796" s="3" t="str">
        <f t="shared" si="185"/>
        <v/>
      </c>
      <c r="CD796" s="3" t="str">
        <f t="shared" si="185"/>
        <v/>
      </c>
      <c r="CE796" s="3" t="str">
        <f t="shared" si="185"/>
        <v/>
      </c>
      <c r="CF796" s="3" t="str">
        <f t="shared" si="185"/>
        <v/>
      </c>
      <c r="CG796" s="3" t="str">
        <f t="shared" si="185"/>
        <v/>
      </c>
      <c r="CH796" s="3" t="str">
        <f t="shared" si="185"/>
        <v/>
      </c>
      <c r="CI796" s="3" t="str">
        <f t="shared" si="185"/>
        <v/>
      </c>
      <c r="CJ796" s="3" t="str">
        <f t="shared" si="185"/>
        <v/>
      </c>
      <c r="CK796" s="3" t="str">
        <f t="shared" si="185"/>
        <v/>
      </c>
      <c r="CL796" s="3" t="str">
        <f t="shared" ref="CL796:CQ838" si="199">IF(AJ796="Yes", CL$1,"")</f>
        <v/>
      </c>
      <c r="CM796" s="3" t="str">
        <f t="shared" si="199"/>
        <v/>
      </c>
      <c r="CN796" s="3" t="str">
        <f t="shared" si="199"/>
        <v/>
      </c>
      <c r="CO796" s="3" t="str">
        <f t="shared" si="199"/>
        <v/>
      </c>
      <c r="CP796" s="3" t="str">
        <f t="shared" si="199"/>
        <v/>
      </c>
      <c r="CQ796" s="3" t="str">
        <f t="shared" si="199"/>
        <v/>
      </c>
      <c r="CR796" s="3" t="str">
        <f t="shared" si="198"/>
        <v/>
      </c>
      <c r="CS796" s="3" t="str">
        <f t="shared" si="197"/>
        <v/>
      </c>
      <c r="CT796" s="3" t="str">
        <f t="shared" si="197"/>
        <v/>
      </c>
      <c r="CU796" s="3" t="str">
        <f t="shared" si="197"/>
        <v/>
      </c>
      <c r="CV796" s="3" t="str">
        <f t="shared" si="197"/>
        <v/>
      </c>
      <c r="CW796" s="3" t="str">
        <f t="shared" si="195"/>
        <v/>
      </c>
      <c r="CX796" s="3" t="str">
        <f t="shared" si="195"/>
        <v/>
      </c>
      <c r="CY796" s="3" t="str">
        <f t="shared" si="195"/>
        <v/>
      </c>
      <c r="CZ796" s="3" t="str">
        <f t="shared" si="195"/>
        <v/>
      </c>
      <c r="DA796" s="3" t="str">
        <f t="shared" si="195"/>
        <v/>
      </c>
      <c r="DB796" s="3" t="str">
        <f t="shared" si="195"/>
        <v/>
      </c>
      <c r="DC796" s="3" t="str">
        <f t="shared" si="195"/>
        <v/>
      </c>
      <c r="DD796" s="3" t="str">
        <f t="shared" si="190"/>
        <v/>
      </c>
      <c r="DE796" s="3" t="str">
        <f t="shared" si="190"/>
        <v/>
      </c>
      <c r="DF796" s="3" t="str">
        <f t="shared" si="190"/>
        <v/>
      </c>
      <c r="DG796" s="3" t="str">
        <f t="shared" si="190"/>
        <v/>
      </c>
      <c r="DH796" s="3" t="str">
        <f t="shared" si="190"/>
        <v/>
      </c>
      <c r="DI796" s="3" t="str">
        <f t="shared" si="193"/>
        <v/>
      </c>
      <c r="DJ796" s="3" t="str">
        <f t="shared" si="193"/>
        <v/>
      </c>
      <c r="DK796" s="3" t="str">
        <f t="shared" si="193"/>
        <v/>
      </c>
      <c r="DL796" s="3" t="str">
        <f t="shared" si="193"/>
        <v/>
      </c>
      <c r="DM796" s="3" t="str">
        <f t="shared" si="193"/>
        <v/>
      </c>
      <c r="DN796" s="3" t="str">
        <f t="shared" si="193"/>
        <v/>
      </c>
      <c r="DO796" s="3" t="str">
        <f t="shared" si="193"/>
        <v/>
      </c>
      <c r="DP796" s="3" t="str">
        <f t="shared" si="193"/>
        <v/>
      </c>
      <c r="DQ796" s="3" t="str">
        <f t="shared" si="193"/>
        <v/>
      </c>
      <c r="DR796" s="3" t="str">
        <f t="shared" si="193"/>
        <v/>
      </c>
      <c r="DS796" s="3" t="str">
        <f t="shared" si="193"/>
        <v/>
      </c>
      <c r="DT796" s="3" t="str">
        <f t="shared" si="189"/>
        <v/>
      </c>
      <c r="DU796" s="3" t="str">
        <f t="shared" si="189"/>
        <v/>
      </c>
      <c r="DV796" s="3" t="str">
        <f t="shared" si="189"/>
        <v/>
      </c>
    </row>
    <row r="797" spans="1:126" ht="75">
      <c r="A797" t="s">
        <v>115</v>
      </c>
      <c r="B797">
        <v>2021</v>
      </c>
      <c r="C797" t="s">
        <v>114</v>
      </c>
      <c r="D797">
        <v>106990</v>
      </c>
      <c r="E797" s="31">
        <v>1321220002760</v>
      </c>
      <c r="F797" t="s">
        <v>1088</v>
      </c>
      <c r="G797">
        <v>324110</v>
      </c>
      <c r="H797" t="s">
        <v>1089</v>
      </c>
      <c r="I797" t="s">
        <v>1090</v>
      </c>
      <c r="J797" t="s">
        <v>1091</v>
      </c>
      <c r="K797" t="s">
        <v>131</v>
      </c>
      <c r="L797">
        <v>98248</v>
      </c>
      <c r="M797" s="3" t="str">
        <f t="shared" si="192"/>
        <v>89. PRODUCE THE CHEMICAL, 94. AS A MANUFACTURED IMPURITY</v>
      </c>
      <c r="N797" s="3" t="s">
        <v>63</v>
      </c>
      <c r="O797" s="3" t="s">
        <v>1418</v>
      </c>
      <c r="P797">
        <v>336</v>
      </c>
      <c r="Q797">
        <v>6.1</v>
      </c>
      <c r="R797">
        <v>342.1</v>
      </c>
      <c r="S797" s="3" t="s">
        <v>1407</v>
      </c>
      <c r="T797" s="3" t="s">
        <v>1405</v>
      </c>
      <c r="U797" s="3" t="s">
        <v>1405</v>
      </c>
      <c r="V797" s="3" t="s">
        <v>1405</v>
      </c>
      <c r="W797" s="3" t="s">
        <v>1405</v>
      </c>
      <c r="X797" s="3" t="s">
        <v>1407</v>
      </c>
      <c r="Y797" s="3" t="s">
        <v>1405</v>
      </c>
      <c r="Z797" s="3" t="s">
        <v>1405</v>
      </c>
      <c r="AA797" s="3" t="s">
        <v>1405</v>
      </c>
      <c r="AB797" s="3" t="s">
        <v>1405</v>
      </c>
      <c r="AC797" s="3" t="s">
        <v>1405</v>
      </c>
      <c r="AD797" s="3" t="s">
        <v>1405</v>
      </c>
      <c r="AE797" s="3" t="s">
        <v>1405</v>
      </c>
      <c r="AF797" s="3" t="s">
        <v>1405</v>
      </c>
      <c r="AG797" s="3" t="s">
        <v>1405</v>
      </c>
      <c r="AH797" s="3" t="s">
        <v>1405</v>
      </c>
      <c r="AI797" s="3" t="s">
        <v>1405</v>
      </c>
      <c r="AJ797" s="3" t="s">
        <v>1405</v>
      </c>
      <c r="AK797" s="3" t="s">
        <v>1405</v>
      </c>
      <c r="AL797" s="3" t="s">
        <v>1405</v>
      </c>
      <c r="AM797" s="3" t="s">
        <v>1405</v>
      </c>
      <c r="AN797" s="3" t="s">
        <v>1405</v>
      </c>
      <c r="AO797" s="3" t="s">
        <v>1405</v>
      </c>
      <c r="AP797" s="3" t="s">
        <v>1405</v>
      </c>
      <c r="AQ797" s="3" t="s">
        <v>1405</v>
      </c>
      <c r="AR797" s="3" t="s">
        <v>1405</v>
      </c>
      <c r="AS797" s="3" t="s">
        <v>1405</v>
      </c>
      <c r="AT797" s="3" t="s">
        <v>1405</v>
      </c>
      <c r="AU797" s="3" t="s">
        <v>1405</v>
      </c>
      <c r="AV797" s="3" t="s">
        <v>1405</v>
      </c>
      <c r="AW797" s="3" t="s">
        <v>1405</v>
      </c>
      <c r="AX797" s="3" t="s">
        <v>1405</v>
      </c>
      <c r="AY797" s="3" t="s">
        <v>1405</v>
      </c>
      <c r="AZ797" s="3" t="s">
        <v>1405</v>
      </c>
      <c r="BA797" s="3" t="s">
        <v>1405</v>
      </c>
      <c r="BB797" s="3" t="s">
        <v>1405</v>
      </c>
      <c r="BC797" s="3" t="s">
        <v>1405</v>
      </c>
      <c r="BD797" s="3" t="s">
        <v>1405</v>
      </c>
      <c r="BE797" s="3" t="s">
        <v>1405</v>
      </c>
      <c r="BF797" s="3" t="s">
        <v>1405</v>
      </c>
      <c r="BG797" s="3" t="s">
        <v>1405</v>
      </c>
      <c r="BH797" s="3" t="s">
        <v>1405</v>
      </c>
      <c r="BI797" s="3" t="s">
        <v>1405</v>
      </c>
      <c r="BJ797" s="3" t="s">
        <v>1405</v>
      </c>
      <c r="BK797" s="3" t="s">
        <v>1405</v>
      </c>
      <c r="BL797" s="3" t="s">
        <v>1405</v>
      </c>
      <c r="BM797" s="3" t="s">
        <v>1405</v>
      </c>
      <c r="BN797" s="3" t="s">
        <v>1405</v>
      </c>
      <c r="BO797" s="3" t="s">
        <v>1405</v>
      </c>
      <c r="BP797" s="3" t="s">
        <v>1405</v>
      </c>
      <c r="BQ797" s="3" t="s">
        <v>1405</v>
      </c>
      <c r="BR797" s="3" t="s">
        <v>1405</v>
      </c>
      <c r="BS797" s="3" t="s">
        <v>1405</v>
      </c>
      <c r="BT797" s="3" t="s">
        <v>1405</v>
      </c>
      <c r="BU797" s="3" t="str">
        <f t="shared" si="196"/>
        <v>89. PRODUCE THE CHEMICAL</v>
      </c>
      <c r="BV797" s="3" t="str">
        <f t="shared" si="196"/>
        <v/>
      </c>
      <c r="BW797" s="3" t="str">
        <f t="shared" si="196"/>
        <v/>
      </c>
      <c r="BX797" s="3" t="str">
        <f t="shared" si="194"/>
        <v/>
      </c>
      <c r="BY797" s="3" t="str">
        <f t="shared" si="194"/>
        <v/>
      </c>
      <c r="BZ797" s="3" t="str">
        <f t="shared" si="194"/>
        <v>94. AS A MANUFACTURED IMPURITY</v>
      </c>
      <c r="CA797" s="3" t="str">
        <f t="shared" si="194"/>
        <v/>
      </c>
      <c r="CB797" s="3" t="str">
        <f t="shared" si="194"/>
        <v/>
      </c>
      <c r="CC797" s="3" t="str">
        <f t="shared" si="194"/>
        <v/>
      </c>
      <c r="CD797" s="3" t="str">
        <f t="shared" si="194"/>
        <v/>
      </c>
      <c r="CE797" s="3" t="str">
        <f t="shared" si="194"/>
        <v/>
      </c>
      <c r="CF797" s="3" t="str">
        <f t="shared" si="194"/>
        <v/>
      </c>
      <c r="CG797" s="3" t="str">
        <f t="shared" si="194"/>
        <v/>
      </c>
      <c r="CH797" s="3" t="str">
        <f t="shared" si="194"/>
        <v/>
      </c>
      <c r="CI797" s="3" t="str">
        <f t="shared" si="194"/>
        <v/>
      </c>
      <c r="CJ797" s="3" t="str">
        <f t="shared" si="194"/>
        <v/>
      </c>
      <c r="CK797" s="3" t="str">
        <f t="shared" si="194"/>
        <v/>
      </c>
      <c r="CL797" s="3" t="str">
        <f t="shared" si="199"/>
        <v/>
      </c>
      <c r="CM797" s="3" t="str">
        <f t="shared" si="199"/>
        <v/>
      </c>
      <c r="CN797" s="3" t="str">
        <f t="shared" si="199"/>
        <v/>
      </c>
      <c r="CO797" s="3" t="str">
        <f t="shared" si="199"/>
        <v/>
      </c>
      <c r="CP797" s="3" t="str">
        <f t="shared" si="199"/>
        <v/>
      </c>
      <c r="CQ797" s="3" t="str">
        <f t="shared" si="199"/>
        <v/>
      </c>
      <c r="CR797" s="3" t="str">
        <f t="shared" si="198"/>
        <v/>
      </c>
      <c r="CS797" s="3" t="str">
        <f t="shared" si="197"/>
        <v/>
      </c>
      <c r="CT797" s="3" t="str">
        <f t="shared" si="197"/>
        <v/>
      </c>
      <c r="CU797" s="3" t="str">
        <f t="shared" si="197"/>
        <v/>
      </c>
      <c r="CV797" s="3" t="str">
        <f t="shared" si="197"/>
        <v/>
      </c>
      <c r="CW797" s="3" t="str">
        <f t="shared" si="195"/>
        <v/>
      </c>
      <c r="CX797" s="3" t="str">
        <f t="shared" si="195"/>
        <v/>
      </c>
      <c r="CY797" s="3" t="str">
        <f t="shared" si="195"/>
        <v/>
      </c>
      <c r="CZ797" s="3" t="str">
        <f t="shared" si="195"/>
        <v/>
      </c>
      <c r="DA797" s="3" t="str">
        <f t="shared" si="195"/>
        <v/>
      </c>
      <c r="DB797" s="3" t="str">
        <f t="shared" si="195"/>
        <v/>
      </c>
      <c r="DC797" s="3" t="str">
        <f t="shared" si="195"/>
        <v/>
      </c>
      <c r="DD797" s="3" t="str">
        <f t="shared" si="190"/>
        <v/>
      </c>
      <c r="DE797" s="3" t="str">
        <f t="shared" si="190"/>
        <v/>
      </c>
      <c r="DF797" s="3" t="str">
        <f t="shared" si="190"/>
        <v/>
      </c>
      <c r="DG797" s="3" t="str">
        <f t="shared" si="190"/>
        <v/>
      </c>
      <c r="DH797" s="3" t="str">
        <f t="shared" si="190"/>
        <v/>
      </c>
      <c r="DI797" s="3" t="str">
        <f t="shared" si="193"/>
        <v/>
      </c>
      <c r="DJ797" s="3" t="str">
        <f t="shared" si="193"/>
        <v/>
      </c>
      <c r="DK797" s="3" t="str">
        <f t="shared" si="193"/>
        <v/>
      </c>
      <c r="DL797" s="3" t="str">
        <f t="shared" si="193"/>
        <v/>
      </c>
      <c r="DM797" s="3" t="str">
        <f t="shared" si="193"/>
        <v/>
      </c>
      <c r="DN797" s="3" t="str">
        <f t="shared" si="193"/>
        <v/>
      </c>
      <c r="DO797" s="3" t="str">
        <f t="shared" si="193"/>
        <v/>
      </c>
      <c r="DP797" s="3" t="str">
        <f t="shared" si="193"/>
        <v/>
      </c>
      <c r="DQ797" s="3" t="str">
        <f t="shared" si="193"/>
        <v/>
      </c>
      <c r="DR797" s="3" t="str">
        <f t="shared" si="193"/>
        <v/>
      </c>
      <c r="DS797" s="3" t="str">
        <f t="shared" si="193"/>
        <v/>
      </c>
      <c r="DT797" s="3" t="str">
        <f t="shared" si="189"/>
        <v/>
      </c>
      <c r="DU797" s="3" t="str">
        <f t="shared" si="189"/>
        <v/>
      </c>
      <c r="DV797" s="3" t="str">
        <f t="shared" si="189"/>
        <v/>
      </c>
    </row>
    <row r="798" spans="1:126" ht="45">
      <c r="A798" t="s">
        <v>115</v>
      </c>
      <c r="B798">
        <v>2016</v>
      </c>
      <c r="C798" t="s">
        <v>114</v>
      </c>
      <c r="D798">
        <v>106990</v>
      </c>
      <c r="E798" s="31">
        <v>1316215346216</v>
      </c>
      <c r="F798" t="s">
        <v>1092</v>
      </c>
      <c r="G798">
        <v>324110</v>
      </c>
      <c r="H798" t="s">
        <v>1093</v>
      </c>
      <c r="I798" t="s">
        <v>1094</v>
      </c>
      <c r="J798" t="s">
        <v>727</v>
      </c>
      <c r="K798" t="s">
        <v>216</v>
      </c>
      <c r="L798">
        <v>70669</v>
      </c>
      <c r="M798" s="3" t="str">
        <f t="shared" si="192"/>
        <v>89. PRODUCE THE CHEMICAL, 94. AS A MANUFACTURED IMPURITY, 95. USED AS A REACTANT</v>
      </c>
      <c r="N798" t="s">
        <v>61</v>
      </c>
      <c r="O798" s="84" t="s">
        <v>1446</v>
      </c>
      <c r="P798">
        <v>13.96</v>
      </c>
      <c r="Q798">
        <v>134.59</v>
      </c>
      <c r="R798">
        <v>148.55000000000001</v>
      </c>
      <c r="S798" s="3" t="s">
        <v>1407</v>
      </c>
      <c r="T798" s="3" t="s">
        <v>1405</v>
      </c>
      <c r="U798" s="3" t="s">
        <v>1405</v>
      </c>
      <c r="V798" s="3" t="s">
        <v>1405</v>
      </c>
      <c r="W798" s="3" t="s">
        <v>1405</v>
      </c>
      <c r="X798" s="3" t="s">
        <v>1407</v>
      </c>
      <c r="Y798" s="3" t="s">
        <v>1407</v>
      </c>
      <c r="AE798" s="3" t="s">
        <v>1405</v>
      </c>
      <c r="AR798" s="3" t="s">
        <v>1405</v>
      </c>
      <c r="AS798" s="3" t="s">
        <v>1405</v>
      </c>
      <c r="AT798" s="3" t="s">
        <v>1405</v>
      </c>
      <c r="AV798" s="3" t="s">
        <v>1405</v>
      </c>
      <c r="BD798" s="3" t="s">
        <v>1405</v>
      </c>
      <c r="BK798" s="3" t="s">
        <v>1405</v>
      </c>
      <c r="BU798" s="3" t="str">
        <f t="shared" si="196"/>
        <v>89. PRODUCE THE CHEMICAL</v>
      </c>
      <c r="BV798" s="3" t="str">
        <f t="shared" si="196"/>
        <v/>
      </c>
      <c r="BW798" s="3" t="str">
        <f t="shared" si="196"/>
        <v/>
      </c>
      <c r="BX798" s="3" t="str">
        <f t="shared" si="194"/>
        <v/>
      </c>
      <c r="BY798" s="3" t="str">
        <f t="shared" si="194"/>
        <v/>
      </c>
      <c r="BZ798" s="3" t="str">
        <f t="shared" si="194"/>
        <v>94. AS A MANUFACTURED IMPURITY</v>
      </c>
      <c r="CA798" s="3" t="str">
        <f t="shared" si="194"/>
        <v>95. USED AS A REACTANT</v>
      </c>
      <c r="CB798" s="3" t="str">
        <f t="shared" si="194"/>
        <v/>
      </c>
      <c r="CC798" s="3" t="str">
        <f t="shared" si="194"/>
        <v/>
      </c>
      <c r="CD798" s="3" t="str">
        <f t="shared" si="194"/>
        <v/>
      </c>
      <c r="CE798" s="3" t="str">
        <f t="shared" si="194"/>
        <v/>
      </c>
      <c r="CF798" s="3" t="str">
        <f t="shared" si="194"/>
        <v/>
      </c>
      <c r="CG798" s="3" t="str">
        <f t="shared" si="194"/>
        <v/>
      </c>
      <c r="CH798" s="3" t="str">
        <f t="shared" si="194"/>
        <v/>
      </c>
      <c r="CI798" s="3" t="str">
        <f t="shared" si="194"/>
        <v/>
      </c>
      <c r="CJ798" s="3" t="str">
        <f t="shared" si="194"/>
        <v/>
      </c>
      <c r="CK798" s="3" t="str">
        <f t="shared" si="194"/>
        <v/>
      </c>
      <c r="CL798" s="3" t="str">
        <f t="shared" si="199"/>
        <v/>
      </c>
      <c r="CM798" s="3" t="str">
        <f t="shared" si="199"/>
        <v/>
      </c>
      <c r="CN798" s="3" t="str">
        <f t="shared" si="199"/>
        <v/>
      </c>
      <c r="CO798" s="3" t="str">
        <f t="shared" si="199"/>
        <v/>
      </c>
      <c r="CP798" s="3" t="str">
        <f t="shared" si="199"/>
        <v/>
      </c>
      <c r="CQ798" s="3" t="str">
        <f t="shared" si="199"/>
        <v/>
      </c>
      <c r="CR798" s="3" t="str">
        <f t="shared" si="198"/>
        <v/>
      </c>
      <c r="CS798" s="3" t="str">
        <f t="shared" si="197"/>
        <v/>
      </c>
      <c r="CT798" s="3" t="str">
        <f t="shared" si="197"/>
        <v/>
      </c>
      <c r="CU798" s="3" t="str">
        <f t="shared" si="197"/>
        <v/>
      </c>
      <c r="CV798" s="3" t="str">
        <f t="shared" si="197"/>
        <v/>
      </c>
      <c r="CW798" s="3" t="str">
        <f t="shared" si="195"/>
        <v/>
      </c>
      <c r="CX798" s="3" t="str">
        <f t="shared" si="195"/>
        <v/>
      </c>
      <c r="CY798" s="3" t="str">
        <f t="shared" si="195"/>
        <v/>
      </c>
      <c r="CZ798" s="3" t="str">
        <f t="shared" si="195"/>
        <v/>
      </c>
      <c r="DA798" s="3" t="str">
        <f t="shared" si="195"/>
        <v/>
      </c>
      <c r="DB798" s="3" t="str">
        <f t="shared" si="195"/>
        <v/>
      </c>
      <c r="DC798" s="3" t="str">
        <f t="shared" si="195"/>
        <v/>
      </c>
      <c r="DD798" s="3" t="str">
        <f t="shared" si="190"/>
        <v/>
      </c>
      <c r="DE798" s="3" t="str">
        <f t="shared" si="190"/>
        <v/>
      </c>
      <c r="DF798" s="3" t="str">
        <f t="shared" si="190"/>
        <v/>
      </c>
      <c r="DG798" s="3" t="str">
        <f t="shared" si="190"/>
        <v/>
      </c>
      <c r="DH798" s="3" t="str">
        <f t="shared" si="190"/>
        <v/>
      </c>
      <c r="DI798" s="3" t="str">
        <f t="shared" si="193"/>
        <v/>
      </c>
      <c r="DJ798" s="3" t="str">
        <f t="shared" si="193"/>
        <v/>
      </c>
      <c r="DK798" s="3" t="str">
        <f t="shared" ref="DK798:DV825" si="200">IF(BI798="Yes", DK$1,"")</f>
        <v/>
      </c>
      <c r="DL798" s="3" t="str">
        <f t="shared" si="200"/>
        <v/>
      </c>
      <c r="DM798" s="3" t="str">
        <f t="shared" si="200"/>
        <v/>
      </c>
      <c r="DN798" s="3" t="str">
        <f t="shared" si="200"/>
        <v/>
      </c>
      <c r="DO798" s="3" t="str">
        <f t="shared" si="200"/>
        <v/>
      </c>
      <c r="DP798" s="3" t="str">
        <f t="shared" si="200"/>
        <v/>
      </c>
      <c r="DQ798" s="3" t="str">
        <f t="shared" si="200"/>
        <v/>
      </c>
      <c r="DR798" s="3" t="str">
        <f t="shared" si="200"/>
        <v/>
      </c>
      <c r="DS798" s="3" t="str">
        <f t="shared" si="200"/>
        <v/>
      </c>
      <c r="DT798" s="3" t="str">
        <f t="shared" si="189"/>
        <v/>
      </c>
      <c r="DU798" s="3" t="str">
        <f t="shared" si="189"/>
        <v/>
      </c>
      <c r="DV798" s="3" t="str">
        <f t="shared" si="189"/>
        <v/>
      </c>
    </row>
    <row r="799" spans="1:126" ht="45">
      <c r="A799" t="s">
        <v>115</v>
      </c>
      <c r="B799">
        <v>2017</v>
      </c>
      <c r="C799" t="s">
        <v>114</v>
      </c>
      <c r="D799">
        <v>106990</v>
      </c>
      <c r="E799" s="31">
        <v>1317215975398</v>
      </c>
      <c r="F799" t="s">
        <v>1092</v>
      </c>
      <c r="G799">
        <v>324110</v>
      </c>
      <c r="H799" t="s">
        <v>1093</v>
      </c>
      <c r="I799" t="s">
        <v>1094</v>
      </c>
      <c r="J799" t="s">
        <v>727</v>
      </c>
      <c r="K799" t="s">
        <v>216</v>
      </c>
      <c r="L799">
        <v>70669</v>
      </c>
      <c r="M799" s="3" t="str">
        <f t="shared" si="192"/>
        <v>89. PRODUCE THE CHEMICAL, 94. AS A MANUFACTURED IMPURITY, 95. USED AS A REACTANT</v>
      </c>
      <c r="N799" t="s">
        <v>61</v>
      </c>
      <c r="O799" s="84" t="s">
        <v>1446</v>
      </c>
      <c r="P799">
        <v>20.61</v>
      </c>
      <c r="Q799">
        <v>167.96</v>
      </c>
      <c r="R799">
        <v>188.57</v>
      </c>
      <c r="S799" s="3" t="s">
        <v>1407</v>
      </c>
      <c r="T799" s="3" t="s">
        <v>1405</v>
      </c>
      <c r="U799" s="3" t="s">
        <v>1405</v>
      </c>
      <c r="V799" s="3" t="s">
        <v>1405</v>
      </c>
      <c r="W799" s="3" t="s">
        <v>1405</v>
      </c>
      <c r="X799" s="3" t="s">
        <v>1407</v>
      </c>
      <c r="Y799" s="3" t="s">
        <v>1407</v>
      </c>
      <c r="AE799" s="3" t="s">
        <v>1405</v>
      </c>
      <c r="AR799" s="3" t="s">
        <v>1405</v>
      </c>
      <c r="AS799" s="3" t="s">
        <v>1405</v>
      </c>
      <c r="AT799" s="3" t="s">
        <v>1405</v>
      </c>
      <c r="AV799" s="3" t="s">
        <v>1405</v>
      </c>
      <c r="BD799" s="3" t="s">
        <v>1405</v>
      </c>
      <c r="BK799" s="3" t="s">
        <v>1405</v>
      </c>
      <c r="BU799" s="3" t="str">
        <f t="shared" si="196"/>
        <v>89. PRODUCE THE CHEMICAL</v>
      </c>
      <c r="BV799" s="3" t="str">
        <f t="shared" si="196"/>
        <v/>
      </c>
      <c r="BW799" s="3" t="str">
        <f t="shared" si="196"/>
        <v/>
      </c>
      <c r="BX799" s="3" t="str">
        <f t="shared" si="194"/>
        <v/>
      </c>
      <c r="BY799" s="3" t="str">
        <f t="shared" si="194"/>
        <v/>
      </c>
      <c r="BZ799" s="3" t="str">
        <f t="shared" si="194"/>
        <v>94. AS A MANUFACTURED IMPURITY</v>
      </c>
      <c r="CA799" s="3" t="str">
        <f t="shared" si="194"/>
        <v>95. USED AS A REACTANT</v>
      </c>
      <c r="CB799" s="3" t="str">
        <f t="shared" si="194"/>
        <v/>
      </c>
      <c r="CC799" s="3" t="str">
        <f t="shared" si="194"/>
        <v/>
      </c>
      <c r="CD799" s="3" t="str">
        <f t="shared" si="194"/>
        <v/>
      </c>
      <c r="CE799" s="3" t="str">
        <f t="shared" si="194"/>
        <v/>
      </c>
      <c r="CF799" s="3" t="str">
        <f t="shared" si="194"/>
        <v/>
      </c>
      <c r="CG799" s="3" t="str">
        <f t="shared" si="194"/>
        <v/>
      </c>
      <c r="CH799" s="3" t="str">
        <f t="shared" si="194"/>
        <v/>
      </c>
      <c r="CI799" s="3" t="str">
        <f t="shared" si="194"/>
        <v/>
      </c>
      <c r="CJ799" s="3" t="str">
        <f t="shared" si="194"/>
        <v/>
      </c>
      <c r="CK799" s="3" t="str">
        <f t="shared" si="194"/>
        <v/>
      </c>
      <c r="CL799" s="3" t="str">
        <f t="shared" si="199"/>
        <v/>
      </c>
      <c r="CM799" s="3" t="str">
        <f t="shared" si="199"/>
        <v/>
      </c>
      <c r="CN799" s="3" t="str">
        <f t="shared" si="199"/>
        <v/>
      </c>
      <c r="CO799" s="3" t="str">
        <f t="shared" si="199"/>
        <v/>
      </c>
      <c r="CP799" s="3" t="str">
        <f t="shared" si="199"/>
        <v/>
      </c>
      <c r="CQ799" s="3" t="str">
        <f t="shared" si="199"/>
        <v/>
      </c>
      <c r="CR799" s="3" t="str">
        <f t="shared" si="198"/>
        <v/>
      </c>
      <c r="CS799" s="3" t="str">
        <f t="shared" si="197"/>
        <v/>
      </c>
      <c r="CT799" s="3" t="str">
        <f t="shared" si="197"/>
        <v/>
      </c>
      <c r="CU799" s="3" t="str">
        <f t="shared" si="197"/>
        <v/>
      </c>
      <c r="CV799" s="3" t="str">
        <f t="shared" si="197"/>
        <v/>
      </c>
      <c r="CW799" s="3" t="str">
        <f t="shared" si="195"/>
        <v/>
      </c>
      <c r="CX799" s="3" t="str">
        <f t="shared" si="195"/>
        <v/>
      </c>
      <c r="CY799" s="3" t="str">
        <f t="shared" si="195"/>
        <v/>
      </c>
      <c r="CZ799" s="3" t="str">
        <f t="shared" si="195"/>
        <v/>
      </c>
      <c r="DA799" s="3" t="str">
        <f t="shared" si="195"/>
        <v/>
      </c>
      <c r="DB799" s="3" t="str">
        <f t="shared" si="195"/>
        <v/>
      </c>
      <c r="DC799" s="3" t="str">
        <f t="shared" si="195"/>
        <v/>
      </c>
      <c r="DD799" s="3" t="str">
        <f t="shared" si="190"/>
        <v/>
      </c>
      <c r="DE799" s="3" t="str">
        <f t="shared" si="190"/>
        <v/>
      </c>
      <c r="DF799" s="3" t="str">
        <f t="shared" si="190"/>
        <v/>
      </c>
      <c r="DG799" s="3" t="str">
        <f t="shared" si="190"/>
        <v/>
      </c>
      <c r="DH799" s="3" t="str">
        <f t="shared" si="190"/>
        <v/>
      </c>
      <c r="DI799" s="3" t="str">
        <f t="shared" si="190"/>
        <v/>
      </c>
      <c r="DJ799" s="3" t="str">
        <f t="shared" si="190"/>
        <v/>
      </c>
      <c r="DK799" s="3" t="str">
        <f t="shared" si="200"/>
        <v/>
      </c>
      <c r="DL799" s="3" t="str">
        <f t="shared" si="200"/>
        <v/>
      </c>
      <c r="DM799" s="3" t="str">
        <f t="shared" si="200"/>
        <v/>
      </c>
      <c r="DN799" s="3" t="str">
        <f t="shared" si="200"/>
        <v/>
      </c>
      <c r="DO799" s="3" t="str">
        <f t="shared" si="200"/>
        <v/>
      </c>
      <c r="DP799" s="3" t="str">
        <f t="shared" si="200"/>
        <v/>
      </c>
      <c r="DQ799" s="3" t="str">
        <f t="shared" si="200"/>
        <v/>
      </c>
      <c r="DR799" s="3" t="str">
        <f t="shared" si="200"/>
        <v/>
      </c>
      <c r="DS799" s="3" t="str">
        <f t="shared" si="200"/>
        <v/>
      </c>
      <c r="DT799" s="3" t="str">
        <f t="shared" si="189"/>
        <v/>
      </c>
      <c r="DU799" s="3" t="str">
        <f t="shared" si="189"/>
        <v/>
      </c>
      <c r="DV799" s="3" t="str">
        <f t="shared" si="189"/>
        <v/>
      </c>
    </row>
    <row r="800" spans="1:126" ht="75">
      <c r="A800" t="s">
        <v>115</v>
      </c>
      <c r="B800">
        <v>2018</v>
      </c>
      <c r="C800" t="s">
        <v>114</v>
      </c>
      <c r="D800">
        <v>106990</v>
      </c>
      <c r="E800" s="31">
        <v>1318217109166</v>
      </c>
      <c r="F800" t="s">
        <v>1092</v>
      </c>
      <c r="G800">
        <v>324110</v>
      </c>
      <c r="H800" t="s">
        <v>1093</v>
      </c>
      <c r="I800" t="s">
        <v>1094</v>
      </c>
      <c r="J800" t="s">
        <v>727</v>
      </c>
      <c r="K800" t="s">
        <v>216</v>
      </c>
      <c r="L800">
        <v>70669</v>
      </c>
      <c r="M800" s="3" t="str">
        <f t="shared" si="192"/>
        <v>89. PRODUCE THE CHEMICAL, 94. AS A MANUFACTURED IMPURITY, 95. USED AS A REACTANT, 100. P199  OTHER</v>
      </c>
      <c r="N800" t="s">
        <v>61</v>
      </c>
      <c r="O800" s="84" t="s">
        <v>1446</v>
      </c>
      <c r="P800">
        <v>158.36000000000001</v>
      </c>
      <c r="Q800">
        <v>116.6</v>
      </c>
      <c r="R800">
        <v>274.95999999999998</v>
      </c>
      <c r="S800" s="3" t="s">
        <v>1407</v>
      </c>
      <c r="T800" s="3" t="s">
        <v>1405</v>
      </c>
      <c r="U800" s="3" t="s">
        <v>1405</v>
      </c>
      <c r="V800" s="3" t="s">
        <v>1405</v>
      </c>
      <c r="W800" s="3" t="s">
        <v>1405</v>
      </c>
      <c r="X800" s="3" t="s">
        <v>1407</v>
      </c>
      <c r="Y800" s="3" t="s">
        <v>1407</v>
      </c>
      <c r="Z800" s="3" t="s">
        <v>1405</v>
      </c>
      <c r="AA800" s="3" t="s">
        <v>1405</v>
      </c>
      <c r="AB800" s="3" t="s">
        <v>1405</v>
      </c>
      <c r="AC800" s="3" t="s">
        <v>1405</v>
      </c>
      <c r="AD800" s="3" t="s">
        <v>1407</v>
      </c>
      <c r="AE800" s="3" t="s">
        <v>1405</v>
      </c>
      <c r="AF800" s="3" t="s">
        <v>1405</v>
      </c>
      <c r="AG800" s="3" t="s">
        <v>1405</v>
      </c>
      <c r="AH800" s="3" t="s">
        <v>1405</v>
      </c>
      <c r="AI800" s="3" t="s">
        <v>1405</v>
      </c>
      <c r="AJ800" s="3" t="s">
        <v>1405</v>
      </c>
      <c r="AK800" s="3" t="s">
        <v>1405</v>
      </c>
      <c r="AL800" s="3" t="s">
        <v>1405</v>
      </c>
      <c r="AM800" s="3" t="s">
        <v>1405</v>
      </c>
      <c r="AN800" s="3" t="s">
        <v>1405</v>
      </c>
      <c r="AO800" s="3" t="s">
        <v>1405</v>
      </c>
      <c r="AP800" s="3" t="s">
        <v>1405</v>
      </c>
      <c r="AQ800" s="3" t="s">
        <v>1405</v>
      </c>
      <c r="AR800" s="3" t="s">
        <v>1405</v>
      </c>
      <c r="AS800" s="3" t="s">
        <v>1405</v>
      </c>
      <c r="AT800" s="3" t="s">
        <v>1405</v>
      </c>
      <c r="AU800" s="3" t="s">
        <v>1405</v>
      </c>
      <c r="AV800" s="3" t="s">
        <v>1405</v>
      </c>
      <c r="AW800" s="3" t="s">
        <v>1405</v>
      </c>
      <c r="AX800" s="3" t="s">
        <v>1405</v>
      </c>
      <c r="AY800" s="3" t="s">
        <v>1405</v>
      </c>
      <c r="AZ800" s="3" t="s">
        <v>1405</v>
      </c>
      <c r="BA800" s="3" t="s">
        <v>1405</v>
      </c>
      <c r="BB800" s="3" t="s">
        <v>1405</v>
      </c>
      <c r="BC800" s="3" t="s">
        <v>1405</v>
      </c>
      <c r="BD800" s="3" t="s">
        <v>1405</v>
      </c>
      <c r="BE800" s="3" t="s">
        <v>1405</v>
      </c>
      <c r="BF800" s="3" t="s">
        <v>1405</v>
      </c>
      <c r="BG800" s="3" t="s">
        <v>1405</v>
      </c>
      <c r="BH800" s="3" t="s">
        <v>1405</v>
      </c>
      <c r="BI800" s="3" t="s">
        <v>1405</v>
      </c>
      <c r="BJ800" s="3" t="s">
        <v>1405</v>
      </c>
      <c r="BK800" s="3" t="s">
        <v>1405</v>
      </c>
      <c r="BL800" s="3" t="s">
        <v>1405</v>
      </c>
      <c r="BM800" s="3" t="s">
        <v>1405</v>
      </c>
      <c r="BN800" s="3" t="s">
        <v>1405</v>
      </c>
      <c r="BO800" s="3" t="s">
        <v>1405</v>
      </c>
      <c r="BP800" s="3" t="s">
        <v>1405</v>
      </c>
      <c r="BQ800" s="3" t="s">
        <v>1405</v>
      </c>
      <c r="BR800" s="3" t="s">
        <v>1405</v>
      </c>
      <c r="BS800" s="3" t="s">
        <v>1405</v>
      </c>
      <c r="BT800" s="3" t="s">
        <v>1405</v>
      </c>
      <c r="BU800" s="3" t="str">
        <f t="shared" si="196"/>
        <v>89. PRODUCE THE CHEMICAL</v>
      </c>
      <c r="BV800" s="3" t="str">
        <f t="shared" si="196"/>
        <v/>
      </c>
      <c r="BW800" s="3" t="str">
        <f t="shared" si="196"/>
        <v/>
      </c>
      <c r="BX800" s="3" t="str">
        <f t="shared" si="194"/>
        <v/>
      </c>
      <c r="BY800" s="3" t="str">
        <f t="shared" si="194"/>
        <v/>
      </c>
      <c r="BZ800" s="3" t="str">
        <f t="shared" si="194"/>
        <v>94. AS A MANUFACTURED IMPURITY</v>
      </c>
      <c r="CA800" s="3" t="str">
        <f t="shared" si="194"/>
        <v>95. USED AS A REACTANT</v>
      </c>
      <c r="CB800" s="3" t="str">
        <f t="shared" si="194"/>
        <v/>
      </c>
      <c r="CC800" s="3" t="str">
        <f t="shared" si="194"/>
        <v/>
      </c>
      <c r="CD800" s="3" t="str">
        <f t="shared" si="194"/>
        <v/>
      </c>
      <c r="CE800" s="3" t="str">
        <f t="shared" si="194"/>
        <v/>
      </c>
      <c r="CF800" s="3" t="str">
        <f t="shared" si="194"/>
        <v>100. P199  OTHER</v>
      </c>
      <c r="CG800" s="3" t="str">
        <f t="shared" si="194"/>
        <v/>
      </c>
      <c r="CH800" s="3" t="str">
        <f t="shared" si="194"/>
        <v/>
      </c>
      <c r="CI800" s="3" t="str">
        <f t="shared" si="194"/>
        <v/>
      </c>
      <c r="CJ800" s="3" t="str">
        <f t="shared" si="194"/>
        <v/>
      </c>
      <c r="CK800" s="3" t="str">
        <f t="shared" si="194"/>
        <v/>
      </c>
      <c r="CL800" s="3" t="str">
        <f t="shared" si="199"/>
        <v/>
      </c>
      <c r="CM800" s="3" t="str">
        <f t="shared" si="199"/>
        <v/>
      </c>
      <c r="CN800" s="3" t="str">
        <f t="shared" si="199"/>
        <v/>
      </c>
      <c r="CO800" s="3" t="str">
        <f t="shared" si="199"/>
        <v/>
      </c>
      <c r="CP800" s="3" t="str">
        <f t="shared" si="199"/>
        <v/>
      </c>
      <c r="CQ800" s="3" t="str">
        <f t="shared" si="199"/>
        <v/>
      </c>
      <c r="CR800" s="3" t="str">
        <f t="shared" si="198"/>
        <v/>
      </c>
      <c r="CS800" s="3" t="str">
        <f t="shared" si="197"/>
        <v/>
      </c>
      <c r="CT800" s="3" t="str">
        <f t="shared" si="197"/>
        <v/>
      </c>
      <c r="CU800" s="3" t="str">
        <f t="shared" si="197"/>
        <v/>
      </c>
      <c r="CV800" s="3" t="str">
        <f t="shared" si="197"/>
        <v/>
      </c>
      <c r="CW800" s="3" t="str">
        <f t="shared" si="195"/>
        <v/>
      </c>
      <c r="CX800" s="3" t="str">
        <f t="shared" si="195"/>
        <v/>
      </c>
      <c r="CY800" s="3" t="str">
        <f t="shared" si="195"/>
        <v/>
      </c>
      <c r="CZ800" s="3" t="str">
        <f t="shared" si="195"/>
        <v/>
      </c>
      <c r="DA800" s="3" t="str">
        <f t="shared" si="195"/>
        <v/>
      </c>
      <c r="DB800" s="3" t="str">
        <f t="shared" si="195"/>
        <v/>
      </c>
      <c r="DC800" s="3" t="str">
        <f t="shared" si="195"/>
        <v/>
      </c>
      <c r="DD800" s="3" t="str">
        <f t="shared" si="190"/>
        <v/>
      </c>
      <c r="DE800" s="3" t="str">
        <f t="shared" si="190"/>
        <v/>
      </c>
      <c r="DF800" s="3" t="str">
        <f t="shared" si="190"/>
        <v/>
      </c>
      <c r="DG800" s="3" t="str">
        <f t="shared" si="190"/>
        <v/>
      </c>
      <c r="DH800" s="3" t="str">
        <f t="shared" si="190"/>
        <v/>
      </c>
      <c r="DI800" s="3" t="str">
        <f t="shared" si="190"/>
        <v/>
      </c>
      <c r="DJ800" s="3" t="str">
        <f t="shared" si="190"/>
        <v/>
      </c>
      <c r="DK800" s="3" t="str">
        <f t="shared" si="200"/>
        <v/>
      </c>
      <c r="DL800" s="3" t="str">
        <f t="shared" si="200"/>
        <v/>
      </c>
      <c r="DM800" s="3" t="str">
        <f t="shared" si="200"/>
        <v/>
      </c>
      <c r="DN800" s="3" t="str">
        <f t="shared" si="200"/>
        <v/>
      </c>
      <c r="DO800" s="3" t="str">
        <f t="shared" si="200"/>
        <v/>
      </c>
      <c r="DP800" s="3" t="str">
        <f t="shared" si="200"/>
        <v/>
      </c>
      <c r="DQ800" s="3" t="str">
        <f t="shared" si="200"/>
        <v/>
      </c>
      <c r="DR800" s="3" t="str">
        <f t="shared" si="200"/>
        <v/>
      </c>
      <c r="DS800" s="3" t="str">
        <f t="shared" si="200"/>
        <v/>
      </c>
      <c r="DT800" s="3" t="str">
        <f t="shared" si="189"/>
        <v/>
      </c>
      <c r="DU800" s="3" t="str">
        <f t="shared" si="189"/>
        <v/>
      </c>
      <c r="DV800" s="3" t="str">
        <f t="shared" si="189"/>
        <v/>
      </c>
    </row>
    <row r="801" spans="1:126" ht="75">
      <c r="A801" t="s">
        <v>115</v>
      </c>
      <c r="B801">
        <v>2019</v>
      </c>
      <c r="C801" t="s">
        <v>114</v>
      </c>
      <c r="D801">
        <v>106990</v>
      </c>
      <c r="E801" s="31">
        <v>1319218109383</v>
      </c>
      <c r="F801" t="s">
        <v>1092</v>
      </c>
      <c r="G801">
        <v>324110</v>
      </c>
      <c r="H801" t="s">
        <v>1093</v>
      </c>
      <c r="I801" t="s">
        <v>1094</v>
      </c>
      <c r="J801" t="s">
        <v>727</v>
      </c>
      <c r="K801" t="s">
        <v>216</v>
      </c>
      <c r="L801">
        <v>70669</v>
      </c>
      <c r="M801" s="3" t="str">
        <f t="shared" si="192"/>
        <v>89. PRODUCE THE CHEMICAL, 94. AS A MANUFACTURED IMPURITY, 95. USED AS A REACTANT, 100. P199  OTHER</v>
      </c>
      <c r="N801" t="s">
        <v>61</v>
      </c>
      <c r="O801" s="84" t="s">
        <v>1446</v>
      </c>
      <c r="P801">
        <v>161</v>
      </c>
      <c r="Q801">
        <v>81.400000000000006</v>
      </c>
      <c r="R801">
        <v>242.4</v>
      </c>
      <c r="S801" s="3" t="s">
        <v>1407</v>
      </c>
      <c r="T801" s="3" t="s">
        <v>1405</v>
      </c>
      <c r="U801" s="3" t="s">
        <v>1405</v>
      </c>
      <c r="V801" s="3" t="s">
        <v>1405</v>
      </c>
      <c r="W801" s="3" t="s">
        <v>1405</v>
      </c>
      <c r="X801" s="3" t="s">
        <v>1407</v>
      </c>
      <c r="Y801" s="3" t="s">
        <v>1407</v>
      </c>
      <c r="Z801" s="3" t="s">
        <v>1405</v>
      </c>
      <c r="AA801" s="3" t="s">
        <v>1405</v>
      </c>
      <c r="AB801" s="3" t="s">
        <v>1405</v>
      </c>
      <c r="AC801" s="3" t="s">
        <v>1405</v>
      </c>
      <c r="AD801" s="3" t="s">
        <v>1407</v>
      </c>
      <c r="AE801" s="3" t="s">
        <v>1405</v>
      </c>
      <c r="AF801" s="3" t="s">
        <v>1405</v>
      </c>
      <c r="AG801" s="3" t="s">
        <v>1405</v>
      </c>
      <c r="AH801" s="3" t="s">
        <v>1405</v>
      </c>
      <c r="AI801" s="3" t="s">
        <v>1405</v>
      </c>
      <c r="AJ801" s="3" t="s">
        <v>1405</v>
      </c>
      <c r="AK801" s="3" t="s">
        <v>1405</v>
      </c>
      <c r="AL801" s="3" t="s">
        <v>1405</v>
      </c>
      <c r="AM801" s="3" t="s">
        <v>1405</v>
      </c>
      <c r="AN801" s="3" t="s">
        <v>1405</v>
      </c>
      <c r="AO801" s="3" t="s">
        <v>1405</v>
      </c>
      <c r="AP801" s="3" t="s">
        <v>1405</v>
      </c>
      <c r="AQ801" s="3" t="s">
        <v>1405</v>
      </c>
      <c r="AR801" s="3" t="s">
        <v>1405</v>
      </c>
      <c r="AS801" s="3" t="s">
        <v>1405</v>
      </c>
      <c r="AT801" s="3" t="s">
        <v>1405</v>
      </c>
      <c r="AU801" s="3" t="s">
        <v>1405</v>
      </c>
      <c r="AV801" s="3" t="s">
        <v>1405</v>
      </c>
      <c r="AW801" s="3" t="s">
        <v>1405</v>
      </c>
      <c r="AX801" s="3" t="s">
        <v>1405</v>
      </c>
      <c r="AY801" s="3" t="s">
        <v>1405</v>
      </c>
      <c r="AZ801" s="3" t="s">
        <v>1405</v>
      </c>
      <c r="BA801" s="3" t="s">
        <v>1405</v>
      </c>
      <c r="BB801" s="3" t="s">
        <v>1405</v>
      </c>
      <c r="BC801" s="3" t="s">
        <v>1405</v>
      </c>
      <c r="BD801" s="3" t="s">
        <v>1405</v>
      </c>
      <c r="BE801" s="3" t="s">
        <v>1405</v>
      </c>
      <c r="BF801" s="3" t="s">
        <v>1405</v>
      </c>
      <c r="BG801" s="3" t="s">
        <v>1405</v>
      </c>
      <c r="BH801" s="3" t="s">
        <v>1405</v>
      </c>
      <c r="BI801" s="3" t="s">
        <v>1405</v>
      </c>
      <c r="BJ801" s="3" t="s">
        <v>1405</v>
      </c>
      <c r="BK801" s="3" t="s">
        <v>1405</v>
      </c>
      <c r="BL801" s="3" t="s">
        <v>1405</v>
      </c>
      <c r="BM801" s="3" t="s">
        <v>1405</v>
      </c>
      <c r="BN801" s="3" t="s">
        <v>1405</v>
      </c>
      <c r="BO801" s="3" t="s">
        <v>1405</v>
      </c>
      <c r="BP801" s="3" t="s">
        <v>1405</v>
      </c>
      <c r="BQ801" s="3" t="s">
        <v>1405</v>
      </c>
      <c r="BR801" s="3" t="s">
        <v>1405</v>
      </c>
      <c r="BS801" s="3" t="s">
        <v>1405</v>
      </c>
      <c r="BT801" s="3" t="s">
        <v>1405</v>
      </c>
      <c r="BU801" s="3" t="str">
        <f t="shared" si="196"/>
        <v>89. PRODUCE THE CHEMICAL</v>
      </c>
      <c r="BV801" s="3" t="str">
        <f t="shared" si="196"/>
        <v/>
      </c>
      <c r="BW801" s="3" t="str">
        <f t="shared" si="196"/>
        <v/>
      </c>
      <c r="BX801" s="3" t="str">
        <f t="shared" si="194"/>
        <v/>
      </c>
      <c r="BY801" s="3" t="str">
        <f t="shared" si="194"/>
        <v/>
      </c>
      <c r="BZ801" s="3" t="str">
        <f t="shared" si="194"/>
        <v>94. AS A MANUFACTURED IMPURITY</v>
      </c>
      <c r="CA801" s="3" t="str">
        <f t="shared" si="194"/>
        <v>95. USED AS A REACTANT</v>
      </c>
      <c r="CB801" s="3" t="str">
        <f t="shared" si="194"/>
        <v/>
      </c>
      <c r="CC801" s="3" t="str">
        <f t="shared" si="194"/>
        <v/>
      </c>
      <c r="CD801" s="3" t="str">
        <f t="shared" si="194"/>
        <v/>
      </c>
      <c r="CE801" s="3" t="str">
        <f t="shared" si="194"/>
        <v/>
      </c>
      <c r="CF801" s="3" t="str">
        <f t="shared" si="194"/>
        <v>100. P199  OTHER</v>
      </c>
      <c r="CG801" s="3" t="str">
        <f t="shared" si="194"/>
        <v/>
      </c>
      <c r="CH801" s="3" t="str">
        <f t="shared" si="194"/>
        <v/>
      </c>
      <c r="CI801" s="3" t="str">
        <f t="shared" si="194"/>
        <v/>
      </c>
      <c r="CJ801" s="3" t="str">
        <f t="shared" si="194"/>
        <v/>
      </c>
      <c r="CK801" s="3" t="str">
        <f t="shared" si="194"/>
        <v/>
      </c>
      <c r="CL801" s="3" t="str">
        <f t="shared" si="199"/>
        <v/>
      </c>
      <c r="CM801" s="3" t="str">
        <f t="shared" si="199"/>
        <v/>
      </c>
      <c r="CN801" s="3" t="str">
        <f t="shared" si="199"/>
        <v/>
      </c>
      <c r="CO801" s="3" t="str">
        <f t="shared" si="199"/>
        <v/>
      </c>
      <c r="CP801" s="3" t="str">
        <f t="shared" si="199"/>
        <v/>
      </c>
      <c r="CQ801" s="3" t="str">
        <f t="shared" si="199"/>
        <v/>
      </c>
      <c r="CR801" s="3" t="str">
        <f t="shared" si="198"/>
        <v/>
      </c>
      <c r="CS801" s="3" t="str">
        <f t="shared" si="197"/>
        <v/>
      </c>
      <c r="CT801" s="3" t="str">
        <f t="shared" si="197"/>
        <v/>
      </c>
      <c r="CU801" s="3" t="str">
        <f t="shared" si="197"/>
        <v/>
      </c>
      <c r="CV801" s="3" t="str">
        <f t="shared" si="197"/>
        <v/>
      </c>
      <c r="CW801" s="3" t="str">
        <f t="shared" si="195"/>
        <v/>
      </c>
      <c r="CX801" s="3" t="str">
        <f t="shared" si="195"/>
        <v/>
      </c>
      <c r="CY801" s="3" t="str">
        <f t="shared" si="195"/>
        <v/>
      </c>
      <c r="CZ801" s="3" t="str">
        <f t="shared" si="195"/>
        <v/>
      </c>
      <c r="DA801" s="3" t="str">
        <f t="shared" si="195"/>
        <v/>
      </c>
      <c r="DB801" s="3" t="str">
        <f t="shared" si="195"/>
        <v/>
      </c>
      <c r="DC801" s="3" t="str">
        <f t="shared" si="195"/>
        <v/>
      </c>
      <c r="DD801" s="3" t="str">
        <f t="shared" si="190"/>
        <v/>
      </c>
      <c r="DE801" s="3" t="str">
        <f t="shared" si="190"/>
        <v/>
      </c>
      <c r="DF801" s="3" t="str">
        <f t="shared" si="190"/>
        <v/>
      </c>
      <c r="DG801" s="3" t="str">
        <f t="shared" si="190"/>
        <v/>
      </c>
      <c r="DH801" s="3" t="str">
        <f t="shared" si="190"/>
        <v/>
      </c>
      <c r="DI801" s="3" t="str">
        <f t="shared" si="190"/>
        <v/>
      </c>
      <c r="DJ801" s="3" t="str">
        <f t="shared" si="190"/>
        <v/>
      </c>
      <c r="DK801" s="3" t="str">
        <f t="shared" si="200"/>
        <v/>
      </c>
      <c r="DL801" s="3" t="str">
        <f t="shared" si="200"/>
        <v/>
      </c>
      <c r="DM801" s="3" t="str">
        <f t="shared" si="200"/>
        <v/>
      </c>
      <c r="DN801" s="3" t="str">
        <f t="shared" si="200"/>
        <v/>
      </c>
      <c r="DO801" s="3" t="str">
        <f t="shared" si="200"/>
        <v/>
      </c>
      <c r="DP801" s="3" t="str">
        <f t="shared" si="200"/>
        <v/>
      </c>
      <c r="DQ801" s="3" t="str">
        <f t="shared" si="200"/>
        <v/>
      </c>
      <c r="DR801" s="3" t="str">
        <f t="shared" si="200"/>
        <v/>
      </c>
      <c r="DS801" s="3" t="str">
        <f t="shared" si="200"/>
        <v/>
      </c>
      <c r="DT801" s="3" t="str">
        <f t="shared" si="189"/>
        <v/>
      </c>
      <c r="DU801" s="3" t="str">
        <f t="shared" si="189"/>
        <v/>
      </c>
      <c r="DV801" s="3" t="str">
        <f t="shared" si="189"/>
        <v/>
      </c>
    </row>
    <row r="802" spans="1:126" ht="75">
      <c r="A802" t="s">
        <v>115</v>
      </c>
      <c r="B802">
        <v>2020</v>
      </c>
      <c r="C802" t="s">
        <v>114</v>
      </c>
      <c r="D802">
        <v>106990</v>
      </c>
      <c r="E802" s="31">
        <v>1320218995633</v>
      </c>
      <c r="F802" t="s">
        <v>1092</v>
      </c>
      <c r="G802">
        <v>324110</v>
      </c>
      <c r="H802" t="s">
        <v>1093</v>
      </c>
      <c r="I802" t="s">
        <v>1094</v>
      </c>
      <c r="J802" t="s">
        <v>727</v>
      </c>
      <c r="K802" t="s">
        <v>216</v>
      </c>
      <c r="L802">
        <v>70669</v>
      </c>
      <c r="M802" s="3" t="str">
        <f t="shared" si="192"/>
        <v>89. PRODUCE THE CHEMICAL, 94. AS A MANUFACTURED IMPURITY, 95. USED AS A REACTANT, 98. P103  INTERMEDIATES</v>
      </c>
      <c r="N802" t="s">
        <v>61</v>
      </c>
      <c r="O802" s="84" t="s">
        <v>1446</v>
      </c>
      <c r="P802">
        <v>167</v>
      </c>
      <c r="Q802">
        <v>659</v>
      </c>
      <c r="R802">
        <v>826</v>
      </c>
      <c r="S802" s="3" t="s">
        <v>1407</v>
      </c>
      <c r="T802" s="3" t="s">
        <v>1405</v>
      </c>
      <c r="U802" s="3" t="s">
        <v>1405</v>
      </c>
      <c r="V802" s="3" t="s">
        <v>1405</v>
      </c>
      <c r="W802" s="3" t="s">
        <v>1405</v>
      </c>
      <c r="X802" s="3" t="s">
        <v>1407</v>
      </c>
      <c r="Y802" s="3" t="s">
        <v>1407</v>
      </c>
      <c r="Z802" s="3" t="s">
        <v>1405</v>
      </c>
      <c r="AA802" s="3" t="s">
        <v>1405</v>
      </c>
      <c r="AB802" s="3" t="s">
        <v>1407</v>
      </c>
      <c r="AC802" s="3" t="s">
        <v>1405</v>
      </c>
      <c r="AD802" s="3" t="s">
        <v>1405</v>
      </c>
      <c r="AE802" s="3" t="s">
        <v>1405</v>
      </c>
      <c r="AF802" s="3" t="s">
        <v>1405</v>
      </c>
      <c r="AG802" s="3" t="s">
        <v>1405</v>
      </c>
      <c r="AH802" s="3" t="s">
        <v>1405</v>
      </c>
      <c r="AI802" s="3" t="s">
        <v>1405</v>
      </c>
      <c r="AJ802" s="3" t="s">
        <v>1405</v>
      </c>
      <c r="AK802" s="3" t="s">
        <v>1405</v>
      </c>
      <c r="AL802" s="3" t="s">
        <v>1405</v>
      </c>
      <c r="AM802" s="3" t="s">
        <v>1405</v>
      </c>
      <c r="AN802" s="3" t="s">
        <v>1405</v>
      </c>
      <c r="AO802" s="3" t="s">
        <v>1405</v>
      </c>
      <c r="AP802" s="3" t="s">
        <v>1405</v>
      </c>
      <c r="AQ802" s="3" t="s">
        <v>1405</v>
      </c>
      <c r="AR802" s="3" t="s">
        <v>1405</v>
      </c>
      <c r="AS802" s="3" t="s">
        <v>1405</v>
      </c>
      <c r="AT802" s="3" t="s">
        <v>1405</v>
      </c>
      <c r="AU802" s="3" t="s">
        <v>1405</v>
      </c>
      <c r="AV802" s="3" t="s">
        <v>1405</v>
      </c>
      <c r="AW802" s="3" t="s">
        <v>1405</v>
      </c>
      <c r="AX802" s="3" t="s">
        <v>1405</v>
      </c>
      <c r="AY802" s="3" t="s">
        <v>1405</v>
      </c>
      <c r="AZ802" s="3" t="s">
        <v>1405</v>
      </c>
      <c r="BA802" s="3" t="s">
        <v>1405</v>
      </c>
      <c r="BB802" s="3" t="s">
        <v>1405</v>
      </c>
      <c r="BC802" s="3" t="s">
        <v>1405</v>
      </c>
      <c r="BD802" s="3" t="s">
        <v>1405</v>
      </c>
      <c r="BE802" s="3" t="s">
        <v>1405</v>
      </c>
      <c r="BF802" s="3" t="s">
        <v>1405</v>
      </c>
      <c r="BG802" s="3" t="s">
        <v>1405</v>
      </c>
      <c r="BH802" s="3" t="s">
        <v>1405</v>
      </c>
      <c r="BI802" s="3" t="s">
        <v>1405</v>
      </c>
      <c r="BJ802" s="3" t="s">
        <v>1405</v>
      </c>
      <c r="BK802" s="3" t="s">
        <v>1405</v>
      </c>
      <c r="BL802" s="3" t="s">
        <v>1405</v>
      </c>
      <c r="BM802" s="3" t="s">
        <v>1405</v>
      </c>
      <c r="BN802" s="3" t="s">
        <v>1405</v>
      </c>
      <c r="BO802" s="3" t="s">
        <v>1405</v>
      </c>
      <c r="BP802" s="3" t="s">
        <v>1405</v>
      </c>
      <c r="BQ802" s="3" t="s">
        <v>1405</v>
      </c>
      <c r="BR802" s="3" t="s">
        <v>1405</v>
      </c>
      <c r="BS802" s="3" t="s">
        <v>1405</v>
      </c>
      <c r="BT802" s="3" t="s">
        <v>1405</v>
      </c>
      <c r="BU802" s="3" t="str">
        <f t="shared" si="196"/>
        <v>89. PRODUCE THE CHEMICAL</v>
      </c>
      <c r="BV802" s="3" t="str">
        <f t="shared" si="196"/>
        <v/>
      </c>
      <c r="BW802" s="3" t="str">
        <f t="shared" si="196"/>
        <v/>
      </c>
      <c r="BX802" s="3" t="str">
        <f t="shared" si="194"/>
        <v/>
      </c>
      <c r="BY802" s="3" t="str">
        <f t="shared" si="194"/>
        <v/>
      </c>
      <c r="BZ802" s="3" t="str">
        <f t="shared" si="194"/>
        <v>94. AS A MANUFACTURED IMPURITY</v>
      </c>
      <c r="CA802" s="3" t="str">
        <f t="shared" si="194"/>
        <v>95. USED AS A REACTANT</v>
      </c>
      <c r="CB802" s="3" t="str">
        <f t="shared" si="194"/>
        <v/>
      </c>
      <c r="CC802" s="3" t="str">
        <f t="shared" si="194"/>
        <v/>
      </c>
      <c r="CD802" s="3" t="str">
        <f t="shared" si="194"/>
        <v>98. P103  INTERMEDIATES</v>
      </c>
      <c r="CE802" s="3" t="str">
        <f t="shared" si="194"/>
        <v/>
      </c>
      <c r="CF802" s="3" t="str">
        <f t="shared" si="194"/>
        <v/>
      </c>
      <c r="CG802" s="3" t="str">
        <f t="shared" si="194"/>
        <v/>
      </c>
      <c r="CH802" s="3" t="str">
        <f t="shared" si="194"/>
        <v/>
      </c>
      <c r="CI802" s="3" t="str">
        <f t="shared" si="194"/>
        <v/>
      </c>
      <c r="CJ802" s="3" t="str">
        <f t="shared" si="194"/>
        <v/>
      </c>
      <c r="CK802" s="3" t="str">
        <f t="shared" si="194"/>
        <v/>
      </c>
      <c r="CL802" s="3" t="str">
        <f t="shared" si="199"/>
        <v/>
      </c>
      <c r="CM802" s="3" t="str">
        <f t="shared" si="199"/>
        <v/>
      </c>
      <c r="CN802" s="3" t="str">
        <f t="shared" si="199"/>
        <v/>
      </c>
      <c r="CO802" s="3" t="str">
        <f t="shared" si="199"/>
        <v/>
      </c>
      <c r="CP802" s="3" t="str">
        <f t="shared" si="199"/>
        <v/>
      </c>
      <c r="CQ802" s="3" t="str">
        <f t="shared" si="199"/>
        <v/>
      </c>
      <c r="CR802" s="3" t="str">
        <f t="shared" si="198"/>
        <v/>
      </c>
      <c r="CS802" s="3" t="str">
        <f t="shared" si="197"/>
        <v/>
      </c>
      <c r="CT802" s="3" t="str">
        <f t="shared" si="197"/>
        <v/>
      </c>
      <c r="CU802" s="3" t="str">
        <f t="shared" si="197"/>
        <v/>
      </c>
      <c r="CV802" s="3" t="str">
        <f t="shared" si="197"/>
        <v/>
      </c>
      <c r="CW802" s="3" t="str">
        <f t="shared" si="195"/>
        <v/>
      </c>
      <c r="CX802" s="3" t="str">
        <f t="shared" si="195"/>
        <v/>
      </c>
      <c r="CY802" s="3" t="str">
        <f t="shared" si="195"/>
        <v/>
      </c>
      <c r="CZ802" s="3" t="str">
        <f t="shared" si="195"/>
        <v/>
      </c>
      <c r="DA802" s="3" t="str">
        <f t="shared" si="195"/>
        <v/>
      </c>
      <c r="DB802" s="3" t="str">
        <f t="shared" si="195"/>
        <v/>
      </c>
      <c r="DC802" s="3" t="str">
        <f t="shared" si="195"/>
        <v/>
      </c>
      <c r="DD802" s="3" t="str">
        <f t="shared" si="190"/>
        <v/>
      </c>
      <c r="DE802" s="3" t="str">
        <f t="shared" si="190"/>
        <v/>
      </c>
      <c r="DF802" s="3" t="str">
        <f t="shared" si="190"/>
        <v/>
      </c>
      <c r="DG802" s="3" t="str">
        <f t="shared" si="190"/>
        <v/>
      </c>
      <c r="DH802" s="3" t="str">
        <f t="shared" si="190"/>
        <v/>
      </c>
      <c r="DI802" s="3" t="str">
        <f t="shared" si="190"/>
        <v/>
      </c>
      <c r="DJ802" s="3" t="str">
        <f t="shared" si="190"/>
        <v/>
      </c>
      <c r="DK802" s="3" t="str">
        <f t="shared" si="200"/>
        <v/>
      </c>
      <c r="DL802" s="3" t="str">
        <f t="shared" si="200"/>
        <v/>
      </c>
      <c r="DM802" s="3" t="str">
        <f t="shared" si="200"/>
        <v/>
      </c>
      <c r="DN802" s="3" t="str">
        <f t="shared" si="200"/>
        <v/>
      </c>
      <c r="DO802" s="3" t="str">
        <f t="shared" si="200"/>
        <v/>
      </c>
      <c r="DP802" s="3" t="str">
        <f t="shared" si="200"/>
        <v/>
      </c>
      <c r="DQ802" s="3" t="str">
        <f t="shared" si="200"/>
        <v/>
      </c>
      <c r="DR802" s="3" t="str">
        <f t="shared" si="200"/>
        <v/>
      </c>
      <c r="DS802" s="3" t="str">
        <f t="shared" si="200"/>
        <v/>
      </c>
      <c r="DT802" s="3" t="str">
        <f t="shared" si="189"/>
        <v/>
      </c>
      <c r="DU802" s="3" t="str">
        <f t="shared" si="189"/>
        <v/>
      </c>
      <c r="DV802" s="3" t="str">
        <f t="shared" si="189"/>
        <v/>
      </c>
    </row>
    <row r="803" spans="1:126" ht="75">
      <c r="A803" t="s">
        <v>115</v>
      </c>
      <c r="B803">
        <v>2021</v>
      </c>
      <c r="C803" t="s">
        <v>114</v>
      </c>
      <c r="D803">
        <v>106990</v>
      </c>
      <c r="E803" s="31">
        <v>1321220264636</v>
      </c>
      <c r="F803" t="s">
        <v>1092</v>
      </c>
      <c r="G803">
        <v>324110</v>
      </c>
      <c r="H803" t="s">
        <v>1093</v>
      </c>
      <c r="I803" t="s">
        <v>1094</v>
      </c>
      <c r="J803" t="s">
        <v>727</v>
      </c>
      <c r="K803" t="s">
        <v>216</v>
      </c>
      <c r="L803">
        <v>70669</v>
      </c>
      <c r="M803" s="3" t="str">
        <f t="shared" si="192"/>
        <v>89. PRODUCE THE CHEMICAL, 94. AS A MANUFACTURED IMPURITY</v>
      </c>
      <c r="N803" t="s">
        <v>61</v>
      </c>
      <c r="O803" s="84" t="s">
        <v>1446</v>
      </c>
      <c r="P803">
        <v>164</v>
      </c>
      <c r="Q803">
        <v>553</v>
      </c>
      <c r="R803">
        <v>717</v>
      </c>
      <c r="S803" s="3" t="s">
        <v>1407</v>
      </c>
      <c r="T803" s="3" t="s">
        <v>1405</v>
      </c>
      <c r="U803" s="3" t="s">
        <v>1405</v>
      </c>
      <c r="V803" s="3" t="s">
        <v>1405</v>
      </c>
      <c r="W803" s="3" t="s">
        <v>1405</v>
      </c>
      <c r="X803" s="3" t="s">
        <v>1407</v>
      </c>
      <c r="Y803" s="3" t="s">
        <v>1405</v>
      </c>
      <c r="Z803" s="3" t="s">
        <v>1405</v>
      </c>
      <c r="AA803" s="3" t="s">
        <v>1405</v>
      </c>
      <c r="AB803" s="3" t="s">
        <v>1405</v>
      </c>
      <c r="AC803" s="3" t="s">
        <v>1405</v>
      </c>
      <c r="AD803" s="3" t="s">
        <v>1405</v>
      </c>
      <c r="AE803" s="3" t="s">
        <v>1405</v>
      </c>
      <c r="AF803" s="3" t="s">
        <v>1405</v>
      </c>
      <c r="AG803" s="3" t="s">
        <v>1405</v>
      </c>
      <c r="AH803" s="3" t="s">
        <v>1405</v>
      </c>
      <c r="AI803" s="3" t="s">
        <v>1405</v>
      </c>
      <c r="AJ803" s="3" t="s">
        <v>1405</v>
      </c>
      <c r="AK803" s="3" t="s">
        <v>1405</v>
      </c>
      <c r="AL803" s="3" t="s">
        <v>1405</v>
      </c>
      <c r="AM803" s="3" t="s">
        <v>1405</v>
      </c>
      <c r="AN803" s="3" t="s">
        <v>1405</v>
      </c>
      <c r="AO803" s="3" t="s">
        <v>1405</v>
      </c>
      <c r="AP803" s="3" t="s">
        <v>1405</v>
      </c>
      <c r="AQ803" s="3" t="s">
        <v>1405</v>
      </c>
      <c r="AR803" s="3" t="s">
        <v>1405</v>
      </c>
      <c r="AS803" s="3" t="s">
        <v>1405</v>
      </c>
      <c r="AT803" s="3" t="s">
        <v>1405</v>
      </c>
      <c r="AU803" s="3" t="s">
        <v>1405</v>
      </c>
      <c r="AV803" s="3" t="s">
        <v>1405</v>
      </c>
      <c r="AW803" s="3" t="s">
        <v>1405</v>
      </c>
      <c r="AX803" s="3" t="s">
        <v>1405</v>
      </c>
      <c r="AY803" s="3" t="s">
        <v>1405</v>
      </c>
      <c r="AZ803" s="3" t="s">
        <v>1405</v>
      </c>
      <c r="BA803" s="3" t="s">
        <v>1405</v>
      </c>
      <c r="BB803" s="3" t="s">
        <v>1405</v>
      </c>
      <c r="BC803" s="3" t="s">
        <v>1405</v>
      </c>
      <c r="BD803" s="3" t="s">
        <v>1405</v>
      </c>
      <c r="BE803" s="3" t="s">
        <v>1405</v>
      </c>
      <c r="BF803" s="3" t="s">
        <v>1405</v>
      </c>
      <c r="BG803" s="3" t="s">
        <v>1405</v>
      </c>
      <c r="BH803" s="3" t="s">
        <v>1405</v>
      </c>
      <c r="BI803" s="3" t="s">
        <v>1405</v>
      </c>
      <c r="BJ803" s="3" t="s">
        <v>1405</v>
      </c>
      <c r="BK803" s="3" t="s">
        <v>1405</v>
      </c>
      <c r="BL803" s="3" t="s">
        <v>1405</v>
      </c>
      <c r="BM803" s="3" t="s">
        <v>1405</v>
      </c>
      <c r="BN803" s="3" t="s">
        <v>1405</v>
      </c>
      <c r="BO803" s="3" t="s">
        <v>1405</v>
      </c>
      <c r="BP803" s="3" t="s">
        <v>1405</v>
      </c>
      <c r="BQ803" s="3" t="s">
        <v>1405</v>
      </c>
      <c r="BR803" s="3" t="s">
        <v>1405</v>
      </c>
      <c r="BS803" s="3" t="s">
        <v>1405</v>
      </c>
      <c r="BT803" s="3" t="s">
        <v>1405</v>
      </c>
      <c r="BU803" s="3" t="str">
        <f t="shared" si="196"/>
        <v>89. PRODUCE THE CHEMICAL</v>
      </c>
      <c r="BV803" s="3" t="str">
        <f t="shared" si="196"/>
        <v/>
      </c>
      <c r="BW803" s="3" t="str">
        <f t="shared" si="196"/>
        <v/>
      </c>
      <c r="BX803" s="3" t="str">
        <f t="shared" si="194"/>
        <v/>
      </c>
      <c r="BY803" s="3" t="str">
        <f t="shared" si="194"/>
        <v/>
      </c>
      <c r="BZ803" s="3" t="str">
        <f t="shared" si="194"/>
        <v>94. AS A MANUFACTURED IMPURITY</v>
      </c>
      <c r="CA803" s="3" t="str">
        <f t="shared" si="194"/>
        <v/>
      </c>
      <c r="CB803" s="3" t="str">
        <f t="shared" si="194"/>
        <v/>
      </c>
      <c r="CC803" s="3" t="str">
        <f t="shared" si="194"/>
        <v/>
      </c>
      <c r="CD803" s="3" t="str">
        <f t="shared" si="194"/>
        <v/>
      </c>
      <c r="CE803" s="3" t="str">
        <f t="shared" si="194"/>
        <v/>
      </c>
      <c r="CF803" s="3" t="str">
        <f t="shared" si="194"/>
        <v/>
      </c>
      <c r="CG803" s="3" t="str">
        <f t="shared" si="194"/>
        <v/>
      </c>
      <c r="CH803" s="3" t="str">
        <f t="shared" si="194"/>
        <v/>
      </c>
      <c r="CI803" s="3" t="str">
        <f t="shared" si="194"/>
        <v/>
      </c>
      <c r="CJ803" s="3" t="str">
        <f t="shared" si="194"/>
        <v/>
      </c>
      <c r="CK803" s="3" t="str">
        <f t="shared" si="194"/>
        <v/>
      </c>
      <c r="CL803" s="3" t="str">
        <f t="shared" si="199"/>
        <v/>
      </c>
      <c r="CM803" s="3" t="str">
        <f t="shared" si="199"/>
        <v/>
      </c>
      <c r="CN803" s="3" t="str">
        <f t="shared" si="199"/>
        <v/>
      </c>
      <c r="CO803" s="3" t="str">
        <f t="shared" si="199"/>
        <v/>
      </c>
      <c r="CP803" s="3" t="str">
        <f t="shared" si="199"/>
        <v/>
      </c>
      <c r="CQ803" s="3" t="str">
        <f t="shared" si="199"/>
        <v/>
      </c>
      <c r="CR803" s="3" t="str">
        <f t="shared" si="198"/>
        <v/>
      </c>
      <c r="CS803" s="3" t="str">
        <f t="shared" si="197"/>
        <v/>
      </c>
      <c r="CT803" s="3" t="str">
        <f t="shared" si="197"/>
        <v/>
      </c>
      <c r="CU803" s="3" t="str">
        <f t="shared" si="197"/>
        <v/>
      </c>
      <c r="CV803" s="3" t="str">
        <f t="shared" si="197"/>
        <v/>
      </c>
      <c r="CW803" s="3" t="str">
        <f t="shared" si="195"/>
        <v/>
      </c>
      <c r="CX803" s="3" t="str">
        <f t="shared" si="195"/>
        <v/>
      </c>
      <c r="CY803" s="3" t="str">
        <f t="shared" si="195"/>
        <v/>
      </c>
      <c r="CZ803" s="3" t="str">
        <f t="shared" si="195"/>
        <v/>
      </c>
      <c r="DA803" s="3" t="str">
        <f t="shared" si="195"/>
        <v/>
      </c>
      <c r="DB803" s="3" t="str">
        <f t="shared" si="195"/>
        <v/>
      </c>
      <c r="DC803" s="3" t="str">
        <f t="shared" si="195"/>
        <v/>
      </c>
      <c r="DD803" s="3" t="str">
        <f t="shared" si="190"/>
        <v/>
      </c>
      <c r="DE803" s="3" t="str">
        <f t="shared" si="190"/>
        <v/>
      </c>
      <c r="DF803" s="3" t="str">
        <f t="shared" si="190"/>
        <v/>
      </c>
      <c r="DG803" s="3" t="str">
        <f t="shared" si="190"/>
        <v/>
      </c>
      <c r="DH803" s="3" t="str">
        <f t="shared" si="190"/>
        <v/>
      </c>
      <c r="DI803" s="3" t="str">
        <f t="shared" si="190"/>
        <v/>
      </c>
      <c r="DJ803" s="3" t="str">
        <f t="shared" si="190"/>
        <v/>
      </c>
      <c r="DK803" s="3" t="str">
        <f t="shared" si="200"/>
        <v/>
      </c>
      <c r="DL803" s="3" t="str">
        <f t="shared" si="200"/>
        <v/>
      </c>
      <c r="DM803" s="3" t="str">
        <f t="shared" si="200"/>
        <v/>
      </c>
      <c r="DN803" s="3" t="str">
        <f t="shared" si="200"/>
        <v/>
      </c>
      <c r="DO803" s="3" t="str">
        <f t="shared" si="200"/>
        <v/>
      </c>
      <c r="DP803" s="3" t="str">
        <f t="shared" si="200"/>
        <v/>
      </c>
      <c r="DQ803" s="3" t="str">
        <f t="shared" si="200"/>
        <v/>
      </c>
      <c r="DR803" s="3" t="str">
        <f t="shared" si="200"/>
        <v/>
      </c>
      <c r="DS803" s="3" t="str">
        <f t="shared" si="200"/>
        <v/>
      </c>
      <c r="DT803" s="3" t="str">
        <f t="shared" si="189"/>
        <v/>
      </c>
      <c r="DU803" s="3" t="str">
        <f t="shared" si="189"/>
        <v/>
      </c>
      <c r="DV803" s="3" t="str">
        <f t="shared" si="189"/>
        <v/>
      </c>
    </row>
    <row r="804" spans="1:126" ht="45">
      <c r="A804" t="s">
        <v>115</v>
      </c>
      <c r="B804">
        <v>2016</v>
      </c>
      <c r="C804" t="s">
        <v>114</v>
      </c>
      <c r="D804">
        <v>106990</v>
      </c>
      <c r="E804" s="31">
        <v>1316215348208</v>
      </c>
      <c r="F804" t="s">
        <v>1095</v>
      </c>
      <c r="G804">
        <v>324110</v>
      </c>
      <c r="H804" t="s">
        <v>1096</v>
      </c>
      <c r="I804" t="s">
        <v>1097</v>
      </c>
      <c r="J804" t="s">
        <v>1098</v>
      </c>
      <c r="K804" t="s">
        <v>155</v>
      </c>
      <c r="L804">
        <v>90745</v>
      </c>
      <c r="M804" s="3" t="str">
        <f t="shared" si="192"/>
        <v>89. PRODUCE THE CHEMICAL, 91. ON-SITE USE OF THE CHEMICAL, 95. USED AS A REACTANT</v>
      </c>
      <c r="N804" s="3" t="s">
        <v>1419</v>
      </c>
      <c r="O804" s="3" t="s">
        <v>1410</v>
      </c>
      <c r="P804">
        <v>28</v>
      </c>
      <c r="Q804">
        <v>130</v>
      </c>
      <c r="R804">
        <v>158</v>
      </c>
      <c r="S804" s="3" t="s">
        <v>1407</v>
      </c>
      <c r="T804" s="3" t="s">
        <v>1405</v>
      </c>
      <c r="U804" s="3" t="s">
        <v>1407</v>
      </c>
      <c r="V804" s="3" t="s">
        <v>1405</v>
      </c>
      <c r="W804" s="3" t="s">
        <v>1405</v>
      </c>
      <c r="X804" s="3" t="s">
        <v>1405</v>
      </c>
      <c r="Y804" s="3" t="s">
        <v>1407</v>
      </c>
      <c r="AE804" s="3" t="s">
        <v>1405</v>
      </c>
      <c r="AR804" s="3" t="s">
        <v>1405</v>
      </c>
      <c r="AS804" s="3" t="s">
        <v>1405</v>
      </c>
      <c r="AT804" s="3" t="s">
        <v>1405</v>
      </c>
      <c r="AV804" s="3" t="s">
        <v>1405</v>
      </c>
      <c r="BD804" s="3" t="s">
        <v>1405</v>
      </c>
      <c r="BK804" s="3" t="s">
        <v>1405</v>
      </c>
      <c r="BU804" s="3" t="str">
        <f t="shared" si="196"/>
        <v>89. PRODUCE THE CHEMICAL</v>
      </c>
      <c r="BV804" s="3" t="str">
        <f t="shared" si="196"/>
        <v/>
      </c>
      <c r="BW804" s="3" t="str">
        <f t="shared" si="196"/>
        <v>91. ON-SITE USE OF THE CHEMICAL</v>
      </c>
      <c r="BX804" s="3" t="str">
        <f t="shared" si="194"/>
        <v/>
      </c>
      <c r="BY804" s="3" t="str">
        <f t="shared" si="194"/>
        <v/>
      </c>
      <c r="BZ804" s="3" t="str">
        <f t="shared" si="194"/>
        <v/>
      </c>
      <c r="CA804" s="3" t="str">
        <f t="shared" si="194"/>
        <v>95. USED AS A REACTANT</v>
      </c>
      <c r="CB804" s="3" t="str">
        <f t="shared" si="194"/>
        <v/>
      </c>
      <c r="CC804" s="3" t="str">
        <f t="shared" si="194"/>
        <v/>
      </c>
      <c r="CD804" s="3" t="str">
        <f t="shared" si="194"/>
        <v/>
      </c>
      <c r="CE804" s="3" t="str">
        <f t="shared" si="194"/>
        <v/>
      </c>
      <c r="CF804" s="3" t="str">
        <f t="shared" si="194"/>
        <v/>
      </c>
      <c r="CG804" s="3" t="str">
        <f t="shared" si="194"/>
        <v/>
      </c>
      <c r="CH804" s="3" t="str">
        <f t="shared" si="194"/>
        <v/>
      </c>
      <c r="CI804" s="3" t="str">
        <f t="shared" si="194"/>
        <v/>
      </c>
      <c r="CJ804" s="3" t="str">
        <f t="shared" si="194"/>
        <v/>
      </c>
      <c r="CK804" s="3" t="str">
        <f t="shared" si="194"/>
        <v/>
      </c>
      <c r="CL804" s="3" t="str">
        <f t="shared" si="199"/>
        <v/>
      </c>
      <c r="CM804" s="3" t="str">
        <f t="shared" si="199"/>
        <v/>
      </c>
      <c r="CN804" s="3" t="str">
        <f t="shared" si="199"/>
        <v/>
      </c>
      <c r="CO804" s="3" t="str">
        <f t="shared" si="199"/>
        <v/>
      </c>
      <c r="CP804" s="3" t="str">
        <f t="shared" si="199"/>
        <v/>
      </c>
      <c r="CQ804" s="3" t="str">
        <f t="shared" si="199"/>
        <v/>
      </c>
      <c r="CR804" s="3" t="str">
        <f t="shared" si="198"/>
        <v/>
      </c>
      <c r="CS804" s="3" t="str">
        <f t="shared" si="197"/>
        <v/>
      </c>
      <c r="CT804" s="3" t="str">
        <f t="shared" si="197"/>
        <v/>
      </c>
      <c r="CU804" s="3" t="str">
        <f t="shared" si="197"/>
        <v/>
      </c>
      <c r="CV804" s="3" t="str">
        <f t="shared" si="197"/>
        <v/>
      </c>
      <c r="CW804" s="3" t="str">
        <f t="shared" si="195"/>
        <v/>
      </c>
      <c r="CX804" s="3" t="str">
        <f t="shared" si="195"/>
        <v/>
      </c>
      <c r="CY804" s="3" t="str">
        <f t="shared" si="195"/>
        <v/>
      </c>
      <c r="CZ804" s="3" t="str">
        <f t="shared" si="195"/>
        <v/>
      </c>
      <c r="DA804" s="3" t="str">
        <f t="shared" si="195"/>
        <v/>
      </c>
      <c r="DB804" s="3" t="str">
        <f t="shared" si="195"/>
        <v/>
      </c>
      <c r="DC804" s="3" t="str">
        <f t="shared" si="195"/>
        <v/>
      </c>
      <c r="DD804" s="3" t="str">
        <f t="shared" si="190"/>
        <v/>
      </c>
      <c r="DE804" s="3" t="str">
        <f t="shared" si="190"/>
        <v/>
      </c>
      <c r="DF804" s="3" t="str">
        <f t="shared" si="190"/>
        <v/>
      </c>
      <c r="DG804" s="3" t="str">
        <f t="shared" si="190"/>
        <v/>
      </c>
      <c r="DH804" s="3" t="str">
        <f t="shared" si="190"/>
        <v/>
      </c>
      <c r="DI804" s="3" t="str">
        <f t="shared" si="190"/>
        <v/>
      </c>
      <c r="DJ804" s="3" t="str">
        <f t="shared" si="190"/>
        <v/>
      </c>
      <c r="DK804" s="3" t="str">
        <f t="shared" si="200"/>
        <v/>
      </c>
      <c r="DL804" s="3" t="str">
        <f t="shared" si="200"/>
        <v/>
      </c>
      <c r="DM804" s="3" t="str">
        <f t="shared" si="200"/>
        <v/>
      </c>
      <c r="DN804" s="3" t="str">
        <f t="shared" si="200"/>
        <v/>
      </c>
      <c r="DO804" s="3" t="str">
        <f t="shared" si="200"/>
        <v/>
      </c>
      <c r="DP804" s="3" t="str">
        <f t="shared" si="200"/>
        <v/>
      </c>
      <c r="DQ804" s="3" t="str">
        <f t="shared" si="200"/>
        <v/>
      </c>
      <c r="DR804" s="3" t="str">
        <f t="shared" si="200"/>
        <v/>
      </c>
      <c r="DS804" s="3" t="str">
        <f t="shared" si="200"/>
        <v/>
      </c>
      <c r="DT804" s="3" t="str">
        <f t="shared" si="189"/>
        <v/>
      </c>
      <c r="DU804" s="3" t="str">
        <f t="shared" si="189"/>
        <v/>
      </c>
      <c r="DV804" s="3" t="str">
        <f t="shared" si="189"/>
        <v/>
      </c>
    </row>
    <row r="805" spans="1:126" ht="45">
      <c r="A805" t="s">
        <v>115</v>
      </c>
      <c r="B805">
        <v>2017</v>
      </c>
      <c r="C805" t="s">
        <v>114</v>
      </c>
      <c r="D805">
        <v>106990</v>
      </c>
      <c r="E805" s="31">
        <v>1317216395285</v>
      </c>
      <c r="F805" t="s">
        <v>1095</v>
      </c>
      <c r="G805">
        <v>324110</v>
      </c>
      <c r="H805" t="s">
        <v>1096</v>
      </c>
      <c r="I805" t="s">
        <v>1097</v>
      </c>
      <c r="J805" t="s">
        <v>1098</v>
      </c>
      <c r="K805" t="s">
        <v>155</v>
      </c>
      <c r="L805">
        <v>90745</v>
      </c>
      <c r="M805" s="3" t="str">
        <f t="shared" si="192"/>
        <v>89. PRODUCE THE CHEMICAL, 91. ON-SITE USE OF THE CHEMICAL, 95. USED AS A REACTANT</v>
      </c>
      <c r="N805" s="3" t="s">
        <v>1419</v>
      </c>
      <c r="O805" s="3" t="s">
        <v>1410</v>
      </c>
      <c r="P805">
        <v>36</v>
      </c>
      <c r="Q805">
        <v>50</v>
      </c>
      <c r="R805">
        <v>86</v>
      </c>
      <c r="S805" s="3" t="s">
        <v>1407</v>
      </c>
      <c r="T805" s="3" t="s">
        <v>1405</v>
      </c>
      <c r="U805" s="3" t="s">
        <v>1407</v>
      </c>
      <c r="V805" s="3" t="s">
        <v>1405</v>
      </c>
      <c r="W805" s="3" t="s">
        <v>1405</v>
      </c>
      <c r="X805" s="3" t="s">
        <v>1405</v>
      </c>
      <c r="Y805" s="3" t="s">
        <v>1407</v>
      </c>
      <c r="AE805" s="3" t="s">
        <v>1405</v>
      </c>
      <c r="AR805" s="3" t="s">
        <v>1405</v>
      </c>
      <c r="AS805" s="3" t="s">
        <v>1405</v>
      </c>
      <c r="AT805" s="3" t="s">
        <v>1405</v>
      </c>
      <c r="AV805" s="3" t="s">
        <v>1405</v>
      </c>
      <c r="BD805" s="3" t="s">
        <v>1405</v>
      </c>
      <c r="BK805" s="3" t="s">
        <v>1405</v>
      </c>
      <c r="BU805" s="3" t="str">
        <f t="shared" si="196"/>
        <v>89. PRODUCE THE CHEMICAL</v>
      </c>
      <c r="BV805" s="3" t="str">
        <f t="shared" si="196"/>
        <v/>
      </c>
      <c r="BW805" s="3" t="str">
        <f t="shared" si="196"/>
        <v>91. ON-SITE USE OF THE CHEMICAL</v>
      </c>
      <c r="BX805" s="3" t="str">
        <f t="shared" si="194"/>
        <v/>
      </c>
      <c r="BY805" s="3" t="str">
        <f t="shared" si="194"/>
        <v/>
      </c>
      <c r="BZ805" s="3" t="str">
        <f t="shared" si="194"/>
        <v/>
      </c>
      <c r="CA805" s="3" t="str">
        <f t="shared" si="194"/>
        <v>95. USED AS A REACTANT</v>
      </c>
      <c r="CB805" s="3" t="str">
        <f t="shared" si="194"/>
        <v/>
      </c>
      <c r="CC805" s="3" t="str">
        <f t="shared" si="194"/>
        <v/>
      </c>
      <c r="CD805" s="3" t="str">
        <f t="shared" si="194"/>
        <v/>
      </c>
      <c r="CE805" s="3" t="str">
        <f t="shared" si="194"/>
        <v/>
      </c>
      <c r="CF805" s="3" t="str">
        <f t="shared" si="194"/>
        <v/>
      </c>
      <c r="CG805" s="3" t="str">
        <f t="shared" si="194"/>
        <v/>
      </c>
      <c r="CH805" s="3" t="str">
        <f t="shared" si="194"/>
        <v/>
      </c>
      <c r="CI805" s="3" t="str">
        <f t="shared" si="194"/>
        <v/>
      </c>
      <c r="CJ805" s="3" t="str">
        <f t="shared" si="194"/>
        <v/>
      </c>
      <c r="CK805" s="3" t="str">
        <f t="shared" si="194"/>
        <v/>
      </c>
      <c r="CL805" s="3" t="str">
        <f t="shared" si="199"/>
        <v/>
      </c>
      <c r="CM805" s="3" t="str">
        <f t="shared" si="199"/>
        <v/>
      </c>
      <c r="CN805" s="3" t="str">
        <f t="shared" si="199"/>
        <v/>
      </c>
      <c r="CO805" s="3" t="str">
        <f t="shared" si="199"/>
        <v/>
      </c>
      <c r="CP805" s="3" t="str">
        <f t="shared" si="199"/>
        <v/>
      </c>
      <c r="CQ805" s="3" t="str">
        <f t="shared" si="199"/>
        <v/>
      </c>
      <c r="CR805" s="3" t="str">
        <f t="shared" si="198"/>
        <v/>
      </c>
      <c r="CS805" s="3" t="str">
        <f t="shared" si="197"/>
        <v/>
      </c>
      <c r="CT805" s="3" t="str">
        <f t="shared" si="197"/>
        <v/>
      </c>
      <c r="CU805" s="3" t="str">
        <f t="shared" si="197"/>
        <v/>
      </c>
      <c r="CV805" s="3" t="str">
        <f t="shared" si="197"/>
        <v/>
      </c>
      <c r="CW805" s="3" t="str">
        <f t="shared" si="195"/>
        <v/>
      </c>
      <c r="CX805" s="3" t="str">
        <f t="shared" si="195"/>
        <v/>
      </c>
      <c r="CY805" s="3" t="str">
        <f t="shared" si="195"/>
        <v/>
      </c>
      <c r="CZ805" s="3" t="str">
        <f t="shared" si="195"/>
        <v/>
      </c>
      <c r="DA805" s="3" t="str">
        <f t="shared" si="195"/>
        <v/>
      </c>
      <c r="DB805" s="3" t="str">
        <f t="shared" si="195"/>
        <v/>
      </c>
      <c r="DC805" s="3" t="str">
        <f t="shared" si="195"/>
        <v/>
      </c>
      <c r="DD805" s="3" t="str">
        <f t="shared" si="190"/>
        <v/>
      </c>
      <c r="DE805" s="3" t="str">
        <f t="shared" si="190"/>
        <v/>
      </c>
      <c r="DF805" s="3" t="str">
        <f t="shared" si="190"/>
        <v/>
      </c>
      <c r="DG805" s="3" t="str">
        <f t="shared" si="190"/>
        <v/>
      </c>
      <c r="DH805" s="3" t="str">
        <f t="shared" si="190"/>
        <v/>
      </c>
      <c r="DI805" s="3" t="str">
        <f t="shared" si="190"/>
        <v/>
      </c>
      <c r="DJ805" s="3" t="str">
        <f t="shared" si="190"/>
        <v/>
      </c>
      <c r="DK805" s="3" t="str">
        <f t="shared" si="200"/>
        <v/>
      </c>
      <c r="DL805" s="3" t="str">
        <f t="shared" si="200"/>
        <v/>
      </c>
      <c r="DM805" s="3" t="str">
        <f t="shared" si="200"/>
        <v/>
      </c>
      <c r="DN805" s="3" t="str">
        <f t="shared" si="200"/>
        <v/>
      </c>
      <c r="DO805" s="3" t="str">
        <f t="shared" si="200"/>
        <v/>
      </c>
      <c r="DP805" s="3" t="str">
        <f t="shared" si="200"/>
        <v/>
      </c>
      <c r="DQ805" s="3" t="str">
        <f t="shared" si="200"/>
        <v/>
      </c>
      <c r="DR805" s="3" t="str">
        <f t="shared" si="200"/>
        <v/>
      </c>
      <c r="DS805" s="3" t="str">
        <f t="shared" si="200"/>
        <v/>
      </c>
      <c r="DT805" s="3" t="str">
        <f t="shared" si="189"/>
        <v/>
      </c>
      <c r="DU805" s="3" t="str">
        <f t="shared" si="189"/>
        <v/>
      </c>
      <c r="DV805" s="3" t="str">
        <f t="shared" si="189"/>
        <v/>
      </c>
    </row>
    <row r="806" spans="1:126" ht="75">
      <c r="A806" t="s">
        <v>115</v>
      </c>
      <c r="B806">
        <v>2018</v>
      </c>
      <c r="C806" t="s">
        <v>114</v>
      </c>
      <c r="D806">
        <v>106990</v>
      </c>
      <c r="E806" s="31">
        <v>1318217363415</v>
      </c>
      <c r="F806" t="s">
        <v>1095</v>
      </c>
      <c r="G806">
        <v>324110</v>
      </c>
      <c r="H806" t="s">
        <v>1096</v>
      </c>
      <c r="I806" t="s">
        <v>1097</v>
      </c>
      <c r="J806" t="s">
        <v>1098</v>
      </c>
      <c r="K806" t="s">
        <v>155</v>
      </c>
      <c r="L806">
        <v>90745</v>
      </c>
      <c r="M806" s="3" t="str">
        <f t="shared" si="192"/>
        <v>89. PRODUCE THE CHEMICAL, 91. ON-SITE USE OF THE CHEMICAL</v>
      </c>
      <c r="N806" s="3" t="s">
        <v>1419</v>
      </c>
      <c r="O806" s="3" t="s">
        <v>1410</v>
      </c>
      <c r="P806">
        <v>31</v>
      </c>
      <c r="Q806">
        <v>38</v>
      </c>
      <c r="R806">
        <v>69</v>
      </c>
      <c r="S806" s="3" t="s">
        <v>1407</v>
      </c>
      <c r="T806" s="3" t="s">
        <v>1405</v>
      </c>
      <c r="U806" s="3" t="s">
        <v>1407</v>
      </c>
      <c r="V806" s="3" t="s">
        <v>1405</v>
      </c>
      <c r="W806" s="3" t="s">
        <v>1405</v>
      </c>
      <c r="X806" s="3" t="s">
        <v>1405</v>
      </c>
      <c r="Y806" s="3" t="s">
        <v>1405</v>
      </c>
      <c r="Z806" s="3" t="s">
        <v>1405</v>
      </c>
      <c r="AA806" s="3" t="s">
        <v>1405</v>
      </c>
      <c r="AB806" s="3" t="s">
        <v>1405</v>
      </c>
      <c r="AC806" s="3" t="s">
        <v>1405</v>
      </c>
      <c r="AD806" s="3" t="s">
        <v>1405</v>
      </c>
      <c r="AE806" s="3" t="s">
        <v>1405</v>
      </c>
      <c r="AF806" s="3" t="s">
        <v>1405</v>
      </c>
      <c r="AG806" s="3" t="s">
        <v>1405</v>
      </c>
      <c r="AH806" s="3" t="s">
        <v>1405</v>
      </c>
      <c r="AI806" s="3" t="s">
        <v>1405</v>
      </c>
      <c r="AJ806" s="3" t="s">
        <v>1405</v>
      </c>
      <c r="AK806" s="3" t="s">
        <v>1405</v>
      </c>
      <c r="AL806" s="3" t="s">
        <v>1405</v>
      </c>
      <c r="AM806" s="3" t="s">
        <v>1405</v>
      </c>
      <c r="AN806" s="3" t="s">
        <v>1405</v>
      </c>
      <c r="AO806" s="3" t="s">
        <v>1405</v>
      </c>
      <c r="AP806" s="3" t="s">
        <v>1405</v>
      </c>
      <c r="AQ806" s="3" t="s">
        <v>1405</v>
      </c>
      <c r="AR806" s="3" t="s">
        <v>1405</v>
      </c>
      <c r="AS806" s="3" t="s">
        <v>1405</v>
      </c>
      <c r="AT806" s="3" t="s">
        <v>1405</v>
      </c>
      <c r="AU806" s="3" t="s">
        <v>1405</v>
      </c>
      <c r="AV806" s="3" t="s">
        <v>1405</v>
      </c>
      <c r="AW806" s="3" t="s">
        <v>1405</v>
      </c>
      <c r="AX806" s="3" t="s">
        <v>1405</v>
      </c>
      <c r="AY806" s="3" t="s">
        <v>1405</v>
      </c>
      <c r="AZ806" s="3" t="s">
        <v>1405</v>
      </c>
      <c r="BA806" s="3" t="s">
        <v>1405</v>
      </c>
      <c r="BB806" s="3" t="s">
        <v>1405</v>
      </c>
      <c r="BC806" s="3" t="s">
        <v>1405</v>
      </c>
      <c r="BD806" s="3" t="s">
        <v>1405</v>
      </c>
      <c r="BE806" s="3" t="s">
        <v>1405</v>
      </c>
      <c r="BF806" s="3" t="s">
        <v>1405</v>
      </c>
      <c r="BG806" s="3" t="s">
        <v>1405</v>
      </c>
      <c r="BH806" s="3" t="s">
        <v>1405</v>
      </c>
      <c r="BI806" s="3" t="s">
        <v>1405</v>
      </c>
      <c r="BJ806" s="3" t="s">
        <v>1405</v>
      </c>
      <c r="BK806" s="3" t="s">
        <v>1405</v>
      </c>
      <c r="BL806" s="3" t="s">
        <v>1405</v>
      </c>
      <c r="BM806" s="3" t="s">
        <v>1405</v>
      </c>
      <c r="BN806" s="3" t="s">
        <v>1405</v>
      </c>
      <c r="BO806" s="3" t="s">
        <v>1405</v>
      </c>
      <c r="BP806" s="3" t="s">
        <v>1405</v>
      </c>
      <c r="BQ806" s="3" t="s">
        <v>1405</v>
      </c>
      <c r="BR806" s="3" t="s">
        <v>1405</v>
      </c>
      <c r="BS806" s="3" t="s">
        <v>1405</v>
      </c>
      <c r="BT806" s="3" t="s">
        <v>1405</v>
      </c>
      <c r="BU806" s="3" t="str">
        <f t="shared" si="196"/>
        <v>89. PRODUCE THE CHEMICAL</v>
      </c>
      <c r="BV806" s="3" t="str">
        <f t="shared" si="196"/>
        <v/>
      </c>
      <c r="BW806" s="3" t="str">
        <f t="shared" si="196"/>
        <v>91. ON-SITE USE OF THE CHEMICAL</v>
      </c>
      <c r="BX806" s="3" t="str">
        <f t="shared" si="194"/>
        <v/>
      </c>
      <c r="BY806" s="3" t="str">
        <f t="shared" si="194"/>
        <v/>
      </c>
      <c r="BZ806" s="3" t="str">
        <f t="shared" si="194"/>
        <v/>
      </c>
      <c r="CA806" s="3" t="str">
        <f t="shared" si="194"/>
        <v/>
      </c>
      <c r="CB806" s="3" t="str">
        <f t="shared" si="194"/>
        <v/>
      </c>
      <c r="CC806" s="3" t="str">
        <f t="shared" si="194"/>
        <v/>
      </c>
      <c r="CD806" s="3" t="str">
        <f t="shared" si="194"/>
        <v/>
      </c>
      <c r="CE806" s="3" t="str">
        <f t="shared" si="194"/>
        <v/>
      </c>
      <c r="CF806" s="3" t="str">
        <f t="shared" si="194"/>
        <v/>
      </c>
      <c r="CG806" s="3" t="str">
        <f t="shared" si="194"/>
        <v/>
      </c>
      <c r="CH806" s="3" t="str">
        <f t="shared" si="194"/>
        <v/>
      </c>
      <c r="CI806" s="3" t="str">
        <f t="shared" si="194"/>
        <v/>
      </c>
      <c r="CJ806" s="3" t="str">
        <f t="shared" si="194"/>
        <v/>
      </c>
      <c r="CK806" s="3" t="str">
        <f t="shared" si="194"/>
        <v/>
      </c>
      <c r="CL806" s="3" t="str">
        <f t="shared" si="199"/>
        <v/>
      </c>
      <c r="CM806" s="3" t="str">
        <f t="shared" si="199"/>
        <v/>
      </c>
      <c r="CN806" s="3" t="str">
        <f t="shared" si="199"/>
        <v/>
      </c>
      <c r="CO806" s="3" t="str">
        <f t="shared" si="199"/>
        <v/>
      </c>
      <c r="CP806" s="3" t="str">
        <f t="shared" si="199"/>
        <v/>
      </c>
      <c r="CQ806" s="3" t="str">
        <f t="shared" si="199"/>
        <v/>
      </c>
      <c r="CR806" s="3" t="str">
        <f t="shared" si="198"/>
        <v/>
      </c>
      <c r="CS806" s="3" t="str">
        <f t="shared" si="197"/>
        <v/>
      </c>
      <c r="CT806" s="3" t="str">
        <f t="shared" si="197"/>
        <v/>
      </c>
      <c r="CU806" s="3" t="str">
        <f t="shared" si="197"/>
        <v/>
      </c>
      <c r="CV806" s="3" t="str">
        <f t="shared" si="197"/>
        <v/>
      </c>
      <c r="CW806" s="3" t="str">
        <f t="shared" si="195"/>
        <v/>
      </c>
      <c r="CX806" s="3" t="str">
        <f t="shared" si="195"/>
        <v/>
      </c>
      <c r="CY806" s="3" t="str">
        <f t="shared" si="195"/>
        <v/>
      </c>
      <c r="CZ806" s="3" t="str">
        <f t="shared" si="195"/>
        <v/>
      </c>
      <c r="DA806" s="3" t="str">
        <f t="shared" si="195"/>
        <v/>
      </c>
      <c r="DB806" s="3" t="str">
        <f t="shared" si="195"/>
        <v/>
      </c>
      <c r="DC806" s="3" t="str">
        <f t="shared" si="195"/>
        <v/>
      </c>
      <c r="DD806" s="3" t="str">
        <f t="shared" si="190"/>
        <v/>
      </c>
      <c r="DE806" s="3" t="str">
        <f t="shared" si="190"/>
        <v/>
      </c>
      <c r="DF806" s="3" t="str">
        <f t="shared" si="190"/>
        <v/>
      </c>
      <c r="DG806" s="3" t="str">
        <f t="shared" si="190"/>
        <v/>
      </c>
      <c r="DH806" s="3" t="str">
        <f t="shared" si="190"/>
        <v/>
      </c>
      <c r="DI806" s="3" t="str">
        <f t="shared" si="190"/>
        <v/>
      </c>
      <c r="DJ806" s="3" t="str">
        <f t="shared" si="190"/>
        <v/>
      </c>
      <c r="DK806" s="3" t="str">
        <f t="shared" si="200"/>
        <v/>
      </c>
      <c r="DL806" s="3" t="str">
        <f t="shared" si="200"/>
        <v/>
      </c>
      <c r="DM806" s="3" t="str">
        <f t="shared" si="200"/>
        <v/>
      </c>
      <c r="DN806" s="3" t="str">
        <f t="shared" si="200"/>
        <v/>
      </c>
      <c r="DO806" s="3" t="str">
        <f t="shared" si="200"/>
        <v/>
      </c>
      <c r="DP806" s="3" t="str">
        <f t="shared" si="200"/>
        <v/>
      </c>
      <c r="DQ806" s="3" t="str">
        <f t="shared" si="200"/>
        <v/>
      </c>
      <c r="DR806" s="3" t="str">
        <f t="shared" si="200"/>
        <v/>
      </c>
      <c r="DS806" s="3" t="str">
        <f t="shared" si="200"/>
        <v/>
      </c>
      <c r="DT806" s="3" t="str">
        <f t="shared" si="189"/>
        <v/>
      </c>
      <c r="DU806" s="3" t="str">
        <f t="shared" si="189"/>
        <v/>
      </c>
      <c r="DV806" s="3" t="str">
        <f t="shared" si="189"/>
        <v/>
      </c>
    </row>
    <row r="807" spans="1:126" ht="75">
      <c r="A807" t="s">
        <v>115</v>
      </c>
      <c r="B807">
        <v>2019</v>
      </c>
      <c r="C807" t="s">
        <v>114</v>
      </c>
      <c r="D807">
        <v>106990</v>
      </c>
      <c r="E807" s="31">
        <v>1319218086825</v>
      </c>
      <c r="F807" t="s">
        <v>1095</v>
      </c>
      <c r="G807">
        <v>324110</v>
      </c>
      <c r="H807" t="s">
        <v>1096</v>
      </c>
      <c r="I807" t="s">
        <v>1097</v>
      </c>
      <c r="J807" t="s">
        <v>1098</v>
      </c>
      <c r="K807" t="s">
        <v>155</v>
      </c>
      <c r="L807">
        <v>90745</v>
      </c>
      <c r="M807" s="3" t="str">
        <f t="shared" si="192"/>
        <v>89. PRODUCE THE CHEMICAL, 91. ON-SITE USE OF THE CHEMICAL</v>
      </c>
      <c r="N807" s="3" t="s">
        <v>1419</v>
      </c>
      <c r="O807" s="3" t="s">
        <v>1410</v>
      </c>
      <c r="P807">
        <v>32</v>
      </c>
      <c r="Q807">
        <v>40</v>
      </c>
      <c r="R807">
        <v>72</v>
      </c>
      <c r="S807" s="3" t="s">
        <v>1407</v>
      </c>
      <c r="T807" s="3" t="s">
        <v>1405</v>
      </c>
      <c r="U807" s="3" t="s">
        <v>1407</v>
      </c>
      <c r="V807" s="3" t="s">
        <v>1405</v>
      </c>
      <c r="W807" s="3" t="s">
        <v>1405</v>
      </c>
      <c r="X807" s="3" t="s">
        <v>1405</v>
      </c>
      <c r="Y807" s="3" t="s">
        <v>1405</v>
      </c>
      <c r="Z807" s="3" t="s">
        <v>1405</v>
      </c>
      <c r="AA807" s="3" t="s">
        <v>1405</v>
      </c>
      <c r="AB807" s="3" t="s">
        <v>1405</v>
      </c>
      <c r="AC807" s="3" t="s">
        <v>1405</v>
      </c>
      <c r="AD807" s="3" t="s">
        <v>1405</v>
      </c>
      <c r="AE807" s="3" t="s">
        <v>1405</v>
      </c>
      <c r="AF807" s="3" t="s">
        <v>1405</v>
      </c>
      <c r="AG807" s="3" t="s">
        <v>1405</v>
      </c>
      <c r="AH807" s="3" t="s">
        <v>1405</v>
      </c>
      <c r="AI807" s="3" t="s">
        <v>1405</v>
      </c>
      <c r="AJ807" s="3" t="s">
        <v>1405</v>
      </c>
      <c r="AK807" s="3" t="s">
        <v>1405</v>
      </c>
      <c r="AL807" s="3" t="s">
        <v>1405</v>
      </c>
      <c r="AM807" s="3" t="s">
        <v>1405</v>
      </c>
      <c r="AN807" s="3" t="s">
        <v>1405</v>
      </c>
      <c r="AO807" s="3" t="s">
        <v>1405</v>
      </c>
      <c r="AP807" s="3" t="s">
        <v>1405</v>
      </c>
      <c r="AQ807" s="3" t="s">
        <v>1405</v>
      </c>
      <c r="AR807" s="3" t="s">
        <v>1405</v>
      </c>
      <c r="AS807" s="3" t="s">
        <v>1405</v>
      </c>
      <c r="AT807" s="3" t="s">
        <v>1405</v>
      </c>
      <c r="AU807" s="3" t="s">
        <v>1405</v>
      </c>
      <c r="AV807" s="3" t="s">
        <v>1405</v>
      </c>
      <c r="AW807" s="3" t="s">
        <v>1405</v>
      </c>
      <c r="AX807" s="3" t="s">
        <v>1405</v>
      </c>
      <c r="AY807" s="3" t="s">
        <v>1405</v>
      </c>
      <c r="AZ807" s="3" t="s">
        <v>1405</v>
      </c>
      <c r="BA807" s="3" t="s">
        <v>1405</v>
      </c>
      <c r="BB807" s="3" t="s">
        <v>1405</v>
      </c>
      <c r="BC807" s="3" t="s">
        <v>1405</v>
      </c>
      <c r="BD807" s="3" t="s">
        <v>1405</v>
      </c>
      <c r="BE807" s="3" t="s">
        <v>1405</v>
      </c>
      <c r="BF807" s="3" t="s">
        <v>1405</v>
      </c>
      <c r="BG807" s="3" t="s">
        <v>1405</v>
      </c>
      <c r="BH807" s="3" t="s">
        <v>1405</v>
      </c>
      <c r="BI807" s="3" t="s">
        <v>1405</v>
      </c>
      <c r="BJ807" s="3" t="s">
        <v>1405</v>
      </c>
      <c r="BK807" s="3" t="s">
        <v>1405</v>
      </c>
      <c r="BL807" s="3" t="s">
        <v>1405</v>
      </c>
      <c r="BM807" s="3" t="s">
        <v>1405</v>
      </c>
      <c r="BN807" s="3" t="s">
        <v>1405</v>
      </c>
      <c r="BO807" s="3" t="s">
        <v>1405</v>
      </c>
      <c r="BP807" s="3" t="s">
        <v>1405</v>
      </c>
      <c r="BQ807" s="3" t="s">
        <v>1405</v>
      </c>
      <c r="BR807" s="3" t="s">
        <v>1405</v>
      </c>
      <c r="BS807" s="3" t="s">
        <v>1405</v>
      </c>
      <c r="BT807" s="3" t="s">
        <v>1405</v>
      </c>
      <c r="BU807" s="3" t="str">
        <f t="shared" si="196"/>
        <v>89. PRODUCE THE CHEMICAL</v>
      </c>
      <c r="BV807" s="3" t="str">
        <f t="shared" si="196"/>
        <v/>
      </c>
      <c r="BW807" s="3" t="str">
        <f t="shared" si="196"/>
        <v>91. ON-SITE USE OF THE CHEMICAL</v>
      </c>
      <c r="BX807" s="3" t="str">
        <f t="shared" si="194"/>
        <v/>
      </c>
      <c r="BY807" s="3" t="str">
        <f t="shared" si="194"/>
        <v/>
      </c>
      <c r="BZ807" s="3" t="str">
        <f t="shared" si="194"/>
        <v/>
      </c>
      <c r="CA807" s="3" t="str">
        <f t="shared" si="194"/>
        <v/>
      </c>
      <c r="CB807" s="3" t="str">
        <f t="shared" si="194"/>
        <v/>
      </c>
      <c r="CC807" s="3" t="str">
        <f t="shared" si="194"/>
        <v/>
      </c>
      <c r="CD807" s="3" t="str">
        <f t="shared" si="194"/>
        <v/>
      </c>
      <c r="CE807" s="3" t="str">
        <f t="shared" si="194"/>
        <v/>
      </c>
      <c r="CF807" s="3" t="str">
        <f t="shared" si="194"/>
        <v/>
      </c>
      <c r="CG807" s="3" t="str">
        <f t="shared" si="194"/>
        <v/>
      </c>
      <c r="CH807" s="3" t="str">
        <f t="shared" si="194"/>
        <v/>
      </c>
      <c r="CI807" s="3" t="str">
        <f t="shared" si="194"/>
        <v/>
      </c>
      <c r="CJ807" s="3" t="str">
        <f t="shared" si="194"/>
        <v/>
      </c>
      <c r="CK807" s="3" t="str">
        <f t="shared" si="194"/>
        <v/>
      </c>
      <c r="CL807" s="3" t="str">
        <f t="shared" si="199"/>
        <v/>
      </c>
      <c r="CM807" s="3" t="str">
        <f t="shared" si="199"/>
        <v/>
      </c>
      <c r="CN807" s="3" t="str">
        <f t="shared" si="199"/>
        <v/>
      </c>
      <c r="CO807" s="3" t="str">
        <f t="shared" si="199"/>
        <v/>
      </c>
      <c r="CP807" s="3" t="str">
        <f t="shared" si="199"/>
        <v/>
      </c>
      <c r="CQ807" s="3" t="str">
        <f t="shared" si="199"/>
        <v/>
      </c>
      <c r="CR807" s="3" t="str">
        <f t="shared" si="198"/>
        <v/>
      </c>
      <c r="CS807" s="3" t="str">
        <f t="shared" si="197"/>
        <v/>
      </c>
      <c r="CT807" s="3" t="str">
        <f t="shared" si="197"/>
        <v/>
      </c>
      <c r="CU807" s="3" t="str">
        <f t="shared" si="197"/>
        <v/>
      </c>
      <c r="CV807" s="3" t="str">
        <f t="shared" si="197"/>
        <v/>
      </c>
      <c r="CW807" s="3" t="str">
        <f t="shared" si="195"/>
        <v/>
      </c>
      <c r="CX807" s="3" t="str">
        <f t="shared" si="195"/>
        <v/>
      </c>
      <c r="CY807" s="3" t="str">
        <f t="shared" si="195"/>
        <v/>
      </c>
      <c r="CZ807" s="3" t="str">
        <f t="shared" si="195"/>
        <v/>
      </c>
      <c r="DA807" s="3" t="str">
        <f t="shared" si="195"/>
        <v/>
      </c>
      <c r="DB807" s="3" t="str">
        <f t="shared" si="195"/>
        <v/>
      </c>
      <c r="DC807" s="3" t="str">
        <f t="shared" si="195"/>
        <v/>
      </c>
      <c r="DD807" s="3" t="str">
        <f t="shared" si="190"/>
        <v/>
      </c>
      <c r="DE807" s="3" t="str">
        <f t="shared" si="190"/>
        <v/>
      </c>
      <c r="DF807" s="3" t="str">
        <f t="shared" si="190"/>
        <v/>
      </c>
      <c r="DG807" s="3" t="str">
        <f t="shared" si="190"/>
        <v/>
      </c>
      <c r="DH807" s="3" t="str">
        <f t="shared" si="190"/>
        <v/>
      </c>
      <c r="DI807" s="3" t="str">
        <f t="shared" si="190"/>
        <v/>
      </c>
      <c r="DJ807" s="3" t="str">
        <f t="shared" si="190"/>
        <v/>
      </c>
      <c r="DK807" s="3" t="str">
        <f t="shared" si="200"/>
        <v/>
      </c>
      <c r="DL807" s="3" t="str">
        <f t="shared" si="200"/>
        <v/>
      </c>
      <c r="DM807" s="3" t="str">
        <f t="shared" si="200"/>
        <v/>
      </c>
      <c r="DN807" s="3" t="str">
        <f t="shared" si="200"/>
        <v/>
      </c>
      <c r="DO807" s="3" t="str">
        <f t="shared" si="200"/>
        <v/>
      </c>
      <c r="DP807" s="3" t="str">
        <f t="shared" si="200"/>
        <v/>
      </c>
      <c r="DQ807" s="3" t="str">
        <f t="shared" si="200"/>
        <v/>
      </c>
      <c r="DR807" s="3" t="str">
        <f t="shared" si="200"/>
        <v/>
      </c>
      <c r="DS807" s="3" t="str">
        <f t="shared" si="200"/>
        <v/>
      </c>
      <c r="DT807" s="3" t="str">
        <f t="shared" si="189"/>
        <v/>
      </c>
      <c r="DU807" s="3" t="str">
        <f t="shared" si="189"/>
        <v/>
      </c>
      <c r="DV807" s="3" t="str">
        <f t="shared" si="189"/>
        <v/>
      </c>
    </row>
    <row r="808" spans="1:126" ht="75">
      <c r="A808" t="s">
        <v>115</v>
      </c>
      <c r="B808">
        <v>2020</v>
      </c>
      <c r="C808" t="s">
        <v>114</v>
      </c>
      <c r="D808">
        <v>106990</v>
      </c>
      <c r="E808" s="31">
        <v>1320219144490</v>
      </c>
      <c r="F808" t="s">
        <v>1095</v>
      </c>
      <c r="G808">
        <v>324110</v>
      </c>
      <c r="H808" t="s">
        <v>1096</v>
      </c>
      <c r="I808" t="s">
        <v>1097</v>
      </c>
      <c r="J808" t="s">
        <v>1098</v>
      </c>
      <c r="K808" t="s">
        <v>155</v>
      </c>
      <c r="L808">
        <v>90745</v>
      </c>
      <c r="M808" s="3" t="str">
        <f t="shared" si="192"/>
        <v>89. PRODUCE THE CHEMICAL, 93. AS A BYPRODUCT, 94. AS A MANUFACTURED IMPURITY, 116. AS A PROCESS IMPURITY</v>
      </c>
      <c r="N808" s="3" t="s">
        <v>1419</v>
      </c>
      <c r="O808" s="3" t="s">
        <v>1410</v>
      </c>
      <c r="P808">
        <v>28</v>
      </c>
      <c r="Q808">
        <v>40</v>
      </c>
      <c r="R808">
        <v>68</v>
      </c>
      <c r="S808" s="3" t="s">
        <v>1407</v>
      </c>
      <c r="T808" s="3" t="s">
        <v>1405</v>
      </c>
      <c r="U808" s="3" t="s">
        <v>1405</v>
      </c>
      <c r="V808" s="3" t="s">
        <v>1405</v>
      </c>
      <c r="W808" s="3" t="s">
        <v>1407</v>
      </c>
      <c r="X808" s="3" t="s">
        <v>1407</v>
      </c>
      <c r="Y808" s="3" t="s">
        <v>1405</v>
      </c>
      <c r="Z808" s="3" t="s">
        <v>1405</v>
      </c>
      <c r="AA808" s="3" t="s">
        <v>1405</v>
      </c>
      <c r="AB808" s="3" t="s">
        <v>1405</v>
      </c>
      <c r="AC808" s="3" t="s">
        <v>1405</v>
      </c>
      <c r="AD808" s="3" t="s">
        <v>1405</v>
      </c>
      <c r="AE808" s="3" t="s">
        <v>1405</v>
      </c>
      <c r="AF808" s="3" t="s">
        <v>1405</v>
      </c>
      <c r="AG808" s="3" t="s">
        <v>1405</v>
      </c>
      <c r="AH808" s="3" t="s">
        <v>1405</v>
      </c>
      <c r="AI808" s="3" t="s">
        <v>1405</v>
      </c>
      <c r="AJ808" s="3" t="s">
        <v>1405</v>
      </c>
      <c r="AK808" s="3" t="s">
        <v>1405</v>
      </c>
      <c r="AL808" s="3" t="s">
        <v>1405</v>
      </c>
      <c r="AM808" s="3" t="s">
        <v>1405</v>
      </c>
      <c r="AN808" s="3" t="s">
        <v>1405</v>
      </c>
      <c r="AO808" s="3" t="s">
        <v>1405</v>
      </c>
      <c r="AP808" s="3" t="s">
        <v>1405</v>
      </c>
      <c r="AQ808" s="3" t="s">
        <v>1405</v>
      </c>
      <c r="AR808" s="3" t="s">
        <v>1405</v>
      </c>
      <c r="AS808" s="3" t="s">
        <v>1405</v>
      </c>
      <c r="AT808" s="3" t="s">
        <v>1407</v>
      </c>
      <c r="AU808" s="3" t="s">
        <v>1405</v>
      </c>
      <c r="AV808" s="3" t="s">
        <v>1405</v>
      </c>
      <c r="AW808" s="3" t="s">
        <v>1405</v>
      </c>
      <c r="AX808" s="3" t="s">
        <v>1405</v>
      </c>
      <c r="AY808" s="3" t="s">
        <v>1405</v>
      </c>
      <c r="AZ808" s="3" t="s">
        <v>1405</v>
      </c>
      <c r="BA808" s="3" t="s">
        <v>1405</v>
      </c>
      <c r="BB808" s="3" t="s">
        <v>1405</v>
      </c>
      <c r="BC808" s="3" t="s">
        <v>1405</v>
      </c>
      <c r="BD808" s="3" t="s">
        <v>1405</v>
      </c>
      <c r="BE808" s="3" t="s">
        <v>1405</v>
      </c>
      <c r="BF808" s="3" t="s">
        <v>1405</v>
      </c>
      <c r="BG808" s="3" t="s">
        <v>1405</v>
      </c>
      <c r="BH808" s="3" t="s">
        <v>1405</v>
      </c>
      <c r="BI808" s="3" t="s">
        <v>1405</v>
      </c>
      <c r="BJ808" s="3" t="s">
        <v>1405</v>
      </c>
      <c r="BK808" s="3" t="s">
        <v>1405</v>
      </c>
      <c r="BL808" s="3" t="s">
        <v>1405</v>
      </c>
      <c r="BM808" s="3" t="s">
        <v>1405</v>
      </c>
      <c r="BN808" s="3" t="s">
        <v>1405</v>
      </c>
      <c r="BO808" s="3" t="s">
        <v>1405</v>
      </c>
      <c r="BP808" s="3" t="s">
        <v>1405</v>
      </c>
      <c r="BQ808" s="3" t="s">
        <v>1405</v>
      </c>
      <c r="BR808" s="3" t="s">
        <v>1405</v>
      </c>
      <c r="BS808" s="3" t="s">
        <v>1405</v>
      </c>
      <c r="BT808" s="3" t="s">
        <v>1405</v>
      </c>
      <c r="BU808" s="3" t="str">
        <f t="shared" si="196"/>
        <v>89. PRODUCE THE CHEMICAL</v>
      </c>
      <c r="BV808" s="3" t="str">
        <f t="shared" si="196"/>
        <v/>
      </c>
      <c r="BW808" s="3" t="str">
        <f t="shared" si="196"/>
        <v/>
      </c>
      <c r="BX808" s="3" t="str">
        <f t="shared" si="194"/>
        <v/>
      </c>
      <c r="BY808" s="3" t="str">
        <f t="shared" si="194"/>
        <v>93. AS A BYPRODUCT</v>
      </c>
      <c r="BZ808" s="3" t="str">
        <f t="shared" si="194"/>
        <v>94. AS A MANUFACTURED IMPURITY</v>
      </c>
      <c r="CA808" s="3" t="str">
        <f t="shared" si="194"/>
        <v/>
      </c>
      <c r="CB808" s="3" t="str">
        <f t="shared" si="194"/>
        <v/>
      </c>
      <c r="CC808" s="3" t="str">
        <f t="shared" si="194"/>
        <v/>
      </c>
      <c r="CD808" s="3" t="str">
        <f t="shared" si="194"/>
        <v/>
      </c>
      <c r="CE808" s="3" t="str">
        <f t="shared" si="194"/>
        <v/>
      </c>
      <c r="CF808" s="3" t="str">
        <f t="shared" si="194"/>
        <v/>
      </c>
      <c r="CG808" s="3" t="str">
        <f t="shared" si="194"/>
        <v/>
      </c>
      <c r="CH808" s="3" t="str">
        <f t="shared" si="194"/>
        <v/>
      </c>
      <c r="CI808" s="3" t="str">
        <f t="shared" si="194"/>
        <v/>
      </c>
      <c r="CJ808" s="3" t="str">
        <f t="shared" si="194"/>
        <v/>
      </c>
      <c r="CK808" s="3" t="str">
        <f t="shared" si="194"/>
        <v/>
      </c>
      <c r="CL808" s="3" t="str">
        <f t="shared" si="199"/>
        <v/>
      </c>
      <c r="CM808" s="3" t="str">
        <f t="shared" si="199"/>
        <v/>
      </c>
      <c r="CN808" s="3" t="str">
        <f t="shared" si="199"/>
        <v/>
      </c>
      <c r="CO808" s="3" t="str">
        <f t="shared" si="199"/>
        <v/>
      </c>
      <c r="CP808" s="3" t="str">
        <f t="shared" si="199"/>
        <v/>
      </c>
      <c r="CQ808" s="3" t="str">
        <f t="shared" si="199"/>
        <v/>
      </c>
      <c r="CR808" s="3" t="str">
        <f t="shared" si="198"/>
        <v/>
      </c>
      <c r="CS808" s="3" t="str">
        <f t="shared" si="197"/>
        <v/>
      </c>
      <c r="CT808" s="3" t="str">
        <f t="shared" si="197"/>
        <v/>
      </c>
      <c r="CU808" s="3" t="str">
        <f t="shared" si="197"/>
        <v/>
      </c>
      <c r="CV808" s="3" t="str">
        <f t="shared" si="197"/>
        <v>116. AS A PROCESS IMPURITY</v>
      </c>
      <c r="CW808" s="3" t="str">
        <f t="shared" si="195"/>
        <v/>
      </c>
      <c r="CX808" s="3" t="str">
        <f t="shared" si="195"/>
        <v/>
      </c>
      <c r="CY808" s="3" t="str">
        <f t="shared" si="195"/>
        <v/>
      </c>
      <c r="CZ808" s="3" t="str">
        <f t="shared" si="195"/>
        <v/>
      </c>
      <c r="DA808" s="3" t="str">
        <f t="shared" si="195"/>
        <v/>
      </c>
      <c r="DB808" s="3" t="str">
        <f t="shared" si="195"/>
        <v/>
      </c>
      <c r="DC808" s="3" t="str">
        <f t="shared" si="195"/>
        <v/>
      </c>
      <c r="DD808" s="3" t="str">
        <f t="shared" si="190"/>
        <v/>
      </c>
      <c r="DE808" s="3" t="str">
        <f t="shared" si="190"/>
        <v/>
      </c>
      <c r="DF808" s="3" t="str">
        <f t="shared" si="190"/>
        <v/>
      </c>
      <c r="DG808" s="3" t="str">
        <f t="shared" si="190"/>
        <v/>
      </c>
      <c r="DH808" s="3" t="str">
        <f t="shared" si="190"/>
        <v/>
      </c>
      <c r="DI808" s="3" t="str">
        <f t="shared" si="190"/>
        <v/>
      </c>
      <c r="DJ808" s="3" t="str">
        <f t="shared" si="190"/>
        <v/>
      </c>
      <c r="DK808" s="3" t="str">
        <f t="shared" si="200"/>
        <v/>
      </c>
      <c r="DL808" s="3" t="str">
        <f t="shared" si="200"/>
        <v/>
      </c>
      <c r="DM808" s="3" t="str">
        <f t="shared" si="200"/>
        <v/>
      </c>
      <c r="DN808" s="3" t="str">
        <f t="shared" si="200"/>
        <v/>
      </c>
      <c r="DO808" s="3" t="str">
        <f t="shared" si="200"/>
        <v/>
      </c>
      <c r="DP808" s="3" t="str">
        <f t="shared" si="200"/>
        <v/>
      </c>
      <c r="DQ808" s="3" t="str">
        <f t="shared" si="200"/>
        <v/>
      </c>
      <c r="DR808" s="3" t="str">
        <f t="shared" si="200"/>
        <v/>
      </c>
      <c r="DS808" s="3" t="str">
        <f t="shared" si="200"/>
        <v/>
      </c>
      <c r="DT808" s="3" t="str">
        <f t="shared" si="189"/>
        <v/>
      </c>
      <c r="DU808" s="3" t="str">
        <f t="shared" si="189"/>
        <v/>
      </c>
      <c r="DV808" s="3" t="str">
        <f t="shared" si="189"/>
        <v/>
      </c>
    </row>
    <row r="809" spans="1:126" ht="75">
      <c r="A809" t="s">
        <v>115</v>
      </c>
      <c r="B809">
        <v>2021</v>
      </c>
      <c r="C809" t="s">
        <v>114</v>
      </c>
      <c r="D809">
        <v>106990</v>
      </c>
      <c r="E809" s="31">
        <v>1321220211926</v>
      </c>
      <c r="F809" t="s">
        <v>1095</v>
      </c>
      <c r="G809">
        <v>324110</v>
      </c>
      <c r="H809" t="s">
        <v>1096</v>
      </c>
      <c r="I809" t="s">
        <v>1097</v>
      </c>
      <c r="J809" t="s">
        <v>1098</v>
      </c>
      <c r="K809" t="s">
        <v>155</v>
      </c>
      <c r="L809">
        <v>90745</v>
      </c>
      <c r="M809" s="3" t="str">
        <f t="shared" si="192"/>
        <v>89. PRODUCE THE CHEMICAL, 91. ON-SITE USE OF THE CHEMICAL</v>
      </c>
      <c r="N809" s="3" t="s">
        <v>1419</v>
      </c>
      <c r="O809" s="3" t="s">
        <v>1410</v>
      </c>
      <c r="P809">
        <v>27</v>
      </c>
      <c r="Q809">
        <v>46</v>
      </c>
      <c r="R809">
        <v>73</v>
      </c>
      <c r="S809" s="3" t="s">
        <v>1407</v>
      </c>
      <c r="T809" s="3" t="s">
        <v>1405</v>
      </c>
      <c r="U809" s="3" t="s">
        <v>1407</v>
      </c>
      <c r="V809" s="3" t="s">
        <v>1405</v>
      </c>
      <c r="W809" s="3" t="s">
        <v>1405</v>
      </c>
      <c r="X809" s="3" t="s">
        <v>1405</v>
      </c>
      <c r="Y809" s="3" t="s">
        <v>1405</v>
      </c>
      <c r="Z809" s="3" t="s">
        <v>1405</v>
      </c>
      <c r="AA809" s="3" t="s">
        <v>1405</v>
      </c>
      <c r="AB809" s="3" t="s">
        <v>1405</v>
      </c>
      <c r="AC809" s="3" t="s">
        <v>1405</v>
      </c>
      <c r="AD809" s="3" t="s">
        <v>1405</v>
      </c>
      <c r="AE809" s="3" t="s">
        <v>1405</v>
      </c>
      <c r="AF809" s="3" t="s">
        <v>1405</v>
      </c>
      <c r="AG809" s="3" t="s">
        <v>1405</v>
      </c>
      <c r="AH809" s="3" t="s">
        <v>1405</v>
      </c>
      <c r="AI809" s="3" t="s">
        <v>1405</v>
      </c>
      <c r="AJ809" s="3" t="s">
        <v>1405</v>
      </c>
      <c r="AK809" s="3" t="s">
        <v>1405</v>
      </c>
      <c r="AL809" s="3" t="s">
        <v>1405</v>
      </c>
      <c r="AM809" s="3" t="s">
        <v>1405</v>
      </c>
      <c r="AN809" s="3" t="s">
        <v>1405</v>
      </c>
      <c r="AO809" s="3" t="s">
        <v>1405</v>
      </c>
      <c r="AP809" s="3" t="s">
        <v>1405</v>
      </c>
      <c r="AQ809" s="3" t="s">
        <v>1405</v>
      </c>
      <c r="AR809" s="3" t="s">
        <v>1405</v>
      </c>
      <c r="AS809" s="3" t="s">
        <v>1405</v>
      </c>
      <c r="AT809" s="3" t="s">
        <v>1405</v>
      </c>
      <c r="AU809" s="3" t="s">
        <v>1405</v>
      </c>
      <c r="AV809" s="3" t="s">
        <v>1405</v>
      </c>
      <c r="AW809" s="3" t="s">
        <v>1405</v>
      </c>
      <c r="AX809" s="3" t="s">
        <v>1405</v>
      </c>
      <c r="AY809" s="3" t="s">
        <v>1405</v>
      </c>
      <c r="AZ809" s="3" t="s">
        <v>1405</v>
      </c>
      <c r="BA809" s="3" t="s">
        <v>1405</v>
      </c>
      <c r="BB809" s="3" t="s">
        <v>1405</v>
      </c>
      <c r="BC809" s="3" t="s">
        <v>1405</v>
      </c>
      <c r="BD809" s="3" t="s">
        <v>1405</v>
      </c>
      <c r="BE809" s="3" t="s">
        <v>1405</v>
      </c>
      <c r="BF809" s="3" t="s">
        <v>1405</v>
      </c>
      <c r="BG809" s="3" t="s">
        <v>1405</v>
      </c>
      <c r="BH809" s="3" t="s">
        <v>1405</v>
      </c>
      <c r="BI809" s="3" t="s">
        <v>1405</v>
      </c>
      <c r="BJ809" s="3" t="s">
        <v>1405</v>
      </c>
      <c r="BK809" s="3" t="s">
        <v>1405</v>
      </c>
      <c r="BL809" s="3" t="s">
        <v>1405</v>
      </c>
      <c r="BM809" s="3" t="s">
        <v>1405</v>
      </c>
      <c r="BN809" s="3" t="s">
        <v>1405</v>
      </c>
      <c r="BO809" s="3" t="s">
        <v>1405</v>
      </c>
      <c r="BP809" s="3" t="s">
        <v>1405</v>
      </c>
      <c r="BQ809" s="3" t="s">
        <v>1405</v>
      </c>
      <c r="BR809" s="3" t="s">
        <v>1405</v>
      </c>
      <c r="BS809" s="3" t="s">
        <v>1405</v>
      </c>
      <c r="BT809" s="3" t="s">
        <v>1405</v>
      </c>
      <c r="BU809" s="3" t="str">
        <f t="shared" si="196"/>
        <v>89. PRODUCE THE CHEMICAL</v>
      </c>
      <c r="BV809" s="3" t="str">
        <f t="shared" si="196"/>
        <v/>
      </c>
      <c r="BW809" s="3" t="str">
        <f t="shared" si="196"/>
        <v>91. ON-SITE USE OF THE CHEMICAL</v>
      </c>
      <c r="BX809" s="3" t="str">
        <f t="shared" si="194"/>
        <v/>
      </c>
      <c r="BY809" s="3" t="str">
        <f t="shared" si="194"/>
        <v/>
      </c>
      <c r="BZ809" s="3" t="str">
        <f t="shared" si="194"/>
        <v/>
      </c>
      <c r="CA809" s="3" t="str">
        <f t="shared" si="194"/>
        <v/>
      </c>
      <c r="CB809" s="3" t="str">
        <f t="shared" si="194"/>
        <v/>
      </c>
      <c r="CC809" s="3" t="str">
        <f t="shared" si="194"/>
        <v/>
      </c>
      <c r="CD809" s="3" t="str">
        <f t="shared" si="194"/>
        <v/>
      </c>
      <c r="CE809" s="3" t="str">
        <f t="shared" si="194"/>
        <v/>
      </c>
      <c r="CF809" s="3" t="str">
        <f t="shared" si="194"/>
        <v/>
      </c>
      <c r="CG809" s="3" t="str">
        <f t="shared" si="194"/>
        <v/>
      </c>
      <c r="CH809" s="3" t="str">
        <f t="shared" si="194"/>
        <v/>
      </c>
      <c r="CI809" s="3" t="str">
        <f t="shared" si="194"/>
        <v/>
      </c>
      <c r="CJ809" s="3" t="str">
        <f t="shared" si="194"/>
        <v/>
      </c>
      <c r="CK809" s="3" t="str">
        <f t="shared" si="194"/>
        <v/>
      </c>
      <c r="CL809" s="3" t="str">
        <f t="shared" si="199"/>
        <v/>
      </c>
      <c r="CM809" s="3" t="str">
        <f t="shared" si="199"/>
        <v/>
      </c>
      <c r="CN809" s="3" t="str">
        <f t="shared" si="199"/>
        <v/>
      </c>
      <c r="CO809" s="3" t="str">
        <f t="shared" si="199"/>
        <v/>
      </c>
      <c r="CP809" s="3" t="str">
        <f t="shared" si="199"/>
        <v/>
      </c>
      <c r="CQ809" s="3" t="str">
        <f t="shared" si="199"/>
        <v/>
      </c>
      <c r="CR809" s="3" t="str">
        <f t="shared" si="198"/>
        <v/>
      </c>
      <c r="CS809" s="3" t="str">
        <f t="shared" si="197"/>
        <v/>
      </c>
      <c r="CT809" s="3" t="str">
        <f t="shared" si="197"/>
        <v/>
      </c>
      <c r="CU809" s="3" t="str">
        <f t="shared" si="197"/>
        <v/>
      </c>
      <c r="CV809" s="3" t="str">
        <f t="shared" si="197"/>
        <v/>
      </c>
      <c r="CW809" s="3" t="str">
        <f t="shared" si="195"/>
        <v/>
      </c>
      <c r="CX809" s="3" t="str">
        <f t="shared" si="195"/>
        <v/>
      </c>
      <c r="CY809" s="3" t="str">
        <f t="shared" si="195"/>
        <v/>
      </c>
      <c r="CZ809" s="3" t="str">
        <f t="shared" si="195"/>
        <v/>
      </c>
      <c r="DA809" s="3" t="str">
        <f t="shared" si="195"/>
        <v/>
      </c>
      <c r="DB809" s="3" t="str">
        <f t="shared" si="195"/>
        <v/>
      </c>
      <c r="DC809" s="3" t="str">
        <f t="shared" si="195"/>
        <v/>
      </c>
      <c r="DD809" s="3" t="str">
        <f t="shared" si="190"/>
        <v/>
      </c>
      <c r="DE809" s="3" t="str">
        <f t="shared" si="190"/>
        <v/>
      </c>
      <c r="DF809" s="3" t="str">
        <f t="shared" si="190"/>
        <v/>
      </c>
      <c r="DG809" s="3" t="str">
        <f t="shared" si="190"/>
        <v/>
      </c>
      <c r="DH809" s="3" t="str">
        <f t="shared" si="190"/>
        <v/>
      </c>
      <c r="DI809" s="3" t="str">
        <f t="shared" si="190"/>
        <v/>
      </c>
      <c r="DJ809" s="3" t="str">
        <f t="shared" si="190"/>
        <v/>
      </c>
      <c r="DK809" s="3" t="str">
        <f t="shared" si="200"/>
        <v/>
      </c>
      <c r="DL809" s="3" t="str">
        <f t="shared" si="200"/>
        <v/>
      </c>
      <c r="DM809" s="3" t="str">
        <f t="shared" si="200"/>
        <v/>
      </c>
      <c r="DN809" s="3" t="str">
        <f t="shared" si="200"/>
        <v/>
      </c>
      <c r="DO809" s="3" t="str">
        <f t="shared" si="200"/>
        <v/>
      </c>
      <c r="DP809" s="3" t="str">
        <f t="shared" si="200"/>
        <v/>
      </c>
      <c r="DQ809" s="3" t="str">
        <f t="shared" si="200"/>
        <v/>
      </c>
      <c r="DR809" s="3" t="str">
        <f t="shared" si="200"/>
        <v/>
      </c>
      <c r="DS809" s="3" t="str">
        <f t="shared" si="200"/>
        <v/>
      </c>
      <c r="DT809" s="3" t="str">
        <f t="shared" si="189"/>
        <v/>
      </c>
      <c r="DU809" s="3" t="str">
        <f t="shared" si="189"/>
        <v/>
      </c>
      <c r="DV809" s="3" t="str">
        <f t="shared" si="189"/>
        <v/>
      </c>
    </row>
    <row r="810" spans="1:126" ht="45">
      <c r="A810" t="s">
        <v>115</v>
      </c>
      <c r="B810">
        <v>2016</v>
      </c>
      <c r="C810" t="s">
        <v>114</v>
      </c>
      <c r="D810">
        <v>106990</v>
      </c>
      <c r="E810" s="31">
        <v>1316215348145</v>
      </c>
      <c r="F810" t="s">
        <v>1099</v>
      </c>
      <c r="G810">
        <v>324110</v>
      </c>
      <c r="H810" t="s">
        <v>1100</v>
      </c>
      <c r="I810" t="s">
        <v>1101</v>
      </c>
      <c r="J810" t="s">
        <v>1102</v>
      </c>
      <c r="K810" t="s">
        <v>155</v>
      </c>
      <c r="L810">
        <v>90744</v>
      </c>
      <c r="M810" s="3" t="str">
        <f t="shared" si="192"/>
        <v>89. PRODUCE THE CHEMICAL, 91. ON-SITE USE OF THE CHEMICAL, 95. USED AS A REACTANT</v>
      </c>
      <c r="N810" s="3" t="s">
        <v>1419</v>
      </c>
      <c r="O810" s="3" t="s">
        <v>1410</v>
      </c>
      <c r="P810">
        <v>41</v>
      </c>
      <c r="Q810">
        <v>130</v>
      </c>
      <c r="R810">
        <v>171</v>
      </c>
      <c r="S810" s="3" t="s">
        <v>1407</v>
      </c>
      <c r="T810" s="3" t="s">
        <v>1405</v>
      </c>
      <c r="U810" s="3" t="s">
        <v>1407</v>
      </c>
      <c r="V810" s="3" t="s">
        <v>1405</v>
      </c>
      <c r="W810" s="3" t="s">
        <v>1405</v>
      </c>
      <c r="X810" s="3" t="s">
        <v>1405</v>
      </c>
      <c r="Y810" s="3" t="s">
        <v>1407</v>
      </c>
      <c r="AE810" s="3" t="s">
        <v>1405</v>
      </c>
      <c r="AR810" s="3" t="s">
        <v>1405</v>
      </c>
      <c r="AS810" s="3" t="s">
        <v>1405</v>
      </c>
      <c r="AT810" s="3" t="s">
        <v>1405</v>
      </c>
      <c r="AV810" s="3" t="s">
        <v>1405</v>
      </c>
      <c r="BD810" s="3" t="s">
        <v>1405</v>
      </c>
      <c r="BK810" s="3" t="s">
        <v>1405</v>
      </c>
      <c r="BU810" s="3" t="str">
        <f t="shared" si="196"/>
        <v>89. PRODUCE THE CHEMICAL</v>
      </c>
      <c r="BV810" s="3" t="str">
        <f t="shared" si="196"/>
        <v/>
      </c>
      <c r="BW810" s="3" t="str">
        <f t="shared" si="196"/>
        <v>91. ON-SITE USE OF THE CHEMICAL</v>
      </c>
      <c r="BX810" s="3" t="str">
        <f t="shared" si="194"/>
        <v/>
      </c>
      <c r="BY810" s="3" t="str">
        <f t="shared" ref="BY810:CK829" si="201">IF(W810="Yes", BY$1,"")</f>
        <v/>
      </c>
      <c r="BZ810" s="3" t="str">
        <f t="shared" si="201"/>
        <v/>
      </c>
      <c r="CA810" s="3" t="str">
        <f t="shared" si="201"/>
        <v>95. USED AS A REACTANT</v>
      </c>
      <c r="CB810" s="3" t="str">
        <f t="shared" si="201"/>
        <v/>
      </c>
      <c r="CC810" s="3" t="str">
        <f t="shared" si="201"/>
        <v/>
      </c>
      <c r="CD810" s="3" t="str">
        <f t="shared" si="201"/>
        <v/>
      </c>
      <c r="CE810" s="3" t="str">
        <f t="shared" si="201"/>
        <v/>
      </c>
      <c r="CF810" s="3" t="str">
        <f t="shared" si="201"/>
        <v/>
      </c>
      <c r="CG810" s="3" t="str">
        <f t="shared" si="201"/>
        <v/>
      </c>
      <c r="CH810" s="3" t="str">
        <f t="shared" si="201"/>
        <v/>
      </c>
      <c r="CI810" s="3" t="str">
        <f t="shared" si="201"/>
        <v/>
      </c>
      <c r="CJ810" s="3" t="str">
        <f t="shared" si="201"/>
        <v/>
      </c>
      <c r="CK810" s="3" t="str">
        <f t="shared" si="201"/>
        <v/>
      </c>
      <c r="CL810" s="3" t="str">
        <f t="shared" si="199"/>
        <v/>
      </c>
      <c r="CM810" s="3" t="str">
        <f t="shared" si="199"/>
        <v/>
      </c>
      <c r="CN810" s="3" t="str">
        <f t="shared" si="199"/>
        <v/>
      </c>
      <c r="CO810" s="3" t="str">
        <f t="shared" si="199"/>
        <v/>
      </c>
      <c r="CP810" s="3" t="str">
        <f t="shared" si="199"/>
        <v/>
      </c>
      <c r="CQ810" s="3" t="str">
        <f t="shared" si="199"/>
        <v/>
      </c>
      <c r="CR810" s="3" t="str">
        <f t="shared" si="198"/>
        <v/>
      </c>
      <c r="CS810" s="3" t="str">
        <f t="shared" si="197"/>
        <v/>
      </c>
      <c r="CT810" s="3" t="str">
        <f t="shared" si="197"/>
        <v/>
      </c>
      <c r="CU810" s="3" t="str">
        <f t="shared" si="197"/>
        <v/>
      </c>
      <c r="CV810" s="3" t="str">
        <f t="shared" si="197"/>
        <v/>
      </c>
      <c r="CW810" s="3" t="str">
        <f t="shared" si="195"/>
        <v/>
      </c>
      <c r="CX810" s="3" t="str">
        <f t="shared" si="195"/>
        <v/>
      </c>
      <c r="CY810" s="3" t="str">
        <f t="shared" si="195"/>
        <v/>
      </c>
      <c r="CZ810" s="3" t="str">
        <f t="shared" si="195"/>
        <v/>
      </c>
      <c r="DA810" s="3" t="str">
        <f t="shared" si="195"/>
        <v/>
      </c>
      <c r="DB810" s="3" t="str">
        <f t="shared" si="195"/>
        <v/>
      </c>
      <c r="DC810" s="3" t="str">
        <f t="shared" si="195"/>
        <v/>
      </c>
      <c r="DD810" s="3" t="str">
        <f t="shared" si="190"/>
        <v/>
      </c>
      <c r="DE810" s="3" t="str">
        <f t="shared" si="190"/>
        <v/>
      </c>
      <c r="DF810" s="3" t="str">
        <f t="shared" si="190"/>
        <v/>
      </c>
      <c r="DG810" s="3" t="str">
        <f t="shared" si="190"/>
        <v/>
      </c>
      <c r="DH810" s="3" t="str">
        <f t="shared" si="190"/>
        <v/>
      </c>
      <c r="DI810" s="3" t="str">
        <f t="shared" si="190"/>
        <v/>
      </c>
      <c r="DJ810" s="3" t="str">
        <f t="shared" si="190"/>
        <v/>
      </c>
      <c r="DK810" s="3" t="str">
        <f t="shared" si="200"/>
        <v/>
      </c>
      <c r="DL810" s="3" t="str">
        <f t="shared" si="200"/>
        <v/>
      </c>
      <c r="DM810" s="3" t="str">
        <f t="shared" si="200"/>
        <v/>
      </c>
      <c r="DN810" s="3" t="str">
        <f t="shared" si="200"/>
        <v/>
      </c>
      <c r="DO810" s="3" t="str">
        <f t="shared" si="200"/>
        <v/>
      </c>
      <c r="DP810" s="3" t="str">
        <f t="shared" si="200"/>
        <v/>
      </c>
      <c r="DQ810" s="3" t="str">
        <f t="shared" si="200"/>
        <v/>
      </c>
      <c r="DR810" s="3" t="str">
        <f t="shared" si="200"/>
        <v/>
      </c>
      <c r="DS810" s="3" t="str">
        <f t="shared" si="200"/>
        <v/>
      </c>
      <c r="DT810" s="3" t="str">
        <f t="shared" si="189"/>
        <v/>
      </c>
      <c r="DU810" s="3" t="str">
        <f t="shared" si="189"/>
        <v/>
      </c>
      <c r="DV810" s="3" t="str">
        <f t="shared" si="189"/>
        <v/>
      </c>
    </row>
    <row r="811" spans="1:126" ht="45">
      <c r="A811" t="s">
        <v>115</v>
      </c>
      <c r="B811">
        <v>2017</v>
      </c>
      <c r="C811" t="s">
        <v>114</v>
      </c>
      <c r="D811">
        <v>106990</v>
      </c>
      <c r="E811" s="31">
        <v>1317216395309</v>
      </c>
      <c r="F811" t="s">
        <v>1099</v>
      </c>
      <c r="G811">
        <v>324110</v>
      </c>
      <c r="H811" t="s">
        <v>1100</v>
      </c>
      <c r="I811" t="s">
        <v>1101</v>
      </c>
      <c r="J811" t="s">
        <v>1102</v>
      </c>
      <c r="K811" t="s">
        <v>155</v>
      </c>
      <c r="L811">
        <v>90744</v>
      </c>
      <c r="M811" s="3" t="str">
        <f t="shared" si="192"/>
        <v>89. PRODUCE THE CHEMICAL, 91. ON-SITE USE OF THE CHEMICAL, 95. USED AS A REACTANT</v>
      </c>
      <c r="N811" s="3" t="s">
        <v>1419</v>
      </c>
      <c r="O811" s="3" t="s">
        <v>1410</v>
      </c>
      <c r="P811">
        <v>60</v>
      </c>
      <c r="Q811">
        <v>190</v>
      </c>
      <c r="R811">
        <v>250</v>
      </c>
      <c r="S811" s="3" t="s">
        <v>1407</v>
      </c>
      <c r="T811" s="3" t="s">
        <v>1405</v>
      </c>
      <c r="U811" s="3" t="s">
        <v>1407</v>
      </c>
      <c r="V811" s="3" t="s">
        <v>1405</v>
      </c>
      <c r="W811" s="3" t="s">
        <v>1405</v>
      </c>
      <c r="X811" s="3" t="s">
        <v>1405</v>
      </c>
      <c r="Y811" s="3" t="s">
        <v>1407</v>
      </c>
      <c r="AE811" s="3" t="s">
        <v>1405</v>
      </c>
      <c r="AR811" s="3" t="s">
        <v>1405</v>
      </c>
      <c r="AS811" s="3" t="s">
        <v>1405</v>
      </c>
      <c r="AT811" s="3" t="s">
        <v>1405</v>
      </c>
      <c r="AV811" s="3" t="s">
        <v>1405</v>
      </c>
      <c r="BD811" s="3" t="s">
        <v>1405</v>
      </c>
      <c r="BK811" s="3" t="s">
        <v>1405</v>
      </c>
      <c r="BU811" s="3" t="str">
        <f t="shared" si="196"/>
        <v>89. PRODUCE THE CHEMICAL</v>
      </c>
      <c r="BV811" s="3" t="str">
        <f t="shared" si="196"/>
        <v/>
      </c>
      <c r="BW811" s="3" t="str">
        <f t="shared" si="196"/>
        <v>91. ON-SITE USE OF THE CHEMICAL</v>
      </c>
      <c r="BX811" s="3" t="str">
        <f t="shared" si="196"/>
        <v/>
      </c>
      <c r="BY811" s="3" t="str">
        <f t="shared" si="201"/>
        <v/>
      </c>
      <c r="BZ811" s="3" t="str">
        <f t="shared" si="201"/>
        <v/>
      </c>
      <c r="CA811" s="3" t="str">
        <f t="shared" si="201"/>
        <v>95. USED AS A REACTANT</v>
      </c>
      <c r="CB811" s="3" t="str">
        <f t="shared" si="201"/>
        <v/>
      </c>
      <c r="CC811" s="3" t="str">
        <f t="shared" si="201"/>
        <v/>
      </c>
      <c r="CD811" s="3" t="str">
        <f t="shared" si="201"/>
        <v/>
      </c>
      <c r="CE811" s="3" t="str">
        <f t="shared" si="201"/>
        <v/>
      </c>
      <c r="CF811" s="3" t="str">
        <f t="shared" si="201"/>
        <v/>
      </c>
      <c r="CG811" s="3" t="str">
        <f t="shared" si="201"/>
        <v/>
      </c>
      <c r="CH811" s="3" t="str">
        <f t="shared" si="201"/>
        <v/>
      </c>
      <c r="CI811" s="3" t="str">
        <f t="shared" si="201"/>
        <v/>
      </c>
      <c r="CJ811" s="3" t="str">
        <f t="shared" si="201"/>
        <v/>
      </c>
      <c r="CK811" s="3" t="str">
        <f t="shared" si="201"/>
        <v/>
      </c>
      <c r="CL811" s="3" t="str">
        <f t="shared" si="199"/>
        <v/>
      </c>
      <c r="CM811" s="3" t="str">
        <f t="shared" si="199"/>
        <v/>
      </c>
      <c r="CN811" s="3" t="str">
        <f t="shared" si="199"/>
        <v/>
      </c>
      <c r="CO811" s="3" t="str">
        <f t="shared" si="199"/>
        <v/>
      </c>
      <c r="CP811" s="3" t="str">
        <f t="shared" si="199"/>
        <v/>
      </c>
      <c r="CQ811" s="3" t="str">
        <f t="shared" si="199"/>
        <v/>
      </c>
      <c r="CR811" s="3" t="str">
        <f t="shared" si="198"/>
        <v/>
      </c>
      <c r="CS811" s="3" t="str">
        <f t="shared" si="197"/>
        <v/>
      </c>
      <c r="CT811" s="3" t="str">
        <f t="shared" si="197"/>
        <v/>
      </c>
      <c r="CU811" s="3" t="str">
        <f t="shared" si="197"/>
        <v/>
      </c>
      <c r="CV811" s="3" t="str">
        <f t="shared" si="197"/>
        <v/>
      </c>
      <c r="CW811" s="3" t="str">
        <f t="shared" si="195"/>
        <v/>
      </c>
      <c r="CX811" s="3" t="str">
        <f t="shared" si="195"/>
        <v/>
      </c>
      <c r="CY811" s="3" t="str">
        <f t="shared" si="195"/>
        <v/>
      </c>
      <c r="CZ811" s="3" t="str">
        <f t="shared" si="195"/>
        <v/>
      </c>
      <c r="DA811" s="3" t="str">
        <f t="shared" si="195"/>
        <v/>
      </c>
      <c r="DB811" s="3" t="str">
        <f t="shared" si="195"/>
        <v/>
      </c>
      <c r="DC811" s="3" t="str">
        <f t="shared" si="195"/>
        <v/>
      </c>
      <c r="DD811" s="3" t="str">
        <f t="shared" si="190"/>
        <v/>
      </c>
      <c r="DE811" s="3" t="str">
        <f t="shared" si="190"/>
        <v/>
      </c>
      <c r="DF811" s="3" t="str">
        <f t="shared" si="190"/>
        <v/>
      </c>
      <c r="DG811" s="3" t="str">
        <f t="shared" si="190"/>
        <v/>
      </c>
      <c r="DH811" s="3" t="str">
        <f t="shared" si="190"/>
        <v/>
      </c>
      <c r="DI811" s="3" t="str">
        <f t="shared" si="190"/>
        <v/>
      </c>
      <c r="DJ811" s="3" t="str">
        <f t="shared" si="190"/>
        <v/>
      </c>
      <c r="DK811" s="3" t="str">
        <f t="shared" si="200"/>
        <v/>
      </c>
      <c r="DL811" s="3" t="str">
        <f t="shared" si="200"/>
        <v/>
      </c>
      <c r="DM811" s="3" t="str">
        <f t="shared" si="200"/>
        <v/>
      </c>
      <c r="DN811" s="3" t="str">
        <f t="shared" si="200"/>
        <v/>
      </c>
      <c r="DO811" s="3" t="str">
        <f t="shared" si="200"/>
        <v/>
      </c>
      <c r="DP811" s="3" t="str">
        <f t="shared" si="200"/>
        <v/>
      </c>
      <c r="DQ811" s="3" t="str">
        <f t="shared" si="200"/>
        <v/>
      </c>
      <c r="DR811" s="3" t="str">
        <f t="shared" si="200"/>
        <v/>
      </c>
      <c r="DS811" s="3" t="str">
        <f t="shared" si="200"/>
        <v/>
      </c>
      <c r="DT811" s="3" t="str">
        <f t="shared" si="189"/>
        <v/>
      </c>
      <c r="DU811" s="3" t="str">
        <f t="shared" si="189"/>
        <v/>
      </c>
      <c r="DV811" s="3" t="str">
        <f t="shared" si="189"/>
        <v/>
      </c>
    </row>
    <row r="812" spans="1:126" ht="75">
      <c r="A812" t="s">
        <v>115</v>
      </c>
      <c r="B812">
        <v>2018</v>
      </c>
      <c r="C812" t="s">
        <v>114</v>
      </c>
      <c r="D812">
        <v>106990</v>
      </c>
      <c r="E812" s="31">
        <v>1318217363783</v>
      </c>
      <c r="F812" t="s">
        <v>1099</v>
      </c>
      <c r="G812">
        <v>324110</v>
      </c>
      <c r="H812" t="s">
        <v>1100</v>
      </c>
      <c r="I812" t="s">
        <v>1101</v>
      </c>
      <c r="J812" t="s">
        <v>1102</v>
      </c>
      <c r="K812" t="s">
        <v>155</v>
      </c>
      <c r="L812">
        <v>90744</v>
      </c>
      <c r="M812" s="3" t="str">
        <f t="shared" si="192"/>
        <v>89. PRODUCE THE CHEMICAL, 91. ON-SITE USE OF THE CHEMICAL</v>
      </c>
      <c r="N812" s="3" t="s">
        <v>1419</v>
      </c>
      <c r="O812" s="3" t="s">
        <v>1410</v>
      </c>
      <c r="P812">
        <v>51</v>
      </c>
      <c r="Q812">
        <v>170</v>
      </c>
      <c r="R812">
        <v>221</v>
      </c>
      <c r="S812" s="3" t="s">
        <v>1407</v>
      </c>
      <c r="T812" s="3" t="s">
        <v>1405</v>
      </c>
      <c r="U812" s="3" t="s">
        <v>1407</v>
      </c>
      <c r="V812" s="3" t="s">
        <v>1405</v>
      </c>
      <c r="W812" s="3" t="s">
        <v>1405</v>
      </c>
      <c r="X812" s="3" t="s">
        <v>1405</v>
      </c>
      <c r="Y812" s="3" t="s">
        <v>1405</v>
      </c>
      <c r="Z812" s="3" t="s">
        <v>1405</v>
      </c>
      <c r="AA812" s="3" t="s">
        <v>1405</v>
      </c>
      <c r="AB812" s="3" t="s">
        <v>1405</v>
      </c>
      <c r="AC812" s="3" t="s">
        <v>1405</v>
      </c>
      <c r="AD812" s="3" t="s">
        <v>1405</v>
      </c>
      <c r="AE812" s="3" t="s">
        <v>1405</v>
      </c>
      <c r="AF812" s="3" t="s">
        <v>1405</v>
      </c>
      <c r="AG812" s="3" t="s">
        <v>1405</v>
      </c>
      <c r="AH812" s="3" t="s">
        <v>1405</v>
      </c>
      <c r="AI812" s="3" t="s">
        <v>1405</v>
      </c>
      <c r="AJ812" s="3" t="s">
        <v>1405</v>
      </c>
      <c r="AK812" s="3" t="s">
        <v>1405</v>
      </c>
      <c r="AL812" s="3" t="s">
        <v>1405</v>
      </c>
      <c r="AM812" s="3" t="s">
        <v>1405</v>
      </c>
      <c r="AN812" s="3" t="s">
        <v>1405</v>
      </c>
      <c r="AO812" s="3" t="s">
        <v>1405</v>
      </c>
      <c r="AP812" s="3" t="s">
        <v>1405</v>
      </c>
      <c r="AQ812" s="3" t="s">
        <v>1405</v>
      </c>
      <c r="AR812" s="3" t="s">
        <v>1405</v>
      </c>
      <c r="AS812" s="3" t="s">
        <v>1405</v>
      </c>
      <c r="AT812" s="3" t="s">
        <v>1405</v>
      </c>
      <c r="AU812" s="3" t="s">
        <v>1405</v>
      </c>
      <c r="AV812" s="3" t="s">
        <v>1405</v>
      </c>
      <c r="AW812" s="3" t="s">
        <v>1405</v>
      </c>
      <c r="AX812" s="3" t="s">
        <v>1405</v>
      </c>
      <c r="AY812" s="3" t="s">
        <v>1405</v>
      </c>
      <c r="AZ812" s="3" t="s">
        <v>1405</v>
      </c>
      <c r="BA812" s="3" t="s">
        <v>1405</v>
      </c>
      <c r="BB812" s="3" t="s">
        <v>1405</v>
      </c>
      <c r="BC812" s="3" t="s">
        <v>1405</v>
      </c>
      <c r="BD812" s="3" t="s">
        <v>1405</v>
      </c>
      <c r="BE812" s="3" t="s">
        <v>1405</v>
      </c>
      <c r="BF812" s="3" t="s">
        <v>1405</v>
      </c>
      <c r="BG812" s="3" t="s">
        <v>1405</v>
      </c>
      <c r="BH812" s="3" t="s">
        <v>1405</v>
      </c>
      <c r="BI812" s="3" t="s">
        <v>1405</v>
      </c>
      <c r="BJ812" s="3" t="s">
        <v>1405</v>
      </c>
      <c r="BK812" s="3" t="s">
        <v>1405</v>
      </c>
      <c r="BL812" s="3" t="s">
        <v>1405</v>
      </c>
      <c r="BM812" s="3" t="s">
        <v>1405</v>
      </c>
      <c r="BN812" s="3" t="s">
        <v>1405</v>
      </c>
      <c r="BO812" s="3" t="s">
        <v>1405</v>
      </c>
      <c r="BP812" s="3" t="s">
        <v>1405</v>
      </c>
      <c r="BQ812" s="3" t="s">
        <v>1405</v>
      </c>
      <c r="BR812" s="3" t="s">
        <v>1405</v>
      </c>
      <c r="BS812" s="3" t="s">
        <v>1405</v>
      </c>
      <c r="BT812" s="3" t="s">
        <v>1405</v>
      </c>
      <c r="BU812" s="3" t="str">
        <f t="shared" si="196"/>
        <v>89. PRODUCE THE CHEMICAL</v>
      </c>
      <c r="BV812" s="3" t="str">
        <f t="shared" si="196"/>
        <v/>
      </c>
      <c r="BW812" s="3" t="str">
        <f t="shared" si="196"/>
        <v>91. ON-SITE USE OF THE CHEMICAL</v>
      </c>
      <c r="BX812" s="3" t="str">
        <f t="shared" si="196"/>
        <v/>
      </c>
      <c r="BY812" s="3" t="str">
        <f t="shared" si="201"/>
        <v/>
      </c>
      <c r="BZ812" s="3" t="str">
        <f t="shared" si="201"/>
        <v/>
      </c>
      <c r="CA812" s="3" t="str">
        <f t="shared" si="201"/>
        <v/>
      </c>
      <c r="CB812" s="3" t="str">
        <f t="shared" si="201"/>
        <v/>
      </c>
      <c r="CC812" s="3" t="str">
        <f t="shared" si="201"/>
        <v/>
      </c>
      <c r="CD812" s="3" t="str">
        <f t="shared" si="201"/>
        <v/>
      </c>
      <c r="CE812" s="3" t="str">
        <f t="shared" si="201"/>
        <v/>
      </c>
      <c r="CF812" s="3" t="str">
        <f t="shared" si="201"/>
        <v/>
      </c>
      <c r="CG812" s="3" t="str">
        <f t="shared" si="201"/>
        <v/>
      </c>
      <c r="CH812" s="3" t="str">
        <f t="shared" si="201"/>
        <v/>
      </c>
      <c r="CI812" s="3" t="str">
        <f t="shared" si="201"/>
        <v/>
      </c>
      <c r="CJ812" s="3" t="str">
        <f t="shared" si="201"/>
        <v/>
      </c>
      <c r="CK812" s="3" t="str">
        <f t="shared" si="201"/>
        <v/>
      </c>
      <c r="CL812" s="3" t="str">
        <f t="shared" si="199"/>
        <v/>
      </c>
      <c r="CM812" s="3" t="str">
        <f t="shared" si="199"/>
        <v/>
      </c>
      <c r="CN812" s="3" t="str">
        <f t="shared" si="199"/>
        <v/>
      </c>
      <c r="CO812" s="3" t="str">
        <f t="shared" si="199"/>
        <v/>
      </c>
      <c r="CP812" s="3" t="str">
        <f t="shared" si="199"/>
        <v/>
      </c>
      <c r="CQ812" s="3" t="str">
        <f t="shared" si="199"/>
        <v/>
      </c>
      <c r="CR812" s="3" t="str">
        <f t="shared" si="198"/>
        <v/>
      </c>
      <c r="CS812" s="3" t="str">
        <f t="shared" si="197"/>
        <v/>
      </c>
      <c r="CT812" s="3" t="str">
        <f t="shared" si="197"/>
        <v/>
      </c>
      <c r="CU812" s="3" t="str">
        <f t="shared" si="197"/>
        <v/>
      </c>
      <c r="CV812" s="3" t="str">
        <f t="shared" si="197"/>
        <v/>
      </c>
      <c r="CW812" s="3" t="str">
        <f t="shared" si="195"/>
        <v/>
      </c>
      <c r="CX812" s="3" t="str">
        <f t="shared" si="195"/>
        <v/>
      </c>
      <c r="CY812" s="3" t="str">
        <f t="shared" si="195"/>
        <v/>
      </c>
      <c r="CZ812" s="3" t="str">
        <f t="shared" si="195"/>
        <v/>
      </c>
      <c r="DA812" s="3" t="str">
        <f t="shared" si="195"/>
        <v/>
      </c>
      <c r="DB812" s="3" t="str">
        <f t="shared" si="195"/>
        <v/>
      </c>
      <c r="DC812" s="3" t="str">
        <f t="shared" si="195"/>
        <v/>
      </c>
      <c r="DD812" s="3" t="str">
        <f t="shared" si="190"/>
        <v/>
      </c>
      <c r="DE812" s="3" t="str">
        <f t="shared" si="190"/>
        <v/>
      </c>
      <c r="DF812" s="3" t="str">
        <f t="shared" si="190"/>
        <v/>
      </c>
      <c r="DG812" s="3" t="str">
        <f t="shared" si="190"/>
        <v/>
      </c>
      <c r="DH812" s="3" t="str">
        <f t="shared" si="190"/>
        <v/>
      </c>
      <c r="DI812" s="3" t="str">
        <f t="shared" si="190"/>
        <v/>
      </c>
      <c r="DJ812" s="3" t="str">
        <f t="shared" si="190"/>
        <v/>
      </c>
      <c r="DK812" s="3" t="str">
        <f t="shared" si="200"/>
        <v/>
      </c>
      <c r="DL812" s="3" t="str">
        <f t="shared" si="200"/>
        <v/>
      </c>
      <c r="DM812" s="3" t="str">
        <f t="shared" si="200"/>
        <v/>
      </c>
      <c r="DN812" s="3" t="str">
        <f t="shared" si="200"/>
        <v/>
      </c>
      <c r="DO812" s="3" t="str">
        <f t="shared" si="200"/>
        <v/>
      </c>
      <c r="DP812" s="3" t="str">
        <f t="shared" si="200"/>
        <v/>
      </c>
      <c r="DQ812" s="3" t="str">
        <f t="shared" si="200"/>
        <v/>
      </c>
      <c r="DR812" s="3" t="str">
        <f t="shared" si="200"/>
        <v/>
      </c>
      <c r="DS812" s="3" t="str">
        <f t="shared" si="200"/>
        <v/>
      </c>
      <c r="DT812" s="3" t="str">
        <f t="shared" si="189"/>
        <v/>
      </c>
      <c r="DU812" s="3" t="str">
        <f t="shared" si="189"/>
        <v/>
      </c>
      <c r="DV812" s="3" t="str">
        <f t="shared" si="189"/>
        <v/>
      </c>
    </row>
    <row r="813" spans="1:126" ht="75">
      <c r="A813" t="s">
        <v>115</v>
      </c>
      <c r="B813">
        <v>2019</v>
      </c>
      <c r="C813" t="s">
        <v>114</v>
      </c>
      <c r="D813">
        <v>106990</v>
      </c>
      <c r="E813" s="31">
        <v>1319218072977</v>
      </c>
      <c r="F813" t="s">
        <v>1099</v>
      </c>
      <c r="G813">
        <v>324110</v>
      </c>
      <c r="H813" t="s">
        <v>1100</v>
      </c>
      <c r="I813" t="s">
        <v>1101</v>
      </c>
      <c r="J813" t="s">
        <v>1102</v>
      </c>
      <c r="K813" t="s">
        <v>155</v>
      </c>
      <c r="L813">
        <v>90744</v>
      </c>
      <c r="M813" s="3" t="str">
        <f t="shared" si="192"/>
        <v>89. PRODUCE THE CHEMICAL, 91. ON-SITE USE OF THE CHEMICAL</v>
      </c>
      <c r="N813" s="3" t="s">
        <v>1419</v>
      </c>
      <c r="O813" s="3" t="s">
        <v>1410</v>
      </c>
      <c r="P813">
        <v>46</v>
      </c>
      <c r="Q813">
        <v>160</v>
      </c>
      <c r="R813">
        <v>206</v>
      </c>
      <c r="S813" s="3" t="s">
        <v>1407</v>
      </c>
      <c r="T813" s="3" t="s">
        <v>1405</v>
      </c>
      <c r="U813" s="3" t="s">
        <v>1407</v>
      </c>
      <c r="V813" s="3" t="s">
        <v>1405</v>
      </c>
      <c r="W813" s="3" t="s">
        <v>1405</v>
      </c>
      <c r="X813" s="3" t="s">
        <v>1405</v>
      </c>
      <c r="Y813" s="3" t="s">
        <v>1405</v>
      </c>
      <c r="Z813" s="3" t="s">
        <v>1405</v>
      </c>
      <c r="AA813" s="3" t="s">
        <v>1405</v>
      </c>
      <c r="AB813" s="3" t="s">
        <v>1405</v>
      </c>
      <c r="AC813" s="3" t="s">
        <v>1405</v>
      </c>
      <c r="AD813" s="3" t="s">
        <v>1405</v>
      </c>
      <c r="AE813" s="3" t="s">
        <v>1405</v>
      </c>
      <c r="AF813" s="3" t="s">
        <v>1405</v>
      </c>
      <c r="AG813" s="3" t="s">
        <v>1405</v>
      </c>
      <c r="AH813" s="3" t="s">
        <v>1405</v>
      </c>
      <c r="AI813" s="3" t="s">
        <v>1405</v>
      </c>
      <c r="AJ813" s="3" t="s">
        <v>1405</v>
      </c>
      <c r="AK813" s="3" t="s">
        <v>1405</v>
      </c>
      <c r="AL813" s="3" t="s">
        <v>1405</v>
      </c>
      <c r="AM813" s="3" t="s">
        <v>1405</v>
      </c>
      <c r="AN813" s="3" t="s">
        <v>1405</v>
      </c>
      <c r="AO813" s="3" t="s">
        <v>1405</v>
      </c>
      <c r="AP813" s="3" t="s">
        <v>1405</v>
      </c>
      <c r="AQ813" s="3" t="s">
        <v>1405</v>
      </c>
      <c r="AR813" s="3" t="s">
        <v>1405</v>
      </c>
      <c r="AS813" s="3" t="s">
        <v>1405</v>
      </c>
      <c r="AT813" s="3" t="s">
        <v>1405</v>
      </c>
      <c r="AU813" s="3" t="s">
        <v>1405</v>
      </c>
      <c r="AV813" s="3" t="s">
        <v>1405</v>
      </c>
      <c r="AW813" s="3" t="s">
        <v>1405</v>
      </c>
      <c r="AX813" s="3" t="s">
        <v>1405</v>
      </c>
      <c r="AY813" s="3" t="s">
        <v>1405</v>
      </c>
      <c r="AZ813" s="3" t="s">
        <v>1405</v>
      </c>
      <c r="BA813" s="3" t="s">
        <v>1405</v>
      </c>
      <c r="BB813" s="3" t="s">
        <v>1405</v>
      </c>
      <c r="BC813" s="3" t="s">
        <v>1405</v>
      </c>
      <c r="BD813" s="3" t="s">
        <v>1405</v>
      </c>
      <c r="BE813" s="3" t="s">
        <v>1405</v>
      </c>
      <c r="BF813" s="3" t="s">
        <v>1405</v>
      </c>
      <c r="BG813" s="3" t="s">
        <v>1405</v>
      </c>
      <c r="BH813" s="3" t="s">
        <v>1405</v>
      </c>
      <c r="BI813" s="3" t="s">
        <v>1405</v>
      </c>
      <c r="BJ813" s="3" t="s">
        <v>1405</v>
      </c>
      <c r="BK813" s="3" t="s">
        <v>1405</v>
      </c>
      <c r="BL813" s="3" t="s">
        <v>1405</v>
      </c>
      <c r="BM813" s="3" t="s">
        <v>1405</v>
      </c>
      <c r="BN813" s="3" t="s">
        <v>1405</v>
      </c>
      <c r="BO813" s="3" t="s">
        <v>1405</v>
      </c>
      <c r="BP813" s="3" t="s">
        <v>1405</v>
      </c>
      <c r="BQ813" s="3" t="s">
        <v>1405</v>
      </c>
      <c r="BR813" s="3" t="s">
        <v>1405</v>
      </c>
      <c r="BS813" s="3" t="s">
        <v>1405</v>
      </c>
      <c r="BT813" s="3" t="s">
        <v>1405</v>
      </c>
      <c r="BU813" s="3" t="str">
        <f t="shared" si="196"/>
        <v>89. PRODUCE THE CHEMICAL</v>
      </c>
      <c r="BV813" s="3" t="str">
        <f t="shared" si="196"/>
        <v/>
      </c>
      <c r="BW813" s="3" t="str">
        <f t="shared" si="196"/>
        <v>91. ON-SITE USE OF THE CHEMICAL</v>
      </c>
      <c r="BX813" s="3" t="str">
        <f t="shared" si="196"/>
        <v/>
      </c>
      <c r="BY813" s="3" t="str">
        <f t="shared" si="201"/>
        <v/>
      </c>
      <c r="BZ813" s="3" t="str">
        <f t="shared" si="201"/>
        <v/>
      </c>
      <c r="CA813" s="3" t="str">
        <f t="shared" si="201"/>
        <v/>
      </c>
      <c r="CB813" s="3" t="str">
        <f t="shared" si="201"/>
        <v/>
      </c>
      <c r="CC813" s="3" t="str">
        <f t="shared" si="201"/>
        <v/>
      </c>
      <c r="CD813" s="3" t="str">
        <f t="shared" si="201"/>
        <v/>
      </c>
      <c r="CE813" s="3" t="str">
        <f t="shared" si="201"/>
        <v/>
      </c>
      <c r="CF813" s="3" t="str">
        <f t="shared" si="201"/>
        <v/>
      </c>
      <c r="CG813" s="3" t="str">
        <f t="shared" si="201"/>
        <v/>
      </c>
      <c r="CH813" s="3" t="str">
        <f t="shared" si="201"/>
        <v/>
      </c>
      <c r="CI813" s="3" t="str">
        <f t="shared" si="201"/>
        <v/>
      </c>
      <c r="CJ813" s="3" t="str">
        <f t="shared" si="201"/>
        <v/>
      </c>
      <c r="CK813" s="3" t="str">
        <f t="shared" si="201"/>
        <v/>
      </c>
      <c r="CL813" s="3" t="str">
        <f t="shared" si="199"/>
        <v/>
      </c>
      <c r="CM813" s="3" t="str">
        <f t="shared" si="199"/>
        <v/>
      </c>
      <c r="CN813" s="3" t="str">
        <f t="shared" si="199"/>
        <v/>
      </c>
      <c r="CO813" s="3" t="str">
        <f t="shared" si="199"/>
        <v/>
      </c>
      <c r="CP813" s="3" t="str">
        <f t="shared" si="199"/>
        <v/>
      </c>
      <c r="CQ813" s="3" t="str">
        <f t="shared" si="199"/>
        <v/>
      </c>
      <c r="CR813" s="3" t="str">
        <f t="shared" si="198"/>
        <v/>
      </c>
      <c r="CS813" s="3" t="str">
        <f t="shared" si="197"/>
        <v/>
      </c>
      <c r="CT813" s="3" t="str">
        <f t="shared" si="197"/>
        <v/>
      </c>
      <c r="CU813" s="3" t="str">
        <f t="shared" si="197"/>
        <v/>
      </c>
      <c r="CV813" s="3" t="str">
        <f t="shared" si="197"/>
        <v/>
      </c>
      <c r="CW813" s="3" t="str">
        <f t="shared" si="195"/>
        <v/>
      </c>
      <c r="CX813" s="3" t="str">
        <f t="shared" si="195"/>
        <v/>
      </c>
      <c r="CY813" s="3" t="str">
        <f t="shared" si="195"/>
        <v/>
      </c>
      <c r="CZ813" s="3" t="str">
        <f t="shared" si="195"/>
        <v/>
      </c>
      <c r="DA813" s="3" t="str">
        <f t="shared" si="195"/>
        <v/>
      </c>
      <c r="DB813" s="3" t="str">
        <f t="shared" si="195"/>
        <v/>
      </c>
      <c r="DC813" s="3" t="str">
        <f t="shared" si="195"/>
        <v/>
      </c>
      <c r="DD813" s="3" t="str">
        <f t="shared" si="190"/>
        <v/>
      </c>
      <c r="DE813" s="3" t="str">
        <f t="shared" si="190"/>
        <v/>
      </c>
      <c r="DF813" s="3" t="str">
        <f t="shared" si="190"/>
        <v/>
      </c>
      <c r="DG813" s="3" t="str">
        <f t="shared" si="190"/>
        <v/>
      </c>
      <c r="DH813" s="3" t="str">
        <f t="shared" si="190"/>
        <v/>
      </c>
      <c r="DI813" s="3" t="str">
        <f t="shared" si="190"/>
        <v/>
      </c>
      <c r="DJ813" s="3" t="str">
        <f t="shared" ref="DJ813:DP872" si="202">IF(BH813="Yes", DJ$1,"")</f>
        <v/>
      </c>
      <c r="DK813" s="3" t="str">
        <f t="shared" si="200"/>
        <v/>
      </c>
      <c r="DL813" s="3" t="str">
        <f t="shared" si="200"/>
        <v/>
      </c>
      <c r="DM813" s="3" t="str">
        <f t="shared" si="200"/>
        <v/>
      </c>
      <c r="DN813" s="3" t="str">
        <f t="shared" si="200"/>
        <v/>
      </c>
      <c r="DO813" s="3" t="str">
        <f t="shared" si="200"/>
        <v/>
      </c>
      <c r="DP813" s="3" t="str">
        <f t="shared" si="200"/>
        <v/>
      </c>
      <c r="DQ813" s="3" t="str">
        <f t="shared" si="200"/>
        <v/>
      </c>
      <c r="DR813" s="3" t="str">
        <f t="shared" si="200"/>
        <v/>
      </c>
      <c r="DS813" s="3" t="str">
        <f t="shared" si="200"/>
        <v/>
      </c>
      <c r="DT813" s="3" t="str">
        <f t="shared" si="189"/>
        <v/>
      </c>
      <c r="DU813" s="3" t="str">
        <f t="shared" si="189"/>
        <v/>
      </c>
      <c r="DV813" s="3" t="str">
        <f t="shared" si="189"/>
        <v/>
      </c>
    </row>
    <row r="814" spans="1:126" ht="75">
      <c r="A814" t="s">
        <v>115</v>
      </c>
      <c r="B814">
        <v>2020</v>
      </c>
      <c r="C814" t="s">
        <v>114</v>
      </c>
      <c r="D814">
        <v>106990</v>
      </c>
      <c r="E814" s="31">
        <v>1320219144639</v>
      </c>
      <c r="F814" t="s">
        <v>1099</v>
      </c>
      <c r="G814">
        <v>324110</v>
      </c>
      <c r="H814" t="s">
        <v>1100</v>
      </c>
      <c r="I814" t="s">
        <v>1101</v>
      </c>
      <c r="J814" t="s">
        <v>1102</v>
      </c>
      <c r="K814" t="s">
        <v>155</v>
      </c>
      <c r="L814">
        <v>90744</v>
      </c>
      <c r="M814" s="3" t="str">
        <f t="shared" si="192"/>
        <v>89. PRODUCE THE CHEMICAL, 90. IMPORT THE CHEMICAL, 94. AS A MANUFACTURED IMPURITY, 116. AS A PROCESS IMPURITY</v>
      </c>
      <c r="N814" s="3" t="s">
        <v>1419</v>
      </c>
      <c r="O814" s="3" t="s">
        <v>1410</v>
      </c>
      <c r="P814">
        <v>44</v>
      </c>
      <c r="Q814">
        <v>200</v>
      </c>
      <c r="R814">
        <v>244</v>
      </c>
      <c r="S814" s="3" t="s">
        <v>1407</v>
      </c>
      <c r="T814" s="3" t="s">
        <v>1407</v>
      </c>
      <c r="U814" s="3" t="s">
        <v>1405</v>
      </c>
      <c r="V814" s="3" t="s">
        <v>1405</v>
      </c>
      <c r="W814" s="3" t="s">
        <v>1405</v>
      </c>
      <c r="X814" s="3" t="s">
        <v>1407</v>
      </c>
      <c r="Y814" s="3" t="s">
        <v>1405</v>
      </c>
      <c r="Z814" s="3" t="s">
        <v>1405</v>
      </c>
      <c r="AA814" s="3" t="s">
        <v>1405</v>
      </c>
      <c r="AB814" s="3" t="s">
        <v>1405</v>
      </c>
      <c r="AC814" s="3" t="s">
        <v>1405</v>
      </c>
      <c r="AD814" s="3" t="s">
        <v>1405</v>
      </c>
      <c r="AE814" s="3" t="s">
        <v>1405</v>
      </c>
      <c r="AF814" s="3" t="s">
        <v>1405</v>
      </c>
      <c r="AG814" s="3" t="s">
        <v>1405</v>
      </c>
      <c r="AH814" s="3" t="s">
        <v>1405</v>
      </c>
      <c r="AI814" s="3" t="s">
        <v>1405</v>
      </c>
      <c r="AJ814" s="3" t="s">
        <v>1405</v>
      </c>
      <c r="AK814" s="3" t="s">
        <v>1405</v>
      </c>
      <c r="AL814" s="3" t="s">
        <v>1405</v>
      </c>
      <c r="AM814" s="3" t="s">
        <v>1405</v>
      </c>
      <c r="AN814" s="3" t="s">
        <v>1405</v>
      </c>
      <c r="AO814" s="3" t="s">
        <v>1405</v>
      </c>
      <c r="AP814" s="3" t="s">
        <v>1405</v>
      </c>
      <c r="AQ814" s="3" t="s">
        <v>1405</v>
      </c>
      <c r="AR814" s="3" t="s">
        <v>1405</v>
      </c>
      <c r="AS814" s="3" t="s">
        <v>1405</v>
      </c>
      <c r="AT814" s="3" t="s">
        <v>1407</v>
      </c>
      <c r="AU814" s="3" t="s">
        <v>1405</v>
      </c>
      <c r="AV814" s="3" t="s">
        <v>1405</v>
      </c>
      <c r="AW814" s="3" t="s">
        <v>1405</v>
      </c>
      <c r="AX814" s="3" t="s">
        <v>1405</v>
      </c>
      <c r="AY814" s="3" t="s">
        <v>1405</v>
      </c>
      <c r="AZ814" s="3" t="s">
        <v>1405</v>
      </c>
      <c r="BA814" s="3" t="s">
        <v>1405</v>
      </c>
      <c r="BB814" s="3" t="s">
        <v>1405</v>
      </c>
      <c r="BC814" s="3" t="s">
        <v>1405</v>
      </c>
      <c r="BD814" s="3" t="s">
        <v>1405</v>
      </c>
      <c r="BE814" s="3" t="s">
        <v>1405</v>
      </c>
      <c r="BF814" s="3" t="s">
        <v>1405</v>
      </c>
      <c r="BG814" s="3" t="s">
        <v>1405</v>
      </c>
      <c r="BH814" s="3" t="s">
        <v>1405</v>
      </c>
      <c r="BI814" s="3" t="s">
        <v>1405</v>
      </c>
      <c r="BJ814" s="3" t="s">
        <v>1405</v>
      </c>
      <c r="BK814" s="3" t="s">
        <v>1405</v>
      </c>
      <c r="BL814" s="3" t="s">
        <v>1405</v>
      </c>
      <c r="BM814" s="3" t="s">
        <v>1405</v>
      </c>
      <c r="BN814" s="3" t="s">
        <v>1405</v>
      </c>
      <c r="BO814" s="3" t="s">
        <v>1405</v>
      </c>
      <c r="BP814" s="3" t="s">
        <v>1405</v>
      </c>
      <c r="BQ814" s="3" t="s">
        <v>1405</v>
      </c>
      <c r="BR814" s="3" t="s">
        <v>1405</v>
      </c>
      <c r="BS814" s="3" t="s">
        <v>1405</v>
      </c>
      <c r="BT814" s="3" t="s">
        <v>1405</v>
      </c>
      <c r="BU814" s="3" t="str">
        <f t="shared" si="196"/>
        <v>89. PRODUCE THE CHEMICAL</v>
      </c>
      <c r="BV814" s="3" t="str">
        <f t="shared" si="196"/>
        <v>90. IMPORT THE CHEMICAL</v>
      </c>
      <c r="BW814" s="3" t="str">
        <f t="shared" si="196"/>
        <v/>
      </c>
      <c r="BX814" s="3" t="str">
        <f t="shared" si="196"/>
        <v/>
      </c>
      <c r="BY814" s="3" t="str">
        <f t="shared" si="201"/>
        <v/>
      </c>
      <c r="BZ814" s="3" t="str">
        <f t="shared" si="201"/>
        <v>94. AS A MANUFACTURED IMPURITY</v>
      </c>
      <c r="CA814" s="3" t="str">
        <f t="shared" si="201"/>
        <v/>
      </c>
      <c r="CB814" s="3" t="str">
        <f t="shared" si="201"/>
        <v/>
      </c>
      <c r="CC814" s="3" t="str">
        <f t="shared" si="201"/>
        <v/>
      </c>
      <c r="CD814" s="3" t="str">
        <f t="shared" si="201"/>
        <v/>
      </c>
      <c r="CE814" s="3" t="str">
        <f t="shared" si="201"/>
        <v/>
      </c>
      <c r="CF814" s="3" t="str">
        <f t="shared" si="201"/>
        <v/>
      </c>
      <c r="CG814" s="3" t="str">
        <f t="shared" si="201"/>
        <v/>
      </c>
      <c r="CH814" s="3" t="str">
        <f t="shared" si="201"/>
        <v/>
      </c>
      <c r="CI814" s="3" t="str">
        <f t="shared" si="201"/>
        <v/>
      </c>
      <c r="CJ814" s="3" t="str">
        <f t="shared" si="201"/>
        <v/>
      </c>
      <c r="CK814" s="3" t="str">
        <f t="shared" si="201"/>
        <v/>
      </c>
      <c r="CL814" s="3" t="str">
        <f t="shared" si="199"/>
        <v/>
      </c>
      <c r="CM814" s="3" t="str">
        <f t="shared" si="199"/>
        <v/>
      </c>
      <c r="CN814" s="3" t="str">
        <f t="shared" si="199"/>
        <v/>
      </c>
      <c r="CO814" s="3" t="str">
        <f t="shared" si="199"/>
        <v/>
      </c>
      <c r="CP814" s="3" t="str">
        <f t="shared" si="199"/>
        <v/>
      </c>
      <c r="CQ814" s="3" t="str">
        <f t="shared" si="199"/>
        <v/>
      </c>
      <c r="CR814" s="3" t="str">
        <f t="shared" si="198"/>
        <v/>
      </c>
      <c r="CS814" s="3" t="str">
        <f t="shared" si="197"/>
        <v/>
      </c>
      <c r="CT814" s="3" t="str">
        <f t="shared" si="197"/>
        <v/>
      </c>
      <c r="CU814" s="3" t="str">
        <f t="shared" si="197"/>
        <v/>
      </c>
      <c r="CV814" s="3" t="str">
        <f t="shared" si="197"/>
        <v>116. AS A PROCESS IMPURITY</v>
      </c>
      <c r="CW814" s="3" t="str">
        <f t="shared" si="195"/>
        <v/>
      </c>
      <c r="CX814" s="3" t="str">
        <f t="shared" si="195"/>
        <v/>
      </c>
      <c r="CY814" s="3" t="str">
        <f t="shared" si="195"/>
        <v/>
      </c>
      <c r="CZ814" s="3" t="str">
        <f t="shared" si="195"/>
        <v/>
      </c>
      <c r="DA814" s="3" t="str">
        <f t="shared" si="195"/>
        <v/>
      </c>
      <c r="DB814" s="3" t="str">
        <f t="shared" si="195"/>
        <v/>
      </c>
      <c r="DC814" s="3" t="str">
        <f t="shared" si="195"/>
        <v/>
      </c>
      <c r="DD814" s="3" t="str">
        <f t="shared" si="195"/>
        <v/>
      </c>
      <c r="DE814" s="3" t="str">
        <f t="shared" si="195"/>
        <v/>
      </c>
      <c r="DF814" s="3" t="str">
        <f t="shared" si="195"/>
        <v/>
      </c>
      <c r="DG814" s="3" t="str">
        <f t="shared" ref="DG814:DM877" si="203">IF(BE814="Yes", DG$1,"")</f>
        <v/>
      </c>
      <c r="DH814" s="3" t="str">
        <f t="shared" si="203"/>
        <v/>
      </c>
      <c r="DI814" s="3" t="str">
        <f t="shared" si="203"/>
        <v/>
      </c>
      <c r="DJ814" s="3" t="str">
        <f t="shared" si="202"/>
        <v/>
      </c>
      <c r="DK814" s="3" t="str">
        <f t="shared" si="200"/>
        <v/>
      </c>
      <c r="DL814" s="3" t="str">
        <f t="shared" si="200"/>
        <v/>
      </c>
      <c r="DM814" s="3" t="str">
        <f t="shared" si="200"/>
        <v/>
      </c>
      <c r="DN814" s="3" t="str">
        <f t="shared" si="200"/>
        <v/>
      </c>
      <c r="DO814" s="3" t="str">
        <f t="shared" si="200"/>
        <v/>
      </c>
      <c r="DP814" s="3" t="str">
        <f t="shared" si="200"/>
        <v/>
      </c>
      <c r="DQ814" s="3" t="str">
        <f t="shared" si="200"/>
        <v/>
      </c>
      <c r="DR814" s="3" t="str">
        <f t="shared" si="200"/>
        <v/>
      </c>
      <c r="DS814" s="3" t="str">
        <f t="shared" si="200"/>
        <v/>
      </c>
      <c r="DT814" s="3" t="str">
        <f t="shared" si="189"/>
        <v/>
      </c>
      <c r="DU814" s="3" t="str">
        <f t="shared" si="189"/>
        <v/>
      </c>
      <c r="DV814" s="3" t="str">
        <f t="shared" si="189"/>
        <v/>
      </c>
    </row>
    <row r="815" spans="1:126" ht="75">
      <c r="A815" t="s">
        <v>115</v>
      </c>
      <c r="B815">
        <v>2021</v>
      </c>
      <c r="C815" t="s">
        <v>114</v>
      </c>
      <c r="D815">
        <v>106990</v>
      </c>
      <c r="E815" s="31">
        <v>1321220213084</v>
      </c>
      <c r="F815" t="s">
        <v>1099</v>
      </c>
      <c r="G815">
        <v>324110</v>
      </c>
      <c r="H815" t="s">
        <v>1100</v>
      </c>
      <c r="I815" t="s">
        <v>1101</v>
      </c>
      <c r="J815" t="s">
        <v>1102</v>
      </c>
      <c r="K815" t="s">
        <v>155</v>
      </c>
      <c r="L815">
        <v>90744</v>
      </c>
      <c r="M815" s="3" t="str">
        <f t="shared" si="192"/>
        <v>89. PRODUCE THE CHEMICAL, 91. ON-SITE USE OF THE CHEMICAL</v>
      </c>
      <c r="N815" s="3" t="s">
        <v>1419</v>
      </c>
      <c r="O815" s="3" t="s">
        <v>1410</v>
      </c>
      <c r="P815">
        <v>59</v>
      </c>
      <c r="Q815">
        <v>190</v>
      </c>
      <c r="R815">
        <v>249</v>
      </c>
      <c r="S815" s="3" t="s">
        <v>1407</v>
      </c>
      <c r="T815" s="3" t="s">
        <v>1405</v>
      </c>
      <c r="U815" s="3" t="s">
        <v>1407</v>
      </c>
      <c r="V815" s="3" t="s">
        <v>1405</v>
      </c>
      <c r="W815" s="3" t="s">
        <v>1405</v>
      </c>
      <c r="X815" s="3" t="s">
        <v>1405</v>
      </c>
      <c r="Y815" s="3" t="s">
        <v>1405</v>
      </c>
      <c r="Z815" s="3" t="s">
        <v>1405</v>
      </c>
      <c r="AA815" s="3" t="s">
        <v>1405</v>
      </c>
      <c r="AB815" s="3" t="s">
        <v>1405</v>
      </c>
      <c r="AC815" s="3" t="s">
        <v>1405</v>
      </c>
      <c r="AD815" s="3" t="s">
        <v>1405</v>
      </c>
      <c r="AE815" s="3" t="s">
        <v>1405</v>
      </c>
      <c r="AF815" s="3" t="s">
        <v>1405</v>
      </c>
      <c r="AG815" s="3" t="s">
        <v>1405</v>
      </c>
      <c r="AH815" s="3" t="s">
        <v>1405</v>
      </c>
      <c r="AI815" s="3" t="s">
        <v>1405</v>
      </c>
      <c r="AJ815" s="3" t="s">
        <v>1405</v>
      </c>
      <c r="AK815" s="3" t="s">
        <v>1405</v>
      </c>
      <c r="AL815" s="3" t="s">
        <v>1405</v>
      </c>
      <c r="AM815" s="3" t="s">
        <v>1405</v>
      </c>
      <c r="AN815" s="3" t="s">
        <v>1405</v>
      </c>
      <c r="AO815" s="3" t="s">
        <v>1405</v>
      </c>
      <c r="AP815" s="3" t="s">
        <v>1405</v>
      </c>
      <c r="AQ815" s="3" t="s">
        <v>1405</v>
      </c>
      <c r="AR815" s="3" t="s">
        <v>1405</v>
      </c>
      <c r="AS815" s="3" t="s">
        <v>1405</v>
      </c>
      <c r="AT815" s="3" t="s">
        <v>1405</v>
      </c>
      <c r="AU815" s="3" t="s">
        <v>1405</v>
      </c>
      <c r="AV815" s="3" t="s">
        <v>1405</v>
      </c>
      <c r="AW815" s="3" t="s">
        <v>1405</v>
      </c>
      <c r="AX815" s="3" t="s">
        <v>1405</v>
      </c>
      <c r="AY815" s="3" t="s">
        <v>1405</v>
      </c>
      <c r="AZ815" s="3" t="s">
        <v>1405</v>
      </c>
      <c r="BA815" s="3" t="s">
        <v>1405</v>
      </c>
      <c r="BB815" s="3" t="s">
        <v>1405</v>
      </c>
      <c r="BC815" s="3" t="s">
        <v>1405</v>
      </c>
      <c r="BD815" s="3" t="s">
        <v>1405</v>
      </c>
      <c r="BE815" s="3" t="s">
        <v>1405</v>
      </c>
      <c r="BF815" s="3" t="s">
        <v>1405</v>
      </c>
      <c r="BG815" s="3" t="s">
        <v>1405</v>
      </c>
      <c r="BH815" s="3" t="s">
        <v>1405</v>
      </c>
      <c r="BI815" s="3" t="s">
        <v>1405</v>
      </c>
      <c r="BJ815" s="3" t="s">
        <v>1405</v>
      </c>
      <c r="BK815" s="3" t="s">
        <v>1405</v>
      </c>
      <c r="BL815" s="3" t="s">
        <v>1405</v>
      </c>
      <c r="BM815" s="3" t="s">
        <v>1405</v>
      </c>
      <c r="BN815" s="3" t="s">
        <v>1405</v>
      </c>
      <c r="BO815" s="3" t="s">
        <v>1405</v>
      </c>
      <c r="BP815" s="3" t="s">
        <v>1405</v>
      </c>
      <c r="BQ815" s="3" t="s">
        <v>1405</v>
      </c>
      <c r="BR815" s="3" t="s">
        <v>1405</v>
      </c>
      <c r="BS815" s="3" t="s">
        <v>1405</v>
      </c>
      <c r="BT815" s="3" t="s">
        <v>1405</v>
      </c>
      <c r="BU815" s="3" t="str">
        <f t="shared" si="196"/>
        <v>89. PRODUCE THE CHEMICAL</v>
      </c>
      <c r="BV815" s="3" t="str">
        <f t="shared" si="196"/>
        <v/>
      </c>
      <c r="BW815" s="3" t="str">
        <f t="shared" si="196"/>
        <v>91. ON-SITE USE OF THE CHEMICAL</v>
      </c>
      <c r="BX815" s="3" t="str">
        <f t="shared" si="196"/>
        <v/>
      </c>
      <c r="BY815" s="3" t="str">
        <f t="shared" si="201"/>
        <v/>
      </c>
      <c r="BZ815" s="3" t="str">
        <f t="shared" si="201"/>
        <v/>
      </c>
      <c r="CA815" s="3" t="str">
        <f t="shared" si="201"/>
        <v/>
      </c>
      <c r="CB815" s="3" t="str">
        <f t="shared" si="201"/>
        <v/>
      </c>
      <c r="CC815" s="3" t="str">
        <f t="shared" si="201"/>
        <v/>
      </c>
      <c r="CD815" s="3" t="str">
        <f t="shared" si="201"/>
        <v/>
      </c>
      <c r="CE815" s="3" t="str">
        <f t="shared" si="201"/>
        <v/>
      </c>
      <c r="CF815" s="3" t="str">
        <f t="shared" si="201"/>
        <v/>
      </c>
      <c r="CG815" s="3" t="str">
        <f t="shared" si="201"/>
        <v/>
      </c>
      <c r="CH815" s="3" t="str">
        <f t="shared" si="201"/>
        <v/>
      </c>
      <c r="CI815" s="3" t="str">
        <f t="shared" si="201"/>
        <v/>
      </c>
      <c r="CJ815" s="3" t="str">
        <f t="shared" si="201"/>
        <v/>
      </c>
      <c r="CK815" s="3" t="str">
        <f t="shared" si="201"/>
        <v/>
      </c>
      <c r="CL815" s="3" t="str">
        <f t="shared" si="199"/>
        <v/>
      </c>
      <c r="CM815" s="3" t="str">
        <f t="shared" si="199"/>
        <v/>
      </c>
      <c r="CN815" s="3" t="str">
        <f t="shared" si="199"/>
        <v/>
      </c>
      <c r="CO815" s="3" t="str">
        <f t="shared" si="199"/>
        <v/>
      </c>
      <c r="CP815" s="3" t="str">
        <f t="shared" si="199"/>
        <v/>
      </c>
      <c r="CQ815" s="3" t="str">
        <f t="shared" si="199"/>
        <v/>
      </c>
      <c r="CR815" s="3" t="str">
        <f t="shared" si="198"/>
        <v/>
      </c>
      <c r="CS815" s="3" t="str">
        <f t="shared" si="197"/>
        <v/>
      </c>
      <c r="CT815" s="3" t="str">
        <f t="shared" si="197"/>
        <v/>
      </c>
      <c r="CU815" s="3" t="str">
        <f t="shared" si="197"/>
        <v/>
      </c>
      <c r="CV815" s="3" t="str">
        <f t="shared" si="197"/>
        <v/>
      </c>
      <c r="CW815" s="3" t="str">
        <f t="shared" si="197"/>
        <v/>
      </c>
      <c r="CX815" s="3" t="str">
        <f t="shared" si="197"/>
        <v/>
      </c>
      <c r="CY815" s="3" t="str">
        <f t="shared" si="197"/>
        <v/>
      </c>
      <c r="CZ815" s="3" t="str">
        <f t="shared" si="197"/>
        <v/>
      </c>
      <c r="DA815" s="3" t="str">
        <f t="shared" si="197"/>
        <v/>
      </c>
      <c r="DB815" s="3" t="str">
        <f t="shared" si="197"/>
        <v/>
      </c>
      <c r="DC815" s="3" t="str">
        <f t="shared" si="197"/>
        <v/>
      </c>
      <c r="DD815" s="3" t="str">
        <f t="shared" si="197"/>
        <v/>
      </c>
      <c r="DE815" s="3" t="str">
        <f t="shared" si="197"/>
        <v/>
      </c>
      <c r="DF815" s="3" t="str">
        <f t="shared" si="197"/>
        <v/>
      </c>
      <c r="DG815" s="3" t="str">
        <f t="shared" si="203"/>
        <v/>
      </c>
      <c r="DH815" s="3" t="str">
        <f t="shared" si="203"/>
        <v/>
      </c>
      <c r="DI815" s="3" t="str">
        <f t="shared" si="203"/>
        <v/>
      </c>
      <c r="DJ815" s="3" t="str">
        <f t="shared" si="202"/>
        <v/>
      </c>
      <c r="DK815" s="3" t="str">
        <f t="shared" si="200"/>
        <v/>
      </c>
      <c r="DL815" s="3" t="str">
        <f t="shared" si="200"/>
        <v/>
      </c>
      <c r="DM815" s="3" t="str">
        <f t="shared" si="200"/>
        <v/>
      </c>
      <c r="DN815" s="3" t="str">
        <f t="shared" si="200"/>
        <v/>
      </c>
      <c r="DO815" s="3" t="str">
        <f t="shared" si="200"/>
        <v/>
      </c>
      <c r="DP815" s="3" t="str">
        <f t="shared" si="200"/>
        <v/>
      </c>
      <c r="DQ815" s="3" t="str">
        <f t="shared" si="200"/>
        <v/>
      </c>
      <c r="DR815" s="3" t="str">
        <f t="shared" si="200"/>
        <v/>
      </c>
      <c r="DS815" s="3" t="str">
        <f t="shared" si="200"/>
        <v/>
      </c>
      <c r="DT815" s="3" t="str">
        <f t="shared" si="189"/>
        <v/>
      </c>
      <c r="DU815" s="3" t="str">
        <f t="shared" si="189"/>
        <v/>
      </c>
      <c r="DV815" s="3" t="str">
        <f t="shared" si="189"/>
        <v/>
      </c>
    </row>
    <row r="816" spans="1:126" ht="30">
      <c r="A816" t="s">
        <v>115</v>
      </c>
      <c r="B816">
        <v>2016</v>
      </c>
      <c r="C816" t="s">
        <v>114</v>
      </c>
      <c r="D816">
        <v>106990</v>
      </c>
      <c r="E816" s="31">
        <v>1316215562036</v>
      </c>
      <c r="F816" t="s">
        <v>1103</v>
      </c>
      <c r="G816">
        <v>424710</v>
      </c>
      <c r="H816" t="s">
        <v>1104</v>
      </c>
      <c r="I816" t="s">
        <v>1105</v>
      </c>
      <c r="J816" t="s">
        <v>1106</v>
      </c>
      <c r="K816" t="s">
        <v>148</v>
      </c>
      <c r="L816">
        <v>77627</v>
      </c>
      <c r="M816" s="3" t="str">
        <f t="shared" si="192"/>
        <v>89. PRODUCE THE CHEMICAL, 93. AS A BYPRODUCT, 115. REPACKAGING</v>
      </c>
      <c r="N816" s="3" t="s">
        <v>58</v>
      </c>
      <c r="O816" s="3" t="s">
        <v>1417</v>
      </c>
      <c r="P816">
        <v>110</v>
      </c>
      <c r="Q816">
        <v>2100</v>
      </c>
      <c r="R816">
        <v>2210</v>
      </c>
      <c r="S816" s="3" t="s">
        <v>1407</v>
      </c>
      <c r="T816" s="3" t="s">
        <v>1405</v>
      </c>
      <c r="U816" s="3" t="s">
        <v>1405</v>
      </c>
      <c r="V816" s="3" t="s">
        <v>1405</v>
      </c>
      <c r="W816" s="3" t="s">
        <v>1407</v>
      </c>
      <c r="X816" s="3" t="s">
        <v>1405</v>
      </c>
      <c r="Y816" s="3" t="s">
        <v>1405</v>
      </c>
      <c r="AE816" s="3" t="s">
        <v>1405</v>
      </c>
      <c r="AR816" s="3" t="s">
        <v>1405</v>
      </c>
      <c r="AS816" s="3" t="s">
        <v>1407</v>
      </c>
      <c r="AT816" s="3" t="s">
        <v>1405</v>
      </c>
      <c r="AV816" s="3" t="s">
        <v>1405</v>
      </c>
      <c r="BD816" s="3" t="s">
        <v>1405</v>
      </c>
      <c r="BK816" s="3" t="s">
        <v>1405</v>
      </c>
      <c r="BU816" s="3" t="str">
        <f t="shared" si="196"/>
        <v>89. PRODUCE THE CHEMICAL</v>
      </c>
      <c r="BV816" s="3" t="str">
        <f t="shared" si="196"/>
        <v/>
      </c>
      <c r="BW816" s="3" t="str">
        <f t="shared" si="196"/>
        <v/>
      </c>
      <c r="BX816" s="3" t="str">
        <f t="shared" si="196"/>
        <v/>
      </c>
      <c r="BY816" s="3" t="str">
        <f t="shared" si="201"/>
        <v>93. AS A BYPRODUCT</v>
      </c>
      <c r="BZ816" s="3" t="str">
        <f t="shared" si="201"/>
        <v/>
      </c>
      <c r="CA816" s="3" t="str">
        <f t="shared" si="201"/>
        <v/>
      </c>
      <c r="CB816" s="3" t="str">
        <f t="shared" si="201"/>
        <v/>
      </c>
      <c r="CC816" s="3" t="str">
        <f t="shared" si="201"/>
        <v/>
      </c>
      <c r="CD816" s="3" t="str">
        <f t="shared" si="201"/>
        <v/>
      </c>
      <c r="CE816" s="3" t="str">
        <f t="shared" si="201"/>
        <v/>
      </c>
      <c r="CF816" s="3" t="str">
        <f t="shared" si="201"/>
        <v/>
      </c>
      <c r="CG816" s="3" t="str">
        <f t="shared" si="201"/>
        <v/>
      </c>
      <c r="CH816" s="3" t="str">
        <f t="shared" si="201"/>
        <v/>
      </c>
      <c r="CI816" s="3" t="str">
        <f t="shared" si="201"/>
        <v/>
      </c>
      <c r="CJ816" s="3" t="str">
        <f t="shared" si="201"/>
        <v/>
      </c>
      <c r="CK816" s="3" t="str">
        <f t="shared" si="201"/>
        <v/>
      </c>
      <c r="CL816" s="3" t="str">
        <f t="shared" si="199"/>
        <v/>
      </c>
      <c r="CM816" s="3" t="str">
        <f t="shared" si="199"/>
        <v/>
      </c>
      <c r="CN816" s="3" t="str">
        <f t="shared" si="199"/>
        <v/>
      </c>
      <c r="CO816" s="3" t="str">
        <f t="shared" si="199"/>
        <v/>
      </c>
      <c r="CP816" s="3" t="str">
        <f t="shared" si="199"/>
        <v/>
      </c>
      <c r="CQ816" s="3" t="str">
        <f t="shared" si="199"/>
        <v/>
      </c>
      <c r="CR816" s="3" t="str">
        <f t="shared" si="198"/>
        <v/>
      </c>
      <c r="CS816" s="3" t="str">
        <f t="shared" si="197"/>
        <v/>
      </c>
      <c r="CT816" s="3" t="str">
        <f t="shared" si="197"/>
        <v/>
      </c>
      <c r="CU816" s="3" t="str">
        <f t="shared" si="197"/>
        <v>115. REPACKAGING</v>
      </c>
      <c r="CV816" s="3" t="str">
        <f t="shared" si="197"/>
        <v/>
      </c>
      <c r="CW816" s="3" t="str">
        <f t="shared" si="197"/>
        <v/>
      </c>
      <c r="CX816" s="3" t="str">
        <f t="shared" si="197"/>
        <v/>
      </c>
      <c r="CY816" s="3" t="str">
        <f t="shared" si="197"/>
        <v/>
      </c>
      <c r="CZ816" s="3" t="str">
        <f t="shared" si="197"/>
        <v/>
      </c>
      <c r="DA816" s="3" t="str">
        <f t="shared" si="197"/>
        <v/>
      </c>
      <c r="DB816" s="3" t="str">
        <f t="shared" si="197"/>
        <v/>
      </c>
      <c r="DC816" s="3" t="str">
        <f t="shared" si="197"/>
        <v/>
      </c>
      <c r="DD816" s="3" t="str">
        <f t="shared" si="197"/>
        <v/>
      </c>
      <c r="DE816" s="3" t="str">
        <f t="shared" si="197"/>
        <v/>
      </c>
      <c r="DF816" s="3" t="str">
        <f t="shared" si="197"/>
        <v/>
      </c>
      <c r="DG816" s="3" t="str">
        <f t="shared" si="203"/>
        <v/>
      </c>
      <c r="DH816" s="3" t="str">
        <f t="shared" si="203"/>
        <v/>
      </c>
      <c r="DI816" s="3" t="str">
        <f t="shared" si="203"/>
        <v/>
      </c>
      <c r="DJ816" s="3" t="str">
        <f t="shared" si="202"/>
        <v/>
      </c>
      <c r="DK816" s="3" t="str">
        <f t="shared" si="200"/>
        <v/>
      </c>
      <c r="DL816" s="3" t="str">
        <f t="shared" si="200"/>
        <v/>
      </c>
      <c r="DM816" s="3" t="str">
        <f t="shared" si="200"/>
        <v/>
      </c>
      <c r="DN816" s="3" t="str">
        <f t="shared" si="200"/>
        <v/>
      </c>
      <c r="DO816" s="3" t="str">
        <f t="shared" si="200"/>
        <v/>
      </c>
      <c r="DP816" s="3" t="str">
        <f t="shared" si="200"/>
        <v/>
      </c>
      <c r="DQ816" s="3" t="str">
        <f t="shared" si="200"/>
        <v/>
      </c>
      <c r="DR816" s="3" t="str">
        <f t="shared" si="200"/>
        <v/>
      </c>
      <c r="DS816" s="3" t="str">
        <f t="shared" si="200"/>
        <v/>
      </c>
      <c r="DT816" s="3" t="str">
        <f t="shared" si="189"/>
        <v/>
      </c>
      <c r="DU816" s="3" t="str">
        <f t="shared" si="189"/>
        <v/>
      </c>
      <c r="DV816" s="3" t="str">
        <f t="shared" si="189"/>
        <v/>
      </c>
    </row>
    <row r="817" spans="1:126" ht="30">
      <c r="A817" t="s">
        <v>115</v>
      </c>
      <c r="B817">
        <v>2017</v>
      </c>
      <c r="C817" t="s">
        <v>114</v>
      </c>
      <c r="D817">
        <v>106990</v>
      </c>
      <c r="E817" s="31">
        <v>1317216410860</v>
      </c>
      <c r="F817" t="s">
        <v>1103</v>
      </c>
      <c r="G817">
        <v>424710</v>
      </c>
      <c r="H817" t="s">
        <v>1104</v>
      </c>
      <c r="I817" t="s">
        <v>1105</v>
      </c>
      <c r="J817" t="s">
        <v>1106</v>
      </c>
      <c r="K817" t="s">
        <v>148</v>
      </c>
      <c r="L817">
        <v>77627</v>
      </c>
      <c r="M817" s="3" t="str">
        <f t="shared" si="192"/>
        <v>89. PRODUCE THE CHEMICAL, 93. AS A BYPRODUCT, 115. REPACKAGING</v>
      </c>
      <c r="N817" s="3" t="s">
        <v>58</v>
      </c>
      <c r="O817" s="3" t="s">
        <v>1417</v>
      </c>
      <c r="P817">
        <v>4</v>
      </c>
      <c r="Q817">
        <v>1200</v>
      </c>
      <c r="R817">
        <v>1204</v>
      </c>
      <c r="S817" s="3" t="s">
        <v>1407</v>
      </c>
      <c r="T817" s="3" t="s">
        <v>1405</v>
      </c>
      <c r="U817" s="3" t="s">
        <v>1405</v>
      </c>
      <c r="V817" s="3" t="s">
        <v>1405</v>
      </c>
      <c r="W817" s="3" t="s">
        <v>1407</v>
      </c>
      <c r="X817" s="3" t="s">
        <v>1405</v>
      </c>
      <c r="Y817" s="3" t="s">
        <v>1405</v>
      </c>
      <c r="AE817" s="3" t="s">
        <v>1405</v>
      </c>
      <c r="AR817" s="3" t="s">
        <v>1405</v>
      </c>
      <c r="AS817" s="3" t="s">
        <v>1407</v>
      </c>
      <c r="AT817" s="3" t="s">
        <v>1405</v>
      </c>
      <c r="AV817" s="3" t="s">
        <v>1405</v>
      </c>
      <c r="BD817" s="3" t="s">
        <v>1405</v>
      </c>
      <c r="BK817" s="3" t="s">
        <v>1405</v>
      </c>
      <c r="BU817" s="3" t="str">
        <f t="shared" si="196"/>
        <v>89. PRODUCE THE CHEMICAL</v>
      </c>
      <c r="BV817" s="3" t="str">
        <f t="shared" si="196"/>
        <v/>
      </c>
      <c r="BW817" s="3" t="str">
        <f t="shared" si="196"/>
        <v/>
      </c>
      <c r="BX817" s="3" t="str">
        <f t="shared" si="196"/>
        <v/>
      </c>
      <c r="BY817" s="3" t="str">
        <f t="shared" si="201"/>
        <v>93. AS A BYPRODUCT</v>
      </c>
      <c r="BZ817" s="3" t="str">
        <f t="shared" si="201"/>
        <v/>
      </c>
      <c r="CA817" s="3" t="str">
        <f t="shared" si="201"/>
        <v/>
      </c>
      <c r="CB817" s="3" t="str">
        <f t="shared" si="201"/>
        <v/>
      </c>
      <c r="CC817" s="3" t="str">
        <f t="shared" si="201"/>
        <v/>
      </c>
      <c r="CD817" s="3" t="str">
        <f t="shared" si="201"/>
        <v/>
      </c>
      <c r="CE817" s="3" t="str">
        <f t="shared" si="201"/>
        <v/>
      </c>
      <c r="CF817" s="3" t="str">
        <f t="shared" si="201"/>
        <v/>
      </c>
      <c r="CG817" s="3" t="str">
        <f t="shared" si="201"/>
        <v/>
      </c>
      <c r="CH817" s="3" t="str">
        <f t="shared" si="201"/>
        <v/>
      </c>
      <c r="CI817" s="3" t="str">
        <f t="shared" si="201"/>
        <v/>
      </c>
      <c r="CJ817" s="3" t="str">
        <f t="shared" si="201"/>
        <v/>
      </c>
      <c r="CK817" s="3" t="str">
        <f t="shared" si="201"/>
        <v/>
      </c>
      <c r="CL817" s="3" t="str">
        <f t="shared" si="199"/>
        <v/>
      </c>
      <c r="CM817" s="3" t="str">
        <f t="shared" si="199"/>
        <v/>
      </c>
      <c r="CN817" s="3" t="str">
        <f t="shared" si="199"/>
        <v/>
      </c>
      <c r="CO817" s="3" t="str">
        <f t="shared" si="199"/>
        <v/>
      </c>
      <c r="CP817" s="3" t="str">
        <f t="shared" si="199"/>
        <v/>
      </c>
      <c r="CQ817" s="3" t="str">
        <f t="shared" si="199"/>
        <v/>
      </c>
      <c r="CR817" s="3" t="str">
        <f t="shared" si="198"/>
        <v/>
      </c>
      <c r="CS817" s="3" t="str">
        <f t="shared" si="197"/>
        <v/>
      </c>
      <c r="CT817" s="3" t="str">
        <f t="shared" si="197"/>
        <v/>
      </c>
      <c r="CU817" s="3" t="str">
        <f t="shared" si="197"/>
        <v>115. REPACKAGING</v>
      </c>
      <c r="CV817" s="3" t="str">
        <f t="shared" si="197"/>
        <v/>
      </c>
      <c r="CW817" s="3" t="str">
        <f t="shared" si="197"/>
        <v/>
      </c>
      <c r="CX817" s="3" t="str">
        <f t="shared" si="197"/>
        <v/>
      </c>
      <c r="CY817" s="3" t="str">
        <f t="shared" si="197"/>
        <v/>
      </c>
      <c r="CZ817" s="3" t="str">
        <f t="shared" si="197"/>
        <v/>
      </c>
      <c r="DA817" s="3" t="str">
        <f t="shared" si="197"/>
        <v/>
      </c>
      <c r="DB817" s="3" t="str">
        <f t="shared" si="197"/>
        <v/>
      </c>
      <c r="DC817" s="3" t="str">
        <f t="shared" si="197"/>
        <v/>
      </c>
      <c r="DD817" s="3" t="str">
        <f t="shared" si="197"/>
        <v/>
      </c>
      <c r="DE817" s="3" t="str">
        <f t="shared" si="197"/>
        <v/>
      </c>
      <c r="DF817" s="3" t="str">
        <f t="shared" si="197"/>
        <v/>
      </c>
      <c r="DG817" s="3" t="str">
        <f t="shared" si="203"/>
        <v/>
      </c>
      <c r="DH817" s="3" t="str">
        <f t="shared" si="203"/>
        <v/>
      </c>
      <c r="DI817" s="3" t="str">
        <f t="shared" si="203"/>
        <v/>
      </c>
      <c r="DJ817" s="3" t="str">
        <f t="shared" si="202"/>
        <v/>
      </c>
      <c r="DK817" s="3" t="str">
        <f t="shared" si="200"/>
        <v/>
      </c>
      <c r="DL817" s="3" t="str">
        <f t="shared" si="200"/>
        <v/>
      </c>
      <c r="DM817" s="3" t="str">
        <f t="shared" si="200"/>
        <v/>
      </c>
      <c r="DN817" s="3" t="str">
        <f t="shared" si="200"/>
        <v/>
      </c>
      <c r="DO817" s="3" t="str">
        <f t="shared" si="200"/>
        <v/>
      </c>
      <c r="DP817" s="3" t="str">
        <f t="shared" si="200"/>
        <v/>
      </c>
      <c r="DQ817" s="3" t="str">
        <f t="shared" si="200"/>
        <v/>
      </c>
      <c r="DR817" s="3" t="str">
        <f t="shared" si="200"/>
        <v/>
      </c>
      <c r="DS817" s="3" t="str">
        <f t="shared" si="200"/>
        <v/>
      </c>
      <c r="DT817" s="3" t="str">
        <f t="shared" si="189"/>
        <v/>
      </c>
      <c r="DU817" s="3" t="str">
        <f t="shared" si="189"/>
        <v/>
      </c>
      <c r="DV817" s="3" t="str">
        <f t="shared" si="189"/>
        <v/>
      </c>
    </row>
    <row r="818" spans="1:126" ht="45">
      <c r="A818" t="s">
        <v>115</v>
      </c>
      <c r="B818">
        <v>2018</v>
      </c>
      <c r="C818" t="s">
        <v>114</v>
      </c>
      <c r="D818">
        <v>106990</v>
      </c>
      <c r="E818" s="31">
        <v>1318217178680</v>
      </c>
      <c r="F818" t="s">
        <v>1103</v>
      </c>
      <c r="G818">
        <v>424710</v>
      </c>
      <c r="H818" t="s">
        <v>1104</v>
      </c>
      <c r="I818" t="s">
        <v>1105</v>
      </c>
      <c r="J818" t="s">
        <v>1106</v>
      </c>
      <c r="K818" t="s">
        <v>148</v>
      </c>
      <c r="L818">
        <v>77627</v>
      </c>
      <c r="M818" s="3" t="str">
        <f t="shared" si="192"/>
        <v>89. PRODUCE THE CHEMICAL, 93. AS A BYPRODUCT, 115. REPACKAGING</v>
      </c>
      <c r="N818" s="3" t="s">
        <v>58</v>
      </c>
      <c r="O818" s="3" t="s">
        <v>1417</v>
      </c>
      <c r="P818">
        <v>11</v>
      </c>
      <c r="Q818">
        <v>1100</v>
      </c>
      <c r="R818">
        <v>1111</v>
      </c>
      <c r="S818" s="3" t="s">
        <v>1407</v>
      </c>
      <c r="T818" s="3" t="s">
        <v>1405</v>
      </c>
      <c r="U818" s="3" t="s">
        <v>1405</v>
      </c>
      <c r="V818" s="3" t="s">
        <v>1405</v>
      </c>
      <c r="W818" s="3" t="s">
        <v>1407</v>
      </c>
      <c r="X818" s="3" t="s">
        <v>1405</v>
      </c>
      <c r="Y818" s="3" t="s">
        <v>1405</v>
      </c>
      <c r="Z818" s="3" t="s">
        <v>1405</v>
      </c>
      <c r="AA818" s="3" t="s">
        <v>1405</v>
      </c>
      <c r="AB818" s="3" t="s">
        <v>1405</v>
      </c>
      <c r="AC818" s="3" t="s">
        <v>1405</v>
      </c>
      <c r="AD818" s="3" t="s">
        <v>1405</v>
      </c>
      <c r="AE818" s="3" t="s">
        <v>1405</v>
      </c>
      <c r="AF818" s="3" t="s">
        <v>1405</v>
      </c>
      <c r="AG818" s="3" t="s">
        <v>1405</v>
      </c>
      <c r="AH818" s="3" t="s">
        <v>1405</v>
      </c>
      <c r="AI818" s="3" t="s">
        <v>1405</v>
      </c>
      <c r="AJ818" s="3" t="s">
        <v>1405</v>
      </c>
      <c r="AK818" s="3" t="s">
        <v>1405</v>
      </c>
      <c r="AL818" s="3" t="s">
        <v>1405</v>
      </c>
      <c r="AM818" s="3" t="s">
        <v>1405</v>
      </c>
      <c r="AN818" s="3" t="s">
        <v>1405</v>
      </c>
      <c r="AO818" s="3" t="s">
        <v>1405</v>
      </c>
      <c r="AP818" s="3" t="s">
        <v>1405</v>
      </c>
      <c r="AQ818" s="3" t="s">
        <v>1405</v>
      </c>
      <c r="AR818" s="3" t="s">
        <v>1405</v>
      </c>
      <c r="AS818" s="3" t="s">
        <v>1407</v>
      </c>
      <c r="AT818" s="3" t="s">
        <v>1405</v>
      </c>
      <c r="AU818" s="3" t="s">
        <v>1405</v>
      </c>
      <c r="AV818" s="3" t="s">
        <v>1405</v>
      </c>
      <c r="AW818" s="3" t="s">
        <v>1405</v>
      </c>
      <c r="AX818" s="3" t="s">
        <v>1405</v>
      </c>
      <c r="AY818" s="3" t="s">
        <v>1405</v>
      </c>
      <c r="AZ818" s="3" t="s">
        <v>1405</v>
      </c>
      <c r="BA818" s="3" t="s">
        <v>1405</v>
      </c>
      <c r="BB818" s="3" t="s">
        <v>1405</v>
      </c>
      <c r="BC818" s="3" t="s">
        <v>1405</v>
      </c>
      <c r="BD818" s="3" t="s">
        <v>1405</v>
      </c>
      <c r="BE818" s="3" t="s">
        <v>1405</v>
      </c>
      <c r="BF818" s="3" t="s">
        <v>1405</v>
      </c>
      <c r="BG818" s="3" t="s">
        <v>1405</v>
      </c>
      <c r="BH818" s="3" t="s">
        <v>1405</v>
      </c>
      <c r="BI818" s="3" t="s">
        <v>1405</v>
      </c>
      <c r="BJ818" s="3" t="s">
        <v>1405</v>
      </c>
      <c r="BK818" s="3" t="s">
        <v>1405</v>
      </c>
      <c r="BL818" s="3" t="s">
        <v>1405</v>
      </c>
      <c r="BM818" s="3" t="s">
        <v>1405</v>
      </c>
      <c r="BN818" s="3" t="s">
        <v>1405</v>
      </c>
      <c r="BO818" s="3" t="s">
        <v>1405</v>
      </c>
      <c r="BP818" s="3" t="s">
        <v>1405</v>
      </c>
      <c r="BQ818" s="3" t="s">
        <v>1405</v>
      </c>
      <c r="BR818" s="3" t="s">
        <v>1405</v>
      </c>
      <c r="BS818" s="3" t="s">
        <v>1405</v>
      </c>
      <c r="BT818" s="3" t="s">
        <v>1405</v>
      </c>
      <c r="BU818" s="3" t="str">
        <f t="shared" si="196"/>
        <v>89. PRODUCE THE CHEMICAL</v>
      </c>
      <c r="BV818" s="3" t="str">
        <f t="shared" si="196"/>
        <v/>
      </c>
      <c r="BW818" s="3" t="str">
        <f t="shared" si="196"/>
        <v/>
      </c>
      <c r="BX818" s="3" t="str">
        <f t="shared" si="196"/>
        <v/>
      </c>
      <c r="BY818" s="3" t="str">
        <f t="shared" si="201"/>
        <v>93. AS A BYPRODUCT</v>
      </c>
      <c r="BZ818" s="3" t="str">
        <f t="shared" si="201"/>
        <v/>
      </c>
      <c r="CA818" s="3" t="str">
        <f t="shared" si="201"/>
        <v/>
      </c>
      <c r="CB818" s="3" t="str">
        <f t="shared" si="201"/>
        <v/>
      </c>
      <c r="CC818" s="3" t="str">
        <f t="shared" si="201"/>
        <v/>
      </c>
      <c r="CD818" s="3" t="str">
        <f t="shared" si="201"/>
        <v/>
      </c>
      <c r="CE818" s="3" t="str">
        <f t="shared" si="201"/>
        <v/>
      </c>
      <c r="CF818" s="3" t="str">
        <f t="shared" si="201"/>
        <v/>
      </c>
      <c r="CG818" s="3" t="str">
        <f t="shared" si="201"/>
        <v/>
      </c>
      <c r="CH818" s="3" t="str">
        <f t="shared" si="201"/>
        <v/>
      </c>
      <c r="CI818" s="3" t="str">
        <f t="shared" si="201"/>
        <v/>
      </c>
      <c r="CJ818" s="3" t="str">
        <f t="shared" si="201"/>
        <v/>
      </c>
      <c r="CK818" s="3" t="str">
        <f t="shared" si="201"/>
        <v/>
      </c>
      <c r="CL818" s="3" t="str">
        <f t="shared" si="199"/>
        <v/>
      </c>
      <c r="CM818" s="3" t="str">
        <f t="shared" si="199"/>
        <v/>
      </c>
      <c r="CN818" s="3" t="str">
        <f t="shared" si="199"/>
        <v/>
      </c>
      <c r="CO818" s="3" t="str">
        <f t="shared" si="199"/>
        <v/>
      </c>
      <c r="CP818" s="3" t="str">
        <f t="shared" si="199"/>
        <v/>
      </c>
      <c r="CQ818" s="3" t="str">
        <f t="shared" si="199"/>
        <v/>
      </c>
      <c r="CR818" s="3" t="str">
        <f t="shared" si="198"/>
        <v/>
      </c>
      <c r="CS818" s="3" t="str">
        <f t="shared" si="197"/>
        <v/>
      </c>
      <c r="CT818" s="3" t="str">
        <f t="shared" si="197"/>
        <v/>
      </c>
      <c r="CU818" s="3" t="str">
        <f t="shared" si="197"/>
        <v>115. REPACKAGING</v>
      </c>
      <c r="CV818" s="3" t="str">
        <f t="shared" si="197"/>
        <v/>
      </c>
      <c r="CW818" s="3" t="str">
        <f t="shared" si="197"/>
        <v/>
      </c>
      <c r="CX818" s="3" t="str">
        <f t="shared" si="197"/>
        <v/>
      </c>
      <c r="CY818" s="3" t="str">
        <f t="shared" si="197"/>
        <v/>
      </c>
      <c r="CZ818" s="3" t="str">
        <f t="shared" si="197"/>
        <v/>
      </c>
      <c r="DA818" s="3" t="str">
        <f t="shared" si="197"/>
        <v/>
      </c>
      <c r="DB818" s="3" t="str">
        <f t="shared" si="197"/>
        <v/>
      </c>
      <c r="DC818" s="3" t="str">
        <f t="shared" si="197"/>
        <v/>
      </c>
      <c r="DD818" s="3" t="str">
        <f t="shared" si="197"/>
        <v/>
      </c>
      <c r="DE818" s="3" t="str">
        <f t="shared" si="197"/>
        <v/>
      </c>
      <c r="DF818" s="3" t="str">
        <f t="shared" si="197"/>
        <v/>
      </c>
      <c r="DG818" s="3" t="str">
        <f t="shared" si="203"/>
        <v/>
      </c>
      <c r="DH818" s="3" t="str">
        <f t="shared" si="203"/>
        <v/>
      </c>
      <c r="DI818" s="3" t="str">
        <f t="shared" si="203"/>
        <v/>
      </c>
      <c r="DJ818" s="3" t="str">
        <f t="shared" si="202"/>
        <v/>
      </c>
      <c r="DK818" s="3" t="str">
        <f t="shared" si="200"/>
        <v/>
      </c>
      <c r="DL818" s="3" t="str">
        <f t="shared" si="200"/>
        <v/>
      </c>
      <c r="DM818" s="3" t="str">
        <f t="shared" si="200"/>
        <v/>
      </c>
      <c r="DN818" s="3" t="str">
        <f t="shared" si="200"/>
        <v/>
      </c>
      <c r="DO818" s="3" t="str">
        <f t="shared" si="200"/>
        <v/>
      </c>
      <c r="DP818" s="3" t="str">
        <f t="shared" si="200"/>
        <v/>
      </c>
      <c r="DQ818" s="3" t="str">
        <f t="shared" si="200"/>
        <v/>
      </c>
      <c r="DR818" s="3" t="str">
        <f t="shared" si="200"/>
        <v/>
      </c>
      <c r="DS818" s="3" t="str">
        <f t="shared" si="200"/>
        <v/>
      </c>
      <c r="DT818" s="3" t="str">
        <f t="shared" si="189"/>
        <v/>
      </c>
      <c r="DU818" s="3" t="str">
        <f t="shared" si="189"/>
        <v/>
      </c>
      <c r="DV818" s="3" t="str">
        <f t="shared" si="189"/>
        <v/>
      </c>
    </row>
    <row r="819" spans="1:126" ht="45">
      <c r="A819" t="s">
        <v>115</v>
      </c>
      <c r="B819">
        <v>2019</v>
      </c>
      <c r="C819" t="s">
        <v>114</v>
      </c>
      <c r="D819">
        <v>106990</v>
      </c>
      <c r="E819" s="31">
        <v>1319218269215</v>
      </c>
      <c r="F819" t="s">
        <v>1103</v>
      </c>
      <c r="G819">
        <v>424710</v>
      </c>
      <c r="H819" t="s">
        <v>1104</v>
      </c>
      <c r="I819" t="s">
        <v>1105</v>
      </c>
      <c r="J819" t="s">
        <v>1106</v>
      </c>
      <c r="K819" t="s">
        <v>148</v>
      </c>
      <c r="L819">
        <v>77627</v>
      </c>
      <c r="M819" s="3" t="str">
        <f t="shared" si="192"/>
        <v>89. PRODUCE THE CHEMICAL, 93. AS A BYPRODUCT, 115. REPACKAGING</v>
      </c>
      <c r="N819" s="3" t="s">
        <v>58</v>
      </c>
      <c r="O819" s="3" t="s">
        <v>1417</v>
      </c>
      <c r="P819">
        <v>7</v>
      </c>
      <c r="Q819">
        <v>1100</v>
      </c>
      <c r="R819">
        <v>1107</v>
      </c>
      <c r="S819" s="3" t="s">
        <v>1407</v>
      </c>
      <c r="T819" s="3" t="s">
        <v>1405</v>
      </c>
      <c r="U819" s="3" t="s">
        <v>1405</v>
      </c>
      <c r="V819" s="3" t="s">
        <v>1405</v>
      </c>
      <c r="W819" s="3" t="s">
        <v>1407</v>
      </c>
      <c r="X819" s="3" t="s">
        <v>1405</v>
      </c>
      <c r="Y819" s="3" t="s">
        <v>1405</v>
      </c>
      <c r="Z819" s="3" t="s">
        <v>1405</v>
      </c>
      <c r="AA819" s="3" t="s">
        <v>1405</v>
      </c>
      <c r="AB819" s="3" t="s">
        <v>1405</v>
      </c>
      <c r="AC819" s="3" t="s">
        <v>1405</v>
      </c>
      <c r="AD819" s="3" t="s">
        <v>1405</v>
      </c>
      <c r="AE819" s="3" t="s">
        <v>1405</v>
      </c>
      <c r="AF819" s="3" t="s">
        <v>1405</v>
      </c>
      <c r="AG819" s="3" t="s">
        <v>1405</v>
      </c>
      <c r="AH819" s="3" t="s">
        <v>1405</v>
      </c>
      <c r="AI819" s="3" t="s">
        <v>1405</v>
      </c>
      <c r="AJ819" s="3" t="s">
        <v>1405</v>
      </c>
      <c r="AK819" s="3" t="s">
        <v>1405</v>
      </c>
      <c r="AL819" s="3" t="s">
        <v>1405</v>
      </c>
      <c r="AM819" s="3" t="s">
        <v>1405</v>
      </c>
      <c r="AN819" s="3" t="s">
        <v>1405</v>
      </c>
      <c r="AO819" s="3" t="s">
        <v>1405</v>
      </c>
      <c r="AP819" s="3" t="s">
        <v>1405</v>
      </c>
      <c r="AQ819" s="3" t="s">
        <v>1405</v>
      </c>
      <c r="AR819" s="3" t="s">
        <v>1405</v>
      </c>
      <c r="AS819" s="3" t="s">
        <v>1407</v>
      </c>
      <c r="AT819" s="3" t="s">
        <v>1405</v>
      </c>
      <c r="AU819" s="3" t="s">
        <v>1405</v>
      </c>
      <c r="AV819" s="3" t="s">
        <v>1405</v>
      </c>
      <c r="AW819" s="3" t="s">
        <v>1405</v>
      </c>
      <c r="AX819" s="3" t="s">
        <v>1405</v>
      </c>
      <c r="AY819" s="3" t="s">
        <v>1405</v>
      </c>
      <c r="AZ819" s="3" t="s">
        <v>1405</v>
      </c>
      <c r="BA819" s="3" t="s">
        <v>1405</v>
      </c>
      <c r="BB819" s="3" t="s">
        <v>1405</v>
      </c>
      <c r="BC819" s="3" t="s">
        <v>1405</v>
      </c>
      <c r="BD819" s="3" t="s">
        <v>1405</v>
      </c>
      <c r="BE819" s="3" t="s">
        <v>1405</v>
      </c>
      <c r="BF819" s="3" t="s">
        <v>1405</v>
      </c>
      <c r="BG819" s="3" t="s">
        <v>1405</v>
      </c>
      <c r="BH819" s="3" t="s">
        <v>1405</v>
      </c>
      <c r="BI819" s="3" t="s">
        <v>1405</v>
      </c>
      <c r="BJ819" s="3" t="s">
        <v>1405</v>
      </c>
      <c r="BK819" s="3" t="s">
        <v>1405</v>
      </c>
      <c r="BL819" s="3" t="s">
        <v>1405</v>
      </c>
      <c r="BM819" s="3" t="s">
        <v>1405</v>
      </c>
      <c r="BN819" s="3" t="s">
        <v>1405</v>
      </c>
      <c r="BO819" s="3" t="s">
        <v>1405</v>
      </c>
      <c r="BP819" s="3" t="s">
        <v>1405</v>
      </c>
      <c r="BQ819" s="3" t="s">
        <v>1405</v>
      </c>
      <c r="BR819" s="3" t="s">
        <v>1405</v>
      </c>
      <c r="BS819" s="3" t="s">
        <v>1405</v>
      </c>
      <c r="BT819" s="3" t="s">
        <v>1405</v>
      </c>
      <c r="BU819" s="3" t="str">
        <f t="shared" si="196"/>
        <v>89. PRODUCE THE CHEMICAL</v>
      </c>
      <c r="BV819" s="3" t="str">
        <f t="shared" si="196"/>
        <v/>
      </c>
      <c r="BW819" s="3" t="str">
        <f t="shared" si="196"/>
        <v/>
      </c>
      <c r="BX819" s="3" t="str">
        <f t="shared" si="196"/>
        <v/>
      </c>
      <c r="BY819" s="3" t="str">
        <f t="shared" si="201"/>
        <v>93. AS A BYPRODUCT</v>
      </c>
      <c r="BZ819" s="3" t="str">
        <f t="shared" si="201"/>
        <v/>
      </c>
      <c r="CA819" s="3" t="str">
        <f t="shared" si="201"/>
        <v/>
      </c>
      <c r="CB819" s="3" t="str">
        <f t="shared" si="201"/>
        <v/>
      </c>
      <c r="CC819" s="3" t="str">
        <f t="shared" si="201"/>
        <v/>
      </c>
      <c r="CD819" s="3" t="str">
        <f t="shared" si="201"/>
        <v/>
      </c>
      <c r="CE819" s="3" t="str">
        <f t="shared" si="201"/>
        <v/>
      </c>
      <c r="CF819" s="3" t="str">
        <f t="shared" si="201"/>
        <v/>
      </c>
      <c r="CG819" s="3" t="str">
        <f t="shared" si="201"/>
        <v/>
      </c>
      <c r="CH819" s="3" t="str">
        <f t="shared" si="201"/>
        <v/>
      </c>
      <c r="CI819" s="3" t="str">
        <f t="shared" si="201"/>
        <v/>
      </c>
      <c r="CJ819" s="3" t="str">
        <f t="shared" si="201"/>
        <v/>
      </c>
      <c r="CK819" s="3" t="str">
        <f t="shared" si="201"/>
        <v/>
      </c>
      <c r="CL819" s="3" t="str">
        <f t="shared" si="199"/>
        <v/>
      </c>
      <c r="CM819" s="3" t="str">
        <f t="shared" si="199"/>
        <v/>
      </c>
      <c r="CN819" s="3" t="str">
        <f t="shared" si="199"/>
        <v/>
      </c>
      <c r="CO819" s="3" t="str">
        <f t="shared" si="199"/>
        <v/>
      </c>
      <c r="CP819" s="3" t="str">
        <f t="shared" si="199"/>
        <v/>
      </c>
      <c r="CQ819" s="3" t="str">
        <f t="shared" si="199"/>
        <v/>
      </c>
      <c r="CR819" s="3" t="str">
        <f t="shared" si="198"/>
        <v/>
      </c>
      <c r="CS819" s="3" t="str">
        <f t="shared" si="197"/>
        <v/>
      </c>
      <c r="CT819" s="3" t="str">
        <f t="shared" si="197"/>
        <v/>
      </c>
      <c r="CU819" s="3" t="str">
        <f t="shared" si="197"/>
        <v>115. REPACKAGING</v>
      </c>
      <c r="CV819" s="3" t="str">
        <f t="shared" si="197"/>
        <v/>
      </c>
      <c r="CW819" s="3" t="str">
        <f t="shared" si="197"/>
        <v/>
      </c>
      <c r="CX819" s="3" t="str">
        <f t="shared" si="197"/>
        <v/>
      </c>
      <c r="CY819" s="3" t="str">
        <f t="shared" si="197"/>
        <v/>
      </c>
      <c r="CZ819" s="3" t="str">
        <f t="shared" si="197"/>
        <v/>
      </c>
      <c r="DA819" s="3" t="str">
        <f t="shared" si="197"/>
        <v/>
      </c>
      <c r="DB819" s="3" t="str">
        <f t="shared" si="197"/>
        <v/>
      </c>
      <c r="DC819" s="3" t="str">
        <f t="shared" si="197"/>
        <v/>
      </c>
      <c r="DD819" s="3" t="str">
        <f t="shared" si="197"/>
        <v/>
      </c>
      <c r="DE819" s="3" t="str">
        <f t="shared" si="197"/>
        <v/>
      </c>
      <c r="DF819" s="3" t="str">
        <f t="shared" si="197"/>
        <v/>
      </c>
      <c r="DG819" s="3" t="str">
        <f t="shared" si="203"/>
        <v/>
      </c>
      <c r="DH819" s="3" t="str">
        <f t="shared" si="203"/>
        <v/>
      </c>
      <c r="DI819" s="3" t="str">
        <f t="shared" si="203"/>
        <v/>
      </c>
      <c r="DJ819" s="3" t="str">
        <f t="shared" si="202"/>
        <v/>
      </c>
      <c r="DK819" s="3" t="str">
        <f t="shared" si="200"/>
        <v/>
      </c>
      <c r="DL819" s="3" t="str">
        <f t="shared" si="200"/>
        <v/>
      </c>
      <c r="DM819" s="3" t="str">
        <f t="shared" si="200"/>
        <v/>
      </c>
      <c r="DN819" s="3" t="str">
        <f t="shared" si="200"/>
        <v/>
      </c>
      <c r="DO819" s="3" t="str">
        <f t="shared" si="200"/>
        <v/>
      </c>
      <c r="DP819" s="3" t="str">
        <f t="shared" si="200"/>
        <v/>
      </c>
      <c r="DQ819" s="3" t="str">
        <f t="shared" si="200"/>
        <v/>
      </c>
      <c r="DR819" s="3" t="str">
        <f t="shared" si="200"/>
        <v/>
      </c>
      <c r="DS819" s="3" t="str">
        <f t="shared" si="200"/>
        <v/>
      </c>
      <c r="DT819" s="3" t="str">
        <f t="shared" si="189"/>
        <v/>
      </c>
      <c r="DU819" s="3" t="str">
        <f t="shared" si="189"/>
        <v/>
      </c>
      <c r="DV819" s="3" t="str">
        <f t="shared" si="189"/>
        <v/>
      </c>
    </row>
    <row r="820" spans="1:126" ht="45">
      <c r="A820" t="s">
        <v>115</v>
      </c>
      <c r="B820">
        <v>2016</v>
      </c>
      <c r="C820" t="s">
        <v>114</v>
      </c>
      <c r="D820">
        <v>106990</v>
      </c>
      <c r="E820" s="31">
        <v>1316215509858</v>
      </c>
      <c r="F820" t="s">
        <v>1108</v>
      </c>
      <c r="G820">
        <v>324110</v>
      </c>
      <c r="H820" t="s">
        <v>1109</v>
      </c>
      <c r="I820" t="s">
        <v>1110</v>
      </c>
      <c r="J820" t="s">
        <v>1111</v>
      </c>
      <c r="K820" t="s">
        <v>384</v>
      </c>
      <c r="L820">
        <v>746017501</v>
      </c>
      <c r="M820" s="3" t="str">
        <f t="shared" si="192"/>
        <v>89. PRODUCE THE CHEMICAL, 91. ON-SITE USE OF THE CHEMICAL, 95. USED AS A REACTANT</v>
      </c>
      <c r="N820" s="3" t="s">
        <v>1419</v>
      </c>
      <c r="O820" s="3" t="s">
        <v>1409</v>
      </c>
      <c r="P820">
        <v>380</v>
      </c>
      <c r="Q820">
        <v>80</v>
      </c>
      <c r="R820">
        <v>460</v>
      </c>
      <c r="S820" s="3" t="s">
        <v>1407</v>
      </c>
      <c r="T820" s="3" t="s">
        <v>1405</v>
      </c>
      <c r="U820" s="3" t="s">
        <v>1407</v>
      </c>
      <c r="V820" s="3" t="s">
        <v>1405</v>
      </c>
      <c r="W820" s="3" t="s">
        <v>1405</v>
      </c>
      <c r="X820" s="3" t="s">
        <v>1405</v>
      </c>
      <c r="Y820" s="3" t="s">
        <v>1407</v>
      </c>
      <c r="AE820" s="3" t="s">
        <v>1405</v>
      </c>
      <c r="AR820" s="3" t="s">
        <v>1405</v>
      </c>
      <c r="AS820" s="3" t="s">
        <v>1405</v>
      </c>
      <c r="AT820" s="3" t="s">
        <v>1405</v>
      </c>
      <c r="AV820" s="3" t="s">
        <v>1405</v>
      </c>
      <c r="BD820" s="3" t="s">
        <v>1405</v>
      </c>
      <c r="BK820" s="3" t="s">
        <v>1405</v>
      </c>
      <c r="BU820" s="3" t="str">
        <f t="shared" si="196"/>
        <v>89. PRODUCE THE CHEMICAL</v>
      </c>
      <c r="BV820" s="3" t="str">
        <f t="shared" si="196"/>
        <v/>
      </c>
      <c r="BW820" s="3" t="str">
        <f t="shared" si="196"/>
        <v>91. ON-SITE USE OF THE CHEMICAL</v>
      </c>
      <c r="BX820" s="3" t="str">
        <f t="shared" si="196"/>
        <v/>
      </c>
      <c r="BY820" s="3" t="str">
        <f t="shared" si="201"/>
        <v/>
      </c>
      <c r="BZ820" s="3" t="str">
        <f t="shared" si="201"/>
        <v/>
      </c>
      <c r="CA820" s="3" t="str">
        <f t="shared" si="201"/>
        <v>95. USED AS A REACTANT</v>
      </c>
      <c r="CB820" s="3" t="str">
        <f t="shared" si="201"/>
        <v/>
      </c>
      <c r="CC820" s="3" t="str">
        <f t="shared" si="201"/>
        <v/>
      </c>
      <c r="CD820" s="3" t="str">
        <f t="shared" si="201"/>
        <v/>
      </c>
      <c r="CE820" s="3" t="str">
        <f t="shared" si="201"/>
        <v/>
      </c>
      <c r="CF820" s="3" t="str">
        <f t="shared" si="201"/>
        <v/>
      </c>
      <c r="CG820" s="3" t="str">
        <f t="shared" si="201"/>
        <v/>
      </c>
      <c r="CH820" s="3" t="str">
        <f t="shared" si="201"/>
        <v/>
      </c>
      <c r="CI820" s="3" t="str">
        <f t="shared" si="201"/>
        <v/>
      </c>
      <c r="CJ820" s="3" t="str">
        <f t="shared" si="201"/>
        <v/>
      </c>
      <c r="CK820" s="3" t="str">
        <f t="shared" si="201"/>
        <v/>
      </c>
      <c r="CL820" s="3" t="str">
        <f t="shared" si="199"/>
        <v/>
      </c>
      <c r="CM820" s="3" t="str">
        <f t="shared" si="199"/>
        <v/>
      </c>
      <c r="CN820" s="3" t="str">
        <f t="shared" si="199"/>
        <v/>
      </c>
      <c r="CO820" s="3" t="str">
        <f t="shared" si="199"/>
        <v/>
      </c>
      <c r="CP820" s="3" t="str">
        <f t="shared" si="199"/>
        <v/>
      </c>
      <c r="CQ820" s="3" t="str">
        <f t="shared" si="199"/>
        <v/>
      </c>
      <c r="CR820" s="3" t="str">
        <f t="shared" si="198"/>
        <v/>
      </c>
      <c r="CS820" s="3" t="str">
        <f t="shared" si="197"/>
        <v/>
      </c>
      <c r="CT820" s="3" t="str">
        <f t="shared" si="197"/>
        <v/>
      </c>
      <c r="CU820" s="3" t="str">
        <f t="shared" si="197"/>
        <v/>
      </c>
      <c r="CV820" s="3" t="str">
        <f t="shared" si="197"/>
        <v/>
      </c>
      <c r="CW820" s="3" t="str">
        <f t="shared" si="197"/>
        <v/>
      </c>
      <c r="CX820" s="3" t="str">
        <f t="shared" si="197"/>
        <v/>
      </c>
      <c r="CY820" s="3" t="str">
        <f t="shared" si="197"/>
        <v/>
      </c>
      <c r="CZ820" s="3" t="str">
        <f t="shared" si="197"/>
        <v/>
      </c>
      <c r="DA820" s="3" t="str">
        <f t="shared" si="197"/>
        <v/>
      </c>
      <c r="DB820" s="3" t="str">
        <f t="shared" si="197"/>
        <v/>
      </c>
      <c r="DC820" s="3" t="str">
        <f t="shared" si="197"/>
        <v/>
      </c>
      <c r="DD820" s="3" t="str">
        <f t="shared" si="197"/>
        <v/>
      </c>
      <c r="DE820" s="3" t="str">
        <f t="shared" si="197"/>
        <v/>
      </c>
      <c r="DF820" s="3" t="str">
        <f t="shared" si="197"/>
        <v/>
      </c>
      <c r="DG820" s="3" t="str">
        <f t="shared" si="203"/>
        <v/>
      </c>
      <c r="DH820" s="3" t="str">
        <f t="shared" si="203"/>
        <v/>
      </c>
      <c r="DI820" s="3" t="str">
        <f t="shared" si="203"/>
        <v/>
      </c>
      <c r="DJ820" s="3" t="str">
        <f t="shared" si="202"/>
        <v/>
      </c>
      <c r="DK820" s="3" t="str">
        <f t="shared" si="200"/>
        <v/>
      </c>
      <c r="DL820" s="3" t="str">
        <f t="shared" si="200"/>
        <v/>
      </c>
      <c r="DM820" s="3" t="str">
        <f t="shared" si="200"/>
        <v/>
      </c>
      <c r="DN820" s="3" t="str">
        <f t="shared" si="200"/>
        <v/>
      </c>
      <c r="DO820" s="3" t="str">
        <f t="shared" si="200"/>
        <v/>
      </c>
      <c r="DP820" s="3" t="str">
        <f t="shared" si="200"/>
        <v/>
      </c>
      <c r="DQ820" s="3" t="str">
        <f t="shared" si="200"/>
        <v/>
      </c>
      <c r="DR820" s="3" t="str">
        <f t="shared" si="200"/>
        <v/>
      </c>
      <c r="DS820" s="3" t="str">
        <f t="shared" si="200"/>
        <v/>
      </c>
      <c r="DT820" s="3" t="str">
        <f t="shared" si="189"/>
        <v/>
      </c>
      <c r="DU820" s="3" t="str">
        <f t="shared" si="189"/>
        <v/>
      </c>
      <c r="DV820" s="3" t="str">
        <f t="shared" si="189"/>
        <v/>
      </c>
    </row>
    <row r="821" spans="1:126" ht="45">
      <c r="A821" t="s">
        <v>115</v>
      </c>
      <c r="B821">
        <v>2017</v>
      </c>
      <c r="C821" t="s">
        <v>114</v>
      </c>
      <c r="D821">
        <v>106990</v>
      </c>
      <c r="E821" s="31">
        <v>1317216421798</v>
      </c>
      <c r="F821" t="s">
        <v>1108</v>
      </c>
      <c r="G821">
        <v>324110</v>
      </c>
      <c r="H821" t="s">
        <v>1109</v>
      </c>
      <c r="I821" t="s">
        <v>1110</v>
      </c>
      <c r="J821" t="s">
        <v>1111</v>
      </c>
      <c r="K821" t="s">
        <v>384</v>
      </c>
      <c r="L821">
        <v>746017501</v>
      </c>
      <c r="M821" s="3" t="str">
        <f t="shared" si="192"/>
        <v>89. PRODUCE THE CHEMICAL, 91. ON-SITE USE OF THE CHEMICAL, 95. USED AS A REACTANT</v>
      </c>
      <c r="N821" s="3" t="s">
        <v>1419</v>
      </c>
      <c r="O821" s="3" t="s">
        <v>1409</v>
      </c>
      <c r="P821">
        <v>304</v>
      </c>
      <c r="Q821">
        <v>51</v>
      </c>
      <c r="R821">
        <v>355</v>
      </c>
      <c r="S821" s="3" t="s">
        <v>1407</v>
      </c>
      <c r="T821" s="3" t="s">
        <v>1405</v>
      </c>
      <c r="U821" s="3" t="s">
        <v>1407</v>
      </c>
      <c r="V821" s="3" t="s">
        <v>1405</v>
      </c>
      <c r="W821" s="3" t="s">
        <v>1405</v>
      </c>
      <c r="X821" s="3" t="s">
        <v>1405</v>
      </c>
      <c r="Y821" s="3" t="s">
        <v>1407</v>
      </c>
      <c r="AE821" s="3" t="s">
        <v>1405</v>
      </c>
      <c r="AR821" s="3" t="s">
        <v>1405</v>
      </c>
      <c r="AS821" s="3" t="s">
        <v>1405</v>
      </c>
      <c r="AT821" s="3" t="s">
        <v>1405</v>
      </c>
      <c r="AV821" s="3" t="s">
        <v>1405</v>
      </c>
      <c r="BD821" s="3" t="s">
        <v>1405</v>
      </c>
      <c r="BK821" s="3" t="s">
        <v>1405</v>
      </c>
      <c r="BU821" s="3" t="str">
        <f t="shared" si="196"/>
        <v>89. PRODUCE THE CHEMICAL</v>
      </c>
      <c r="BV821" s="3" t="str">
        <f t="shared" si="196"/>
        <v/>
      </c>
      <c r="BW821" s="3" t="str">
        <f t="shared" si="196"/>
        <v>91. ON-SITE USE OF THE CHEMICAL</v>
      </c>
      <c r="BX821" s="3" t="str">
        <f t="shared" si="196"/>
        <v/>
      </c>
      <c r="BY821" s="3" t="str">
        <f t="shared" si="201"/>
        <v/>
      </c>
      <c r="BZ821" s="3" t="str">
        <f t="shared" si="201"/>
        <v/>
      </c>
      <c r="CA821" s="3" t="str">
        <f t="shared" si="201"/>
        <v>95. USED AS A REACTANT</v>
      </c>
      <c r="CB821" s="3" t="str">
        <f t="shared" si="201"/>
        <v/>
      </c>
      <c r="CC821" s="3" t="str">
        <f t="shared" si="201"/>
        <v/>
      </c>
      <c r="CD821" s="3" t="str">
        <f t="shared" si="201"/>
        <v/>
      </c>
      <c r="CE821" s="3" t="str">
        <f t="shared" si="201"/>
        <v/>
      </c>
      <c r="CF821" s="3" t="str">
        <f t="shared" si="201"/>
        <v/>
      </c>
      <c r="CG821" s="3" t="str">
        <f t="shared" si="201"/>
        <v/>
      </c>
      <c r="CH821" s="3" t="str">
        <f t="shared" si="201"/>
        <v/>
      </c>
      <c r="CI821" s="3" t="str">
        <f t="shared" si="201"/>
        <v/>
      </c>
      <c r="CJ821" s="3" t="str">
        <f t="shared" si="201"/>
        <v/>
      </c>
      <c r="CK821" s="3" t="str">
        <f t="shared" si="201"/>
        <v/>
      </c>
      <c r="CL821" s="3" t="str">
        <f t="shared" si="199"/>
        <v/>
      </c>
      <c r="CM821" s="3" t="str">
        <f t="shared" si="199"/>
        <v/>
      </c>
      <c r="CN821" s="3" t="str">
        <f t="shared" si="199"/>
        <v/>
      </c>
      <c r="CO821" s="3" t="str">
        <f t="shared" si="199"/>
        <v/>
      </c>
      <c r="CP821" s="3" t="str">
        <f t="shared" si="199"/>
        <v/>
      </c>
      <c r="CQ821" s="3" t="str">
        <f t="shared" si="199"/>
        <v/>
      </c>
      <c r="CR821" s="3" t="str">
        <f t="shared" si="198"/>
        <v/>
      </c>
      <c r="CS821" s="3" t="str">
        <f t="shared" si="197"/>
        <v/>
      </c>
      <c r="CT821" s="3" t="str">
        <f t="shared" si="197"/>
        <v/>
      </c>
      <c r="CU821" s="3" t="str">
        <f t="shared" si="197"/>
        <v/>
      </c>
      <c r="CV821" s="3" t="str">
        <f t="shared" si="197"/>
        <v/>
      </c>
      <c r="CW821" s="3" t="str">
        <f t="shared" si="197"/>
        <v/>
      </c>
      <c r="CX821" s="3" t="str">
        <f t="shared" si="197"/>
        <v/>
      </c>
      <c r="CY821" s="3" t="str">
        <f t="shared" si="197"/>
        <v/>
      </c>
      <c r="CZ821" s="3" t="str">
        <f t="shared" si="197"/>
        <v/>
      </c>
      <c r="DA821" s="3" t="str">
        <f t="shared" si="197"/>
        <v/>
      </c>
      <c r="DB821" s="3" t="str">
        <f t="shared" si="197"/>
        <v/>
      </c>
      <c r="DC821" s="3" t="str">
        <f t="shared" si="197"/>
        <v/>
      </c>
      <c r="DD821" s="3" t="str">
        <f t="shared" si="197"/>
        <v/>
      </c>
      <c r="DE821" s="3" t="str">
        <f t="shared" si="197"/>
        <v/>
      </c>
      <c r="DF821" s="3" t="str">
        <f t="shared" si="197"/>
        <v/>
      </c>
      <c r="DG821" s="3" t="str">
        <f t="shared" si="203"/>
        <v/>
      </c>
      <c r="DH821" s="3" t="str">
        <f t="shared" si="203"/>
        <v/>
      </c>
      <c r="DI821" s="3" t="str">
        <f t="shared" si="203"/>
        <v/>
      </c>
      <c r="DJ821" s="3" t="str">
        <f t="shared" si="202"/>
        <v/>
      </c>
      <c r="DK821" s="3" t="str">
        <f t="shared" si="200"/>
        <v/>
      </c>
      <c r="DL821" s="3" t="str">
        <f t="shared" si="200"/>
        <v/>
      </c>
      <c r="DM821" s="3" t="str">
        <f t="shared" si="200"/>
        <v/>
      </c>
      <c r="DN821" s="3" t="str">
        <f t="shared" si="200"/>
        <v/>
      </c>
      <c r="DO821" s="3" t="str">
        <f t="shared" si="200"/>
        <v/>
      </c>
      <c r="DP821" s="3" t="str">
        <f t="shared" si="200"/>
        <v/>
      </c>
      <c r="DQ821" s="3" t="str">
        <f t="shared" si="200"/>
        <v/>
      </c>
      <c r="DR821" s="3" t="str">
        <f t="shared" si="200"/>
        <v/>
      </c>
      <c r="DS821" s="3" t="str">
        <f t="shared" si="200"/>
        <v/>
      </c>
      <c r="DT821" s="3" t="str">
        <f t="shared" si="189"/>
        <v/>
      </c>
      <c r="DU821" s="3" t="str">
        <f t="shared" si="189"/>
        <v/>
      </c>
      <c r="DV821" s="3" t="str">
        <f t="shared" si="189"/>
        <v/>
      </c>
    </row>
    <row r="822" spans="1:126" ht="105">
      <c r="A822" t="s">
        <v>115</v>
      </c>
      <c r="B822">
        <v>2018</v>
      </c>
      <c r="C822" t="s">
        <v>114</v>
      </c>
      <c r="D822">
        <v>106990</v>
      </c>
      <c r="E822" s="31">
        <v>1318217060452</v>
      </c>
      <c r="F822" t="s">
        <v>1108</v>
      </c>
      <c r="G822">
        <v>324110</v>
      </c>
      <c r="H822" t="s">
        <v>1109</v>
      </c>
      <c r="I822" t="s">
        <v>1110</v>
      </c>
      <c r="J822" t="s">
        <v>1111</v>
      </c>
      <c r="K822" t="s">
        <v>384</v>
      </c>
      <c r="L822">
        <v>746017501</v>
      </c>
      <c r="M822" s="3" t="str">
        <f t="shared" si="192"/>
        <v>89. PRODUCE THE CHEMICAL, 91. ON-SITE USE OF THE CHEMICAL, 92. SALE OR DISTRIBUTION OF THE CHEMICAL, 114. USED AS AN ARTICLE COMPONENT</v>
      </c>
      <c r="N822" s="3" t="s">
        <v>1419</v>
      </c>
      <c r="O822" s="3" t="s">
        <v>1409</v>
      </c>
      <c r="P822">
        <v>296</v>
      </c>
      <c r="Q822">
        <v>314</v>
      </c>
      <c r="R822">
        <v>610</v>
      </c>
      <c r="S822" s="3" t="s">
        <v>1407</v>
      </c>
      <c r="T822" s="3" t="s">
        <v>1405</v>
      </c>
      <c r="U822" s="3" t="s">
        <v>1407</v>
      </c>
      <c r="V822" s="3" t="s">
        <v>1407</v>
      </c>
      <c r="W822" s="3" t="s">
        <v>1405</v>
      </c>
      <c r="X822" s="3" t="s">
        <v>1405</v>
      </c>
      <c r="Y822" s="3" t="s">
        <v>1405</v>
      </c>
      <c r="Z822" s="3" t="s">
        <v>1405</v>
      </c>
      <c r="AA822" s="3" t="s">
        <v>1405</v>
      </c>
      <c r="AB822" s="3" t="s">
        <v>1405</v>
      </c>
      <c r="AC822" s="3" t="s">
        <v>1405</v>
      </c>
      <c r="AD822" s="3" t="s">
        <v>1405</v>
      </c>
      <c r="AE822" s="3" t="s">
        <v>1405</v>
      </c>
      <c r="AF822" s="3" t="s">
        <v>1405</v>
      </c>
      <c r="AG822" s="3" t="s">
        <v>1405</v>
      </c>
      <c r="AH822" s="3" t="s">
        <v>1405</v>
      </c>
      <c r="AI822" s="3" t="s">
        <v>1405</v>
      </c>
      <c r="AJ822" s="3" t="s">
        <v>1405</v>
      </c>
      <c r="AK822" s="3" t="s">
        <v>1405</v>
      </c>
      <c r="AL822" s="3" t="s">
        <v>1405</v>
      </c>
      <c r="AM822" s="3" t="s">
        <v>1405</v>
      </c>
      <c r="AN822" s="3" t="s">
        <v>1405</v>
      </c>
      <c r="AO822" s="3" t="s">
        <v>1405</v>
      </c>
      <c r="AP822" s="3" t="s">
        <v>1405</v>
      </c>
      <c r="AQ822" s="3" t="s">
        <v>1405</v>
      </c>
      <c r="AR822" s="3" t="s">
        <v>1407</v>
      </c>
      <c r="AS822" s="3" t="s">
        <v>1405</v>
      </c>
      <c r="AT822" s="3" t="s">
        <v>1405</v>
      </c>
      <c r="AU822" s="3" t="s">
        <v>1405</v>
      </c>
      <c r="AV822" s="3" t="s">
        <v>1405</v>
      </c>
      <c r="AW822" s="3" t="s">
        <v>1405</v>
      </c>
      <c r="AX822" s="3" t="s">
        <v>1405</v>
      </c>
      <c r="AY822" s="3" t="s">
        <v>1405</v>
      </c>
      <c r="AZ822" s="3" t="s">
        <v>1405</v>
      </c>
      <c r="BA822" s="3" t="s">
        <v>1405</v>
      </c>
      <c r="BB822" s="3" t="s">
        <v>1405</v>
      </c>
      <c r="BC822" s="3" t="s">
        <v>1405</v>
      </c>
      <c r="BD822" s="3" t="s">
        <v>1405</v>
      </c>
      <c r="BE822" s="3" t="s">
        <v>1405</v>
      </c>
      <c r="BF822" s="3" t="s">
        <v>1405</v>
      </c>
      <c r="BG822" s="3" t="s">
        <v>1405</v>
      </c>
      <c r="BH822" s="3" t="s">
        <v>1405</v>
      </c>
      <c r="BI822" s="3" t="s">
        <v>1405</v>
      </c>
      <c r="BJ822" s="3" t="s">
        <v>1405</v>
      </c>
      <c r="BK822" s="3" t="s">
        <v>1405</v>
      </c>
      <c r="BL822" s="3" t="s">
        <v>1405</v>
      </c>
      <c r="BM822" s="3" t="s">
        <v>1405</v>
      </c>
      <c r="BN822" s="3" t="s">
        <v>1405</v>
      </c>
      <c r="BO822" s="3" t="s">
        <v>1405</v>
      </c>
      <c r="BP822" s="3" t="s">
        <v>1405</v>
      </c>
      <c r="BQ822" s="3" t="s">
        <v>1405</v>
      </c>
      <c r="BR822" s="3" t="s">
        <v>1405</v>
      </c>
      <c r="BS822" s="3" t="s">
        <v>1405</v>
      </c>
      <c r="BT822" s="3" t="s">
        <v>1405</v>
      </c>
      <c r="BU822" s="3" t="str">
        <f t="shared" si="196"/>
        <v>89. PRODUCE THE CHEMICAL</v>
      </c>
      <c r="BV822" s="3" t="str">
        <f t="shared" si="196"/>
        <v/>
      </c>
      <c r="BW822" s="3" t="str">
        <f t="shared" si="196"/>
        <v>91. ON-SITE USE OF THE CHEMICAL</v>
      </c>
      <c r="BX822" s="3" t="str">
        <f t="shared" si="196"/>
        <v>92. SALE OR DISTRIBUTION OF THE CHEMICAL</v>
      </c>
      <c r="BY822" s="3" t="str">
        <f t="shared" si="201"/>
        <v/>
      </c>
      <c r="BZ822" s="3" t="str">
        <f t="shared" si="201"/>
        <v/>
      </c>
      <c r="CA822" s="3" t="str">
        <f t="shared" si="201"/>
        <v/>
      </c>
      <c r="CB822" s="3" t="str">
        <f t="shared" si="201"/>
        <v/>
      </c>
      <c r="CC822" s="3" t="str">
        <f t="shared" si="201"/>
        <v/>
      </c>
      <c r="CD822" s="3" t="str">
        <f t="shared" si="201"/>
        <v/>
      </c>
      <c r="CE822" s="3" t="str">
        <f t="shared" si="201"/>
        <v/>
      </c>
      <c r="CF822" s="3" t="str">
        <f t="shared" si="201"/>
        <v/>
      </c>
      <c r="CG822" s="3" t="str">
        <f t="shared" si="201"/>
        <v/>
      </c>
      <c r="CH822" s="3" t="str">
        <f t="shared" si="201"/>
        <v/>
      </c>
      <c r="CI822" s="3" t="str">
        <f t="shared" si="201"/>
        <v/>
      </c>
      <c r="CJ822" s="3" t="str">
        <f t="shared" si="201"/>
        <v/>
      </c>
      <c r="CK822" s="3" t="str">
        <f t="shared" si="201"/>
        <v/>
      </c>
      <c r="CL822" s="3" t="str">
        <f t="shared" si="199"/>
        <v/>
      </c>
      <c r="CM822" s="3" t="str">
        <f t="shared" si="199"/>
        <v/>
      </c>
      <c r="CN822" s="3" t="str">
        <f t="shared" si="199"/>
        <v/>
      </c>
      <c r="CO822" s="3" t="str">
        <f t="shared" si="199"/>
        <v/>
      </c>
      <c r="CP822" s="3" t="str">
        <f t="shared" si="199"/>
        <v/>
      </c>
      <c r="CQ822" s="3" t="str">
        <f t="shared" si="199"/>
        <v/>
      </c>
      <c r="CR822" s="3" t="str">
        <f t="shared" si="198"/>
        <v/>
      </c>
      <c r="CS822" s="3" t="str">
        <f t="shared" si="197"/>
        <v/>
      </c>
      <c r="CT822" s="3" t="str">
        <f t="shared" si="197"/>
        <v>114. USED AS AN ARTICLE COMPONENT</v>
      </c>
      <c r="CU822" s="3" t="str">
        <f t="shared" si="197"/>
        <v/>
      </c>
      <c r="CV822" s="3" t="str">
        <f t="shared" si="197"/>
        <v/>
      </c>
      <c r="CW822" s="3" t="str">
        <f t="shared" si="197"/>
        <v/>
      </c>
      <c r="CX822" s="3" t="str">
        <f t="shared" si="197"/>
        <v/>
      </c>
      <c r="CY822" s="3" t="str">
        <f t="shared" si="197"/>
        <v/>
      </c>
      <c r="CZ822" s="3" t="str">
        <f t="shared" si="197"/>
        <v/>
      </c>
      <c r="DA822" s="3" t="str">
        <f t="shared" si="197"/>
        <v/>
      </c>
      <c r="DB822" s="3" t="str">
        <f t="shared" si="197"/>
        <v/>
      </c>
      <c r="DC822" s="3" t="str">
        <f t="shared" si="197"/>
        <v/>
      </c>
      <c r="DD822" s="3" t="str">
        <f t="shared" si="197"/>
        <v/>
      </c>
      <c r="DE822" s="3" t="str">
        <f t="shared" si="197"/>
        <v/>
      </c>
      <c r="DF822" s="3" t="str">
        <f t="shared" si="197"/>
        <v/>
      </c>
      <c r="DG822" s="3" t="str">
        <f t="shared" si="203"/>
        <v/>
      </c>
      <c r="DH822" s="3" t="str">
        <f t="shared" si="203"/>
        <v/>
      </c>
      <c r="DI822" s="3" t="str">
        <f t="shared" si="203"/>
        <v/>
      </c>
      <c r="DJ822" s="3" t="str">
        <f t="shared" si="202"/>
        <v/>
      </c>
      <c r="DK822" s="3" t="str">
        <f t="shared" si="200"/>
        <v/>
      </c>
      <c r="DL822" s="3" t="str">
        <f t="shared" si="200"/>
        <v/>
      </c>
      <c r="DM822" s="3" t="str">
        <f t="shared" si="200"/>
        <v/>
      </c>
      <c r="DN822" s="3" t="str">
        <f t="shared" si="200"/>
        <v/>
      </c>
      <c r="DO822" s="3" t="str">
        <f t="shared" si="200"/>
        <v/>
      </c>
      <c r="DP822" s="3" t="str">
        <f t="shared" si="200"/>
        <v/>
      </c>
      <c r="DQ822" s="3" t="str">
        <f t="shared" si="200"/>
        <v/>
      </c>
      <c r="DR822" s="3" t="str">
        <f t="shared" si="200"/>
        <v/>
      </c>
      <c r="DS822" s="3" t="str">
        <f t="shared" si="200"/>
        <v/>
      </c>
      <c r="DT822" s="3" t="str">
        <f t="shared" si="200"/>
        <v/>
      </c>
      <c r="DU822" s="3" t="str">
        <f t="shared" si="200"/>
        <v/>
      </c>
      <c r="DV822" s="3" t="str">
        <f t="shared" si="200"/>
        <v/>
      </c>
    </row>
    <row r="823" spans="1:126" ht="75">
      <c r="A823" t="s">
        <v>115</v>
      </c>
      <c r="B823">
        <v>2019</v>
      </c>
      <c r="C823" t="s">
        <v>114</v>
      </c>
      <c r="D823">
        <v>106990</v>
      </c>
      <c r="E823" s="31">
        <v>1319218135820</v>
      </c>
      <c r="F823" t="s">
        <v>1108</v>
      </c>
      <c r="G823">
        <v>324110</v>
      </c>
      <c r="H823" t="s">
        <v>1109</v>
      </c>
      <c r="I823" t="s">
        <v>1110</v>
      </c>
      <c r="J823" t="s">
        <v>1111</v>
      </c>
      <c r="K823" t="s">
        <v>384</v>
      </c>
      <c r="L823">
        <v>746017501</v>
      </c>
      <c r="M823" s="3" t="str">
        <f t="shared" si="192"/>
        <v>89. PRODUCE THE CHEMICAL, 94. AS A MANUFACTURED IMPURITY, 95. USED AS A REACTANT, 98. P103  INTERMEDIATES</v>
      </c>
      <c r="N823" s="3" t="s">
        <v>1419</v>
      </c>
      <c r="O823" s="3" t="s">
        <v>1409</v>
      </c>
      <c r="P823">
        <v>294</v>
      </c>
      <c r="Q823">
        <v>100</v>
      </c>
      <c r="R823">
        <v>394</v>
      </c>
      <c r="S823" s="3" t="s">
        <v>1407</v>
      </c>
      <c r="T823" s="3" t="s">
        <v>1405</v>
      </c>
      <c r="U823" s="3" t="s">
        <v>1405</v>
      </c>
      <c r="V823" s="3" t="s">
        <v>1405</v>
      </c>
      <c r="W823" s="3" t="s">
        <v>1405</v>
      </c>
      <c r="X823" s="3" t="s">
        <v>1407</v>
      </c>
      <c r="Y823" s="3" t="s">
        <v>1407</v>
      </c>
      <c r="Z823" s="3" t="s">
        <v>1405</v>
      </c>
      <c r="AA823" s="3" t="s">
        <v>1405</v>
      </c>
      <c r="AB823" s="3" t="s">
        <v>1407</v>
      </c>
      <c r="AC823" s="3" t="s">
        <v>1405</v>
      </c>
      <c r="AD823" s="3" t="s">
        <v>1405</v>
      </c>
      <c r="AE823" s="3" t="s">
        <v>1405</v>
      </c>
      <c r="AF823" s="3" t="s">
        <v>1405</v>
      </c>
      <c r="AG823" s="3" t="s">
        <v>1405</v>
      </c>
      <c r="AH823" s="3" t="s">
        <v>1405</v>
      </c>
      <c r="AI823" s="3" t="s">
        <v>1405</v>
      </c>
      <c r="AJ823" s="3" t="s">
        <v>1405</v>
      </c>
      <c r="AK823" s="3" t="s">
        <v>1405</v>
      </c>
      <c r="AL823" s="3" t="s">
        <v>1405</v>
      </c>
      <c r="AM823" s="3" t="s">
        <v>1405</v>
      </c>
      <c r="AN823" s="3" t="s">
        <v>1405</v>
      </c>
      <c r="AO823" s="3" t="s">
        <v>1405</v>
      </c>
      <c r="AP823" s="3" t="s">
        <v>1405</v>
      </c>
      <c r="AQ823" s="3" t="s">
        <v>1405</v>
      </c>
      <c r="AR823" s="3" t="s">
        <v>1405</v>
      </c>
      <c r="AS823" s="3" t="s">
        <v>1405</v>
      </c>
      <c r="AT823" s="3" t="s">
        <v>1405</v>
      </c>
      <c r="AU823" s="3" t="s">
        <v>1405</v>
      </c>
      <c r="AV823" s="3" t="s">
        <v>1405</v>
      </c>
      <c r="AW823" s="3" t="s">
        <v>1405</v>
      </c>
      <c r="AX823" s="3" t="s">
        <v>1405</v>
      </c>
      <c r="AY823" s="3" t="s">
        <v>1405</v>
      </c>
      <c r="AZ823" s="3" t="s">
        <v>1405</v>
      </c>
      <c r="BA823" s="3" t="s">
        <v>1405</v>
      </c>
      <c r="BB823" s="3" t="s">
        <v>1405</v>
      </c>
      <c r="BC823" s="3" t="s">
        <v>1405</v>
      </c>
      <c r="BD823" s="3" t="s">
        <v>1405</v>
      </c>
      <c r="BE823" s="3" t="s">
        <v>1405</v>
      </c>
      <c r="BF823" s="3" t="s">
        <v>1405</v>
      </c>
      <c r="BG823" s="3" t="s">
        <v>1405</v>
      </c>
      <c r="BH823" s="3" t="s">
        <v>1405</v>
      </c>
      <c r="BI823" s="3" t="s">
        <v>1405</v>
      </c>
      <c r="BJ823" s="3" t="s">
        <v>1405</v>
      </c>
      <c r="BK823" s="3" t="s">
        <v>1405</v>
      </c>
      <c r="BL823" s="3" t="s">
        <v>1405</v>
      </c>
      <c r="BM823" s="3" t="s">
        <v>1405</v>
      </c>
      <c r="BN823" s="3" t="s">
        <v>1405</v>
      </c>
      <c r="BO823" s="3" t="s">
        <v>1405</v>
      </c>
      <c r="BP823" s="3" t="s">
        <v>1405</v>
      </c>
      <c r="BQ823" s="3" t="s">
        <v>1405</v>
      </c>
      <c r="BR823" s="3" t="s">
        <v>1405</v>
      </c>
      <c r="BS823" s="3" t="s">
        <v>1405</v>
      </c>
      <c r="BT823" s="3" t="s">
        <v>1405</v>
      </c>
      <c r="BU823" s="3" t="str">
        <f t="shared" si="196"/>
        <v>89. PRODUCE THE CHEMICAL</v>
      </c>
      <c r="BV823" s="3" t="str">
        <f t="shared" si="196"/>
        <v/>
      </c>
      <c r="BW823" s="3" t="str">
        <f t="shared" si="196"/>
        <v/>
      </c>
      <c r="BX823" s="3" t="str">
        <f t="shared" si="196"/>
        <v/>
      </c>
      <c r="BY823" s="3" t="str">
        <f t="shared" si="201"/>
        <v/>
      </c>
      <c r="BZ823" s="3" t="str">
        <f t="shared" si="201"/>
        <v>94. AS A MANUFACTURED IMPURITY</v>
      </c>
      <c r="CA823" s="3" t="str">
        <f t="shared" si="201"/>
        <v>95. USED AS A REACTANT</v>
      </c>
      <c r="CB823" s="3" t="str">
        <f t="shared" si="201"/>
        <v/>
      </c>
      <c r="CC823" s="3" t="str">
        <f t="shared" si="201"/>
        <v/>
      </c>
      <c r="CD823" s="3" t="str">
        <f t="shared" si="201"/>
        <v>98. P103  INTERMEDIATES</v>
      </c>
      <c r="CE823" s="3" t="str">
        <f t="shared" si="201"/>
        <v/>
      </c>
      <c r="CF823" s="3" t="str">
        <f t="shared" si="201"/>
        <v/>
      </c>
      <c r="CG823" s="3" t="str">
        <f t="shared" si="201"/>
        <v/>
      </c>
      <c r="CH823" s="3" t="str">
        <f t="shared" si="201"/>
        <v/>
      </c>
      <c r="CI823" s="3" t="str">
        <f t="shared" si="201"/>
        <v/>
      </c>
      <c r="CJ823" s="3" t="str">
        <f t="shared" si="201"/>
        <v/>
      </c>
      <c r="CK823" s="3" t="str">
        <f t="shared" si="201"/>
        <v/>
      </c>
      <c r="CL823" s="3" t="str">
        <f t="shared" si="199"/>
        <v/>
      </c>
      <c r="CM823" s="3" t="str">
        <f t="shared" si="199"/>
        <v/>
      </c>
      <c r="CN823" s="3" t="str">
        <f t="shared" si="199"/>
        <v/>
      </c>
      <c r="CO823" s="3" t="str">
        <f t="shared" si="199"/>
        <v/>
      </c>
      <c r="CP823" s="3" t="str">
        <f t="shared" si="199"/>
        <v/>
      </c>
      <c r="CQ823" s="3" t="str">
        <f t="shared" si="199"/>
        <v/>
      </c>
      <c r="CR823" s="3" t="str">
        <f t="shared" si="198"/>
        <v/>
      </c>
      <c r="CS823" s="3" t="str">
        <f t="shared" si="197"/>
        <v/>
      </c>
      <c r="CT823" s="3" t="str">
        <f t="shared" si="197"/>
        <v/>
      </c>
      <c r="CU823" s="3" t="str">
        <f t="shared" si="197"/>
        <v/>
      </c>
      <c r="CV823" s="3" t="str">
        <f t="shared" si="197"/>
        <v/>
      </c>
      <c r="CW823" s="3" t="str">
        <f t="shared" si="197"/>
        <v/>
      </c>
      <c r="CX823" s="3" t="str">
        <f t="shared" si="197"/>
        <v/>
      </c>
      <c r="CY823" s="3" t="str">
        <f t="shared" si="197"/>
        <v/>
      </c>
      <c r="CZ823" s="3" t="str">
        <f t="shared" si="197"/>
        <v/>
      </c>
      <c r="DA823" s="3" t="str">
        <f t="shared" si="197"/>
        <v/>
      </c>
      <c r="DB823" s="3" t="str">
        <f t="shared" si="197"/>
        <v/>
      </c>
      <c r="DC823" s="3" t="str">
        <f t="shared" si="197"/>
        <v/>
      </c>
      <c r="DD823" s="3" t="str">
        <f t="shared" si="197"/>
        <v/>
      </c>
      <c r="DE823" s="3" t="str">
        <f t="shared" si="197"/>
        <v/>
      </c>
      <c r="DF823" s="3" t="str">
        <f t="shared" si="197"/>
        <v/>
      </c>
      <c r="DG823" s="3" t="str">
        <f t="shared" si="203"/>
        <v/>
      </c>
      <c r="DH823" s="3" t="str">
        <f t="shared" si="203"/>
        <v/>
      </c>
      <c r="DI823" s="3" t="str">
        <f t="shared" si="203"/>
        <v/>
      </c>
      <c r="DJ823" s="3" t="str">
        <f t="shared" si="202"/>
        <v/>
      </c>
      <c r="DK823" s="3" t="str">
        <f t="shared" si="200"/>
        <v/>
      </c>
      <c r="DL823" s="3" t="str">
        <f t="shared" si="200"/>
        <v/>
      </c>
      <c r="DM823" s="3" t="str">
        <f t="shared" si="200"/>
        <v/>
      </c>
      <c r="DN823" s="3" t="str">
        <f t="shared" si="200"/>
        <v/>
      </c>
      <c r="DO823" s="3" t="str">
        <f t="shared" si="200"/>
        <v/>
      </c>
      <c r="DP823" s="3" t="str">
        <f t="shared" si="200"/>
        <v/>
      </c>
      <c r="DQ823" s="3" t="str">
        <f t="shared" si="200"/>
        <v/>
      </c>
      <c r="DR823" s="3" t="str">
        <f t="shared" si="200"/>
        <v/>
      </c>
      <c r="DS823" s="3" t="str">
        <f t="shared" si="200"/>
        <v/>
      </c>
      <c r="DT823" s="3" t="str">
        <f t="shared" si="200"/>
        <v/>
      </c>
      <c r="DU823" s="3" t="str">
        <f t="shared" si="200"/>
        <v/>
      </c>
      <c r="DV823" s="3" t="str">
        <f t="shared" si="200"/>
        <v/>
      </c>
    </row>
    <row r="824" spans="1:126" ht="105">
      <c r="A824" t="s">
        <v>115</v>
      </c>
      <c r="B824">
        <v>2020</v>
      </c>
      <c r="C824" t="s">
        <v>114</v>
      </c>
      <c r="D824">
        <v>106990</v>
      </c>
      <c r="E824" s="31">
        <v>1320218903490</v>
      </c>
      <c r="F824" t="s">
        <v>1108</v>
      </c>
      <c r="G824">
        <v>324110</v>
      </c>
      <c r="H824" t="s">
        <v>1109</v>
      </c>
      <c r="I824" t="s">
        <v>1110</v>
      </c>
      <c r="J824" t="s">
        <v>1111</v>
      </c>
      <c r="K824" t="s">
        <v>384</v>
      </c>
      <c r="L824">
        <v>746017501</v>
      </c>
      <c r="M824" s="3" t="str">
        <f t="shared" si="192"/>
        <v>89. PRODUCE THE CHEMICAL, 92. SALE OR DISTRIBUTION OF THE CHEMICAL, 93. AS A BYPRODUCT</v>
      </c>
      <c r="N824" s="3" t="s">
        <v>1419</v>
      </c>
      <c r="O824" s="3" t="s">
        <v>1409</v>
      </c>
      <c r="P824">
        <v>121</v>
      </c>
      <c r="Q824">
        <v>25</v>
      </c>
      <c r="R824">
        <v>146</v>
      </c>
      <c r="S824" s="3" t="s">
        <v>1407</v>
      </c>
      <c r="T824" s="3" t="s">
        <v>1405</v>
      </c>
      <c r="U824" s="3" t="s">
        <v>1405</v>
      </c>
      <c r="V824" s="3" t="s">
        <v>1407</v>
      </c>
      <c r="W824" s="3" t="s">
        <v>1407</v>
      </c>
      <c r="X824" s="3" t="s">
        <v>1405</v>
      </c>
      <c r="Y824" s="3" t="s">
        <v>1405</v>
      </c>
      <c r="Z824" s="3" t="s">
        <v>1405</v>
      </c>
      <c r="AA824" s="3" t="s">
        <v>1405</v>
      </c>
      <c r="AB824" s="3" t="s">
        <v>1405</v>
      </c>
      <c r="AC824" s="3" t="s">
        <v>1405</v>
      </c>
      <c r="AD824" s="3" t="s">
        <v>1405</v>
      </c>
      <c r="AE824" s="3" t="s">
        <v>1405</v>
      </c>
      <c r="AF824" s="3" t="s">
        <v>1405</v>
      </c>
      <c r="AG824" s="3" t="s">
        <v>1405</v>
      </c>
      <c r="AH824" s="3" t="s">
        <v>1405</v>
      </c>
      <c r="AI824" s="3" t="s">
        <v>1405</v>
      </c>
      <c r="AJ824" s="3" t="s">
        <v>1405</v>
      </c>
      <c r="AK824" s="3" t="s">
        <v>1405</v>
      </c>
      <c r="AL824" s="3" t="s">
        <v>1405</v>
      </c>
      <c r="AM824" s="3" t="s">
        <v>1405</v>
      </c>
      <c r="AN824" s="3" t="s">
        <v>1405</v>
      </c>
      <c r="AO824" s="3" t="s">
        <v>1405</v>
      </c>
      <c r="AP824" s="3" t="s">
        <v>1405</v>
      </c>
      <c r="AQ824" s="3" t="s">
        <v>1405</v>
      </c>
      <c r="AR824" s="3" t="s">
        <v>1405</v>
      </c>
      <c r="AS824" s="3" t="s">
        <v>1405</v>
      </c>
      <c r="AT824" s="3" t="s">
        <v>1405</v>
      </c>
      <c r="AU824" s="3" t="s">
        <v>1405</v>
      </c>
      <c r="AV824" s="3" t="s">
        <v>1405</v>
      </c>
      <c r="AW824" s="3" t="s">
        <v>1405</v>
      </c>
      <c r="AX824" s="3" t="s">
        <v>1405</v>
      </c>
      <c r="AY824" s="3" t="s">
        <v>1405</v>
      </c>
      <c r="AZ824" s="3" t="s">
        <v>1405</v>
      </c>
      <c r="BA824" s="3" t="s">
        <v>1405</v>
      </c>
      <c r="BB824" s="3" t="s">
        <v>1405</v>
      </c>
      <c r="BC824" s="3" t="s">
        <v>1405</v>
      </c>
      <c r="BD824" s="3" t="s">
        <v>1405</v>
      </c>
      <c r="BE824" s="3" t="s">
        <v>1405</v>
      </c>
      <c r="BF824" s="3" t="s">
        <v>1405</v>
      </c>
      <c r="BG824" s="3" t="s">
        <v>1405</v>
      </c>
      <c r="BH824" s="3" t="s">
        <v>1405</v>
      </c>
      <c r="BI824" s="3" t="s">
        <v>1405</v>
      </c>
      <c r="BJ824" s="3" t="s">
        <v>1405</v>
      </c>
      <c r="BK824" s="3" t="s">
        <v>1405</v>
      </c>
      <c r="BL824" s="3" t="s">
        <v>1405</v>
      </c>
      <c r="BM824" s="3" t="s">
        <v>1405</v>
      </c>
      <c r="BN824" s="3" t="s">
        <v>1405</v>
      </c>
      <c r="BO824" s="3" t="s">
        <v>1405</v>
      </c>
      <c r="BP824" s="3" t="s">
        <v>1405</v>
      </c>
      <c r="BQ824" s="3" t="s">
        <v>1405</v>
      </c>
      <c r="BR824" s="3" t="s">
        <v>1405</v>
      </c>
      <c r="BS824" s="3" t="s">
        <v>1405</v>
      </c>
      <c r="BT824" s="3" t="s">
        <v>1405</v>
      </c>
      <c r="BU824" s="3" t="str">
        <f t="shared" si="196"/>
        <v>89. PRODUCE THE CHEMICAL</v>
      </c>
      <c r="BV824" s="3" t="str">
        <f t="shared" si="196"/>
        <v/>
      </c>
      <c r="BW824" s="3" t="str">
        <f t="shared" si="196"/>
        <v/>
      </c>
      <c r="BX824" s="3" t="str">
        <f t="shared" si="196"/>
        <v>92. SALE OR DISTRIBUTION OF THE CHEMICAL</v>
      </c>
      <c r="BY824" s="3" t="str">
        <f t="shared" si="201"/>
        <v>93. AS A BYPRODUCT</v>
      </c>
      <c r="BZ824" s="3" t="str">
        <f t="shared" si="201"/>
        <v/>
      </c>
      <c r="CA824" s="3" t="str">
        <f t="shared" si="201"/>
        <v/>
      </c>
      <c r="CB824" s="3" t="str">
        <f t="shared" si="201"/>
        <v/>
      </c>
      <c r="CC824" s="3" t="str">
        <f t="shared" si="201"/>
        <v/>
      </c>
      <c r="CD824" s="3" t="str">
        <f t="shared" si="201"/>
        <v/>
      </c>
      <c r="CE824" s="3" t="str">
        <f t="shared" si="201"/>
        <v/>
      </c>
      <c r="CF824" s="3" t="str">
        <f t="shared" si="201"/>
        <v/>
      </c>
      <c r="CG824" s="3" t="str">
        <f t="shared" si="201"/>
        <v/>
      </c>
      <c r="CH824" s="3" t="str">
        <f t="shared" si="201"/>
        <v/>
      </c>
      <c r="CI824" s="3" t="str">
        <f t="shared" si="201"/>
        <v/>
      </c>
      <c r="CJ824" s="3" t="str">
        <f t="shared" si="201"/>
        <v/>
      </c>
      <c r="CK824" s="3" t="str">
        <f t="shared" si="201"/>
        <v/>
      </c>
      <c r="CL824" s="3" t="str">
        <f t="shared" si="199"/>
        <v/>
      </c>
      <c r="CM824" s="3" t="str">
        <f t="shared" si="199"/>
        <v/>
      </c>
      <c r="CN824" s="3" t="str">
        <f t="shared" si="199"/>
        <v/>
      </c>
      <c r="CO824" s="3" t="str">
        <f t="shared" si="199"/>
        <v/>
      </c>
      <c r="CP824" s="3" t="str">
        <f t="shared" si="199"/>
        <v/>
      </c>
      <c r="CQ824" s="3" t="str">
        <f t="shared" si="199"/>
        <v/>
      </c>
      <c r="CR824" s="3" t="str">
        <f t="shared" si="198"/>
        <v/>
      </c>
      <c r="CS824" s="3" t="str">
        <f t="shared" si="197"/>
        <v/>
      </c>
      <c r="CT824" s="3" t="str">
        <f t="shared" si="197"/>
        <v/>
      </c>
      <c r="CU824" s="3" t="str">
        <f t="shared" si="197"/>
        <v/>
      </c>
      <c r="CV824" s="3" t="str">
        <f t="shared" si="197"/>
        <v/>
      </c>
      <c r="CW824" s="3" t="str">
        <f t="shared" si="197"/>
        <v/>
      </c>
      <c r="CX824" s="3" t="str">
        <f t="shared" si="197"/>
        <v/>
      </c>
      <c r="CY824" s="3" t="str">
        <f t="shared" si="197"/>
        <v/>
      </c>
      <c r="CZ824" s="3" t="str">
        <f t="shared" si="197"/>
        <v/>
      </c>
      <c r="DA824" s="3" t="str">
        <f t="shared" si="197"/>
        <v/>
      </c>
      <c r="DB824" s="3" t="str">
        <f t="shared" si="197"/>
        <v/>
      </c>
      <c r="DC824" s="3" t="str">
        <f t="shared" si="197"/>
        <v/>
      </c>
      <c r="DD824" s="3" t="str">
        <f t="shared" si="197"/>
        <v/>
      </c>
      <c r="DE824" s="3" t="str">
        <f t="shared" si="197"/>
        <v/>
      </c>
      <c r="DF824" s="3" t="str">
        <f t="shared" si="197"/>
        <v/>
      </c>
      <c r="DG824" s="3" t="str">
        <f t="shared" si="203"/>
        <v/>
      </c>
      <c r="DH824" s="3" t="str">
        <f t="shared" si="203"/>
        <v/>
      </c>
      <c r="DI824" s="3" t="str">
        <f t="shared" si="203"/>
        <v/>
      </c>
      <c r="DJ824" s="3" t="str">
        <f t="shared" si="202"/>
        <v/>
      </c>
      <c r="DK824" s="3" t="str">
        <f t="shared" si="200"/>
        <v/>
      </c>
      <c r="DL824" s="3" t="str">
        <f t="shared" si="200"/>
        <v/>
      </c>
      <c r="DM824" s="3" t="str">
        <f t="shared" si="200"/>
        <v/>
      </c>
      <c r="DN824" s="3" t="str">
        <f t="shared" si="200"/>
        <v/>
      </c>
      <c r="DO824" s="3" t="str">
        <f t="shared" si="200"/>
        <v/>
      </c>
      <c r="DP824" s="3" t="str">
        <f t="shared" si="200"/>
        <v/>
      </c>
      <c r="DQ824" s="3" t="str">
        <f t="shared" si="200"/>
        <v/>
      </c>
      <c r="DR824" s="3" t="str">
        <f t="shared" si="200"/>
        <v/>
      </c>
      <c r="DS824" s="3" t="str">
        <f t="shared" si="200"/>
        <v/>
      </c>
      <c r="DT824" s="3" t="str">
        <f t="shared" si="200"/>
        <v/>
      </c>
      <c r="DU824" s="3" t="str">
        <f t="shared" si="200"/>
        <v/>
      </c>
      <c r="DV824" s="3" t="str">
        <f t="shared" si="200"/>
        <v/>
      </c>
    </row>
    <row r="825" spans="1:126" ht="75">
      <c r="A825" t="s">
        <v>115</v>
      </c>
      <c r="B825">
        <v>2021</v>
      </c>
      <c r="C825" t="s">
        <v>114</v>
      </c>
      <c r="D825">
        <v>106990</v>
      </c>
      <c r="E825" s="31">
        <v>1321220269841</v>
      </c>
      <c r="F825" t="s">
        <v>1108</v>
      </c>
      <c r="G825">
        <v>324110</v>
      </c>
      <c r="H825" t="s">
        <v>1109</v>
      </c>
      <c r="I825" t="s">
        <v>1110</v>
      </c>
      <c r="J825" t="s">
        <v>1111</v>
      </c>
      <c r="K825" t="s">
        <v>384</v>
      </c>
      <c r="L825">
        <v>746017501</v>
      </c>
      <c r="M825" s="3" t="str">
        <f t="shared" si="192"/>
        <v>89. PRODUCE THE CHEMICAL, 94. AS A MANUFACTURED IMPURITY, 95. USED AS A REACTANT, 98. P103  INTERMEDIATES</v>
      </c>
      <c r="N825" s="3" t="s">
        <v>1419</v>
      </c>
      <c r="O825" s="3" t="s">
        <v>1409</v>
      </c>
      <c r="P825">
        <v>16.2</v>
      </c>
      <c r="Q825">
        <v>23.7</v>
      </c>
      <c r="R825">
        <v>39.9</v>
      </c>
      <c r="S825" s="3" t="s">
        <v>1407</v>
      </c>
      <c r="T825" s="3" t="s">
        <v>1405</v>
      </c>
      <c r="U825" s="3" t="s">
        <v>1405</v>
      </c>
      <c r="V825" s="3" t="s">
        <v>1405</v>
      </c>
      <c r="W825" s="3" t="s">
        <v>1405</v>
      </c>
      <c r="X825" s="3" t="s">
        <v>1407</v>
      </c>
      <c r="Y825" s="3" t="s">
        <v>1407</v>
      </c>
      <c r="Z825" s="3" t="s">
        <v>1405</v>
      </c>
      <c r="AA825" s="3" t="s">
        <v>1405</v>
      </c>
      <c r="AB825" s="3" t="s">
        <v>1407</v>
      </c>
      <c r="AC825" s="3" t="s">
        <v>1405</v>
      </c>
      <c r="AD825" s="3" t="s">
        <v>1405</v>
      </c>
      <c r="AE825" s="3" t="s">
        <v>1405</v>
      </c>
      <c r="AF825" s="3" t="s">
        <v>1405</v>
      </c>
      <c r="AG825" s="3" t="s">
        <v>1405</v>
      </c>
      <c r="AH825" s="3" t="s">
        <v>1405</v>
      </c>
      <c r="AI825" s="3" t="s">
        <v>1405</v>
      </c>
      <c r="AJ825" s="3" t="s">
        <v>1405</v>
      </c>
      <c r="AK825" s="3" t="s">
        <v>1405</v>
      </c>
      <c r="AL825" s="3" t="s">
        <v>1405</v>
      </c>
      <c r="AM825" s="3" t="s">
        <v>1405</v>
      </c>
      <c r="AN825" s="3" t="s">
        <v>1405</v>
      </c>
      <c r="AO825" s="3" t="s">
        <v>1405</v>
      </c>
      <c r="AP825" s="3" t="s">
        <v>1405</v>
      </c>
      <c r="AQ825" s="3" t="s">
        <v>1405</v>
      </c>
      <c r="AR825" s="3" t="s">
        <v>1405</v>
      </c>
      <c r="AS825" s="3" t="s">
        <v>1405</v>
      </c>
      <c r="AT825" s="3" t="s">
        <v>1405</v>
      </c>
      <c r="AU825" s="3" t="s">
        <v>1405</v>
      </c>
      <c r="AV825" s="3" t="s">
        <v>1405</v>
      </c>
      <c r="AW825" s="3" t="s">
        <v>1405</v>
      </c>
      <c r="AX825" s="3" t="s">
        <v>1405</v>
      </c>
      <c r="AY825" s="3" t="s">
        <v>1405</v>
      </c>
      <c r="AZ825" s="3" t="s">
        <v>1405</v>
      </c>
      <c r="BA825" s="3" t="s">
        <v>1405</v>
      </c>
      <c r="BB825" s="3" t="s">
        <v>1405</v>
      </c>
      <c r="BC825" s="3" t="s">
        <v>1405</v>
      </c>
      <c r="BD825" s="3" t="s">
        <v>1405</v>
      </c>
      <c r="BE825" s="3" t="s">
        <v>1405</v>
      </c>
      <c r="BF825" s="3" t="s">
        <v>1405</v>
      </c>
      <c r="BG825" s="3" t="s">
        <v>1405</v>
      </c>
      <c r="BH825" s="3" t="s">
        <v>1405</v>
      </c>
      <c r="BI825" s="3" t="s">
        <v>1405</v>
      </c>
      <c r="BJ825" s="3" t="s">
        <v>1405</v>
      </c>
      <c r="BK825" s="3" t="s">
        <v>1405</v>
      </c>
      <c r="BL825" s="3" t="s">
        <v>1405</v>
      </c>
      <c r="BM825" s="3" t="s">
        <v>1405</v>
      </c>
      <c r="BN825" s="3" t="s">
        <v>1405</v>
      </c>
      <c r="BO825" s="3" t="s">
        <v>1405</v>
      </c>
      <c r="BP825" s="3" t="s">
        <v>1405</v>
      </c>
      <c r="BQ825" s="3" t="s">
        <v>1405</v>
      </c>
      <c r="BR825" s="3" t="s">
        <v>1405</v>
      </c>
      <c r="BS825" s="3" t="s">
        <v>1405</v>
      </c>
      <c r="BT825" s="3" t="s">
        <v>1405</v>
      </c>
      <c r="BU825" s="3" t="str">
        <f t="shared" si="196"/>
        <v>89. PRODUCE THE CHEMICAL</v>
      </c>
      <c r="BV825" s="3" t="str">
        <f t="shared" si="196"/>
        <v/>
      </c>
      <c r="BW825" s="3" t="str">
        <f t="shared" si="196"/>
        <v/>
      </c>
      <c r="BX825" s="3" t="str">
        <f t="shared" si="196"/>
        <v/>
      </c>
      <c r="BY825" s="3" t="str">
        <f t="shared" si="201"/>
        <v/>
      </c>
      <c r="BZ825" s="3" t="str">
        <f t="shared" si="201"/>
        <v>94. AS A MANUFACTURED IMPURITY</v>
      </c>
      <c r="CA825" s="3" t="str">
        <f t="shared" si="201"/>
        <v>95. USED AS A REACTANT</v>
      </c>
      <c r="CB825" s="3" t="str">
        <f t="shared" si="201"/>
        <v/>
      </c>
      <c r="CC825" s="3" t="str">
        <f t="shared" si="201"/>
        <v/>
      </c>
      <c r="CD825" s="3" t="str">
        <f t="shared" si="201"/>
        <v>98. P103  INTERMEDIATES</v>
      </c>
      <c r="CE825" s="3" t="str">
        <f t="shared" si="201"/>
        <v/>
      </c>
      <c r="CF825" s="3" t="str">
        <f t="shared" si="201"/>
        <v/>
      </c>
      <c r="CG825" s="3" t="str">
        <f t="shared" si="201"/>
        <v/>
      </c>
      <c r="CH825" s="3" t="str">
        <f t="shared" si="201"/>
        <v/>
      </c>
      <c r="CI825" s="3" t="str">
        <f t="shared" si="201"/>
        <v/>
      </c>
      <c r="CJ825" s="3" t="str">
        <f t="shared" si="201"/>
        <v/>
      </c>
      <c r="CK825" s="3" t="str">
        <f t="shared" si="201"/>
        <v/>
      </c>
      <c r="CL825" s="3" t="str">
        <f t="shared" si="199"/>
        <v/>
      </c>
      <c r="CM825" s="3" t="str">
        <f t="shared" si="199"/>
        <v/>
      </c>
      <c r="CN825" s="3" t="str">
        <f t="shared" si="199"/>
        <v/>
      </c>
      <c r="CO825" s="3" t="str">
        <f t="shared" si="199"/>
        <v/>
      </c>
      <c r="CP825" s="3" t="str">
        <f t="shared" si="199"/>
        <v/>
      </c>
      <c r="CQ825" s="3" t="str">
        <f t="shared" si="199"/>
        <v/>
      </c>
      <c r="CR825" s="3" t="str">
        <f t="shared" si="198"/>
        <v/>
      </c>
      <c r="CS825" s="3" t="str">
        <f t="shared" si="197"/>
        <v/>
      </c>
      <c r="CT825" s="3" t="str">
        <f t="shared" si="197"/>
        <v/>
      </c>
      <c r="CU825" s="3" t="str">
        <f t="shared" si="197"/>
        <v/>
      </c>
      <c r="CV825" s="3" t="str">
        <f t="shared" si="197"/>
        <v/>
      </c>
      <c r="CW825" s="3" t="str">
        <f t="shared" si="197"/>
        <v/>
      </c>
      <c r="CX825" s="3" t="str">
        <f t="shared" si="197"/>
        <v/>
      </c>
      <c r="CY825" s="3" t="str">
        <f t="shared" si="197"/>
        <v/>
      </c>
      <c r="CZ825" s="3" t="str">
        <f t="shared" si="197"/>
        <v/>
      </c>
      <c r="DA825" s="3" t="str">
        <f t="shared" si="197"/>
        <v/>
      </c>
      <c r="DB825" s="3" t="str">
        <f t="shared" si="197"/>
        <v/>
      </c>
      <c r="DC825" s="3" t="str">
        <f t="shared" si="197"/>
        <v/>
      </c>
      <c r="DD825" s="3" t="str">
        <f t="shared" ref="DD825:DM882" si="204">IF(BB825="Yes", DD$1,"")</f>
        <v/>
      </c>
      <c r="DE825" s="3" t="str">
        <f t="shared" si="204"/>
        <v/>
      </c>
      <c r="DF825" s="3" t="str">
        <f t="shared" si="204"/>
        <v/>
      </c>
      <c r="DG825" s="3" t="str">
        <f t="shared" si="203"/>
        <v/>
      </c>
      <c r="DH825" s="3" t="str">
        <f t="shared" si="203"/>
        <v/>
      </c>
      <c r="DI825" s="3" t="str">
        <f t="shared" si="203"/>
        <v/>
      </c>
      <c r="DJ825" s="3" t="str">
        <f t="shared" si="202"/>
        <v/>
      </c>
      <c r="DK825" s="3" t="str">
        <f t="shared" si="200"/>
        <v/>
      </c>
      <c r="DL825" s="3" t="str">
        <f t="shared" si="200"/>
        <v/>
      </c>
      <c r="DM825" s="3" t="str">
        <f t="shared" si="200"/>
        <v/>
      </c>
      <c r="DN825" s="3" t="str">
        <f t="shared" ref="DN825:DV853" si="205">IF(BL825="Yes", DN$1,"")</f>
        <v/>
      </c>
      <c r="DO825" s="3" t="str">
        <f t="shared" si="205"/>
        <v/>
      </c>
      <c r="DP825" s="3" t="str">
        <f t="shared" si="205"/>
        <v/>
      </c>
      <c r="DQ825" s="3" t="str">
        <f t="shared" si="205"/>
        <v/>
      </c>
      <c r="DR825" s="3" t="str">
        <f t="shared" si="205"/>
        <v/>
      </c>
      <c r="DS825" s="3" t="str">
        <f t="shared" si="205"/>
        <v/>
      </c>
      <c r="DT825" s="3" t="str">
        <f t="shared" si="205"/>
        <v/>
      </c>
      <c r="DU825" s="3" t="str">
        <f t="shared" si="205"/>
        <v/>
      </c>
      <c r="DV825" s="3" t="str">
        <f t="shared" si="205"/>
        <v/>
      </c>
    </row>
    <row r="826" spans="1:126" ht="45">
      <c r="A826" t="s">
        <v>115</v>
      </c>
      <c r="B826">
        <v>2016</v>
      </c>
      <c r="C826" t="s">
        <v>114</v>
      </c>
      <c r="D826">
        <v>106990</v>
      </c>
      <c r="E826" s="31">
        <v>1316215742242</v>
      </c>
      <c r="F826" t="s">
        <v>1112</v>
      </c>
      <c r="G826">
        <v>324110</v>
      </c>
      <c r="H826" t="s">
        <v>1113</v>
      </c>
      <c r="I826" t="s">
        <v>1114</v>
      </c>
      <c r="J826" t="s">
        <v>1115</v>
      </c>
      <c r="K826" t="s">
        <v>155</v>
      </c>
      <c r="L826">
        <v>94572</v>
      </c>
      <c r="M826" s="3" t="str">
        <f t="shared" si="192"/>
        <v>89. PRODUCE THE CHEMICAL, 93. AS A BYPRODUCT, 94. AS A MANUFACTURED IMPURITY, 116. AS A PROCESS IMPURITY</v>
      </c>
      <c r="N826" s="3" t="s">
        <v>63</v>
      </c>
      <c r="O826" s="3" t="s">
        <v>1430</v>
      </c>
      <c r="P826">
        <v>16</v>
      </c>
      <c r="Q826">
        <v>42</v>
      </c>
      <c r="R826">
        <v>58</v>
      </c>
      <c r="S826" s="3" t="s">
        <v>1407</v>
      </c>
      <c r="T826" s="3" t="s">
        <v>1405</v>
      </c>
      <c r="U826" s="3" t="s">
        <v>1405</v>
      </c>
      <c r="V826" s="3" t="s">
        <v>1405</v>
      </c>
      <c r="W826" s="3" t="s">
        <v>1407</v>
      </c>
      <c r="X826" s="3" t="s">
        <v>1407</v>
      </c>
      <c r="Y826" s="3" t="s">
        <v>1405</v>
      </c>
      <c r="AE826" s="3" t="s">
        <v>1405</v>
      </c>
      <c r="AR826" s="3" t="s">
        <v>1405</v>
      </c>
      <c r="AS826" s="3" t="s">
        <v>1405</v>
      </c>
      <c r="AT826" s="3" t="s">
        <v>1407</v>
      </c>
      <c r="AV826" s="3" t="s">
        <v>1405</v>
      </c>
      <c r="BD826" s="3" t="s">
        <v>1405</v>
      </c>
      <c r="BK826" s="3" t="s">
        <v>1405</v>
      </c>
      <c r="BU826" s="3" t="str">
        <f t="shared" si="196"/>
        <v>89. PRODUCE THE CHEMICAL</v>
      </c>
      <c r="BV826" s="3" t="str">
        <f t="shared" si="196"/>
        <v/>
      </c>
      <c r="BW826" s="3" t="str">
        <f t="shared" si="196"/>
        <v/>
      </c>
      <c r="BX826" s="3" t="str">
        <f t="shared" si="196"/>
        <v/>
      </c>
      <c r="BY826" s="3" t="str">
        <f t="shared" si="201"/>
        <v>93. AS A BYPRODUCT</v>
      </c>
      <c r="BZ826" s="3" t="str">
        <f t="shared" si="201"/>
        <v>94. AS A MANUFACTURED IMPURITY</v>
      </c>
      <c r="CA826" s="3" t="str">
        <f t="shared" si="201"/>
        <v/>
      </c>
      <c r="CB826" s="3" t="str">
        <f t="shared" si="201"/>
        <v/>
      </c>
      <c r="CC826" s="3" t="str">
        <f t="shared" si="201"/>
        <v/>
      </c>
      <c r="CD826" s="3" t="str">
        <f t="shared" si="201"/>
        <v/>
      </c>
      <c r="CE826" s="3" t="str">
        <f t="shared" si="201"/>
        <v/>
      </c>
      <c r="CF826" s="3" t="str">
        <f t="shared" si="201"/>
        <v/>
      </c>
      <c r="CG826" s="3" t="str">
        <f t="shared" si="201"/>
        <v/>
      </c>
      <c r="CH826" s="3" t="str">
        <f t="shared" si="201"/>
        <v/>
      </c>
      <c r="CI826" s="3" t="str">
        <f t="shared" si="201"/>
        <v/>
      </c>
      <c r="CJ826" s="3" t="str">
        <f t="shared" si="201"/>
        <v/>
      </c>
      <c r="CK826" s="3" t="str">
        <f t="shared" si="201"/>
        <v/>
      </c>
      <c r="CL826" s="3" t="str">
        <f t="shared" si="199"/>
        <v/>
      </c>
      <c r="CM826" s="3" t="str">
        <f t="shared" si="199"/>
        <v/>
      </c>
      <c r="CN826" s="3" t="str">
        <f t="shared" si="199"/>
        <v/>
      </c>
      <c r="CO826" s="3" t="str">
        <f t="shared" si="199"/>
        <v/>
      </c>
      <c r="CP826" s="3" t="str">
        <f t="shared" si="199"/>
        <v/>
      </c>
      <c r="CQ826" s="3" t="str">
        <f t="shared" si="199"/>
        <v/>
      </c>
      <c r="CR826" s="3" t="str">
        <f t="shared" si="198"/>
        <v/>
      </c>
      <c r="CS826" s="3" t="str">
        <f t="shared" si="198"/>
        <v/>
      </c>
      <c r="CT826" s="3" t="str">
        <f t="shared" si="198"/>
        <v/>
      </c>
      <c r="CU826" s="3" t="str">
        <f t="shared" si="198"/>
        <v/>
      </c>
      <c r="CV826" s="3" t="str">
        <f t="shared" si="198"/>
        <v>116. AS A PROCESS IMPURITY</v>
      </c>
      <c r="CW826" s="3" t="str">
        <f t="shared" si="198"/>
        <v/>
      </c>
      <c r="CX826" s="3" t="str">
        <f t="shared" si="198"/>
        <v/>
      </c>
      <c r="CY826" s="3" t="str">
        <f t="shared" si="198"/>
        <v/>
      </c>
      <c r="CZ826" s="3" t="str">
        <f t="shared" si="198"/>
        <v/>
      </c>
      <c r="DA826" s="3" t="str">
        <f t="shared" si="198"/>
        <v/>
      </c>
      <c r="DB826" s="3" t="str">
        <f t="shared" si="198"/>
        <v/>
      </c>
      <c r="DC826" s="3" t="str">
        <f t="shared" si="198"/>
        <v/>
      </c>
      <c r="DD826" s="3" t="str">
        <f t="shared" si="204"/>
        <v/>
      </c>
      <c r="DE826" s="3" t="str">
        <f t="shared" si="204"/>
        <v/>
      </c>
      <c r="DF826" s="3" t="str">
        <f t="shared" si="204"/>
        <v/>
      </c>
      <c r="DG826" s="3" t="str">
        <f t="shared" si="203"/>
        <v/>
      </c>
      <c r="DH826" s="3" t="str">
        <f t="shared" si="203"/>
        <v/>
      </c>
      <c r="DI826" s="3" t="str">
        <f t="shared" si="203"/>
        <v/>
      </c>
      <c r="DJ826" s="3" t="str">
        <f t="shared" si="202"/>
        <v/>
      </c>
      <c r="DK826" s="3" t="str">
        <f t="shared" si="202"/>
        <v/>
      </c>
      <c r="DL826" s="3" t="str">
        <f t="shared" si="202"/>
        <v/>
      </c>
      <c r="DM826" s="3" t="str">
        <f t="shared" si="202"/>
        <v/>
      </c>
      <c r="DN826" s="3" t="str">
        <f t="shared" si="205"/>
        <v/>
      </c>
      <c r="DO826" s="3" t="str">
        <f t="shared" si="205"/>
        <v/>
      </c>
      <c r="DP826" s="3" t="str">
        <f t="shared" si="205"/>
        <v/>
      </c>
      <c r="DQ826" s="3" t="str">
        <f t="shared" si="205"/>
        <v/>
      </c>
      <c r="DR826" s="3" t="str">
        <f t="shared" si="205"/>
        <v/>
      </c>
      <c r="DS826" s="3" t="str">
        <f t="shared" si="205"/>
        <v/>
      </c>
      <c r="DT826" s="3" t="str">
        <f t="shared" si="205"/>
        <v/>
      </c>
      <c r="DU826" s="3" t="str">
        <f t="shared" si="205"/>
        <v/>
      </c>
      <c r="DV826" s="3" t="str">
        <f t="shared" si="205"/>
        <v/>
      </c>
    </row>
    <row r="827" spans="1:126" ht="45">
      <c r="A827" t="s">
        <v>115</v>
      </c>
      <c r="B827">
        <v>2017</v>
      </c>
      <c r="C827" t="s">
        <v>114</v>
      </c>
      <c r="D827">
        <v>106990</v>
      </c>
      <c r="E827" s="31">
        <v>1317216530473</v>
      </c>
      <c r="F827" t="s">
        <v>1112</v>
      </c>
      <c r="G827">
        <v>324110</v>
      </c>
      <c r="H827" t="s">
        <v>1113</v>
      </c>
      <c r="I827" t="s">
        <v>1114</v>
      </c>
      <c r="J827" t="s">
        <v>1115</v>
      </c>
      <c r="K827" t="s">
        <v>155</v>
      </c>
      <c r="L827">
        <v>94572</v>
      </c>
      <c r="M827" s="3" t="str">
        <f t="shared" si="192"/>
        <v>89. PRODUCE THE CHEMICAL, 93. AS A BYPRODUCT, 94. AS A MANUFACTURED IMPURITY, 116. AS A PROCESS IMPURITY</v>
      </c>
      <c r="N827" s="3" t="s">
        <v>63</v>
      </c>
      <c r="O827" s="3" t="s">
        <v>1430</v>
      </c>
      <c r="P827">
        <v>7</v>
      </c>
      <c r="Q827">
        <v>29</v>
      </c>
      <c r="R827">
        <v>36</v>
      </c>
      <c r="S827" s="3" t="s">
        <v>1407</v>
      </c>
      <c r="T827" s="3" t="s">
        <v>1405</v>
      </c>
      <c r="U827" s="3" t="s">
        <v>1405</v>
      </c>
      <c r="V827" s="3" t="s">
        <v>1405</v>
      </c>
      <c r="W827" s="3" t="s">
        <v>1407</v>
      </c>
      <c r="X827" s="3" t="s">
        <v>1407</v>
      </c>
      <c r="Y827" s="3" t="s">
        <v>1405</v>
      </c>
      <c r="AE827" s="3" t="s">
        <v>1405</v>
      </c>
      <c r="AR827" s="3" t="s">
        <v>1405</v>
      </c>
      <c r="AS827" s="3" t="s">
        <v>1405</v>
      </c>
      <c r="AT827" s="3" t="s">
        <v>1407</v>
      </c>
      <c r="AV827" s="3" t="s">
        <v>1405</v>
      </c>
      <c r="BD827" s="3" t="s">
        <v>1405</v>
      </c>
      <c r="BK827" s="3" t="s">
        <v>1405</v>
      </c>
      <c r="BU827" s="3" t="str">
        <f t="shared" si="196"/>
        <v>89. PRODUCE THE CHEMICAL</v>
      </c>
      <c r="BV827" s="3" t="str">
        <f t="shared" si="196"/>
        <v/>
      </c>
      <c r="BW827" s="3" t="str">
        <f t="shared" si="196"/>
        <v/>
      </c>
      <c r="BX827" s="3" t="str">
        <f t="shared" si="196"/>
        <v/>
      </c>
      <c r="BY827" s="3" t="str">
        <f t="shared" si="201"/>
        <v>93. AS A BYPRODUCT</v>
      </c>
      <c r="BZ827" s="3" t="str">
        <f t="shared" si="201"/>
        <v>94. AS A MANUFACTURED IMPURITY</v>
      </c>
      <c r="CA827" s="3" t="str">
        <f t="shared" si="201"/>
        <v/>
      </c>
      <c r="CB827" s="3" t="str">
        <f t="shared" si="201"/>
        <v/>
      </c>
      <c r="CC827" s="3" t="str">
        <f t="shared" si="201"/>
        <v/>
      </c>
      <c r="CD827" s="3" t="str">
        <f t="shared" si="201"/>
        <v/>
      </c>
      <c r="CE827" s="3" t="str">
        <f t="shared" si="201"/>
        <v/>
      </c>
      <c r="CF827" s="3" t="str">
        <f t="shared" si="201"/>
        <v/>
      </c>
      <c r="CG827" s="3" t="str">
        <f t="shared" si="201"/>
        <v/>
      </c>
      <c r="CH827" s="3" t="str">
        <f t="shared" si="201"/>
        <v/>
      </c>
      <c r="CI827" s="3" t="str">
        <f t="shared" si="201"/>
        <v/>
      </c>
      <c r="CJ827" s="3" t="str">
        <f t="shared" si="201"/>
        <v/>
      </c>
      <c r="CK827" s="3" t="str">
        <f t="shared" si="201"/>
        <v/>
      </c>
      <c r="CL827" s="3" t="str">
        <f t="shared" si="199"/>
        <v/>
      </c>
      <c r="CM827" s="3" t="str">
        <f t="shared" si="199"/>
        <v/>
      </c>
      <c r="CN827" s="3" t="str">
        <f t="shared" si="199"/>
        <v/>
      </c>
      <c r="CO827" s="3" t="str">
        <f t="shared" si="199"/>
        <v/>
      </c>
      <c r="CP827" s="3" t="str">
        <f t="shared" si="199"/>
        <v/>
      </c>
      <c r="CQ827" s="3" t="str">
        <f t="shared" si="199"/>
        <v/>
      </c>
      <c r="CR827" s="3" t="str">
        <f t="shared" si="198"/>
        <v/>
      </c>
      <c r="CS827" s="3" t="str">
        <f t="shared" si="198"/>
        <v/>
      </c>
      <c r="CT827" s="3" t="str">
        <f t="shared" si="198"/>
        <v/>
      </c>
      <c r="CU827" s="3" t="str">
        <f t="shared" si="198"/>
        <v/>
      </c>
      <c r="CV827" s="3" t="str">
        <f t="shared" si="198"/>
        <v>116. AS A PROCESS IMPURITY</v>
      </c>
      <c r="CW827" s="3" t="str">
        <f t="shared" si="198"/>
        <v/>
      </c>
      <c r="CX827" s="3" t="str">
        <f t="shared" si="198"/>
        <v/>
      </c>
      <c r="CY827" s="3" t="str">
        <f t="shared" si="198"/>
        <v/>
      </c>
      <c r="CZ827" s="3" t="str">
        <f t="shared" si="198"/>
        <v/>
      </c>
      <c r="DA827" s="3" t="str">
        <f t="shared" si="198"/>
        <v/>
      </c>
      <c r="DB827" s="3" t="str">
        <f t="shared" si="198"/>
        <v/>
      </c>
      <c r="DC827" s="3" t="str">
        <f t="shared" si="198"/>
        <v/>
      </c>
      <c r="DD827" s="3" t="str">
        <f t="shared" si="204"/>
        <v/>
      </c>
      <c r="DE827" s="3" t="str">
        <f t="shared" si="204"/>
        <v/>
      </c>
      <c r="DF827" s="3" t="str">
        <f t="shared" si="204"/>
        <v/>
      </c>
      <c r="DG827" s="3" t="str">
        <f t="shared" si="203"/>
        <v/>
      </c>
      <c r="DH827" s="3" t="str">
        <f t="shared" si="203"/>
        <v/>
      </c>
      <c r="DI827" s="3" t="str">
        <f t="shared" si="203"/>
        <v/>
      </c>
      <c r="DJ827" s="3" t="str">
        <f t="shared" si="202"/>
        <v/>
      </c>
      <c r="DK827" s="3" t="str">
        <f t="shared" si="202"/>
        <v/>
      </c>
      <c r="DL827" s="3" t="str">
        <f t="shared" si="202"/>
        <v/>
      </c>
      <c r="DM827" s="3" t="str">
        <f t="shared" si="202"/>
        <v/>
      </c>
      <c r="DN827" s="3" t="str">
        <f t="shared" si="205"/>
        <v/>
      </c>
      <c r="DO827" s="3" t="str">
        <f t="shared" si="205"/>
        <v/>
      </c>
      <c r="DP827" s="3" t="str">
        <f t="shared" si="205"/>
        <v/>
      </c>
      <c r="DQ827" s="3" t="str">
        <f t="shared" si="205"/>
        <v/>
      </c>
      <c r="DR827" s="3" t="str">
        <f t="shared" si="205"/>
        <v/>
      </c>
      <c r="DS827" s="3" t="str">
        <f t="shared" si="205"/>
        <v/>
      </c>
      <c r="DT827" s="3" t="str">
        <f t="shared" si="205"/>
        <v/>
      </c>
      <c r="DU827" s="3" t="str">
        <f t="shared" si="205"/>
        <v/>
      </c>
      <c r="DV827" s="3" t="str">
        <f t="shared" si="205"/>
        <v/>
      </c>
    </row>
    <row r="828" spans="1:126" ht="75">
      <c r="A828" t="s">
        <v>115</v>
      </c>
      <c r="B828">
        <v>2018</v>
      </c>
      <c r="C828" t="s">
        <v>114</v>
      </c>
      <c r="D828">
        <v>106990</v>
      </c>
      <c r="E828" s="31">
        <v>1318217522212</v>
      </c>
      <c r="F828" t="s">
        <v>1112</v>
      </c>
      <c r="G828">
        <v>324110</v>
      </c>
      <c r="H828" t="s">
        <v>1113</v>
      </c>
      <c r="I828" t="s">
        <v>1114</v>
      </c>
      <c r="J828" t="s">
        <v>1115</v>
      </c>
      <c r="K828" t="s">
        <v>155</v>
      </c>
      <c r="L828">
        <v>94572</v>
      </c>
      <c r="M828" s="3" t="str">
        <f t="shared" si="192"/>
        <v>89. PRODUCE THE CHEMICAL, 93. AS A BYPRODUCT, 94. AS A MANUFACTURED IMPURITY, 116. AS A PROCESS IMPURITY</v>
      </c>
      <c r="N828" s="3" t="s">
        <v>63</v>
      </c>
      <c r="O828" s="3" t="s">
        <v>1430</v>
      </c>
      <c r="P828">
        <v>7</v>
      </c>
      <c r="Q828">
        <v>5</v>
      </c>
      <c r="R828">
        <v>12</v>
      </c>
      <c r="S828" s="3" t="s">
        <v>1407</v>
      </c>
      <c r="T828" s="3" t="s">
        <v>1405</v>
      </c>
      <c r="U828" s="3" t="s">
        <v>1405</v>
      </c>
      <c r="V828" s="3" t="s">
        <v>1405</v>
      </c>
      <c r="W828" s="3" t="s">
        <v>1407</v>
      </c>
      <c r="X828" s="3" t="s">
        <v>1407</v>
      </c>
      <c r="Y828" s="3" t="s">
        <v>1405</v>
      </c>
      <c r="Z828" s="3" t="s">
        <v>1405</v>
      </c>
      <c r="AA828" s="3" t="s">
        <v>1405</v>
      </c>
      <c r="AB828" s="3" t="s">
        <v>1405</v>
      </c>
      <c r="AC828" s="3" t="s">
        <v>1405</v>
      </c>
      <c r="AD828" s="3" t="s">
        <v>1405</v>
      </c>
      <c r="AE828" s="3" t="s">
        <v>1405</v>
      </c>
      <c r="AF828" s="3" t="s">
        <v>1405</v>
      </c>
      <c r="AG828" s="3" t="s">
        <v>1405</v>
      </c>
      <c r="AH828" s="3" t="s">
        <v>1405</v>
      </c>
      <c r="AI828" s="3" t="s">
        <v>1405</v>
      </c>
      <c r="AJ828" s="3" t="s">
        <v>1405</v>
      </c>
      <c r="AK828" s="3" t="s">
        <v>1405</v>
      </c>
      <c r="AL828" s="3" t="s">
        <v>1405</v>
      </c>
      <c r="AM828" s="3" t="s">
        <v>1405</v>
      </c>
      <c r="AN828" s="3" t="s">
        <v>1405</v>
      </c>
      <c r="AO828" s="3" t="s">
        <v>1405</v>
      </c>
      <c r="AP828" s="3" t="s">
        <v>1405</v>
      </c>
      <c r="AQ828" s="3" t="s">
        <v>1405</v>
      </c>
      <c r="AR828" s="3" t="s">
        <v>1405</v>
      </c>
      <c r="AS828" s="3" t="s">
        <v>1405</v>
      </c>
      <c r="AT828" s="3" t="s">
        <v>1407</v>
      </c>
      <c r="AU828" s="3" t="s">
        <v>1405</v>
      </c>
      <c r="AV828" s="3" t="s">
        <v>1405</v>
      </c>
      <c r="AW828" s="3" t="s">
        <v>1405</v>
      </c>
      <c r="AX828" s="3" t="s">
        <v>1405</v>
      </c>
      <c r="AY828" s="3" t="s">
        <v>1405</v>
      </c>
      <c r="AZ828" s="3" t="s">
        <v>1405</v>
      </c>
      <c r="BA828" s="3" t="s">
        <v>1405</v>
      </c>
      <c r="BB828" s="3" t="s">
        <v>1405</v>
      </c>
      <c r="BC828" s="3" t="s">
        <v>1405</v>
      </c>
      <c r="BD828" s="3" t="s">
        <v>1405</v>
      </c>
      <c r="BE828" s="3" t="s">
        <v>1405</v>
      </c>
      <c r="BF828" s="3" t="s">
        <v>1405</v>
      </c>
      <c r="BG828" s="3" t="s">
        <v>1405</v>
      </c>
      <c r="BH828" s="3" t="s">
        <v>1405</v>
      </c>
      <c r="BI828" s="3" t="s">
        <v>1405</v>
      </c>
      <c r="BJ828" s="3" t="s">
        <v>1405</v>
      </c>
      <c r="BK828" s="3" t="s">
        <v>1405</v>
      </c>
      <c r="BL828" s="3" t="s">
        <v>1405</v>
      </c>
      <c r="BM828" s="3" t="s">
        <v>1405</v>
      </c>
      <c r="BN828" s="3" t="s">
        <v>1405</v>
      </c>
      <c r="BO828" s="3" t="s">
        <v>1405</v>
      </c>
      <c r="BP828" s="3" t="s">
        <v>1405</v>
      </c>
      <c r="BQ828" s="3" t="s">
        <v>1405</v>
      </c>
      <c r="BR828" s="3" t="s">
        <v>1405</v>
      </c>
      <c r="BS828" s="3" t="s">
        <v>1405</v>
      </c>
      <c r="BT828" s="3" t="s">
        <v>1405</v>
      </c>
      <c r="BU828" s="3" t="str">
        <f t="shared" si="196"/>
        <v>89. PRODUCE THE CHEMICAL</v>
      </c>
      <c r="BV828" s="3" t="str">
        <f t="shared" si="196"/>
        <v/>
      </c>
      <c r="BW828" s="3" t="str">
        <f t="shared" si="196"/>
        <v/>
      </c>
      <c r="BX828" s="3" t="str">
        <f t="shared" si="196"/>
        <v/>
      </c>
      <c r="BY828" s="3" t="str">
        <f t="shared" si="201"/>
        <v>93. AS A BYPRODUCT</v>
      </c>
      <c r="BZ828" s="3" t="str">
        <f t="shared" si="201"/>
        <v>94. AS A MANUFACTURED IMPURITY</v>
      </c>
      <c r="CA828" s="3" t="str">
        <f t="shared" si="201"/>
        <v/>
      </c>
      <c r="CB828" s="3" t="str">
        <f t="shared" si="201"/>
        <v/>
      </c>
      <c r="CC828" s="3" t="str">
        <f t="shared" si="201"/>
        <v/>
      </c>
      <c r="CD828" s="3" t="str">
        <f t="shared" si="201"/>
        <v/>
      </c>
      <c r="CE828" s="3" t="str">
        <f t="shared" si="201"/>
        <v/>
      </c>
      <c r="CF828" s="3" t="str">
        <f t="shared" si="201"/>
        <v/>
      </c>
      <c r="CG828" s="3" t="str">
        <f t="shared" si="201"/>
        <v/>
      </c>
      <c r="CH828" s="3" t="str">
        <f t="shared" si="201"/>
        <v/>
      </c>
      <c r="CI828" s="3" t="str">
        <f t="shared" si="201"/>
        <v/>
      </c>
      <c r="CJ828" s="3" t="str">
        <f t="shared" si="201"/>
        <v/>
      </c>
      <c r="CK828" s="3" t="str">
        <f t="shared" si="201"/>
        <v/>
      </c>
      <c r="CL828" s="3" t="str">
        <f t="shared" si="199"/>
        <v/>
      </c>
      <c r="CM828" s="3" t="str">
        <f t="shared" si="199"/>
        <v/>
      </c>
      <c r="CN828" s="3" t="str">
        <f t="shared" si="199"/>
        <v/>
      </c>
      <c r="CO828" s="3" t="str">
        <f t="shared" si="199"/>
        <v/>
      </c>
      <c r="CP828" s="3" t="str">
        <f t="shared" si="199"/>
        <v/>
      </c>
      <c r="CQ828" s="3" t="str">
        <f t="shared" si="199"/>
        <v/>
      </c>
      <c r="CR828" s="3" t="str">
        <f t="shared" si="198"/>
        <v/>
      </c>
      <c r="CS828" s="3" t="str">
        <f t="shared" si="198"/>
        <v/>
      </c>
      <c r="CT828" s="3" t="str">
        <f t="shared" si="198"/>
        <v/>
      </c>
      <c r="CU828" s="3" t="str">
        <f t="shared" si="198"/>
        <v/>
      </c>
      <c r="CV828" s="3" t="str">
        <f t="shared" si="198"/>
        <v>116. AS A PROCESS IMPURITY</v>
      </c>
      <c r="CW828" s="3" t="str">
        <f t="shared" si="198"/>
        <v/>
      </c>
      <c r="CX828" s="3" t="str">
        <f t="shared" si="198"/>
        <v/>
      </c>
      <c r="CY828" s="3" t="str">
        <f t="shared" si="198"/>
        <v/>
      </c>
      <c r="CZ828" s="3" t="str">
        <f t="shared" si="198"/>
        <v/>
      </c>
      <c r="DA828" s="3" t="str">
        <f t="shared" si="198"/>
        <v/>
      </c>
      <c r="DB828" s="3" t="str">
        <f t="shared" si="198"/>
        <v/>
      </c>
      <c r="DC828" s="3" t="str">
        <f t="shared" si="198"/>
        <v/>
      </c>
      <c r="DD828" s="3" t="str">
        <f t="shared" si="204"/>
        <v/>
      </c>
      <c r="DE828" s="3" t="str">
        <f t="shared" si="204"/>
        <v/>
      </c>
      <c r="DF828" s="3" t="str">
        <f t="shared" si="204"/>
        <v/>
      </c>
      <c r="DG828" s="3" t="str">
        <f t="shared" si="203"/>
        <v/>
      </c>
      <c r="DH828" s="3" t="str">
        <f t="shared" si="203"/>
        <v/>
      </c>
      <c r="DI828" s="3" t="str">
        <f t="shared" si="203"/>
        <v/>
      </c>
      <c r="DJ828" s="3" t="str">
        <f t="shared" si="202"/>
        <v/>
      </c>
      <c r="DK828" s="3" t="str">
        <f t="shared" si="202"/>
        <v/>
      </c>
      <c r="DL828" s="3" t="str">
        <f t="shared" si="202"/>
        <v/>
      </c>
      <c r="DM828" s="3" t="str">
        <f t="shared" si="202"/>
        <v/>
      </c>
      <c r="DN828" s="3" t="str">
        <f t="shared" si="205"/>
        <v/>
      </c>
      <c r="DO828" s="3" t="str">
        <f t="shared" si="205"/>
        <v/>
      </c>
      <c r="DP828" s="3" t="str">
        <f t="shared" si="205"/>
        <v/>
      </c>
      <c r="DQ828" s="3" t="str">
        <f t="shared" si="205"/>
        <v/>
      </c>
      <c r="DR828" s="3" t="str">
        <f t="shared" si="205"/>
        <v/>
      </c>
      <c r="DS828" s="3" t="str">
        <f t="shared" si="205"/>
        <v/>
      </c>
      <c r="DT828" s="3" t="str">
        <f t="shared" si="205"/>
        <v/>
      </c>
      <c r="DU828" s="3" t="str">
        <f t="shared" si="205"/>
        <v/>
      </c>
      <c r="DV828" s="3" t="str">
        <f t="shared" si="205"/>
        <v/>
      </c>
    </row>
    <row r="829" spans="1:126" ht="75">
      <c r="A829" t="s">
        <v>115</v>
      </c>
      <c r="B829">
        <v>2019</v>
      </c>
      <c r="C829" t="s">
        <v>114</v>
      </c>
      <c r="D829">
        <v>106990</v>
      </c>
      <c r="E829" s="31">
        <v>1319218498780</v>
      </c>
      <c r="F829" t="s">
        <v>1112</v>
      </c>
      <c r="G829">
        <v>324110</v>
      </c>
      <c r="H829" t="s">
        <v>1113</v>
      </c>
      <c r="I829" t="s">
        <v>1114</v>
      </c>
      <c r="J829" t="s">
        <v>1115</v>
      </c>
      <c r="K829" t="s">
        <v>155</v>
      </c>
      <c r="L829">
        <v>94572</v>
      </c>
      <c r="M829" s="3" t="str">
        <f t="shared" si="192"/>
        <v>89. PRODUCE THE CHEMICAL, 93. AS A BYPRODUCT, 94. AS A MANUFACTURED IMPURITY, 116. AS A PROCESS IMPURITY</v>
      </c>
      <c r="N829" s="3" t="s">
        <v>63</v>
      </c>
      <c r="O829" s="3" t="s">
        <v>1430</v>
      </c>
      <c r="P829">
        <v>9</v>
      </c>
      <c r="Q829">
        <v>5</v>
      </c>
      <c r="R829">
        <v>14</v>
      </c>
      <c r="S829" s="3" t="s">
        <v>1407</v>
      </c>
      <c r="T829" s="3" t="s">
        <v>1405</v>
      </c>
      <c r="U829" s="3" t="s">
        <v>1405</v>
      </c>
      <c r="V829" s="3" t="s">
        <v>1405</v>
      </c>
      <c r="W829" s="3" t="s">
        <v>1407</v>
      </c>
      <c r="X829" s="3" t="s">
        <v>1407</v>
      </c>
      <c r="Y829" s="3" t="s">
        <v>1405</v>
      </c>
      <c r="Z829" s="3" t="s">
        <v>1405</v>
      </c>
      <c r="AA829" s="3" t="s">
        <v>1405</v>
      </c>
      <c r="AB829" s="3" t="s">
        <v>1405</v>
      </c>
      <c r="AC829" s="3" t="s">
        <v>1405</v>
      </c>
      <c r="AD829" s="3" t="s">
        <v>1405</v>
      </c>
      <c r="AE829" s="3" t="s">
        <v>1405</v>
      </c>
      <c r="AF829" s="3" t="s">
        <v>1405</v>
      </c>
      <c r="AG829" s="3" t="s">
        <v>1405</v>
      </c>
      <c r="AH829" s="3" t="s">
        <v>1405</v>
      </c>
      <c r="AI829" s="3" t="s">
        <v>1405</v>
      </c>
      <c r="AJ829" s="3" t="s">
        <v>1405</v>
      </c>
      <c r="AK829" s="3" t="s">
        <v>1405</v>
      </c>
      <c r="AL829" s="3" t="s">
        <v>1405</v>
      </c>
      <c r="AM829" s="3" t="s">
        <v>1405</v>
      </c>
      <c r="AN829" s="3" t="s">
        <v>1405</v>
      </c>
      <c r="AO829" s="3" t="s">
        <v>1405</v>
      </c>
      <c r="AP829" s="3" t="s">
        <v>1405</v>
      </c>
      <c r="AQ829" s="3" t="s">
        <v>1405</v>
      </c>
      <c r="AR829" s="3" t="s">
        <v>1405</v>
      </c>
      <c r="AS829" s="3" t="s">
        <v>1405</v>
      </c>
      <c r="AT829" s="3" t="s">
        <v>1407</v>
      </c>
      <c r="AU829" s="3" t="s">
        <v>1405</v>
      </c>
      <c r="AV829" s="3" t="s">
        <v>1405</v>
      </c>
      <c r="AW829" s="3" t="s">
        <v>1405</v>
      </c>
      <c r="AX829" s="3" t="s">
        <v>1405</v>
      </c>
      <c r="AY829" s="3" t="s">
        <v>1405</v>
      </c>
      <c r="AZ829" s="3" t="s">
        <v>1405</v>
      </c>
      <c r="BA829" s="3" t="s">
        <v>1405</v>
      </c>
      <c r="BB829" s="3" t="s">
        <v>1405</v>
      </c>
      <c r="BC829" s="3" t="s">
        <v>1405</v>
      </c>
      <c r="BD829" s="3" t="s">
        <v>1405</v>
      </c>
      <c r="BE829" s="3" t="s">
        <v>1405</v>
      </c>
      <c r="BF829" s="3" t="s">
        <v>1405</v>
      </c>
      <c r="BG829" s="3" t="s">
        <v>1405</v>
      </c>
      <c r="BH829" s="3" t="s">
        <v>1405</v>
      </c>
      <c r="BI829" s="3" t="s">
        <v>1405</v>
      </c>
      <c r="BJ829" s="3" t="s">
        <v>1405</v>
      </c>
      <c r="BK829" s="3" t="s">
        <v>1405</v>
      </c>
      <c r="BL829" s="3" t="s">
        <v>1405</v>
      </c>
      <c r="BM829" s="3" t="s">
        <v>1405</v>
      </c>
      <c r="BN829" s="3" t="s">
        <v>1405</v>
      </c>
      <c r="BO829" s="3" t="s">
        <v>1405</v>
      </c>
      <c r="BP829" s="3" t="s">
        <v>1405</v>
      </c>
      <c r="BQ829" s="3" t="s">
        <v>1405</v>
      </c>
      <c r="BR829" s="3" t="s">
        <v>1405</v>
      </c>
      <c r="BS829" s="3" t="s">
        <v>1405</v>
      </c>
      <c r="BT829" s="3" t="s">
        <v>1405</v>
      </c>
      <c r="BU829" s="3" t="str">
        <f t="shared" si="196"/>
        <v>89. PRODUCE THE CHEMICAL</v>
      </c>
      <c r="BV829" s="3" t="str">
        <f t="shared" si="196"/>
        <v/>
      </c>
      <c r="BW829" s="3" t="str">
        <f t="shared" si="196"/>
        <v/>
      </c>
      <c r="BX829" s="3" t="str">
        <f t="shared" si="196"/>
        <v/>
      </c>
      <c r="BY829" s="3" t="str">
        <f t="shared" si="201"/>
        <v>93. AS A BYPRODUCT</v>
      </c>
      <c r="BZ829" s="3" t="str">
        <f t="shared" si="201"/>
        <v>94. AS A MANUFACTURED IMPURITY</v>
      </c>
      <c r="CA829" s="3" t="str">
        <f t="shared" si="201"/>
        <v/>
      </c>
      <c r="CB829" s="3" t="str">
        <f t="shared" si="201"/>
        <v/>
      </c>
      <c r="CC829" s="3" t="str">
        <f t="shared" si="201"/>
        <v/>
      </c>
      <c r="CD829" s="3" t="str">
        <f t="shared" si="201"/>
        <v/>
      </c>
      <c r="CE829" s="3" t="str">
        <f t="shared" si="201"/>
        <v/>
      </c>
      <c r="CF829" s="3" t="str">
        <f t="shared" si="201"/>
        <v/>
      </c>
      <c r="CG829" s="3" t="str">
        <f t="shared" ref="CG829:CN864" si="206">IF(AE829="Yes", CG$1,"")</f>
        <v/>
      </c>
      <c r="CH829" s="3" t="str">
        <f t="shared" si="206"/>
        <v/>
      </c>
      <c r="CI829" s="3" t="str">
        <f t="shared" si="206"/>
        <v/>
      </c>
      <c r="CJ829" s="3" t="str">
        <f t="shared" si="206"/>
        <v/>
      </c>
      <c r="CK829" s="3" t="str">
        <f t="shared" si="206"/>
        <v/>
      </c>
      <c r="CL829" s="3" t="str">
        <f t="shared" si="199"/>
        <v/>
      </c>
      <c r="CM829" s="3" t="str">
        <f t="shared" si="199"/>
        <v/>
      </c>
      <c r="CN829" s="3" t="str">
        <f t="shared" si="199"/>
        <v/>
      </c>
      <c r="CO829" s="3" t="str">
        <f t="shared" si="199"/>
        <v/>
      </c>
      <c r="CP829" s="3" t="str">
        <f t="shared" si="199"/>
        <v/>
      </c>
      <c r="CQ829" s="3" t="str">
        <f t="shared" si="199"/>
        <v/>
      </c>
      <c r="CR829" s="3" t="str">
        <f t="shared" si="198"/>
        <v/>
      </c>
      <c r="CS829" s="3" t="str">
        <f t="shared" si="198"/>
        <v/>
      </c>
      <c r="CT829" s="3" t="str">
        <f t="shared" si="198"/>
        <v/>
      </c>
      <c r="CU829" s="3" t="str">
        <f t="shared" si="198"/>
        <v/>
      </c>
      <c r="CV829" s="3" t="str">
        <f t="shared" si="198"/>
        <v>116. AS A PROCESS IMPURITY</v>
      </c>
      <c r="CW829" s="3" t="str">
        <f t="shared" si="198"/>
        <v/>
      </c>
      <c r="CX829" s="3" t="str">
        <f t="shared" si="198"/>
        <v/>
      </c>
      <c r="CY829" s="3" t="str">
        <f t="shared" si="198"/>
        <v/>
      </c>
      <c r="CZ829" s="3" t="str">
        <f t="shared" si="198"/>
        <v/>
      </c>
      <c r="DA829" s="3" t="str">
        <f t="shared" si="198"/>
        <v/>
      </c>
      <c r="DB829" s="3" t="str">
        <f t="shared" si="198"/>
        <v/>
      </c>
      <c r="DC829" s="3" t="str">
        <f t="shared" si="198"/>
        <v/>
      </c>
      <c r="DD829" s="3" t="str">
        <f t="shared" si="204"/>
        <v/>
      </c>
      <c r="DE829" s="3" t="str">
        <f t="shared" si="204"/>
        <v/>
      </c>
      <c r="DF829" s="3" t="str">
        <f t="shared" si="204"/>
        <v/>
      </c>
      <c r="DG829" s="3" t="str">
        <f t="shared" si="203"/>
        <v/>
      </c>
      <c r="DH829" s="3" t="str">
        <f t="shared" si="203"/>
        <v/>
      </c>
      <c r="DI829" s="3" t="str">
        <f t="shared" si="203"/>
        <v/>
      </c>
      <c r="DJ829" s="3" t="str">
        <f t="shared" si="202"/>
        <v/>
      </c>
      <c r="DK829" s="3" t="str">
        <f t="shared" si="202"/>
        <v/>
      </c>
      <c r="DL829" s="3" t="str">
        <f t="shared" si="202"/>
        <v/>
      </c>
      <c r="DM829" s="3" t="str">
        <f t="shared" si="202"/>
        <v/>
      </c>
      <c r="DN829" s="3" t="str">
        <f t="shared" si="205"/>
        <v/>
      </c>
      <c r="DO829" s="3" t="str">
        <f t="shared" si="205"/>
        <v/>
      </c>
      <c r="DP829" s="3" t="str">
        <f t="shared" si="205"/>
        <v/>
      </c>
      <c r="DQ829" s="3" t="str">
        <f t="shared" si="205"/>
        <v/>
      </c>
      <c r="DR829" s="3" t="str">
        <f t="shared" si="205"/>
        <v/>
      </c>
      <c r="DS829" s="3" t="str">
        <f t="shared" si="205"/>
        <v/>
      </c>
      <c r="DT829" s="3" t="str">
        <f t="shared" si="205"/>
        <v/>
      </c>
      <c r="DU829" s="3" t="str">
        <f t="shared" si="205"/>
        <v/>
      </c>
      <c r="DV829" s="3" t="str">
        <f t="shared" si="205"/>
        <v/>
      </c>
    </row>
    <row r="830" spans="1:126" ht="75">
      <c r="A830" t="s">
        <v>115</v>
      </c>
      <c r="B830">
        <v>2020</v>
      </c>
      <c r="C830" t="s">
        <v>114</v>
      </c>
      <c r="D830">
        <v>106990</v>
      </c>
      <c r="E830" s="31">
        <v>1320219375425</v>
      </c>
      <c r="F830" t="s">
        <v>1112</v>
      </c>
      <c r="G830">
        <v>324110</v>
      </c>
      <c r="H830" t="s">
        <v>1113</v>
      </c>
      <c r="I830" t="s">
        <v>1114</v>
      </c>
      <c r="J830" t="s">
        <v>1115</v>
      </c>
      <c r="K830" t="s">
        <v>155</v>
      </c>
      <c r="L830">
        <v>94572</v>
      </c>
      <c r="M830" s="3" t="str">
        <f t="shared" si="192"/>
        <v>89. PRODUCE THE CHEMICAL, 94. AS A MANUFACTURED IMPURITY, 95. USED AS A REACTANT, 96. P101  FEEDSTOCKS, 98. P103  INTERMEDIATES, 133. ANCILLARY OR OTHER USE, 137. Z304  FUEL, 142. Z399  OTHER</v>
      </c>
      <c r="N830" s="3" t="s">
        <v>63</v>
      </c>
      <c r="O830" s="3" t="s">
        <v>1477</v>
      </c>
      <c r="P830">
        <v>7</v>
      </c>
      <c r="Q830">
        <v>5</v>
      </c>
      <c r="R830">
        <v>12</v>
      </c>
      <c r="S830" s="3" t="s">
        <v>1407</v>
      </c>
      <c r="T830" s="3" t="s">
        <v>1405</v>
      </c>
      <c r="U830" s="3" t="s">
        <v>1405</v>
      </c>
      <c r="V830" s="3" t="s">
        <v>1405</v>
      </c>
      <c r="W830" s="3" t="s">
        <v>1405</v>
      </c>
      <c r="X830" s="3" t="s">
        <v>1407</v>
      </c>
      <c r="Y830" s="3" t="s">
        <v>1407</v>
      </c>
      <c r="Z830" s="3" t="s">
        <v>1407</v>
      </c>
      <c r="AA830" s="3" t="s">
        <v>1405</v>
      </c>
      <c r="AB830" s="3" t="s">
        <v>1407</v>
      </c>
      <c r="AC830" s="3" t="s">
        <v>1405</v>
      </c>
      <c r="AD830" s="3" t="s">
        <v>1405</v>
      </c>
      <c r="AE830" s="3" t="s">
        <v>1405</v>
      </c>
      <c r="AF830" s="3" t="s">
        <v>1405</v>
      </c>
      <c r="AG830" s="3" t="s">
        <v>1405</v>
      </c>
      <c r="AH830" s="3" t="s">
        <v>1405</v>
      </c>
      <c r="AI830" s="3" t="s">
        <v>1405</v>
      </c>
      <c r="AJ830" s="3" t="s">
        <v>1405</v>
      </c>
      <c r="AK830" s="3" t="s">
        <v>1405</v>
      </c>
      <c r="AL830" s="3" t="s">
        <v>1405</v>
      </c>
      <c r="AM830" s="3" t="s">
        <v>1405</v>
      </c>
      <c r="AN830" s="3" t="s">
        <v>1405</v>
      </c>
      <c r="AO830" s="3" t="s">
        <v>1405</v>
      </c>
      <c r="AP830" s="3" t="s">
        <v>1405</v>
      </c>
      <c r="AQ830" s="3" t="s">
        <v>1405</v>
      </c>
      <c r="AR830" s="3" t="s">
        <v>1405</v>
      </c>
      <c r="AS830" s="3" t="s">
        <v>1405</v>
      </c>
      <c r="AT830" s="3" t="s">
        <v>1405</v>
      </c>
      <c r="AU830" s="3" t="s">
        <v>1405</v>
      </c>
      <c r="AV830" s="3" t="s">
        <v>1405</v>
      </c>
      <c r="AW830" s="3" t="s">
        <v>1405</v>
      </c>
      <c r="AX830" s="3" t="s">
        <v>1405</v>
      </c>
      <c r="AY830" s="3" t="s">
        <v>1405</v>
      </c>
      <c r="AZ830" s="3" t="s">
        <v>1405</v>
      </c>
      <c r="BA830" s="3" t="s">
        <v>1405</v>
      </c>
      <c r="BB830" s="3" t="s">
        <v>1405</v>
      </c>
      <c r="BC830" s="3" t="s">
        <v>1405</v>
      </c>
      <c r="BD830" s="3" t="s">
        <v>1405</v>
      </c>
      <c r="BE830" s="3" t="s">
        <v>1405</v>
      </c>
      <c r="BF830" s="3" t="s">
        <v>1405</v>
      </c>
      <c r="BG830" s="3" t="s">
        <v>1405</v>
      </c>
      <c r="BH830" s="3" t="s">
        <v>1405</v>
      </c>
      <c r="BI830" s="3" t="s">
        <v>1405</v>
      </c>
      <c r="BJ830" s="3" t="s">
        <v>1405</v>
      </c>
      <c r="BK830" s="3" t="s">
        <v>1407</v>
      </c>
      <c r="BL830" s="3" t="s">
        <v>1405</v>
      </c>
      <c r="BM830" s="3" t="s">
        <v>1405</v>
      </c>
      <c r="BN830" s="3" t="s">
        <v>1405</v>
      </c>
      <c r="BO830" s="3" t="s">
        <v>1407</v>
      </c>
      <c r="BP830" s="3" t="s">
        <v>1405</v>
      </c>
      <c r="BQ830" s="3" t="s">
        <v>1405</v>
      </c>
      <c r="BR830" s="3" t="s">
        <v>1405</v>
      </c>
      <c r="BS830" s="3" t="s">
        <v>1405</v>
      </c>
      <c r="BT830" s="3" t="s">
        <v>1407</v>
      </c>
      <c r="BU830" s="3" t="str">
        <f t="shared" si="196"/>
        <v>89. PRODUCE THE CHEMICAL</v>
      </c>
      <c r="BV830" s="3" t="str">
        <f t="shared" si="196"/>
        <v/>
      </c>
      <c r="BW830" s="3" t="str">
        <f t="shared" si="196"/>
        <v/>
      </c>
      <c r="BX830" s="3" t="str">
        <f t="shared" si="196"/>
        <v/>
      </c>
      <c r="BY830" s="3" t="str">
        <f t="shared" si="196"/>
        <v/>
      </c>
      <c r="BZ830" s="3" t="str">
        <f t="shared" si="196"/>
        <v>94. AS A MANUFACTURED IMPURITY</v>
      </c>
      <c r="CA830" s="3" t="str">
        <f t="shared" si="196"/>
        <v>95. USED AS A REACTANT</v>
      </c>
      <c r="CB830" s="3" t="str">
        <f t="shared" si="196"/>
        <v>96. P101  FEEDSTOCKS</v>
      </c>
      <c r="CC830" s="3" t="str">
        <f t="shared" si="196"/>
        <v/>
      </c>
      <c r="CD830" s="3" t="str">
        <f t="shared" si="196"/>
        <v>98. P103  INTERMEDIATES</v>
      </c>
      <c r="CE830" s="3" t="str">
        <f t="shared" si="196"/>
        <v/>
      </c>
      <c r="CF830" s="3" t="str">
        <f t="shared" si="196"/>
        <v/>
      </c>
      <c r="CG830" s="3" t="str">
        <f t="shared" si="206"/>
        <v/>
      </c>
      <c r="CH830" s="3" t="str">
        <f t="shared" si="206"/>
        <v/>
      </c>
      <c r="CI830" s="3" t="str">
        <f t="shared" si="206"/>
        <v/>
      </c>
      <c r="CJ830" s="3" t="str">
        <f t="shared" si="206"/>
        <v/>
      </c>
      <c r="CK830" s="3" t="str">
        <f t="shared" si="206"/>
        <v/>
      </c>
      <c r="CL830" s="3" t="str">
        <f t="shared" si="199"/>
        <v/>
      </c>
      <c r="CM830" s="3" t="str">
        <f t="shared" si="199"/>
        <v/>
      </c>
      <c r="CN830" s="3" t="str">
        <f t="shared" si="199"/>
        <v/>
      </c>
      <c r="CO830" s="3" t="str">
        <f t="shared" si="199"/>
        <v/>
      </c>
      <c r="CP830" s="3" t="str">
        <f t="shared" si="199"/>
        <v/>
      </c>
      <c r="CQ830" s="3" t="str">
        <f t="shared" si="199"/>
        <v/>
      </c>
      <c r="CR830" s="3" t="str">
        <f t="shared" si="198"/>
        <v/>
      </c>
      <c r="CS830" s="3" t="str">
        <f t="shared" si="198"/>
        <v/>
      </c>
      <c r="CT830" s="3" t="str">
        <f t="shared" si="198"/>
        <v/>
      </c>
      <c r="CU830" s="3" t="str">
        <f t="shared" si="198"/>
        <v/>
      </c>
      <c r="CV830" s="3" t="str">
        <f t="shared" si="198"/>
        <v/>
      </c>
      <c r="CW830" s="3" t="str">
        <f t="shared" si="198"/>
        <v/>
      </c>
      <c r="CX830" s="3" t="str">
        <f t="shared" si="198"/>
        <v/>
      </c>
      <c r="CY830" s="3" t="str">
        <f t="shared" si="198"/>
        <v/>
      </c>
      <c r="CZ830" s="3" t="str">
        <f t="shared" si="198"/>
        <v/>
      </c>
      <c r="DA830" s="3" t="str">
        <f t="shared" si="198"/>
        <v/>
      </c>
      <c r="DB830" s="3" t="str">
        <f t="shared" si="198"/>
        <v/>
      </c>
      <c r="DC830" s="3" t="str">
        <f t="shared" si="198"/>
        <v/>
      </c>
      <c r="DD830" s="3" t="str">
        <f t="shared" si="204"/>
        <v/>
      </c>
      <c r="DE830" s="3" t="str">
        <f t="shared" si="204"/>
        <v/>
      </c>
      <c r="DF830" s="3" t="str">
        <f t="shared" si="204"/>
        <v/>
      </c>
      <c r="DG830" s="3" t="str">
        <f t="shared" si="203"/>
        <v/>
      </c>
      <c r="DH830" s="3" t="str">
        <f t="shared" si="203"/>
        <v/>
      </c>
      <c r="DI830" s="3" t="str">
        <f t="shared" si="203"/>
        <v/>
      </c>
      <c r="DJ830" s="3" t="str">
        <f t="shared" si="202"/>
        <v/>
      </c>
      <c r="DK830" s="3" t="str">
        <f t="shared" si="202"/>
        <v/>
      </c>
      <c r="DL830" s="3" t="str">
        <f t="shared" si="202"/>
        <v/>
      </c>
      <c r="DM830" s="3" t="str">
        <f t="shared" si="202"/>
        <v>133. ANCILLARY OR OTHER USE</v>
      </c>
      <c r="DN830" s="3" t="str">
        <f t="shared" si="205"/>
        <v/>
      </c>
      <c r="DO830" s="3" t="str">
        <f t="shared" si="205"/>
        <v/>
      </c>
      <c r="DP830" s="3" t="str">
        <f t="shared" si="205"/>
        <v/>
      </c>
      <c r="DQ830" s="3" t="str">
        <f t="shared" si="205"/>
        <v>137. Z304  FUEL</v>
      </c>
      <c r="DR830" s="3" t="str">
        <f t="shared" si="205"/>
        <v/>
      </c>
      <c r="DS830" s="3" t="str">
        <f t="shared" si="205"/>
        <v/>
      </c>
      <c r="DT830" s="3" t="str">
        <f t="shared" si="205"/>
        <v/>
      </c>
      <c r="DU830" s="3" t="str">
        <f t="shared" si="205"/>
        <v/>
      </c>
      <c r="DV830" s="3" t="str">
        <f t="shared" si="205"/>
        <v>142. Z399  OTHER</v>
      </c>
    </row>
    <row r="831" spans="1:126" ht="75">
      <c r="A831" t="s">
        <v>115</v>
      </c>
      <c r="B831">
        <v>2021</v>
      </c>
      <c r="C831" t="s">
        <v>114</v>
      </c>
      <c r="D831">
        <v>106990</v>
      </c>
      <c r="E831" s="31">
        <v>1321220503852</v>
      </c>
      <c r="F831" t="s">
        <v>1112</v>
      </c>
      <c r="G831">
        <v>324110</v>
      </c>
      <c r="H831" t="s">
        <v>1113</v>
      </c>
      <c r="I831" t="s">
        <v>1114</v>
      </c>
      <c r="J831" t="s">
        <v>1115</v>
      </c>
      <c r="K831" t="s">
        <v>155</v>
      </c>
      <c r="L831">
        <v>94572</v>
      </c>
      <c r="M831" s="3" t="str">
        <f t="shared" si="192"/>
        <v>89. PRODUCE THE CHEMICAL, 93. AS A BYPRODUCT, 94. AS A MANUFACTURED IMPURITY, 116. AS A PROCESS IMPURITY</v>
      </c>
      <c r="N831" s="3" t="s">
        <v>63</v>
      </c>
      <c r="O831" s="3" t="s">
        <v>1430</v>
      </c>
      <c r="P831">
        <v>7</v>
      </c>
      <c r="Q831">
        <v>2</v>
      </c>
      <c r="R831">
        <v>9</v>
      </c>
      <c r="S831" s="3" t="s">
        <v>1407</v>
      </c>
      <c r="T831" s="3" t="s">
        <v>1405</v>
      </c>
      <c r="U831" s="3" t="s">
        <v>1405</v>
      </c>
      <c r="V831" s="3" t="s">
        <v>1405</v>
      </c>
      <c r="W831" s="3" t="s">
        <v>1407</v>
      </c>
      <c r="X831" s="3" t="s">
        <v>1407</v>
      </c>
      <c r="Y831" s="3" t="s">
        <v>1405</v>
      </c>
      <c r="Z831" s="3" t="s">
        <v>1405</v>
      </c>
      <c r="AA831" s="3" t="s">
        <v>1405</v>
      </c>
      <c r="AB831" s="3" t="s">
        <v>1405</v>
      </c>
      <c r="AC831" s="3" t="s">
        <v>1405</v>
      </c>
      <c r="AD831" s="3" t="s">
        <v>1405</v>
      </c>
      <c r="AE831" s="3" t="s">
        <v>1405</v>
      </c>
      <c r="AF831" s="3" t="s">
        <v>1405</v>
      </c>
      <c r="AG831" s="3" t="s">
        <v>1405</v>
      </c>
      <c r="AH831" s="3" t="s">
        <v>1405</v>
      </c>
      <c r="AI831" s="3" t="s">
        <v>1405</v>
      </c>
      <c r="AJ831" s="3" t="s">
        <v>1405</v>
      </c>
      <c r="AK831" s="3" t="s">
        <v>1405</v>
      </c>
      <c r="AL831" s="3" t="s">
        <v>1405</v>
      </c>
      <c r="AM831" s="3" t="s">
        <v>1405</v>
      </c>
      <c r="AN831" s="3" t="s">
        <v>1405</v>
      </c>
      <c r="AO831" s="3" t="s">
        <v>1405</v>
      </c>
      <c r="AP831" s="3" t="s">
        <v>1405</v>
      </c>
      <c r="AQ831" s="3" t="s">
        <v>1405</v>
      </c>
      <c r="AR831" s="3" t="s">
        <v>1405</v>
      </c>
      <c r="AS831" s="3" t="s">
        <v>1405</v>
      </c>
      <c r="AT831" s="3" t="s">
        <v>1407</v>
      </c>
      <c r="AU831" s="3" t="s">
        <v>1405</v>
      </c>
      <c r="AV831" s="3" t="s">
        <v>1405</v>
      </c>
      <c r="AW831" s="3" t="s">
        <v>1405</v>
      </c>
      <c r="AX831" s="3" t="s">
        <v>1405</v>
      </c>
      <c r="AY831" s="3" t="s">
        <v>1405</v>
      </c>
      <c r="AZ831" s="3" t="s">
        <v>1405</v>
      </c>
      <c r="BA831" s="3" t="s">
        <v>1405</v>
      </c>
      <c r="BB831" s="3" t="s">
        <v>1405</v>
      </c>
      <c r="BC831" s="3" t="s">
        <v>1405</v>
      </c>
      <c r="BD831" s="3" t="s">
        <v>1405</v>
      </c>
      <c r="BE831" s="3" t="s">
        <v>1405</v>
      </c>
      <c r="BF831" s="3" t="s">
        <v>1405</v>
      </c>
      <c r="BG831" s="3" t="s">
        <v>1405</v>
      </c>
      <c r="BH831" s="3" t="s">
        <v>1405</v>
      </c>
      <c r="BI831" s="3" t="s">
        <v>1405</v>
      </c>
      <c r="BJ831" s="3" t="s">
        <v>1405</v>
      </c>
      <c r="BK831" s="3" t="s">
        <v>1405</v>
      </c>
      <c r="BL831" s="3" t="s">
        <v>1405</v>
      </c>
      <c r="BM831" s="3" t="s">
        <v>1405</v>
      </c>
      <c r="BN831" s="3" t="s">
        <v>1405</v>
      </c>
      <c r="BO831" s="3" t="s">
        <v>1405</v>
      </c>
      <c r="BP831" s="3" t="s">
        <v>1405</v>
      </c>
      <c r="BQ831" s="3" t="s">
        <v>1405</v>
      </c>
      <c r="BR831" s="3" t="s">
        <v>1405</v>
      </c>
      <c r="BS831" s="3" t="s">
        <v>1405</v>
      </c>
      <c r="BT831" s="3" t="s">
        <v>1405</v>
      </c>
      <c r="BU831" s="3" t="str">
        <f t="shared" si="196"/>
        <v>89. PRODUCE THE CHEMICAL</v>
      </c>
      <c r="BV831" s="3" t="str">
        <f t="shared" si="196"/>
        <v/>
      </c>
      <c r="BW831" s="3" t="str">
        <f t="shared" si="196"/>
        <v/>
      </c>
      <c r="BX831" s="3" t="str">
        <f t="shared" si="196"/>
        <v/>
      </c>
      <c r="BY831" s="3" t="str">
        <f t="shared" si="196"/>
        <v>93. AS A BYPRODUCT</v>
      </c>
      <c r="BZ831" s="3" t="str">
        <f t="shared" si="196"/>
        <v>94. AS A MANUFACTURED IMPURITY</v>
      </c>
      <c r="CA831" s="3" t="str">
        <f t="shared" si="196"/>
        <v/>
      </c>
      <c r="CB831" s="3" t="str">
        <f t="shared" si="196"/>
        <v/>
      </c>
      <c r="CC831" s="3" t="str">
        <f t="shared" si="196"/>
        <v/>
      </c>
      <c r="CD831" s="3" t="str">
        <f t="shared" si="196"/>
        <v/>
      </c>
      <c r="CE831" s="3" t="str">
        <f t="shared" si="196"/>
        <v/>
      </c>
      <c r="CF831" s="3" t="str">
        <f t="shared" si="196"/>
        <v/>
      </c>
      <c r="CG831" s="3" t="str">
        <f t="shared" si="206"/>
        <v/>
      </c>
      <c r="CH831" s="3" t="str">
        <f t="shared" si="206"/>
        <v/>
      </c>
      <c r="CI831" s="3" t="str">
        <f t="shared" si="206"/>
        <v/>
      </c>
      <c r="CJ831" s="3" t="str">
        <f t="shared" si="206"/>
        <v/>
      </c>
      <c r="CK831" s="3" t="str">
        <f t="shared" si="206"/>
        <v/>
      </c>
      <c r="CL831" s="3" t="str">
        <f t="shared" si="199"/>
        <v/>
      </c>
      <c r="CM831" s="3" t="str">
        <f t="shared" si="199"/>
        <v/>
      </c>
      <c r="CN831" s="3" t="str">
        <f t="shared" si="199"/>
        <v/>
      </c>
      <c r="CO831" s="3" t="str">
        <f t="shared" si="199"/>
        <v/>
      </c>
      <c r="CP831" s="3" t="str">
        <f t="shared" si="199"/>
        <v/>
      </c>
      <c r="CQ831" s="3" t="str">
        <f t="shared" si="199"/>
        <v/>
      </c>
      <c r="CR831" s="3" t="str">
        <f t="shared" si="198"/>
        <v/>
      </c>
      <c r="CS831" s="3" t="str">
        <f t="shared" si="198"/>
        <v/>
      </c>
      <c r="CT831" s="3" t="str">
        <f t="shared" si="198"/>
        <v/>
      </c>
      <c r="CU831" s="3" t="str">
        <f t="shared" si="198"/>
        <v/>
      </c>
      <c r="CV831" s="3" t="str">
        <f t="shared" si="198"/>
        <v>116. AS A PROCESS IMPURITY</v>
      </c>
      <c r="CW831" s="3" t="str">
        <f t="shared" si="198"/>
        <v/>
      </c>
      <c r="CX831" s="3" t="str">
        <f t="shared" si="198"/>
        <v/>
      </c>
      <c r="CY831" s="3" t="str">
        <f t="shared" si="198"/>
        <v/>
      </c>
      <c r="CZ831" s="3" t="str">
        <f t="shared" si="198"/>
        <v/>
      </c>
      <c r="DA831" s="3" t="str">
        <f t="shared" si="198"/>
        <v/>
      </c>
      <c r="DB831" s="3" t="str">
        <f t="shared" si="198"/>
        <v/>
      </c>
      <c r="DC831" s="3" t="str">
        <f t="shared" si="198"/>
        <v/>
      </c>
      <c r="DD831" s="3" t="str">
        <f t="shared" si="204"/>
        <v/>
      </c>
      <c r="DE831" s="3" t="str">
        <f t="shared" si="204"/>
        <v/>
      </c>
      <c r="DF831" s="3" t="str">
        <f t="shared" si="204"/>
        <v/>
      </c>
      <c r="DG831" s="3" t="str">
        <f t="shared" si="203"/>
        <v/>
      </c>
      <c r="DH831" s="3" t="str">
        <f t="shared" si="203"/>
        <v/>
      </c>
      <c r="DI831" s="3" t="str">
        <f t="shared" si="203"/>
        <v/>
      </c>
      <c r="DJ831" s="3" t="str">
        <f t="shared" si="202"/>
        <v/>
      </c>
      <c r="DK831" s="3" t="str">
        <f t="shared" si="202"/>
        <v/>
      </c>
      <c r="DL831" s="3" t="str">
        <f t="shared" si="202"/>
        <v/>
      </c>
      <c r="DM831" s="3" t="str">
        <f t="shared" si="202"/>
        <v/>
      </c>
      <c r="DN831" s="3" t="str">
        <f t="shared" si="205"/>
        <v/>
      </c>
      <c r="DO831" s="3" t="str">
        <f t="shared" si="205"/>
        <v/>
      </c>
      <c r="DP831" s="3" t="str">
        <f t="shared" si="205"/>
        <v/>
      </c>
      <c r="DQ831" s="3" t="str">
        <f t="shared" si="205"/>
        <v/>
      </c>
      <c r="DR831" s="3" t="str">
        <f t="shared" si="205"/>
        <v/>
      </c>
      <c r="DS831" s="3" t="str">
        <f t="shared" si="205"/>
        <v/>
      </c>
      <c r="DT831" s="3" t="str">
        <f t="shared" si="205"/>
        <v/>
      </c>
      <c r="DU831" s="3" t="str">
        <f t="shared" si="205"/>
        <v/>
      </c>
      <c r="DV831" s="3" t="str">
        <f t="shared" si="205"/>
        <v/>
      </c>
    </row>
    <row r="832" spans="1:126" ht="45">
      <c r="A832" t="s">
        <v>115</v>
      </c>
      <c r="B832">
        <v>2016</v>
      </c>
      <c r="C832" t="s">
        <v>114</v>
      </c>
      <c r="D832">
        <v>106990</v>
      </c>
      <c r="E832" s="31">
        <v>1316215634585</v>
      </c>
      <c r="F832" t="s">
        <v>1116</v>
      </c>
      <c r="G832">
        <v>324110</v>
      </c>
      <c r="H832" t="s">
        <v>1117</v>
      </c>
      <c r="I832" t="s">
        <v>901</v>
      </c>
      <c r="J832" t="s">
        <v>577</v>
      </c>
      <c r="K832" t="s">
        <v>148</v>
      </c>
      <c r="L832">
        <v>79007</v>
      </c>
      <c r="M832" s="3" t="str">
        <f t="shared" si="192"/>
        <v>89. PRODUCE THE CHEMICAL, 90. IMPORT THE CHEMICAL, 94. AS A MANUFACTURED IMPURITY, 116. AS A PROCESS IMPURITY</v>
      </c>
      <c r="N832" s="3" t="s">
        <v>63</v>
      </c>
      <c r="O832" s="3" t="s">
        <v>1430</v>
      </c>
      <c r="P832">
        <v>145</v>
      </c>
      <c r="Q832">
        <v>2</v>
      </c>
      <c r="R832">
        <v>147</v>
      </c>
      <c r="S832" s="3" t="s">
        <v>1407</v>
      </c>
      <c r="T832" s="3" t="s">
        <v>1407</v>
      </c>
      <c r="U832" s="3" t="s">
        <v>1405</v>
      </c>
      <c r="V832" s="3" t="s">
        <v>1405</v>
      </c>
      <c r="W832" s="3" t="s">
        <v>1405</v>
      </c>
      <c r="X832" s="3" t="s">
        <v>1407</v>
      </c>
      <c r="Y832" s="3" t="s">
        <v>1405</v>
      </c>
      <c r="AE832" s="3" t="s">
        <v>1405</v>
      </c>
      <c r="AR832" s="3" t="s">
        <v>1405</v>
      </c>
      <c r="AS832" s="3" t="s">
        <v>1405</v>
      </c>
      <c r="AT832" s="3" t="s">
        <v>1407</v>
      </c>
      <c r="AV832" s="3" t="s">
        <v>1405</v>
      </c>
      <c r="BD832" s="3" t="s">
        <v>1405</v>
      </c>
      <c r="BK832" s="3" t="s">
        <v>1405</v>
      </c>
      <c r="BU832" s="3" t="str">
        <f t="shared" si="196"/>
        <v>89. PRODUCE THE CHEMICAL</v>
      </c>
      <c r="BV832" s="3" t="str">
        <f t="shared" si="196"/>
        <v>90. IMPORT THE CHEMICAL</v>
      </c>
      <c r="BW832" s="3" t="str">
        <f t="shared" si="196"/>
        <v/>
      </c>
      <c r="BX832" s="3" t="str">
        <f t="shared" si="196"/>
        <v/>
      </c>
      <c r="BY832" s="3" t="str">
        <f t="shared" si="196"/>
        <v/>
      </c>
      <c r="BZ832" s="3" t="str">
        <f t="shared" si="196"/>
        <v>94. AS A MANUFACTURED IMPURITY</v>
      </c>
      <c r="CA832" s="3" t="str">
        <f t="shared" si="196"/>
        <v/>
      </c>
      <c r="CB832" s="3" t="str">
        <f t="shared" si="196"/>
        <v/>
      </c>
      <c r="CC832" s="3" t="str">
        <f t="shared" si="196"/>
        <v/>
      </c>
      <c r="CD832" s="3" t="str">
        <f t="shared" si="196"/>
        <v/>
      </c>
      <c r="CE832" s="3" t="str">
        <f t="shared" si="196"/>
        <v/>
      </c>
      <c r="CF832" s="3" t="str">
        <f t="shared" si="196"/>
        <v/>
      </c>
      <c r="CG832" s="3" t="str">
        <f t="shared" si="206"/>
        <v/>
      </c>
      <c r="CH832" s="3" t="str">
        <f t="shared" si="206"/>
        <v/>
      </c>
      <c r="CI832" s="3" t="str">
        <f t="shared" si="206"/>
        <v/>
      </c>
      <c r="CJ832" s="3" t="str">
        <f t="shared" si="206"/>
        <v/>
      </c>
      <c r="CK832" s="3" t="str">
        <f t="shared" si="206"/>
        <v/>
      </c>
      <c r="CL832" s="3" t="str">
        <f t="shared" si="199"/>
        <v/>
      </c>
      <c r="CM832" s="3" t="str">
        <f t="shared" si="199"/>
        <v/>
      </c>
      <c r="CN832" s="3" t="str">
        <f t="shared" si="199"/>
        <v/>
      </c>
      <c r="CO832" s="3" t="str">
        <f t="shared" si="199"/>
        <v/>
      </c>
      <c r="CP832" s="3" t="str">
        <f t="shared" si="199"/>
        <v/>
      </c>
      <c r="CQ832" s="3" t="str">
        <f t="shared" si="199"/>
        <v/>
      </c>
      <c r="CR832" s="3" t="str">
        <f t="shared" si="198"/>
        <v/>
      </c>
      <c r="CS832" s="3" t="str">
        <f t="shared" si="198"/>
        <v/>
      </c>
      <c r="CT832" s="3" t="str">
        <f t="shared" si="198"/>
        <v/>
      </c>
      <c r="CU832" s="3" t="str">
        <f t="shared" si="198"/>
        <v/>
      </c>
      <c r="CV832" s="3" t="str">
        <f t="shared" si="198"/>
        <v>116. AS A PROCESS IMPURITY</v>
      </c>
      <c r="CW832" s="3" t="str">
        <f t="shared" si="198"/>
        <v/>
      </c>
      <c r="CX832" s="3" t="str">
        <f t="shared" si="198"/>
        <v/>
      </c>
      <c r="CY832" s="3" t="str">
        <f t="shared" si="198"/>
        <v/>
      </c>
      <c r="CZ832" s="3" t="str">
        <f t="shared" si="198"/>
        <v/>
      </c>
      <c r="DA832" s="3" t="str">
        <f t="shared" si="198"/>
        <v/>
      </c>
      <c r="DB832" s="3" t="str">
        <f t="shared" si="198"/>
        <v/>
      </c>
      <c r="DC832" s="3" t="str">
        <f t="shared" si="198"/>
        <v/>
      </c>
      <c r="DD832" s="3" t="str">
        <f t="shared" si="204"/>
        <v/>
      </c>
      <c r="DE832" s="3" t="str">
        <f t="shared" si="204"/>
        <v/>
      </c>
      <c r="DF832" s="3" t="str">
        <f t="shared" si="204"/>
        <v/>
      </c>
      <c r="DG832" s="3" t="str">
        <f t="shared" si="203"/>
        <v/>
      </c>
      <c r="DH832" s="3" t="str">
        <f t="shared" si="203"/>
        <v/>
      </c>
      <c r="DI832" s="3" t="str">
        <f t="shared" si="203"/>
        <v/>
      </c>
      <c r="DJ832" s="3" t="str">
        <f t="shared" si="202"/>
        <v/>
      </c>
      <c r="DK832" s="3" t="str">
        <f t="shared" si="202"/>
        <v/>
      </c>
      <c r="DL832" s="3" t="str">
        <f t="shared" si="202"/>
        <v/>
      </c>
      <c r="DM832" s="3" t="str">
        <f t="shared" si="202"/>
        <v/>
      </c>
      <c r="DN832" s="3" t="str">
        <f t="shared" si="205"/>
        <v/>
      </c>
      <c r="DO832" s="3" t="str">
        <f t="shared" si="205"/>
        <v/>
      </c>
      <c r="DP832" s="3" t="str">
        <f t="shared" si="205"/>
        <v/>
      </c>
      <c r="DQ832" s="3" t="str">
        <f t="shared" si="205"/>
        <v/>
      </c>
      <c r="DR832" s="3" t="str">
        <f t="shared" si="205"/>
        <v/>
      </c>
      <c r="DS832" s="3" t="str">
        <f t="shared" si="205"/>
        <v/>
      </c>
      <c r="DT832" s="3" t="str">
        <f t="shared" si="205"/>
        <v/>
      </c>
      <c r="DU832" s="3" t="str">
        <f t="shared" si="205"/>
        <v/>
      </c>
      <c r="DV832" s="3" t="str">
        <f t="shared" si="205"/>
        <v/>
      </c>
    </row>
    <row r="833" spans="1:126" ht="45">
      <c r="A833" t="s">
        <v>115</v>
      </c>
      <c r="B833">
        <v>2017</v>
      </c>
      <c r="C833" t="s">
        <v>114</v>
      </c>
      <c r="D833">
        <v>106990</v>
      </c>
      <c r="E833" s="31">
        <v>1317216071656</v>
      </c>
      <c r="F833" t="s">
        <v>1116</v>
      </c>
      <c r="G833">
        <v>324110</v>
      </c>
      <c r="H833" t="s">
        <v>1117</v>
      </c>
      <c r="I833" t="s">
        <v>901</v>
      </c>
      <c r="J833" t="s">
        <v>577</v>
      </c>
      <c r="K833" t="s">
        <v>148</v>
      </c>
      <c r="L833">
        <v>79007</v>
      </c>
      <c r="M833" s="3" t="str">
        <f t="shared" si="192"/>
        <v>89. PRODUCE THE CHEMICAL, 90. IMPORT THE CHEMICAL, 94. AS A MANUFACTURED IMPURITY, 116. AS A PROCESS IMPURITY</v>
      </c>
      <c r="N833" s="3" t="s">
        <v>63</v>
      </c>
      <c r="O833" s="3" t="s">
        <v>1430</v>
      </c>
      <c r="P833">
        <v>221</v>
      </c>
      <c r="Q833">
        <v>2</v>
      </c>
      <c r="R833">
        <v>223</v>
      </c>
      <c r="S833" s="3" t="s">
        <v>1407</v>
      </c>
      <c r="T833" s="3" t="s">
        <v>1407</v>
      </c>
      <c r="U833" s="3" t="s">
        <v>1405</v>
      </c>
      <c r="V833" s="3" t="s">
        <v>1405</v>
      </c>
      <c r="W833" s="3" t="s">
        <v>1405</v>
      </c>
      <c r="X833" s="3" t="s">
        <v>1407</v>
      </c>
      <c r="Y833" s="3" t="s">
        <v>1405</v>
      </c>
      <c r="AE833" s="3" t="s">
        <v>1405</v>
      </c>
      <c r="AR833" s="3" t="s">
        <v>1405</v>
      </c>
      <c r="AS833" s="3" t="s">
        <v>1405</v>
      </c>
      <c r="AT833" s="3" t="s">
        <v>1407</v>
      </c>
      <c r="AV833" s="3" t="s">
        <v>1405</v>
      </c>
      <c r="BD833" s="3" t="s">
        <v>1405</v>
      </c>
      <c r="BK833" s="3" t="s">
        <v>1405</v>
      </c>
      <c r="BU833" s="3" t="str">
        <f t="shared" si="196"/>
        <v>89. PRODUCE THE CHEMICAL</v>
      </c>
      <c r="BV833" s="3" t="str">
        <f t="shared" si="196"/>
        <v>90. IMPORT THE CHEMICAL</v>
      </c>
      <c r="BW833" s="3" t="str">
        <f t="shared" si="196"/>
        <v/>
      </c>
      <c r="BX833" s="3" t="str">
        <f t="shared" si="196"/>
        <v/>
      </c>
      <c r="BY833" s="3" t="str">
        <f t="shared" si="196"/>
        <v/>
      </c>
      <c r="BZ833" s="3" t="str">
        <f t="shared" si="196"/>
        <v>94. AS A MANUFACTURED IMPURITY</v>
      </c>
      <c r="CA833" s="3" t="str">
        <f t="shared" si="196"/>
        <v/>
      </c>
      <c r="CB833" s="3" t="str">
        <f t="shared" si="196"/>
        <v/>
      </c>
      <c r="CC833" s="3" t="str">
        <f t="shared" si="196"/>
        <v/>
      </c>
      <c r="CD833" s="3" t="str">
        <f t="shared" si="196"/>
        <v/>
      </c>
      <c r="CE833" s="3" t="str">
        <f t="shared" si="196"/>
        <v/>
      </c>
      <c r="CF833" s="3" t="str">
        <f t="shared" si="196"/>
        <v/>
      </c>
      <c r="CG833" s="3" t="str">
        <f t="shared" si="206"/>
        <v/>
      </c>
      <c r="CH833" s="3" t="str">
        <f t="shared" si="206"/>
        <v/>
      </c>
      <c r="CI833" s="3" t="str">
        <f t="shared" si="206"/>
        <v/>
      </c>
      <c r="CJ833" s="3" t="str">
        <f t="shared" si="206"/>
        <v/>
      </c>
      <c r="CK833" s="3" t="str">
        <f t="shared" si="206"/>
        <v/>
      </c>
      <c r="CL833" s="3" t="str">
        <f t="shared" si="199"/>
        <v/>
      </c>
      <c r="CM833" s="3" t="str">
        <f t="shared" si="199"/>
        <v/>
      </c>
      <c r="CN833" s="3" t="str">
        <f t="shared" si="199"/>
        <v/>
      </c>
      <c r="CO833" s="3" t="str">
        <f t="shared" si="199"/>
        <v/>
      </c>
      <c r="CP833" s="3" t="str">
        <f t="shared" si="199"/>
        <v/>
      </c>
      <c r="CQ833" s="3" t="str">
        <f t="shared" si="199"/>
        <v/>
      </c>
      <c r="CR833" s="3" t="str">
        <f t="shared" si="198"/>
        <v/>
      </c>
      <c r="CS833" s="3" t="str">
        <f t="shared" si="198"/>
        <v/>
      </c>
      <c r="CT833" s="3" t="str">
        <f t="shared" si="198"/>
        <v/>
      </c>
      <c r="CU833" s="3" t="str">
        <f t="shared" si="198"/>
        <v/>
      </c>
      <c r="CV833" s="3" t="str">
        <f t="shared" si="198"/>
        <v>116. AS A PROCESS IMPURITY</v>
      </c>
      <c r="CW833" s="3" t="str">
        <f t="shared" si="198"/>
        <v/>
      </c>
      <c r="CX833" s="3" t="str">
        <f t="shared" si="198"/>
        <v/>
      </c>
      <c r="CY833" s="3" t="str">
        <f t="shared" si="198"/>
        <v/>
      </c>
      <c r="CZ833" s="3" t="str">
        <f t="shared" si="198"/>
        <v/>
      </c>
      <c r="DA833" s="3" t="str">
        <f t="shared" si="198"/>
        <v/>
      </c>
      <c r="DB833" s="3" t="str">
        <f t="shared" si="198"/>
        <v/>
      </c>
      <c r="DC833" s="3" t="str">
        <f t="shared" si="198"/>
        <v/>
      </c>
      <c r="DD833" s="3" t="str">
        <f t="shared" si="204"/>
        <v/>
      </c>
      <c r="DE833" s="3" t="str">
        <f t="shared" si="204"/>
        <v/>
      </c>
      <c r="DF833" s="3" t="str">
        <f t="shared" si="204"/>
        <v/>
      </c>
      <c r="DG833" s="3" t="str">
        <f t="shared" si="203"/>
        <v/>
      </c>
      <c r="DH833" s="3" t="str">
        <f t="shared" si="203"/>
        <v/>
      </c>
      <c r="DI833" s="3" t="str">
        <f t="shared" si="203"/>
        <v/>
      </c>
      <c r="DJ833" s="3" t="str">
        <f t="shared" si="202"/>
        <v/>
      </c>
      <c r="DK833" s="3" t="str">
        <f t="shared" si="202"/>
        <v/>
      </c>
      <c r="DL833" s="3" t="str">
        <f t="shared" si="202"/>
        <v/>
      </c>
      <c r="DM833" s="3" t="str">
        <f t="shared" si="202"/>
        <v/>
      </c>
      <c r="DN833" s="3" t="str">
        <f t="shared" si="205"/>
        <v/>
      </c>
      <c r="DO833" s="3" t="str">
        <f t="shared" si="205"/>
        <v/>
      </c>
      <c r="DP833" s="3" t="str">
        <f t="shared" si="205"/>
        <v/>
      </c>
      <c r="DQ833" s="3" t="str">
        <f t="shared" si="205"/>
        <v/>
      </c>
      <c r="DR833" s="3" t="str">
        <f t="shared" si="205"/>
        <v/>
      </c>
      <c r="DS833" s="3" t="str">
        <f t="shared" si="205"/>
        <v/>
      </c>
      <c r="DT833" s="3" t="str">
        <f t="shared" si="205"/>
        <v/>
      </c>
      <c r="DU833" s="3" t="str">
        <f t="shared" si="205"/>
        <v/>
      </c>
      <c r="DV833" s="3" t="str">
        <f t="shared" si="205"/>
        <v/>
      </c>
    </row>
    <row r="834" spans="1:126" ht="75">
      <c r="A834" t="s">
        <v>115</v>
      </c>
      <c r="B834">
        <v>2018</v>
      </c>
      <c r="C834" t="s">
        <v>114</v>
      </c>
      <c r="D834">
        <v>106990</v>
      </c>
      <c r="E834" s="31">
        <v>1318217251180</v>
      </c>
      <c r="F834" t="s">
        <v>1116</v>
      </c>
      <c r="G834">
        <v>324110</v>
      </c>
      <c r="H834" t="s">
        <v>1117</v>
      </c>
      <c r="I834" t="s">
        <v>901</v>
      </c>
      <c r="J834" t="s">
        <v>577</v>
      </c>
      <c r="K834" t="s">
        <v>148</v>
      </c>
      <c r="L834">
        <v>79007</v>
      </c>
      <c r="M834" s="3" t="str">
        <f t="shared" ref="M834:M897" si="207">_xlfn.TEXTJOIN(", ", TRUE, BU834:DV834)</f>
        <v>89. PRODUCE THE CHEMICAL, 90. IMPORT THE CHEMICAL, 94. AS A MANUFACTURED IMPURITY, 116. AS A PROCESS IMPURITY</v>
      </c>
      <c r="N834" s="3" t="s">
        <v>63</v>
      </c>
      <c r="O834" s="3" t="s">
        <v>1430</v>
      </c>
      <c r="P834">
        <v>166</v>
      </c>
      <c r="Q834">
        <v>4</v>
      </c>
      <c r="R834">
        <v>170</v>
      </c>
      <c r="S834" s="3" t="s">
        <v>1407</v>
      </c>
      <c r="T834" s="3" t="s">
        <v>1407</v>
      </c>
      <c r="U834" s="3" t="s">
        <v>1405</v>
      </c>
      <c r="V834" s="3" t="s">
        <v>1405</v>
      </c>
      <c r="W834" s="3" t="s">
        <v>1405</v>
      </c>
      <c r="X834" s="3" t="s">
        <v>1407</v>
      </c>
      <c r="Y834" s="3" t="s">
        <v>1405</v>
      </c>
      <c r="Z834" s="3" t="s">
        <v>1405</v>
      </c>
      <c r="AA834" s="3" t="s">
        <v>1405</v>
      </c>
      <c r="AB834" s="3" t="s">
        <v>1405</v>
      </c>
      <c r="AC834" s="3" t="s">
        <v>1405</v>
      </c>
      <c r="AD834" s="3" t="s">
        <v>1405</v>
      </c>
      <c r="AE834" s="3" t="s">
        <v>1405</v>
      </c>
      <c r="AF834" s="3" t="s">
        <v>1405</v>
      </c>
      <c r="AG834" s="3" t="s">
        <v>1405</v>
      </c>
      <c r="AH834" s="3" t="s">
        <v>1405</v>
      </c>
      <c r="AI834" s="3" t="s">
        <v>1405</v>
      </c>
      <c r="AJ834" s="3" t="s">
        <v>1405</v>
      </c>
      <c r="AK834" s="3" t="s">
        <v>1405</v>
      </c>
      <c r="AL834" s="3" t="s">
        <v>1405</v>
      </c>
      <c r="AM834" s="3" t="s">
        <v>1405</v>
      </c>
      <c r="AN834" s="3" t="s">
        <v>1405</v>
      </c>
      <c r="AO834" s="3" t="s">
        <v>1405</v>
      </c>
      <c r="AP834" s="3" t="s">
        <v>1405</v>
      </c>
      <c r="AQ834" s="3" t="s">
        <v>1405</v>
      </c>
      <c r="AR834" s="3" t="s">
        <v>1405</v>
      </c>
      <c r="AS834" s="3" t="s">
        <v>1405</v>
      </c>
      <c r="AT834" s="3" t="s">
        <v>1407</v>
      </c>
      <c r="AU834" s="3" t="s">
        <v>1405</v>
      </c>
      <c r="AV834" s="3" t="s">
        <v>1405</v>
      </c>
      <c r="AW834" s="3" t="s">
        <v>1405</v>
      </c>
      <c r="AX834" s="3" t="s">
        <v>1405</v>
      </c>
      <c r="AY834" s="3" t="s">
        <v>1405</v>
      </c>
      <c r="AZ834" s="3" t="s">
        <v>1405</v>
      </c>
      <c r="BA834" s="3" t="s">
        <v>1405</v>
      </c>
      <c r="BB834" s="3" t="s">
        <v>1405</v>
      </c>
      <c r="BC834" s="3" t="s">
        <v>1405</v>
      </c>
      <c r="BD834" s="3" t="s">
        <v>1405</v>
      </c>
      <c r="BE834" s="3" t="s">
        <v>1405</v>
      </c>
      <c r="BF834" s="3" t="s">
        <v>1405</v>
      </c>
      <c r="BG834" s="3" t="s">
        <v>1405</v>
      </c>
      <c r="BH834" s="3" t="s">
        <v>1405</v>
      </c>
      <c r="BI834" s="3" t="s">
        <v>1405</v>
      </c>
      <c r="BJ834" s="3" t="s">
        <v>1405</v>
      </c>
      <c r="BK834" s="3" t="s">
        <v>1405</v>
      </c>
      <c r="BL834" s="3" t="s">
        <v>1405</v>
      </c>
      <c r="BM834" s="3" t="s">
        <v>1405</v>
      </c>
      <c r="BN834" s="3" t="s">
        <v>1405</v>
      </c>
      <c r="BO834" s="3" t="s">
        <v>1405</v>
      </c>
      <c r="BP834" s="3" t="s">
        <v>1405</v>
      </c>
      <c r="BQ834" s="3" t="s">
        <v>1405</v>
      </c>
      <c r="BR834" s="3" t="s">
        <v>1405</v>
      </c>
      <c r="BS834" s="3" t="s">
        <v>1405</v>
      </c>
      <c r="BT834" s="3" t="s">
        <v>1405</v>
      </c>
      <c r="BU834" s="3" t="str">
        <f t="shared" si="196"/>
        <v>89. PRODUCE THE CHEMICAL</v>
      </c>
      <c r="BV834" s="3" t="str">
        <f t="shared" si="196"/>
        <v>90. IMPORT THE CHEMICAL</v>
      </c>
      <c r="BW834" s="3" t="str">
        <f t="shared" si="196"/>
        <v/>
      </c>
      <c r="BX834" s="3" t="str">
        <f t="shared" si="196"/>
        <v/>
      </c>
      <c r="BY834" s="3" t="str">
        <f t="shared" si="196"/>
        <v/>
      </c>
      <c r="BZ834" s="3" t="str">
        <f t="shared" si="196"/>
        <v>94. AS A MANUFACTURED IMPURITY</v>
      </c>
      <c r="CA834" s="3" t="str">
        <f t="shared" si="196"/>
        <v/>
      </c>
      <c r="CB834" s="3" t="str">
        <f t="shared" si="196"/>
        <v/>
      </c>
      <c r="CC834" s="3" t="str">
        <f t="shared" si="196"/>
        <v/>
      </c>
      <c r="CD834" s="3" t="str">
        <f t="shared" si="196"/>
        <v/>
      </c>
      <c r="CE834" s="3" t="str">
        <f t="shared" si="196"/>
        <v/>
      </c>
      <c r="CF834" s="3" t="str">
        <f t="shared" si="196"/>
        <v/>
      </c>
      <c r="CG834" s="3" t="str">
        <f t="shared" si="206"/>
        <v/>
      </c>
      <c r="CH834" s="3" t="str">
        <f t="shared" si="206"/>
        <v/>
      </c>
      <c r="CI834" s="3" t="str">
        <f t="shared" si="206"/>
        <v/>
      </c>
      <c r="CJ834" s="3" t="str">
        <f t="shared" si="206"/>
        <v/>
      </c>
      <c r="CK834" s="3" t="str">
        <f t="shared" si="206"/>
        <v/>
      </c>
      <c r="CL834" s="3" t="str">
        <f t="shared" si="199"/>
        <v/>
      </c>
      <c r="CM834" s="3" t="str">
        <f t="shared" si="199"/>
        <v/>
      </c>
      <c r="CN834" s="3" t="str">
        <f t="shared" si="199"/>
        <v/>
      </c>
      <c r="CO834" s="3" t="str">
        <f t="shared" si="199"/>
        <v/>
      </c>
      <c r="CP834" s="3" t="str">
        <f t="shared" si="199"/>
        <v/>
      </c>
      <c r="CQ834" s="3" t="str">
        <f t="shared" si="199"/>
        <v/>
      </c>
      <c r="CR834" s="3" t="str">
        <f t="shared" si="198"/>
        <v/>
      </c>
      <c r="CS834" s="3" t="str">
        <f t="shared" si="198"/>
        <v/>
      </c>
      <c r="CT834" s="3" t="str">
        <f t="shared" si="198"/>
        <v/>
      </c>
      <c r="CU834" s="3" t="str">
        <f t="shared" si="198"/>
        <v/>
      </c>
      <c r="CV834" s="3" t="str">
        <f t="shared" si="198"/>
        <v>116. AS A PROCESS IMPURITY</v>
      </c>
      <c r="CW834" s="3" t="str">
        <f t="shared" si="198"/>
        <v/>
      </c>
      <c r="CX834" s="3" t="str">
        <f t="shared" si="198"/>
        <v/>
      </c>
      <c r="CY834" s="3" t="str">
        <f t="shared" si="198"/>
        <v/>
      </c>
      <c r="CZ834" s="3" t="str">
        <f t="shared" si="198"/>
        <v/>
      </c>
      <c r="DA834" s="3" t="str">
        <f t="shared" si="198"/>
        <v/>
      </c>
      <c r="DB834" s="3" t="str">
        <f t="shared" si="198"/>
        <v/>
      </c>
      <c r="DC834" s="3" t="str">
        <f t="shared" si="198"/>
        <v/>
      </c>
      <c r="DD834" s="3" t="str">
        <f t="shared" si="204"/>
        <v/>
      </c>
      <c r="DE834" s="3" t="str">
        <f t="shared" si="204"/>
        <v/>
      </c>
      <c r="DF834" s="3" t="str">
        <f t="shared" si="204"/>
        <v/>
      </c>
      <c r="DG834" s="3" t="str">
        <f t="shared" si="203"/>
        <v/>
      </c>
      <c r="DH834" s="3" t="str">
        <f t="shared" si="203"/>
        <v/>
      </c>
      <c r="DI834" s="3" t="str">
        <f t="shared" si="203"/>
        <v/>
      </c>
      <c r="DJ834" s="3" t="str">
        <f t="shared" si="202"/>
        <v/>
      </c>
      <c r="DK834" s="3" t="str">
        <f t="shared" si="202"/>
        <v/>
      </c>
      <c r="DL834" s="3" t="str">
        <f t="shared" si="202"/>
        <v/>
      </c>
      <c r="DM834" s="3" t="str">
        <f t="shared" si="202"/>
        <v/>
      </c>
      <c r="DN834" s="3" t="str">
        <f t="shared" si="205"/>
        <v/>
      </c>
      <c r="DO834" s="3" t="str">
        <f t="shared" si="205"/>
        <v/>
      </c>
      <c r="DP834" s="3" t="str">
        <f t="shared" si="205"/>
        <v/>
      </c>
      <c r="DQ834" s="3" t="str">
        <f t="shared" si="205"/>
        <v/>
      </c>
      <c r="DR834" s="3" t="str">
        <f t="shared" si="205"/>
        <v/>
      </c>
      <c r="DS834" s="3" t="str">
        <f t="shared" si="205"/>
        <v/>
      </c>
      <c r="DT834" s="3" t="str">
        <f t="shared" si="205"/>
        <v/>
      </c>
      <c r="DU834" s="3" t="str">
        <f t="shared" si="205"/>
        <v/>
      </c>
      <c r="DV834" s="3" t="str">
        <f t="shared" si="205"/>
        <v/>
      </c>
    </row>
    <row r="835" spans="1:126" ht="75">
      <c r="A835" t="s">
        <v>115</v>
      </c>
      <c r="B835">
        <v>2019</v>
      </c>
      <c r="C835" t="s">
        <v>114</v>
      </c>
      <c r="D835">
        <v>106990</v>
      </c>
      <c r="E835" s="31">
        <v>1319218156824</v>
      </c>
      <c r="F835" t="s">
        <v>1116</v>
      </c>
      <c r="G835">
        <v>324110</v>
      </c>
      <c r="H835" t="s">
        <v>1117</v>
      </c>
      <c r="I835" t="s">
        <v>901</v>
      </c>
      <c r="J835" t="s">
        <v>577</v>
      </c>
      <c r="K835" t="s">
        <v>148</v>
      </c>
      <c r="L835">
        <v>79007</v>
      </c>
      <c r="M835" s="3" t="str">
        <f t="shared" si="207"/>
        <v>89. PRODUCE THE CHEMICAL, 90. IMPORT THE CHEMICAL, 94. AS A MANUFACTURED IMPURITY, 116. AS A PROCESS IMPURITY</v>
      </c>
      <c r="N835" s="3" t="s">
        <v>63</v>
      </c>
      <c r="O835" s="3" t="s">
        <v>1430</v>
      </c>
      <c r="P835">
        <v>3</v>
      </c>
      <c r="Q835">
        <v>161</v>
      </c>
      <c r="R835">
        <v>164</v>
      </c>
      <c r="S835" s="3" t="s">
        <v>1407</v>
      </c>
      <c r="T835" s="3" t="s">
        <v>1407</v>
      </c>
      <c r="U835" s="3" t="s">
        <v>1405</v>
      </c>
      <c r="V835" s="3" t="s">
        <v>1405</v>
      </c>
      <c r="W835" s="3" t="s">
        <v>1405</v>
      </c>
      <c r="X835" s="3" t="s">
        <v>1407</v>
      </c>
      <c r="Y835" s="3" t="s">
        <v>1405</v>
      </c>
      <c r="Z835" s="3" t="s">
        <v>1405</v>
      </c>
      <c r="AA835" s="3" t="s">
        <v>1405</v>
      </c>
      <c r="AB835" s="3" t="s">
        <v>1405</v>
      </c>
      <c r="AC835" s="3" t="s">
        <v>1405</v>
      </c>
      <c r="AD835" s="3" t="s">
        <v>1405</v>
      </c>
      <c r="AE835" s="3" t="s">
        <v>1405</v>
      </c>
      <c r="AF835" s="3" t="s">
        <v>1405</v>
      </c>
      <c r="AG835" s="3" t="s">
        <v>1405</v>
      </c>
      <c r="AH835" s="3" t="s">
        <v>1405</v>
      </c>
      <c r="AI835" s="3" t="s">
        <v>1405</v>
      </c>
      <c r="AJ835" s="3" t="s">
        <v>1405</v>
      </c>
      <c r="AK835" s="3" t="s">
        <v>1405</v>
      </c>
      <c r="AL835" s="3" t="s">
        <v>1405</v>
      </c>
      <c r="AM835" s="3" t="s">
        <v>1405</v>
      </c>
      <c r="AN835" s="3" t="s">
        <v>1405</v>
      </c>
      <c r="AO835" s="3" t="s">
        <v>1405</v>
      </c>
      <c r="AP835" s="3" t="s">
        <v>1405</v>
      </c>
      <c r="AQ835" s="3" t="s">
        <v>1405</v>
      </c>
      <c r="AR835" s="3" t="s">
        <v>1405</v>
      </c>
      <c r="AS835" s="3" t="s">
        <v>1405</v>
      </c>
      <c r="AT835" s="3" t="s">
        <v>1407</v>
      </c>
      <c r="AU835" s="3" t="s">
        <v>1405</v>
      </c>
      <c r="AV835" s="3" t="s">
        <v>1405</v>
      </c>
      <c r="AW835" s="3" t="s">
        <v>1405</v>
      </c>
      <c r="AX835" s="3" t="s">
        <v>1405</v>
      </c>
      <c r="AY835" s="3" t="s">
        <v>1405</v>
      </c>
      <c r="AZ835" s="3" t="s">
        <v>1405</v>
      </c>
      <c r="BA835" s="3" t="s">
        <v>1405</v>
      </c>
      <c r="BB835" s="3" t="s">
        <v>1405</v>
      </c>
      <c r="BC835" s="3" t="s">
        <v>1405</v>
      </c>
      <c r="BD835" s="3" t="s">
        <v>1405</v>
      </c>
      <c r="BE835" s="3" t="s">
        <v>1405</v>
      </c>
      <c r="BF835" s="3" t="s">
        <v>1405</v>
      </c>
      <c r="BG835" s="3" t="s">
        <v>1405</v>
      </c>
      <c r="BH835" s="3" t="s">
        <v>1405</v>
      </c>
      <c r="BI835" s="3" t="s">
        <v>1405</v>
      </c>
      <c r="BJ835" s="3" t="s">
        <v>1405</v>
      </c>
      <c r="BK835" s="3" t="s">
        <v>1405</v>
      </c>
      <c r="BL835" s="3" t="s">
        <v>1405</v>
      </c>
      <c r="BM835" s="3" t="s">
        <v>1405</v>
      </c>
      <c r="BN835" s="3" t="s">
        <v>1405</v>
      </c>
      <c r="BO835" s="3" t="s">
        <v>1405</v>
      </c>
      <c r="BP835" s="3" t="s">
        <v>1405</v>
      </c>
      <c r="BQ835" s="3" t="s">
        <v>1405</v>
      </c>
      <c r="BR835" s="3" t="s">
        <v>1405</v>
      </c>
      <c r="BS835" s="3" t="s">
        <v>1405</v>
      </c>
      <c r="BT835" s="3" t="s">
        <v>1405</v>
      </c>
      <c r="BU835" s="3" t="str">
        <f t="shared" si="196"/>
        <v>89. PRODUCE THE CHEMICAL</v>
      </c>
      <c r="BV835" s="3" t="str">
        <f t="shared" si="196"/>
        <v>90. IMPORT THE CHEMICAL</v>
      </c>
      <c r="BW835" s="3" t="str">
        <f t="shared" si="196"/>
        <v/>
      </c>
      <c r="BX835" s="3" t="str">
        <f t="shared" si="196"/>
        <v/>
      </c>
      <c r="BY835" s="3" t="str">
        <f t="shared" si="196"/>
        <v/>
      </c>
      <c r="BZ835" s="3" t="str">
        <f t="shared" si="196"/>
        <v>94. AS A MANUFACTURED IMPURITY</v>
      </c>
      <c r="CA835" s="3" t="str">
        <f t="shared" si="196"/>
        <v/>
      </c>
      <c r="CB835" s="3" t="str">
        <f t="shared" si="196"/>
        <v/>
      </c>
      <c r="CC835" s="3" t="str">
        <f t="shared" si="196"/>
        <v/>
      </c>
      <c r="CD835" s="3" t="str">
        <f t="shared" si="196"/>
        <v/>
      </c>
      <c r="CE835" s="3" t="str">
        <f t="shared" si="196"/>
        <v/>
      </c>
      <c r="CF835" s="3" t="str">
        <f t="shared" si="196"/>
        <v/>
      </c>
      <c r="CG835" s="3" t="str">
        <f t="shared" si="206"/>
        <v/>
      </c>
      <c r="CH835" s="3" t="str">
        <f t="shared" si="206"/>
        <v/>
      </c>
      <c r="CI835" s="3" t="str">
        <f t="shared" si="206"/>
        <v/>
      </c>
      <c r="CJ835" s="3" t="str">
        <f t="shared" si="206"/>
        <v/>
      </c>
      <c r="CK835" s="3" t="str">
        <f t="shared" si="206"/>
        <v/>
      </c>
      <c r="CL835" s="3" t="str">
        <f t="shared" si="199"/>
        <v/>
      </c>
      <c r="CM835" s="3" t="str">
        <f t="shared" si="199"/>
        <v/>
      </c>
      <c r="CN835" s="3" t="str">
        <f t="shared" si="199"/>
        <v/>
      </c>
      <c r="CO835" s="3" t="str">
        <f t="shared" si="199"/>
        <v/>
      </c>
      <c r="CP835" s="3" t="str">
        <f t="shared" si="199"/>
        <v/>
      </c>
      <c r="CQ835" s="3" t="str">
        <f t="shared" si="199"/>
        <v/>
      </c>
      <c r="CR835" s="3" t="str">
        <f t="shared" si="198"/>
        <v/>
      </c>
      <c r="CS835" s="3" t="str">
        <f t="shared" si="198"/>
        <v/>
      </c>
      <c r="CT835" s="3" t="str">
        <f t="shared" si="198"/>
        <v/>
      </c>
      <c r="CU835" s="3" t="str">
        <f t="shared" si="198"/>
        <v/>
      </c>
      <c r="CV835" s="3" t="str">
        <f t="shared" si="198"/>
        <v>116. AS A PROCESS IMPURITY</v>
      </c>
      <c r="CW835" s="3" t="str">
        <f t="shared" si="198"/>
        <v/>
      </c>
      <c r="CX835" s="3" t="str">
        <f t="shared" si="198"/>
        <v/>
      </c>
      <c r="CY835" s="3" t="str">
        <f t="shared" si="198"/>
        <v/>
      </c>
      <c r="CZ835" s="3" t="str">
        <f t="shared" si="198"/>
        <v/>
      </c>
      <c r="DA835" s="3" t="str">
        <f t="shared" si="198"/>
        <v/>
      </c>
      <c r="DB835" s="3" t="str">
        <f t="shared" si="198"/>
        <v/>
      </c>
      <c r="DC835" s="3" t="str">
        <f t="shared" si="198"/>
        <v/>
      </c>
      <c r="DD835" s="3" t="str">
        <f t="shared" si="204"/>
        <v/>
      </c>
      <c r="DE835" s="3" t="str">
        <f t="shared" si="204"/>
        <v/>
      </c>
      <c r="DF835" s="3" t="str">
        <f t="shared" si="204"/>
        <v/>
      </c>
      <c r="DG835" s="3" t="str">
        <f t="shared" si="203"/>
        <v/>
      </c>
      <c r="DH835" s="3" t="str">
        <f t="shared" si="203"/>
        <v/>
      </c>
      <c r="DI835" s="3" t="str">
        <f t="shared" si="203"/>
        <v/>
      </c>
      <c r="DJ835" s="3" t="str">
        <f t="shared" si="202"/>
        <v/>
      </c>
      <c r="DK835" s="3" t="str">
        <f t="shared" si="202"/>
        <v/>
      </c>
      <c r="DL835" s="3" t="str">
        <f t="shared" si="202"/>
        <v/>
      </c>
      <c r="DM835" s="3" t="str">
        <f t="shared" si="202"/>
        <v/>
      </c>
      <c r="DN835" s="3" t="str">
        <f t="shared" si="205"/>
        <v/>
      </c>
      <c r="DO835" s="3" t="str">
        <f t="shared" si="205"/>
        <v/>
      </c>
      <c r="DP835" s="3" t="str">
        <f t="shared" si="205"/>
        <v/>
      </c>
      <c r="DQ835" s="3" t="str">
        <f t="shared" si="205"/>
        <v/>
      </c>
      <c r="DR835" s="3" t="str">
        <f t="shared" si="205"/>
        <v/>
      </c>
      <c r="DS835" s="3" t="str">
        <f t="shared" si="205"/>
        <v/>
      </c>
      <c r="DT835" s="3" t="str">
        <f t="shared" si="205"/>
        <v/>
      </c>
      <c r="DU835" s="3" t="str">
        <f t="shared" si="205"/>
        <v/>
      </c>
      <c r="DV835" s="3" t="str">
        <f t="shared" si="205"/>
        <v/>
      </c>
    </row>
    <row r="836" spans="1:126" ht="60">
      <c r="A836" t="s">
        <v>115</v>
      </c>
      <c r="B836">
        <v>2020</v>
      </c>
      <c r="C836" t="s">
        <v>114</v>
      </c>
      <c r="D836">
        <v>106990</v>
      </c>
      <c r="E836" s="31">
        <v>1320219164276</v>
      </c>
      <c r="F836" t="s">
        <v>1116</v>
      </c>
      <c r="G836">
        <v>324110</v>
      </c>
      <c r="H836" t="s">
        <v>1117</v>
      </c>
      <c r="I836" t="s">
        <v>901</v>
      </c>
      <c r="J836" t="s">
        <v>577</v>
      </c>
      <c r="K836" t="s">
        <v>148</v>
      </c>
      <c r="L836">
        <v>79007</v>
      </c>
      <c r="M836" s="3" t="str">
        <f t="shared" si="207"/>
        <v>95. USED AS A REACTANT, 97. P102  RAW MATERIALS</v>
      </c>
      <c r="N836" s="3" t="s">
        <v>63</v>
      </c>
      <c r="O836" s="3" t="s">
        <v>1477</v>
      </c>
      <c r="P836">
        <v>5</v>
      </c>
      <c r="Q836">
        <v>6</v>
      </c>
      <c r="R836">
        <v>11</v>
      </c>
      <c r="S836" s="3" t="s">
        <v>1405</v>
      </c>
      <c r="T836" s="3" t="s">
        <v>1405</v>
      </c>
      <c r="U836" s="3" t="s">
        <v>1405</v>
      </c>
      <c r="V836" s="3" t="s">
        <v>1405</v>
      </c>
      <c r="W836" s="3" t="s">
        <v>1405</v>
      </c>
      <c r="X836" s="3" t="s">
        <v>1405</v>
      </c>
      <c r="Y836" s="3" t="s">
        <v>1407</v>
      </c>
      <c r="Z836" s="3" t="s">
        <v>1405</v>
      </c>
      <c r="AA836" s="3" t="s">
        <v>1407</v>
      </c>
      <c r="AB836" s="3" t="s">
        <v>1405</v>
      </c>
      <c r="AC836" s="3" t="s">
        <v>1405</v>
      </c>
      <c r="AD836" s="3" t="s">
        <v>1405</v>
      </c>
      <c r="AE836" s="3" t="s">
        <v>1405</v>
      </c>
      <c r="AF836" s="3" t="s">
        <v>1405</v>
      </c>
      <c r="AG836" s="3" t="s">
        <v>1405</v>
      </c>
      <c r="AH836" s="3" t="s">
        <v>1405</v>
      </c>
      <c r="AI836" s="3" t="s">
        <v>1405</v>
      </c>
      <c r="AJ836" s="3" t="s">
        <v>1405</v>
      </c>
      <c r="AK836" s="3" t="s">
        <v>1405</v>
      </c>
      <c r="AL836" s="3" t="s">
        <v>1405</v>
      </c>
      <c r="AM836" s="3" t="s">
        <v>1405</v>
      </c>
      <c r="AN836" s="3" t="s">
        <v>1405</v>
      </c>
      <c r="AO836" s="3" t="s">
        <v>1405</v>
      </c>
      <c r="AP836" s="3" t="s">
        <v>1405</v>
      </c>
      <c r="AQ836" s="3" t="s">
        <v>1405</v>
      </c>
      <c r="AR836" s="3" t="s">
        <v>1405</v>
      </c>
      <c r="AS836" s="3" t="s">
        <v>1405</v>
      </c>
      <c r="AT836" s="3" t="s">
        <v>1405</v>
      </c>
      <c r="AU836" s="3" t="s">
        <v>1405</v>
      </c>
      <c r="AV836" s="3" t="s">
        <v>1405</v>
      </c>
      <c r="AW836" s="3" t="s">
        <v>1405</v>
      </c>
      <c r="AX836" s="3" t="s">
        <v>1405</v>
      </c>
      <c r="AY836" s="3" t="s">
        <v>1405</v>
      </c>
      <c r="AZ836" s="3" t="s">
        <v>1405</v>
      </c>
      <c r="BA836" s="3" t="s">
        <v>1405</v>
      </c>
      <c r="BB836" s="3" t="s">
        <v>1405</v>
      </c>
      <c r="BC836" s="3" t="s">
        <v>1405</v>
      </c>
      <c r="BD836" s="3" t="s">
        <v>1405</v>
      </c>
      <c r="BE836" s="3" t="s">
        <v>1405</v>
      </c>
      <c r="BF836" s="3" t="s">
        <v>1405</v>
      </c>
      <c r="BG836" s="3" t="s">
        <v>1405</v>
      </c>
      <c r="BH836" s="3" t="s">
        <v>1405</v>
      </c>
      <c r="BI836" s="3" t="s">
        <v>1405</v>
      </c>
      <c r="BJ836" s="3" t="s">
        <v>1405</v>
      </c>
      <c r="BK836" s="3" t="s">
        <v>1405</v>
      </c>
      <c r="BL836" s="3" t="s">
        <v>1405</v>
      </c>
      <c r="BM836" s="3" t="s">
        <v>1405</v>
      </c>
      <c r="BN836" s="3" t="s">
        <v>1405</v>
      </c>
      <c r="BO836" s="3" t="s">
        <v>1405</v>
      </c>
      <c r="BP836" s="3" t="s">
        <v>1405</v>
      </c>
      <c r="BQ836" s="3" t="s">
        <v>1405</v>
      </c>
      <c r="BR836" s="3" t="s">
        <v>1405</v>
      </c>
      <c r="BS836" s="3" t="s">
        <v>1405</v>
      </c>
      <c r="BT836" s="3" t="s">
        <v>1405</v>
      </c>
      <c r="BU836" s="3" t="str">
        <f t="shared" si="196"/>
        <v/>
      </c>
      <c r="BV836" s="3" t="str">
        <f t="shared" si="196"/>
        <v/>
      </c>
      <c r="BW836" s="3" t="str">
        <f t="shared" si="196"/>
        <v/>
      </c>
      <c r="BX836" s="3" t="str">
        <f t="shared" si="196"/>
        <v/>
      </c>
      <c r="BY836" s="3" t="str">
        <f t="shared" si="196"/>
        <v/>
      </c>
      <c r="BZ836" s="3" t="str">
        <f t="shared" si="196"/>
        <v/>
      </c>
      <c r="CA836" s="3" t="str">
        <f t="shared" si="196"/>
        <v>95. USED AS A REACTANT</v>
      </c>
      <c r="CB836" s="3" t="str">
        <f t="shared" si="196"/>
        <v/>
      </c>
      <c r="CC836" s="3" t="str">
        <f t="shared" si="196"/>
        <v>97. P102  RAW MATERIALS</v>
      </c>
      <c r="CD836" s="3" t="str">
        <f t="shared" si="196"/>
        <v/>
      </c>
      <c r="CE836" s="3" t="str">
        <f t="shared" si="196"/>
        <v/>
      </c>
      <c r="CF836" s="3" t="str">
        <f t="shared" si="196"/>
        <v/>
      </c>
      <c r="CG836" s="3" t="str">
        <f t="shared" si="206"/>
        <v/>
      </c>
      <c r="CH836" s="3" t="str">
        <f t="shared" si="206"/>
        <v/>
      </c>
      <c r="CI836" s="3" t="str">
        <f t="shared" si="206"/>
        <v/>
      </c>
      <c r="CJ836" s="3" t="str">
        <f t="shared" si="206"/>
        <v/>
      </c>
      <c r="CK836" s="3" t="str">
        <f t="shared" si="206"/>
        <v/>
      </c>
      <c r="CL836" s="3" t="str">
        <f t="shared" si="199"/>
        <v/>
      </c>
      <c r="CM836" s="3" t="str">
        <f t="shared" si="199"/>
        <v/>
      </c>
      <c r="CN836" s="3" t="str">
        <f t="shared" si="199"/>
        <v/>
      </c>
      <c r="CO836" s="3" t="str">
        <f t="shared" si="199"/>
        <v/>
      </c>
      <c r="CP836" s="3" t="str">
        <f t="shared" si="199"/>
        <v/>
      </c>
      <c r="CQ836" s="3" t="str">
        <f t="shared" si="199"/>
        <v/>
      </c>
      <c r="CR836" s="3" t="str">
        <f t="shared" si="198"/>
        <v/>
      </c>
      <c r="CS836" s="3" t="str">
        <f t="shared" si="198"/>
        <v/>
      </c>
      <c r="CT836" s="3" t="str">
        <f t="shared" si="198"/>
        <v/>
      </c>
      <c r="CU836" s="3" t="str">
        <f t="shared" si="198"/>
        <v/>
      </c>
      <c r="CV836" s="3" t="str">
        <f t="shared" si="198"/>
        <v/>
      </c>
      <c r="CW836" s="3" t="str">
        <f t="shared" si="198"/>
        <v/>
      </c>
      <c r="CX836" s="3" t="str">
        <f t="shared" si="198"/>
        <v/>
      </c>
      <c r="CY836" s="3" t="str">
        <f t="shared" si="198"/>
        <v/>
      </c>
      <c r="CZ836" s="3" t="str">
        <f t="shared" si="198"/>
        <v/>
      </c>
      <c r="DA836" s="3" t="str">
        <f t="shared" si="198"/>
        <v/>
      </c>
      <c r="DB836" s="3" t="str">
        <f t="shared" si="198"/>
        <v/>
      </c>
      <c r="DC836" s="3" t="str">
        <f t="shared" si="198"/>
        <v/>
      </c>
      <c r="DD836" s="3" t="str">
        <f t="shared" si="204"/>
        <v/>
      </c>
      <c r="DE836" s="3" t="str">
        <f t="shared" si="204"/>
        <v/>
      </c>
      <c r="DF836" s="3" t="str">
        <f t="shared" si="204"/>
        <v/>
      </c>
      <c r="DG836" s="3" t="str">
        <f t="shared" si="203"/>
        <v/>
      </c>
      <c r="DH836" s="3" t="str">
        <f t="shared" si="203"/>
        <v/>
      </c>
      <c r="DI836" s="3" t="str">
        <f t="shared" si="203"/>
        <v/>
      </c>
      <c r="DJ836" s="3" t="str">
        <f t="shared" si="202"/>
        <v/>
      </c>
      <c r="DK836" s="3" t="str">
        <f t="shared" si="202"/>
        <v/>
      </c>
      <c r="DL836" s="3" t="str">
        <f t="shared" si="202"/>
        <v/>
      </c>
      <c r="DM836" s="3" t="str">
        <f t="shared" si="202"/>
        <v/>
      </c>
      <c r="DN836" s="3" t="str">
        <f t="shared" si="205"/>
        <v/>
      </c>
      <c r="DO836" s="3" t="str">
        <f t="shared" si="205"/>
        <v/>
      </c>
      <c r="DP836" s="3" t="str">
        <f t="shared" si="205"/>
        <v/>
      </c>
      <c r="DQ836" s="3" t="str">
        <f t="shared" si="205"/>
        <v/>
      </c>
      <c r="DR836" s="3" t="str">
        <f t="shared" si="205"/>
        <v/>
      </c>
      <c r="DS836" s="3" t="str">
        <f t="shared" si="205"/>
        <v/>
      </c>
      <c r="DT836" s="3" t="str">
        <f t="shared" si="205"/>
        <v/>
      </c>
      <c r="DU836" s="3" t="str">
        <f t="shared" si="205"/>
        <v/>
      </c>
      <c r="DV836" s="3" t="str">
        <f t="shared" si="205"/>
        <v/>
      </c>
    </row>
    <row r="837" spans="1:126" ht="75">
      <c r="A837" t="s">
        <v>115</v>
      </c>
      <c r="B837">
        <v>2021</v>
      </c>
      <c r="C837" t="s">
        <v>114</v>
      </c>
      <c r="D837">
        <v>106990</v>
      </c>
      <c r="E837" s="31">
        <v>1321220210621</v>
      </c>
      <c r="F837" t="s">
        <v>1116</v>
      </c>
      <c r="G837">
        <v>324110</v>
      </c>
      <c r="H837" t="s">
        <v>1117</v>
      </c>
      <c r="I837" t="s">
        <v>901</v>
      </c>
      <c r="J837" t="s">
        <v>577</v>
      </c>
      <c r="K837" t="s">
        <v>148</v>
      </c>
      <c r="L837">
        <v>79007</v>
      </c>
      <c r="M837" s="3" t="str">
        <f t="shared" si="207"/>
        <v>89. PRODUCE THE CHEMICAL, 90. IMPORT THE CHEMICAL, 94. AS A MANUFACTURED IMPURITY, 116. AS A PROCESS IMPURITY</v>
      </c>
      <c r="N837" s="3" t="s">
        <v>63</v>
      </c>
      <c r="O837" s="3" t="s">
        <v>1430</v>
      </c>
      <c r="P837">
        <v>88</v>
      </c>
      <c r="Q837">
        <v>0</v>
      </c>
      <c r="R837">
        <v>88</v>
      </c>
      <c r="S837" s="3" t="s">
        <v>1407</v>
      </c>
      <c r="T837" s="3" t="s">
        <v>1407</v>
      </c>
      <c r="U837" s="3" t="s">
        <v>1405</v>
      </c>
      <c r="V837" s="3" t="s">
        <v>1405</v>
      </c>
      <c r="W837" s="3" t="s">
        <v>1405</v>
      </c>
      <c r="X837" s="3" t="s">
        <v>1407</v>
      </c>
      <c r="Y837" s="3" t="s">
        <v>1405</v>
      </c>
      <c r="Z837" s="3" t="s">
        <v>1405</v>
      </c>
      <c r="AA837" s="3" t="s">
        <v>1405</v>
      </c>
      <c r="AB837" s="3" t="s">
        <v>1405</v>
      </c>
      <c r="AC837" s="3" t="s">
        <v>1405</v>
      </c>
      <c r="AD837" s="3" t="s">
        <v>1405</v>
      </c>
      <c r="AE837" s="3" t="s">
        <v>1405</v>
      </c>
      <c r="AF837" s="3" t="s">
        <v>1405</v>
      </c>
      <c r="AG837" s="3" t="s">
        <v>1405</v>
      </c>
      <c r="AH837" s="3" t="s">
        <v>1405</v>
      </c>
      <c r="AI837" s="3" t="s">
        <v>1405</v>
      </c>
      <c r="AJ837" s="3" t="s">
        <v>1405</v>
      </c>
      <c r="AK837" s="3" t="s">
        <v>1405</v>
      </c>
      <c r="AL837" s="3" t="s">
        <v>1405</v>
      </c>
      <c r="AM837" s="3" t="s">
        <v>1405</v>
      </c>
      <c r="AN837" s="3" t="s">
        <v>1405</v>
      </c>
      <c r="AO837" s="3" t="s">
        <v>1405</v>
      </c>
      <c r="AP837" s="3" t="s">
        <v>1405</v>
      </c>
      <c r="AQ837" s="3" t="s">
        <v>1405</v>
      </c>
      <c r="AR837" s="3" t="s">
        <v>1405</v>
      </c>
      <c r="AS837" s="3" t="s">
        <v>1405</v>
      </c>
      <c r="AT837" s="3" t="s">
        <v>1407</v>
      </c>
      <c r="AU837" s="3" t="s">
        <v>1405</v>
      </c>
      <c r="AV837" s="3" t="s">
        <v>1405</v>
      </c>
      <c r="AW837" s="3" t="s">
        <v>1405</v>
      </c>
      <c r="AX837" s="3" t="s">
        <v>1405</v>
      </c>
      <c r="AY837" s="3" t="s">
        <v>1405</v>
      </c>
      <c r="AZ837" s="3" t="s">
        <v>1405</v>
      </c>
      <c r="BA837" s="3" t="s">
        <v>1405</v>
      </c>
      <c r="BB837" s="3" t="s">
        <v>1405</v>
      </c>
      <c r="BC837" s="3" t="s">
        <v>1405</v>
      </c>
      <c r="BD837" s="3" t="s">
        <v>1405</v>
      </c>
      <c r="BE837" s="3" t="s">
        <v>1405</v>
      </c>
      <c r="BF837" s="3" t="s">
        <v>1405</v>
      </c>
      <c r="BG837" s="3" t="s">
        <v>1405</v>
      </c>
      <c r="BH837" s="3" t="s">
        <v>1405</v>
      </c>
      <c r="BI837" s="3" t="s">
        <v>1405</v>
      </c>
      <c r="BJ837" s="3" t="s">
        <v>1405</v>
      </c>
      <c r="BK837" s="3" t="s">
        <v>1405</v>
      </c>
      <c r="BL837" s="3" t="s">
        <v>1405</v>
      </c>
      <c r="BM837" s="3" t="s">
        <v>1405</v>
      </c>
      <c r="BN837" s="3" t="s">
        <v>1405</v>
      </c>
      <c r="BO837" s="3" t="s">
        <v>1405</v>
      </c>
      <c r="BP837" s="3" t="s">
        <v>1405</v>
      </c>
      <c r="BQ837" s="3" t="s">
        <v>1405</v>
      </c>
      <c r="BR837" s="3" t="s">
        <v>1405</v>
      </c>
      <c r="BS837" s="3" t="s">
        <v>1405</v>
      </c>
      <c r="BT837" s="3" t="s">
        <v>1405</v>
      </c>
      <c r="BU837" s="3" t="str">
        <f t="shared" si="196"/>
        <v>89. PRODUCE THE CHEMICAL</v>
      </c>
      <c r="BV837" s="3" t="str">
        <f t="shared" si="196"/>
        <v>90. IMPORT THE CHEMICAL</v>
      </c>
      <c r="BW837" s="3" t="str">
        <f t="shared" ref="BW837:CF862" si="208">IF(U837="Yes", BW$1,"")</f>
        <v/>
      </c>
      <c r="BX837" s="3" t="str">
        <f t="shared" si="208"/>
        <v/>
      </c>
      <c r="BY837" s="3" t="str">
        <f t="shared" si="208"/>
        <v/>
      </c>
      <c r="BZ837" s="3" t="str">
        <f t="shared" si="208"/>
        <v>94. AS A MANUFACTURED IMPURITY</v>
      </c>
      <c r="CA837" s="3" t="str">
        <f t="shared" si="208"/>
        <v/>
      </c>
      <c r="CB837" s="3" t="str">
        <f t="shared" si="208"/>
        <v/>
      </c>
      <c r="CC837" s="3" t="str">
        <f t="shared" si="208"/>
        <v/>
      </c>
      <c r="CD837" s="3" t="str">
        <f t="shared" si="208"/>
        <v/>
      </c>
      <c r="CE837" s="3" t="str">
        <f t="shared" si="208"/>
        <v/>
      </c>
      <c r="CF837" s="3" t="str">
        <f t="shared" si="208"/>
        <v/>
      </c>
      <c r="CG837" s="3" t="str">
        <f t="shared" si="206"/>
        <v/>
      </c>
      <c r="CH837" s="3" t="str">
        <f t="shared" si="206"/>
        <v/>
      </c>
      <c r="CI837" s="3" t="str">
        <f t="shared" si="206"/>
        <v/>
      </c>
      <c r="CJ837" s="3" t="str">
        <f t="shared" si="206"/>
        <v/>
      </c>
      <c r="CK837" s="3" t="str">
        <f t="shared" si="206"/>
        <v/>
      </c>
      <c r="CL837" s="3" t="str">
        <f t="shared" si="199"/>
        <v/>
      </c>
      <c r="CM837" s="3" t="str">
        <f t="shared" si="199"/>
        <v/>
      </c>
      <c r="CN837" s="3" t="str">
        <f t="shared" si="199"/>
        <v/>
      </c>
      <c r="CO837" s="3" t="str">
        <f t="shared" si="199"/>
        <v/>
      </c>
      <c r="CP837" s="3" t="str">
        <f t="shared" si="199"/>
        <v/>
      </c>
      <c r="CQ837" s="3" t="str">
        <f t="shared" si="199"/>
        <v/>
      </c>
      <c r="CR837" s="3" t="str">
        <f t="shared" si="198"/>
        <v/>
      </c>
      <c r="CS837" s="3" t="str">
        <f t="shared" si="198"/>
        <v/>
      </c>
      <c r="CT837" s="3" t="str">
        <f t="shared" si="198"/>
        <v/>
      </c>
      <c r="CU837" s="3" t="str">
        <f t="shared" si="198"/>
        <v/>
      </c>
      <c r="CV837" s="3" t="str">
        <f t="shared" si="198"/>
        <v>116. AS A PROCESS IMPURITY</v>
      </c>
      <c r="CW837" s="3" t="str">
        <f t="shared" si="198"/>
        <v/>
      </c>
      <c r="CX837" s="3" t="str">
        <f t="shared" si="198"/>
        <v/>
      </c>
      <c r="CY837" s="3" t="str">
        <f t="shared" si="198"/>
        <v/>
      </c>
      <c r="CZ837" s="3" t="str">
        <f t="shared" si="198"/>
        <v/>
      </c>
      <c r="DA837" s="3" t="str">
        <f t="shared" si="198"/>
        <v/>
      </c>
      <c r="DB837" s="3" t="str">
        <f t="shared" si="198"/>
        <v/>
      </c>
      <c r="DC837" s="3" t="str">
        <f t="shared" si="198"/>
        <v/>
      </c>
      <c r="DD837" s="3" t="str">
        <f t="shared" si="204"/>
        <v/>
      </c>
      <c r="DE837" s="3" t="str">
        <f t="shared" si="204"/>
        <v/>
      </c>
      <c r="DF837" s="3" t="str">
        <f t="shared" si="204"/>
        <v/>
      </c>
      <c r="DG837" s="3" t="str">
        <f t="shared" si="203"/>
        <v/>
      </c>
      <c r="DH837" s="3" t="str">
        <f t="shared" si="203"/>
        <v/>
      </c>
      <c r="DI837" s="3" t="str">
        <f t="shared" si="203"/>
        <v/>
      </c>
      <c r="DJ837" s="3" t="str">
        <f t="shared" si="202"/>
        <v/>
      </c>
      <c r="DK837" s="3" t="str">
        <f t="shared" si="202"/>
        <v/>
      </c>
      <c r="DL837" s="3" t="str">
        <f t="shared" si="202"/>
        <v/>
      </c>
      <c r="DM837" s="3" t="str">
        <f t="shared" si="202"/>
        <v/>
      </c>
      <c r="DN837" s="3" t="str">
        <f t="shared" si="205"/>
        <v/>
      </c>
      <c r="DO837" s="3" t="str">
        <f t="shared" si="205"/>
        <v/>
      </c>
      <c r="DP837" s="3" t="str">
        <f t="shared" si="205"/>
        <v/>
      </c>
      <c r="DQ837" s="3" t="str">
        <f t="shared" si="205"/>
        <v/>
      </c>
      <c r="DR837" s="3" t="str">
        <f t="shared" si="205"/>
        <v/>
      </c>
      <c r="DS837" s="3" t="str">
        <f t="shared" si="205"/>
        <v/>
      </c>
      <c r="DT837" s="3" t="str">
        <f t="shared" si="205"/>
        <v/>
      </c>
      <c r="DU837" s="3" t="str">
        <f t="shared" si="205"/>
        <v/>
      </c>
      <c r="DV837" s="3" t="str">
        <f t="shared" si="205"/>
        <v/>
      </c>
    </row>
    <row r="838" spans="1:126" ht="75">
      <c r="A838" t="s">
        <v>115</v>
      </c>
      <c r="B838">
        <v>2020</v>
      </c>
      <c r="C838" t="s">
        <v>114</v>
      </c>
      <c r="D838">
        <v>106990</v>
      </c>
      <c r="E838" s="31">
        <v>1320219040817</v>
      </c>
      <c r="F838" t="s">
        <v>1119</v>
      </c>
      <c r="G838">
        <v>324110</v>
      </c>
      <c r="H838" t="s">
        <v>1120</v>
      </c>
      <c r="I838" t="s">
        <v>1121</v>
      </c>
      <c r="J838" t="s">
        <v>214</v>
      </c>
      <c r="K838" t="s">
        <v>216</v>
      </c>
      <c r="L838">
        <v>70767</v>
      </c>
      <c r="M838" s="3" t="str">
        <f t="shared" si="207"/>
        <v>89. PRODUCE THE CHEMICAL, 93. AS A BYPRODUCT, 133. ANCILLARY OR OTHER USE, 142. Z399  OTHER</v>
      </c>
      <c r="N838" s="3" t="s">
        <v>53</v>
      </c>
      <c r="O838" s="3" t="s">
        <v>1418</v>
      </c>
      <c r="P838">
        <v>0</v>
      </c>
      <c r="Q838">
        <v>945</v>
      </c>
      <c r="R838">
        <v>945</v>
      </c>
      <c r="S838" s="3" t="s">
        <v>1407</v>
      </c>
      <c r="T838" s="3" t="s">
        <v>1405</v>
      </c>
      <c r="U838" s="3" t="s">
        <v>1405</v>
      </c>
      <c r="V838" s="3" t="s">
        <v>1405</v>
      </c>
      <c r="W838" s="3" t="s">
        <v>1407</v>
      </c>
      <c r="X838" s="3" t="s">
        <v>1405</v>
      </c>
      <c r="Y838" s="3" t="s">
        <v>1405</v>
      </c>
      <c r="Z838" s="3" t="s">
        <v>1405</v>
      </c>
      <c r="AA838" s="3" t="s">
        <v>1405</v>
      </c>
      <c r="AB838" s="3" t="s">
        <v>1405</v>
      </c>
      <c r="AC838" s="3" t="s">
        <v>1405</v>
      </c>
      <c r="AD838" s="3" t="s">
        <v>1405</v>
      </c>
      <c r="AE838" s="3" t="s">
        <v>1405</v>
      </c>
      <c r="AF838" s="3" t="s">
        <v>1405</v>
      </c>
      <c r="AG838" s="3" t="s">
        <v>1405</v>
      </c>
      <c r="AH838" s="3" t="s">
        <v>1405</v>
      </c>
      <c r="AI838" s="3" t="s">
        <v>1405</v>
      </c>
      <c r="AJ838" s="3" t="s">
        <v>1405</v>
      </c>
      <c r="AK838" s="3" t="s">
        <v>1405</v>
      </c>
      <c r="AL838" s="3" t="s">
        <v>1405</v>
      </c>
      <c r="AM838" s="3" t="s">
        <v>1405</v>
      </c>
      <c r="AN838" s="3" t="s">
        <v>1405</v>
      </c>
      <c r="AO838" s="3" t="s">
        <v>1405</v>
      </c>
      <c r="AP838" s="3" t="s">
        <v>1405</v>
      </c>
      <c r="AQ838" s="3" t="s">
        <v>1405</v>
      </c>
      <c r="AR838" s="3" t="s">
        <v>1405</v>
      </c>
      <c r="AS838" s="3" t="s">
        <v>1405</v>
      </c>
      <c r="AT838" s="3" t="s">
        <v>1405</v>
      </c>
      <c r="AU838" s="3" t="s">
        <v>1405</v>
      </c>
      <c r="AV838" s="3" t="s">
        <v>1405</v>
      </c>
      <c r="AW838" s="3" t="s">
        <v>1405</v>
      </c>
      <c r="AX838" s="3" t="s">
        <v>1405</v>
      </c>
      <c r="AY838" s="3" t="s">
        <v>1405</v>
      </c>
      <c r="AZ838" s="3" t="s">
        <v>1405</v>
      </c>
      <c r="BA838" s="3" t="s">
        <v>1405</v>
      </c>
      <c r="BB838" s="3" t="s">
        <v>1405</v>
      </c>
      <c r="BC838" s="3" t="s">
        <v>1405</v>
      </c>
      <c r="BD838" s="3" t="s">
        <v>1405</v>
      </c>
      <c r="BE838" s="3" t="s">
        <v>1405</v>
      </c>
      <c r="BF838" s="3" t="s">
        <v>1405</v>
      </c>
      <c r="BG838" s="3" t="s">
        <v>1405</v>
      </c>
      <c r="BH838" s="3" t="s">
        <v>1405</v>
      </c>
      <c r="BI838" s="3" t="s">
        <v>1405</v>
      </c>
      <c r="BJ838" s="3" t="s">
        <v>1405</v>
      </c>
      <c r="BK838" s="3" t="s">
        <v>1407</v>
      </c>
      <c r="BL838" s="3" t="s">
        <v>1405</v>
      </c>
      <c r="BM838" s="3" t="s">
        <v>1405</v>
      </c>
      <c r="BN838" s="3" t="s">
        <v>1405</v>
      </c>
      <c r="BO838" s="3" t="s">
        <v>1405</v>
      </c>
      <c r="BP838" s="3" t="s">
        <v>1405</v>
      </c>
      <c r="BQ838" s="3" t="s">
        <v>1405</v>
      </c>
      <c r="BR838" s="3" t="s">
        <v>1405</v>
      </c>
      <c r="BS838" s="3" t="s">
        <v>1405</v>
      </c>
      <c r="BT838" s="3" t="s">
        <v>1407</v>
      </c>
      <c r="BU838" s="3" t="str">
        <f t="shared" ref="BU838:CD889" si="209">IF(S838="Yes", BU$1,"")</f>
        <v>89. PRODUCE THE CHEMICAL</v>
      </c>
      <c r="BV838" s="3" t="str">
        <f t="shared" si="209"/>
        <v/>
      </c>
      <c r="BW838" s="3" t="str">
        <f t="shared" si="208"/>
        <v/>
      </c>
      <c r="BX838" s="3" t="str">
        <f t="shared" si="208"/>
        <v/>
      </c>
      <c r="BY838" s="3" t="str">
        <f t="shared" si="208"/>
        <v>93. AS A BYPRODUCT</v>
      </c>
      <c r="BZ838" s="3" t="str">
        <f t="shared" si="208"/>
        <v/>
      </c>
      <c r="CA838" s="3" t="str">
        <f t="shared" si="208"/>
        <v/>
      </c>
      <c r="CB838" s="3" t="str">
        <f t="shared" si="208"/>
        <v/>
      </c>
      <c r="CC838" s="3" t="str">
        <f t="shared" si="208"/>
        <v/>
      </c>
      <c r="CD838" s="3" t="str">
        <f t="shared" si="208"/>
        <v/>
      </c>
      <c r="CE838" s="3" t="str">
        <f t="shared" si="208"/>
        <v/>
      </c>
      <c r="CF838" s="3" t="str">
        <f t="shared" si="208"/>
        <v/>
      </c>
      <c r="CG838" s="3" t="str">
        <f t="shared" si="206"/>
        <v/>
      </c>
      <c r="CH838" s="3" t="str">
        <f t="shared" si="206"/>
        <v/>
      </c>
      <c r="CI838" s="3" t="str">
        <f t="shared" si="206"/>
        <v/>
      </c>
      <c r="CJ838" s="3" t="str">
        <f t="shared" si="206"/>
        <v/>
      </c>
      <c r="CK838" s="3" t="str">
        <f t="shared" si="206"/>
        <v/>
      </c>
      <c r="CL838" s="3" t="str">
        <f t="shared" si="199"/>
        <v/>
      </c>
      <c r="CM838" s="3" t="str">
        <f t="shared" si="199"/>
        <v/>
      </c>
      <c r="CN838" s="3" t="str">
        <f t="shared" si="199"/>
        <v/>
      </c>
      <c r="CO838" s="3" t="str">
        <f t="shared" ref="CO838:CW880" si="210">IF(AM838="Yes", CO$1,"")</f>
        <v/>
      </c>
      <c r="CP838" s="3" t="str">
        <f t="shared" si="210"/>
        <v/>
      </c>
      <c r="CQ838" s="3" t="str">
        <f t="shared" si="210"/>
        <v/>
      </c>
      <c r="CR838" s="3" t="str">
        <f t="shared" si="198"/>
        <v/>
      </c>
      <c r="CS838" s="3" t="str">
        <f t="shared" si="198"/>
        <v/>
      </c>
      <c r="CT838" s="3" t="str">
        <f t="shared" si="198"/>
        <v/>
      </c>
      <c r="CU838" s="3" t="str">
        <f t="shared" si="198"/>
        <v/>
      </c>
      <c r="CV838" s="3" t="str">
        <f t="shared" si="198"/>
        <v/>
      </c>
      <c r="CW838" s="3" t="str">
        <f t="shared" si="198"/>
        <v/>
      </c>
      <c r="CX838" s="3" t="str">
        <f t="shared" si="198"/>
        <v/>
      </c>
      <c r="CY838" s="3" t="str">
        <f t="shared" si="198"/>
        <v/>
      </c>
      <c r="CZ838" s="3" t="str">
        <f t="shared" si="198"/>
        <v/>
      </c>
      <c r="DA838" s="3" t="str">
        <f t="shared" si="198"/>
        <v/>
      </c>
      <c r="DB838" s="3" t="str">
        <f t="shared" si="198"/>
        <v/>
      </c>
      <c r="DC838" s="3" t="str">
        <f t="shared" si="198"/>
        <v/>
      </c>
      <c r="DD838" s="3" t="str">
        <f t="shared" si="204"/>
        <v/>
      </c>
      <c r="DE838" s="3" t="str">
        <f t="shared" si="204"/>
        <v/>
      </c>
      <c r="DF838" s="3" t="str">
        <f t="shared" si="204"/>
        <v/>
      </c>
      <c r="DG838" s="3" t="str">
        <f t="shared" si="203"/>
        <v/>
      </c>
      <c r="DH838" s="3" t="str">
        <f t="shared" si="203"/>
        <v/>
      </c>
      <c r="DI838" s="3" t="str">
        <f t="shared" si="203"/>
        <v/>
      </c>
      <c r="DJ838" s="3" t="str">
        <f t="shared" si="202"/>
        <v/>
      </c>
      <c r="DK838" s="3" t="str">
        <f t="shared" si="202"/>
        <v/>
      </c>
      <c r="DL838" s="3" t="str">
        <f t="shared" si="202"/>
        <v/>
      </c>
      <c r="DM838" s="3" t="str">
        <f t="shared" si="202"/>
        <v>133. ANCILLARY OR OTHER USE</v>
      </c>
      <c r="DN838" s="3" t="str">
        <f t="shared" si="205"/>
        <v/>
      </c>
      <c r="DO838" s="3" t="str">
        <f t="shared" si="205"/>
        <v/>
      </c>
      <c r="DP838" s="3" t="str">
        <f t="shared" si="205"/>
        <v/>
      </c>
      <c r="DQ838" s="3" t="str">
        <f t="shared" si="205"/>
        <v/>
      </c>
      <c r="DR838" s="3" t="str">
        <f t="shared" si="205"/>
        <v/>
      </c>
      <c r="DS838" s="3" t="str">
        <f t="shared" si="205"/>
        <v/>
      </c>
      <c r="DT838" s="3" t="str">
        <f t="shared" si="205"/>
        <v/>
      </c>
      <c r="DU838" s="3" t="str">
        <f t="shared" si="205"/>
        <v/>
      </c>
      <c r="DV838" s="3" t="str">
        <f t="shared" si="205"/>
        <v>142. Z399  OTHER</v>
      </c>
    </row>
    <row r="839" spans="1:126" ht="105">
      <c r="A839" t="s">
        <v>115</v>
      </c>
      <c r="B839">
        <v>2021</v>
      </c>
      <c r="C839" t="s">
        <v>114</v>
      </c>
      <c r="D839">
        <v>106990</v>
      </c>
      <c r="E839" s="31">
        <v>1321219869551</v>
      </c>
      <c r="F839" t="s">
        <v>1119</v>
      </c>
      <c r="G839">
        <v>324110</v>
      </c>
      <c r="H839" t="s">
        <v>1120</v>
      </c>
      <c r="I839" t="s">
        <v>1121</v>
      </c>
      <c r="J839" t="s">
        <v>214</v>
      </c>
      <c r="K839" t="s">
        <v>216</v>
      </c>
      <c r="L839">
        <v>70767</v>
      </c>
      <c r="M839" s="3" t="str">
        <f t="shared" si="207"/>
        <v>89. PRODUCE THE CHEMICAL, 92. SALE OR DISTRIBUTION OF THE CHEMICAL, 93. AS A BYPRODUCT</v>
      </c>
      <c r="N839" s="3" t="s">
        <v>53</v>
      </c>
      <c r="O839" s="3" t="s">
        <v>1418</v>
      </c>
      <c r="P839">
        <v>0</v>
      </c>
      <c r="Q839">
        <v>9135</v>
      </c>
      <c r="R839">
        <v>9135</v>
      </c>
      <c r="S839" s="3" t="s">
        <v>1407</v>
      </c>
      <c r="T839" s="3" t="s">
        <v>1405</v>
      </c>
      <c r="U839" s="3" t="s">
        <v>1405</v>
      </c>
      <c r="V839" s="3" t="s">
        <v>1407</v>
      </c>
      <c r="W839" s="3" t="s">
        <v>1407</v>
      </c>
      <c r="X839" s="3" t="s">
        <v>1405</v>
      </c>
      <c r="Y839" s="3" t="s">
        <v>1405</v>
      </c>
      <c r="Z839" s="3" t="s">
        <v>1405</v>
      </c>
      <c r="AA839" s="3" t="s">
        <v>1405</v>
      </c>
      <c r="AB839" s="3" t="s">
        <v>1405</v>
      </c>
      <c r="AC839" s="3" t="s">
        <v>1405</v>
      </c>
      <c r="AD839" s="3" t="s">
        <v>1405</v>
      </c>
      <c r="AE839" s="3" t="s">
        <v>1405</v>
      </c>
      <c r="AF839" s="3" t="s">
        <v>1405</v>
      </c>
      <c r="AG839" s="3" t="s">
        <v>1405</v>
      </c>
      <c r="AH839" s="3" t="s">
        <v>1405</v>
      </c>
      <c r="AI839" s="3" t="s">
        <v>1405</v>
      </c>
      <c r="AJ839" s="3" t="s">
        <v>1405</v>
      </c>
      <c r="AK839" s="3" t="s">
        <v>1405</v>
      </c>
      <c r="AL839" s="3" t="s">
        <v>1405</v>
      </c>
      <c r="AM839" s="3" t="s">
        <v>1405</v>
      </c>
      <c r="AN839" s="3" t="s">
        <v>1405</v>
      </c>
      <c r="AO839" s="3" t="s">
        <v>1405</v>
      </c>
      <c r="AP839" s="3" t="s">
        <v>1405</v>
      </c>
      <c r="AQ839" s="3" t="s">
        <v>1405</v>
      </c>
      <c r="AR839" s="3" t="s">
        <v>1405</v>
      </c>
      <c r="AS839" s="3" t="s">
        <v>1405</v>
      </c>
      <c r="AT839" s="3" t="s">
        <v>1405</v>
      </c>
      <c r="AU839" s="3" t="s">
        <v>1405</v>
      </c>
      <c r="AV839" s="3" t="s">
        <v>1405</v>
      </c>
      <c r="AW839" s="3" t="s">
        <v>1405</v>
      </c>
      <c r="AX839" s="3" t="s">
        <v>1405</v>
      </c>
      <c r="AY839" s="3" t="s">
        <v>1405</v>
      </c>
      <c r="AZ839" s="3" t="s">
        <v>1405</v>
      </c>
      <c r="BA839" s="3" t="s">
        <v>1405</v>
      </c>
      <c r="BB839" s="3" t="s">
        <v>1405</v>
      </c>
      <c r="BC839" s="3" t="s">
        <v>1405</v>
      </c>
      <c r="BD839" s="3" t="s">
        <v>1405</v>
      </c>
      <c r="BE839" s="3" t="s">
        <v>1405</v>
      </c>
      <c r="BF839" s="3" t="s">
        <v>1405</v>
      </c>
      <c r="BG839" s="3" t="s">
        <v>1405</v>
      </c>
      <c r="BH839" s="3" t="s">
        <v>1405</v>
      </c>
      <c r="BI839" s="3" t="s">
        <v>1405</v>
      </c>
      <c r="BJ839" s="3" t="s">
        <v>1405</v>
      </c>
      <c r="BK839" s="3" t="s">
        <v>1405</v>
      </c>
      <c r="BL839" s="3" t="s">
        <v>1405</v>
      </c>
      <c r="BM839" s="3" t="s">
        <v>1405</v>
      </c>
      <c r="BN839" s="3" t="s">
        <v>1405</v>
      </c>
      <c r="BO839" s="3" t="s">
        <v>1405</v>
      </c>
      <c r="BP839" s="3" t="s">
        <v>1405</v>
      </c>
      <c r="BQ839" s="3" t="s">
        <v>1405</v>
      </c>
      <c r="BR839" s="3" t="s">
        <v>1405</v>
      </c>
      <c r="BS839" s="3" t="s">
        <v>1405</v>
      </c>
      <c r="BT839" s="3" t="s">
        <v>1405</v>
      </c>
      <c r="BU839" s="3" t="str">
        <f t="shared" si="209"/>
        <v>89. PRODUCE THE CHEMICAL</v>
      </c>
      <c r="BV839" s="3" t="str">
        <f t="shared" si="209"/>
        <v/>
      </c>
      <c r="BW839" s="3" t="str">
        <f t="shared" si="208"/>
        <v/>
      </c>
      <c r="BX839" s="3" t="str">
        <f t="shared" si="208"/>
        <v>92. SALE OR DISTRIBUTION OF THE CHEMICAL</v>
      </c>
      <c r="BY839" s="3" t="str">
        <f t="shared" si="208"/>
        <v>93. AS A BYPRODUCT</v>
      </c>
      <c r="BZ839" s="3" t="str">
        <f t="shared" si="208"/>
        <v/>
      </c>
      <c r="CA839" s="3" t="str">
        <f t="shared" si="208"/>
        <v/>
      </c>
      <c r="CB839" s="3" t="str">
        <f t="shared" si="208"/>
        <v/>
      </c>
      <c r="CC839" s="3" t="str">
        <f t="shared" si="208"/>
        <v/>
      </c>
      <c r="CD839" s="3" t="str">
        <f t="shared" si="208"/>
        <v/>
      </c>
      <c r="CE839" s="3" t="str">
        <f t="shared" si="208"/>
        <v/>
      </c>
      <c r="CF839" s="3" t="str">
        <f t="shared" si="208"/>
        <v/>
      </c>
      <c r="CG839" s="3" t="str">
        <f t="shared" si="206"/>
        <v/>
      </c>
      <c r="CH839" s="3" t="str">
        <f t="shared" si="206"/>
        <v/>
      </c>
      <c r="CI839" s="3" t="str">
        <f t="shared" si="206"/>
        <v/>
      </c>
      <c r="CJ839" s="3" t="str">
        <f t="shared" si="206"/>
        <v/>
      </c>
      <c r="CK839" s="3" t="str">
        <f t="shared" si="206"/>
        <v/>
      </c>
      <c r="CL839" s="3" t="str">
        <f t="shared" si="206"/>
        <v/>
      </c>
      <c r="CM839" s="3" t="str">
        <f t="shared" si="206"/>
        <v/>
      </c>
      <c r="CN839" s="3" t="str">
        <f t="shared" si="206"/>
        <v/>
      </c>
      <c r="CO839" s="3" t="str">
        <f t="shared" si="210"/>
        <v/>
      </c>
      <c r="CP839" s="3" t="str">
        <f t="shared" si="210"/>
        <v/>
      </c>
      <c r="CQ839" s="3" t="str">
        <f t="shared" si="210"/>
        <v/>
      </c>
      <c r="CR839" s="3" t="str">
        <f t="shared" si="198"/>
        <v/>
      </c>
      <c r="CS839" s="3" t="str">
        <f t="shared" si="198"/>
        <v/>
      </c>
      <c r="CT839" s="3" t="str">
        <f t="shared" si="198"/>
        <v/>
      </c>
      <c r="CU839" s="3" t="str">
        <f t="shared" si="198"/>
        <v/>
      </c>
      <c r="CV839" s="3" t="str">
        <f t="shared" si="198"/>
        <v/>
      </c>
      <c r="CW839" s="3" t="str">
        <f t="shared" si="198"/>
        <v/>
      </c>
      <c r="CX839" s="3" t="str">
        <f t="shared" si="198"/>
        <v/>
      </c>
      <c r="CY839" s="3" t="str">
        <f t="shared" si="198"/>
        <v/>
      </c>
      <c r="CZ839" s="3" t="str">
        <f t="shared" si="198"/>
        <v/>
      </c>
      <c r="DA839" s="3" t="str">
        <f t="shared" si="198"/>
        <v/>
      </c>
      <c r="DB839" s="3" t="str">
        <f t="shared" si="198"/>
        <v/>
      </c>
      <c r="DC839" s="3" t="str">
        <f t="shared" si="198"/>
        <v/>
      </c>
      <c r="DD839" s="3" t="str">
        <f t="shared" si="204"/>
        <v/>
      </c>
      <c r="DE839" s="3" t="str">
        <f t="shared" si="204"/>
        <v/>
      </c>
      <c r="DF839" s="3" t="str">
        <f t="shared" si="204"/>
        <v/>
      </c>
      <c r="DG839" s="3" t="str">
        <f t="shared" si="203"/>
        <v/>
      </c>
      <c r="DH839" s="3" t="str">
        <f t="shared" si="203"/>
        <v/>
      </c>
      <c r="DI839" s="3" t="str">
        <f t="shared" si="203"/>
        <v/>
      </c>
      <c r="DJ839" s="3" t="str">
        <f t="shared" si="202"/>
        <v/>
      </c>
      <c r="DK839" s="3" t="str">
        <f t="shared" si="202"/>
        <v/>
      </c>
      <c r="DL839" s="3" t="str">
        <f t="shared" si="202"/>
        <v/>
      </c>
      <c r="DM839" s="3" t="str">
        <f t="shared" si="202"/>
        <v/>
      </c>
      <c r="DN839" s="3" t="str">
        <f t="shared" si="205"/>
        <v/>
      </c>
      <c r="DO839" s="3" t="str">
        <f t="shared" si="205"/>
        <v/>
      </c>
      <c r="DP839" s="3" t="str">
        <f t="shared" si="205"/>
        <v/>
      </c>
      <c r="DQ839" s="3" t="str">
        <f t="shared" si="205"/>
        <v/>
      </c>
      <c r="DR839" s="3" t="str">
        <f t="shared" si="205"/>
        <v/>
      </c>
      <c r="DS839" s="3" t="str">
        <f t="shared" si="205"/>
        <v/>
      </c>
      <c r="DT839" s="3" t="str">
        <f t="shared" si="205"/>
        <v/>
      </c>
      <c r="DU839" s="3" t="str">
        <f t="shared" si="205"/>
        <v/>
      </c>
      <c r="DV839" s="3" t="str">
        <f t="shared" si="205"/>
        <v/>
      </c>
    </row>
    <row r="840" spans="1:126" ht="45">
      <c r="A840" t="s">
        <v>115</v>
      </c>
      <c r="B840">
        <v>2016</v>
      </c>
      <c r="C840" t="s">
        <v>114</v>
      </c>
      <c r="D840">
        <v>106990</v>
      </c>
      <c r="E840" s="31">
        <v>1316215565577</v>
      </c>
      <c r="F840" t="s">
        <v>1122</v>
      </c>
      <c r="G840">
        <v>324110</v>
      </c>
      <c r="H840" t="s">
        <v>983</v>
      </c>
      <c r="I840" t="s">
        <v>1123</v>
      </c>
      <c r="J840" t="s">
        <v>146</v>
      </c>
      <c r="K840" t="s">
        <v>148</v>
      </c>
      <c r="L840">
        <v>77640</v>
      </c>
      <c r="M840" s="3" t="str">
        <f t="shared" si="207"/>
        <v>89. PRODUCE THE CHEMICAL, 94. AS A MANUFACTURED IMPURITY, 133. ANCILLARY OR OTHER USE</v>
      </c>
      <c r="N840" t="s">
        <v>61</v>
      </c>
      <c r="O840" s="84" t="s">
        <v>1446</v>
      </c>
      <c r="P840">
        <v>146</v>
      </c>
      <c r="Q840">
        <v>73</v>
      </c>
      <c r="R840">
        <v>219</v>
      </c>
      <c r="S840" s="3" t="s">
        <v>1407</v>
      </c>
      <c r="T840" s="3" t="s">
        <v>1405</v>
      </c>
      <c r="U840" s="3" t="s">
        <v>1405</v>
      </c>
      <c r="V840" s="3" t="s">
        <v>1405</v>
      </c>
      <c r="W840" s="3" t="s">
        <v>1405</v>
      </c>
      <c r="X840" s="3" t="s">
        <v>1407</v>
      </c>
      <c r="Y840" s="3" t="s">
        <v>1405</v>
      </c>
      <c r="AE840" s="3" t="s">
        <v>1405</v>
      </c>
      <c r="AR840" s="3" t="s">
        <v>1405</v>
      </c>
      <c r="AS840" s="3" t="s">
        <v>1405</v>
      </c>
      <c r="AT840" s="3" t="s">
        <v>1405</v>
      </c>
      <c r="AV840" s="3" t="s">
        <v>1405</v>
      </c>
      <c r="BD840" s="3" t="s">
        <v>1405</v>
      </c>
      <c r="BK840" s="3" t="s">
        <v>1407</v>
      </c>
      <c r="BU840" s="3" t="str">
        <f t="shared" si="209"/>
        <v>89. PRODUCE THE CHEMICAL</v>
      </c>
      <c r="BV840" s="3" t="str">
        <f t="shared" si="209"/>
        <v/>
      </c>
      <c r="BW840" s="3" t="str">
        <f t="shared" si="208"/>
        <v/>
      </c>
      <c r="BX840" s="3" t="str">
        <f t="shared" si="208"/>
        <v/>
      </c>
      <c r="BY840" s="3" t="str">
        <f t="shared" si="208"/>
        <v/>
      </c>
      <c r="BZ840" s="3" t="str">
        <f t="shared" si="208"/>
        <v>94. AS A MANUFACTURED IMPURITY</v>
      </c>
      <c r="CA840" s="3" t="str">
        <f t="shared" si="208"/>
        <v/>
      </c>
      <c r="CB840" s="3" t="str">
        <f t="shared" si="208"/>
        <v/>
      </c>
      <c r="CC840" s="3" t="str">
        <f t="shared" si="208"/>
        <v/>
      </c>
      <c r="CD840" s="3" t="str">
        <f t="shared" si="208"/>
        <v/>
      </c>
      <c r="CE840" s="3" t="str">
        <f t="shared" si="208"/>
        <v/>
      </c>
      <c r="CF840" s="3" t="str">
        <f t="shared" si="208"/>
        <v/>
      </c>
      <c r="CG840" s="3" t="str">
        <f t="shared" si="206"/>
        <v/>
      </c>
      <c r="CH840" s="3" t="str">
        <f t="shared" si="206"/>
        <v/>
      </c>
      <c r="CI840" s="3" t="str">
        <f t="shared" si="206"/>
        <v/>
      </c>
      <c r="CJ840" s="3" t="str">
        <f t="shared" si="206"/>
        <v/>
      </c>
      <c r="CK840" s="3" t="str">
        <f t="shared" si="206"/>
        <v/>
      </c>
      <c r="CL840" s="3" t="str">
        <f t="shared" si="206"/>
        <v/>
      </c>
      <c r="CM840" s="3" t="str">
        <f t="shared" si="206"/>
        <v/>
      </c>
      <c r="CN840" s="3" t="str">
        <f t="shared" si="206"/>
        <v/>
      </c>
      <c r="CO840" s="3" t="str">
        <f t="shared" si="210"/>
        <v/>
      </c>
      <c r="CP840" s="3" t="str">
        <f t="shared" si="210"/>
        <v/>
      </c>
      <c r="CQ840" s="3" t="str">
        <f t="shared" si="210"/>
        <v/>
      </c>
      <c r="CR840" s="3" t="str">
        <f t="shared" si="198"/>
        <v/>
      </c>
      <c r="CS840" s="3" t="str">
        <f t="shared" si="198"/>
        <v/>
      </c>
      <c r="CT840" s="3" t="str">
        <f t="shared" si="198"/>
        <v/>
      </c>
      <c r="CU840" s="3" t="str">
        <f t="shared" si="198"/>
        <v/>
      </c>
      <c r="CV840" s="3" t="str">
        <f t="shared" si="198"/>
        <v/>
      </c>
      <c r="CW840" s="3" t="str">
        <f t="shared" si="198"/>
        <v/>
      </c>
      <c r="CX840" s="3" t="str">
        <f t="shared" si="198"/>
        <v/>
      </c>
      <c r="CY840" s="3" t="str">
        <f t="shared" si="198"/>
        <v/>
      </c>
      <c r="CZ840" s="3" t="str">
        <f t="shared" si="198"/>
        <v/>
      </c>
      <c r="DA840" s="3" t="str">
        <f t="shared" si="198"/>
        <v/>
      </c>
      <c r="DB840" s="3" t="str">
        <f t="shared" si="198"/>
        <v/>
      </c>
      <c r="DC840" s="3" t="str">
        <f t="shared" si="198"/>
        <v/>
      </c>
      <c r="DD840" s="3" t="str">
        <f t="shared" si="204"/>
        <v/>
      </c>
      <c r="DE840" s="3" t="str">
        <f t="shared" si="204"/>
        <v/>
      </c>
      <c r="DF840" s="3" t="str">
        <f t="shared" si="204"/>
        <v/>
      </c>
      <c r="DG840" s="3" t="str">
        <f t="shared" si="203"/>
        <v/>
      </c>
      <c r="DH840" s="3" t="str">
        <f t="shared" si="203"/>
        <v/>
      </c>
      <c r="DI840" s="3" t="str">
        <f t="shared" si="203"/>
        <v/>
      </c>
      <c r="DJ840" s="3" t="str">
        <f t="shared" si="202"/>
        <v/>
      </c>
      <c r="DK840" s="3" t="str">
        <f t="shared" si="202"/>
        <v/>
      </c>
      <c r="DL840" s="3" t="str">
        <f t="shared" si="202"/>
        <v/>
      </c>
      <c r="DM840" s="3" t="str">
        <f t="shared" si="202"/>
        <v>133. ANCILLARY OR OTHER USE</v>
      </c>
      <c r="DN840" s="3" t="str">
        <f t="shared" si="205"/>
        <v/>
      </c>
      <c r="DO840" s="3" t="str">
        <f t="shared" si="205"/>
        <v/>
      </c>
      <c r="DP840" s="3" t="str">
        <f t="shared" si="205"/>
        <v/>
      </c>
      <c r="DQ840" s="3" t="str">
        <f t="shared" si="205"/>
        <v/>
      </c>
      <c r="DR840" s="3" t="str">
        <f t="shared" si="205"/>
        <v/>
      </c>
      <c r="DS840" s="3" t="str">
        <f t="shared" si="205"/>
        <v/>
      </c>
      <c r="DT840" s="3" t="str">
        <f t="shared" si="205"/>
        <v/>
      </c>
      <c r="DU840" s="3" t="str">
        <f t="shared" si="205"/>
        <v/>
      </c>
      <c r="DV840" s="3" t="str">
        <f t="shared" si="205"/>
        <v/>
      </c>
    </row>
    <row r="841" spans="1:126" ht="45">
      <c r="A841" t="s">
        <v>115</v>
      </c>
      <c r="B841">
        <v>2017</v>
      </c>
      <c r="C841" t="s">
        <v>114</v>
      </c>
      <c r="D841">
        <v>106990</v>
      </c>
      <c r="E841" s="31">
        <v>1317216228078</v>
      </c>
      <c r="F841" t="s">
        <v>1122</v>
      </c>
      <c r="G841">
        <v>324110</v>
      </c>
      <c r="H841" t="s">
        <v>983</v>
      </c>
      <c r="I841" t="s">
        <v>1123</v>
      </c>
      <c r="J841" t="s">
        <v>146</v>
      </c>
      <c r="K841" t="s">
        <v>148</v>
      </c>
      <c r="L841">
        <v>77640</v>
      </c>
      <c r="M841" s="3" t="str">
        <f t="shared" si="207"/>
        <v>89. PRODUCE THE CHEMICAL, 94. AS A MANUFACTURED IMPURITY, 133. ANCILLARY OR OTHER USE</v>
      </c>
      <c r="N841" t="s">
        <v>61</v>
      </c>
      <c r="O841" s="84" t="s">
        <v>1446</v>
      </c>
      <c r="P841">
        <v>208</v>
      </c>
      <c r="Q841">
        <v>678</v>
      </c>
      <c r="R841">
        <v>886</v>
      </c>
      <c r="S841" s="3" t="s">
        <v>1407</v>
      </c>
      <c r="T841" s="3" t="s">
        <v>1405</v>
      </c>
      <c r="U841" s="3" t="s">
        <v>1405</v>
      </c>
      <c r="V841" s="3" t="s">
        <v>1405</v>
      </c>
      <c r="W841" s="3" t="s">
        <v>1405</v>
      </c>
      <c r="X841" s="3" t="s">
        <v>1407</v>
      </c>
      <c r="Y841" s="3" t="s">
        <v>1405</v>
      </c>
      <c r="AE841" s="3" t="s">
        <v>1405</v>
      </c>
      <c r="AR841" s="3" t="s">
        <v>1405</v>
      </c>
      <c r="AS841" s="3" t="s">
        <v>1405</v>
      </c>
      <c r="AT841" s="3" t="s">
        <v>1405</v>
      </c>
      <c r="AV841" s="3" t="s">
        <v>1405</v>
      </c>
      <c r="BD841" s="3" t="s">
        <v>1405</v>
      </c>
      <c r="BK841" s="3" t="s">
        <v>1407</v>
      </c>
      <c r="BU841" s="3" t="str">
        <f t="shared" si="209"/>
        <v>89. PRODUCE THE CHEMICAL</v>
      </c>
      <c r="BV841" s="3" t="str">
        <f t="shared" si="209"/>
        <v/>
      </c>
      <c r="BW841" s="3" t="str">
        <f t="shared" si="208"/>
        <v/>
      </c>
      <c r="BX841" s="3" t="str">
        <f t="shared" si="208"/>
        <v/>
      </c>
      <c r="BY841" s="3" t="str">
        <f t="shared" si="208"/>
        <v/>
      </c>
      <c r="BZ841" s="3" t="str">
        <f t="shared" si="208"/>
        <v>94. AS A MANUFACTURED IMPURITY</v>
      </c>
      <c r="CA841" s="3" t="str">
        <f t="shared" si="208"/>
        <v/>
      </c>
      <c r="CB841" s="3" t="str">
        <f t="shared" si="208"/>
        <v/>
      </c>
      <c r="CC841" s="3" t="str">
        <f t="shared" si="208"/>
        <v/>
      </c>
      <c r="CD841" s="3" t="str">
        <f t="shared" si="208"/>
        <v/>
      </c>
      <c r="CE841" s="3" t="str">
        <f t="shared" si="208"/>
        <v/>
      </c>
      <c r="CF841" s="3" t="str">
        <f t="shared" si="208"/>
        <v/>
      </c>
      <c r="CG841" s="3" t="str">
        <f t="shared" si="206"/>
        <v/>
      </c>
      <c r="CH841" s="3" t="str">
        <f t="shared" si="206"/>
        <v/>
      </c>
      <c r="CI841" s="3" t="str">
        <f t="shared" si="206"/>
        <v/>
      </c>
      <c r="CJ841" s="3" t="str">
        <f t="shared" si="206"/>
        <v/>
      </c>
      <c r="CK841" s="3" t="str">
        <f t="shared" si="206"/>
        <v/>
      </c>
      <c r="CL841" s="3" t="str">
        <f t="shared" si="206"/>
        <v/>
      </c>
      <c r="CM841" s="3" t="str">
        <f t="shared" si="206"/>
        <v/>
      </c>
      <c r="CN841" s="3" t="str">
        <f t="shared" si="206"/>
        <v/>
      </c>
      <c r="CO841" s="3" t="str">
        <f t="shared" si="210"/>
        <v/>
      </c>
      <c r="CP841" s="3" t="str">
        <f t="shared" si="210"/>
        <v/>
      </c>
      <c r="CQ841" s="3" t="str">
        <f t="shared" si="210"/>
        <v/>
      </c>
      <c r="CR841" s="3" t="str">
        <f t="shared" si="198"/>
        <v/>
      </c>
      <c r="CS841" s="3" t="str">
        <f t="shared" si="198"/>
        <v/>
      </c>
      <c r="CT841" s="3" t="str">
        <f t="shared" si="198"/>
        <v/>
      </c>
      <c r="CU841" s="3" t="str">
        <f t="shared" si="198"/>
        <v/>
      </c>
      <c r="CV841" s="3" t="str">
        <f t="shared" si="198"/>
        <v/>
      </c>
      <c r="CW841" s="3" t="str">
        <f t="shared" si="198"/>
        <v/>
      </c>
      <c r="CX841" s="3" t="str">
        <f t="shared" si="198"/>
        <v/>
      </c>
      <c r="CY841" s="3" t="str">
        <f t="shared" si="198"/>
        <v/>
      </c>
      <c r="CZ841" s="3" t="str">
        <f t="shared" si="198"/>
        <v/>
      </c>
      <c r="DA841" s="3" t="str">
        <f t="shared" si="198"/>
        <v/>
      </c>
      <c r="DB841" s="3" t="str">
        <f t="shared" si="198"/>
        <v/>
      </c>
      <c r="DC841" s="3" t="str">
        <f t="shared" si="198"/>
        <v/>
      </c>
      <c r="DD841" s="3" t="str">
        <f t="shared" si="204"/>
        <v/>
      </c>
      <c r="DE841" s="3" t="str">
        <f t="shared" si="204"/>
        <v/>
      </c>
      <c r="DF841" s="3" t="str">
        <f t="shared" si="204"/>
        <v/>
      </c>
      <c r="DG841" s="3" t="str">
        <f t="shared" si="203"/>
        <v/>
      </c>
      <c r="DH841" s="3" t="str">
        <f t="shared" si="203"/>
        <v/>
      </c>
      <c r="DI841" s="3" t="str">
        <f t="shared" si="203"/>
        <v/>
      </c>
      <c r="DJ841" s="3" t="str">
        <f t="shared" si="202"/>
        <v/>
      </c>
      <c r="DK841" s="3" t="str">
        <f t="shared" si="202"/>
        <v/>
      </c>
      <c r="DL841" s="3" t="str">
        <f t="shared" si="202"/>
        <v/>
      </c>
      <c r="DM841" s="3" t="str">
        <f t="shared" si="202"/>
        <v>133. ANCILLARY OR OTHER USE</v>
      </c>
      <c r="DN841" s="3" t="str">
        <f t="shared" si="205"/>
        <v/>
      </c>
      <c r="DO841" s="3" t="str">
        <f t="shared" si="205"/>
        <v/>
      </c>
      <c r="DP841" s="3" t="str">
        <f t="shared" si="205"/>
        <v/>
      </c>
      <c r="DQ841" s="3" t="str">
        <f t="shared" si="205"/>
        <v/>
      </c>
      <c r="DR841" s="3" t="str">
        <f t="shared" si="205"/>
        <v/>
      </c>
      <c r="DS841" s="3" t="str">
        <f t="shared" si="205"/>
        <v/>
      </c>
      <c r="DT841" s="3" t="str">
        <f t="shared" si="205"/>
        <v/>
      </c>
      <c r="DU841" s="3" t="str">
        <f t="shared" si="205"/>
        <v/>
      </c>
      <c r="DV841" s="3" t="str">
        <f t="shared" si="205"/>
        <v/>
      </c>
    </row>
    <row r="842" spans="1:126" ht="75">
      <c r="A842" t="s">
        <v>115</v>
      </c>
      <c r="B842">
        <v>2018</v>
      </c>
      <c r="C842" t="s">
        <v>114</v>
      </c>
      <c r="D842">
        <v>106990</v>
      </c>
      <c r="E842" s="31">
        <v>1318217175684</v>
      </c>
      <c r="F842" t="s">
        <v>1122</v>
      </c>
      <c r="G842">
        <v>324110</v>
      </c>
      <c r="H842" t="s">
        <v>983</v>
      </c>
      <c r="I842" t="s">
        <v>1123</v>
      </c>
      <c r="J842" t="s">
        <v>146</v>
      </c>
      <c r="K842" t="s">
        <v>148</v>
      </c>
      <c r="L842">
        <v>77640</v>
      </c>
      <c r="M842" s="3" t="str">
        <f t="shared" si="207"/>
        <v>89. PRODUCE THE CHEMICAL, 94. AS A MANUFACTURED IMPURITY, 95. USED AS A REACTANT, 96. P101  FEEDSTOCKS, 98. P103  INTERMEDIATES, 133. ANCILLARY OR OTHER USE, 137. Z304  FUEL, 142. Z399  OTHER</v>
      </c>
      <c r="N842" t="s">
        <v>61</v>
      </c>
      <c r="O842" s="84" t="s">
        <v>1446</v>
      </c>
      <c r="P842">
        <v>170</v>
      </c>
      <c r="Q842">
        <v>694</v>
      </c>
      <c r="R842">
        <v>864</v>
      </c>
      <c r="S842" s="3" t="s">
        <v>1407</v>
      </c>
      <c r="T842" s="3" t="s">
        <v>1405</v>
      </c>
      <c r="U842" s="3" t="s">
        <v>1405</v>
      </c>
      <c r="V842" s="3" t="s">
        <v>1405</v>
      </c>
      <c r="W842" s="3" t="s">
        <v>1405</v>
      </c>
      <c r="X842" s="3" t="s">
        <v>1407</v>
      </c>
      <c r="Y842" s="3" t="s">
        <v>1407</v>
      </c>
      <c r="Z842" s="3" t="s">
        <v>1407</v>
      </c>
      <c r="AA842" s="3" t="s">
        <v>1405</v>
      </c>
      <c r="AB842" s="3" t="s">
        <v>1407</v>
      </c>
      <c r="AC842" s="3" t="s">
        <v>1405</v>
      </c>
      <c r="AD842" s="3" t="s">
        <v>1405</v>
      </c>
      <c r="AE842" s="3" t="s">
        <v>1405</v>
      </c>
      <c r="AF842" s="3" t="s">
        <v>1405</v>
      </c>
      <c r="AG842" s="3" t="s">
        <v>1405</v>
      </c>
      <c r="AH842" s="3" t="s">
        <v>1405</v>
      </c>
      <c r="AI842" s="3" t="s">
        <v>1405</v>
      </c>
      <c r="AJ842" s="3" t="s">
        <v>1405</v>
      </c>
      <c r="AK842" s="3" t="s">
        <v>1405</v>
      </c>
      <c r="AL842" s="3" t="s">
        <v>1405</v>
      </c>
      <c r="AM842" s="3" t="s">
        <v>1405</v>
      </c>
      <c r="AN842" s="3" t="s">
        <v>1405</v>
      </c>
      <c r="AO842" s="3" t="s">
        <v>1405</v>
      </c>
      <c r="AP842" s="3" t="s">
        <v>1405</v>
      </c>
      <c r="AQ842" s="3" t="s">
        <v>1405</v>
      </c>
      <c r="AR842" s="3" t="s">
        <v>1405</v>
      </c>
      <c r="AS842" s="3" t="s">
        <v>1405</v>
      </c>
      <c r="AT842" s="3" t="s">
        <v>1405</v>
      </c>
      <c r="AU842" s="3" t="s">
        <v>1405</v>
      </c>
      <c r="AV842" s="3" t="s">
        <v>1405</v>
      </c>
      <c r="AW842" s="3" t="s">
        <v>1405</v>
      </c>
      <c r="AX842" s="3" t="s">
        <v>1405</v>
      </c>
      <c r="AY842" s="3" t="s">
        <v>1405</v>
      </c>
      <c r="AZ842" s="3" t="s">
        <v>1405</v>
      </c>
      <c r="BA842" s="3" t="s">
        <v>1405</v>
      </c>
      <c r="BB842" s="3" t="s">
        <v>1405</v>
      </c>
      <c r="BC842" s="3" t="s">
        <v>1405</v>
      </c>
      <c r="BD842" s="3" t="s">
        <v>1405</v>
      </c>
      <c r="BE842" s="3" t="s">
        <v>1405</v>
      </c>
      <c r="BF842" s="3" t="s">
        <v>1405</v>
      </c>
      <c r="BG842" s="3" t="s">
        <v>1405</v>
      </c>
      <c r="BH842" s="3" t="s">
        <v>1405</v>
      </c>
      <c r="BI842" s="3" t="s">
        <v>1405</v>
      </c>
      <c r="BJ842" s="3" t="s">
        <v>1405</v>
      </c>
      <c r="BK842" s="3" t="s">
        <v>1407</v>
      </c>
      <c r="BL842" s="3" t="s">
        <v>1405</v>
      </c>
      <c r="BM842" s="3" t="s">
        <v>1405</v>
      </c>
      <c r="BN842" s="3" t="s">
        <v>1405</v>
      </c>
      <c r="BO842" s="3" t="s">
        <v>1407</v>
      </c>
      <c r="BP842" s="3" t="s">
        <v>1405</v>
      </c>
      <c r="BQ842" s="3" t="s">
        <v>1405</v>
      </c>
      <c r="BR842" s="3" t="s">
        <v>1405</v>
      </c>
      <c r="BS842" s="3" t="s">
        <v>1405</v>
      </c>
      <c r="BT842" s="3" t="s">
        <v>1407</v>
      </c>
      <c r="BU842" s="3" t="str">
        <f t="shared" si="209"/>
        <v>89. PRODUCE THE CHEMICAL</v>
      </c>
      <c r="BV842" s="3" t="str">
        <f t="shared" si="209"/>
        <v/>
      </c>
      <c r="BW842" s="3" t="str">
        <f t="shared" si="208"/>
        <v/>
      </c>
      <c r="BX842" s="3" t="str">
        <f t="shared" si="208"/>
        <v/>
      </c>
      <c r="BY842" s="3" t="str">
        <f t="shared" si="208"/>
        <v/>
      </c>
      <c r="BZ842" s="3" t="str">
        <f t="shared" si="208"/>
        <v>94. AS A MANUFACTURED IMPURITY</v>
      </c>
      <c r="CA842" s="3" t="str">
        <f t="shared" si="208"/>
        <v>95. USED AS A REACTANT</v>
      </c>
      <c r="CB842" s="3" t="str">
        <f t="shared" si="208"/>
        <v>96. P101  FEEDSTOCKS</v>
      </c>
      <c r="CC842" s="3" t="str">
        <f t="shared" si="208"/>
        <v/>
      </c>
      <c r="CD842" s="3" t="str">
        <f t="shared" si="208"/>
        <v>98. P103  INTERMEDIATES</v>
      </c>
      <c r="CE842" s="3" t="str">
        <f t="shared" si="208"/>
        <v/>
      </c>
      <c r="CF842" s="3" t="str">
        <f t="shared" si="208"/>
        <v/>
      </c>
      <c r="CG842" s="3" t="str">
        <f t="shared" si="206"/>
        <v/>
      </c>
      <c r="CH842" s="3" t="str">
        <f t="shared" si="206"/>
        <v/>
      </c>
      <c r="CI842" s="3" t="str">
        <f t="shared" si="206"/>
        <v/>
      </c>
      <c r="CJ842" s="3" t="str">
        <f t="shared" si="206"/>
        <v/>
      </c>
      <c r="CK842" s="3" t="str">
        <f t="shared" si="206"/>
        <v/>
      </c>
      <c r="CL842" s="3" t="str">
        <f t="shared" si="206"/>
        <v/>
      </c>
      <c r="CM842" s="3" t="str">
        <f t="shared" si="206"/>
        <v/>
      </c>
      <c r="CN842" s="3" t="str">
        <f t="shared" si="206"/>
        <v/>
      </c>
      <c r="CO842" s="3" t="str">
        <f t="shared" si="210"/>
        <v/>
      </c>
      <c r="CP842" s="3" t="str">
        <f t="shared" si="210"/>
        <v/>
      </c>
      <c r="CQ842" s="3" t="str">
        <f t="shared" si="210"/>
        <v/>
      </c>
      <c r="CR842" s="3" t="str">
        <f t="shared" si="198"/>
        <v/>
      </c>
      <c r="CS842" s="3" t="str">
        <f t="shared" si="198"/>
        <v/>
      </c>
      <c r="CT842" s="3" t="str">
        <f t="shared" si="198"/>
        <v/>
      </c>
      <c r="CU842" s="3" t="str">
        <f t="shared" si="198"/>
        <v/>
      </c>
      <c r="CV842" s="3" t="str">
        <f t="shared" si="198"/>
        <v/>
      </c>
      <c r="CW842" s="3" t="str">
        <f t="shared" si="198"/>
        <v/>
      </c>
      <c r="CX842" s="3" t="str">
        <f t="shared" si="198"/>
        <v/>
      </c>
      <c r="CY842" s="3" t="str">
        <f t="shared" si="198"/>
        <v/>
      </c>
      <c r="CZ842" s="3" t="str">
        <f t="shared" si="198"/>
        <v/>
      </c>
      <c r="DA842" s="3" t="str">
        <f t="shared" si="198"/>
        <v/>
      </c>
      <c r="DB842" s="3" t="str">
        <f t="shared" si="198"/>
        <v/>
      </c>
      <c r="DC842" s="3" t="str">
        <f t="shared" si="198"/>
        <v/>
      </c>
      <c r="DD842" s="3" t="str">
        <f t="shared" si="204"/>
        <v/>
      </c>
      <c r="DE842" s="3" t="str">
        <f t="shared" si="204"/>
        <v/>
      </c>
      <c r="DF842" s="3" t="str">
        <f t="shared" si="204"/>
        <v/>
      </c>
      <c r="DG842" s="3" t="str">
        <f t="shared" si="203"/>
        <v/>
      </c>
      <c r="DH842" s="3" t="str">
        <f t="shared" si="203"/>
        <v/>
      </c>
      <c r="DI842" s="3" t="str">
        <f t="shared" si="203"/>
        <v/>
      </c>
      <c r="DJ842" s="3" t="str">
        <f t="shared" si="202"/>
        <v/>
      </c>
      <c r="DK842" s="3" t="str">
        <f t="shared" si="202"/>
        <v/>
      </c>
      <c r="DL842" s="3" t="str">
        <f t="shared" si="202"/>
        <v/>
      </c>
      <c r="DM842" s="3" t="str">
        <f t="shared" si="202"/>
        <v>133. ANCILLARY OR OTHER USE</v>
      </c>
      <c r="DN842" s="3" t="str">
        <f t="shared" si="205"/>
        <v/>
      </c>
      <c r="DO842" s="3" t="str">
        <f t="shared" si="205"/>
        <v/>
      </c>
      <c r="DP842" s="3" t="str">
        <f t="shared" si="205"/>
        <v/>
      </c>
      <c r="DQ842" s="3" t="str">
        <f t="shared" si="205"/>
        <v>137. Z304  FUEL</v>
      </c>
      <c r="DR842" s="3" t="str">
        <f t="shared" si="205"/>
        <v/>
      </c>
      <c r="DS842" s="3" t="str">
        <f t="shared" si="205"/>
        <v/>
      </c>
      <c r="DT842" s="3" t="str">
        <f t="shared" si="205"/>
        <v/>
      </c>
      <c r="DU842" s="3" t="str">
        <f t="shared" si="205"/>
        <v/>
      </c>
      <c r="DV842" s="3" t="str">
        <f t="shared" si="205"/>
        <v>142. Z399  OTHER</v>
      </c>
    </row>
    <row r="843" spans="1:126" ht="75">
      <c r="A843" t="s">
        <v>115</v>
      </c>
      <c r="B843">
        <v>2019</v>
      </c>
      <c r="C843" t="s">
        <v>114</v>
      </c>
      <c r="D843">
        <v>106990</v>
      </c>
      <c r="E843" s="31">
        <v>1319217927805</v>
      </c>
      <c r="F843" t="s">
        <v>1122</v>
      </c>
      <c r="G843">
        <v>324110</v>
      </c>
      <c r="H843" t="s">
        <v>983</v>
      </c>
      <c r="I843" t="s">
        <v>1123</v>
      </c>
      <c r="J843" t="s">
        <v>146</v>
      </c>
      <c r="K843" t="s">
        <v>148</v>
      </c>
      <c r="L843">
        <v>77640</v>
      </c>
      <c r="M843" s="3" t="str">
        <f t="shared" si="207"/>
        <v>89. PRODUCE THE CHEMICAL, 94. AS A MANUFACTURED IMPURITY, 95. USED AS A REACTANT, 96. P101  FEEDSTOCKS, 98. P103  INTERMEDIATES, 133. ANCILLARY OR OTHER USE, 137. Z304  FUEL, 142. Z399  OTHER</v>
      </c>
      <c r="N843" t="s">
        <v>61</v>
      </c>
      <c r="O843" s="84" t="s">
        <v>1446</v>
      </c>
      <c r="P843">
        <v>83</v>
      </c>
      <c r="Q843">
        <v>701</v>
      </c>
      <c r="R843">
        <v>784</v>
      </c>
      <c r="S843" s="3" t="s">
        <v>1407</v>
      </c>
      <c r="T843" s="3" t="s">
        <v>1405</v>
      </c>
      <c r="U843" s="3" t="s">
        <v>1405</v>
      </c>
      <c r="V843" s="3" t="s">
        <v>1405</v>
      </c>
      <c r="W843" s="3" t="s">
        <v>1405</v>
      </c>
      <c r="X843" s="3" t="s">
        <v>1407</v>
      </c>
      <c r="Y843" s="3" t="s">
        <v>1407</v>
      </c>
      <c r="Z843" s="3" t="s">
        <v>1407</v>
      </c>
      <c r="AA843" s="3" t="s">
        <v>1405</v>
      </c>
      <c r="AB843" s="3" t="s">
        <v>1407</v>
      </c>
      <c r="AC843" s="3" t="s">
        <v>1405</v>
      </c>
      <c r="AD843" s="3" t="s">
        <v>1405</v>
      </c>
      <c r="AE843" s="3" t="s">
        <v>1405</v>
      </c>
      <c r="AF843" s="3" t="s">
        <v>1405</v>
      </c>
      <c r="AG843" s="3" t="s">
        <v>1405</v>
      </c>
      <c r="AH843" s="3" t="s">
        <v>1405</v>
      </c>
      <c r="AI843" s="3" t="s">
        <v>1405</v>
      </c>
      <c r="AJ843" s="3" t="s">
        <v>1405</v>
      </c>
      <c r="AK843" s="3" t="s">
        <v>1405</v>
      </c>
      <c r="AL843" s="3" t="s">
        <v>1405</v>
      </c>
      <c r="AM843" s="3" t="s">
        <v>1405</v>
      </c>
      <c r="AN843" s="3" t="s">
        <v>1405</v>
      </c>
      <c r="AO843" s="3" t="s">
        <v>1405</v>
      </c>
      <c r="AP843" s="3" t="s">
        <v>1405</v>
      </c>
      <c r="AQ843" s="3" t="s">
        <v>1405</v>
      </c>
      <c r="AR843" s="3" t="s">
        <v>1405</v>
      </c>
      <c r="AS843" s="3" t="s">
        <v>1405</v>
      </c>
      <c r="AT843" s="3" t="s">
        <v>1405</v>
      </c>
      <c r="AU843" s="3" t="s">
        <v>1405</v>
      </c>
      <c r="AV843" s="3" t="s">
        <v>1405</v>
      </c>
      <c r="AW843" s="3" t="s">
        <v>1405</v>
      </c>
      <c r="AX843" s="3" t="s">
        <v>1405</v>
      </c>
      <c r="AY843" s="3" t="s">
        <v>1405</v>
      </c>
      <c r="AZ843" s="3" t="s">
        <v>1405</v>
      </c>
      <c r="BA843" s="3" t="s">
        <v>1405</v>
      </c>
      <c r="BB843" s="3" t="s">
        <v>1405</v>
      </c>
      <c r="BC843" s="3" t="s">
        <v>1405</v>
      </c>
      <c r="BD843" s="3" t="s">
        <v>1405</v>
      </c>
      <c r="BE843" s="3" t="s">
        <v>1405</v>
      </c>
      <c r="BF843" s="3" t="s">
        <v>1405</v>
      </c>
      <c r="BG843" s="3" t="s">
        <v>1405</v>
      </c>
      <c r="BH843" s="3" t="s">
        <v>1405</v>
      </c>
      <c r="BI843" s="3" t="s">
        <v>1405</v>
      </c>
      <c r="BJ843" s="3" t="s">
        <v>1405</v>
      </c>
      <c r="BK843" s="3" t="s">
        <v>1407</v>
      </c>
      <c r="BL843" s="3" t="s">
        <v>1405</v>
      </c>
      <c r="BM843" s="3" t="s">
        <v>1405</v>
      </c>
      <c r="BN843" s="3" t="s">
        <v>1405</v>
      </c>
      <c r="BO843" s="3" t="s">
        <v>1407</v>
      </c>
      <c r="BP843" s="3" t="s">
        <v>1405</v>
      </c>
      <c r="BQ843" s="3" t="s">
        <v>1405</v>
      </c>
      <c r="BR843" s="3" t="s">
        <v>1405</v>
      </c>
      <c r="BS843" s="3" t="s">
        <v>1405</v>
      </c>
      <c r="BT843" s="3" t="s">
        <v>1407</v>
      </c>
      <c r="BU843" s="3" t="str">
        <f t="shared" si="209"/>
        <v>89. PRODUCE THE CHEMICAL</v>
      </c>
      <c r="BV843" s="3" t="str">
        <f t="shared" si="209"/>
        <v/>
      </c>
      <c r="BW843" s="3" t="str">
        <f t="shared" si="208"/>
        <v/>
      </c>
      <c r="BX843" s="3" t="str">
        <f t="shared" si="208"/>
        <v/>
      </c>
      <c r="BY843" s="3" t="str">
        <f t="shared" si="208"/>
        <v/>
      </c>
      <c r="BZ843" s="3" t="str">
        <f t="shared" si="208"/>
        <v>94. AS A MANUFACTURED IMPURITY</v>
      </c>
      <c r="CA843" s="3" t="str">
        <f t="shared" si="208"/>
        <v>95. USED AS A REACTANT</v>
      </c>
      <c r="CB843" s="3" t="str">
        <f t="shared" si="208"/>
        <v>96. P101  FEEDSTOCKS</v>
      </c>
      <c r="CC843" s="3" t="str">
        <f t="shared" si="208"/>
        <v/>
      </c>
      <c r="CD843" s="3" t="str">
        <f t="shared" si="208"/>
        <v>98. P103  INTERMEDIATES</v>
      </c>
      <c r="CE843" s="3" t="str">
        <f t="shared" si="208"/>
        <v/>
      </c>
      <c r="CF843" s="3" t="str">
        <f t="shared" si="208"/>
        <v/>
      </c>
      <c r="CG843" s="3" t="str">
        <f t="shared" si="206"/>
        <v/>
      </c>
      <c r="CH843" s="3" t="str">
        <f t="shared" si="206"/>
        <v/>
      </c>
      <c r="CI843" s="3" t="str">
        <f t="shared" si="206"/>
        <v/>
      </c>
      <c r="CJ843" s="3" t="str">
        <f t="shared" si="206"/>
        <v/>
      </c>
      <c r="CK843" s="3" t="str">
        <f t="shared" si="206"/>
        <v/>
      </c>
      <c r="CL843" s="3" t="str">
        <f t="shared" si="206"/>
        <v/>
      </c>
      <c r="CM843" s="3" t="str">
        <f t="shared" si="206"/>
        <v/>
      </c>
      <c r="CN843" s="3" t="str">
        <f t="shared" si="206"/>
        <v/>
      </c>
      <c r="CO843" s="3" t="str">
        <f t="shared" si="210"/>
        <v/>
      </c>
      <c r="CP843" s="3" t="str">
        <f t="shared" si="210"/>
        <v/>
      </c>
      <c r="CQ843" s="3" t="str">
        <f t="shared" si="210"/>
        <v/>
      </c>
      <c r="CR843" s="3" t="str">
        <f t="shared" si="198"/>
        <v/>
      </c>
      <c r="CS843" s="3" t="str">
        <f t="shared" si="198"/>
        <v/>
      </c>
      <c r="CT843" s="3" t="str">
        <f t="shared" si="198"/>
        <v/>
      </c>
      <c r="CU843" s="3" t="str">
        <f t="shared" si="198"/>
        <v/>
      </c>
      <c r="CV843" s="3" t="str">
        <f t="shared" si="198"/>
        <v/>
      </c>
      <c r="CW843" s="3" t="str">
        <f t="shared" si="198"/>
        <v/>
      </c>
      <c r="CX843" s="3" t="str">
        <f t="shared" si="198"/>
        <v/>
      </c>
      <c r="CY843" s="3" t="str">
        <f t="shared" si="198"/>
        <v/>
      </c>
      <c r="CZ843" s="3" t="str">
        <f t="shared" si="198"/>
        <v/>
      </c>
      <c r="DA843" s="3" t="str">
        <f t="shared" si="198"/>
        <v/>
      </c>
      <c r="DB843" s="3" t="str">
        <f t="shared" si="198"/>
        <v/>
      </c>
      <c r="DC843" s="3" t="str">
        <f t="shared" si="198"/>
        <v/>
      </c>
      <c r="DD843" s="3" t="str">
        <f t="shared" si="204"/>
        <v/>
      </c>
      <c r="DE843" s="3" t="str">
        <f t="shared" si="204"/>
        <v/>
      </c>
      <c r="DF843" s="3" t="str">
        <f t="shared" si="204"/>
        <v/>
      </c>
      <c r="DG843" s="3" t="str">
        <f t="shared" si="203"/>
        <v/>
      </c>
      <c r="DH843" s="3" t="str">
        <f t="shared" si="203"/>
        <v/>
      </c>
      <c r="DI843" s="3" t="str">
        <f t="shared" si="203"/>
        <v/>
      </c>
      <c r="DJ843" s="3" t="str">
        <f t="shared" si="202"/>
        <v/>
      </c>
      <c r="DK843" s="3" t="str">
        <f t="shared" si="202"/>
        <v/>
      </c>
      <c r="DL843" s="3" t="str">
        <f t="shared" si="202"/>
        <v/>
      </c>
      <c r="DM843" s="3" t="str">
        <f t="shared" si="202"/>
        <v>133. ANCILLARY OR OTHER USE</v>
      </c>
      <c r="DN843" s="3" t="str">
        <f t="shared" si="205"/>
        <v/>
      </c>
      <c r="DO843" s="3" t="str">
        <f t="shared" si="205"/>
        <v/>
      </c>
      <c r="DP843" s="3" t="str">
        <f t="shared" si="205"/>
        <v/>
      </c>
      <c r="DQ843" s="3" t="str">
        <f t="shared" si="205"/>
        <v>137. Z304  FUEL</v>
      </c>
      <c r="DR843" s="3" t="str">
        <f t="shared" si="205"/>
        <v/>
      </c>
      <c r="DS843" s="3" t="str">
        <f t="shared" si="205"/>
        <v/>
      </c>
      <c r="DT843" s="3" t="str">
        <f t="shared" si="205"/>
        <v/>
      </c>
      <c r="DU843" s="3" t="str">
        <f t="shared" si="205"/>
        <v/>
      </c>
      <c r="DV843" s="3" t="str">
        <f t="shared" si="205"/>
        <v>142. Z399  OTHER</v>
      </c>
    </row>
    <row r="844" spans="1:126" ht="105">
      <c r="A844" t="s">
        <v>115</v>
      </c>
      <c r="B844">
        <v>2020</v>
      </c>
      <c r="C844" t="s">
        <v>114</v>
      </c>
      <c r="D844">
        <v>106990</v>
      </c>
      <c r="E844" s="31">
        <v>1320219165901</v>
      </c>
      <c r="F844" t="s">
        <v>1122</v>
      </c>
      <c r="G844">
        <v>324110</v>
      </c>
      <c r="H844" t="s">
        <v>983</v>
      </c>
      <c r="I844" t="s">
        <v>1123</v>
      </c>
      <c r="J844" t="s">
        <v>146</v>
      </c>
      <c r="K844" t="s">
        <v>148</v>
      </c>
      <c r="L844">
        <v>77640</v>
      </c>
      <c r="M844" s="3" t="str">
        <f t="shared" si="207"/>
        <v>89. PRODUCE THE CHEMICAL, 92. SALE OR DISTRIBUTION OF THE CHEMICAL, 95. USED AS A REACTANT, 98. P103  INTERMEDIATES, 101. ADDED AS A FORMULATION COMPONENT, 113. P299  OTHER, 133. ANCILLARY OR OTHER USE, 137. Z304  FUEL</v>
      </c>
      <c r="N844" t="s">
        <v>61</v>
      </c>
      <c r="O844" s="84" t="s">
        <v>1446</v>
      </c>
      <c r="P844">
        <v>112</v>
      </c>
      <c r="Q844">
        <v>683</v>
      </c>
      <c r="R844">
        <v>795</v>
      </c>
      <c r="S844" s="3" t="s">
        <v>1407</v>
      </c>
      <c r="T844" s="3" t="s">
        <v>1405</v>
      </c>
      <c r="U844" s="3" t="s">
        <v>1405</v>
      </c>
      <c r="V844" s="3" t="s">
        <v>1407</v>
      </c>
      <c r="W844" s="3" t="s">
        <v>1405</v>
      </c>
      <c r="X844" s="3" t="s">
        <v>1405</v>
      </c>
      <c r="Y844" s="3" t="s">
        <v>1407</v>
      </c>
      <c r="Z844" s="3" t="s">
        <v>1405</v>
      </c>
      <c r="AA844" s="3" t="s">
        <v>1405</v>
      </c>
      <c r="AB844" s="3" t="s">
        <v>1407</v>
      </c>
      <c r="AC844" s="3" t="s">
        <v>1405</v>
      </c>
      <c r="AD844" s="3" t="s">
        <v>1405</v>
      </c>
      <c r="AE844" s="3" t="s">
        <v>1407</v>
      </c>
      <c r="AF844" s="3" t="s">
        <v>1405</v>
      </c>
      <c r="AG844" s="3" t="s">
        <v>1405</v>
      </c>
      <c r="AH844" s="3" t="s">
        <v>1405</v>
      </c>
      <c r="AI844" s="3" t="s">
        <v>1405</v>
      </c>
      <c r="AJ844" s="3" t="s">
        <v>1405</v>
      </c>
      <c r="AK844" s="3" t="s">
        <v>1405</v>
      </c>
      <c r="AL844" s="3" t="s">
        <v>1405</v>
      </c>
      <c r="AM844" s="3" t="s">
        <v>1405</v>
      </c>
      <c r="AN844" s="3" t="s">
        <v>1405</v>
      </c>
      <c r="AO844" s="3" t="s">
        <v>1405</v>
      </c>
      <c r="AP844" s="3" t="s">
        <v>1405</v>
      </c>
      <c r="AQ844" s="3" t="s">
        <v>1407</v>
      </c>
      <c r="AR844" s="3" t="s">
        <v>1405</v>
      </c>
      <c r="AS844" s="3" t="s">
        <v>1405</v>
      </c>
      <c r="AT844" s="3" t="s">
        <v>1405</v>
      </c>
      <c r="AU844" s="3" t="s">
        <v>1405</v>
      </c>
      <c r="AV844" s="3" t="s">
        <v>1405</v>
      </c>
      <c r="AW844" s="3" t="s">
        <v>1405</v>
      </c>
      <c r="AX844" s="3" t="s">
        <v>1405</v>
      </c>
      <c r="AY844" s="3" t="s">
        <v>1405</v>
      </c>
      <c r="AZ844" s="3" t="s">
        <v>1405</v>
      </c>
      <c r="BA844" s="3" t="s">
        <v>1405</v>
      </c>
      <c r="BB844" s="3" t="s">
        <v>1405</v>
      </c>
      <c r="BC844" s="3" t="s">
        <v>1405</v>
      </c>
      <c r="BD844" s="3" t="s">
        <v>1405</v>
      </c>
      <c r="BE844" s="3" t="s">
        <v>1405</v>
      </c>
      <c r="BF844" s="3" t="s">
        <v>1405</v>
      </c>
      <c r="BG844" s="3" t="s">
        <v>1405</v>
      </c>
      <c r="BH844" s="3" t="s">
        <v>1405</v>
      </c>
      <c r="BI844" s="3" t="s">
        <v>1405</v>
      </c>
      <c r="BJ844" s="3" t="s">
        <v>1405</v>
      </c>
      <c r="BK844" s="3" t="s">
        <v>1407</v>
      </c>
      <c r="BL844" s="3" t="s">
        <v>1405</v>
      </c>
      <c r="BM844" s="3" t="s">
        <v>1405</v>
      </c>
      <c r="BN844" s="3" t="s">
        <v>1405</v>
      </c>
      <c r="BO844" s="3" t="s">
        <v>1407</v>
      </c>
      <c r="BP844" s="3" t="s">
        <v>1405</v>
      </c>
      <c r="BQ844" s="3" t="s">
        <v>1405</v>
      </c>
      <c r="BR844" s="3" t="s">
        <v>1405</v>
      </c>
      <c r="BS844" s="3" t="s">
        <v>1405</v>
      </c>
      <c r="BT844" s="3" t="s">
        <v>1405</v>
      </c>
      <c r="BU844" s="3" t="str">
        <f t="shared" si="209"/>
        <v>89. PRODUCE THE CHEMICAL</v>
      </c>
      <c r="BV844" s="3" t="str">
        <f t="shared" si="209"/>
        <v/>
      </c>
      <c r="BW844" s="3" t="str">
        <f t="shared" si="208"/>
        <v/>
      </c>
      <c r="BX844" s="3" t="str">
        <f t="shared" si="208"/>
        <v>92. SALE OR DISTRIBUTION OF THE CHEMICAL</v>
      </c>
      <c r="BY844" s="3" t="str">
        <f t="shared" si="208"/>
        <v/>
      </c>
      <c r="BZ844" s="3" t="str">
        <f t="shared" si="208"/>
        <v/>
      </c>
      <c r="CA844" s="3" t="str">
        <f t="shared" si="208"/>
        <v>95. USED AS A REACTANT</v>
      </c>
      <c r="CB844" s="3" t="str">
        <f t="shared" si="208"/>
        <v/>
      </c>
      <c r="CC844" s="3" t="str">
        <f t="shared" si="208"/>
        <v/>
      </c>
      <c r="CD844" s="3" t="str">
        <f t="shared" si="208"/>
        <v>98. P103  INTERMEDIATES</v>
      </c>
      <c r="CE844" s="3" t="str">
        <f t="shared" si="208"/>
        <v/>
      </c>
      <c r="CF844" s="3" t="str">
        <f t="shared" si="208"/>
        <v/>
      </c>
      <c r="CG844" s="3" t="str">
        <f t="shared" si="206"/>
        <v>101. ADDED AS A FORMULATION COMPONENT</v>
      </c>
      <c r="CH844" s="3" t="str">
        <f t="shared" si="206"/>
        <v/>
      </c>
      <c r="CI844" s="3" t="str">
        <f t="shared" si="206"/>
        <v/>
      </c>
      <c r="CJ844" s="3" t="str">
        <f t="shared" si="206"/>
        <v/>
      </c>
      <c r="CK844" s="3" t="str">
        <f t="shared" si="206"/>
        <v/>
      </c>
      <c r="CL844" s="3" t="str">
        <f t="shared" si="206"/>
        <v/>
      </c>
      <c r="CM844" s="3" t="str">
        <f t="shared" si="206"/>
        <v/>
      </c>
      <c r="CN844" s="3" t="str">
        <f t="shared" si="206"/>
        <v/>
      </c>
      <c r="CO844" s="3" t="str">
        <f t="shared" si="210"/>
        <v/>
      </c>
      <c r="CP844" s="3" t="str">
        <f t="shared" si="210"/>
        <v/>
      </c>
      <c r="CQ844" s="3" t="str">
        <f t="shared" si="210"/>
        <v/>
      </c>
      <c r="CR844" s="3" t="str">
        <f t="shared" si="198"/>
        <v/>
      </c>
      <c r="CS844" s="3" t="str">
        <f t="shared" si="198"/>
        <v>113. P299  OTHER</v>
      </c>
      <c r="CT844" s="3" t="str">
        <f t="shared" si="198"/>
        <v/>
      </c>
      <c r="CU844" s="3" t="str">
        <f t="shared" ref="CU844:DC872" si="211">IF(AS844="Yes", CU$1,"")</f>
        <v/>
      </c>
      <c r="CV844" s="3" t="str">
        <f t="shared" si="211"/>
        <v/>
      </c>
      <c r="CW844" s="3" t="str">
        <f t="shared" si="211"/>
        <v/>
      </c>
      <c r="CX844" s="3" t="str">
        <f t="shared" si="211"/>
        <v/>
      </c>
      <c r="CY844" s="3" t="str">
        <f t="shared" si="211"/>
        <v/>
      </c>
      <c r="CZ844" s="3" t="str">
        <f t="shared" si="211"/>
        <v/>
      </c>
      <c r="DA844" s="3" t="str">
        <f t="shared" si="211"/>
        <v/>
      </c>
      <c r="DB844" s="3" t="str">
        <f t="shared" si="211"/>
        <v/>
      </c>
      <c r="DC844" s="3" t="str">
        <f t="shared" si="211"/>
        <v/>
      </c>
      <c r="DD844" s="3" t="str">
        <f t="shared" si="204"/>
        <v/>
      </c>
      <c r="DE844" s="3" t="str">
        <f t="shared" si="204"/>
        <v/>
      </c>
      <c r="DF844" s="3" t="str">
        <f t="shared" si="204"/>
        <v/>
      </c>
      <c r="DG844" s="3" t="str">
        <f t="shared" si="203"/>
        <v/>
      </c>
      <c r="DH844" s="3" t="str">
        <f t="shared" si="203"/>
        <v/>
      </c>
      <c r="DI844" s="3" t="str">
        <f t="shared" si="203"/>
        <v/>
      </c>
      <c r="DJ844" s="3" t="str">
        <f t="shared" si="202"/>
        <v/>
      </c>
      <c r="DK844" s="3" t="str">
        <f t="shared" si="202"/>
        <v/>
      </c>
      <c r="DL844" s="3" t="str">
        <f t="shared" si="202"/>
        <v/>
      </c>
      <c r="DM844" s="3" t="str">
        <f t="shared" si="202"/>
        <v>133. ANCILLARY OR OTHER USE</v>
      </c>
      <c r="DN844" s="3" t="str">
        <f t="shared" si="205"/>
        <v/>
      </c>
      <c r="DO844" s="3" t="str">
        <f t="shared" si="205"/>
        <v/>
      </c>
      <c r="DP844" s="3" t="str">
        <f t="shared" si="205"/>
        <v/>
      </c>
      <c r="DQ844" s="3" t="str">
        <f t="shared" si="205"/>
        <v>137. Z304  FUEL</v>
      </c>
      <c r="DR844" s="3" t="str">
        <f t="shared" si="205"/>
        <v/>
      </c>
      <c r="DS844" s="3" t="str">
        <f t="shared" si="205"/>
        <v/>
      </c>
      <c r="DT844" s="3" t="str">
        <f t="shared" si="205"/>
        <v/>
      </c>
      <c r="DU844" s="3" t="str">
        <f t="shared" si="205"/>
        <v/>
      </c>
      <c r="DV844" s="3" t="str">
        <f t="shared" si="205"/>
        <v/>
      </c>
    </row>
    <row r="845" spans="1:126" ht="75">
      <c r="A845" t="s">
        <v>115</v>
      </c>
      <c r="B845">
        <v>2021</v>
      </c>
      <c r="C845" t="s">
        <v>114</v>
      </c>
      <c r="D845">
        <v>106990</v>
      </c>
      <c r="E845" s="31">
        <v>1321220081297</v>
      </c>
      <c r="F845" t="s">
        <v>1122</v>
      </c>
      <c r="G845">
        <v>324110</v>
      </c>
      <c r="H845" t="s">
        <v>983</v>
      </c>
      <c r="I845" t="s">
        <v>1123</v>
      </c>
      <c r="J845" t="s">
        <v>146</v>
      </c>
      <c r="K845" t="s">
        <v>148</v>
      </c>
      <c r="L845">
        <v>77640</v>
      </c>
      <c r="M845" s="3" t="str">
        <f t="shared" si="207"/>
        <v>89. PRODUCE THE CHEMICAL, 94. AS A MANUFACTURED IMPURITY, 95. USED AS A REACTANT, 96. P101  FEEDSTOCKS, 98. P103  INTERMEDIATES, 133. ANCILLARY OR OTHER USE, 137. Z304  FUEL, 142. Z399  OTHER</v>
      </c>
      <c r="N845" t="s">
        <v>61</v>
      </c>
      <c r="O845" s="84" t="s">
        <v>1446</v>
      </c>
      <c r="P845">
        <v>80</v>
      </c>
      <c r="Q845">
        <v>683</v>
      </c>
      <c r="R845">
        <v>763</v>
      </c>
      <c r="S845" s="3" t="s">
        <v>1407</v>
      </c>
      <c r="T845" s="3" t="s">
        <v>1405</v>
      </c>
      <c r="U845" s="3" t="s">
        <v>1405</v>
      </c>
      <c r="V845" s="3" t="s">
        <v>1405</v>
      </c>
      <c r="W845" s="3" t="s">
        <v>1405</v>
      </c>
      <c r="X845" s="3" t="s">
        <v>1407</v>
      </c>
      <c r="Y845" s="3" t="s">
        <v>1407</v>
      </c>
      <c r="Z845" s="3" t="s">
        <v>1407</v>
      </c>
      <c r="AA845" s="3" t="s">
        <v>1405</v>
      </c>
      <c r="AB845" s="3" t="s">
        <v>1407</v>
      </c>
      <c r="AC845" s="3" t="s">
        <v>1405</v>
      </c>
      <c r="AD845" s="3" t="s">
        <v>1405</v>
      </c>
      <c r="AE845" s="3" t="s">
        <v>1405</v>
      </c>
      <c r="AF845" s="3" t="s">
        <v>1405</v>
      </c>
      <c r="AG845" s="3" t="s">
        <v>1405</v>
      </c>
      <c r="AH845" s="3" t="s">
        <v>1405</v>
      </c>
      <c r="AI845" s="3" t="s">
        <v>1405</v>
      </c>
      <c r="AJ845" s="3" t="s">
        <v>1405</v>
      </c>
      <c r="AK845" s="3" t="s">
        <v>1405</v>
      </c>
      <c r="AL845" s="3" t="s">
        <v>1405</v>
      </c>
      <c r="AM845" s="3" t="s">
        <v>1405</v>
      </c>
      <c r="AN845" s="3" t="s">
        <v>1405</v>
      </c>
      <c r="AO845" s="3" t="s">
        <v>1405</v>
      </c>
      <c r="AP845" s="3" t="s">
        <v>1405</v>
      </c>
      <c r="AQ845" s="3" t="s">
        <v>1405</v>
      </c>
      <c r="AR845" s="3" t="s">
        <v>1405</v>
      </c>
      <c r="AS845" s="3" t="s">
        <v>1405</v>
      </c>
      <c r="AT845" s="3" t="s">
        <v>1405</v>
      </c>
      <c r="AU845" s="3" t="s">
        <v>1405</v>
      </c>
      <c r="AV845" s="3" t="s">
        <v>1405</v>
      </c>
      <c r="AW845" s="3" t="s">
        <v>1405</v>
      </c>
      <c r="AX845" s="3" t="s">
        <v>1405</v>
      </c>
      <c r="AY845" s="3" t="s">
        <v>1405</v>
      </c>
      <c r="AZ845" s="3" t="s">
        <v>1405</v>
      </c>
      <c r="BA845" s="3" t="s">
        <v>1405</v>
      </c>
      <c r="BB845" s="3" t="s">
        <v>1405</v>
      </c>
      <c r="BC845" s="3" t="s">
        <v>1405</v>
      </c>
      <c r="BD845" s="3" t="s">
        <v>1405</v>
      </c>
      <c r="BE845" s="3" t="s">
        <v>1405</v>
      </c>
      <c r="BF845" s="3" t="s">
        <v>1405</v>
      </c>
      <c r="BG845" s="3" t="s">
        <v>1405</v>
      </c>
      <c r="BH845" s="3" t="s">
        <v>1405</v>
      </c>
      <c r="BI845" s="3" t="s">
        <v>1405</v>
      </c>
      <c r="BJ845" s="3" t="s">
        <v>1405</v>
      </c>
      <c r="BK845" s="3" t="s">
        <v>1407</v>
      </c>
      <c r="BL845" s="3" t="s">
        <v>1405</v>
      </c>
      <c r="BM845" s="3" t="s">
        <v>1405</v>
      </c>
      <c r="BN845" s="3" t="s">
        <v>1405</v>
      </c>
      <c r="BO845" s="3" t="s">
        <v>1407</v>
      </c>
      <c r="BP845" s="3" t="s">
        <v>1405</v>
      </c>
      <c r="BQ845" s="3" t="s">
        <v>1405</v>
      </c>
      <c r="BR845" s="3" t="s">
        <v>1405</v>
      </c>
      <c r="BS845" s="3" t="s">
        <v>1405</v>
      </c>
      <c r="BT845" s="3" t="s">
        <v>1407</v>
      </c>
      <c r="BU845" s="3" t="str">
        <f t="shared" si="209"/>
        <v>89. PRODUCE THE CHEMICAL</v>
      </c>
      <c r="BV845" s="3" t="str">
        <f t="shared" si="209"/>
        <v/>
      </c>
      <c r="BW845" s="3" t="str">
        <f t="shared" si="208"/>
        <v/>
      </c>
      <c r="BX845" s="3" t="str">
        <f t="shared" si="208"/>
        <v/>
      </c>
      <c r="BY845" s="3" t="str">
        <f t="shared" si="208"/>
        <v/>
      </c>
      <c r="BZ845" s="3" t="str">
        <f t="shared" si="208"/>
        <v>94. AS A MANUFACTURED IMPURITY</v>
      </c>
      <c r="CA845" s="3" t="str">
        <f t="shared" si="208"/>
        <v>95. USED AS A REACTANT</v>
      </c>
      <c r="CB845" s="3" t="str">
        <f t="shared" si="208"/>
        <v>96. P101  FEEDSTOCKS</v>
      </c>
      <c r="CC845" s="3" t="str">
        <f t="shared" si="208"/>
        <v/>
      </c>
      <c r="CD845" s="3" t="str">
        <f t="shared" si="208"/>
        <v>98. P103  INTERMEDIATES</v>
      </c>
      <c r="CE845" s="3" t="str">
        <f t="shared" si="208"/>
        <v/>
      </c>
      <c r="CF845" s="3" t="str">
        <f t="shared" si="208"/>
        <v/>
      </c>
      <c r="CG845" s="3" t="str">
        <f t="shared" si="206"/>
        <v/>
      </c>
      <c r="CH845" s="3" t="str">
        <f t="shared" si="206"/>
        <v/>
      </c>
      <c r="CI845" s="3" t="str">
        <f t="shared" si="206"/>
        <v/>
      </c>
      <c r="CJ845" s="3" t="str">
        <f t="shared" si="206"/>
        <v/>
      </c>
      <c r="CK845" s="3" t="str">
        <f t="shared" si="206"/>
        <v/>
      </c>
      <c r="CL845" s="3" t="str">
        <f t="shared" si="206"/>
        <v/>
      </c>
      <c r="CM845" s="3" t="str">
        <f t="shared" si="206"/>
        <v/>
      </c>
      <c r="CN845" s="3" t="str">
        <f t="shared" si="206"/>
        <v/>
      </c>
      <c r="CO845" s="3" t="str">
        <f t="shared" si="210"/>
        <v/>
      </c>
      <c r="CP845" s="3" t="str">
        <f t="shared" si="210"/>
        <v/>
      </c>
      <c r="CQ845" s="3" t="str">
        <f t="shared" si="210"/>
        <v/>
      </c>
      <c r="CR845" s="3" t="str">
        <f t="shared" si="210"/>
        <v/>
      </c>
      <c r="CS845" s="3" t="str">
        <f t="shared" si="210"/>
        <v/>
      </c>
      <c r="CT845" s="3" t="str">
        <f t="shared" si="210"/>
        <v/>
      </c>
      <c r="CU845" s="3" t="str">
        <f t="shared" si="211"/>
        <v/>
      </c>
      <c r="CV845" s="3" t="str">
        <f t="shared" si="211"/>
        <v/>
      </c>
      <c r="CW845" s="3" t="str">
        <f t="shared" si="211"/>
        <v/>
      </c>
      <c r="CX845" s="3" t="str">
        <f t="shared" si="211"/>
        <v/>
      </c>
      <c r="CY845" s="3" t="str">
        <f t="shared" si="211"/>
        <v/>
      </c>
      <c r="CZ845" s="3" t="str">
        <f t="shared" si="211"/>
        <v/>
      </c>
      <c r="DA845" s="3" t="str">
        <f t="shared" si="211"/>
        <v/>
      </c>
      <c r="DB845" s="3" t="str">
        <f t="shared" si="211"/>
        <v/>
      </c>
      <c r="DC845" s="3" t="str">
        <f t="shared" si="211"/>
        <v/>
      </c>
      <c r="DD845" s="3" t="str">
        <f t="shared" si="204"/>
        <v/>
      </c>
      <c r="DE845" s="3" t="str">
        <f t="shared" si="204"/>
        <v/>
      </c>
      <c r="DF845" s="3" t="str">
        <f t="shared" si="204"/>
        <v/>
      </c>
      <c r="DG845" s="3" t="str">
        <f t="shared" si="203"/>
        <v/>
      </c>
      <c r="DH845" s="3" t="str">
        <f t="shared" si="203"/>
        <v/>
      </c>
      <c r="DI845" s="3" t="str">
        <f t="shared" si="203"/>
        <v/>
      </c>
      <c r="DJ845" s="3" t="str">
        <f t="shared" si="202"/>
        <v/>
      </c>
      <c r="DK845" s="3" t="str">
        <f t="shared" si="202"/>
        <v/>
      </c>
      <c r="DL845" s="3" t="str">
        <f t="shared" si="202"/>
        <v/>
      </c>
      <c r="DM845" s="3" t="str">
        <f t="shared" si="202"/>
        <v>133. ANCILLARY OR OTHER USE</v>
      </c>
      <c r="DN845" s="3" t="str">
        <f t="shared" si="205"/>
        <v/>
      </c>
      <c r="DO845" s="3" t="str">
        <f t="shared" si="205"/>
        <v/>
      </c>
      <c r="DP845" s="3" t="str">
        <f t="shared" si="205"/>
        <v/>
      </c>
      <c r="DQ845" s="3" t="str">
        <f t="shared" si="205"/>
        <v>137. Z304  FUEL</v>
      </c>
      <c r="DR845" s="3" t="str">
        <f t="shared" si="205"/>
        <v/>
      </c>
      <c r="DS845" s="3" t="str">
        <f t="shared" si="205"/>
        <v/>
      </c>
      <c r="DT845" s="3" t="str">
        <f t="shared" si="205"/>
        <v/>
      </c>
      <c r="DU845" s="3" t="str">
        <f t="shared" si="205"/>
        <v/>
      </c>
      <c r="DV845" s="3" t="str">
        <f t="shared" si="205"/>
        <v>142. Z399  OTHER</v>
      </c>
    </row>
    <row r="846" spans="1:126" ht="30">
      <c r="A846" t="s">
        <v>115</v>
      </c>
      <c r="B846">
        <v>2016</v>
      </c>
      <c r="C846" t="s">
        <v>114</v>
      </c>
      <c r="D846">
        <v>106990</v>
      </c>
      <c r="E846" s="31">
        <v>1316215526462</v>
      </c>
      <c r="F846" t="s">
        <v>1124</v>
      </c>
      <c r="G846">
        <v>325199</v>
      </c>
      <c r="H846" t="s">
        <v>1125</v>
      </c>
      <c r="I846" t="s">
        <v>1126</v>
      </c>
      <c r="J846" t="s">
        <v>296</v>
      </c>
      <c r="K846" t="s">
        <v>148</v>
      </c>
      <c r="L846">
        <v>77508</v>
      </c>
      <c r="M846" s="3" t="str">
        <f t="shared" si="207"/>
        <v>114. USED AS AN ARTICLE COMPONENT, 115. REPACKAGING</v>
      </c>
      <c r="N846" s="3" t="s">
        <v>58</v>
      </c>
      <c r="O846" s="3" t="s">
        <v>1410</v>
      </c>
      <c r="P846">
        <v>0</v>
      </c>
      <c r="Q846">
        <v>36.4</v>
      </c>
      <c r="R846">
        <v>36.4</v>
      </c>
      <c r="S846" s="3" t="s">
        <v>1405</v>
      </c>
      <c r="T846" s="3" t="s">
        <v>1405</v>
      </c>
      <c r="U846" s="3" t="s">
        <v>1405</v>
      </c>
      <c r="V846" s="3" t="s">
        <v>1405</v>
      </c>
      <c r="W846" s="3" t="s">
        <v>1405</v>
      </c>
      <c r="X846" s="3" t="s">
        <v>1405</v>
      </c>
      <c r="Y846" s="3" t="s">
        <v>1405</v>
      </c>
      <c r="AE846" s="3" t="s">
        <v>1405</v>
      </c>
      <c r="AR846" s="3" t="s">
        <v>1407</v>
      </c>
      <c r="AS846" s="3" t="s">
        <v>1407</v>
      </c>
      <c r="AT846" s="3" t="s">
        <v>1405</v>
      </c>
      <c r="AV846" s="3" t="s">
        <v>1405</v>
      </c>
      <c r="BD846" s="3" t="s">
        <v>1405</v>
      </c>
      <c r="BK846" s="3" t="s">
        <v>1405</v>
      </c>
      <c r="BU846" s="3" t="str">
        <f t="shared" si="209"/>
        <v/>
      </c>
      <c r="BV846" s="3" t="str">
        <f t="shared" si="209"/>
        <v/>
      </c>
      <c r="BW846" s="3" t="str">
        <f t="shared" si="208"/>
        <v/>
      </c>
      <c r="BX846" s="3" t="str">
        <f t="shared" si="208"/>
        <v/>
      </c>
      <c r="BY846" s="3" t="str">
        <f t="shared" si="208"/>
        <v/>
      </c>
      <c r="BZ846" s="3" t="str">
        <f t="shared" si="208"/>
        <v/>
      </c>
      <c r="CA846" s="3" t="str">
        <f t="shared" si="208"/>
        <v/>
      </c>
      <c r="CB846" s="3" t="str">
        <f t="shared" si="208"/>
        <v/>
      </c>
      <c r="CC846" s="3" t="str">
        <f t="shared" si="208"/>
        <v/>
      </c>
      <c r="CD846" s="3" t="str">
        <f t="shared" si="208"/>
        <v/>
      </c>
      <c r="CE846" s="3" t="str">
        <f t="shared" si="208"/>
        <v/>
      </c>
      <c r="CF846" s="3" t="str">
        <f t="shared" si="208"/>
        <v/>
      </c>
      <c r="CG846" s="3" t="str">
        <f t="shared" si="206"/>
        <v/>
      </c>
      <c r="CH846" s="3" t="str">
        <f t="shared" si="206"/>
        <v/>
      </c>
      <c r="CI846" s="3" t="str">
        <f t="shared" si="206"/>
        <v/>
      </c>
      <c r="CJ846" s="3" t="str">
        <f t="shared" si="206"/>
        <v/>
      </c>
      <c r="CK846" s="3" t="str">
        <f t="shared" si="206"/>
        <v/>
      </c>
      <c r="CL846" s="3" t="str">
        <f t="shared" si="206"/>
        <v/>
      </c>
      <c r="CM846" s="3" t="str">
        <f t="shared" si="206"/>
        <v/>
      </c>
      <c r="CN846" s="3" t="str">
        <f t="shared" si="206"/>
        <v/>
      </c>
      <c r="CO846" s="3" t="str">
        <f t="shared" si="210"/>
        <v/>
      </c>
      <c r="CP846" s="3" t="str">
        <f t="shared" si="210"/>
        <v/>
      </c>
      <c r="CQ846" s="3" t="str">
        <f t="shared" si="210"/>
        <v/>
      </c>
      <c r="CR846" s="3" t="str">
        <f t="shared" si="210"/>
        <v/>
      </c>
      <c r="CS846" s="3" t="str">
        <f t="shared" si="210"/>
        <v/>
      </c>
      <c r="CT846" s="3" t="str">
        <f t="shared" si="210"/>
        <v>114. USED AS AN ARTICLE COMPONENT</v>
      </c>
      <c r="CU846" s="3" t="str">
        <f t="shared" si="211"/>
        <v>115. REPACKAGING</v>
      </c>
      <c r="CV846" s="3" t="str">
        <f t="shared" si="211"/>
        <v/>
      </c>
      <c r="CW846" s="3" t="str">
        <f t="shared" si="211"/>
        <v/>
      </c>
      <c r="CX846" s="3" t="str">
        <f t="shared" si="211"/>
        <v/>
      </c>
      <c r="CY846" s="3" t="str">
        <f t="shared" si="211"/>
        <v/>
      </c>
      <c r="CZ846" s="3" t="str">
        <f t="shared" si="211"/>
        <v/>
      </c>
      <c r="DA846" s="3" t="str">
        <f t="shared" si="211"/>
        <v/>
      </c>
      <c r="DB846" s="3" t="str">
        <f t="shared" si="211"/>
        <v/>
      </c>
      <c r="DC846" s="3" t="str">
        <f t="shared" si="211"/>
        <v/>
      </c>
      <c r="DD846" s="3" t="str">
        <f t="shared" si="204"/>
        <v/>
      </c>
      <c r="DE846" s="3" t="str">
        <f t="shared" si="204"/>
        <v/>
      </c>
      <c r="DF846" s="3" t="str">
        <f t="shared" si="204"/>
        <v/>
      </c>
      <c r="DG846" s="3" t="str">
        <f t="shared" si="203"/>
        <v/>
      </c>
      <c r="DH846" s="3" t="str">
        <f t="shared" si="203"/>
        <v/>
      </c>
      <c r="DI846" s="3" t="str">
        <f t="shared" si="203"/>
        <v/>
      </c>
      <c r="DJ846" s="3" t="str">
        <f t="shared" si="202"/>
        <v/>
      </c>
      <c r="DK846" s="3" t="str">
        <f t="shared" si="202"/>
        <v/>
      </c>
      <c r="DL846" s="3" t="str">
        <f t="shared" si="202"/>
        <v/>
      </c>
      <c r="DM846" s="3" t="str">
        <f t="shared" si="202"/>
        <v/>
      </c>
      <c r="DN846" s="3" t="str">
        <f t="shared" si="205"/>
        <v/>
      </c>
      <c r="DO846" s="3" t="str">
        <f t="shared" si="205"/>
        <v/>
      </c>
      <c r="DP846" s="3" t="str">
        <f t="shared" si="205"/>
        <v/>
      </c>
      <c r="DQ846" s="3" t="str">
        <f t="shared" si="205"/>
        <v/>
      </c>
      <c r="DR846" s="3" t="str">
        <f t="shared" si="205"/>
        <v/>
      </c>
      <c r="DS846" s="3" t="str">
        <f t="shared" si="205"/>
        <v/>
      </c>
      <c r="DT846" s="3" t="str">
        <f t="shared" si="205"/>
        <v/>
      </c>
      <c r="DU846" s="3" t="str">
        <f t="shared" si="205"/>
        <v/>
      </c>
      <c r="DV846" s="3" t="str">
        <f t="shared" si="205"/>
        <v/>
      </c>
    </row>
    <row r="847" spans="1:126">
      <c r="A847" t="s">
        <v>454</v>
      </c>
      <c r="B847">
        <v>2019</v>
      </c>
      <c r="C847" t="s">
        <v>114</v>
      </c>
      <c r="D847">
        <v>106990</v>
      </c>
      <c r="E847" s="31">
        <v>1319218374938</v>
      </c>
      <c r="F847" t="s">
        <v>1124</v>
      </c>
      <c r="G847">
        <v>325199</v>
      </c>
      <c r="H847" t="s">
        <v>1125</v>
      </c>
      <c r="I847" t="s">
        <v>1126</v>
      </c>
      <c r="J847" t="s">
        <v>296</v>
      </c>
      <c r="K847" t="s">
        <v>148</v>
      </c>
      <c r="L847">
        <v>77508</v>
      </c>
      <c r="M847" s="3" t="str">
        <f t="shared" si="207"/>
        <v/>
      </c>
      <c r="N847" s="3" t="s">
        <v>58</v>
      </c>
      <c r="O847" s="3" t="s">
        <v>1457</v>
      </c>
      <c r="P847">
        <v>500</v>
      </c>
      <c r="Q847">
        <v>500</v>
      </c>
      <c r="R847">
        <f>SUM(P847:Q847)</f>
        <v>1000</v>
      </c>
      <c r="S847" s="3" t="s">
        <v>1405</v>
      </c>
      <c r="T847" s="3" t="s">
        <v>1405</v>
      </c>
      <c r="U847" s="3" t="s">
        <v>1405</v>
      </c>
      <c r="V847" s="3" t="s">
        <v>1405</v>
      </c>
      <c r="W847" s="3" t="s">
        <v>1405</v>
      </c>
      <c r="X847" s="3" t="s">
        <v>1405</v>
      </c>
      <c r="Y847" s="3" t="s">
        <v>1405</v>
      </c>
      <c r="AE847" s="3" t="s">
        <v>1405</v>
      </c>
      <c r="AR847" s="3" t="s">
        <v>1405</v>
      </c>
      <c r="AS847" s="3" t="s">
        <v>1405</v>
      </c>
      <c r="AT847" s="3" t="s">
        <v>1405</v>
      </c>
      <c r="AV847" s="3" t="s">
        <v>1405</v>
      </c>
      <c r="BD847" s="3" t="s">
        <v>1405</v>
      </c>
      <c r="BK847" s="3" t="s">
        <v>1405</v>
      </c>
      <c r="BU847" s="3" t="str">
        <f t="shared" si="209"/>
        <v/>
      </c>
      <c r="BV847" s="3" t="str">
        <f t="shared" si="209"/>
        <v/>
      </c>
      <c r="BW847" s="3" t="str">
        <f t="shared" si="208"/>
        <v/>
      </c>
      <c r="BX847" s="3" t="str">
        <f t="shared" si="208"/>
        <v/>
      </c>
      <c r="BY847" s="3" t="str">
        <f t="shared" si="208"/>
        <v/>
      </c>
      <c r="BZ847" s="3" t="str">
        <f t="shared" si="208"/>
        <v/>
      </c>
      <c r="CA847" s="3" t="str">
        <f t="shared" si="208"/>
        <v/>
      </c>
      <c r="CB847" s="3" t="str">
        <f t="shared" si="208"/>
        <v/>
      </c>
      <c r="CC847" s="3" t="str">
        <f t="shared" si="208"/>
        <v/>
      </c>
      <c r="CD847" s="3" t="str">
        <f t="shared" si="208"/>
        <v/>
      </c>
      <c r="CE847" s="3" t="str">
        <f t="shared" si="208"/>
        <v/>
      </c>
      <c r="CF847" s="3" t="str">
        <f t="shared" si="208"/>
        <v/>
      </c>
      <c r="CG847" s="3" t="str">
        <f t="shared" si="206"/>
        <v/>
      </c>
      <c r="CH847" s="3" t="str">
        <f t="shared" si="206"/>
        <v/>
      </c>
      <c r="CI847" s="3" t="str">
        <f t="shared" si="206"/>
        <v/>
      </c>
      <c r="CJ847" s="3" t="str">
        <f t="shared" si="206"/>
        <v/>
      </c>
      <c r="CK847" s="3" t="str">
        <f t="shared" si="206"/>
        <v/>
      </c>
      <c r="CL847" s="3" t="str">
        <f t="shared" si="206"/>
        <v/>
      </c>
      <c r="CM847" s="3" t="str">
        <f t="shared" si="206"/>
        <v/>
      </c>
      <c r="CN847" s="3" t="str">
        <f t="shared" si="206"/>
        <v/>
      </c>
      <c r="CO847" s="3" t="str">
        <f t="shared" si="210"/>
        <v/>
      </c>
      <c r="CP847" s="3" t="str">
        <f t="shared" si="210"/>
        <v/>
      </c>
      <c r="CQ847" s="3" t="str">
        <f t="shared" si="210"/>
        <v/>
      </c>
      <c r="CR847" s="3" t="str">
        <f t="shared" si="210"/>
        <v/>
      </c>
      <c r="CS847" s="3" t="str">
        <f t="shared" si="210"/>
        <v/>
      </c>
      <c r="CT847" s="3" t="str">
        <f t="shared" si="210"/>
        <v/>
      </c>
      <c r="CU847" s="3" t="str">
        <f t="shared" si="211"/>
        <v/>
      </c>
      <c r="CV847" s="3" t="str">
        <f t="shared" si="211"/>
        <v/>
      </c>
      <c r="CW847" s="3" t="str">
        <f t="shared" si="211"/>
        <v/>
      </c>
      <c r="CX847" s="3" t="str">
        <f t="shared" si="211"/>
        <v/>
      </c>
      <c r="CY847" s="3" t="str">
        <f t="shared" si="211"/>
        <v/>
      </c>
      <c r="CZ847" s="3" t="str">
        <f t="shared" si="211"/>
        <v/>
      </c>
      <c r="DA847" s="3" t="str">
        <f t="shared" si="211"/>
        <v/>
      </c>
      <c r="DB847" s="3" t="str">
        <f t="shared" si="211"/>
        <v/>
      </c>
      <c r="DC847" s="3" t="str">
        <f t="shared" si="211"/>
        <v/>
      </c>
      <c r="DD847" s="3" t="str">
        <f t="shared" si="204"/>
        <v/>
      </c>
      <c r="DE847" s="3" t="str">
        <f t="shared" si="204"/>
        <v/>
      </c>
      <c r="DF847" s="3" t="str">
        <f t="shared" si="204"/>
        <v/>
      </c>
      <c r="DG847" s="3" t="str">
        <f t="shared" si="203"/>
        <v/>
      </c>
      <c r="DH847" s="3" t="str">
        <f t="shared" si="203"/>
        <v/>
      </c>
      <c r="DI847" s="3" t="str">
        <f t="shared" si="203"/>
        <v/>
      </c>
      <c r="DJ847" s="3" t="str">
        <f t="shared" si="202"/>
        <v/>
      </c>
      <c r="DK847" s="3" t="str">
        <f t="shared" si="202"/>
        <v/>
      </c>
      <c r="DL847" s="3" t="str">
        <f t="shared" si="202"/>
        <v/>
      </c>
      <c r="DM847" s="3" t="str">
        <f t="shared" si="202"/>
        <v/>
      </c>
      <c r="DN847" s="3" t="str">
        <f t="shared" si="205"/>
        <v/>
      </c>
      <c r="DO847" s="3" t="str">
        <f t="shared" si="205"/>
        <v/>
      </c>
      <c r="DP847" s="3" t="str">
        <f t="shared" si="205"/>
        <v/>
      </c>
      <c r="DQ847" s="3" t="str">
        <f t="shared" si="205"/>
        <v/>
      </c>
      <c r="DR847" s="3" t="str">
        <f t="shared" si="205"/>
        <v/>
      </c>
      <c r="DS847" s="3" t="str">
        <f t="shared" si="205"/>
        <v/>
      </c>
      <c r="DT847" s="3" t="str">
        <f t="shared" si="205"/>
        <v/>
      </c>
      <c r="DU847" s="3" t="str">
        <f t="shared" si="205"/>
        <v/>
      </c>
      <c r="DV847" s="3" t="str">
        <f t="shared" si="205"/>
        <v/>
      </c>
    </row>
    <row r="848" spans="1:126" ht="30">
      <c r="A848" t="s">
        <v>115</v>
      </c>
      <c r="B848">
        <v>2016</v>
      </c>
      <c r="C848" t="s">
        <v>114</v>
      </c>
      <c r="D848">
        <v>106990</v>
      </c>
      <c r="E848" s="31">
        <v>1316215236288</v>
      </c>
      <c r="F848" t="s">
        <v>307</v>
      </c>
      <c r="G848">
        <v>325211</v>
      </c>
      <c r="H848" t="s">
        <v>309</v>
      </c>
      <c r="I848" t="s">
        <v>310</v>
      </c>
      <c r="J848" t="s">
        <v>311</v>
      </c>
      <c r="K848" t="s">
        <v>313</v>
      </c>
      <c r="L848">
        <v>61350</v>
      </c>
      <c r="M848" s="3" t="str">
        <f t="shared" si="207"/>
        <v>95. USED AS A REACTANT</v>
      </c>
      <c r="N848" s="3" t="s">
        <v>66</v>
      </c>
      <c r="O848" s="3" t="s">
        <v>1437</v>
      </c>
      <c r="P848">
        <v>215</v>
      </c>
      <c r="Q848">
        <v>51539</v>
      </c>
      <c r="R848">
        <v>51754</v>
      </c>
      <c r="S848" s="3" t="s">
        <v>1405</v>
      </c>
      <c r="T848" s="3" t="s">
        <v>1405</v>
      </c>
      <c r="U848" s="3" t="s">
        <v>1405</v>
      </c>
      <c r="V848" s="3" t="s">
        <v>1405</v>
      </c>
      <c r="W848" s="3" t="s">
        <v>1405</v>
      </c>
      <c r="X848" s="3" t="s">
        <v>1405</v>
      </c>
      <c r="Y848" s="3" t="s">
        <v>1407</v>
      </c>
      <c r="AE848" s="3" t="s">
        <v>1405</v>
      </c>
      <c r="AR848" s="3" t="s">
        <v>1405</v>
      </c>
      <c r="AS848" s="3" t="s">
        <v>1405</v>
      </c>
      <c r="AT848" s="3" t="s">
        <v>1405</v>
      </c>
      <c r="AV848" s="3" t="s">
        <v>1405</v>
      </c>
      <c r="BD848" s="3" t="s">
        <v>1405</v>
      </c>
      <c r="BK848" s="3" t="s">
        <v>1405</v>
      </c>
      <c r="BU848" s="3" t="str">
        <f t="shared" si="209"/>
        <v/>
      </c>
      <c r="BV848" s="3" t="str">
        <f t="shared" si="209"/>
        <v/>
      </c>
      <c r="BW848" s="3" t="str">
        <f t="shared" si="208"/>
        <v/>
      </c>
      <c r="BX848" s="3" t="str">
        <f t="shared" si="208"/>
        <v/>
      </c>
      <c r="BY848" s="3" t="str">
        <f t="shared" si="208"/>
        <v/>
      </c>
      <c r="BZ848" s="3" t="str">
        <f t="shared" si="208"/>
        <v/>
      </c>
      <c r="CA848" s="3" t="str">
        <f t="shared" si="208"/>
        <v>95. USED AS A REACTANT</v>
      </c>
      <c r="CB848" s="3" t="str">
        <f t="shared" si="208"/>
        <v/>
      </c>
      <c r="CC848" s="3" t="str">
        <f t="shared" si="208"/>
        <v/>
      </c>
      <c r="CD848" s="3" t="str">
        <f t="shared" si="208"/>
        <v/>
      </c>
      <c r="CE848" s="3" t="str">
        <f t="shared" si="208"/>
        <v/>
      </c>
      <c r="CF848" s="3" t="str">
        <f t="shared" si="208"/>
        <v/>
      </c>
      <c r="CG848" s="3" t="str">
        <f t="shared" si="206"/>
        <v/>
      </c>
      <c r="CH848" s="3" t="str">
        <f t="shared" si="206"/>
        <v/>
      </c>
      <c r="CI848" s="3" t="str">
        <f t="shared" si="206"/>
        <v/>
      </c>
      <c r="CJ848" s="3" t="str">
        <f t="shared" si="206"/>
        <v/>
      </c>
      <c r="CK848" s="3" t="str">
        <f t="shared" si="206"/>
        <v/>
      </c>
      <c r="CL848" s="3" t="str">
        <f t="shared" si="206"/>
        <v/>
      </c>
      <c r="CM848" s="3" t="str">
        <f t="shared" si="206"/>
        <v/>
      </c>
      <c r="CN848" s="3" t="str">
        <f t="shared" si="206"/>
        <v/>
      </c>
      <c r="CO848" s="3" t="str">
        <f t="shared" si="210"/>
        <v/>
      </c>
      <c r="CP848" s="3" t="str">
        <f t="shared" si="210"/>
        <v/>
      </c>
      <c r="CQ848" s="3" t="str">
        <f t="shared" si="210"/>
        <v/>
      </c>
      <c r="CR848" s="3" t="str">
        <f t="shared" si="210"/>
        <v/>
      </c>
      <c r="CS848" s="3" t="str">
        <f t="shared" si="210"/>
        <v/>
      </c>
      <c r="CT848" s="3" t="str">
        <f t="shared" si="210"/>
        <v/>
      </c>
      <c r="CU848" s="3" t="str">
        <f t="shared" si="211"/>
        <v/>
      </c>
      <c r="CV848" s="3" t="str">
        <f t="shared" si="211"/>
        <v/>
      </c>
      <c r="CW848" s="3" t="str">
        <f t="shared" si="211"/>
        <v/>
      </c>
      <c r="CX848" s="3" t="str">
        <f t="shared" si="211"/>
        <v/>
      </c>
      <c r="CY848" s="3" t="str">
        <f t="shared" si="211"/>
        <v/>
      </c>
      <c r="CZ848" s="3" t="str">
        <f t="shared" si="211"/>
        <v/>
      </c>
      <c r="DA848" s="3" t="str">
        <f t="shared" si="211"/>
        <v/>
      </c>
      <c r="DB848" s="3" t="str">
        <f t="shared" si="211"/>
        <v/>
      </c>
      <c r="DC848" s="3" t="str">
        <f t="shared" si="211"/>
        <v/>
      </c>
      <c r="DD848" s="3" t="str">
        <f t="shared" si="204"/>
        <v/>
      </c>
      <c r="DE848" s="3" t="str">
        <f t="shared" si="204"/>
        <v/>
      </c>
      <c r="DF848" s="3" t="str">
        <f t="shared" si="204"/>
        <v/>
      </c>
      <c r="DG848" s="3" t="str">
        <f t="shared" si="203"/>
        <v/>
      </c>
      <c r="DH848" s="3" t="str">
        <f t="shared" si="203"/>
        <v/>
      </c>
      <c r="DI848" s="3" t="str">
        <f t="shared" si="203"/>
        <v/>
      </c>
      <c r="DJ848" s="3" t="str">
        <f t="shared" si="202"/>
        <v/>
      </c>
      <c r="DK848" s="3" t="str">
        <f t="shared" si="202"/>
        <v/>
      </c>
      <c r="DL848" s="3" t="str">
        <f t="shared" si="202"/>
        <v/>
      </c>
      <c r="DM848" s="3" t="str">
        <f t="shared" si="202"/>
        <v/>
      </c>
      <c r="DN848" s="3" t="str">
        <f t="shared" si="205"/>
        <v/>
      </c>
      <c r="DO848" s="3" t="str">
        <f t="shared" si="205"/>
        <v/>
      </c>
      <c r="DP848" s="3" t="str">
        <f t="shared" si="205"/>
        <v/>
      </c>
      <c r="DQ848" s="3" t="str">
        <f t="shared" si="205"/>
        <v/>
      </c>
      <c r="DR848" s="3" t="str">
        <f t="shared" si="205"/>
        <v/>
      </c>
      <c r="DS848" s="3" t="str">
        <f t="shared" si="205"/>
        <v/>
      </c>
      <c r="DT848" s="3" t="str">
        <f t="shared" si="205"/>
        <v/>
      </c>
      <c r="DU848" s="3" t="str">
        <f t="shared" si="205"/>
        <v/>
      </c>
      <c r="DV848" s="3" t="str">
        <f t="shared" si="205"/>
        <v/>
      </c>
    </row>
    <row r="849" spans="1:126" ht="30">
      <c r="A849" t="s">
        <v>115</v>
      </c>
      <c r="B849">
        <v>2017</v>
      </c>
      <c r="C849" t="s">
        <v>114</v>
      </c>
      <c r="D849">
        <v>106990</v>
      </c>
      <c r="E849" s="31">
        <v>1317216231961</v>
      </c>
      <c r="F849" t="s">
        <v>307</v>
      </c>
      <c r="G849">
        <v>325211</v>
      </c>
      <c r="H849" t="s">
        <v>309</v>
      </c>
      <c r="I849" t="s">
        <v>310</v>
      </c>
      <c r="J849" t="s">
        <v>311</v>
      </c>
      <c r="K849" t="s">
        <v>313</v>
      </c>
      <c r="L849">
        <v>61350</v>
      </c>
      <c r="M849" s="3" t="str">
        <f t="shared" si="207"/>
        <v>95. USED AS A REACTANT</v>
      </c>
      <c r="N849" s="3" t="s">
        <v>66</v>
      </c>
      <c r="O849" s="3" t="s">
        <v>1437</v>
      </c>
      <c r="P849">
        <v>524</v>
      </c>
      <c r="Q849">
        <v>54407</v>
      </c>
      <c r="R849">
        <v>54931</v>
      </c>
      <c r="S849" s="3" t="s">
        <v>1405</v>
      </c>
      <c r="T849" s="3" t="s">
        <v>1405</v>
      </c>
      <c r="U849" s="3" t="s">
        <v>1405</v>
      </c>
      <c r="V849" s="3" t="s">
        <v>1405</v>
      </c>
      <c r="W849" s="3" t="s">
        <v>1405</v>
      </c>
      <c r="X849" s="3" t="s">
        <v>1405</v>
      </c>
      <c r="Y849" s="3" t="s">
        <v>1407</v>
      </c>
      <c r="AE849" s="3" t="s">
        <v>1405</v>
      </c>
      <c r="AR849" s="3" t="s">
        <v>1405</v>
      </c>
      <c r="AS849" s="3" t="s">
        <v>1405</v>
      </c>
      <c r="AT849" s="3" t="s">
        <v>1405</v>
      </c>
      <c r="AV849" s="3" t="s">
        <v>1405</v>
      </c>
      <c r="BD849" s="3" t="s">
        <v>1405</v>
      </c>
      <c r="BK849" s="3" t="s">
        <v>1405</v>
      </c>
      <c r="BU849" s="3" t="str">
        <f t="shared" si="209"/>
        <v/>
      </c>
      <c r="BV849" s="3" t="str">
        <f t="shared" si="209"/>
        <v/>
      </c>
      <c r="BW849" s="3" t="str">
        <f t="shared" si="208"/>
        <v/>
      </c>
      <c r="BX849" s="3" t="str">
        <f t="shared" si="208"/>
        <v/>
      </c>
      <c r="BY849" s="3" t="str">
        <f t="shared" si="208"/>
        <v/>
      </c>
      <c r="BZ849" s="3" t="str">
        <f t="shared" si="208"/>
        <v/>
      </c>
      <c r="CA849" s="3" t="str">
        <f t="shared" si="208"/>
        <v>95. USED AS A REACTANT</v>
      </c>
      <c r="CB849" s="3" t="str">
        <f t="shared" si="208"/>
        <v/>
      </c>
      <c r="CC849" s="3" t="str">
        <f t="shared" si="208"/>
        <v/>
      </c>
      <c r="CD849" s="3" t="str">
        <f t="shared" si="208"/>
        <v/>
      </c>
      <c r="CE849" s="3" t="str">
        <f t="shared" si="208"/>
        <v/>
      </c>
      <c r="CF849" s="3" t="str">
        <f t="shared" si="208"/>
        <v/>
      </c>
      <c r="CG849" s="3" t="str">
        <f t="shared" si="206"/>
        <v/>
      </c>
      <c r="CH849" s="3" t="str">
        <f t="shared" si="206"/>
        <v/>
      </c>
      <c r="CI849" s="3" t="str">
        <f t="shared" si="206"/>
        <v/>
      </c>
      <c r="CJ849" s="3" t="str">
        <f t="shared" si="206"/>
        <v/>
      </c>
      <c r="CK849" s="3" t="str">
        <f t="shared" si="206"/>
        <v/>
      </c>
      <c r="CL849" s="3" t="str">
        <f t="shared" si="206"/>
        <v/>
      </c>
      <c r="CM849" s="3" t="str">
        <f t="shared" si="206"/>
        <v/>
      </c>
      <c r="CN849" s="3" t="str">
        <f t="shared" si="206"/>
        <v/>
      </c>
      <c r="CO849" s="3" t="str">
        <f t="shared" si="210"/>
        <v/>
      </c>
      <c r="CP849" s="3" t="str">
        <f t="shared" si="210"/>
        <v/>
      </c>
      <c r="CQ849" s="3" t="str">
        <f t="shared" si="210"/>
        <v/>
      </c>
      <c r="CR849" s="3" t="str">
        <f t="shared" si="210"/>
        <v/>
      </c>
      <c r="CS849" s="3" t="str">
        <f t="shared" si="210"/>
        <v/>
      </c>
      <c r="CT849" s="3" t="str">
        <f t="shared" si="210"/>
        <v/>
      </c>
      <c r="CU849" s="3" t="str">
        <f t="shared" si="211"/>
        <v/>
      </c>
      <c r="CV849" s="3" t="str">
        <f t="shared" si="211"/>
        <v/>
      </c>
      <c r="CW849" s="3" t="str">
        <f t="shared" si="211"/>
        <v/>
      </c>
      <c r="CX849" s="3" t="str">
        <f t="shared" si="211"/>
        <v/>
      </c>
      <c r="CY849" s="3" t="str">
        <f t="shared" si="211"/>
        <v/>
      </c>
      <c r="CZ849" s="3" t="str">
        <f t="shared" si="211"/>
        <v/>
      </c>
      <c r="DA849" s="3" t="str">
        <f t="shared" si="211"/>
        <v/>
      </c>
      <c r="DB849" s="3" t="str">
        <f t="shared" si="211"/>
        <v/>
      </c>
      <c r="DC849" s="3" t="str">
        <f t="shared" si="211"/>
        <v/>
      </c>
      <c r="DD849" s="3" t="str">
        <f t="shared" si="204"/>
        <v/>
      </c>
      <c r="DE849" s="3" t="str">
        <f t="shared" si="204"/>
        <v/>
      </c>
      <c r="DF849" s="3" t="str">
        <f t="shared" si="204"/>
        <v/>
      </c>
      <c r="DG849" s="3" t="str">
        <f t="shared" si="203"/>
        <v/>
      </c>
      <c r="DH849" s="3" t="str">
        <f t="shared" si="203"/>
        <v/>
      </c>
      <c r="DI849" s="3" t="str">
        <f t="shared" si="203"/>
        <v/>
      </c>
      <c r="DJ849" s="3" t="str">
        <f t="shared" si="202"/>
        <v/>
      </c>
      <c r="DK849" s="3" t="str">
        <f t="shared" si="202"/>
        <v/>
      </c>
      <c r="DL849" s="3" t="str">
        <f t="shared" si="202"/>
        <v/>
      </c>
      <c r="DM849" s="3" t="str">
        <f t="shared" si="202"/>
        <v/>
      </c>
      <c r="DN849" s="3" t="str">
        <f t="shared" si="205"/>
        <v/>
      </c>
      <c r="DO849" s="3" t="str">
        <f t="shared" si="205"/>
        <v/>
      </c>
      <c r="DP849" s="3" t="str">
        <f t="shared" si="205"/>
        <v/>
      </c>
      <c r="DQ849" s="3" t="str">
        <f t="shared" si="205"/>
        <v/>
      </c>
      <c r="DR849" s="3" t="str">
        <f t="shared" si="205"/>
        <v/>
      </c>
      <c r="DS849" s="3" t="str">
        <f t="shared" si="205"/>
        <v/>
      </c>
      <c r="DT849" s="3" t="str">
        <f t="shared" si="205"/>
        <v/>
      </c>
      <c r="DU849" s="3" t="str">
        <f t="shared" si="205"/>
        <v/>
      </c>
      <c r="DV849" s="3" t="str">
        <f t="shared" si="205"/>
        <v/>
      </c>
    </row>
    <row r="850" spans="1:126" ht="60">
      <c r="A850" t="s">
        <v>115</v>
      </c>
      <c r="B850">
        <v>2018</v>
      </c>
      <c r="C850" t="s">
        <v>114</v>
      </c>
      <c r="D850">
        <v>106990</v>
      </c>
      <c r="E850" s="31">
        <v>1318217015876</v>
      </c>
      <c r="F850" t="s">
        <v>307</v>
      </c>
      <c r="G850">
        <v>325211</v>
      </c>
      <c r="H850" t="s">
        <v>309</v>
      </c>
      <c r="I850" t="s">
        <v>310</v>
      </c>
      <c r="J850" t="s">
        <v>311</v>
      </c>
      <c r="K850" t="s">
        <v>313</v>
      </c>
      <c r="L850">
        <v>61350</v>
      </c>
      <c r="M850" s="3" t="str">
        <f t="shared" si="207"/>
        <v>95. USED AS A REACTANT, 97. P102  RAW MATERIALS</v>
      </c>
      <c r="N850" s="3" t="s">
        <v>66</v>
      </c>
      <c r="O850" s="3" t="s">
        <v>1437</v>
      </c>
      <c r="P850">
        <v>3741</v>
      </c>
      <c r="Q850">
        <v>49331</v>
      </c>
      <c r="R850">
        <v>53072</v>
      </c>
      <c r="S850" s="3" t="s">
        <v>1405</v>
      </c>
      <c r="T850" s="3" t="s">
        <v>1405</v>
      </c>
      <c r="U850" s="3" t="s">
        <v>1405</v>
      </c>
      <c r="V850" s="3" t="s">
        <v>1405</v>
      </c>
      <c r="W850" s="3" t="s">
        <v>1405</v>
      </c>
      <c r="X850" s="3" t="s">
        <v>1405</v>
      </c>
      <c r="Y850" s="3" t="s">
        <v>1407</v>
      </c>
      <c r="Z850" s="3" t="s">
        <v>1405</v>
      </c>
      <c r="AA850" s="3" t="s">
        <v>1407</v>
      </c>
      <c r="AB850" s="3" t="s">
        <v>1405</v>
      </c>
      <c r="AC850" s="3" t="s">
        <v>1405</v>
      </c>
      <c r="AD850" s="3" t="s">
        <v>1405</v>
      </c>
      <c r="AE850" s="3" t="s">
        <v>1405</v>
      </c>
      <c r="AF850" s="3" t="s">
        <v>1405</v>
      </c>
      <c r="AG850" s="3" t="s">
        <v>1405</v>
      </c>
      <c r="AH850" s="3" t="s">
        <v>1405</v>
      </c>
      <c r="AI850" s="3" t="s">
        <v>1405</v>
      </c>
      <c r="AJ850" s="3" t="s">
        <v>1405</v>
      </c>
      <c r="AK850" s="3" t="s">
        <v>1405</v>
      </c>
      <c r="AL850" s="3" t="s">
        <v>1405</v>
      </c>
      <c r="AM850" s="3" t="s">
        <v>1405</v>
      </c>
      <c r="AN850" s="3" t="s">
        <v>1405</v>
      </c>
      <c r="AO850" s="3" t="s">
        <v>1405</v>
      </c>
      <c r="AP850" s="3" t="s">
        <v>1405</v>
      </c>
      <c r="AQ850" s="3" t="s">
        <v>1405</v>
      </c>
      <c r="AR850" s="3" t="s">
        <v>1405</v>
      </c>
      <c r="AS850" s="3" t="s">
        <v>1405</v>
      </c>
      <c r="AT850" s="3" t="s">
        <v>1405</v>
      </c>
      <c r="AU850" s="3" t="s">
        <v>1405</v>
      </c>
      <c r="AV850" s="3" t="s">
        <v>1405</v>
      </c>
      <c r="AW850" s="3" t="s">
        <v>1405</v>
      </c>
      <c r="AX850" s="3" t="s">
        <v>1405</v>
      </c>
      <c r="AY850" s="3" t="s">
        <v>1405</v>
      </c>
      <c r="AZ850" s="3" t="s">
        <v>1405</v>
      </c>
      <c r="BA850" s="3" t="s">
        <v>1405</v>
      </c>
      <c r="BB850" s="3" t="s">
        <v>1405</v>
      </c>
      <c r="BC850" s="3" t="s">
        <v>1405</v>
      </c>
      <c r="BD850" s="3" t="s">
        <v>1405</v>
      </c>
      <c r="BE850" s="3" t="s">
        <v>1405</v>
      </c>
      <c r="BF850" s="3" t="s">
        <v>1405</v>
      </c>
      <c r="BG850" s="3" t="s">
        <v>1405</v>
      </c>
      <c r="BH850" s="3" t="s">
        <v>1405</v>
      </c>
      <c r="BI850" s="3" t="s">
        <v>1405</v>
      </c>
      <c r="BJ850" s="3" t="s">
        <v>1405</v>
      </c>
      <c r="BK850" s="3" t="s">
        <v>1405</v>
      </c>
      <c r="BL850" s="3" t="s">
        <v>1405</v>
      </c>
      <c r="BM850" s="3" t="s">
        <v>1405</v>
      </c>
      <c r="BN850" s="3" t="s">
        <v>1405</v>
      </c>
      <c r="BO850" s="3" t="s">
        <v>1405</v>
      </c>
      <c r="BP850" s="3" t="s">
        <v>1405</v>
      </c>
      <c r="BQ850" s="3" t="s">
        <v>1405</v>
      </c>
      <c r="BR850" s="3" t="s">
        <v>1405</v>
      </c>
      <c r="BS850" s="3" t="s">
        <v>1405</v>
      </c>
      <c r="BT850" s="3" t="s">
        <v>1405</v>
      </c>
      <c r="BU850" s="3" t="str">
        <f t="shared" si="209"/>
        <v/>
      </c>
      <c r="BV850" s="3" t="str">
        <f t="shared" si="209"/>
        <v/>
      </c>
      <c r="BW850" s="3" t="str">
        <f t="shared" si="208"/>
        <v/>
      </c>
      <c r="BX850" s="3" t="str">
        <f t="shared" si="208"/>
        <v/>
      </c>
      <c r="BY850" s="3" t="str">
        <f t="shared" si="208"/>
        <v/>
      </c>
      <c r="BZ850" s="3" t="str">
        <f t="shared" si="208"/>
        <v/>
      </c>
      <c r="CA850" s="3" t="str">
        <f t="shared" si="208"/>
        <v>95. USED AS A REACTANT</v>
      </c>
      <c r="CB850" s="3" t="str">
        <f t="shared" si="208"/>
        <v/>
      </c>
      <c r="CC850" s="3" t="str">
        <f t="shared" si="208"/>
        <v>97. P102  RAW MATERIALS</v>
      </c>
      <c r="CD850" s="3" t="str">
        <f t="shared" si="208"/>
        <v/>
      </c>
      <c r="CE850" s="3" t="str">
        <f t="shared" si="208"/>
        <v/>
      </c>
      <c r="CF850" s="3" t="str">
        <f t="shared" si="208"/>
        <v/>
      </c>
      <c r="CG850" s="3" t="str">
        <f t="shared" si="206"/>
        <v/>
      </c>
      <c r="CH850" s="3" t="str">
        <f t="shared" si="206"/>
        <v/>
      </c>
      <c r="CI850" s="3" t="str">
        <f t="shared" si="206"/>
        <v/>
      </c>
      <c r="CJ850" s="3" t="str">
        <f t="shared" si="206"/>
        <v/>
      </c>
      <c r="CK850" s="3" t="str">
        <f t="shared" si="206"/>
        <v/>
      </c>
      <c r="CL850" s="3" t="str">
        <f t="shared" si="206"/>
        <v/>
      </c>
      <c r="CM850" s="3" t="str">
        <f t="shared" si="206"/>
        <v/>
      </c>
      <c r="CN850" s="3" t="str">
        <f t="shared" si="206"/>
        <v/>
      </c>
      <c r="CO850" s="3" t="str">
        <f t="shared" si="210"/>
        <v/>
      </c>
      <c r="CP850" s="3" t="str">
        <f t="shared" si="210"/>
        <v/>
      </c>
      <c r="CQ850" s="3" t="str">
        <f t="shared" si="210"/>
        <v/>
      </c>
      <c r="CR850" s="3" t="str">
        <f t="shared" si="210"/>
        <v/>
      </c>
      <c r="CS850" s="3" t="str">
        <f t="shared" si="210"/>
        <v/>
      </c>
      <c r="CT850" s="3" t="str">
        <f t="shared" si="210"/>
        <v/>
      </c>
      <c r="CU850" s="3" t="str">
        <f t="shared" si="211"/>
        <v/>
      </c>
      <c r="CV850" s="3" t="str">
        <f t="shared" si="211"/>
        <v/>
      </c>
      <c r="CW850" s="3" t="str">
        <f t="shared" si="211"/>
        <v/>
      </c>
      <c r="CX850" s="3" t="str">
        <f t="shared" si="211"/>
        <v/>
      </c>
      <c r="CY850" s="3" t="str">
        <f t="shared" si="211"/>
        <v/>
      </c>
      <c r="CZ850" s="3" t="str">
        <f t="shared" si="211"/>
        <v/>
      </c>
      <c r="DA850" s="3" t="str">
        <f t="shared" si="211"/>
        <v/>
      </c>
      <c r="DB850" s="3" t="str">
        <f t="shared" si="211"/>
        <v/>
      </c>
      <c r="DC850" s="3" t="str">
        <f t="shared" si="211"/>
        <v/>
      </c>
      <c r="DD850" s="3" t="str">
        <f t="shared" si="204"/>
        <v/>
      </c>
      <c r="DE850" s="3" t="str">
        <f t="shared" si="204"/>
        <v/>
      </c>
      <c r="DF850" s="3" t="str">
        <f t="shared" si="204"/>
        <v/>
      </c>
      <c r="DG850" s="3" t="str">
        <f t="shared" si="203"/>
        <v/>
      </c>
      <c r="DH850" s="3" t="str">
        <f t="shared" si="203"/>
        <v/>
      </c>
      <c r="DI850" s="3" t="str">
        <f t="shared" si="203"/>
        <v/>
      </c>
      <c r="DJ850" s="3" t="str">
        <f t="shared" si="202"/>
        <v/>
      </c>
      <c r="DK850" s="3" t="str">
        <f t="shared" si="202"/>
        <v/>
      </c>
      <c r="DL850" s="3" t="str">
        <f t="shared" si="202"/>
        <v/>
      </c>
      <c r="DM850" s="3" t="str">
        <f t="shared" si="202"/>
        <v/>
      </c>
      <c r="DN850" s="3" t="str">
        <f t="shared" si="205"/>
        <v/>
      </c>
      <c r="DO850" s="3" t="str">
        <f t="shared" si="205"/>
        <v/>
      </c>
      <c r="DP850" s="3" t="str">
        <f t="shared" si="205"/>
        <v/>
      </c>
      <c r="DQ850" s="3" t="str">
        <f t="shared" si="205"/>
        <v/>
      </c>
      <c r="DR850" s="3" t="str">
        <f t="shared" si="205"/>
        <v/>
      </c>
      <c r="DS850" s="3" t="str">
        <f t="shared" si="205"/>
        <v/>
      </c>
      <c r="DT850" s="3" t="str">
        <f t="shared" si="205"/>
        <v/>
      </c>
      <c r="DU850" s="3" t="str">
        <f t="shared" si="205"/>
        <v/>
      </c>
      <c r="DV850" s="3" t="str">
        <f t="shared" si="205"/>
        <v/>
      </c>
    </row>
    <row r="851" spans="1:126" ht="60">
      <c r="A851" t="s">
        <v>115</v>
      </c>
      <c r="B851">
        <v>2019</v>
      </c>
      <c r="C851" t="s">
        <v>114</v>
      </c>
      <c r="D851">
        <v>106990</v>
      </c>
      <c r="E851" s="31">
        <v>1319217953001</v>
      </c>
      <c r="F851" t="s">
        <v>307</v>
      </c>
      <c r="G851">
        <v>325211</v>
      </c>
      <c r="H851" t="s">
        <v>309</v>
      </c>
      <c r="I851" t="s">
        <v>310</v>
      </c>
      <c r="J851" t="s">
        <v>311</v>
      </c>
      <c r="K851" t="s">
        <v>313</v>
      </c>
      <c r="L851">
        <v>61350</v>
      </c>
      <c r="M851" s="3" t="str">
        <f t="shared" si="207"/>
        <v>95. USED AS A REACTANT, 97. P102  RAW MATERIALS</v>
      </c>
      <c r="N851" s="3" t="s">
        <v>66</v>
      </c>
      <c r="O851" s="3" t="s">
        <v>1437</v>
      </c>
      <c r="P851">
        <v>30621</v>
      </c>
      <c r="Q851">
        <v>47793</v>
      </c>
      <c r="R851">
        <v>78414</v>
      </c>
      <c r="S851" s="3" t="s">
        <v>1405</v>
      </c>
      <c r="T851" s="3" t="s">
        <v>1405</v>
      </c>
      <c r="U851" s="3" t="s">
        <v>1405</v>
      </c>
      <c r="V851" s="3" t="s">
        <v>1405</v>
      </c>
      <c r="W851" s="3" t="s">
        <v>1405</v>
      </c>
      <c r="X851" s="3" t="s">
        <v>1405</v>
      </c>
      <c r="Y851" s="3" t="s">
        <v>1407</v>
      </c>
      <c r="Z851" s="3" t="s">
        <v>1405</v>
      </c>
      <c r="AA851" s="3" t="s">
        <v>1407</v>
      </c>
      <c r="AB851" s="3" t="s">
        <v>1405</v>
      </c>
      <c r="AC851" s="3" t="s">
        <v>1405</v>
      </c>
      <c r="AD851" s="3" t="s">
        <v>1405</v>
      </c>
      <c r="AE851" s="3" t="s">
        <v>1405</v>
      </c>
      <c r="AF851" s="3" t="s">
        <v>1405</v>
      </c>
      <c r="AG851" s="3" t="s">
        <v>1405</v>
      </c>
      <c r="AH851" s="3" t="s">
        <v>1405</v>
      </c>
      <c r="AI851" s="3" t="s">
        <v>1405</v>
      </c>
      <c r="AJ851" s="3" t="s">
        <v>1405</v>
      </c>
      <c r="AK851" s="3" t="s">
        <v>1405</v>
      </c>
      <c r="AL851" s="3" t="s">
        <v>1405</v>
      </c>
      <c r="AM851" s="3" t="s">
        <v>1405</v>
      </c>
      <c r="AN851" s="3" t="s">
        <v>1405</v>
      </c>
      <c r="AO851" s="3" t="s">
        <v>1405</v>
      </c>
      <c r="AP851" s="3" t="s">
        <v>1405</v>
      </c>
      <c r="AQ851" s="3" t="s">
        <v>1405</v>
      </c>
      <c r="AR851" s="3" t="s">
        <v>1405</v>
      </c>
      <c r="AS851" s="3" t="s">
        <v>1405</v>
      </c>
      <c r="AT851" s="3" t="s">
        <v>1405</v>
      </c>
      <c r="AU851" s="3" t="s">
        <v>1405</v>
      </c>
      <c r="AV851" s="3" t="s">
        <v>1405</v>
      </c>
      <c r="AW851" s="3" t="s">
        <v>1405</v>
      </c>
      <c r="AX851" s="3" t="s">
        <v>1405</v>
      </c>
      <c r="AY851" s="3" t="s">
        <v>1405</v>
      </c>
      <c r="AZ851" s="3" t="s">
        <v>1405</v>
      </c>
      <c r="BA851" s="3" t="s">
        <v>1405</v>
      </c>
      <c r="BB851" s="3" t="s">
        <v>1405</v>
      </c>
      <c r="BC851" s="3" t="s">
        <v>1405</v>
      </c>
      <c r="BD851" s="3" t="s">
        <v>1405</v>
      </c>
      <c r="BE851" s="3" t="s">
        <v>1405</v>
      </c>
      <c r="BF851" s="3" t="s">
        <v>1405</v>
      </c>
      <c r="BG851" s="3" t="s">
        <v>1405</v>
      </c>
      <c r="BH851" s="3" t="s">
        <v>1405</v>
      </c>
      <c r="BI851" s="3" t="s">
        <v>1405</v>
      </c>
      <c r="BJ851" s="3" t="s">
        <v>1405</v>
      </c>
      <c r="BK851" s="3" t="s">
        <v>1405</v>
      </c>
      <c r="BL851" s="3" t="s">
        <v>1405</v>
      </c>
      <c r="BM851" s="3" t="s">
        <v>1405</v>
      </c>
      <c r="BN851" s="3" t="s">
        <v>1405</v>
      </c>
      <c r="BO851" s="3" t="s">
        <v>1405</v>
      </c>
      <c r="BP851" s="3" t="s">
        <v>1405</v>
      </c>
      <c r="BQ851" s="3" t="s">
        <v>1405</v>
      </c>
      <c r="BR851" s="3" t="s">
        <v>1405</v>
      </c>
      <c r="BS851" s="3" t="s">
        <v>1405</v>
      </c>
      <c r="BT851" s="3" t="s">
        <v>1405</v>
      </c>
      <c r="BU851" s="3" t="str">
        <f t="shared" si="209"/>
        <v/>
      </c>
      <c r="BV851" s="3" t="str">
        <f t="shared" si="209"/>
        <v/>
      </c>
      <c r="BW851" s="3" t="str">
        <f t="shared" si="208"/>
        <v/>
      </c>
      <c r="BX851" s="3" t="str">
        <f t="shared" si="208"/>
        <v/>
      </c>
      <c r="BY851" s="3" t="str">
        <f t="shared" si="208"/>
        <v/>
      </c>
      <c r="BZ851" s="3" t="str">
        <f t="shared" si="208"/>
        <v/>
      </c>
      <c r="CA851" s="3" t="str">
        <f t="shared" si="208"/>
        <v>95. USED AS A REACTANT</v>
      </c>
      <c r="CB851" s="3" t="str">
        <f t="shared" si="208"/>
        <v/>
      </c>
      <c r="CC851" s="3" t="str">
        <f t="shared" si="208"/>
        <v>97. P102  RAW MATERIALS</v>
      </c>
      <c r="CD851" s="3" t="str">
        <f t="shared" si="208"/>
        <v/>
      </c>
      <c r="CE851" s="3" t="str">
        <f t="shared" si="208"/>
        <v/>
      </c>
      <c r="CF851" s="3" t="str">
        <f t="shared" si="208"/>
        <v/>
      </c>
      <c r="CG851" s="3" t="str">
        <f t="shared" si="206"/>
        <v/>
      </c>
      <c r="CH851" s="3" t="str">
        <f t="shared" si="206"/>
        <v/>
      </c>
      <c r="CI851" s="3" t="str">
        <f t="shared" si="206"/>
        <v/>
      </c>
      <c r="CJ851" s="3" t="str">
        <f t="shared" si="206"/>
        <v/>
      </c>
      <c r="CK851" s="3" t="str">
        <f t="shared" si="206"/>
        <v/>
      </c>
      <c r="CL851" s="3" t="str">
        <f t="shared" si="206"/>
        <v/>
      </c>
      <c r="CM851" s="3" t="str">
        <f t="shared" si="206"/>
        <v/>
      </c>
      <c r="CN851" s="3" t="str">
        <f t="shared" si="206"/>
        <v/>
      </c>
      <c r="CO851" s="3" t="str">
        <f t="shared" si="210"/>
        <v/>
      </c>
      <c r="CP851" s="3" t="str">
        <f t="shared" si="210"/>
        <v/>
      </c>
      <c r="CQ851" s="3" t="str">
        <f t="shared" si="210"/>
        <v/>
      </c>
      <c r="CR851" s="3" t="str">
        <f t="shared" si="210"/>
        <v/>
      </c>
      <c r="CS851" s="3" t="str">
        <f t="shared" si="210"/>
        <v/>
      </c>
      <c r="CT851" s="3" t="str">
        <f t="shared" si="210"/>
        <v/>
      </c>
      <c r="CU851" s="3" t="str">
        <f t="shared" si="211"/>
        <v/>
      </c>
      <c r="CV851" s="3" t="str">
        <f t="shared" si="211"/>
        <v/>
      </c>
      <c r="CW851" s="3" t="str">
        <f t="shared" si="211"/>
        <v/>
      </c>
      <c r="CX851" s="3" t="str">
        <f t="shared" si="211"/>
        <v/>
      </c>
      <c r="CY851" s="3" t="str">
        <f t="shared" si="211"/>
        <v/>
      </c>
      <c r="CZ851" s="3" t="str">
        <f t="shared" si="211"/>
        <v/>
      </c>
      <c r="DA851" s="3" t="str">
        <f t="shared" si="211"/>
        <v/>
      </c>
      <c r="DB851" s="3" t="str">
        <f t="shared" si="211"/>
        <v/>
      </c>
      <c r="DC851" s="3" t="str">
        <f t="shared" si="211"/>
        <v/>
      </c>
      <c r="DD851" s="3" t="str">
        <f t="shared" si="204"/>
        <v/>
      </c>
      <c r="DE851" s="3" t="str">
        <f t="shared" si="204"/>
        <v/>
      </c>
      <c r="DF851" s="3" t="str">
        <f t="shared" si="204"/>
        <v/>
      </c>
      <c r="DG851" s="3" t="str">
        <f t="shared" si="203"/>
        <v/>
      </c>
      <c r="DH851" s="3" t="str">
        <f t="shared" si="203"/>
        <v/>
      </c>
      <c r="DI851" s="3" t="str">
        <f t="shared" si="203"/>
        <v/>
      </c>
      <c r="DJ851" s="3" t="str">
        <f t="shared" si="202"/>
        <v/>
      </c>
      <c r="DK851" s="3" t="str">
        <f t="shared" si="202"/>
        <v/>
      </c>
      <c r="DL851" s="3" t="str">
        <f t="shared" si="202"/>
        <v/>
      </c>
      <c r="DM851" s="3" t="str">
        <f t="shared" si="202"/>
        <v/>
      </c>
      <c r="DN851" s="3" t="str">
        <f t="shared" si="205"/>
        <v/>
      </c>
      <c r="DO851" s="3" t="str">
        <f t="shared" si="205"/>
        <v/>
      </c>
      <c r="DP851" s="3" t="str">
        <f t="shared" si="205"/>
        <v/>
      </c>
      <c r="DQ851" s="3" t="str">
        <f t="shared" si="205"/>
        <v/>
      </c>
      <c r="DR851" s="3" t="str">
        <f t="shared" si="205"/>
        <v/>
      </c>
      <c r="DS851" s="3" t="str">
        <f t="shared" si="205"/>
        <v/>
      </c>
      <c r="DT851" s="3" t="str">
        <f t="shared" si="205"/>
        <v/>
      </c>
      <c r="DU851" s="3" t="str">
        <f t="shared" si="205"/>
        <v/>
      </c>
      <c r="DV851" s="3" t="str">
        <f t="shared" si="205"/>
        <v/>
      </c>
    </row>
    <row r="852" spans="1:126" ht="45">
      <c r="A852" t="s">
        <v>115</v>
      </c>
      <c r="B852">
        <v>2020</v>
      </c>
      <c r="C852" t="s">
        <v>114</v>
      </c>
      <c r="D852">
        <v>106990</v>
      </c>
      <c r="E852" s="31">
        <v>1320218788420</v>
      </c>
      <c r="F852" t="s">
        <v>307</v>
      </c>
      <c r="G852">
        <v>325211</v>
      </c>
      <c r="H852" t="s">
        <v>309</v>
      </c>
      <c r="I852" t="s">
        <v>310</v>
      </c>
      <c r="J852" t="s">
        <v>311</v>
      </c>
      <c r="K852" t="s">
        <v>313</v>
      </c>
      <c r="L852">
        <v>61350</v>
      </c>
      <c r="M852" s="3" t="str">
        <f t="shared" si="207"/>
        <v>115. REPACKAGING</v>
      </c>
      <c r="N852" s="3" t="s">
        <v>66</v>
      </c>
      <c r="O852" s="3" t="s">
        <v>1437</v>
      </c>
      <c r="P852">
        <v>12843</v>
      </c>
      <c r="Q852">
        <v>51110</v>
      </c>
      <c r="R852">
        <v>63953</v>
      </c>
      <c r="S852" s="3" t="s">
        <v>1405</v>
      </c>
      <c r="T852" s="3" t="s">
        <v>1405</v>
      </c>
      <c r="U852" s="3" t="s">
        <v>1405</v>
      </c>
      <c r="V852" s="3" t="s">
        <v>1405</v>
      </c>
      <c r="W852" s="3" t="s">
        <v>1405</v>
      </c>
      <c r="X852" s="3" t="s">
        <v>1405</v>
      </c>
      <c r="Y852" s="3" t="s">
        <v>1405</v>
      </c>
      <c r="Z852" s="3" t="s">
        <v>1405</v>
      </c>
      <c r="AA852" s="3" t="s">
        <v>1405</v>
      </c>
      <c r="AB852" s="3" t="s">
        <v>1405</v>
      </c>
      <c r="AC852" s="3" t="s">
        <v>1405</v>
      </c>
      <c r="AD852" s="3" t="s">
        <v>1405</v>
      </c>
      <c r="AE852" s="3" t="s">
        <v>1405</v>
      </c>
      <c r="AF852" s="3" t="s">
        <v>1405</v>
      </c>
      <c r="AG852" s="3" t="s">
        <v>1405</v>
      </c>
      <c r="AH852" s="3" t="s">
        <v>1405</v>
      </c>
      <c r="AI852" s="3" t="s">
        <v>1405</v>
      </c>
      <c r="AJ852" s="3" t="s">
        <v>1405</v>
      </c>
      <c r="AK852" s="3" t="s">
        <v>1405</v>
      </c>
      <c r="AL852" s="3" t="s">
        <v>1405</v>
      </c>
      <c r="AM852" s="3" t="s">
        <v>1405</v>
      </c>
      <c r="AN852" s="3" t="s">
        <v>1405</v>
      </c>
      <c r="AO852" s="3" t="s">
        <v>1405</v>
      </c>
      <c r="AP852" s="3" t="s">
        <v>1405</v>
      </c>
      <c r="AQ852" s="3" t="s">
        <v>1405</v>
      </c>
      <c r="AR852" s="3" t="s">
        <v>1405</v>
      </c>
      <c r="AS852" s="3" t="s">
        <v>1407</v>
      </c>
      <c r="AT852" s="3" t="s">
        <v>1405</v>
      </c>
      <c r="AU852" s="3" t="s">
        <v>1405</v>
      </c>
      <c r="AV852" s="3" t="s">
        <v>1405</v>
      </c>
      <c r="AW852" s="3" t="s">
        <v>1405</v>
      </c>
      <c r="AX852" s="3" t="s">
        <v>1405</v>
      </c>
      <c r="AY852" s="3" t="s">
        <v>1405</v>
      </c>
      <c r="AZ852" s="3" t="s">
        <v>1405</v>
      </c>
      <c r="BA852" s="3" t="s">
        <v>1405</v>
      </c>
      <c r="BB852" s="3" t="s">
        <v>1405</v>
      </c>
      <c r="BC852" s="3" t="s">
        <v>1405</v>
      </c>
      <c r="BD852" s="3" t="s">
        <v>1405</v>
      </c>
      <c r="BE852" s="3" t="s">
        <v>1405</v>
      </c>
      <c r="BF852" s="3" t="s">
        <v>1405</v>
      </c>
      <c r="BG852" s="3" t="s">
        <v>1405</v>
      </c>
      <c r="BH852" s="3" t="s">
        <v>1405</v>
      </c>
      <c r="BI852" s="3" t="s">
        <v>1405</v>
      </c>
      <c r="BJ852" s="3" t="s">
        <v>1405</v>
      </c>
      <c r="BK852" s="3" t="s">
        <v>1405</v>
      </c>
      <c r="BL852" s="3" t="s">
        <v>1405</v>
      </c>
      <c r="BM852" s="3" t="s">
        <v>1405</v>
      </c>
      <c r="BN852" s="3" t="s">
        <v>1405</v>
      </c>
      <c r="BO852" s="3" t="s">
        <v>1405</v>
      </c>
      <c r="BP852" s="3" t="s">
        <v>1405</v>
      </c>
      <c r="BQ852" s="3" t="s">
        <v>1405</v>
      </c>
      <c r="BR852" s="3" t="s">
        <v>1405</v>
      </c>
      <c r="BS852" s="3" t="s">
        <v>1405</v>
      </c>
      <c r="BT852" s="3" t="s">
        <v>1405</v>
      </c>
      <c r="BU852" s="3" t="str">
        <f t="shared" si="209"/>
        <v/>
      </c>
      <c r="BV852" s="3" t="str">
        <f t="shared" si="209"/>
        <v/>
      </c>
      <c r="BW852" s="3" t="str">
        <f t="shared" si="208"/>
        <v/>
      </c>
      <c r="BX852" s="3" t="str">
        <f t="shared" si="208"/>
        <v/>
      </c>
      <c r="BY852" s="3" t="str">
        <f t="shared" si="208"/>
        <v/>
      </c>
      <c r="BZ852" s="3" t="str">
        <f t="shared" si="208"/>
        <v/>
      </c>
      <c r="CA852" s="3" t="str">
        <f t="shared" si="208"/>
        <v/>
      </c>
      <c r="CB852" s="3" t="str">
        <f t="shared" si="208"/>
        <v/>
      </c>
      <c r="CC852" s="3" t="str">
        <f t="shared" si="208"/>
        <v/>
      </c>
      <c r="CD852" s="3" t="str">
        <f t="shared" si="208"/>
        <v/>
      </c>
      <c r="CE852" s="3" t="str">
        <f t="shared" si="208"/>
        <v/>
      </c>
      <c r="CF852" s="3" t="str">
        <f t="shared" si="208"/>
        <v/>
      </c>
      <c r="CG852" s="3" t="str">
        <f t="shared" si="206"/>
        <v/>
      </c>
      <c r="CH852" s="3" t="str">
        <f t="shared" si="206"/>
        <v/>
      </c>
      <c r="CI852" s="3" t="str">
        <f t="shared" si="206"/>
        <v/>
      </c>
      <c r="CJ852" s="3" t="str">
        <f t="shared" si="206"/>
        <v/>
      </c>
      <c r="CK852" s="3" t="str">
        <f t="shared" si="206"/>
        <v/>
      </c>
      <c r="CL852" s="3" t="str">
        <f t="shared" si="206"/>
        <v/>
      </c>
      <c r="CM852" s="3" t="str">
        <f t="shared" si="206"/>
        <v/>
      </c>
      <c r="CN852" s="3" t="str">
        <f t="shared" si="206"/>
        <v/>
      </c>
      <c r="CO852" s="3" t="str">
        <f t="shared" si="210"/>
        <v/>
      </c>
      <c r="CP852" s="3" t="str">
        <f t="shared" si="210"/>
        <v/>
      </c>
      <c r="CQ852" s="3" t="str">
        <f t="shared" si="210"/>
        <v/>
      </c>
      <c r="CR852" s="3" t="str">
        <f t="shared" si="210"/>
        <v/>
      </c>
      <c r="CS852" s="3" t="str">
        <f t="shared" si="210"/>
        <v/>
      </c>
      <c r="CT852" s="3" t="str">
        <f t="shared" si="210"/>
        <v/>
      </c>
      <c r="CU852" s="3" t="str">
        <f t="shared" si="211"/>
        <v>115. REPACKAGING</v>
      </c>
      <c r="CV852" s="3" t="str">
        <f t="shared" si="211"/>
        <v/>
      </c>
      <c r="CW852" s="3" t="str">
        <f t="shared" si="211"/>
        <v/>
      </c>
      <c r="CX852" s="3" t="str">
        <f t="shared" si="211"/>
        <v/>
      </c>
      <c r="CY852" s="3" t="str">
        <f t="shared" si="211"/>
        <v/>
      </c>
      <c r="CZ852" s="3" t="str">
        <f t="shared" si="211"/>
        <v/>
      </c>
      <c r="DA852" s="3" t="str">
        <f t="shared" si="211"/>
        <v/>
      </c>
      <c r="DB852" s="3" t="str">
        <f t="shared" si="211"/>
        <v/>
      </c>
      <c r="DC852" s="3" t="str">
        <f t="shared" si="211"/>
        <v/>
      </c>
      <c r="DD852" s="3" t="str">
        <f t="shared" si="204"/>
        <v/>
      </c>
      <c r="DE852" s="3" t="str">
        <f t="shared" si="204"/>
        <v/>
      </c>
      <c r="DF852" s="3" t="str">
        <f t="shared" si="204"/>
        <v/>
      </c>
      <c r="DG852" s="3" t="str">
        <f t="shared" si="203"/>
        <v/>
      </c>
      <c r="DH852" s="3" t="str">
        <f t="shared" si="203"/>
        <v/>
      </c>
      <c r="DI852" s="3" t="str">
        <f t="shared" si="203"/>
        <v/>
      </c>
      <c r="DJ852" s="3" t="str">
        <f t="shared" si="202"/>
        <v/>
      </c>
      <c r="DK852" s="3" t="str">
        <f t="shared" si="202"/>
        <v/>
      </c>
      <c r="DL852" s="3" t="str">
        <f t="shared" si="202"/>
        <v/>
      </c>
      <c r="DM852" s="3" t="str">
        <f t="shared" si="202"/>
        <v/>
      </c>
      <c r="DN852" s="3" t="str">
        <f t="shared" si="205"/>
        <v/>
      </c>
      <c r="DO852" s="3" t="str">
        <f t="shared" si="205"/>
        <v/>
      </c>
      <c r="DP852" s="3" t="str">
        <f t="shared" si="205"/>
        <v/>
      </c>
      <c r="DQ852" s="3" t="str">
        <f t="shared" si="205"/>
        <v/>
      </c>
      <c r="DR852" s="3" t="str">
        <f t="shared" si="205"/>
        <v/>
      </c>
      <c r="DS852" s="3" t="str">
        <f t="shared" si="205"/>
        <v/>
      </c>
      <c r="DT852" s="3" t="str">
        <f t="shared" si="205"/>
        <v/>
      </c>
      <c r="DU852" s="3" t="str">
        <f t="shared" si="205"/>
        <v/>
      </c>
      <c r="DV852" s="3" t="str">
        <f t="shared" si="205"/>
        <v/>
      </c>
    </row>
    <row r="853" spans="1:126" ht="60">
      <c r="A853" t="s">
        <v>115</v>
      </c>
      <c r="B853">
        <v>2021</v>
      </c>
      <c r="C853" t="s">
        <v>114</v>
      </c>
      <c r="D853">
        <v>106990</v>
      </c>
      <c r="E853" s="31">
        <v>1321219758238</v>
      </c>
      <c r="F853" t="s">
        <v>307</v>
      </c>
      <c r="G853">
        <v>325211</v>
      </c>
      <c r="H853" t="s">
        <v>309</v>
      </c>
      <c r="I853" t="s">
        <v>310</v>
      </c>
      <c r="J853" t="s">
        <v>311</v>
      </c>
      <c r="K853" t="s">
        <v>313</v>
      </c>
      <c r="L853">
        <v>61350</v>
      </c>
      <c r="M853" s="3" t="str">
        <f t="shared" si="207"/>
        <v>95. USED AS A REACTANT, 97. P102  RAW MATERIALS</v>
      </c>
      <c r="N853" s="3" t="s">
        <v>66</v>
      </c>
      <c r="O853" s="3" t="s">
        <v>1437</v>
      </c>
      <c r="P853">
        <v>16640</v>
      </c>
      <c r="Q853">
        <v>51814</v>
      </c>
      <c r="R853">
        <v>68454</v>
      </c>
      <c r="S853" s="3" t="s">
        <v>1405</v>
      </c>
      <c r="T853" s="3" t="s">
        <v>1405</v>
      </c>
      <c r="U853" s="3" t="s">
        <v>1405</v>
      </c>
      <c r="V853" s="3" t="s">
        <v>1405</v>
      </c>
      <c r="W853" s="3" t="s">
        <v>1405</v>
      </c>
      <c r="X853" s="3" t="s">
        <v>1405</v>
      </c>
      <c r="Y853" s="3" t="s">
        <v>1407</v>
      </c>
      <c r="Z853" s="3" t="s">
        <v>1405</v>
      </c>
      <c r="AA853" s="3" t="s">
        <v>1407</v>
      </c>
      <c r="AB853" s="3" t="s">
        <v>1405</v>
      </c>
      <c r="AC853" s="3" t="s">
        <v>1405</v>
      </c>
      <c r="AD853" s="3" t="s">
        <v>1405</v>
      </c>
      <c r="AE853" s="3" t="s">
        <v>1405</v>
      </c>
      <c r="AF853" s="3" t="s">
        <v>1405</v>
      </c>
      <c r="AG853" s="3" t="s">
        <v>1405</v>
      </c>
      <c r="AH853" s="3" t="s">
        <v>1405</v>
      </c>
      <c r="AI853" s="3" t="s">
        <v>1405</v>
      </c>
      <c r="AJ853" s="3" t="s">
        <v>1405</v>
      </c>
      <c r="AK853" s="3" t="s">
        <v>1405</v>
      </c>
      <c r="AL853" s="3" t="s">
        <v>1405</v>
      </c>
      <c r="AM853" s="3" t="s">
        <v>1405</v>
      </c>
      <c r="AN853" s="3" t="s">
        <v>1405</v>
      </c>
      <c r="AO853" s="3" t="s">
        <v>1405</v>
      </c>
      <c r="AP853" s="3" t="s">
        <v>1405</v>
      </c>
      <c r="AQ853" s="3" t="s">
        <v>1405</v>
      </c>
      <c r="AR853" s="3" t="s">
        <v>1405</v>
      </c>
      <c r="AS853" s="3" t="s">
        <v>1405</v>
      </c>
      <c r="AT853" s="3" t="s">
        <v>1405</v>
      </c>
      <c r="AU853" s="3" t="s">
        <v>1405</v>
      </c>
      <c r="AV853" s="3" t="s">
        <v>1405</v>
      </c>
      <c r="AW853" s="3" t="s">
        <v>1405</v>
      </c>
      <c r="AX853" s="3" t="s">
        <v>1405</v>
      </c>
      <c r="AY853" s="3" t="s">
        <v>1405</v>
      </c>
      <c r="AZ853" s="3" t="s">
        <v>1405</v>
      </c>
      <c r="BA853" s="3" t="s">
        <v>1405</v>
      </c>
      <c r="BB853" s="3" t="s">
        <v>1405</v>
      </c>
      <c r="BC853" s="3" t="s">
        <v>1405</v>
      </c>
      <c r="BD853" s="3" t="s">
        <v>1405</v>
      </c>
      <c r="BE853" s="3" t="s">
        <v>1405</v>
      </c>
      <c r="BF853" s="3" t="s">
        <v>1405</v>
      </c>
      <c r="BG853" s="3" t="s">
        <v>1405</v>
      </c>
      <c r="BH853" s="3" t="s">
        <v>1405</v>
      </c>
      <c r="BI853" s="3" t="s">
        <v>1405</v>
      </c>
      <c r="BJ853" s="3" t="s">
        <v>1405</v>
      </c>
      <c r="BK853" s="3" t="s">
        <v>1405</v>
      </c>
      <c r="BL853" s="3" t="s">
        <v>1405</v>
      </c>
      <c r="BM853" s="3" t="s">
        <v>1405</v>
      </c>
      <c r="BN853" s="3" t="s">
        <v>1405</v>
      </c>
      <c r="BO853" s="3" t="s">
        <v>1405</v>
      </c>
      <c r="BP853" s="3" t="s">
        <v>1405</v>
      </c>
      <c r="BQ853" s="3" t="s">
        <v>1405</v>
      </c>
      <c r="BR853" s="3" t="s">
        <v>1405</v>
      </c>
      <c r="BS853" s="3" t="s">
        <v>1405</v>
      </c>
      <c r="BT853" s="3" t="s">
        <v>1405</v>
      </c>
      <c r="BU853" s="3" t="str">
        <f t="shared" si="209"/>
        <v/>
      </c>
      <c r="BV853" s="3" t="str">
        <f t="shared" si="209"/>
        <v/>
      </c>
      <c r="BW853" s="3" t="str">
        <f t="shared" si="208"/>
        <v/>
      </c>
      <c r="BX853" s="3" t="str">
        <f t="shared" si="208"/>
        <v/>
      </c>
      <c r="BY853" s="3" t="str">
        <f t="shared" si="208"/>
        <v/>
      </c>
      <c r="BZ853" s="3" t="str">
        <f t="shared" si="208"/>
        <v/>
      </c>
      <c r="CA853" s="3" t="str">
        <f t="shared" si="208"/>
        <v>95. USED AS A REACTANT</v>
      </c>
      <c r="CB853" s="3" t="str">
        <f t="shared" si="208"/>
        <v/>
      </c>
      <c r="CC853" s="3" t="str">
        <f t="shared" si="208"/>
        <v>97. P102  RAW MATERIALS</v>
      </c>
      <c r="CD853" s="3" t="str">
        <f t="shared" si="208"/>
        <v/>
      </c>
      <c r="CE853" s="3" t="str">
        <f t="shared" si="208"/>
        <v/>
      </c>
      <c r="CF853" s="3" t="str">
        <f t="shared" si="208"/>
        <v/>
      </c>
      <c r="CG853" s="3" t="str">
        <f t="shared" si="206"/>
        <v/>
      </c>
      <c r="CH853" s="3" t="str">
        <f t="shared" si="206"/>
        <v/>
      </c>
      <c r="CI853" s="3" t="str">
        <f t="shared" si="206"/>
        <v/>
      </c>
      <c r="CJ853" s="3" t="str">
        <f t="shared" si="206"/>
        <v/>
      </c>
      <c r="CK853" s="3" t="str">
        <f t="shared" si="206"/>
        <v/>
      </c>
      <c r="CL853" s="3" t="str">
        <f t="shared" si="206"/>
        <v/>
      </c>
      <c r="CM853" s="3" t="str">
        <f t="shared" si="206"/>
        <v/>
      </c>
      <c r="CN853" s="3" t="str">
        <f t="shared" si="206"/>
        <v/>
      </c>
      <c r="CO853" s="3" t="str">
        <f t="shared" si="210"/>
        <v/>
      </c>
      <c r="CP853" s="3" t="str">
        <f t="shared" si="210"/>
        <v/>
      </c>
      <c r="CQ853" s="3" t="str">
        <f t="shared" si="210"/>
        <v/>
      </c>
      <c r="CR853" s="3" t="str">
        <f t="shared" si="210"/>
        <v/>
      </c>
      <c r="CS853" s="3" t="str">
        <f t="shared" si="210"/>
        <v/>
      </c>
      <c r="CT853" s="3" t="str">
        <f t="shared" si="210"/>
        <v/>
      </c>
      <c r="CU853" s="3" t="str">
        <f t="shared" si="211"/>
        <v/>
      </c>
      <c r="CV853" s="3" t="str">
        <f t="shared" si="211"/>
        <v/>
      </c>
      <c r="CW853" s="3" t="str">
        <f t="shared" si="211"/>
        <v/>
      </c>
      <c r="CX853" s="3" t="str">
        <f t="shared" si="211"/>
        <v/>
      </c>
      <c r="CY853" s="3" t="str">
        <f t="shared" si="211"/>
        <v/>
      </c>
      <c r="CZ853" s="3" t="str">
        <f t="shared" si="211"/>
        <v/>
      </c>
      <c r="DA853" s="3" t="str">
        <f t="shared" si="211"/>
        <v/>
      </c>
      <c r="DB853" s="3" t="str">
        <f t="shared" si="211"/>
        <v/>
      </c>
      <c r="DC853" s="3" t="str">
        <f t="shared" si="211"/>
        <v/>
      </c>
      <c r="DD853" s="3" t="str">
        <f t="shared" si="204"/>
        <v/>
      </c>
      <c r="DE853" s="3" t="str">
        <f t="shared" si="204"/>
        <v/>
      </c>
      <c r="DF853" s="3" t="str">
        <f t="shared" si="204"/>
        <v/>
      </c>
      <c r="DG853" s="3" t="str">
        <f t="shared" si="203"/>
        <v/>
      </c>
      <c r="DH853" s="3" t="str">
        <f t="shared" si="203"/>
        <v/>
      </c>
      <c r="DI853" s="3" t="str">
        <f t="shared" si="203"/>
        <v/>
      </c>
      <c r="DJ853" s="3" t="str">
        <f t="shared" si="202"/>
        <v/>
      </c>
      <c r="DK853" s="3" t="str">
        <f t="shared" si="202"/>
        <v/>
      </c>
      <c r="DL853" s="3" t="str">
        <f t="shared" si="202"/>
        <v/>
      </c>
      <c r="DM853" s="3" t="str">
        <f t="shared" si="202"/>
        <v/>
      </c>
      <c r="DN853" s="3" t="str">
        <f t="shared" si="205"/>
        <v/>
      </c>
      <c r="DO853" s="3" t="str">
        <f t="shared" si="205"/>
        <v/>
      </c>
      <c r="DP853" s="3" t="str">
        <f t="shared" si="205"/>
        <v/>
      </c>
      <c r="DQ853" s="3" t="str">
        <f t="shared" ref="DQ853:DV895" si="212">IF(BO853="Yes", DQ$1,"")</f>
        <v/>
      </c>
      <c r="DR853" s="3" t="str">
        <f t="shared" si="212"/>
        <v/>
      </c>
      <c r="DS853" s="3" t="str">
        <f t="shared" si="212"/>
        <v/>
      </c>
      <c r="DT853" s="3" t="str">
        <f t="shared" si="212"/>
        <v/>
      </c>
      <c r="DU853" s="3" t="str">
        <f t="shared" si="212"/>
        <v/>
      </c>
      <c r="DV853" s="3" t="str">
        <f t="shared" si="212"/>
        <v/>
      </c>
    </row>
    <row r="854" spans="1:126" ht="30">
      <c r="A854" t="s">
        <v>115</v>
      </c>
      <c r="B854">
        <v>2016</v>
      </c>
      <c r="C854" t="s">
        <v>114</v>
      </c>
      <c r="D854">
        <v>106990</v>
      </c>
      <c r="E854" s="31">
        <v>1316215283969</v>
      </c>
      <c r="F854" t="s">
        <v>1128</v>
      </c>
      <c r="G854">
        <v>325199</v>
      </c>
      <c r="H854" t="s">
        <v>1129</v>
      </c>
      <c r="I854" t="s">
        <v>1130</v>
      </c>
      <c r="J854" t="s">
        <v>727</v>
      </c>
      <c r="K854" t="s">
        <v>216</v>
      </c>
      <c r="L854">
        <v>70669</v>
      </c>
      <c r="M854" s="3" t="str">
        <f t="shared" si="207"/>
        <v>89. PRODUCE THE CHEMICAL, 93. AS A BYPRODUCT</v>
      </c>
      <c r="N854" s="51" t="s">
        <v>53</v>
      </c>
      <c r="O854" s="3" t="s">
        <v>1478</v>
      </c>
      <c r="P854">
        <v>569</v>
      </c>
      <c r="Q854">
        <v>1079</v>
      </c>
      <c r="R854">
        <v>1648</v>
      </c>
      <c r="S854" s="3" t="s">
        <v>1407</v>
      </c>
      <c r="T854" s="3" t="s">
        <v>1405</v>
      </c>
      <c r="U854" s="3" t="s">
        <v>1405</v>
      </c>
      <c r="V854" s="3" t="s">
        <v>1405</v>
      </c>
      <c r="W854" s="3" t="s">
        <v>1407</v>
      </c>
      <c r="X854" s="3" t="s">
        <v>1405</v>
      </c>
      <c r="Y854" s="3" t="s">
        <v>1405</v>
      </c>
      <c r="AE854" s="3" t="s">
        <v>1405</v>
      </c>
      <c r="AR854" s="3" t="s">
        <v>1405</v>
      </c>
      <c r="AS854" s="3" t="s">
        <v>1405</v>
      </c>
      <c r="AT854" s="3" t="s">
        <v>1405</v>
      </c>
      <c r="AV854" s="3" t="s">
        <v>1405</v>
      </c>
      <c r="BD854" s="3" t="s">
        <v>1405</v>
      </c>
      <c r="BK854" s="3" t="s">
        <v>1405</v>
      </c>
      <c r="BU854" s="3" t="str">
        <f t="shared" si="209"/>
        <v>89. PRODUCE THE CHEMICAL</v>
      </c>
      <c r="BV854" s="3" t="str">
        <f t="shared" si="209"/>
        <v/>
      </c>
      <c r="BW854" s="3" t="str">
        <f t="shared" si="208"/>
        <v/>
      </c>
      <c r="BX854" s="3" t="str">
        <f t="shared" si="208"/>
        <v/>
      </c>
      <c r="BY854" s="3" t="str">
        <f t="shared" si="208"/>
        <v>93. AS A BYPRODUCT</v>
      </c>
      <c r="BZ854" s="3" t="str">
        <f t="shared" si="208"/>
        <v/>
      </c>
      <c r="CA854" s="3" t="str">
        <f t="shared" si="208"/>
        <v/>
      </c>
      <c r="CB854" s="3" t="str">
        <f t="shared" si="208"/>
        <v/>
      </c>
      <c r="CC854" s="3" t="str">
        <f t="shared" si="208"/>
        <v/>
      </c>
      <c r="CD854" s="3" t="str">
        <f t="shared" si="208"/>
        <v/>
      </c>
      <c r="CE854" s="3" t="str">
        <f t="shared" si="208"/>
        <v/>
      </c>
      <c r="CF854" s="3" t="str">
        <f t="shared" si="208"/>
        <v/>
      </c>
      <c r="CG854" s="3" t="str">
        <f t="shared" si="206"/>
        <v/>
      </c>
      <c r="CH854" s="3" t="str">
        <f t="shared" si="206"/>
        <v/>
      </c>
      <c r="CI854" s="3" t="str">
        <f t="shared" si="206"/>
        <v/>
      </c>
      <c r="CJ854" s="3" t="str">
        <f t="shared" si="206"/>
        <v/>
      </c>
      <c r="CK854" s="3" t="str">
        <f t="shared" si="206"/>
        <v/>
      </c>
      <c r="CL854" s="3" t="str">
        <f t="shared" si="206"/>
        <v/>
      </c>
      <c r="CM854" s="3" t="str">
        <f t="shared" si="206"/>
        <v/>
      </c>
      <c r="CN854" s="3" t="str">
        <f t="shared" si="206"/>
        <v/>
      </c>
      <c r="CO854" s="3" t="str">
        <f t="shared" si="210"/>
        <v/>
      </c>
      <c r="CP854" s="3" t="str">
        <f t="shared" si="210"/>
        <v/>
      </c>
      <c r="CQ854" s="3" t="str">
        <f t="shared" si="210"/>
        <v/>
      </c>
      <c r="CR854" s="3" t="str">
        <f t="shared" si="210"/>
        <v/>
      </c>
      <c r="CS854" s="3" t="str">
        <f t="shared" si="210"/>
        <v/>
      </c>
      <c r="CT854" s="3" t="str">
        <f t="shared" si="210"/>
        <v/>
      </c>
      <c r="CU854" s="3" t="str">
        <f t="shared" si="211"/>
        <v/>
      </c>
      <c r="CV854" s="3" t="str">
        <f t="shared" si="211"/>
        <v/>
      </c>
      <c r="CW854" s="3" t="str">
        <f t="shared" si="211"/>
        <v/>
      </c>
      <c r="CX854" s="3" t="str">
        <f t="shared" si="211"/>
        <v/>
      </c>
      <c r="CY854" s="3" t="str">
        <f t="shared" si="211"/>
        <v/>
      </c>
      <c r="CZ854" s="3" t="str">
        <f t="shared" si="211"/>
        <v/>
      </c>
      <c r="DA854" s="3" t="str">
        <f t="shared" si="211"/>
        <v/>
      </c>
      <c r="DB854" s="3" t="str">
        <f t="shared" si="211"/>
        <v/>
      </c>
      <c r="DC854" s="3" t="str">
        <f t="shared" si="211"/>
        <v/>
      </c>
      <c r="DD854" s="3" t="str">
        <f t="shared" si="204"/>
        <v/>
      </c>
      <c r="DE854" s="3" t="str">
        <f t="shared" si="204"/>
        <v/>
      </c>
      <c r="DF854" s="3" t="str">
        <f t="shared" si="204"/>
        <v/>
      </c>
      <c r="DG854" s="3" t="str">
        <f t="shared" si="203"/>
        <v/>
      </c>
      <c r="DH854" s="3" t="str">
        <f t="shared" si="203"/>
        <v/>
      </c>
      <c r="DI854" s="3" t="str">
        <f t="shared" si="203"/>
        <v/>
      </c>
      <c r="DJ854" s="3" t="str">
        <f t="shared" si="202"/>
        <v/>
      </c>
      <c r="DK854" s="3" t="str">
        <f t="shared" si="202"/>
        <v/>
      </c>
      <c r="DL854" s="3" t="str">
        <f t="shared" si="202"/>
        <v/>
      </c>
      <c r="DM854" s="3" t="str">
        <f t="shared" si="202"/>
        <v/>
      </c>
      <c r="DN854" s="3" t="str">
        <f t="shared" si="202"/>
        <v/>
      </c>
      <c r="DO854" s="3" t="str">
        <f t="shared" si="202"/>
        <v/>
      </c>
      <c r="DP854" s="3" t="str">
        <f t="shared" si="202"/>
        <v/>
      </c>
      <c r="DQ854" s="3" t="str">
        <f t="shared" si="212"/>
        <v/>
      </c>
      <c r="DR854" s="3" t="str">
        <f t="shared" si="212"/>
        <v/>
      </c>
      <c r="DS854" s="3" t="str">
        <f t="shared" si="212"/>
        <v/>
      </c>
      <c r="DT854" s="3" t="str">
        <f t="shared" si="212"/>
        <v/>
      </c>
      <c r="DU854" s="3" t="str">
        <f t="shared" si="212"/>
        <v/>
      </c>
      <c r="DV854" s="3" t="str">
        <f t="shared" si="212"/>
        <v/>
      </c>
    </row>
    <row r="855" spans="1:126" ht="30">
      <c r="A855" t="s">
        <v>115</v>
      </c>
      <c r="B855">
        <v>2017</v>
      </c>
      <c r="C855" t="s">
        <v>114</v>
      </c>
      <c r="D855">
        <v>106990</v>
      </c>
      <c r="E855" s="31">
        <v>1317216305730</v>
      </c>
      <c r="F855" t="s">
        <v>1128</v>
      </c>
      <c r="G855">
        <v>325199</v>
      </c>
      <c r="H855" t="s">
        <v>1129</v>
      </c>
      <c r="I855" t="s">
        <v>1130</v>
      </c>
      <c r="J855" t="s">
        <v>727</v>
      </c>
      <c r="K855" t="s">
        <v>216</v>
      </c>
      <c r="L855">
        <v>70669</v>
      </c>
      <c r="M855" s="3" t="str">
        <f t="shared" si="207"/>
        <v>89. PRODUCE THE CHEMICAL, 93. AS A BYPRODUCT</v>
      </c>
      <c r="N855" s="51" t="s">
        <v>53</v>
      </c>
      <c r="O855" s="3" t="s">
        <v>1478</v>
      </c>
      <c r="P855">
        <v>565</v>
      </c>
      <c r="Q855">
        <v>1111</v>
      </c>
      <c r="R855">
        <v>1676</v>
      </c>
      <c r="S855" s="3" t="s">
        <v>1407</v>
      </c>
      <c r="T855" s="3" t="s">
        <v>1405</v>
      </c>
      <c r="U855" s="3" t="s">
        <v>1405</v>
      </c>
      <c r="V855" s="3" t="s">
        <v>1405</v>
      </c>
      <c r="W855" s="3" t="s">
        <v>1407</v>
      </c>
      <c r="X855" s="3" t="s">
        <v>1405</v>
      </c>
      <c r="Y855" s="3" t="s">
        <v>1405</v>
      </c>
      <c r="AE855" s="3" t="s">
        <v>1405</v>
      </c>
      <c r="AR855" s="3" t="s">
        <v>1405</v>
      </c>
      <c r="AS855" s="3" t="s">
        <v>1405</v>
      </c>
      <c r="AT855" s="3" t="s">
        <v>1405</v>
      </c>
      <c r="AV855" s="3" t="s">
        <v>1405</v>
      </c>
      <c r="BD855" s="3" t="s">
        <v>1405</v>
      </c>
      <c r="BK855" s="3" t="s">
        <v>1405</v>
      </c>
      <c r="BU855" s="3" t="str">
        <f t="shared" si="209"/>
        <v>89. PRODUCE THE CHEMICAL</v>
      </c>
      <c r="BV855" s="3" t="str">
        <f t="shared" si="209"/>
        <v/>
      </c>
      <c r="BW855" s="3" t="str">
        <f t="shared" si="208"/>
        <v/>
      </c>
      <c r="BX855" s="3" t="str">
        <f t="shared" si="208"/>
        <v/>
      </c>
      <c r="BY855" s="3" t="str">
        <f t="shared" si="208"/>
        <v>93. AS A BYPRODUCT</v>
      </c>
      <c r="BZ855" s="3" t="str">
        <f t="shared" si="208"/>
        <v/>
      </c>
      <c r="CA855" s="3" t="str">
        <f t="shared" si="208"/>
        <v/>
      </c>
      <c r="CB855" s="3" t="str">
        <f t="shared" si="208"/>
        <v/>
      </c>
      <c r="CC855" s="3" t="str">
        <f t="shared" si="208"/>
        <v/>
      </c>
      <c r="CD855" s="3" t="str">
        <f t="shared" si="208"/>
        <v/>
      </c>
      <c r="CE855" s="3" t="str">
        <f t="shared" si="208"/>
        <v/>
      </c>
      <c r="CF855" s="3" t="str">
        <f t="shared" si="208"/>
        <v/>
      </c>
      <c r="CG855" s="3" t="str">
        <f t="shared" si="206"/>
        <v/>
      </c>
      <c r="CH855" s="3" t="str">
        <f t="shared" si="206"/>
        <v/>
      </c>
      <c r="CI855" s="3" t="str">
        <f t="shared" si="206"/>
        <v/>
      </c>
      <c r="CJ855" s="3" t="str">
        <f t="shared" si="206"/>
        <v/>
      </c>
      <c r="CK855" s="3" t="str">
        <f t="shared" si="206"/>
        <v/>
      </c>
      <c r="CL855" s="3" t="str">
        <f t="shared" si="206"/>
        <v/>
      </c>
      <c r="CM855" s="3" t="str">
        <f t="shared" si="206"/>
        <v/>
      </c>
      <c r="CN855" s="3" t="str">
        <f t="shared" si="206"/>
        <v/>
      </c>
      <c r="CO855" s="3" t="str">
        <f t="shared" si="210"/>
        <v/>
      </c>
      <c r="CP855" s="3" t="str">
        <f t="shared" si="210"/>
        <v/>
      </c>
      <c r="CQ855" s="3" t="str">
        <f t="shared" si="210"/>
        <v/>
      </c>
      <c r="CR855" s="3" t="str">
        <f t="shared" si="210"/>
        <v/>
      </c>
      <c r="CS855" s="3" t="str">
        <f t="shared" si="210"/>
        <v/>
      </c>
      <c r="CT855" s="3" t="str">
        <f t="shared" si="210"/>
        <v/>
      </c>
      <c r="CU855" s="3" t="str">
        <f t="shared" si="211"/>
        <v/>
      </c>
      <c r="CV855" s="3" t="str">
        <f t="shared" si="211"/>
        <v/>
      </c>
      <c r="CW855" s="3" t="str">
        <f t="shared" si="211"/>
        <v/>
      </c>
      <c r="CX855" s="3" t="str">
        <f t="shared" si="211"/>
        <v/>
      </c>
      <c r="CY855" s="3" t="str">
        <f t="shared" si="211"/>
        <v/>
      </c>
      <c r="CZ855" s="3" t="str">
        <f t="shared" si="211"/>
        <v/>
      </c>
      <c r="DA855" s="3" t="str">
        <f t="shared" si="211"/>
        <v/>
      </c>
      <c r="DB855" s="3" t="str">
        <f t="shared" si="211"/>
        <v/>
      </c>
      <c r="DC855" s="3" t="str">
        <f t="shared" si="211"/>
        <v/>
      </c>
      <c r="DD855" s="3" t="str">
        <f t="shared" si="204"/>
        <v/>
      </c>
      <c r="DE855" s="3" t="str">
        <f t="shared" si="204"/>
        <v/>
      </c>
      <c r="DF855" s="3" t="str">
        <f t="shared" si="204"/>
        <v/>
      </c>
      <c r="DG855" s="3" t="str">
        <f t="shared" si="203"/>
        <v/>
      </c>
      <c r="DH855" s="3" t="str">
        <f t="shared" si="203"/>
        <v/>
      </c>
      <c r="DI855" s="3" t="str">
        <f t="shared" si="203"/>
        <v/>
      </c>
      <c r="DJ855" s="3" t="str">
        <f t="shared" si="202"/>
        <v/>
      </c>
      <c r="DK855" s="3" t="str">
        <f t="shared" si="202"/>
        <v/>
      </c>
      <c r="DL855" s="3" t="str">
        <f t="shared" si="202"/>
        <v/>
      </c>
      <c r="DM855" s="3" t="str">
        <f t="shared" si="202"/>
        <v/>
      </c>
      <c r="DN855" s="3" t="str">
        <f t="shared" si="202"/>
        <v/>
      </c>
      <c r="DO855" s="3" t="str">
        <f t="shared" si="202"/>
        <v/>
      </c>
      <c r="DP855" s="3" t="str">
        <f t="shared" si="202"/>
        <v/>
      </c>
      <c r="DQ855" s="3" t="str">
        <f t="shared" si="212"/>
        <v/>
      </c>
      <c r="DR855" s="3" t="str">
        <f t="shared" si="212"/>
        <v/>
      </c>
      <c r="DS855" s="3" t="str">
        <f t="shared" si="212"/>
        <v/>
      </c>
      <c r="DT855" s="3" t="str">
        <f t="shared" si="212"/>
        <v/>
      </c>
      <c r="DU855" s="3" t="str">
        <f t="shared" si="212"/>
        <v/>
      </c>
      <c r="DV855" s="3" t="str">
        <f t="shared" si="212"/>
        <v/>
      </c>
    </row>
    <row r="856" spans="1:126" ht="45">
      <c r="A856" t="s">
        <v>115</v>
      </c>
      <c r="B856">
        <v>2018</v>
      </c>
      <c r="C856" t="s">
        <v>114</v>
      </c>
      <c r="D856">
        <v>106990</v>
      </c>
      <c r="E856" s="31">
        <v>1318217217456</v>
      </c>
      <c r="F856" t="s">
        <v>1128</v>
      </c>
      <c r="G856">
        <v>325199</v>
      </c>
      <c r="H856" t="s">
        <v>1129</v>
      </c>
      <c r="I856" t="s">
        <v>1130</v>
      </c>
      <c r="J856" t="s">
        <v>727</v>
      </c>
      <c r="K856" t="s">
        <v>216</v>
      </c>
      <c r="L856">
        <v>70669</v>
      </c>
      <c r="M856" s="3" t="str">
        <f t="shared" si="207"/>
        <v>89. PRODUCE THE CHEMICAL, 93. AS A BYPRODUCT</v>
      </c>
      <c r="N856" s="51" t="s">
        <v>53</v>
      </c>
      <c r="O856" s="3" t="s">
        <v>1478</v>
      </c>
      <c r="P856">
        <v>483</v>
      </c>
      <c r="Q856">
        <v>1498</v>
      </c>
      <c r="R856">
        <v>1981</v>
      </c>
      <c r="S856" s="3" t="s">
        <v>1407</v>
      </c>
      <c r="T856" s="3" t="s">
        <v>1405</v>
      </c>
      <c r="U856" s="3" t="s">
        <v>1405</v>
      </c>
      <c r="V856" s="3" t="s">
        <v>1405</v>
      </c>
      <c r="W856" s="3" t="s">
        <v>1407</v>
      </c>
      <c r="X856" s="3" t="s">
        <v>1405</v>
      </c>
      <c r="Y856" s="3" t="s">
        <v>1405</v>
      </c>
      <c r="Z856" s="3" t="s">
        <v>1405</v>
      </c>
      <c r="AA856" s="3" t="s">
        <v>1405</v>
      </c>
      <c r="AB856" s="3" t="s">
        <v>1405</v>
      </c>
      <c r="AC856" s="3" t="s">
        <v>1405</v>
      </c>
      <c r="AD856" s="3" t="s">
        <v>1405</v>
      </c>
      <c r="AE856" s="3" t="s">
        <v>1405</v>
      </c>
      <c r="AF856" s="3" t="s">
        <v>1405</v>
      </c>
      <c r="AG856" s="3" t="s">
        <v>1405</v>
      </c>
      <c r="AH856" s="3" t="s">
        <v>1405</v>
      </c>
      <c r="AI856" s="3" t="s">
        <v>1405</v>
      </c>
      <c r="AJ856" s="3" t="s">
        <v>1405</v>
      </c>
      <c r="AK856" s="3" t="s">
        <v>1405</v>
      </c>
      <c r="AL856" s="3" t="s">
        <v>1405</v>
      </c>
      <c r="AM856" s="3" t="s">
        <v>1405</v>
      </c>
      <c r="AN856" s="3" t="s">
        <v>1405</v>
      </c>
      <c r="AO856" s="3" t="s">
        <v>1405</v>
      </c>
      <c r="AP856" s="3" t="s">
        <v>1405</v>
      </c>
      <c r="AQ856" s="3" t="s">
        <v>1405</v>
      </c>
      <c r="AR856" s="3" t="s">
        <v>1405</v>
      </c>
      <c r="AS856" s="3" t="s">
        <v>1405</v>
      </c>
      <c r="AT856" s="3" t="s">
        <v>1405</v>
      </c>
      <c r="AU856" s="3" t="s">
        <v>1405</v>
      </c>
      <c r="AV856" s="3" t="s">
        <v>1405</v>
      </c>
      <c r="AW856" s="3" t="s">
        <v>1405</v>
      </c>
      <c r="AX856" s="3" t="s">
        <v>1405</v>
      </c>
      <c r="AY856" s="3" t="s">
        <v>1405</v>
      </c>
      <c r="AZ856" s="3" t="s">
        <v>1405</v>
      </c>
      <c r="BA856" s="3" t="s">
        <v>1405</v>
      </c>
      <c r="BB856" s="3" t="s">
        <v>1405</v>
      </c>
      <c r="BC856" s="3" t="s">
        <v>1405</v>
      </c>
      <c r="BD856" s="3" t="s">
        <v>1405</v>
      </c>
      <c r="BE856" s="3" t="s">
        <v>1405</v>
      </c>
      <c r="BF856" s="3" t="s">
        <v>1405</v>
      </c>
      <c r="BG856" s="3" t="s">
        <v>1405</v>
      </c>
      <c r="BH856" s="3" t="s">
        <v>1405</v>
      </c>
      <c r="BI856" s="3" t="s">
        <v>1405</v>
      </c>
      <c r="BJ856" s="3" t="s">
        <v>1405</v>
      </c>
      <c r="BK856" s="3" t="s">
        <v>1405</v>
      </c>
      <c r="BL856" s="3" t="s">
        <v>1405</v>
      </c>
      <c r="BM856" s="3" t="s">
        <v>1405</v>
      </c>
      <c r="BN856" s="3" t="s">
        <v>1405</v>
      </c>
      <c r="BO856" s="3" t="s">
        <v>1405</v>
      </c>
      <c r="BP856" s="3" t="s">
        <v>1405</v>
      </c>
      <c r="BQ856" s="3" t="s">
        <v>1405</v>
      </c>
      <c r="BR856" s="3" t="s">
        <v>1405</v>
      </c>
      <c r="BS856" s="3" t="s">
        <v>1405</v>
      </c>
      <c r="BT856" s="3" t="s">
        <v>1405</v>
      </c>
      <c r="BU856" s="3" t="str">
        <f t="shared" si="209"/>
        <v>89. PRODUCE THE CHEMICAL</v>
      </c>
      <c r="BV856" s="3" t="str">
        <f t="shared" si="209"/>
        <v/>
      </c>
      <c r="BW856" s="3" t="str">
        <f t="shared" si="208"/>
        <v/>
      </c>
      <c r="BX856" s="3" t="str">
        <f t="shared" si="208"/>
        <v/>
      </c>
      <c r="BY856" s="3" t="str">
        <f t="shared" si="208"/>
        <v>93. AS A BYPRODUCT</v>
      </c>
      <c r="BZ856" s="3" t="str">
        <f t="shared" si="208"/>
        <v/>
      </c>
      <c r="CA856" s="3" t="str">
        <f t="shared" si="208"/>
        <v/>
      </c>
      <c r="CB856" s="3" t="str">
        <f t="shared" si="208"/>
        <v/>
      </c>
      <c r="CC856" s="3" t="str">
        <f t="shared" si="208"/>
        <v/>
      </c>
      <c r="CD856" s="3" t="str">
        <f t="shared" si="208"/>
        <v/>
      </c>
      <c r="CE856" s="3" t="str">
        <f t="shared" si="208"/>
        <v/>
      </c>
      <c r="CF856" s="3" t="str">
        <f t="shared" si="208"/>
        <v/>
      </c>
      <c r="CG856" s="3" t="str">
        <f t="shared" si="206"/>
        <v/>
      </c>
      <c r="CH856" s="3" t="str">
        <f t="shared" si="206"/>
        <v/>
      </c>
      <c r="CI856" s="3" t="str">
        <f t="shared" si="206"/>
        <v/>
      </c>
      <c r="CJ856" s="3" t="str">
        <f t="shared" si="206"/>
        <v/>
      </c>
      <c r="CK856" s="3" t="str">
        <f t="shared" si="206"/>
        <v/>
      </c>
      <c r="CL856" s="3" t="str">
        <f t="shared" si="206"/>
        <v/>
      </c>
      <c r="CM856" s="3" t="str">
        <f t="shared" si="206"/>
        <v/>
      </c>
      <c r="CN856" s="3" t="str">
        <f t="shared" si="206"/>
        <v/>
      </c>
      <c r="CO856" s="3" t="str">
        <f t="shared" si="210"/>
        <v/>
      </c>
      <c r="CP856" s="3" t="str">
        <f t="shared" si="210"/>
        <v/>
      </c>
      <c r="CQ856" s="3" t="str">
        <f t="shared" si="210"/>
        <v/>
      </c>
      <c r="CR856" s="3" t="str">
        <f t="shared" si="210"/>
        <v/>
      </c>
      <c r="CS856" s="3" t="str">
        <f t="shared" si="210"/>
        <v/>
      </c>
      <c r="CT856" s="3" t="str">
        <f t="shared" si="210"/>
        <v/>
      </c>
      <c r="CU856" s="3" t="str">
        <f t="shared" si="211"/>
        <v/>
      </c>
      <c r="CV856" s="3" t="str">
        <f t="shared" si="211"/>
        <v/>
      </c>
      <c r="CW856" s="3" t="str">
        <f t="shared" si="211"/>
        <v/>
      </c>
      <c r="CX856" s="3" t="str">
        <f t="shared" si="211"/>
        <v/>
      </c>
      <c r="CY856" s="3" t="str">
        <f t="shared" si="211"/>
        <v/>
      </c>
      <c r="CZ856" s="3" t="str">
        <f t="shared" si="211"/>
        <v/>
      </c>
      <c r="DA856" s="3" t="str">
        <f t="shared" si="211"/>
        <v/>
      </c>
      <c r="DB856" s="3" t="str">
        <f t="shared" si="211"/>
        <v/>
      </c>
      <c r="DC856" s="3" t="str">
        <f t="shared" si="211"/>
        <v/>
      </c>
      <c r="DD856" s="3" t="str">
        <f t="shared" si="204"/>
        <v/>
      </c>
      <c r="DE856" s="3" t="str">
        <f t="shared" si="204"/>
        <v/>
      </c>
      <c r="DF856" s="3" t="str">
        <f t="shared" si="204"/>
        <v/>
      </c>
      <c r="DG856" s="3" t="str">
        <f t="shared" si="203"/>
        <v/>
      </c>
      <c r="DH856" s="3" t="str">
        <f t="shared" si="203"/>
        <v/>
      </c>
      <c r="DI856" s="3" t="str">
        <f t="shared" si="203"/>
        <v/>
      </c>
      <c r="DJ856" s="3" t="str">
        <f t="shared" si="202"/>
        <v/>
      </c>
      <c r="DK856" s="3" t="str">
        <f t="shared" si="202"/>
        <v/>
      </c>
      <c r="DL856" s="3" t="str">
        <f t="shared" si="202"/>
        <v/>
      </c>
      <c r="DM856" s="3" t="str">
        <f t="shared" si="202"/>
        <v/>
      </c>
      <c r="DN856" s="3" t="str">
        <f t="shared" si="202"/>
        <v/>
      </c>
      <c r="DO856" s="3" t="str">
        <f t="shared" si="202"/>
        <v/>
      </c>
      <c r="DP856" s="3" t="str">
        <f t="shared" si="202"/>
        <v/>
      </c>
      <c r="DQ856" s="3" t="str">
        <f t="shared" si="212"/>
        <v/>
      </c>
      <c r="DR856" s="3" t="str">
        <f t="shared" si="212"/>
        <v/>
      </c>
      <c r="DS856" s="3" t="str">
        <f t="shared" si="212"/>
        <v/>
      </c>
      <c r="DT856" s="3" t="str">
        <f t="shared" si="212"/>
        <v/>
      </c>
      <c r="DU856" s="3" t="str">
        <f t="shared" si="212"/>
        <v/>
      </c>
      <c r="DV856" s="3" t="str">
        <f t="shared" si="212"/>
        <v/>
      </c>
    </row>
    <row r="857" spans="1:126" ht="75">
      <c r="A857" t="s">
        <v>115</v>
      </c>
      <c r="B857">
        <v>2019</v>
      </c>
      <c r="C857" t="s">
        <v>114</v>
      </c>
      <c r="D857">
        <v>106990</v>
      </c>
      <c r="E857" s="31">
        <v>1319218035451</v>
      </c>
      <c r="F857" t="s">
        <v>1128</v>
      </c>
      <c r="G857">
        <v>325199</v>
      </c>
      <c r="H857" t="s">
        <v>1129</v>
      </c>
      <c r="I857" t="s">
        <v>1130</v>
      </c>
      <c r="J857" t="s">
        <v>727</v>
      </c>
      <c r="K857" t="s">
        <v>216</v>
      </c>
      <c r="L857">
        <v>70669</v>
      </c>
      <c r="M857" s="3" t="str">
        <f t="shared" si="207"/>
        <v>89. PRODUCE THE CHEMICAL, 93. AS A BYPRODUCT, 133. ANCILLARY OR OTHER USE, 142. Z399  OTHER</v>
      </c>
      <c r="N857" s="51" t="s">
        <v>53</v>
      </c>
      <c r="O857" s="3" t="s">
        <v>1478</v>
      </c>
      <c r="P857">
        <v>1584</v>
      </c>
      <c r="Q857">
        <v>5556</v>
      </c>
      <c r="R857">
        <v>7140</v>
      </c>
      <c r="S857" s="3" t="s">
        <v>1407</v>
      </c>
      <c r="T857" s="3" t="s">
        <v>1405</v>
      </c>
      <c r="U857" s="3" t="s">
        <v>1405</v>
      </c>
      <c r="V857" s="3" t="s">
        <v>1405</v>
      </c>
      <c r="W857" s="3" t="s">
        <v>1407</v>
      </c>
      <c r="X857" s="3" t="s">
        <v>1405</v>
      </c>
      <c r="Y857" s="3" t="s">
        <v>1405</v>
      </c>
      <c r="Z857" s="3" t="s">
        <v>1405</v>
      </c>
      <c r="AA857" s="3" t="s">
        <v>1405</v>
      </c>
      <c r="AB857" s="3" t="s">
        <v>1405</v>
      </c>
      <c r="AC857" s="3" t="s">
        <v>1405</v>
      </c>
      <c r="AD857" s="3" t="s">
        <v>1405</v>
      </c>
      <c r="AE857" s="3" t="s">
        <v>1405</v>
      </c>
      <c r="AF857" s="3" t="s">
        <v>1405</v>
      </c>
      <c r="AG857" s="3" t="s">
        <v>1405</v>
      </c>
      <c r="AH857" s="3" t="s">
        <v>1405</v>
      </c>
      <c r="AI857" s="3" t="s">
        <v>1405</v>
      </c>
      <c r="AJ857" s="3" t="s">
        <v>1405</v>
      </c>
      <c r="AK857" s="3" t="s">
        <v>1405</v>
      </c>
      <c r="AL857" s="3" t="s">
        <v>1405</v>
      </c>
      <c r="AM857" s="3" t="s">
        <v>1405</v>
      </c>
      <c r="AN857" s="3" t="s">
        <v>1405</v>
      </c>
      <c r="AO857" s="3" t="s">
        <v>1405</v>
      </c>
      <c r="AP857" s="3" t="s">
        <v>1405</v>
      </c>
      <c r="AQ857" s="3" t="s">
        <v>1405</v>
      </c>
      <c r="AR857" s="3" t="s">
        <v>1405</v>
      </c>
      <c r="AS857" s="3" t="s">
        <v>1405</v>
      </c>
      <c r="AT857" s="3" t="s">
        <v>1405</v>
      </c>
      <c r="AU857" s="3" t="s">
        <v>1405</v>
      </c>
      <c r="AV857" s="3" t="s">
        <v>1405</v>
      </c>
      <c r="AW857" s="3" t="s">
        <v>1405</v>
      </c>
      <c r="AX857" s="3" t="s">
        <v>1405</v>
      </c>
      <c r="AY857" s="3" t="s">
        <v>1405</v>
      </c>
      <c r="AZ857" s="3" t="s">
        <v>1405</v>
      </c>
      <c r="BA857" s="3" t="s">
        <v>1405</v>
      </c>
      <c r="BB857" s="3" t="s">
        <v>1405</v>
      </c>
      <c r="BC857" s="3" t="s">
        <v>1405</v>
      </c>
      <c r="BD857" s="3" t="s">
        <v>1405</v>
      </c>
      <c r="BE857" s="3" t="s">
        <v>1405</v>
      </c>
      <c r="BF857" s="3" t="s">
        <v>1405</v>
      </c>
      <c r="BG857" s="3" t="s">
        <v>1405</v>
      </c>
      <c r="BH857" s="3" t="s">
        <v>1405</v>
      </c>
      <c r="BI857" s="3" t="s">
        <v>1405</v>
      </c>
      <c r="BJ857" s="3" t="s">
        <v>1405</v>
      </c>
      <c r="BK857" s="3" t="s">
        <v>1407</v>
      </c>
      <c r="BL857" s="3" t="s">
        <v>1405</v>
      </c>
      <c r="BM857" s="3" t="s">
        <v>1405</v>
      </c>
      <c r="BN857" s="3" t="s">
        <v>1405</v>
      </c>
      <c r="BO857" s="3" t="s">
        <v>1405</v>
      </c>
      <c r="BP857" s="3" t="s">
        <v>1405</v>
      </c>
      <c r="BQ857" s="3" t="s">
        <v>1405</v>
      </c>
      <c r="BR857" s="3" t="s">
        <v>1405</v>
      </c>
      <c r="BS857" s="3" t="s">
        <v>1405</v>
      </c>
      <c r="BT857" s="3" t="s">
        <v>1407</v>
      </c>
      <c r="BU857" s="3" t="str">
        <f t="shared" si="209"/>
        <v>89. PRODUCE THE CHEMICAL</v>
      </c>
      <c r="BV857" s="3" t="str">
        <f t="shared" si="209"/>
        <v/>
      </c>
      <c r="BW857" s="3" t="str">
        <f t="shared" si="208"/>
        <v/>
      </c>
      <c r="BX857" s="3" t="str">
        <f t="shared" si="208"/>
        <v/>
      </c>
      <c r="BY857" s="3" t="str">
        <f t="shared" si="208"/>
        <v>93. AS A BYPRODUCT</v>
      </c>
      <c r="BZ857" s="3" t="str">
        <f t="shared" si="208"/>
        <v/>
      </c>
      <c r="CA857" s="3" t="str">
        <f t="shared" si="208"/>
        <v/>
      </c>
      <c r="CB857" s="3" t="str">
        <f t="shared" si="208"/>
        <v/>
      </c>
      <c r="CC857" s="3" t="str">
        <f t="shared" si="208"/>
        <v/>
      </c>
      <c r="CD857" s="3" t="str">
        <f t="shared" si="208"/>
        <v/>
      </c>
      <c r="CE857" s="3" t="str">
        <f t="shared" si="208"/>
        <v/>
      </c>
      <c r="CF857" s="3" t="str">
        <f t="shared" si="208"/>
        <v/>
      </c>
      <c r="CG857" s="3" t="str">
        <f t="shared" si="206"/>
        <v/>
      </c>
      <c r="CH857" s="3" t="str">
        <f t="shared" si="206"/>
        <v/>
      </c>
      <c r="CI857" s="3" t="str">
        <f t="shared" si="206"/>
        <v/>
      </c>
      <c r="CJ857" s="3" t="str">
        <f t="shared" si="206"/>
        <v/>
      </c>
      <c r="CK857" s="3" t="str">
        <f t="shared" si="206"/>
        <v/>
      </c>
      <c r="CL857" s="3" t="str">
        <f t="shared" si="206"/>
        <v/>
      </c>
      <c r="CM857" s="3" t="str">
        <f t="shared" si="206"/>
        <v/>
      </c>
      <c r="CN857" s="3" t="str">
        <f t="shared" si="206"/>
        <v/>
      </c>
      <c r="CO857" s="3" t="str">
        <f t="shared" si="210"/>
        <v/>
      </c>
      <c r="CP857" s="3" t="str">
        <f t="shared" si="210"/>
        <v/>
      </c>
      <c r="CQ857" s="3" t="str">
        <f t="shared" si="210"/>
        <v/>
      </c>
      <c r="CR857" s="3" t="str">
        <f t="shared" si="210"/>
        <v/>
      </c>
      <c r="CS857" s="3" t="str">
        <f t="shared" si="210"/>
        <v/>
      </c>
      <c r="CT857" s="3" t="str">
        <f t="shared" si="210"/>
        <v/>
      </c>
      <c r="CU857" s="3" t="str">
        <f t="shared" si="211"/>
        <v/>
      </c>
      <c r="CV857" s="3" t="str">
        <f t="shared" si="211"/>
        <v/>
      </c>
      <c r="CW857" s="3" t="str">
        <f t="shared" si="211"/>
        <v/>
      </c>
      <c r="CX857" s="3" t="str">
        <f t="shared" si="211"/>
        <v/>
      </c>
      <c r="CY857" s="3" t="str">
        <f t="shared" si="211"/>
        <v/>
      </c>
      <c r="CZ857" s="3" t="str">
        <f t="shared" si="211"/>
        <v/>
      </c>
      <c r="DA857" s="3" t="str">
        <f t="shared" si="211"/>
        <v/>
      </c>
      <c r="DB857" s="3" t="str">
        <f t="shared" si="211"/>
        <v/>
      </c>
      <c r="DC857" s="3" t="str">
        <f t="shared" si="211"/>
        <v/>
      </c>
      <c r="DD857" s="3" t="str">
        <f t="shared" si="204"/>
        <v/>
      </c>
      <c r="DE857" s="3" t="str">
        <f t="shared" si="204"/>
        <v/>
      </c>
      <c r="DF857" s="3" t="str">
        <f t="shared" si="204"/>
        <v/>
      </c>
      <c r="DG857" s="3" t="str">
        <f t="shared" si="203"/>
        <v/>
      </c>
      <c r="DH857" s="3" t="str">
        <f t="shared" si="203"/>
        <v/>
      </c>
      <c r="DI857" s="3" t="str">
        <f t="shared" si="203"/>
        <v/>
      </c>
      <c r="DJ857" s="3" t="str">
        <f t="shared" si="202"/>
        <v/>
      </c>
      <c r="DK857" s="3" t="str">
        <f t="shared" si="202"/>
        <v/>
      </c>
      <c r="DL857" s="3" t="str">
        <f t="shared" si="202"/>
        <v/>
      </c>
      <c r="DM857" s="3" t="str">
        <f t="shared" si="202"/>
        <v>133. ANCILLARY OR OTHER USE</v>
      </c>
      <c r="DN857" s="3" t="str">
        <f t="shared" si="202"/>
        <v/>
      </c>
      <c r="DO857" s="3" t="str">
        <f t="shared" si="202"/>
        <v/>
      </c>
      <c r="DP857" s="3" t="str">
        <f t="shared" si="202"/>
        <v/>
      </c>
      <c r="DQ857" s="3" t="str">
        <f t="shared" si="212"/>
        <v/>
      </c>
      <c r="DR857" s="3" t="str">
        <f t="shared" si="212"/>
        <v/>
      </c>
      <c r="DS857" s="3" t="str">
        <f t="shared" si="212"/>
        <v/>
      </c>
      <c r="DT857" s="3" t="str">
        <f t="shared" si="212"/>
        <v/>
      </c>
      <c r="DU857" s="3" t="str">
        <f t="shared" si="212"/>
        <v/>
      </c>
      <c r="DV857" s="3" t="str">
        <f t="shared" si="212"/>
        <v>142. Z399  OTHER</v>
      </c>
    </row>
    <row r="858" spans="1:126" ht="45">
      <c r="A858" t="s">
        <v>115</v>
      </c>
      <c r="B858">
        <v>2020</v>
      </c>
      <c r="C858" t="s">
        <v>114</v>
      </c>
      <c r="D858">
        <v>106990</v>
      </c>
      <c r="E858" s="31">
        <v>1320220603094</v>
      </c>
      <c r="F858" t="s">
        <v>1128</v>
      </c>
      <c r="G858">
        <v>325110</v>
      </c>
      <c r="H858" t="s">
        <v>1129</v>
      </c>
      <c r="I858" t="s">
        <v>1130</v>
      </c>
      <c r="J858" t="s">
        <v>727</v>
      </c>
      <c r="K858" t="s">
        <v>216</v>
      </c>
      <c r="L858">
        <v>70669</v>
      </c>
      <c r="M858" s="3" t="str">
        <f t="shared" si="207"/>
        <v>115. REPACKAGING</v>
      </c>
      <c r="N858" s="51" t="s">
        <v>53</v>
      </c>
      <c r="O858" s="3" t="s">
        <v>1478</v>
      </c>
      <c r="P858">
        <v>523</v>
      </c>
      <c r="Q858">
        <v>2527</v>
      </c>
      <c r="R858">
        <v>3050</v>
      </c>
      <c r="S858" s="3" t="s">
        <v>1405</v>
      </c>
      <c r="T858" s="3" t="s">
        <v>1405</v>
      </c>
      <c r="U858" s="3" t="s">
        <v>1405</v>
      </c>
      <c r="V858" s="3" t="s">
        <v>1405</v>
      </c>
      <c r="W858" s="3" t="s">
        <v>1405</v>
      </c>
      <c r="X858" s="3" t="s">
        <v>1405</v>
      </c>
      <c r="Y858" s="3" t="s">
        <v>1405</v>
      </c>
      <c r="Z858" s="3" t="s">
        <v>1405</v>
      </c>
      <c r="AA858" s="3" t="s">
        <v>1405</v>
      </c>
      <c r="AB858" s="3" t="s">
        <v>1405</v>
      </c>
      <c r="AC858" s="3" t="s">
        <v>1405</v>
      </c>
      <c r="AD858" s="3" t="s">
        <v>1405</v>
      </c>
      <c r="AE858" s="3" t="s">
        <v>1405</v>
      </c>
      <c r="AF858" s="3" t="s">
        <v>1405</v>
      </c>
      <c r="AG858" s="3" t="s">
        <v>1405</v>
      </c>
      <c r="AH858" s="3" t="s">
        <v>1405</v>
      </c>
      <c r="AI858" s="3" t="s">
        <v>1405</v>
      </c>
      <c r="AJ858" s="3" t="s">
        <v>1405</v>
      </c>
      <c r="AK858" s="3" t="s">
        <v>1405</v>
      </c>
      <c r="AL858" s="3" t="s">
        <v>1405</v>
      </c>
      <c r="AM858" s="3" t="s">
        <v>1405</v>
      </c>
      <c r="AN858" s="3" t="s">
        <v>1405</v>
      </c>
      <c r="AO858" s="3" t="s">
        <v>1405</v>
      </c>
      <c r="AP858" s="3" t="s">
        <v>1405</v>
      </c>
      <c r="AQ858" s="3" t="s">
        <v>1405</v>
      </c>
      <c r="AR858" s="3" t="s">
        <v>1405</v>
      </c>
      <c r="AS858" s="3" t="s">
        <v>1407</v>
      </c>
      <c r="AT858" s="3" t="s">
        <v>1405</v>
      </c>
      <c r="AU858" s="3" t="s">
        <v>1405</v>
      </c>
      <c r="AV858" s="3" t="s">
        <v>1405</v>
      </c>
      <c r="AW858" s="3" t="s">
        <v>1405</v>
      </c>
      <c r="AX858" s="3" t="s">
        <v>1405</v>
      </c>
      <c r="AY858" s="3" t="s">
        <v>1405</v>
      </c>
      <c r="AZ858" s="3" t="s">
        <v>1405</v>
      </c>
      <c r="BA858" s="3" t="s">
        <v>1405</v>
      </c>
      <c r="BB858" s="3" t="s">
        <v>1405</v>
      </c>
      <c r="BC858" s="3" t="s">
        <v>1405</v>
      </c>
      <c r="BD858" s="3" t="s">
        <v>1405</v>
      </c>
      <c r="BE858" s="3" t="s">
        <v>1405</v>
      </c>
      <c r="BF858" s="3" t="s">
        <v>1405</v>
      </c>
      <c r="BG858" s="3" t="s">
        <v>1405</v>
      </c>
      <c r="BH858" s="3" t="s">
        <v>1405</v>
      </c>
      <c r="BI858" s="3" t="s">
        <v>1405</v>
      </c>
      <c r="BJ858" s="3" t="s">
        <v>1405</v>
      </c>
      <c r="BK858" s="3" t="s">
        <v>1405</v>
      </c>
      <c r="BL858" s="3" t="s">
        <v>1405</v>
      </c>
      <c r="BM858" s="3" t="s">
        <v>1405</v>
      </c>
      <c r="BN858" s="3" t="s">
        <v>1405</v>
      </c>
      <c r="BO858" s="3" t="s">
        <v>1405</v>
      </c>
      <c r="BP858" s="3" t="s">
        <v>1405</v>
      </c>
      <c r="BQ858" s="3" t="s">
        <v>1405</v>
      </c>
      <c r="BR858" s="3" t="s">
        <v>1405</v>
      </c>
      <c r="BS858" s="3" t="s">
        <v>1405</v>
      </c>
      <c r="BT858" s="3" t="s">
        <v>1405</v>
      </c>
      <c r="BU858" s="3" t="str">
        <f t="shared" si="209"/>
        <v/>
      </c>
      <c r="BV858" s="3" t="str">
        <f t="shared" si="209"/>
        <v/>
      </c>
      <c r="BW858" s="3" t="str">
        <f t="shared" si="208"/>
        <v/>
      </c>
      <c r="BX858" s="3" t="str">
        <f t="shared" si="208"/>
        <v/>
      </c>
      <c r="BY858" s="3" t="str">
        <f t="shared" si="208"/>
        <v/>
      </c>
      <c r="BZ858" s="3" t="str">
        <f t="shared" si="208"/>
        <v/>
      </c>
      <c r="CA858" s="3" t="str">
        <f t="shared" si="208"/>
        <v/>
      </c>
      <c r="CB858" s="3" t="str">
        <f t="shared" si="208"/>
        <v/>
      </c>
      <c r="CC858" s="3" t="str">
        <f t="shared" si="208"/>
        <v/>
      </c>
      <c r="CD858" s="3" t="str">
        <f t="shared" si="208"/>
        <v/>
      </c>
      <c r="CE858" s="3" t="str">
        <f t="shared" si="208"/>
        <v/>
      </c>
      <c r="CF858" s="3" t="str">
        <f t="shared" si="208"/>
        <v/>
      </c>
      <c r="CG858" s="3" t="str">
        <f t="shared" si="206"/>
        <v/>
      </c>
      <c r="CH858" s="3" t="str">
        <f t="shared" si="206"/>
        <v/>
      </c>
      <c r="CI858" s="3" t="str">
        <f t="shared" si="206"/>
        <v/>
      </c>
      <c r="CJ858" s="3" t="str">
        <f t="shared" si="206"/>
        <v/>
      </c>
      <c r="CK858" s="3" t="str">
        <f t="shared" si="206"/>
        <v/>
      </c>
      <c r="CL858" s="3" t="str">
        <f t="shared" si="206"/>
        <v/>
      </c>
      <c r="CM858" s="3" t="str">
        <f t="shared" si="206"/>
        <v/>
      </c>
      <c r="CN858" s="3" t="str">
        <f t="shared" si="206"/>
        <v/>
      </c>
      <c r="CO858" s="3" t="str">
        <f t="shared" si="210"/>
        <v/>
      </c>
      <c r="CP858" s="3" t="str">
        <f t="shared" si="210"/>
        <v/>
      </c>
      <c r="CQ858" s="3" t="str">
        <f t="shared" si="210"/>
        <v/>
      </c>
      <c r="CR858" s="3" t="str">
        <f t="shared" si="210"/>
        <v/>
      </c>
      <c r="CS858" s="3" t="str">
        <f t="shared" si="210"/>
        <v/>
      </c>
      <c r="CT858" s="3" t="str">
        <f t="shared" si="210"/>
        <v/>
      </c>
      <c r="CU858" s="3" t="str">
        <f t="shared" si="211"/>
        <v>115. REPACKAGING</v>
      </c>
      <c r="CV858" s="3" t="str">
        <f t="shared" si="211"/>
        <v/>
      </c>
      <c r="CW858" s="3" t="str">
        <f t="shared" si="211"/>
        <v/>
      </c>
      <c r="CX858" s="3" t="str">
        <f t="shared" si="211"/>
        <v/>
      </c>
      <c r="CY858" s="3" t="str">
        <f t="shared" si="211"/>
        <v/>
      </c>
      <c r="CZ858" s="3" t="str">
        <f t="shared" si="211"/>
        <v/>
      </c>
      <c r="DA858" s="3" t="str">
        <f t="shared" si="211"/>
        <v/>
      </c>
      <c r="DB858" s="3" t="str">
        <f t="shared" si="211"/>
        <v/>
      </c>
      <c r="DC858" s="3" t="str">
        <f t="shared" si="211"/>
        <v/>
      </c>
      <c r="DD858" s="3" t="str">
        <f t="shared" si="204"/>
        <v/>
      </c>
      <c r="DE858" s="3" t="str">
        <f t="shared" si="204"/>
        <v/>
      </c>
      <c r="DF858" s="3" t="str">
        <f t="shared" si="204"/>
        <v/>
      </c>
      <c r="DG858" s="3" t="str">
        <f t="shared" si="203"/>
        <v/>
      </c>
      <c r="DH858" s="3" t="str">
        <f t="shared" si="203"/>
        <v/>
      </c>
      <c r="DI858" s="3" t="str">
        <f t="shared" si="203"/>
        <v/>
      </c>
      <c r="DJ858" s="3" t="str">
        <f t="shared" si="202"/>
        <v/>
      </c>
      <c r="DK858" s="3" t="str">
        <f t="shared" si="202"/>
        <v/>
      </c>
      <c r="DL858" s="3" t="str">
        <f t="shared" si="202"/>
        <v/>
      </c>
      <c r="DM858" s="3" t="str">
        <f t="shared" si="202"/>
        <v/>
      </c>
      <c r="DN858" s="3" t="str">
        <f t="shared" si="202"/>
        <v/>
      </c>
      <c r="DO858" s="3" t="str">
        <f t="shared" si="202"/>
        <v/>
      </c>
      <c r="DP858" s="3" t="str">
        <f t="shared" si="202"/>
        <v/>
      </c>
      <c r="DQ858" s="3" t="str">
        <f t="shared" si="212"/>
        <v/>
      </c>
      <c r="DR858" s="3" t="str">
        <f t="shared" si="212"/>
        <v/>
      </c>
      <c r="DS858" s="3" t="str">
        <f t="shared" si="212"/>
        <v/>
      </c>
      <c r="DT858" s="3" t="str">
        <f t="shared" si="212"/>
        <v/>
      </c>
      <c r="DU858" s="3" t="str">
        <f t="shared" si="212"/>
        <v/>
      </c>
      <c r="DV858" s="3" t="str">
        <f t="shared" si="212"/>
        <v/>
      </c>
    </row>
    <row r="859" spans="1:126" ht="75">
      <c r="A859" t="s">
        <v>115</v>
      </c>
      <c r="B859">
        <v>2021</v>
      </c>
      <c r="C859" t="s">
        <v>114</v>
      </c>
      <c r="D859">
        <v>106990</v>
      </c>
      <c r="E859" s="31">
        <v>1321220406755</v>
      </c>
      <c r="F859" t="s">
        <v>1128</v>
      </c>
      <c r="G859">
        <v>325199</v>
      </c>
      <c r="H859" t="s">
        <v>1129</v>
      </c>
      <c r="I859" t="s">
        <v>1130</v>
      </c>
      <c r="J859" t="s">
        <v>727</v>
      </c>
      <c r="K859" t="s">
        <v>216</v>
      </c>
      <c r="L859">
        <v>70669</v>
      </c>
      <c r="M859" s="3" t="str">
        <f t="shared" si="207"/>
        <v>89. PRODUCE THE CHEMICAL, 93. AS A BYPRODUCT, 133. ANCILLARY OR OTHER USE, 142. Z399  OTHER</v>
      </c>
      <c r="N859" s="51" t="s">
        <v>53</v>
      </c>
      <c r="O859" s="3" t="s">
        <v>1478</v>
      </c>
      <c r="P859">
        <v>734</v>
      </c>
      <c r="Q859">
        <v>1109</v>
      </c>
      <c r="R859">
        <v>1843</v>
      </c>
      <c r="S859" s="3" t="s">
        <v>1407</v>
      </c>
      <c r="T859" s="3" t="s">
        <v>1405</v>
      </c>
      <c r="U859" s="3" t="s">
        <v>1405</v>
      </c>
      <c r="V859" s="3" t="s">
        <v>1405</v>
      </c>
      <c r="W859" s="3" t="s">
        <v>1407</v>
      </c>
      <c r="X859" s="3" t="s">
        <v>1405</v>
      </c>
      <c r="Y859" s="3" t="s">
        <v>1405</v>
      </c>
      <c r="Z859" s="3" t="s">
        <v>1405</v>
      </c>
      <c r="AA859" s="3" t="s">
        <v>1405</v>
      </c>
      <c r="AB859" s="3" t="s">
        <v>1405</v>
      </c>
      <c r="AC859" s="3" t="s">
        <v>1405</v>
      </c>
      <c r="AD859" s="3" t="s">
        <v>1405</v>
      </c>
      <c r="AE859" s="3" t="s">
        <v>1405</v>
      </c>
      <c r="AF859" s="3" t="s">
        <v>1405</v>
      </c>
      <c r="AG859" s="3" t="s">
        <v>1405</v>
      </c>
      <c r="AH859" s="3" t="s">
        <v>1405</v>
      </c>
      <c r="AI859" s="3" t="s">
        <v>1405</v>
      </c>
      <c r="AJ859" s="3" t="s">
        <v>1405</v>
      </c>
      <c r="AK859" s="3" t="s">
        <v>1405</v>
      </c>
      <c r="AL859" s="3" t="s">
        <v>1405</v>
      </c>
      <c r="AM859" s="3" t="s">
        <v>1405</v>
      </c>
      <c r="AN859" s="3" t="s">
        <v>1405</v>
      </c>
      <c r="AO859" s="3" t="s">
        <v>1405</v>
      </c>
      <c r="AP859" s="3" t="s">
        <v>1405</v>
      </c>
      <c r="AQ859" s="3" t="s">
        <v>1405</v>
      </c>
      <c r="AR859" s="3" t="s">
        <v>1405</v>
      </c>
      <c r="AS859" s="3" t="s">
        <v>1405</v>
      </c>
      <c r="AT859" s="3" t="s">
        <v>1405</v>
      </c>
      <c r="AU859" s="3" t="s">
        <v>1405</v>
      </c>
      <c r="AV859" s="3" t="s">
        <v>1405</v>
      </c>
      <c r="AW859" s="3" t="s">
        <v>1405</v>
      </c>
      <c r="AX859" s="3" t="s">
        <v>1405</v>
      </c>
      <c r="AY859" s="3" t="s">
        <v>1405</v>
      </c>
      <c r="AZ859" s="3" t="s">
        <v>1405</v>
      </c>
      <c r="BA859" s="3" t="s">
        <v>1405</v>
      </c>
      <c r="BB859" s="3" t="s">
        <v>1405</v>
      </c>
      <c r="BC859" s="3" t="s">
        <v>1405</v>
      </c>
      <c r="BD859" s="3" t="s">
        <v>1405</v>
      </c>
      <c r="BE859" s="3" t="s">
        <v>1405</v>
      </c>
      <c r="BF859" s="3" t="s">
        <v>1405</v>
      </c>
      <c r="BG859" s="3" t="s">
        <v>1405</v>
      </c>
      <c r="BH859" s="3" t="s">
        <v>1405</v>
      </c>
      <c r="BI859" s="3" t="s">
        <v>1405</v>
      </c>
      <c r="BJ859" s="3" t="s">
        <v>1405</v>
      </c>
      <c r="BK859" s="3" t="s">
        <v>1407</v>
      </c>
      <c r="BL859" s="3" t="s">
        <v>1405</v>
      </c>
      <c r="BM859" s="3" t="s">
        <v>1405</v>
      </c>
      <c r="BN859" s="3" t="s">
        <v>1405</v>
      </c>
      <c r="BO859" s="3" t="s">
        <v>1405</v>
      </c>
      <c r="BP859" s="3" t="s">
        <v>1405</v>
      </c>
      <c r="BQ859" s="3" t="s">
        <v>1405</v>
      </c>
      <c r="BR859" s="3" t="s">
        <v>1405</v>
      </c>
      <c r="BS859" s="3" t="s">
        <v>1405</v>
      </c>
      <c r="BT859" s="3" t="s">
        <v>1407</v>
      </c>
      <c r="BU859" s="3" t="str">
        <f t="shared" si="209"/>
        <v>89. PRODUCE THE CHEMICAL</v>
      </c>
      <c r="BV859" s="3" t="str">
        <f t="shared" si="209"/>
        <v/>
      </c>
      <c r="BW859" s="3" t="str">
        <f t="shared" si="208"/>
        <v/>
      </c>
      <c r="BX859" s="3" t="str">
        <f t="shared" si="208"/>
        <v/>
      </c>
      <c r="BY859" s="3" t="str">
        <f t="shared" si="208"/>
        <v>93. AS A BYPRODUCT</v>
      </c>
      <c r="BZ859" s="3" t="str">
        <f t="shared" si="208"/>
        <v/>
      </c>
      <c r="CA859" s="3" t="str">
        <f t="shared" si="208"/>
        <v/>
      </c>
      <c r="CB859" s="3" t="str">
        <f t="shared" si="208"/>
        <v/>
      </c>
      <c r="CC859" s="3" t="str">
        <f t="shared" si="208"/>
        <v/>
      </c>
      <c r="CD859" s="3" t="str">
        <f t="shared" si="208"/>
        <v/>
      </c>
      <c r="CE859" s="3" t="str">
        <f t="shared" si="208"/>
        <v/>
      </c>
      <c r="CF859" s="3" t="str">
        <f t="shared" si="208"/>
        <v/>
      </c>
      <c r="CG859" s="3" t="str">
        <f t="shared" si="206"/>
        <v/>
      </c>
      <c r="CH859" s="3" t="str">
        <f t="shared" si="206"/>
        <v/>
      </c>
      <c r="CI859" s="3" t="str">
        <f t="shared" si="206"/>
        <v/>
      </c>
      <c r="CJ859" s="3" t="str">
        <f t="shared" si="206"/>
        <v/>
      </c>
      <c r="CK859" s="3" t="str">
        <f t="shared" si="206"/>
        <v/>
      </c>
      <c r="CL859" s="3" t="str">
        <f t="shared" si="206"/>
        <v/>
      </c>
      <c r="CM859" s="3" t="str">
        <f t="shared" si="206"/>
        <v/>
      </c>
      <c r="CN859" s="3" t="str">
        <f t="shared" si="206"/>
        <v/>
      </c>
      <c r="CO859" s="3" t="str">
        <f t="shared" si="210"/>
        <v/>
      </c>
      <c r="CP859" s="3" t="str">
        <f t="shared" si="210"/>
        <v/>
      </c>
      <c r="CQ859" s="3" t="str">
        <f t="shared" si="210"/>
        <v/>
      </c>
      <c r="CR859" s="3" t="str">
        <f t="shared" si="210"/>
        <v/>
      </c>
      <c r="CS859" s="3" t="str">
        <f t="shared" si="210"/>
        <v/>
      </c>
      <c r="CT859" s="3" t="str">
        <f t="shared" si="210"/>
        <v/>
      </c>
      <c r="CU859" s="3" t="str">
        <f t="shared" si="211"/>
        <v/>
      </c>
      <c r="CV859" s="3" t="str">
        <f t="shared" si="211"/>
        <v/>
      </c>
      <c r="CW859" s="3" t="str">
        <f t="shared" si="211"/>
        <v/>
      </c>
      <c r="CX859" s="3" t="str">
        <f t="shared" si="211"/>
        <v/>
      </c>
      <c r="CY859" s="3" t="str">
        <f t="shared" si="211"/>
        <v/>
      </c>
      <c r="CZ859" s="3" t="str">
        <f t="shared" si="211"/>
        <v/>
      </c>
      <c r="DA859" s="3" t="str">
        <f t="shared" si="211"/>
        <v/>
      </c>
      <c r="DB859" s="3" t="str">
        <f t="shared" si="211"/>
        <v/>
      </c>
      <c r="DC859" s="3" t="str">
        <f t="shared" si="211"/>
        <v/>
      </c>
      <c r="DD859" s="3" t="str">
        <f t="shared" si="204"/>
        <v/>
      </c>
      <c r="DE859" s="3" t="str">
        <f t="shared" si="204"/>
        <v/>
      </c>
      <c r="DF859" s="3" t="str">
        <f t="shared" si="204"/>
        <v/>
      </c>
      <c r="DG859" s="3" t="str">
        <f t="shared" si="203"/>
        <v/>
      </c>
      <c r="DH859" s="3" t="str">
        <f t="shared" si="203"/>
        <v/>
      </c>
      <c r="DI859" s="3" t="str">
        <f t="shared" si="203"/>
        <v/>
      </c>
      <c r="DJ859" s="3" t="str">
        <f t="shared" si="202"/>
        <v/>
      </c>
      <c r="DK859" s="3" t="str">
        <f t="shared" si="202"/>
        <v/>
      </c>
      <c r="DL859" s="3" t="str">
        <f t="shared" si="202"/>
        <v/>
      </c>
      <c r="DM859" s="3" t="str">
        <f t="shared" si="202"/>
        <v>133. ANCILLARY OR OTHER USE</v>
      </c>
      <c r="DN859" s="3" t="str">
        <f t="shared" si="202"/>
        <v/>
      </c>
      <c r="DO859" s="3" t="str">
        <f t="shared" si="202"/>
        <v/>
      </c>
      <c r="DP859" s="3" t="str">
        <f t="shared" si="202"/>
        <v/>
      </c>
      <c r="DQ859" s="3" t="str">
        <f t="shared" si="212"/>
        <v/>
      </c>
      <c r="DR859" s="3" t="str">
        <f t="shared" si="212"/>
        <v/>
      </c>
      <c r="DS859" s="3" t="str">
        <f t="shared" si="212"/>
        <v/>
      </c>
      <c r="DT859" s="3" t="str">
        <f t="shared" si="212"/>
        <v/>
      </c>
      <c r="DU859" s="3" t="str">
        <f t="shared" si="212"/>
        <v/>
      </c>
      <c r="DV859" s="3" t="str">
        <f t="shared" si="212"/>
        <v>142. Z399  OTHER</v>
      </c>
    </row>
    <row r="860" spans="1:126" ht="45">
      <c r="A860" t="s">
        <v>115</v>
      </c>
      <c r="B860">
        <v>2021</v>
      </c>
      <c r="C860" t="s">
        <v>114</v>
      </c>
      <c r="D860">
        <v>106990</v>
      </c>
      <c r="E860" s="31">
        <v>1321220108738</v>
      </c>
      <c r="F860" t="s">
        <v>1131</v>
      </c>
      <c r="G860">
        <v>424710</v>
      </c>
      <c r="H860" t="s">
        <v>1132</v>
      </c>
      <c r="I860" t="s">
        <v>1133</v>
      </c>
      <c r="J860" t="s">
        <v>1134</v>
      </c>
      <c r="K860" t="s">
        <v>122</v>
      </c>
      <c r="L860">
        <v>35221</v>
      </c>
      <c r="M860" s="3" t="str">
        <f t="shared" si="207"/>
        <v>115. REPACKAGING</v>
      </c>
      <c r="N860" s="3" t="s">
        <v>58</v>
      </c>
      <c r="O860" s="3" t="s">
        <v>1479</v>
      </c>
      <c r="P860">
        <v>51</v>
      </c>
      <c r="Q860">
        <v>83</v>
      </c>
      <c r="R860">
        <v>134</v>
      </c>
      <c r="S860" s="3" t="s">
        <v>1405</v>
      </c>
      <c r="T860" s="3" t="s">
        <v>1405</v>
      </c>
      <c r="U860" s="3" t="s">
        <v>1405</v>
      </c>
      <c r="V860" s="3" t="s">
        <v>1405</v>
      </c>
      <c r="W860" s="3" t="s">
        <v>1405</v>
      </c>
      <c r="X860" s="3" t="s">
        <v>1405</v>
      </c>
      <c r="Y860" s="3" t="s">
        <v>1405</v>
      </c>
      <c r="Z860" s="3" t="s">
        <v>1405</v>
      </c>
      <c r="AA860" s="3" t="s">
        <v>1405</v>
      </c>
      <c r="AB860" s="3" t="s">
        <v>1405</v>
      </c>
      <c r="AC860" s="3" t="s">
        <v>1405</v>
      </c>
      <c r="AD860" s="3" t="s">
        <v>1405</v>
      </c>
      <c r="AE860" s="3" t="s">
        <v>1405</v>
      </c>
      <c r="AF860" s="3" t="s">
        <v>1405</v>
      </c>
      <c r="AG860" s="3" t="s">
        <v>1405</v>
      </c>
      <c r="AH860" s="3" t="s">
        <v>1405</v>
      </c>
      <c r="AI860" s="3" t="s">
        <v>1405</v>
      </c>
      <c r="AJ860" s="3" t="s">
        <v>1405</v>
      </c>
      <c r="AK860" s="3" t="s">
        <v>1405</v>
      </c>
      <c r="AL860" s="3" t="s">
        <v>1405</v>
      </c>
      <c r="AM860" s="3" t="s">
        <v>1405</v>
      </c>
      <c r="AN860" s="3" t="s">
        <v>1405</v>
      </c>
      <c r="AO860" s="3" t="s">
        <v>1405</v>
      </c>
      <c r="AP860" s="3" t="s">
        <v>1405</v>
      </c>
      <c r="AQ860" s="3" t="s">
        <v>1405</v>
      </c>
      <c r="AR860" s="3" t="s">
        <v>1405</v>
      </c>
      <c r="AS860" s="3" t="s">
        <v>1407</v>
      </c>
      <c r="AT860" s="3" t="s">
        <v>1405</v>
      </c>
      <c r="AU860" s="3" t="s">
        <v>1405</v>
      </c>
      <c r="AV860" s="3" t="s">
        <v>1405</v>
      </c>
      <c r="AW860" s="3" t="s">
        <v>1405</v>
      </c>
      <c r="AX860" s="3" t="s">
        <v>1405</v>
      </c>
      <c r="AY860" s="3" t="s">
        <v>1405</v>
      </c>
      <c r="AZ860" s="3" t="s">
        <v>1405</v>
      </c>
      <c r="BA860" s="3" t="s">
        <v>1405</v>
      </c>
      <c r="BB860" s="3" t="s">
        <v>1405</v>
      </c>
      <c r="BC860" s="3" t="s">
        <v>1405</v>
      </c>
      <c r="BD860" s="3" t="s">
        <v>1405</v>
      </c>
      <c r="BE860" s="3" t="s">
        <v>1405</v>
      </c>
      <c r="BF860" s="3" t="s">
        <v>1405</v>
      </c>
      <c r="BG860" s="3" t="s">
        <v>1405</v>
      </c>
      <c r="BH860" s="3" t="s">
        <v>1405</v>
      </c>
      <c r="BI860" s="3" t="s">
        <v>1405</v>
      </c>
      <c r="BJ860" s="3" t="s">
        <v>1405</v>
      </c>
      <c r="BK860" s="3" t="s">
        <v>1405</v>
      </c>
      <c r="BL860" s="3" t="s">
        <v>1405</v>
      </c>
      <c r="BM860" s="3" t="s">
        <v>1405</v>
      </c>
      <c r="BN860" s="3" t="s">
        <v>1405</v>
      </c>
      <c r="BO860" s="3" t="s">
        <v>1405</v>
      </c>
      <c r="BP860" s="3" t="s">
        <v>1405</v>
      </c>
      <c r="BQ860" s="3" t="s">
        <v>1405</v>
      </c>
      <c r="BR860" s="3" t="s">
        <v>1405</v>
      </c>
      <c r="BS860" s="3" t="s">
        <v>1405</v>
      </c>
      <c r="BT860" s="3" t="s">
        <v>1405</v>
      </c>
      <c r="BU860" s="3" t="str">
        <f t="shared" si="209"/>
        <v/>
      </c>
      <c r="BV860" s="3" t="str">
        <f t="shared" si="209"/>
        <v/>
      </c>
      <c r="BW860" s="3" t="str">
        <f t="shared" si="208"/>
        <v/>
      </c>
      <c r="BX860" s="3" t="str">
        <f t="shared" si="208"/>
        <v/>
      </c>
      <c r="BY860" s="3" t="str">
        <f t="shared" si="208"/>
        <v/>
      </c>
      <c r="BZ860" s="3" t="str">
        <f t="shared" si="208"/>
        <v/>
      </c>
      <c r="CA860" s="3" t="str">
        <f t="shared" si="208"/>
        <v/>
      </c>
      <c r="CB860" s="3" t="str">
        <f t="shared" si="208"/>
        <v/>
      </c>
      <c r="CC860" s="3" t="str">
        <f t="shared" si="208"/>
        <v/>
      </c>
      <c r="CD860" s="3" t="str">
        <f t="shared" si="208"/>
        <v/>
      </c>
      <c r="CE860" s="3" t="str">
        <f t="shared" si="208"/>
        <v/>
      </c>
      <c r="CF860" s="3" t="str">
        <f t="shared" si="208"/>
        <v/>
      </c>
      <c r="CG860" s="3" t="str">
        <f t="shared" si="206"/>
        <v/>
      </c>
      <c r="CH860" s="3" t="str">
        <f t="shared" si="206"/>
        <v/>
      </c>
      <c r="CI860" s="3" t="str">
        <f t="shared" si="206"/>
        <v/>
      </c>
      <c r="CJ860" s="3" t="str">
        <f t="shared" si="206"/>
        <v/>
      </c>
      <c r="CK860" s="3" t="str">
        <f t="shared" si="206"/>
        <v/>
      </c>
      <c r="CL860" s="3" t="str">
        <f t="shared" si="206"/>
        <v/>
      </c>
      <c r="CM860" s="3" t="str">
        <f t="shared" si="206"/>
        <v/>
      </c>
      <c r="CN860" s="3" t="str">
        <f t="shared" si="206"/>
        <v/>
      </c>
      <c r="CO860" s="3" t="str">
        <f t="shared" si="210"/>
        <v/>
      </c>
      <c r="CP860" s="3" t="str">
        <f t="shared" si="210"/>
        <v/>
      </c>
      <c r="CQ860" s="3" t="str">
        <f t="shared" si="210"/>
        <v/>
      </c>
      <c r="CR860" s="3" t="str">
        <f t="shared" si="210"/>
        <v/>
      </c>
      <c r="CS860" s="3" t="str">
        <f t="shared" si="210"/>
        <v/>
      </c>
      <c r="CT860" s="3" t="str">
        <f t="shared" si="210"/>
        <v/>
      </c>
      <c r="CU860" s="3" t="str">
        <f t="shared" si="211"/>
        <v>115. REPACKAGING</v>
      </c>
      <c r="CV860" s="3" t="str">
        <f t="shared" si="211"/>
        <v/>
      </c>
      <c r="CW860" s="3" t="str">
        <f t="shared" si="211"/>
        <v/>
      </c>
      <c r="CX860" s="3" t="str">
        <f t="shared" si="211"/>
        <v/>
      </c>
      <c r="CY860" s="3" t="str">
        <f t="shared" si="211"/>
        <v/>
      </c>
      <c r="CZ860" s="3" t="str">
        <f t="shared" si="211"/>
        <v/>
      </c>
      <c r="DA860" s="3" t="str">
        <f t="shared" si="211"/>
        <v/>
      </c>
      <c r="DB860" s="3" t="str">
        <f t="shared" si="211"/>
        <v/>
      </c>
      <c r="DC860" s="3" t="str">
        <f t="shared" si="211"/>
        <v/>
      </c>
      <c r="DD860" s="3" t="str">
        <f t="shared" si="204"/>
        <v/>
      </c>
      <c r="DE860" s="3" t="str">
        <f t="shared" si="204"/>
        <v/>
      </c>
      <c r="DF860" s="3" t="str">
        <f t="shared" si="204"/>
        <v/>
      </c>
      <c r="DG860" s="3" t="str">
        <f t="shared" si="203"/>
        <v/>
      </c>
      <c r="DH860" s="3" t="str">
        <f t="shared" si="203"/>
        <v/>
      </c>
      <c r="DI860" s="3" t="str">
        <f t="shared" si="203"/>
        <v/>
      </c>
      <c r="DJ860" s="3" t="str">
        <f t="shared" si="202"/>
        <v/>
      </c>
      <c r="DK860" s="3" t="str">
        <f t="shared" si="202"/>
        <v/>
      </c>
      <c r="DL860" s="3" t="str">
        <f t="shared" si="202"/>
        <v/>
      </c>
      <c r="DM860" s="3" t="str">
        <f t="shared" si="202"/>
        <v/>
      </c>
      <c r="DN860" s="3" t="str">
        <f t="shared" si="202"/>
        <v/>
      </c>
      <c r="DO860" s="3" t="str">
        <f t="shared" si="202"/>
        <v/>
      </c>
      <c r="DP860" s="3" t="str">
        <f t="shared" si="202"/>
        <v/>
      </c>
      <c r="DQ860" s="3" t="str">
        <f t="shared" si="212"/>
        <v/>
      </c>
      <c r="DR860" s="3" t="str">
        <f t="shared" si="212"/>
        <v/>
      </c>
      <c r="DS860" s="3" t="str">
        <f t="shared" si="212"/>
        <v/>
      </c>
      <c r="DT860" s="3" t="str">
        <f t="shared" si="212"/>
        <v/>
      </c>
      <c r="DU860" s="3" t="str">
        <f t="shared" si="212"/>
        <v/>
      </c>
      <c r="DV860" s="3" t="str">
        <f t="shared" si="212"/>
        <v/>
      </c>
    </row>
    <row r="861" spans="1:126" ht="45">
      <c r="A861" t="s">
        <v>115</v>
      </c>
      <c r="B861">
        <v>2016</v>
      </c>
      <c r="C861" t="s">
        <v>114</v>
      </c>
      <c r="D861">
        <v>106990</v>
      </c>
      <c r="E861" s="31">
        <v>1316216656215</v>
      </c>
      <c r="F861" t="s">
        <v>1136</v>
      </c>
      <c r="G861">
        <v>325110</v>
      </c>
      <c r="H861" t="s">
        <v>1137</v>
      </c>
      <c r="I861" t="s">
        <v>668</v>
      </c>
      <c r="J861" t="s">
        <v>339</v>
      </c>
      <c r="K861" t="s">
        <v>148</v>
      </c>
      <c r="L861">
        <v>77536</v>
      </c>
      <c r="M861" s="3" t="str">
        <f t="shared" si="207"/>
        <v>90. IMPORT THE CHEMICAL, 92. SALE OR DISTRIBUTION OF THE CHEMICAL, 101. ADDED AS A FORMULATION COMPONENT</v>
      </c>
      <c r="N861" s="3" t="s">
        <v>53</v>
      </c>
      <c r="O861" s="3" t="s">
        <v>1461</v>
      </c>
      <c r="P861">
        <v>5300</v>
      </c>
      <c r="Q861">
        <v>23000</v>
      </c>
      <c r="R861">
        <v>28300</v>
      </c>
      <c r="S861" s="3" t="s">
        <v>1405</v>
      </c>
      <c r="T861" s="3" t="s">
        <v>1407</v>
      </c>
      <c r="U861" s="3" t="s">
        <v>1405</v>
      </c>
      <c r="V861" s="3" t="s">
        <v>1407</v>
      </c>
      <c r="W861" s="3" t="s">
        <v>1405</v>
      </c>
      <c r="X861" s="3" t="s">
        <v>1405</v>
      </c>
      <c r="Y861" s="3" t="s">
        <v>1405</v>
      </c>
      <c r="AE861" s="3" t="s">
        <v>1407</v>
      </c>
      <c r="AR861" s="3" t="s">
        <v>1405</v>
      </c>
      <c r="AS861" s="3" t="s">
        <v>1405</v>
      </c>
      <c r="AT861" s="3" t="s">
        <v>1405</v>
      </c>
      <c r="AV861" s="3" t="s">
        <v>1405</v>
      </c>
      <c r="BD861" s="3" t="s">
        <v>1405</v>
      </c>
      <c r="BK861" s="3" t="s">
        <v>1405</v>
      </c>
      <c r="BU861" s="3" t="str">
        <f t="shared" si="209"/>
        <v/>
      </c>
      <c r="BV861" s="3" t="str">
        <f t="shared" si="209"/>
        <v>90. IMPORT THE CHEMICAL</v>
      </c>
      <c r="BW861" s="3" t="str">
        <f t="shared" si="208"/>
        <v/>
      </c>
      <c r="BX861" s="3" t="str">
        <f t="shared" si="208"/>
        <v>92. SALE OR DISTRIBUTION OF THE CHEMICAL</v>
      </c>
      <c r="BY861" s="3" t="str">
        <f t="shared" si="208"/>
        <v/>
      </c>
      <c r="BZ861" s="3" t="str">
        <f t="shared" si="208"/>
        <v/>
      </c>
      <c r="CA861" s="3" t="str">
        <f t="shared" si="208"/>
        <v/>
      </c>
      <c r="CB861" s="3" t="str">
        <f t="shared" si="208"/>
        <v/>
      </c>
      <c r="CC861" s="3" t="str">
        <f t="shared" si="208"/>
        <v/>
      </c>
      <c r="CD861" s="3" t="str">
        <f t="shared" si="208"/>
        <v/>
      </c>
      <c r="CE861" s="3" t="str">
        <f t="shared" si="208"/>
        <v/>
      </c>
      <c r="CF861" s="3" t="str">
        <f t="shared" si="208"/>
        <v/>
      </c>
      <c r="CG861" s="3" t="str">
        <f t="shared" si="206"/>
        <v>101. ADDED AS A FORMULATION COMPONENT</v>
      </c>
      <c r="CH861" s="3" t="str">
        <f t="shared" si="206"/>
        <v/>
      </c>
      <c r="CI861" s="3" t="str">
        <f t="shared" si="206"/>
        <v/>
      </c>
      <c r="CJ861" s="3" t="str">
        <f t="shared" si="206"/>
        <v/>
      </c>
      <c r="CK861" s="3" t="str">
        <f t="shared" si="206"/>
        <v/>
      </c>
      <c r="CL861" s="3" t="str">
        <f t="shared" si="206"/>
        <v/>
      </c>
      <c r="CM861" s="3" t="str">
        <f t="shared" si="206"/>
        <v/>
      </c>
      <c r="CN861" s="3" t="str">
        <f t="shared" si="206"/>
        <v/>
      </c>
      <c r="CO861" s="3" t="str">
        <f t="shared" si="210"/>
        <v/>
      </c>
      <c r="CP861" s="3" t="str">
        <f t="shared" si="210"/>
        <v/>
      </c>
      <c r="CQ861" s="3" t="str">
        <f t="shared" si="210"/>
        <v/>
      </c>
      <c r="CR861" s="3" t="str">
        <f t="shared" si="210"/>
        <v/>
      </c>
      <c r="CS861" s="3" t="str">
        <f t="shared" si="210"/>
        <v/>
      </c>
      <c r="CT861" s="3" t="str">
        <f t="shared" si="210"/>
        <v/>
      </c>
      <c r="CU861" s="3" t="str">
        <f t="shared" si="211"/>
        <v/>
      </c>
      <c r="CV861" s="3" t="str">
        <f t="shared" si="211"/>
        <v/>
      </c>
      <c r="CW861" s="3" t="str">
        <f t="shared" si="211"/>
        <v/>
      </c>
      <c r="CX861" s="3" t="str">
        <f t="shared" si="211"/>
        <v/>
      </c>
      <c r="CY861" s="3" t="str">
        <f t="shared" si="211"/>
        <v/>
      </c>
      <c r="CZ861" s="3" t="str">
        <f t="shared" si="211"/>
        <v/>
      </c>
      <c r="DA861" s="3" t="str">
        <f t="shared" si="211"/>
        <v/>
      </c>
      <c r="DB861" s="3" t="str">
        <f t="shared" si="211"/>
        <v/>
      </c>
      <c r="DC861" s="3" t="str">
        <f t="shared" si="211"/>
        <v/>
      </c>
      <c r="DD861" s="3" t="str">
        <f t="shared" si="204"/>
        <v/>
      </c>
      <c r="DE861" s="3" t="str">
        <f t="shared" si="204"/>
        <v/>
      </c>
      <c r="DF861" s="3" t="str">
        <f t="shared" si="204"/>
        <v/>
      </c>
      <c r="DG861" s="3" t="str">
        <f t="shared" si="203"/>
        <v/>
      </c>
      <c r="DH861" s="3" t="str">
        <f t="shared" si="203"/>
        <v/>
      </c>
      <c r="DI861" s="3" t="str">
        <f t="shared" si="203"/>
        <v/>
      </c>
      <c r="DJ861" s="3" t="str">
        <f t="shared" si="202"/>
        <v/>
      </c>
      <c r="DK861" s="3" t="str">
        <f t="shared" si="202"/>
        <v/>
      </c>
      <c r="DL861" s="3" t="str">
        <f t="shared" si="202"/>
        <v/>
      </c>
      <c r="DM861" s="3" t="str">
        <f t="shared" si="202"/>
        <v/>
      </c>
      <c r="DN861" s="3" t="str">
        <f t="shared" si="202"/>
        <v/>
      </c>
      <c r="DO861" s="3" t="str">
        <f t="shared" si="202"/>
        <v/>
      </c>
      <c r="DP861" s="3" t="str">
        <f t="shared" si="202"/>
        <v/>
      </c>
      <c r="DQ861" s="3" t="str">
        <f t="shared" si="212"/>
        <v/>
      </c>
      <c r="DR861" s="3" t="str">
        <f t="shared" si="212"/>
        <v/>
      </c>
      <c r="DS861" s="3" t="str">
        <f t="shared" si="212"/>
        <v/>
      </c>
      <c r="DT861" s="3" t="str">
        <f t="shared" si="212"/>
        <v/>
      </c>
      <c r="DU861" s="3" t="str">
        <f t="shared" si="212"/>
        <v/>
      </c>
      <c r="DV861" s="3" t="str">
        <f t="shared" si="212"/>
        <v/>
      </c>
    </row>
    <row r="862" spans="1:126" ht="60">
      <c r="A862" t="s">
        <v>115</v>
      </c>
      <c r="B862">
        <v>2017</v>
      </c>
      <c r="C862" t="s">
        <v>114</v>
      </c>
      <c r="D862">
        <v>106990</v>
      </c>
      <c r="E862" s="31">
        <v>1317216587182</v>
      </c>
      <c r="F862" t="s">
        <v>1136</v>
      </c>
      <c r="G862">
        <v>325110</v>
      </c>
      <c r="H862" t="s">
        <v>1137</v>
      </c>
      <c r="I862" t="s">
        <v>668</v>
      </c>
      <c r="J862" t="s">
        <v>339</v>
      </c>
      <c r="K862" t="s">
        <v>148</v>
      </c>
      <c r="L862">
        <v>77536</v>
      </c>
      <c r="M862" s="3" t="str">
        <f t="shared" si="207"/>
        <v>90. IMPORT THE CHEMICAL, 92. SALE OR DISTRIBUTION OF THE CHEMICAL, 101. ADDED AS A FORMULATION COMPONENT, 133. ANCILLARY OR OTHER USE</v>
      </c>
      <c r="N862" s="3" t="s">
        <v>53</v>
      </c>
      <c r="O862" s="3" t="s">
        <v>1461</v>
      </c>
      <c r="P862">
        <v>3500</v>
      </c>
      <c r="Q862">
        <v>49000</v>
      </c>
      <c r="R862">
        <v>52500</v>
      </c>
      <c r="S862" s="3" t="s">
        <v>1405</v>
      </c>
      <c r="T862" s="3" t="s">
        <v>1407</v>
      </c>
      <c r="U862" s="3" t="s">
        <v>1405</v>
      </c>
      <c r="V862" s="3" t="s">
        <v>1407</v>
      </c>
      <c r="W862" s="3" t="s">
        <v>1405</v>
      </c>
      <c r="X862" s="3" t="s">
        <v>1405</v>
      </c>
      <c r="Y862" s="3" t="s">
        <v>1405</v>
      </c>
      <c r="AE862" s="3" t="s">
        <v>1407</v>
      </c>
      <c r="AR862" s="3" t="s">
        <v>1405</v>
      </c>
      <c r="AS862" s="3" t="s">
        <v>1405</v>
      </c>
      <c r="AT862" s="3" t="s">
        <v>1405</v>
      </c>
      <c r="AV862" s="3" t="s">
        <v>1405</v>
      </c>
      <c r="BD862" s="3" t="s">
        <v>1405</v>
      </c>
      <c r="BK862" s="3" t="s">
        <v>1407</v>
      </c>
      <c r="BU862" s="3" t="str">
        <f t="shared" si="209"/>
        <v/>
      </c>
      <c r="BV862" s="3" t="str">
        <f t="shared" si="209"/>
        <v>90. IMPORT THE CHEMICAL</v>
      </c>
      <c r="BW862" s="3" t="str">
        <f t="shared" si="208"/>
        <v/>
      </c>
      <c r="BX862" s="3" t="str">
        <f t="shared" si="208"/>
        <v>92. SALE OR DISTRIBUTION OF THE CHEMICAL</v>
      </c>
      <c r="BY862" s="3" t="str">
        <f t="shared" si="208"/>
        <v/>
      </c>
      <c r="BZ862" s="3" t="str">
        <f t="shared" si="208"/>
        <v/>
      </c>
      <c r="CA862" s="3" t="str">
        <f t="shared" si="208"/>
        <v/>
      </c>
      <c r="CB862" s="3" t="str">
        <f t="shared" ref="CB862:CK890" si="213">IF(Z862="Yes", CB$1,"")</f>
        <v/>
      </c>
      <c r="CC862" s="3" t="str">
        <f t="shared" si="213"/>
        <v/>
      </c>
      <c r="CD862" s="3" t="str">
        <f t="shared" si="213"/>
        <v/>
      </c>
      <c r="CE862" s="3" t="str">
        <f t="shared" si="213"/>
        <v/>
      </c>
      <c r="CF862" s="3" t="str">
        <f t="shared" si="213"/>
        <v/>
      </c>
      <c r="CG862" s="3" t="str">
        <f t="shared" si="206"/>
        <v>101. ADDED AS A FORMULATION COMPONENT</v>
      </c>
      <c r="CH862" s="3" t="str">
        <f t="shared" si="206"/>
        <v/>
      </c>
      <c r="CI862" s="3" t="str">
        <f t="shared" si="206"/>
        <v/>
      </c>
      <c r="CJ862" s="3" t="str">
        <f t="shared" si="206"/>
        <v/>
      </c>
      <c r="CK862" s="3" t="str">
        <f t="shared" si="206"/>
        <v/>
      </c>
      <c r="CL862" s="3" t="str">
        <f t="shared" si="206"/>
        <v/>
      </c>
      <c r="CM862" s="3" t="str">
        <f t="shared" si="206"/>
        <v/>
      </c>
      <c r="CN862" s="3" t="str">
        <f t="shared" si="206"/>
        <v/>
      </c>
      <c r="CO862" s="3" t="str">
        <f t="shared" si="210"/>
        <v/>
      </c>
      <c r="CP862" s="3" t="str">
        <f t="shared" si="210"/>
        <v/>
      </c>
      <c r="CQ862" s="3" t="str">
        <f t="shared" si="210"/>
        <v/>
      </c>
      <c r="CR862" s="3" t="str">
        <f t="shared" si="210"/>
        <v/>
      </c>
      <c r="CS862" s="3" t="str">
        <f t="shared" si="210"/>
        <v/>
      </c>
      <c r="CT862" s="3" t="str">
        <f t="shared" si="210"/>
        <v/>
      </c>
      <c r="CU862" s="3" t="str">
        <f t="shared" si="211"/>
        <v/>
      </c>
      <c r="CV862" s="3" t="str">
        <f t="shared" si="211"/>
        <v/>
      </c>
      <c r="CW862" s="3" t="str">
        <f t="shared" si="211"/>
        <v/>
      </c>
      <c r="CX862" s="3" t="str">
        <f t="shared" si="211"/>
        <v/>
      </c>
      <c r="CY862" s="3" t="str">
        <f t="shared" si="211"/>
        <v/>
      </c>
      <c r="CZ862" s="3" t="str">
        <f t="shared" si="211"/>
        <v/>
      </c>
      <c r="DA862" s="3" t="str">
        <f t="shared" si="211"/>
        <v/>
      </c>
      <c r="DB862" s="3" t="str">
        <f t="shared" si="211"/>
        <v/>
      </c>
      <c r="DC862" s="3" t="str">
        <f t="shared" si="211"/>
        <v/>
      </c>
      <c r="DD862" s="3" t="str">
        <f t="shared" si="204"/>
        <v/>
      </c>
      <c r="DE862" s="3" t="str">
        <f t="shared" si="204"/>
        <v/>
      </c>
      <c r="DF862" s="3" t="str">
        <f t="shared" si="204"/>
        <v/>
      </c>
      <c r="DG862" s="3" t="str">
        <f t="shared" si="203"/>
        <v/>
      </c>
      <c r="DH862" s="3" t="str">
        <f t="shared" si="203"/>
        <v/>
      </c>
      <c r="DI862" s="3" t="str">
        <f t="shared" si="203"/>
        <v/>
      </c>
      <c r="DJ862" s="3" t="str">
        <f t="shared" si="202"/>
        <v/>
      </c>
      <c r="DK862" s="3" t="str">
        <f t="shared" si="202"/>
        <v/>
      </c>
      <c r="DL862" s="3" t="str">
        <f t="shared" si="202"/>
        <v/>
      </c>
      <c r="DM862" s="3" t="str">
        <f t="shared" si="202"/>
        <v>133. ANCILLARY OR OTHER USE</v>
      </c>
      <c r="DN862" s="3" t="str">
        <f t="shared" si="202"/>
        <v/>
      </c>
      <c r="DO862" s="3" t="str">
        <f t="shared" si="202"/>
        <v/>
      </c>
      <c r="DP862" s="3" t="str">
        <f t="shared" si="202"/>
        <v/>
      </c>
      <c r="DQ862" s="3" t="str">
        <f t="shared" si="212"/>
        <v/>
      </c>
      <c r="DR862" s="3" t="str">
        <f t="shared" si="212"/>
        <v/>
      </c>
      <c r="DS862" s="3" t="str">
        <f t="shared" si="212"/>
        <v/>
      </c>
      <c r="DT862" s="3" t="str">
        <f t="shared" si="212"/>
        <v/>
      </c>
      <c r="DU862" s="3" t="str">
        <f t="shared" si="212"/>
        <v/>
      </c>
      <c r="DV862" s="3" t="str">
        <f t="shared" si="212"/>
        <v/>
      </c>
    </row>
    <row r="863" spans="1:126" ht="105">
      <c r="A863" t="s">
        <v>115</v>
      </c>
      <c r="B863">
        <v>2018</v>
      </c>
      <c r="C863" t="s">
        <v>114</v>
      </c>
      <c r="D863">
        <v>106990</v>
      </c>
      <c r="E863" s="31">
        <v>1318217249857</v>
      </c>
      <c r="F863" t="s">
        <v>1136</v>
      </c>
      <c r="G863">
        <v>325110</v>
      </c>
      <c r="H863" t="s">
        <v>1137</v>
      </c>
      <c r="I863" t="s">
        <v>668</v>
      </c>
      <c r="J863" t="s">
        <v>339</v>
      </c>
      <c r="K863" t="s">
        <v>148</v>
      </c>
      <c r="L863">
        <v>77536</v>
      </c>
      <c r="M863" s="3" t="str">
        <f t="shared" si="207"/>
        <v>89. PRODUCE THE CHEMICAL, 92. SALE OR DISTRIBUTION OF THE CHEMICAL, 95. USED AS A REACTANT, 98. P103  INTERMEDIATES, 101. ADDED AS A FORMULATION COMPONENT, 113. P299  OTHER, 133. ANCILLARY OR OTHER USE, 137. Z304  FUEL</v>
      </c>
      <c r="N863" s="3" t="s">
        <v>53</v>
      </c>
      <c r="O863" s="3" t="s">
        <v>1461</v>
      </c>
      <c r="P863">
        <v>4400</v>
      </c>
      <c r="Q863">
        <v>37000</v>
      </c>
      <c r="R863">
        <v>41400</v>
      </c>
      <c r="S863" s="3" t="s">
        <v>1407</v>
      </c>
      <c r="T863" s="3" t="s">
        <v>1405</v>
      </c>
      <c r="U863" s="3" t="s">
        <v>1405</v>
      </c>
      <c r="V863" s="3" t="s">
        <v>1407</v>
      </c>
      <c r="W863" s="3" t="s">
        <v>1405</v>
      </c>
      <c r="X863" s="3" t="s">
        <v>1405</v>
      </c>
      <c r="Y863" s="3" t="s">
        <v>1407</v>
      </c>
      <c r="Z863" s="3" t="s">
        <v>1405</v>
      </c>
      <c r="AA863" s="3" t="s">
        <v>1405</v>
      </c>
      <c r="AB863" s="3" t="s">
        <v>1407</v>
      </c>
      <c r="AC863" s="3" t="s">
        <v>1405</v>
      </c>
      <c r="AD863" s="3" t="s">
        <v>1405</v>
      </c>
      <c r="AE863" s="3" t="s">
        <v>1407</v>
      </c>
      <c r="AF863" s="3" t="s">
        <v>1405</v>
      </c>
      <c r="AG863" s="3" t="s">
        <v>1405</v>
      </c>
      <c r="AH863" s="3" t="s">
        <v>1405</v>
      </c>
      <c r="AI863" s="3" t="s">
        <v>1405</v>
      </c>
      <c r="AJ863" s="3" t="s">
        <v>1405</v>
      </c>
      <c r="AK863" s="3" t="s">
        <v>1405</v>
      </c>
      <c r="AL863" s="3" t="s">
        <v>1405</v>
      </c>
      <c r="AM863" s="3" t="s">
        <v>1405</v>
      </c>
      <c r="AN863" s="3" t="s">
        <v>1405</v>
      </c>
      <c r="AO863" s="3" t="s">
        <v>1405</v>
      </c>
      <c r="AP863" s="3" t="s">
        <v>1405</v>
      </c>
      <c r="AQ863" s="3" t="s">
        <v>1407</v>
      </c>
      <c r="AR863" s="3" t="s">
        <v>1405</v>
      </c>
      <c r="AS863" s="3" t="s">
        <v>1405</v>
      </c>
      <c r="AT863" s="3" t="s">
        <v>1405</v>
      </c>
      <c r="AU863" s="3" t="s">
        <v>1405</v>
      </c>
      <c r="AV863" s="3" t="s">
        <v>1405</v>
      </c>
      <c r="AW863" s="3" t="s">
        <v>1405</v>
      </c>
      <c r="AX863" s="3" t="s">
        <v>1405</v>
      </c>
      <c r="AY863" s="3" t="s">
        <v>1405</v>
      </c>
      <c r="AZ863" s="3" t="s">
        <v>1405</v>
      </c>
      <c r="BA863" s="3" t="s">
        <v>1405</v>
      </c>
      <c r="BB863" s="3" t="s">
        <v>1405</v>
      </c>
      <c r="BC863" s="3" t="s">
        <v>1405</v>
      </c>
      <c r="BD863" s="3" t="s">
        <v>1405</v>
      </c>
      <c r="BE863" s="3" t="s">
        <v>1405</v>
      </c>
      <c r="BF863" s="3" t="s">
        <v>1405</v>
      </c>
      <c r="BG863" s="3" t="s">
        <v>1405</v>
      </c>
      <c r="BH863" s="3" t="s">
        <v>1405</v>
      </c>
      <c r="BI863" s="3" t="s">
        <v>1405</v>
      </c>
      <c r="BJ863" s="3" t="s">
        <v>1405</v>
      </c>
      <c r="BK863" s="3" t="s">
        <v>1407</v>
      </c>
      <c r="BL863" s="3" t="s">
        <v>1405</v>
      </c>
      <c r="BM863" s="3" t="s">
        <v>1405</v>
      </c>
      <c r="BN863" s="3" t="s">
        <v>1405</v>
      </c>
      <c r="BO863" s="3" t="s">
        <v>1407</v>
      </c>
      <c r="BP863" s="3" t="s">
        <v>1405</v>
      </c>
      <c r="BQ863" s="3" t="s">
        <v>1405</v>
      </c>
      <c r="BR863" s="3" t="s">
        <v>1405</v>
      </c>
      <c r="BS863" s="3" t="s">
        <v>1405</v>
      </c>
      <c r="BT863" s="3" t="s">
        <v>1405</v>
      </c>
      <c r="BU863" s="3" t="str">
        <f t="shared" si="209"/>
        <v>89. PRODUCE THE CHEMICAL</v>
      </c>
      <c r="BV863" s="3" t="str">
        <f t="shared" si="209"/>
        <v/>
      </c>
      <c r="BW863" s="3" t="str">
        <f t="shared" si="209"/>
        <v/>
      </c>
      <c r="BX863" s="3" t="str">
        <f t="shared" si="209"/>
        <v>92. SALE OR DISTRIBUTION OF THE CHEMICAL</v>
      </c>
      <c r="BY863" s="3" t="str">
        <f t="shared" si="209"/>
        <v/>
      </c>
      <c r="BZ863" s="3" t="str">
        <f t="shared" si="209"/>
        <v/>
      </c>
      <c r="CA863" s="3" t="str">
        <f t="shared" si="209"/>
        <v>95. USED AS A REACTANT</v>
      </c>
      <c r="CB863" s="3" t="str">
        <f t="shared" si="213"/>
        <v/>
      </c>
      <c r="CC863" s="3" t="str">
        <f t="shared" si="213"/>
        <v/>
      </c>
      <c r="CD863" s="3" t="str">
        <f t="shared" si="213"/>
        <v>98. P103  INTERMEDIATES</v>
      </c>
      <c r="CE863" s="3" t="str">
        <f t="shared" si="213"/>
        <v/>
      </c>
      <c r="CF863" s="3" t="str">
        <f t="shared" si="213"/>
        <v/>
      </c>
      <c r="CG863" s="3" t="str">
        <f t="shared" si="206"/>
        <v>101. ADDED AS A FORMULATION COMPONENT</v>
      </c>
      <c r="CH863" s="3" t="str">
        <f t="shared" si="206"/>
        <v/>
      </c>
      <c r="CI863" s="3" t="str">
        <f t="shared" si="206"/>
        <v/>
      </c>
      <c r="CJ863" s="3" t="str">
        <f t="shared" si="206"/>
        <v/>
      </c>
      <c r="CK863" s="3" t="str">
        <f t="shared" si="206"/>
        <v/>
      </c>
      <c r="CL863" s="3" t="str">
        <f t="shared" si="206"/>
        <v/>
      </c>
      <c r="CM863" s="3" t="str">
        <f t="shared" si="206"/>
        <v/>
      </c>
      <c r="CN863" s="3" t="str">
        <f t="shared" si="206"/>
        <v/>
      </c>
      <c r="CO863" s="3" t="str">
        <f t="shared" si="210"/>
        <v/>
      </c>
      <c r="CP863" s="3" t="str">
        <f t="shared" si="210"/>
        <v/>
      </c>
      <c r="CQ863" s="3" t="str">
        <f t="shared" si="210"/>
        <v/>
      </c>
      <c r="CR863" s="3" t="str">
        <f t="shared" si="210"/>
        <v/>
      </c>
      <c r="CS863" s="3" t="str">
        <f t="shared" si="210"/>
        <v>113. P299  OTHER</v>
      </c>
      <c r="CT863" s="3" t="str">
        <f t="shared" si="210"/>
        <v/>
      </c>
      <c r="CU863" s="3" t="str">
        <f t="shared" si="211"/>
        <v/>
      </c>
      <c r="CV863" s="3" t="str">
        <f t="shared" si="211"/>
        <v/>
      </c>
      <c r="CW863" s="3" t="str">
        <f t="shared" si="211"/>
        <v/>
      </c>
      <c r="CX863" s="3" t="str">
        <f t="shared" si="211"/>
        <v/>
      </c>
      <c r="CY863" s="3" t="str">
        <f t="shared" si="211"/>
        <v/>
      </c>
      <c r="CZ863" s="3" t="str">
        <f t="shared" si="211"/>
        <v/>
      </c>
      <c r="DA863" s="3" t="str">
        <f t="shared" si="211"/>
        <v/>
      </c>
      <c r="DB863" s="3" t="str">
        <f t="shared" si="211"/>
        <v/>
      </c>
      <c r="DC863" s="3" t="str">
        <f t="shared" si="211"/>
        <v/>
      </c>
      <c r="DD863" s="3" t="str">
        <f t="shared" si="204"/>
        <v/>
      </c>
      <c r="DE863" s="3" t="str">
        <f t="shared" si="204"/>
        <v/>
      </c>
      <c r="DF863" s="3" t="str">
        <f t="shared" si="204"/>
        <v/>
      </c>
      <c r="DG863" s="3" t="str">
        <f t="shared" si="203"/>
        <v/>
      </c>
      <c r="DH863" s="3" t="str">
        <f t="shared" si="203"/>
        <v/>
      </c>
      <c r="DI863" s="3" t="str">
        <f t="shared" si="203"/>
        <v/>
      </c>
      <c r="DJ863" s="3" t="str">
        <f t="shared" si="202"/>
        <v/>
      </c>
      <c r="DK863" s="3" t="str">
        <f t="shared" si="202"/>
        <v/>
      </c>
      <c r="DL863" s="3" t="str">
        <f t="shared" si="202"/>
        <v/>
      </c>
      <c r="DM863" s="3" t="str">
        <f t="shared" si="202"/>
        <v>133. ANCILLARY OR OTHER USE</v>
      </c>
      <c r="DN863" s="3" t="str">
        <f t="shared" si="202"/>
        <v/>
      </c>
      <c r="DO863" s="3" t="str">
        <f t="shared" si="202"/>
        <v/>
      </c>
      <c r="DP863" s="3" t="str">
        <f t="shared" si="202"/>
        <v/>
      </c>
      <c r="DQ863" s="3" t="str">
        <f t="shared" si="212"/>
        <v>137. Z304  FUEL</v>
      </c>
      <c r="DR863" s="3" t="str">
        <f t="shared" si="212"/>
        <v/>
      </c>
      <c r="DS863" s="3" t="str">
        <f t="shared" si="212"/>
        <v/>
      </c>
      <c r="DT863" s="3" t="str">
        <f t="shared" si="212"/>
        <v/>
      </c>
      <c r="DU863" s="3" t="str">
        <f t="shared" si="212"/>
        <v/>
      </c>
      <c r="DV863" s="3" t="str">
        <f t="shared" si="212"/>
        <v/>
      </c>
    </row>
    <row r="864" spans="1:126" ht="105">
      <c r="A864" t="s">
        <v>115</v>
      </c>
      <c r="B864">
        <v>2019</v>
      </c>
      <c r="C864" t="s">
        <v>114</v>
      </c>
      <c r="D864">
        <v>106990</v>
      </c>
      <c r="E864" s="31">
        <v>1319218028138</v>
      </c>
      <c r="F864" t="s">
        <v>1136</v>
      </c>
      <c r="G864">
        <v>325110</v>
      </c>
      <c r="H864" t="s">
        <v>1137</v>
      </c>
      <c r="I864" t="s">
        <v>668</v>
      </c>
      <c r="J864" t="s">
        <v>339</v>
      </c>
      <c r="K864" t="s">
        <v>148</v>
      </c>
      <c r="L864">
        <v>77536</v>
      </c>
      <c r="M864" s="3" t="str">
        <f t="shared" si="207"/>
        <v>89. PRODUCE THE CHEMICAL, 92. SALE OR DISTRIBUTION OF THE CHEMICAL, 95. USED AS A REACTANT, 98. P103  INTERMEDIATES, 101. ADDED AS A FORMULATION COMPONENT, 113. P299  OTHER, 133. ANCILLARY OR OTHER USE, 137. Z304  FUEL</v>
      </c>
      <c r="N864" s="3" t="s">
        <v>53</v>
      </c>
      <c r="O864" s="3" t="s">
        <v>1461</v>
      </c>
      <c r="P864">
        <v>5400</v>
      </c>
      <c r="Q864">
        <v>37000</v>
      </c>
      <c r="R864">
        <v>42400</v>
      </c>
      <c r="S864" s="3" t="s">
        <v>1407</v>
      </c>
      <c r="T864" s="3" t="s">
        <v>1405</v>
      </c>
      <c r="U864" s="3" t="s">
        <v>1405</v>
      </c>
      <c r="V864" s="3" t="s">
        <v>1407</v>
      </c>
      <c r="W864" s="3" t="s">
        <v>1405</v>
      </c>
      <c r="X864" s="3" t="s">
        <v>1405</v>
      </c>
      <c r="Y864" s="3" t="s">
        <v>1407</v>
      </c>
      <c r="Z864" s="3" t="s">
        <v>1405</v>
      </c>
      <c r="AA864" s="3" t="s">
        <v>1405</v>
      </c>
      <c r="AB864" s="3" t="s">
        <v>1407</v>
      </c>
      <c r="AC864" s="3" t="s">
        <v>1405</v>
      </c>
      <c r="AD864" s="3" t="s">
        <v>1405</v>
      </c>
      <c r="AE864" s="3" t="s">
        <v>1407</v>
      </c>
      <c r="AF864" s="3" t="s">
        <v>1405</v>
      </c>
      <c r="AG864" s="3" t="s">
        <v>1405</v>
      </c>
      <c r="AH864" s="3" t="s">
        <v>1405</v>
      </c>
      <c r="AI864" s="3" t="s">
        <v>1405</v>
      </c>
      <c r="AJ864" s="3" t="s">
        <v>1405</v>
      </c>
      <c r="AK864" s="3" t="s">
        <v>1405</v>
      </c>
      <c r="AL864" s="3" t="s">
        <v>1405</v>
      </c>
      <c r="AM864" s="3" t="s">
        <v>1405</v>
      </c>
      <c r="AN864" s="3" t="s">
        <v>1405</v>
      </c>
      <c r="AO864" s="3" t="s">
        <v>1405</v>
      </c>
      <c r="AP864" s="3" t="s">
        <v>1405</v>
      </c>
      <c r="AQ864" s="3" t="s">
        <v>1407</v>
      </c>
      <c r="AR864" s="3" t="s">
        <v>1405</v>
      </c>
      <c r="AS864" s="3" t="s">
        <v>1405</v>
      </c>
      <c r="AT864" s="3" t="s">
        <v>1405</v>
      </c>
      <c r="AU864" s="3" t="s">
        <v>1405</v>
      </c>
      <c r="AV864" s="3" t="s">
        <v>1405</v>
      </c>
      <c r="AW864" s="3" t="s">
        <v>1405</v>
      </c>
      <c r="AX864" s="3" t="s">
        <v>1405</v>
      </c>
      <c r="AY864" s="3" t="s">
        <v>1405</v>
      </c>
      <c r="AZ864" s="3" t="s">
        <v>1405</v>
      </c>
      <c r="BA864" s="3" t="s">
        <v>1405</v>
      </c>
      <c r="BB864" s="3" t="s">
        <v>1405</v>
      </c>
      <c r="BC864" s="3" t="s">
        <v>1405</v>
      </c>
      <c r="BD864" s="3" t="s">
        <v>1405</v>
      </c>
      <c r="BE864" s="3" t="s">
        <v>1405</v>
      </c>
      <c r="BF864" s="3" t="s">
        <v>1405</v>
      </c>
      <c r="BG864" s="3" t="s">
        <v>1405</v>
      </c>
      <c r="BH864" s="3" t="s">
        <v>1405</v>
      </c>
      <c r="BI864" s="3" t="s">
        <v>1405</v>
      </c>
      <c r="BJ864" s="3" t="s">
        <v>1405</v>
      </c>
      <c r="BK864" s="3" t="s">
        <v>1407</v>
      </c>
      <c r="BL864" s="3" t="s">
        <v>1405</v>
      </c>
      <c r="BM864" s="3" t="s">
        <v>1405</v>
      </c>
      <c r="BN864" s="3" t="s">
        <v>1405</v>
      </c>
      <c r="BO864" s="3" t="s">
        <v>1407</v>
      </c>
      <c r="BP864" s="3" t="s">
        <v>1405</v>
      </c>
      <c r="BQ864" s="3" t="s">
        <v>1405</v>
      </c>
      <c r="BR864" s="3" t="s">
        <v>1405</v>
      </c>
      <c r="BS864" s="3" t="s">
        <v>1405</v>
      </c>
      <c r="BT864" s="3" t="s">
        <v>1405</v>
      </c>
      <c r="BU864" s="3" t="str">
        <f t="shared" si="209"/>
        <v>89. PRODUCE THE CHEMICAL</v>
      </c>
      <c r="BV864" s="3" t="str">
        <f t="shared" si="209"/>
        <v/>
      </c>
      <c r="BW864" s="3" t="str">
        <f t="shared" si="209"/>
        <v/>
      </c>
      <c r="BX864" s="3" t="str">
        <f t="shared" si="209"/>
        <v>92. SALE OR DISTRIBUTION OF THE CHEMICAL</v>
      </c>
      <c r="BY864" s="3" t="str">
        <f t="shared" si="209"/>
        <v/>
      </c>
      <c r="BZ864" s="3" t="str">
        <f t="shared" si="209"/>
        <v/>
      </c>
      <c r="CA864" s="3" t="str">
        <f t="shared" si="209"/>
        <v>95. USED AS A REACTANT</v>
      </c>
      <c r="CB864" s="3" t="str">
        <f t="shared" si="213"/>
        <v/>
      </c>
      <c r="CC864" s="3" t="str">
        <f t="shared" si="213"/>
        <v/>
      </c>
      <c r="CD864" s="3" t="str">
        <f t="shared" si="213"/>
        <v>98. P103  INTERMEDIATES</v>
      </c>
      <c r="CE864" s="3" t="str">
        <f t="shared" si="213"/>
        <v/>
      </c>
      <c r="CF864" s="3" t="str">
        <f t="shared" si="213"/>
        <v/>
      </c>
      <c r="CG864" s="3" t="str">
        <f t="shared" si="206"/>
        <v>101. ADDED AS A FORMULATION COMPONENT</v>
      </c>
      <c r="CH864" s="3" t="str">
        <f t="shared" si="206"/>
        <v/>
      </c>
      <c r="CI864" s="3" t="str">
        <f t="shared" si="206"/>
        <v/>
      </c>
      <c r="CJ864" s="3" t="str">
        <f t="shared" si="206"/>
        <v/>
      </c>
      <c r="CK864" s="3" t="str">
        <f t="shared" si="206"/>
        <v/>
      </c>
      <c r="CL864" s="3" t="str">
        <f t="shared" ref="CL864:CV910" si="214">IF(AJ864="Yes", CL$1,"")</f>
        <v/>
      </c>
      <c r="CM864" s="3" t="str">
        <f t="shared" si="214"/>
        <v/>
      </c>
      <c r="CN864" s="3" t="str">
        <f t="shared" si="214"/>
        <v/>
      </c>
      <c r="CO864" s="3" t="str">
        <f t="shared" si="210"/>
        <v/>
      </c>
      <c r="CP864" s="3" t="str">
        <f t="shared" si="210"/>
        <v/>
      </c>
      <c r="CQ864" s="3" t="str">
        <f t="shared" si="210"/>
        <v/>
      </c>
      <c r="CR864" s="3" t="str">
        <f t="shared" si="210"/>
        <v/>
      </c>
      <c r="CS864" s="3" t="str">
        <f t="shared" si="210"/>
        <v>113. P299  OTHER</v>
      </c>
      <c r="CT864" s="3" t="str">
        <f t="shared" si="210"/>
        <v/>
      </c>
      <c r="CU864" s="3" t="str">
        <f t="shared" si="211"/>
        <v/>
      </c>
      <c r="CV864" s="3" t="str">
        <f t="shared" si="211"/>
        <v/>
      </c>
      <c r="CW864" s="3" t="str">
        <f t="shared" si="211"/>
        <v/>
      </c>
      <c r="CX864" s="3" t="str">
        <f t="shared" si="211"/>
        <v/>
      </c>
      <c r="CY864" s="3" t="str">
        <f t="shared" si="211"/>
        <v/>
      </c>
      <c r="CZ864" s="3" t="str">
        <f t="shared" si="211"/>
        <v/>
      </c>
      <c r="DA864" s="3" t="str">
        <f t="shared" si="211"/>
        <v/>
      </c>
      <c r="DB864" s="3" t="str">
        <f t="shared" si="211"/>
        <v/>
      </c>
      <c r="DC864" s="3" t="str">
        <f t="shared" si="211"/>
        <v/>
      </c>
      <c r="DD864" s="3" t="str">
        <f t="shared" si="204"/>
        <v/>
      </c>
      <c r="DE864" s="3" t="str">
        <f t="shared" si="204"/>
        <v/>
      </c>
      <c r="DF864" s="3" t="str">
        <f t="shared" si="204"/>
        <v/>
      </c>
      <c r="DG864" s="3" t="str">
        <f t="shared" si="203"/>
        <v/>
      </c>
      <c r="DH864" s="3" t="str">
        <f t="shared" si="203"/>
        <v/>
      </c>
      <c r="DI864" s="3" t="str">
        <f t="shared" si="203"/>
        <v/>
      </c>
      <c r="DJ864" s="3" t="str">
        <f t="shared" si="202"/>
        <v/>
      </c>
      <c r="DK864" s="3" t="str">
        <f t="shared" si="202"/>
        <v/>
      </c>
      <c r="DL864" s="3" t="str">
        <f t="shared" si="202"/>
        <v/>
      </c>
      <c r="DM864" s="3" t="str">
        <f t="shared" si="202"/>
        <v>133. ANCILLARY OR OTHER USE</v>
      </c>
      <c r="DN864" s="3" t="str">
        <f t="shared" si="202"/>
        <v/>
      </c>
      <c r="DO864" s="3" t="str">
        <f t="shared" si="202"/>
        <v/>
      </c>
      <c r="DP864" s="3" t="str">
        <f t="shared" si="202"/>
        <v/>
      </c>
      <c r="DQ864" s="3" t="str">
        <f t="shared" si="212"/>
        <v>137. Z304  FUEL</v>
      </c>
      <c r="DR864" s="3" t="str">
        <f t="shared" si="212"/>
        <v/>
      </c>
      <c r="DS864" s="3" t="str">
        <f t="shared" si="212"/>
        <v/>
      </c>
      <c r="DT864" s="3" t="str">
        <f t="shared" si="212"/>
        <v/>
      </c>
      <c r="DU864" s="3" t="str">
        <f t="shared" si="212"/>
        <v/>
      </c>
      <c r="DV864" s="3" t="str">
        <f t="shared" si="212"/>
        <v/>
      </c>
    </row>
    <row r="865" spans="1:126" ht="105">
      <c r="A865" t="s">
        <v>115</v>
      </c>
      <c r="B865">
        <v>2020</v>
      </c>
      <c r="C865" t="s">
        <v>114</v>
      </c>
      <c r="D865">
        <v>106990</v>
      </c>
      <c r="E865" s="31">
        <v>1320219030210</v>
      </c>
      <c r="F865" t="s">
        <v>1136</v>
      </c>
      <c r="G865">
        <v>325110</v>
      </c>
      <c r="H865" t="s">
        <v>1137</v>
      </c>
      <c r="I865" t="s">
        <v>668</v>
      </c>
      <c r="J865" t="s">
        <v>339</v>
      </c>
      <c r="K865" t="s">
        <v>148</v>
      </c>
      <c r="L865">
        <v>77536</v>
      </c>
      <c r="M865" s="3" t="str">
        <f t="shared" si="207"/>
        <v>89. PRODUCE THE CHEMICAL, 91. ON-SITE USE OF THE CHEMICAL, 92. SALE OR DISTRIBUTION OF THE CHEMICAL, 101. ADDED AS A FORMULATION COMPONENT, 113. P299  OTHER, 118. USED AS A CHEMICAL PROCESSING AID, 125. Z199  OTHER</v>
      </c>
      <c r="N865" s="3" t="s">
        <v>53</v>
      </c>
      <c r="O865" s="3" t="s">
        <v>1461</v>
      </c>
      <c r="P865">
        <v>4300</v>
      </c>
      <c r="Q865">
        <v>17000</v>
      </c>
      <c r="R865">
        <v>21300</v>
      </c>
      <c r="S865" s="3" t="s">
        <v>1407</v>
      </c>
      <c r="T865" s="3" t="s">
        <v>1405</v>
      </c>
      <c r="U865" s="3" t="s">
        <v>1407</v>
      </c>
      <c r="V865" s="3" t="s">
        <v>1407</v>
      </c>
      <c r="W865" s="3" t="s">
        <v>1405</v>
      </c>
      <c r="X865" s="3" t="s">
        <v>1405</v>
      </c>
      <c r="Y865" s="3" t="s">
        <v>1405</v>
      </c>
      <c r="Z865" s="3" t="s">
        <v>1405</v>
      </c>
      <c r="AA865" s="3" t="s">
        <v>1405</v>
      </c>
      <c r="AB865" s="3" t="s">
        <v>1405</v>
      </c>
      <c r="AC865" s="3" t="s">
        <v>1405</v>
      </c>
      <c r="AD865" s="3" t="s">
        <v>1405</v>
      </c>
      <c r="AE865" s="3" t="s">
        <v>1407</v>
      </c>
      <c r="AF865" s="3" t="s">
        <v>1405</v>
      </c>
      <c r="AG865" s="3" t="s">
        <v>1405</v>
      </c>
      <c r="AH865" s="3" t="s">
        <v>1405</v>
      </c>
      <c r="AI865" s="3" t="s">
        <v>1405</v>
      </c>
      <c r="AJ865" s="3" t="s">
        <v>1405</v>
      </c>
      <c r="AK865" s="3" t="s">
        <v>1405</v>
      </c>
      <c r="AL865" s="3" t="s">
        <v>1405</v>
      </c>
      <c r="AM865" s="3" t="s">
        <v>1405</v>
      </c>
      <c r="AN865" s="3" t="s">
        <v>1405</v>
      </c>
      <c r="AO865" s="3" t="s">
        <v>1405</v>
      </c>
      <c r="AP865" s="3" t="s">
        <v>1405</v>
      </c>
      <c r="AQ865" s="3" t="s">
        <v>1407</v>
      </c>
      <c r="AR865" s="3" t="s">
        <v>1405</v>
      </c>
      <c r="AS865" s="3" t="s">
        <v>1405</v>
      </c>
      <c r="AT865" s="3" t="s">
        <v>1405</v>
      </c>
      <c r="AU865" s="3" t="s">
        <v>1405</v>
      </c>
      <c r="AV865" s="3" t="s">
        <v>1407</v>
      </c>
      <c r="AW865" s="3" t="s">
        <v>1405</v>
      </c>
      <c r="AX865" s="3" t="s">
        <v>1405</v>
      </c>
      <c r="AY865" s="3" t="s">
        <v>1405</v>
      </c>
      <c r="AZ865" s="3" t="s">
        <v>1405</v>
      </c>
      <c r="BA865" s="3" t="s">
        <v>1405</v>
      </c>
      <c r="BB865" s="3" t="s">
        <v>1405</v>
      </c>
      <c r="BC865" s="3" t="s">
        <v>1407</v>
      </c>
      <c r="BD865" s="3" t="s">
        <v>1405</v>
      </c>
      <c r="BE865" s="3" t="s">
        <v>1405</v>
      </c>
      <c r="BF865" s="3" t="s">
        <v>1405</v>
      </c>
      <c r="BG865" s="3" t="s">
        <v>1405</v>
      </c>
      <c r="BH865" s="3" t="s">
        <v>1405</v>
      </c>
      <c r="BI865" s="3" t="s">
        <v>1405</v>
      </c>
      <c r="BJ865" s="3" t="s">
        <v>1405</v>
      </c>
      <c r="BK865" s="3" t="s">
        <v>1405</v>
      </c>
      <c r="BL865" s="3" t="s">
        <v>1405</v>
      </c>
      <c r="BM865" s="3" t="s">
        <v>1405</v>
      </c>
      <c r="BN865" s="3" t="s">
        <v>1405</v>
      </c>
      <c r="BO865" s="3" t="s">
        <v>1405</v>
      </c>
      <c r="BP865" s="3" t="s">
        <v>1405</v>
      </c>
      <c r="BQ865" s="3" t="s">
        <v>1405</v>
      </c>
      <c r="BR865" s="3" t="s">
        <v>1405</v>
      </c>
      <c r="BS865" s="3" t="s">
        <v>1405</v>
      </c>
      <c r="BT865" s="3" t="s">
        <v>1405</v>
      </c>
      <c r="BU865" s="3" t="str">
        <f t="shared" si="209"/>
        <v>89. PRODUCE THE CHEMICAL</v>
      </c>
      <c r="BV865" s="3" t="str">
        <f t="shared" si="209"/>
        <v/>
      </c>
      <c r="BW865" s="3" t="str">
        <f t="shared" si="209"/>
        <v>91. ON-SITE USE OF THE CHEMICAL</v>
      </c>
      <c r="BX865" s="3" t="str">
        <f t="shared" si="209"/>
        <v>92. SALE OR DISTRIBUTION OF THE CHEMICAL</v>
      </c>
      <c r="BY865" s="3" t="str">
        <f t="shared" si="209"/>
        <v/>
      </c>
      <c r="BZ865" s="3" t="str">
        <f t="shared" si="209"/>
        <v/>
      </c>
      <c r="CA865" s="3" t="str">
        <f t="shared" si="209"/>
        <v/>
      </c>
      <c r="CB865" s="3" t="str">
        <f t="shared" si="213"/>
        <v/>
      </c>
      <c r="CC865" s="3" t="str">
        <f t="shared" si="213"/>
        <v/>
      </c>
      <c r="CD865" s="3" t="str">
        <f t="shared" si="213"/>
        <v/>
      </c>
      <c r="CE865" s="3" t="str">
        <f t="shared" si="213"/>
        <v/>
      </c>
      <c r="CF865" s="3" t="str">
        <f t="shared" si="213"/>
        <v/>
      </c>
      <c r="CG865" s="3" t="str">
        <f t="shared" si="213"/>
        <v>101. ADDED AS A FORMULATION COMPONENT</v>
      </c>
      <c r="CH865" s="3" t="str">
        <f t="shared" si="213"/>
        <v/>
      </c>
      <c r="CI865" s="3" t="str">
        <f t="shared" si="213"/>
        <v/>
      </c>
      <c r="CJ865" s="3" t="str">
        <f t="shared" si="213"/>
        <v/>
      </c>
      <c r="CK865" s="3" t="str">
        <f t="shared" si="213"/>
        <v/>
      </c>
      <c r="CL865" s="3" t="str">
        <f t="shared" si="214"/>
        <v/>
      </c>
      <c r="CM865" s="3" t="str">
        <f t="shared" si="214"/>
        <v/>
      </c>
      <c r="CN865" s="3" t="str">
        <f t="shared" si="214"/>
        <v/>
      </c>
      <c r="CO865" s="3" t="str">
        <f t="shared" si="210"/>
        <v/>
      </c>
      <c r="CP865" s="3" t="str">
        <f t="shared" si="210"/>
        <v/>
      </c>
      <c r="CQ865" s="3" t="str">
        <f t="shared" si="210"/>
        <v/>
      </c>
      <c r="CR865" s="3" t="str">
        <f t="shared" si="210"/>
        <v/>
      </c>
      <c r="CS865" s="3" t="str">
        <f t="shared" si="210"/>
        <v>113. P299  OTHER</v>
      </c>
      <c r="CT865" s="3" t="str">
        <f t="shared" si="210"/>
        <v/>
      </c>
      <c r="CU865" s="3" t="str">
        <f t="shared" si="211"/>
        <v/>
      </c>
      <c r="CV865" s="3" t="str">
        <f t="shared" si="211"/>
        <v/>
      </c>
      <c r="CW865" s="3" t="str">
        <f t="shared" si="211"/>
        <v/>
      </c>
      <c r="CX865" s="3" t="str">
        <f t="shared" si="211"/>
        <v>118. USED AS A CHEMICAL PROCESSING AID</v>
      </c>
      <c r="CY865" s="3" t="str">
        <f t="shared" si="211"/>
        <v/>
      </c>
      <c r="CZ865" s="3" t="str">
        <f t="shared" si="211"/>
        <v/>
      </c>
      <c r="DA865" s="3" t="str">
        <f t="shared" si="211"/>
        <v/>
      </c>
      <c r="DB865" s="3" t="str">
        <f t="shared" si="211"/>
        <v/>
      </c>
      <c r="DC865" s="3" t="str">
        <f t="shared" si="211"/>
        <v/>
      </c>
      <c r="DD865" s="3" t="str">
        <f t="shared" si="204"/>
        <v/>
      </c>
      <c r="DE865" s="3" t="str">
        <f t="shared" si="204"/>
        <v>125. Z199  OTHER</v>
      </c>
      <c r="DF865" s="3" t="str">
        <f t="shared" si="204"/>
        <v/>
      </c>
      <c r="DG865" s="3" t="str">
        <f t="shared" si="203"/>
        <v/>
      </c>
      <c r="DH865" s="3" t="str">
        <f t="shared" si="203"/>
        <v/>
      </c>
      <c r="DI865" s="3" t="str">
        <f t="shared" si="203"/>
        <v/>
      </c>
      <c r="DJ865" s="3" t="str">
        <f t="shared" si="202"/>
        <v/>
      </c>
      <c r="DK865" s="3" t="str">
        <f t="shared" si="202"/>
        <v/>
      </c>
      <c r="DL865" s="3" t="str">
        <f t="shared" si="202"/>
        <v/>
      </c>
      <c r="DM865" s="3" t="str">
        <f t="shared" si="202"/>
        <v/>
      </c>
      <c r="DN865" s="3" t="str">
        <f t="shared" si="202"/>
        <v/>
      </c>
      <c r="DO865" s="3" t="str">
        <f t="shared" si="202"/>
        <v/>
      </c>
      <c r="DP865" s="3" t="str">
        <f t="shared" si="202"/>
        <v/>
      </c>
      <c r="DQ865" s="3" t="str">
        <f t="shared" si="212"/>
        <v/>
      </c>
      <c r="DR865" s="3" t="str">
        <f t="shared" si="212"/>
        <v/>
      </c>
      <c r="DS865" s="3" t="str">
        <f t="shared" si="212"/>
        <v/>
      </c>
      <c r="DT865" s="3" t="str">
        <f t="shared" si="212"/>
        <v/>
      </c>
      <c r="DU865" s="3" t="str">
        <f t="shared" si="212"/>
        <v/>
      </c>
      <c r="DV865" s="3" t="str">
        <f t="shared" si="212"/>
        <v/>
      </c>
    </row>
    <row r="866" spans="1:126" ht="105">
      <c r="A866" t="s">
        <v>115</v>
      </c>
      <c r="B866">
        <v>2021</v>
      </c>
      <c r="C866" t="s">
        <v>114</v>
      </c>
      <c r="D866">
        <v>106990</v>
      </c>
      <c r="E866" s="31">
        <v>1321220274625</v>
      </c>
      <c r="F866" t="s">
        <v>1136</v>
      </c>
      <c r="G866">
        <v>325110</v>
      </c>
      <c r="H866" t="s">
        <v>1137</v>
      </c>
      <c r="I866" t="s">
        <v>668</v>
      </c>
      <c r="J866" t="s">
        <v>339</v>
      </c>
      <c r="K866" t="s">
        <v>148</v>
      </c>
      <c r="L866">
        <v>77536</v>
      </c>
      <c r="M866" s="3" t="str">
        <f t="shared" si="207"/>
        <v>89. PRODUCE THE CHEMICAL, 92. SALE OR DISTRIBUTION OF THE CHEMICAL, 95. USED AS A REACTANT, 98. P103  INTERMEDIATES, 101. ADDED AS A FORMULATION COMPONENT, 113. P299  OTHER, 133. ANCILLARY OR OTHER USE, 137. Z304  FUEL</v>
      </c>
      <c r="N866" s="3" t="s">
        <v>53</v>
      </c>
      <c r="O866" s="3" t="s">
        <v>1461</v>
      </c>
      <c r="P866">
        <v>5000</v>
      </c>
      <c r="Q866">
        <v>30000</v>
      </c>
      <c r="R866">
        <v>35000</v>
      </c>
      <c r="S866" s="3" t="s">
        <v>1407</v>
      </c>
      <c r="T866" s="3" t="s">
        <v>1405</v>
      </c>
      <c r="U866" s="3" t="s">
        <v>1405</v>
      </c>
      <c r="V866" s="3" t="s">
        <v>1407</v>
      </c>
      <c r="W866" s="3" t="s">
        <v>1405</v>
      </c>
      <c r="X866" s="3" t="s">
        <v>1405</v>
      </c>
      <c r="Y866" s="3" t="s">
        <v>1407</v>
      </c>
      <c r="Z866" s="3" t="s">
        <v>1405</v>
      </c>
      <c r="AA866" s="3" t="s">
        <v>1405</v>
      </c>
      <c r="AB866" s="3" t="s">
        <v>1407</v>
      </c>
      <c r="AC866" s="3" t="s">
        <v>1405</v>
      </c>
      <c r="AD866" s="3" t="s">
        <v>1405</v>
      </c>
      <c r="AE866" s="3" t="s">
        <v>1407</v>
      </c>
      <c r="AF866" s="3" t="s">
        <v>1405</v>
      </c>
      <c r="AG866" s="3" t="s">
        <v>1405</v>
      </c>
      <c r="AH866" s="3" t="s">
        <v>1405</v>
      </c>
      <c r="AI866" s="3" t="s">
        <v>1405</v>
      </c>
      <c r="AJ866" s="3" t="s">
        <v>1405</v>
      </c>
      <c r="AK866" s="3" t="s">
        <v>1405</v>
      </c>
      <c r="AL866" s="3" t="s">
        <v>1405</v>
      </c>
      <c r="AM866" s="3" t="s">
        <v>1405</v>
      </c>
      <c r="AN866" s="3" t="s">
        <v>1405</v>
      </c>
      <c r="AO866" s="3" t="s">
        <v>1405</v>
      </c>
      <c r="AP866" s="3" t="s">
        <v>1405</v>
      </c>
      <c r="AQ866" s="3" t="s">
        <v>1407</v>
      </c>
      <c r="AR866" s="3" t="s">
        <v>1405</v>
      </c>
      <c r="AS866" s="3" t="s">
        <v>1405</v>
      </c>
      <c r="AT866" s="3" t="s">
        <v>1405</v>
      </c>
      <c r="AU866" s="3" t="s">
        <v>1405</v>
      </c>
      <c r="AV866" s="3" t="s">
        <v>1405</v>
      </c>
      <c r="AW866" s="3" t="s">
        <v>1405</v>
      </c>
      <c r="AX866" s="3" t="s">
        <v>1405</v>
      </c>
      <c r="AY866" s="3" t="s">
        <v>1405</v>
      </c>
      <c r="AZ866" s="3" t="s">
        <v>1405</v>
      </c>
      <c r="BA866" s="3" t="s">
        <v>1405</v>
      </c>
      <c r="BB866" s="3" t="s">
        <v>1405</v>
      </c>
      <c r="BC866" s="3" t="s">
        <v>1405</v>
      </c>
      <c r="BD866" s="3" t="s">
        <v>1405</v>
      </c>
      <c r="BE866" s="3" t="s">
        <v>1405</v>
      </c>
      <c r="BF866" s="3" t="s">
        <v>1405</v>
      </c>
      <c r="BG866" s="3" t="s">
        <v>1405</v>
      </c>
      <c r="BH866" s="3" t="s">
        <v>1405</v>
      </c>
      <c r="BI866" s="3" t="s">
        <v>1405</v>
      </c>
      <c r="BJ866" s="3" t="s">
        <v>1405</v>
      </c>
      <c r="BK866" s="3" t="s">
        <v>1407</v>
      </c>
      <c r="BL866" s="3" t="s">
        <v>1405</v>
      </c>
      <c r="BM866" s="3" t="s">
        <v>1405</v>
      </c>
      <c r="BN866" s="3" t="s">
        <v>1405</v>
      </c>
      <c r="BO866" s="3" t="s">
        <v>1407</v>
      </c>
      <c r="BP866" s="3" t="s">
        <v>1405</v>
      </c>
      <c r="BQ866" s="3" t="s">
        <v>1405</v>
      </c>
      <c r="BR866" s="3" t="s">
        <v>1405</v>
      </c>
      <c r="BS866" s="3" t="s">
        <v>1405</v>
      </c>
      <c r="BT866" s="3" t="s">
        <v>1405</v>
      </c>
      <c r="BU866" s="3" t="str">
        <f t="shared" si="209"/>
        <v>89. PRODUCE THE CHEMICAL</v>
      </c>
      <c r="BV866" s="3" t="str">
        <f t="shared" si="209"/>
        <v/>
      </c>
      <c r="BW866" s="3" t="str">
        <f t="shared" si="209"/>
        <v/>
      </c>
      <c r="BX866" s="3" t="str">
        <f t="shared" si="209"/>
        <v>92. SALE OR DISTRIBUTION OF THE CHEMICAL</v>
      </c>
      <c r="BY866" s="3" t="str">
        <f t="shared" si="209"/>
        <v/>
      </c>
      <c r="BZ866" s="3" t="str">
        <f t="shared" si="209"/>
        <v/>
      </c>
      <c r="CA866" s="3" t="str">
        <f t="shared" si="209"/>
        <v>95. USED AS A REACTANT</v>
      </c>
      <c r="CB866" s="3" t="str">
        <f t="shared" si="213"/>
        <v/>
      </c>
      <c r="CC866" s="3" t="str">
        <f t="shared" si="213"/>
        <v/>
      </c>
      <c r="CD866" s="3" t="str">
        <f t="shared" si="213"/>
        <v>98. P103  INTERMEDIATES</v>
      </c>
      <c r="CE866" s="3" t="str">
        <f t="shared" si="213"/>
        <v/>
      </c>
      <c r="CF866" s="3" t="str">
        <f t="shared" si="213"/>
        <v/>
      </c>
      <c r="CG866" s="3" t="str">
        <f t="shared" si="213"/>
        <v>101. ADDED AS A FORMULATION COMPONENT</v>
      </c>
      <c r="CH866" s="3" t="str">
        <f t="shared" si="213"/>
        <v/>
      </c>
      <c r="CI866" s="3" t="str">
        <f t="shared" si="213"/>
        <v/>
      </c>
      <c r="CJ866" s="3" t="str">
        <f t="shared" si="213"/>
        <v/>
      </c>
      <c r="CK866" s="3" t="str">
        <f t="shared" si="213"/>
        <v/>
      </c>
      <c r="CL866" s="3" t="str">
        <f t="shared" si="214"/>
        <v/>
      </c>
      <c r="CM866" s="3" t="str">
        <f t="shared" si="214"/>
        <v/>
      </c>
      <c r="CN866" s="3" t="str">
        <f t="shared" si="214"/>
        <v/>
      </c>
      <c r="CO866" s="3" t="str">
        <f t="shared" si="210"/>
        <v/>
      </c>
      <c r="CP866" s="3" t="str">
        <f t="shared" si="210"/>
        <v/>
      </c>
      <c r="CQ866" s="3" t="str">
        <f t="shared" si="210"/>
        <v/>
      </c>
      <c r="CR866" s="3" t="str">
        <f t="shared" si="210"/>
        <v/>
      </c>
      <c r="CS866" s="3" t="str">
        <f t="shared" si="210"/>
        <v>113. P299  OTHER</v>
      </c>
      <c r="CT866" s="3" t="str">
        <f t="shared" si="210"/>
        <v/>
      </c>
      <c r="CU866" s="3" t="str">
        <f t="shared" si="211"/>
        <v/>
      </c>
      <c r="CV866" s="3" t="str">
        <f t="shared" si="211"/>
        <v/>
      </c>
      <c r="CW866" s="3" t="str">
        <f t="shared" si="211"/>
        <v/>
      </c>
      <c r="CX866" s="3" t="str">
        <f t="shared" si="211"/>
        <v/>
      </c>
      <c r="CY866" s="3" t="str">
        <f t="shared" si="211"/>
        <v/>
      </c>
      <c r="CZ866" s="3" t="str">
        <f t="shared" si="211"/>
        <v/>
      </c>
      <c r="DA866" s="3" t="str">
        <f t="shared" si="211"/>
        <v/>
      </c>
      <c r="DB866" s="3" t="str">
        <f t="shared" si="211"/>
        <v/>
      </c>
      <c r="DC866" s="3" t="str">
        <f t="shared" si="211"/>
        <v/>
      </c>
      <c r="DD866" s="3" t="str">
        <f t="shared" si="204"/>
        <v/>
      </c>
      <c r="DE866" s="3" t="str">
        <f t="shared" si="204"/>
        <v/>
      </c>
      <c r="DF866" s="3" t="str">
        <f t="shared" si="204"/>
        <v/>
      </c>
      <c r="DG866" s="3" t="str">
        <f t="shared" si="203"/>
        <v/>
      </c>
      <c r="DH866" s="3" t="str">
        <f t="shared" si="203"/>
        <v/>
      </c>
      <c r="DI866" s="3" t="str">
        <f t="shared" si="203"/>
        <v/>
      </c>
      <c r="DJ866" s="3" t="str">
        <f t="shared" si="202"/>
        <v/>
      </c>
      <c r="DK866" s="3" t="str">
        <f t="shared" si="202"/>
        <v/>
      </c>
      <c r="DL866" s="3" t="str">
        <f t="shared" si="202"/>
        <v/>
      </c>
      <c r="DM866" s="3" t="str">
        <f t="shared" si="202"/>
        <v>133. ANCILLARY OR OTHER USE</v>
      </c>
      <c r="DN866" s="3" t="str">
        <f t="shared" si="202"/>
        <v/>
      </c>
      <c r="DO866" s="3" t="str">
        <f t="shared" si="202"/>
        <v/>
      </c>
      <c r="DP866" s="3" t="str">
        <f t="shared" si="202"/>
        <v/>
      </c>
      <c r="DQ866" s="3" t="str">
        <f t="shared" si="212"/>
        <v>137. Z304  FUEL</v>
      </c>
      <c r="DR866" s="3" t="str">
        <f t="shared" si="212"/>
        <v/>
      </c>
      <c r="DS866" s="3" t="str">
        <f t="shared" si="212"/>
        <v/>
      </c>
      <c r="DT866" s="3" t="str">
        <f t="shared" si="212"/>
        <v/>
      </c>
      <c r="DU866" s="3" t="str">
        <f t="shared" si="212"/>
        <v/>
      </c>
      <c r="DV866" s="3" t="str">
        <f t="shared" si="212"/>
        <v/>
      </c>
    </row>
    <row r="867" spans="1:126" ht="45">
      <c r="A867" t="s">
        <v>115</v>
      </c>
      <c r="B867">
        <v>2018</v>
      </c>
      <c r="C867" t="s">
        <v>114</v>
      </c>
      <c r="D867">
        <v>106990</v>
      </c>
      <c r="E867" s="31">
        <v>1318217235643</v>
      </c>
      <c r="F867" t="s">
        <v>1138</v>
      </c>
      <c r="G867">
        <v>424710</v>
      </c>
      <c r="H867" t="s">
        <v>1139</v>
      </c>
      <c r="I867" t="s">
        <v>1140</v>
      </c>
      <c r="J867" t="s">
        <v>1141</v>
      </c>
      <c r="K867" t="s">
        <v>216</v>
      </c>
      <c r="L867">
        <v>70062</v>
      </c>
      <c r="M867" s="3" t="str">
        <f t="shared" si="207"/>
        <v>115. REPACKAGING</v>
      </c>
      <c r="N867" s="3" t="s">
        <v>58</v>
      </c>
      <c r="O867" s="3" t="s">
        <v>1417</v>
      </c>
      <c r="P867">
        <v>33</v>
      </c>
      <c r="Q867">
        <v>95</v>
      </c>
      <c r="R867">
        <v>128</v>
      </c>
      <c r="S867" s="3" t="s">
        <v>1405</v>
      </c>
      <c r="T867" s="3" t="s">
        <v>1405</v>
      </c>
      <c r="U867" s="3" t="s">
        <v>1405</v>
      </c>
      <c r="V867" s="3" t="s">
        <v>1405</v>
      </c>
      <c r="W867" s="3" t="s">
        <v>1405</v>
      </c>
      <c r="X867" s="3" t="s">
        <v>1405</v>
      </c>
      <c r="Y867" s="3" t="s">
        <v>1405</v>
      </c>
      <c r="Z867" s="3" t="s">
        <v>1405</v>
      </c>
      <c r="AA867" s="3" t="s">
        <v>1405</v>
      </c>
      <c r="AB867" s="3" t="s">
        <v>1405</v>
      </c>
      <c r="AC867" s="3" t="s">
        <v>1405</v>
      </c>
      <c r="AD867" s="3" t="s">
        <v>1405</v>
      </c>
      <c r="AE867" s="3" t="s">
        <v>1405</v>
      </c>
      <c r="AF867" s="3" t="s">
        <v>1405</v>
      </c>
      <c r="AG867" s="3" t="s">
        <v>1405</v>
      </c>
      <c r="AH867" s="3" t="s">
        <v>1405</v>
      </c>
      <c r="AI867" s="3" t="s">
        <v>1405</v>
      </c>
      <c r="AJ867" s="3" t="s">
        <v>1405</v>
      </c>
      <c r="AK867" s="3" t="s">
        <v>1405</v>
      </c>
      <c r="AL867" s="3" t="s">
        <v>1405</v>
      </c>
      <c r="AM867" s="3" t="s">
        <v>1405</v>
      </c>
      <c r="AN867" s="3" t="s">
        <v>1405</v>
      </c>
      <c r="AO867" s="3" t="s">
        <v>1405</v>
      </c>
      <c r="AP867" s="3" t="s">
        <v>1405</v>
      </c>
      <c r="AQ867" s="3" t="s">
        <v>1405</v>
      </c>
      <c r="AR867" s="3" t="s">
        <v>1405</v>
      </c>
      <c r="AS867" s="3" t="s">
        <v>1407</v>
      </c>
      <c r="AT867" s="3" t="s">
        <v>1405</v>
      </c>
      <c r="AU867" s="3" t="s">
        <v>1405</v>
      </c>
      <c r="AV867" s="3" t="s">
        <v>1405</v>
      </c>
      <c r="AW867" s="3" t="s">
        <v>1405</v>
      </c>
      <c r="AX867" s="3" t="s">
        <v>1405</v>
      </c>
      <c r="AY867" s="3" t="s">
        <v>1405</v>
      </c>
      <c r="AZ867" s="3" t="s">
        <v>1405</v>
      </c>
      <c r="BA867" s="3" t="s">
        <v>1405</v>
      </c>
      <c r="BB867" s="3" t="s">
        <v>1405</v>
      </c>
      <c r="BC867" s="3" t="s">
        <v>1405</v>
      </c>
      <c r="BD867" s="3" t="s">
        <v>1405</v>
      </c>
      <c r="BE867" s="3" t="s">
        <v>1405</v>
      </c>
      <c r="BF867" s="3" t="s">
        <v>1405</v>
      </c>
      <c r="BG867" s="3" t="s">
        <v>1405</v>
      </c>
      <c r="BH867" s="3" t="s">
        <v>1405</v>
      </c>
      <c r="BI867" s="3" t="s">
        <v>1405</v>
      </c>
      <c r="BJ867" s="3" t="s">
        <v>1405</v>
      </c>
      <c r="BK867" s="3" t="s">
        <v>1405</v>
      </c>
      <c r="BL867" s="3" t="s">
        <v>1405</v>
      </c>
      <c r="BM867" s="3" t="s">
        <v>1405</v>
      </c>
      <c r="BN867" s="3" t="s">
        <v>1405</v>
      </c>
      <c r="BO867" s="3" t="s">
        <v>1405</v>
      </c>
      <c r="BP867" s="3" t="s">
        <v>1405</v>
      </c>
      <c r="BQ867" s="3" t="s">
        <v>1405</v>
      </c>
      <c r="BR867" s="3" t="s">
        <v>1405</v>
      </c>
      <c r="BS867" s="3" t="s">
        <v>1405</v>
      </c>
      <c r="BT867" s="3" t="s">
        <v>1405</v>
      </c>
      <c r="BU867" s="3" t="str">
        <f t="shared" si="209"/>
        <v/>
      </c>
      <c r="BV867" s="3" t="str">
        <f t="shared" si="209"/>
        <v/>
      </c>
      <c r="BW867" s="3" t="str">
        <f t="shared" si="209"/>
        <v/>
      </c>
      <c r="BX867" s="3" t="str">
        <f t="shared" si="209"/>
        <v/>
      </c>
      <c r="BY867" s="3" t="str">
        <f t="shared" si="209"/>
        <v/>
      </c>
      <c r="BZ867" s="3" t="str">
        <f t="shared" si="209"/>
        <v/>
      </c>
      <c r="CA867" s="3" t="str">
        <f t="shared" si="209"/>
        <v/>
      </c>
      <c r="CB867" s="3" t="str">
        <f t="shared" si="213"/>
        <v/>
      </c>
      <c r="CC867" s="3" t="str">
        <f t="shared" si="213"/>
        <v/>
      </c>
      <c r="CD867" s="3" t="str">
        <f t="shared" si="213"/>
        <v/>
      </c>
      <c r="CE867" s="3" t="str">
        <f t="shared" si="213"/>
        <v/>
      </c>
      <c r="CF867" s="3" t="str">
        <f t="shared" si="213"/>
        <v/>
      </c>
      <c r="CG867" s="3" t="str">
        <f t="shared" si="213"/>
        <v/>
      </c>
      <c r="CH867" s="3" t="str">
        <f t="shared" si="213"/>
        <v/>
      </c>
      <c r="CI867" s="3" t="str">
        <f t="shared" si="213"/>
        <v/>
      </c>
      <c r="CJ867" s="3" t="str">
        <f t="shared" si="213"/>
        <v/>
      </c>
      <c r="CK867" s="3" t="str">
        <f t="shared" si="213"/>
        <v/>
      </c>
      <c r="CL867" s="3" t="str">
        <f t="shared" si="214"/>
        <v/>
      </c>
      <c r="CM867" s="3" t="str">
        <f t="shared" si="214"/>
        <v/>
      </c>
      <c r="CN867" s="3" t="str">
        <f t="shared" si="214"/>
        <v/>
      </c>
      <c r="CO867" s="3" t="str">
        <f t="shared" si="210"/>
        <v/>
      </c>
      <c r="CP867" s="3" t="str">
        <f t="shared" si="210"/>
        <v/>
      </c>
      <c r="CQ867" s="3" t="str">
        <f t="shared" si="210"/>
        <v/>
      </c>
      <c r="CR867" s="3" t="str">
        <f t="shared" si="210"/>
        <v/>
      </c>
      <c r="CS867" s="3" t="str">
        <f t="shared" si="210"/>
        <v/>
      </c>
      <c r="CT867" s="3" t="str">
        <f t="shared" si="210"/>
        <v/>
      </c>
      <c r="CU867" s="3" t="str">
        <f t="shared" si="211"/>
        <v>115. REPACKAGING</v>
      </c>
      <c r="CV867" s="3" t="str">
        <f t="shared" si="211"/>
        <v/>
      </c>
      <c r="CW867" s="3" t="str">
        <f t="shared" si="211"/>
        <v/>
      </c>
      <c r="CX867" s="3" t="str">
        <f t="shared" si="211"/>
        <v/>
      </c>
      <c r="CY867" s="3" t="str">
        <f t="shared" si="211"/>
        <v/>
      </c>
      <c r="CZ867" s="3" t="str">
        <f t="shared" si="211"/>
        <v/>
      </c>
      <c r="DA867" s="3" t="str">
        <f t="shared" si="211"/>
        <v/>
      </c>
      <c r="DB867" s="3" t="str">
        <f t="shared" si="211"/>
        <v/>
      </c>
      <c r="DC867" s="3" t="str">
        <f t="shared" si="211"/>
        <v/>
      </c>
      <c r="DD867" s="3" t="str">
        <f t="shared" si="204"/>
        <v/>
      </c>
      <c r="DE867" s="3" t="str">
        <f t="shared" si="204"/>
        <v/>
      </c>
      <c r="DF867" s="3" t="str">
        <f t="shared" si="204"/>
        <v/>
      </c>
      <c r="DG867" s="3" t="str">
        <f t="shared" si="203"/>
        <v/>
      </c>
      <c r="DH867" s="3" t="str">
        <f t="shared" si="203"/>
        <v/>
      </c>
      <c r="DI867" s="3" t="str">
        <f t="shared" si="203"/>
        <v/>
      </c>
      <c r="DJ867" s="3" t="str">
        <f t="shared" si="202"/>
        <v/>
      </c>
      <c r="DK867" s="3" t="str">
        <f t="shared" si="202"/>
        <v/>
      </c>
      <c r="DL867" s="3" t="str">
        <f t="shared" si="202"/>
        <v/>
      </c>
      <c r="DM867" s="3" t="str">
        <f t="shared" si="202"/>
        <v/>
      </c>
      <c r="DN867" s="3" t="str">
        <f t="shared" si="202"/>
        <v/>
      </c>
      <c r="DO867" s="3" t="str">
        <f t="shared" si="202"/>
        <v/>
      </c>
      <c r="DP867" s="3" t="str">
        <f t="shared" si="202"/>
        <v/>
      </c>
      <c r="DQ867" s="3" t="str">
        <f t="shared" si="212"/>
        <v/>
      </c>
      <c r="DR867" s="3" t="str">
        <f t="shared" si="212"/>
        <v/>
      </c>
      <c r="DS867" s="3" t="str">
        <f t="shared" si="212"/>
        <v/>
      </c>
      <c r="DT867" s="3" t="str">
        <f t="shared" si="212"/>
        <v/>
      </c>
      <c r="DU867" s="3" t="str">
        <f t="shared" si="212"/>
        <v/>
      </c>
      <c r="DV867" s="3" t="str">
        <f t="shared" si="212"/>
        <v/>
      </c>
    </row>
    <row r="868" spans="1:126" ht="45">
      <c r="A868" t="s">
        <v>115</v>
      </c>
      <c r="B868">
        <v>2019</v>
      </c>
      <c r="C868" t="s">
        <v>114</v>
      </c>
      <c r="D868">
        <v>106990</v>
      </c>
      <c r="E868" s="31">
        <v>1319217995428</v>
      </c>
      <c r="F868" t="s">
        <v>1138</v>
      </c>
      <c r="G868">
        <v>424710</v>
      </c>
      <c r="H868" t="s">
        <v>1139</v>
      </c>
      <c r="I868" t="s">
        <v>1140</v>
      </c>
      <c r="J868" t="s">
        <v>1141</v>
      </c>
      <c r="K868" t="s">
        <v>216</v>
      </c>
      <c r="L868">
        <v>70062</v>
      </c>
      <c r="M868" s="3" t="str">
        <f t="shared" si="207"/>
        <v>115. REPACKAGING</v>
      </c>
      <c r="N868" s="3" t="s">
        <v>58</v>
      </c>
      <c r="O868" s="3" t="s">
        <v>1417</v>
      </c>
      <c r="P868">
        <v>31</v>
      </c>
      <c r="Q868">
        <v>98</v>
      </c>
      <c r="R868">
        <v>129</v>
      </c>
      <c r="S868" s="3" t="s">
        <v>1405</v>
      </c>
      <c r="T868" s="3" t="s">
        <v>1405</v>
      </c>
      <c r="U868" s="3" t="s">
        <v>1405</v>
      </c>
      <c r="V868" s="3" t="s">
        <v>1405</v>
      </c>
      <c r="W868" s="3" t="s">
        <v>1405</v>
      </c>
      <c r="X868" s="3" t="s">
        <v>1405</v>
      </c>
      <c r="Y868" s="3" t="s">
        <v>1405</v>
      </c>
      <c r="Z868" s="3" t="s">
        <v>1405</v>
      </c>
      <c r="AA868" s="3" t="s">
        <v>1405</v>
      </c>
      <c r="AB868" s="3" t="s">
        <v>1405</v>
      </c>
      <c r="AC868" s="3" t="s">
        <v>1405</v>
      </c>
      <c r="AD868" s="3" t="s">
        <v>1405</v>
      </c>
      <c r="AE868" s="3" t="s">
        <v>1405</v>
      </c>
      <c r="AF868" s="3" t="s">
        <v>1405</v>
      </c>
      <c r="AG868" s="3" t="s">
        <v>1405</v>
      </c>
      <c r="AH868" s="3" t="s">
        <v>1405</v>
      </c>
      <c r="AI868" s="3" t="s">
        <v>1405</v>
      </c>
      <c r="AJ868" s="3" t="s">
        <v>1405</v>
      </c>
      <c r="AK868" s="3" t="s">
        <v>1405</v>
      </c>
      <c r="AL868" s="3" t="s">
        <v>1405</v>
      </c>
      <c r="AM868" s="3" t="s">
        <v>1405</v>
      </c>
      <c r="AN868" s="3" t="s">
        <v>1405</v>
      </c>
      <c r="AO868" s="3" t="s">
        <v>1405</v>
      </c>
      <c r="AP868" s="3" t="s">
        <v>1405</v>
      </c>
      <c r="AQ868" s="3" t="s">
        <v>1405</v>
      </c>
      <c r="AR868" s="3" t="s">
        <v>1405</v>
      </c>
      <c r="AS868" s="3" t="s">
        <v>1407</v>
      </c>
      <c r="AT868" s="3" t="s">
        <v>1405</v>
      </c>
      <c r="AU868" s="3" t="s">
        <v>1405</v>
      </c>
      <c r="AV868" s="3" t="s">
        <v>1405</v>
      </c>
      <c r="AW868" s="3" t="s">
        <v>1405</v>
      </c>
      <c r="AX868" s="3" t="s">
        <v>1405</v>
      </c>
      <c r="AY868" s="3" t="s">
        <v>1405</v>
      </c>
      <c r="AZ868" s="3" t="s">
        <v>1405</v>
      </c>
      <c r="BA868" s="3" t="s">
        <v>1405</v>
      </c>
      <c r="BB868" s="3" t="s">
        <v>1405</v>
      </c>
      <c r="BC868" s="3" t="s">
        <v>1405</v>
      </c>
      <c r="BD868" s="3" t="s">
        <v>1405</v>
      </c>
      <c r="BE868" s="3" t="s">
        <v>1405</v>
      </c>
      <c r="BF868" s="3" t="s">
        <v>1405</v>
      </c>
      <c r="BG868" s="3" t="s">
        <v>1405</v>
      </c>
      <c r="BH868" s="3" t="s">
        <v>1405</v>
      </c>
      <c r="BI868" s="3" t="s">
        <v>1405</v>
      </c>
      <c r="BJ868" s="3" t="s">
        <v>1405</v>
      </c>
      <c r="BK868" s="3" t="s">
        <v>1405</v>
      </c>
      <c r="BL868" s="3" t="s">
        <v>1405</v>
      </c>
      <c r="BM868" s="3" t="s">
        <v>1405</v>
      </c>
      <c r="BN868" s="3" t="s">
        <v>1405</v>
      </c>
      <c r="BO868" s="3" t="s">
        <v>1405</v>
      </c>
      <c r="BP868" s="3" t="s">
        <v>1405</v>
      </c>
      <c r="BQ868" s="3" t="s">
        <v>1405</v>
      </c>
      <c r="BR868" s="3" t="s">
        <v>1405</v>
      </c>
      <c r="BS868" s="3" t="s">
        <v>1405</v>
      </c>
      <c r="BT868" s="3" t="s">
        <v>1405</v>
      </c>
      <c r="BU868" s="3" t="str">
        <f t="shared" si="209"/>
        <v/>
      </c>
      <c r="BV868" s="3" t="str">
        <f t="shared" si="209"/>
        <v/>
      </c>
      <c r="BW868" s="3" t="str">
        <f t="shared" si="209"/>
        <v/>
      </c>
      <c r="BX868" s="3" t="str">
        <f t="shared" si="209"/>
        <v/>
      </c>
      <c r="BY868" s="3" t="str">
        <f t="shared" si="209"/>
        <v/>
      </c>
      <c r="BZ868" s="3" t="str">
        <f t="shared" si="209"/>
        <v/>
      </c>
      <c r="CA868" s="3" t="str">
        <f t="shared" si="209"/>
        <v/>
      </c>
      <c r="CB868" s="3" t="str">
        <f t="shared" si="213"/>
        <v/>
      </c>
      <c r="CC868" s="3" t="str">
        <f t="shared" si="213"/>
        <v/>
      </c>
      <c r="CD868" s="3" t="str">
        <f t="shared" si="213"/>
        <v/>
      </c>
      <c r="CE868" s="3" t="str">
        <f t="shared" si="213"/>
        <v/>
      </c>
      <c r="CF868" s="3" t="str">
        <f t="shared" si="213"/>
        <v/>
      </c>
      <c r="CG868" s="3" t="str">
        <f t="shared" si="213"/>
        <v/>
      </c>
      <c r="CH868" s="3" t="str">
        <f t="shared" si="213"/>
        <v/>
      </c>
      <c r="CI868" s="3" t="str">
        <f t="shared" si="213"/>
        <v/>
      </c>
      <c r="CJ868" s="3" t="str">
        <f t="shared" si="213"/>
        <v/>
      </c>
      <c r="CK868" s="3" t="str">
        <f t="shared" si="213"/>
        <v/>
      </c>
      <c r="CL868" s="3" t="str">
        <f t="shared" si="214"/>
        <v/>
      </c>
      <c r="CM868" s="3" t="str">
        <f t="shared" si="214"/>
        <v/>
      </c>
      <c r="CN868" s="3" t="str">
        <f t="shared" si="214"/>
        <v/>
      </c>
      <c r="CO868" s="3" t="str">
        <f t="shared" si="210"/>
        <v/>
      </c>
      <c r="CP868" s="3" t="str">
        <f t="shared" si="210"/>
        <v/>
      </c>
      <c r="CQ868" s="3" t="str">
        <f t="shared" si="210"/>
        <v/>
      </c>
      <c r="CR868" s="3" t="str">
        <f t="shared" si="210"/>
        <v/>
      </c>
      <c r="CS868" s="3" t="str">
        <f t="shared" si="210"/>
        <v/>
      </c>
      <c r="CT868" s="3" t="str">
        <f t="shared" si="210"/>
        <v/>
      </c>
      <c r="CU868" s="3" t="str">
        <f t="shared" si="211"/>
        <v>115. REPACKAGING</v>
      </c>
      <c r="CV868" s="3" t="str">
        <f t="shared" si="211"/>
        <v/>
      </c>
      <c r="CW868" s="3" t="str">
        <f t="shared" si="211"/>
        <v/>
      </c>
      <c r="CX868" s="3" t="str">
        <f t="shared" si="211"/>
        <v/>
      </c>
      <c r="CY868" s="3" t="str">
        <f t="shared" si="211"/>
        <v/>
      </c>
      <c r="CZ868" s="3" t="str">
        <f t="shared" si="211"/>
        <v/>
      </c>
      <c r="DA868" s="3" t="str">
        <f t="shared" si="211"/>
        <v/>
      </c>
      <c r="DB868" s="3" t="str">
        <f t="shared" si="211"/>
        <v/>
      </c>
      <c r="DC868" s="3" t="str">
        <f t="shared" si="211"/>
        <v/>
      </c>
      <c r="DD868" s="3" t="str">
        <f t="shared" si="204"/>
        <v/>
      </c>
      <c r="DE868" s="3" t="str">
        <f t="shared" si="204"/>
        <v/>
      </c>
      <c r="DF868" s="3" t="str">
        <f t="shared" si="204"/>
        <v/>
      </c>
      <c r="DG868" s="3" t="str">
        <f t="shared" si="203"/>
        <v/>
      </c>
      <c r="DH868" s="3" t="str">
        <f t="shared" si="203"/>
        <v/>
      </c>
      <c r="DI868" s="3" t="str">
        <f t="shared" si="203"/>
        <v/>
      </c>
      <c r="DJ868" s="3" t="str">
        <f t="shared" si="202"/>
        <v/>
      </c>
      <c r="DK868" s="3" t="str">
        <f t="shared" si="202"/>
        <v/>
      </c>
      <c r="DL868" s="3" t="str">
        <f t="shared" si="202"/>
        <v/>
      </c>
      <c r="DM868" s="3" t="str">
        <f t="shared" si="202"/>
        <v/>
      </c>
      <c r="DN868" s="3" t="str">
        <f t="shared" si="202"/>
        <v/>
      </c>
      <c r="DO868" s="3" t="str">
        <f t="shared" si="202"/>
        <v/>
      </c>
      <c r="DP868" s="3" t="str">
        <f t="shared" si="202"/>
        <v/>
      </c>
      <c r="DQ868" s="3" t="str">
        <f t="shared" si="212"/>
        <v/>
      </c>
      <c r="DR868" s="3" t="str">
        <f t="shared" si="212"/>
        <v/>
      </c>
      <c r="DS868" s="3" t="str">
        <f t="shared" si="212"/>
        <v/>
      </c>
      <c r="DT868" s="3" t="str">
        <f t="shared" si="212"/>
        <v/>
      </c>
      <c r="DU868" s="3" t="str">
        <f t="shared" si="212"/>
        <v/>
      </c>
      <c r="DV868" s="3" t="str">
        <f t="shared" si="212"/>
        <v/>
      </c>
    </row>
    <row r="869" spans="1:126" ht="105">
      <c r="A869" t="s">
        <v>115</v>
      </c>
      <c r="B869">
        <v>2020</v>
      </c>
      <c r="C869" t="s">
        <v>114</v>
      </c>
      <c r="D869">
        <v>106990</v>
      </c>
      <c r="E869" s="31">
        <v>1320218984375</v>
      </c>
      <c r="F869" t="s">
        <v>1138</v>
      </c>
      <c r="G869">
        <v>424710</v>
      </c>
      <c r="H869" t="s">
        <v>1139</v>
      </c>
      <c r="I869" t="s">
        <v>1140</v>
      </c>
      <c r="J869" t="s">
        <v>1141</v>
      </c>
      <c r="K869" t="s">
        <v>216</v>
      </c>
      <c r="L869">
        <v>70062</v>
      </c>
      <c r="M869" s="3" t="str">
        <f t="shared" si="207"/>
        <v>89. PRODUCE THE CHEMICAL, 91. ON-SITE USE OF THE CHEMICAL, 92. SALE OR DISTRIBUTION OF THE CHEMICAL, 101. ADDED AS A FORMULATION COMPONENT, 113. P299  OTHER, 118. USED AS A CHEMICAL PROCESSING AID, 125. Z199  OTHER</v>
      </c>
      <c r="N869" s="3" t="s">
        <v>58</v>
      </c>
      <c r="O869" s="3" t="s">
        <v>1417</v>
      </c>
      <c r="P869">
        <v>30</v>
      </c>
      <c r="Q869">
        <v>102</v>
      </c>
      <c r="R869">
        <v>132</v>
      </c>
      <c r="S869" s="3" t="s">
        <v>1407</v>
      </c>
      <c r="T869" s="3" t="s">
        <v>1405</v>
      </c>
      <c r="U869" s="3" t="s">
        <v>1407</v>
      </c>
      <c r="V869" s="3" t="s">
        <v>1407</v>
      </c>
      <c r="W869" s="3" t="s">
        <v>1405</v>
      </c>
      <c r="X869" s="3" t="s">
        <v>1405</v>
      </c>
      <c r="Y869" s="3" t="s">
        <v>1405</v>
      </c>
      <c r="Z869" s="3" t="s">
        <v>1405</v>
      </c>
      <c r="AA869" s="3" t="s">
        <v>1405</v>
      </c>
      <c r="AB869" s="3" t="s">
        <v>1405</v>
      </c>
      <c r="AC869" s="3" t="s">
        <v>1405</v>
      </c>
      <c r="AD869" s="3" t="s">
        <v>1405</v>
      </c>
      <c r="AE869" s="3" t="s">
        <v>1407</v>
      </c>
      <c r="AF869" s="3" t="s">
        <v>1405</v>
      </c>
      <c r="AG869" s="3" t="s">
        <v>1405</v>
      </c>
      <c r="AH869" s="3" t="s">
        <v>1405</v>
      </c>
      <c r="AI869" s="3" t="s">
        <v>1405</v>
      </c>
      <c r="AJ869" s="3" t="s">
        <v>1405</v>
      </c>
      <c r="AK869" s="3" t="s">
        <v>1405</v>
      </c>
      <c r="AL869" s="3" t="s">
        <v>1405</v>
      </c>
      <c r="AM869" s="3" t="s">
        <v>1405</v>
      </c>
      <c r="AN869" s="3" t="s">
        <v>1405</v>
      </c>
      <c r="AO869" s="3" t="s">
        <v>1405</v>
      </c>
      <c r="AP869" s="3" t="s">
        <v>1405</v>
      </c>
      <c r="AQ869" s="3" t="s">
        <v>1407</v>
      </c>
      <c r="AR869" s="3" t="s">
        <v>1405</v>
      </c>
      <c r="AS869" s="3" t="s">
        <v>1405</v>
      </c>
      <c r="AT869" s="3" t="s">
        <v>1405</v>
      </c>
      <c r="AU869" s="3" t="s">
        <v>1405</v>
      </c>
      <c r="AV869" s="3" t="s">
        <v>1407</v>
      </c>
      <c r="AW869" s="3" t="s">
        <v>1405</v>
      </c>
      <c r="AX869" s="3" t="s">
        <v>1405</v>
      </c>
      <c r="AY869" s="3" t="s">
        <v>1405</v>
      </c>
      <c r="AZ869" s="3" t="s">
        <v>1405</v>
      </c>
      <c r="BA869" s="3" t="s">
        <v>1405</v>
      </c>
      <c r="BB869" s="3" t="s">
        <v>1405</v>
      </c>
      <c r="BC869" s="3" t="s">
        <v>1407</v>
      </c>
      <c r="BD869" s="3" t="s">
        <v>1405</v>
      </c>
      <c r="BE869" s="3" t="s">
        <v>1405</v>
      </c>
      <c r="BF869" s="3" t="s">
        <v>1405</v>
      </c>
      <c r="BG869" s="3" t="s">
        <v>1405</v>
      </c>
      <c r="BH869" s="3" t="s">
        <v>1405</v>
      </c>
      <c r="BI869" s="3" t="s">
        <v>1405</v>
      </c>
      <c r="BJ869" s="3" t="s">
        <v>1405</v>
      </c>
      <c r="BK869" s="3" t="s">
        <v>1405</v>
      </c>
      <c r="BL869" s="3" t="s">
        <v>1405</v>
      </c>
      <c r="BM869" s="3" t="s">
        <v>1405</v>
      </c>
      <c r="BN869" s="3" t="s">
        <v>1405</v>
      </c>
      <c r="BO869" s="3" t="s">
        <v>1405</v>
      </c>
      <c r="BP869" s="3" t="s">
        <v>1405</v>
      </c>
      <c r="BQ869" s="3" t="s">
        <v>1405</v>
      </c>
      <c r="BR869" s="3" t="s">
        <v>1405</v>
      </c>
      <c r="BS869" s="3" t="s">
        <v>1405</v>
      </c>
      <c r="BT869" s="3" t="s">
        <v>1405</v>
      </c>
      <c r="BU869" s="3" t="str">
        <f t="shared" si="209"/>
        <v>89. PRODUCE THE CHEMICAL</v>
      </c>
      <c r="BV869" s="3" t="str">
        <f t="shared" si="209"/>
        <v/>
      </c>
      <c r="BW869" s="3" t="str">
        <f t="shared" si="209"/>
        <v>91. ON-SITE USE OF THE CHEMICAL</v>
      </c>
      <c r="BX869" s="3" t="str">
        <f t="shared" si="209"/>
        <v>92. SALE OR DISTRIBUTION OF THE CHEMICAL</v>
      </c>
      <c r="BY869" s="3" t="str">
        <f t="shared" si="209"/>
        <v/>
      </c>
      <c r="BZ869" s="3" t="str">
        <f t="shared" si="209"/>
        <v/>
      </c>
      <c r="CA869" s="3" t="str">
        <f t="shared" si="209"/>
        <v/>
      </c>
      <c r="CB869" s="3" t="str">
        <f t="shared" si="213"/>
        <v/>
      </c>
      <c r="CC869" s="3" t="str">
        <f t="shared" si="213"/>
        <v/>
      </c>
      <c r="CD869" s="3" t="str">
        <f t="shared" si="213"/>
        <v/>
      </c>
      <c r="CE869" s="3" t="str">
        <f t="shared" si="213"/>
        <v/>
      </c>
      <c r="CF869" s="3" t="str">
        <f t="shared" si="213"/>
        <v/>
      </c>
      <c r="CG869" s="3" t="str">
        <f t="shared" si="213"/>
        <v>101. ADDED AS A FORMULATION COMPONENT</v>
      </c>
      <c r="CH869" s="3" t="str">
        <f t="shared" si="213"/>
        <v/>
      </c>
      <c r="CI869" s="3" t="str">
        <f t="shared" si="213"/>
        <v/>
      </c>
      <c r="CJ869" s="3" t="str">
        <f t="shared" si="213"/>
        <v/>
      </c>
      <c r="CK869" s="3" t="str">
        <f t="shared" si="213"/>
        <v/>
      </c>
      <c r="CL869" s="3" t="str">
        <f t="shared" si="214"/>
        <v/>
      </c>
      <c r="CM869" s="3" t="str">
        <f t="shared" si="214"/>
        <v/>
      </c>
      <c r="CN869" s="3" t="str">
        <f t="shared" si="214"/>
        <v/>
      </c>
      <c r="CO869" s="3" t="str">
        <f t="shared" si="210"/>
        <v/>
      </c>
      <c r="CP869" s="3" t="str">
        <f t="shared" si="210"/>
        <v/>
      </c>
      <c r="CQ869" s="3" t="str">
        <f t="shared" si="210"/>
        <v/>
      </c>
      <c r="CR869" s="3" t="str">
        <f t="shared" si="210"/>
        <v/>
      </c>
      <c r="CS869" s="3" t="str">
        <f t="shared" si="210"/>
        <v>113. P299  OTHER</v>
      </c>
      <c r="CT869" s="3" t="str">
        <f t="shared" si="210"/>
        <v/>
      </c>
      <c r="CU869" s="3" t="str">
        <f t="shared" si="211"/>
        <v/>
      </c>
      <c r="CV869" s="3" t="str">
        <f t="shared" si="211"/>
        <v/>
      </c>
      <c r="CW869" s="3" t="str">
        <f t="shared" si="211"/>
        <v/>
      </c>
      <c r="CX869" s="3" t="str">
        <f t="shared" si="211"/>
        <v>118. USED AS A CHEMICAL PROCESSING AID</v>
      </c>
      <c r="CY869" s="3" t="str">
        <f t="shared" si="211"/>
        <v/>
      </c>
      <c r="CZ869" s="3" t="str">
        <f t="shared" si="211"/>
        <v/>
      </c>
      <c r="DA869" s="3" t="str">
        <f t="shared" si="211"/>
        <v/>
      </c>
      <c r="DB869" s="3" t="str">
        <f t="shared" si="211"/>
        <v/>
      </c>
      <c r="DC869" s="3" t="str">
        <f t="shared" si="211"/>
        <v/>
      </c>
      <c r="DD869" s="3" t="str">
        <f t="shared" si="204"/>
        <v/>
      </c>
      <c r="DE869" s="3" t="str">
        <f t="shared" si="204"/>
        <v>125. Z199  OTHER</v>
      </c>
      <c r="DF869" s="3" t="str">
        <f t="shared" si="204"/>
        <v/>
      </c>
      <c r="DG869" s="3" t="str">
        <f t="shared" si="203"/>
        <v/>
      </c>
      <c r="DH869" s="3" t="str">
        <f t="shared" si="203"/>
        <v/>
      </c>
      <c r="DI869" s="3" t="str">
        <f t="shared" si="203"/>
        <v/>
      </c>
      <c r="DJ869" s="3" t="str">
        <f t="shared" si="202"/>
        <v/>
      </c>
      <c r="DK869" s="3" t="str">
        <f t="shared" si="202"/>
        <v/>
      </c>
      <c r="DL869" s="3" t="str">
        <f t="shared" si="202"/>
        <v/>
      </c>
      <c r="DM869" s="3" t="str">
        <f t="shared" si="202"/>
        <v/>
      </c>
      <c r="DN869" s="3" t="str">
        <f t="shared" si="202"/>
        <v/>
      </c>
      <c r="DO869" s="3" t="str">
        <f t="shared" si="202"/>
        <v/>
      </c>
      <c r="DP869" s="3" t="str">
        <f t="shared" si="202"/>
        <v/>
      </c>
      <c r="DQ869" s="3" t="str">
        <f t="shared" si="212"/>
        <v/>
      </c>
      <c r="DR869" s="3" t="str">
        <f t="shared" si="212"/>
        <v/>
      </c>
      <c r="DS869" s="3" t="str">
        <f t="shared" si="212"/>
        <v/>
      </c>
      <c r="DT869" s="3" t="str">
        <f t="shared" si="212"/>
        <v/>
      </c>
      <c r="DU869" s="3" t="str">
        <f t="shared" si="212"/>
        <v/>
      </c>
      <c r="DV869" s="3" t="str">
        <f t="shared" si="212"/>
        <v/>
      </c>
    </row>
    <row r="870" spans="1:126" ht="45">
      <c r="A870" t="s">
        <v>115</v>
      </c>
      <c r="B870">
        <v>2019</v>
      </c>
      <c r="C870" t="s">
        <v>114</v>
      </c>
      <c r="D870">
        <v>106990</v>
      </c>
      <c r="E870" s="31">
        <v>1319217986429</v>
      </c>
      <c r="F870" t="s">
        <v>1143</v>
      </c>
      <c r="G870">
        <v>424710</v>
      </c>
      <c r="H870" t="s">
        <v>1144</v>
      </c>
      <c r="I870" t="s">
        <v>1145</v>
      </c>
      <c r="J870" t="s">
        <v>535</v>
      </c>
      <c r="K870" t="s">
        <v>496</v>
      </c>
      <c r="L870">
        <v>37209</v>
      </c>
      <c r="M870" s="3" t="str">
        <f t="shared" si="207"/>
        <v>115. REPACKAGING</v>
      </c>
      <c r="N870" s="3" t="s">
        <v>58</v>
      </c>
      <c r="O870" s="3" t="s">
        <v>1417</v>
      </c>
      <c r="P870">
        <v>72</v>
      </c>
      <c r="Q870">
        <v>91</v>
      </c>
      <c r="R870">
        <v>163</v>
      </c>
      <c r="S870" s="3" t="s">
        <v>1405</v>
      </c>
      <c r="T870" s="3" t="s">
        <v>1405</v>
      </c>
      <c r="U870" s="3" t="s">
        <v>1405</v>
      </c>
      <c r="V870" s="3" t="s">
        <v>1405</v>
      </c>
      <c r="W870" s="3" t="s">
        <v>1405</v>
      </c>
      <c r="X870" s="3" t="s">
        <v>1405</v>
      </c>
      <c r="Y870" s="3" t="s">
        <v>1405</v>
      </c>
      <c r="Z870" s="3" t="s">
        <v>1405</v>
      </c>
      <c r="AA870" s="3" t="s">
        <v>1405</v>
      </c>
      <c r="AB870" s="3" t="s">
        <v>1405</v>
      </c>
      <c r="AC870" s="3" t="s">
        <v>1405</v>
      </c>
      <c r="AD870" s="3" t="s">
        <v>1405</v>
      </c>
      <c r="AE870" s="3" t="s">
        <v>1405</v>
      </c>
      <c r="AF870" s="3" t="s">
        <v>1405</v>
      </c>
      <c r="AG870" s="3" t="s">
        <v>1405</v>
      </c>
      <c r="AH870" s="3" t="s">
        <v>1405</v>
      </c>
      <c r="AI870" s="3" t="s">
        <v>1405</v>
      </c>
      <c r="AJ870" s="3" t="s">
        <v>1405</v>
      </c>
      <c r="AK870" s="3" t="s">
        <v>1405</v>
      </c>
      <c r="AL870" s="3" t="s">
        <v>1405</v>
      </c>
      <c r="AM870" s="3" t="s">
        <v>1405</v>
      </c>
      <c r="AN870" s="3" t="s">
        <v>1405</v>
      </c>
      <c r="AO870" s="3" t="s">
        <v>1405</v>
      </c>
      <c r="AP870" s="3" t="s">
        <v>1405</v>
      </c>
      <c r="AQ870" s="3" t="s">
        <v>1405</v>
      </c>
      <c r="AR870" s="3" t="s">
        <v>1405</v>
      </c>
      <c r="AS870" s="3" t="s">
        <v>1407</v>
      </c>
      <c r="AT870" s="3" t="s">
        <v>1405</v>
      </c>
      <c r="AU870" s="3" t="s">
        <v>1405</v>
      </c>
      <c r="AV870" s="3" t="s">
        <v>1405</v>
      </c>
      <c r="AW870" s="3" t="s">
        <v>1405</v>
      </c>
      <c r="AX870" s="3" t="s">
        <v>1405</v>
      </c>
      <c r="AY870" s="3" t="s">
        <v>1405</v>
      </c>
      <c r="AZ870" s="3" t="s">
        <v>1405</v>
      </c>
      <c r="BA870" s="3" t="s">
        <v>1405</v>
      </c>
      <c r="BB870" s="3" t="s">
        <v>1405</v>
      </c>
      <c r="BC870" s="3" t="s">
        <v>1405</v>
      </c>
      <c r="BD870" s="3" t="s">
        <v>1405</v>
      </c>
      <c r="BE870" s="3" t="s">
        <v>1405</v>
      </c>
      <c r="BF870" s="3" t="s">
        <v>1405</v>
      </c>
      <c r="BG870" s="3" t="s">
        <v>1405</v>
      </c>
      <c r="BH870" s="3" t="s">
        <v>1405</v>
      </c>
      <c r="BI870" s="3" t="s">
        <v>1405</v>
      </c>
      <c r="BJ870" s="3" t="s">
        <v>1405</v>
      </c>
      <c r="BK870" s="3" t="s">
        <v>1405</v>
      </c>
      <c r="BL870" s="3" t="s">
        <v>1405</v>
      </c>
      <c r="BM870" s="3" t="s">
        <v>1405</v>
      </c>
      <c r="BN870" s="3" t="s">
        <v>1405</v>
      </c>
      <c r="BO870" s="3" t="s">
        <v>1405</v>
      </c>
      <c r="BP870" s="3" t="s">
        <v>1405</v>
      </c>
      <c r="BQ870" s="3" t="s">
        <v>1405</v>
      </c>
      <c r="BR870" s="3" t="s">
        <v>1405</v>
      </c>
      <c r="BS870" s="3" t="s">
        <v>1405</v>
      </c>
      <c r="BT870" s="3" t="s">
        <v>1405</v>
      </c>
      <c r="BU870" s="3" t="str">
        <f t="shared" si="209"/>
        <v/>
      </c>
      <c r="BV870" s="3" t="str">
        <f t="shared" si="209"/>
        <v/>
      </c>
      <c r="BW870" s="3" t="str">
        <f t="shared" si="209"/>
        <v/>
      </c>
      <c r="BX870" s="3" t="str">
        <f t="shared" si="209"/>
        <v/>
      </c>
      <c r="BY870" s="3" t="str">
        <f t="shared" si="209"/>
        <v/>
      </c>
      <c r="BZ870" s="3" t="str">
        <f t="shared" si="209"/>
        <v/>
      </c>
      <c r="CA870" s="3" t="str">
        <f t="shared" si="209"/>
        <v/>
      </c>
      <c r="CB870" s="3" t="str">
        <f t="shared" si="213"/>
        <v/>
      </c>
      <c r="CC870" s="3" t="str">
        <f t="shared" si="213"/>
        <v/>
      </c>
      <c r="CD870" s="3" t="str">
        <f t="shared" si="213"/>
        <v/>
      </c>
      <c r="CE870" s="3" t="str">
        <f t="shared" si="213"/>
        <v/>
      </c>
      <c r="CF870" s="3" t="str">
        <f t="shared" si="213"/>
        <v/>
      </c>
      <c r="CG870" s="3" t="str">
        <f t="shared" si="213"/>
        <v/>
      </c>
      <c r="CH870" s="3" t="str">
        <f t="shared" si="213"/>
        <v/>
      </c>
      <c r="CI870" s="3" t="str">
        <f t="shared" si="213"/>
        <v/>
      </c>
      <c r="CJ870" s="3" t="str">
        <f t="shared" si="213"/>
        <v/>
      </c>
      <c r="CK870" s="3" t="str">
        <f t="shared" si="213"/>
        <v/>
      </c>
      <c r="CL870" s="3" t="str">
        <f t="shared" si="214"/>
        <v/>
      </c>
      <c r="CM870" s="3" t="str">
        <f t="shared" si="214"/>
        <v/>
      </c>
      <c r="CN870" s="3" t="str">
        <f t="shared" si="214"/>
        <v/>
      </c>
      <c r="CO870" s="3" t="str">
        <f t="shared" si="210"/>
        <v/>
      </c>
      <c r="CP870" s="3" t="str">
        <f t="shared" si="210"/>
        <v/>
      </c>
      <c r="CQ870" s="3" t="str">
        <f t="shared" si="210"/>
        <v/>
      </c>
      <c r="CR870" s="3" t="str">
        <f t="shared" si="210"/>
        <v/>
      </c>
      <c r="CS870" s="3" t="str">
        <f t="shared" si="210"/>
        <v/>
      </c>
      <c r="CT870" s="3" t="str">
        <f t="shared" si="210"/>
        <v/>
      </c>
      <c r="CU870" s="3" t="str">
        <f t="shared" si="211"/>
        <v>115. REPACKAGING</v>
      </c>
      <c r="CV870" s="3" t="str">
        <f t="shared" si="211"/>
        <v/>
      </c>
      <c r="CW870" s="3" t="str">
        <f t="shared" si="211"/>
        <v/>
      </c>
      <c r="CX870" s="3" t="str">
        <f t="shared" si="211"/>
        <v/>
      </c>
      <c r="CY870" s="3" t="str">
        <f t="shared" si="211"/>
        <v/>
      </c>
      <c r="CZ870" s="3" t="str">
        <f t="shared" si="211"/>
        <v/>
      </c>
      <c r="DA870" s="3" t="str">
        <f t="shared" si="211"/>
        <v/>
      </c>
      <c r="DB870" s="3" t="str">
        <f t="shared" si="211"/>
        <v/>
      </c>
      <c r="DC870" s="3" t="str">
        <f t="shared" si="211"/>
        <v/>
      </c>
      <c r="DD870" s="3" t="str">
        <f t="shared" si="204"/>
        <v/>
      </c>
      <c r="DE870" s="3" t="str">
        <f t="shared" si="204"/>
        <v/>
      </c>
      <c r="DF870" s="3" t="str">
        <f t="shared" si="204"/>
        <v/>
      </c>
      <c r="DG870" s="3" t="str">
        <f t="shared" si="203"/>
        <v/>
      </c>
      <c r="DH870" s="3" t="str">
        <f t="shared" si="203"/>
        <v/>
      </c>
      <c r="DI870" s="3" t="str">
        <f t="shared" si="203"/>
        <v/>
      </c>
      <c r="DJ870" s="3" t="str">
        <f t="shared" si="202"/>
        <v/>
      </c>
      <c r="DK870" s="3" t="str">
        <f t="shared" si="202"/>
        <v/>
      </c>
      <c r="DL870" s="3" t="str">
        <f t="shared" si="202"/>
        <v/>
      </c>
      <c r="DM870" s="3" t="str">
        <f t="shared" si="202"/>
        <v/>
      </c>
      <c r="DN870" s="3" t="str">
        <f t="shared" si="202"/>
        <v/>
      </c>
      <c r="DO870" s="3" t="str">
        <f t="shared" si="202"/>
        <v/>
      </c>
      <c r="DP870" s="3" t="str">
        <f t="shared" si="202"/>
        <v/>
      </c>
      <c r="DQ870" s="3" t="str">
        <f t="shared" si="212"/>
        <v/>
      </c>
      <c r="DR870" s="3" t="str">
        <f t="shared" si="212"/>
        <v/>
      </c>
      <c r="DS870" s="3" t="str">
        <f t="shared" si="212"/>
        <v/>
      </c>
      <c r="DT870" s="3" t="str">
        <f t="shared" si="212"/>
        <v/>
      </c>
      <c r="DU870" s="3" t="str">
        <f t="shared" si="212"/>
        <v/>
      </c>
      <c r="DV870" s="3" t="str">
        <f t="shared" si="212"/>
        <v/>
      </c>
    </row>
    <row r="871" spans="1:126" ht="75">
      <c r="A871" t="s">
        <v>115</v>
      </c>
      <c r="B871">
        <v>2020</v>
      </c>
      <c r="C871" t="s">
        <v>114</v>
      </c>
      <c r="D871">
        <v>106990</v>
      </c>
      <c r="E871" s="31">
        <v>1320218984413</v>
      </c>
      <c r="F871" t="s">
        <v>1143</v>
      </c>
      <c r="G871">
        <v>424710</v>
      </c>
      <c r="H871" t="s">
        <v>1144</v>
      </c>
      <c r="I871" t="s">
        <v>1145</v>
      </c>
      <c r="J871" t="s">
        <v>535</v>
      </c>
      <c r="K871" t="s">
        <v>496</v>
      </c>
      <c r="L871">
        <v>37209</v>
      </c>
      <c r="M871" s="3" t="str">
        <f t="shared" si="207"/>
        <v>133. ANCILLARY OR OTHER USE, 142. Z399  OTHER</v>
      </c>
      <c r="N871" s="3" t="s">
        <v>58</v>
      </c>
      <c r="O871" s="3" t="s">
        <v>1417</v>
      </c>
      <c r="P871">
        <v>66</v>
      </c>
      <c r="Q871">
        <v>77</v>
      </c>
      <c r="R871">
        <v>143</v>
      </c>
      <c r="S871" s="3" t="s">
        <v>1405</v>
      </c>
      <c r="T871" s="3" t="s">
        <v>1405</v>
      </c>
      <c r="U871" s="3" t="s">
        <v>1405</v>
      </c>
      <c r="V871" s="3" t="s">
        <v>1405</v>
      </c>
      <c r="W871" s="3" t="s">
        <v>1405</v>
      </c>
      <c r="X871" s="3" t="s">
        <v>1405</v>
      </c>
      <c r="Y871" s="3" t="s">
        <v>1405</v>
      </c>
      <c r="Z871" s="3" t="s">
        <v>1405</v>
      </c>
      <c r="AA871" s="3" t="s">
        <v>1405</v>
      </c>
      <c r="AB871" s="3" t="s">
        <v>1405</v>
      </c>
      <c r="AC871" s="3" t="s">
        <v>1405</v>
      </c>
      <c r="AD871" s="3" t="s">
        <v>1405</v>
      </c>
      <c r="AE871" s="3" t="s">
        <v>1405</v>
      </c>
      <c r="AF871" s="3" t="s">
        <v>1405</v>
      </c>
      <c r="AG871" s="3" t="s">
        <v>1405</v>
      </c>
      <c r="AH871" s="3" t="s">
        <v>1405</v>
      </c>
      <c r="AI871" s="3" t="s">
        <v>1405</v>
      </c>
      <c r="AJ871" s="3" t="s">
        <v>1405</v>
      </c>
      <c r="AK871" s="3" t="s">
        <v>1405</v>
      </c>
      <c r="AL871" s="3" t="s">
        <v>1405</v>
      </c>
      <c r="AM871" s="3" t="s">
        <v>1405</v>
      </c>
      <c r="AN871" s="3" t="s">
        <v>1405</v>
      </c>
      <c r="AO871" s="3" t="s">
        <v>1405</v>
      </c>
      <c r="AP871" s="3" t="s">
        <v>1405</v>
      </c>
      <c r="AQ871" s="3" t="s">
        <v>1405</v>
      </c>
      <c r="AR871" s="3" t="s">
        <v>1405</v>
      </c>
      <c r="AS871" s="3" t="s">
        <v>1405</v>
      </c>
      <c r="AT871" s="3" t="s">
        <v>1405</v>
      </c>
      <c r="AU871" s="3" t="s">
        <v>1405</v>
      </c>
      <c r="AV871" s="3" t="s">
        <v>1405</v>
      </c>
      <c r="AW871" s="3" t="s">
        <v>1405</v>
      </c>
      <c r="AX871" s="3" t="s">
        <v>1405</v>
      </c>
      <c r="AY871" s="3" t="s">
        <v>1405</v>
      </c>
      <c r="AZ871" s="3" t="s">
        <v>1405</v>
      </c>
      <c r="BA871" s="3" t="s">
        <v>1405</v>
      </c>
      <c r="BB871" s="3" t="s">
        <v>1405</v>
      </c>
      <c r="BC871" s="3" t="s">
        <v>1405</v>
      </c>
      <c r="BD871" s="3" t="s">
        <v>1405</v>
      </c>
      <c r="BE871" s="3" t="s">
        <v>1405</v>
      </c>
      <c r="BF871" s="3" t="s">
        <v>1405</v>
      </c>
      <c r="BG871" s="3" t="s">
        <v>1405</v>
      </c>
      <c r="BH871" s="3" t="s">
        <v>1405</v>
      </c>
      <c r="BI871" s="3" t="s">
        <v>1405</v>
      </c>
      <c r="BJ871" s="3" t="s">
        <v>1405</v>
      </c>
      <c r="BK871" s="3" t="s">
        <v>1407</v>
      </c>
      <c r="BL871" s="3" t="s">
        <v>1405</v>
      </c>
      <c r="BM871" s="3" t="s">
        <v>1405</v>
      </c>
      <c r="BN871" s="3" t="s">
        <v>1405</v>
      </c>
      <c r="BO871" s="3" t="s">
        <v>1405</v>
      </c>
      <c r="BP871" s="3" t="s">
        <v>1405</v>
      </c>
      <c r="BQ871" s="3" t="s">
        <v>1405</v>
      </c>
      <c r="BR871" s="3" t="s">
        <v>1405</v>
      </c>
      <c r="BS871" s="3" t="s">
        <v>1405</v>
      </c>
      <c r="BT871" s="3" t="s">
        <v>1407</v>
      </c>
      <c r="BU871" s="3" t="str">
        <f t="shared" si="209"/>
        <v/>
      </c>
      <c r="BV871" s="3" t="str">
        <f t="shared" si="209"/>
        <v/>
      </c>
      <c r="BW871" s="3" t="str">
        <f t="shared" si="209"/>
        <v/>
      </c>
      <c r="BX871" s="3" t="str">
        <f t="shared" si="209"/>
        <v/>
      </c>
      <c r="BY871" s="3" t="str">
        <f t="shared" si="209"/>
        <v/>
      </c>
      <c r="BZ871" s="3" t="str">
        <f t="shared" si="209"/>
        <v/>
      </c>
      <c r="CA871" s="3" t="str">
        <f t="shared" si="209"/>
        <v/>
      </c>
      <c r="CB871" s="3" t="str">
        <f t="shared" si="213"/>
        <v/>
      </c>
      <c r="CC871" s="3" t="str">
        <f t="shared" si="213"/>
        <v/>
      </c>
      <c r="CD871" s="3" t="str">
        <f t="shared" si="213"/>
        <v/>
      </c>
      <c r="CE871" s="3" t="str">
        <f t="shared" si="213"/>
        <v/>
      </c>
      <c r="CF871" s="3" t="str">
        <f t="shared" si="213"/>
        <v/>
      </c>
      <c r="CG871" s="3" t="str">
        <f t="shared" si="213"/>
        <v/>
      </c>
      <c r="CH871" s="3" t="str">
        <f t="shared" si="213"/>
        <v/>
      </c>
      <c r="CI871" s="3" t="str">
        <f t="shared" si="213"/>
        <v/>
      </c>
      <c r="CJ871" s="3" t="str">
        <f t="shared" si="213"/>
        <v/>
      </c>
      <c r="CK871" s="3" t="str">
        <f t="shared" si="213"/>
        <v/>
      </c>
      <c r="CL871" s="3" t="str">
        <f t="shared" si="214"/>
        <v/>
      </c>
      <c r="CM871" s="3" t="str">
        <f t="shared" si="214"/>
        <v/>
      </c>
      <c r="CN871" s="3" t="str">
        <f t="shared" si="214"/>
        <v/>
      </c>
      <c r="CO871" s="3" t="str">
        <f t="shared" si="210"/>
        <v/>
      </c>
      <c r="CP871" s="3" t="str">
        <f t="shared" si="210"/>
        <v/>
      </c>
      <c r="CQ871" s="3" t="str">
        <f t="shared" si="210"/>
        <v/>
      </c>
      <c r="CR871" s="3" t="str">
        <f t="shared" si="210"/>
        <v/>
      </c>
      <c r="CS871" s="3" t="str">
        <f t="shared" si="210"/>
        <v/>
      </c>
      <c r="CT871" s="3" t="str">
        <f t="shared" si="210"/>
        <v/>
      </c>
      <c r="CU871" s="3" t="str">
        <f t="shared" si="211"/>
        <v/>
      </c>
      <c r="CV871" s="3" t="str">
        <f t="shared" si="211"/>
        <v/>
      </c>
      <c r="CW871" s="3" t="str">
        <f t="shared" si="211"/>
        <v/>
      </c>
      <c r="CX871" s="3" t="str">
        <f t="shared" si="211"/>
        <v/>
      </c>
      <c r="CY871" s="3" t="str">
        <f t="shared" si="211"/>
        <v/>
      </c>
      <c r="CZ871" s="3" t="str">
        <f t="shared" si="211"/>
        <v/>
      </c>
      <c r="DA871" s="3" t="str">
        <f t="shared" si="211"/>
        <v/>
      </c>
      <c r="DB871" s="3" t="str">
        <f t="shared" si="211"/>
        <v/>
      </c>
      <c r="DC871" s="3" t="str">
        <f t="shared" si="211"/>
        <v/>
      </c>
      <c r="DD871" s="3" t="str">
        <f t="shared" si="204"/>
        <v/>
      </c>
      <c r="DE871" s="3" t="str">
        <f t="shared" si="204"/>
        <v/>
      </c>
      <c r="DF871" s="3" t="str">
        <f t="shared" si="204"/>
        <v/>
      </c>
      <c r="DG871" s="3" t="str">
        <f t="shared" si="203"/>
        <v/>
      </c>
      <c r="DH871" s="3" t="str">
        <f t="shared" si="203"/>
        <v/>
      </c>
      <c r="DI871" s="3" t="str">
        <f t="shared" si="203"/>
        <v/>
      </c>
      <c r="DJ871" s="3" t="str">
        <f t="shared" si="202"/>
        <v/>
      </c>
      <c r="DK871" s="3" t="str">
        <f t="shared" si="202"/>
        <v/>
      </c>
      <c r="DL871" s="3" t="str">
        <f t="shared" si="202"/>
        <v/>
      </c>
      <c r="DM871" s="3" t="str">
        <f t="shared" si="202"/>
        <v>133. ANCILLARY OR OTHER USE</v>
      </c>
      <c r="DN871" s="3" t="str">
        <f t="shared" si="202"/>
        <v/>
      </c>
      <c r="DO871" s="3" t="str">
        <f t="shared" si="202"/>
        <v/>
      </c>
      <c r="DP871" s="3" t="str">
        <f t="shared" si="202"/>
        <v/>
      </c>
      <c r="DQ871" s="3" t="str">
        <f t="shared" si="212"/>
        <v/>
      </c>
      <c r="DR871" s="3" t="str">
        <f t="shared" si="212"/>
        <v/>
      </c>
      <c r="DS871" s="3" t="str">
        <f t="shared" si="212"/>
        <v/>
      </c>
      <c r="DT871" s="3" t="str">
        <f t="shared" si="212"/>
        <v/>
      </c>
      <c r="DU871" s="3" t="str">
        <f t="shared" si="212"/>
        <v/>
      </c>
      <c r="DV871" s="3" t="str">
        <f t="shared" si="212"/>
        <v>142. Z399  OTHER</v>
      </c>
    </row>
    <row r="872" spans="1:126" ht="45">
      <c r="A872" t="s">
        <v>115</v>
      </c>
      <c r="B872">
        <v>2021</v>
      </c>
      <c r="C872" t="s">
        <v>114</v>
      </c>
      <c r="D872">
        <v>106990</v>
      </c>
      <c r="E872" s="31">
        <v>1321220027080</v>
      </c>
      <c r="F872" t="s">
        <v>1143</v>
      </c>
      <c r="G872">
        <v>424710</v>
      </c>
      <c r="H872" t="s">
        <v>1144</v>
      </c>
      <c r="I872" t="s">
        <v>1145</v>
      </c>
      <c r="J872" t="s">
        <v>535</v>
      </c>
      <c r="K872" t="s">
        <v>496</v>
      </c>
      <c r="L872">
        <v>37209</v>
      </c>
      <c r="M872" s="3" t="str">
        <f t="shared" si="207"/>
        <v>115. REPACKAGING</v>
      </c>
      <c r="N872" s="3" t="s">
        <v>58</v>
      </c>
      <c r="O872" s="3" t="s">
        <v>1417</v>
      </c>
      <c r="P872">
        <v>71</v>
      </c>
      <c r="Q872">
        <v>99</v>
      </c>
      <c r="R872">
        <v>170</v>
      </c>
      <c r="S872" s="3" t="s">
        <v>1405</v>
      </c>
      <c r="T872" s="3" t="s">
        <v>1405</v>
      </c>
      <c r="U872" s="3" t="s">
        <v>1405</v>
      </c>
      <c r="V872" s="3" t="s">
        <v>1405</v>
      </c>
      <c r="W872" s="3" t="s">
        <v>1405</v>
      </c>
      <c r="X872" s="3" t="s">
        <v>1405</v>
      </c>
      <c r="Y872" s="3" t="s">
        <v>1405</v>
      </c>
      <c r="Z872" s="3" t="s">
        <v>1405</v>
      </c>
      <c r="AA872" s="3" t="s">
        <v>1405</v>
      </c>
      <c r="AB872" s="3" t="s">
        <v>1405</v>
      </c>
      <c r="AC872" s="3" t="s">
        <v>1405</v>
      </c>
      <c r="AD872" s="3" t="s">
        <v>1405</v>
      </c>
      <c r="AE872" s="3" t="s">
        <v>1405</v>
      </c>
      <c r="AF872" s="3" t="s">
        <v>1405</v>
      </c>
      <c r="AG872" s="3" t="s">
        <v>1405</v>
      </c>
      <c r="AH872" s="3" t="s">
        <v>1405</v>
      </c>
      <c r="AI872" s="3" t="s">
        <v>1405</v>
      </c>
      <c r="AJ872" s="3" t="s">
        <v>1405</v>
      </c>
      <c r="AK872" s="3" t="s">
        <v>1405</v>
      </c>
      <c r="AL872" s="3" t="s">
        <v>1405</v>
      </c>
      <c r="AM872" s="3" t="s">
        <v>1405</v>
      </c>
      <c r="AN872" s="3" t="s">
        <v>1405</v>
      </c>
      <c r="AO872" s="3" t="s">
        <v>1405</v>
      </c>
      <c r="AP872" s="3" t="s">
        <v>1405</v>
      </c>
      <c r="AQ872" s="3" t="s">
        <v>1405</v>
      </c>
      <c r="AR872" s="3" t="s">
        <v>1405</v>
      </c>
      <c r="AS872" s="3" t="s">
        <v>1407</v>
      </c>
      <c r="AT872" s="3" t="s">
        <v>1405</v>
      </c>
      <c r="AU872" s="3" t="s">
        <v>1405</v>
      </c>
      <c r="AV872" s="3" t="s">
        <v>1405</v>
      </c>
      <c r="AW872" s="3" t="s">
        <v>1405</v>
      </c>
      <c r="AX872" s="3" t="s">
        <v>1405</v>
      </c>
      <c r="AY872" s="3" t="s">
        <v>1405</v>
      </c>
      <c r="AZ872" s="3" t="s">
        <v>1405</v>
      </c>
      <c r="BA872" s="3" t="s">
        <v>1405</v>
      </c>
      <c r="BB872" s="3" t="s">
        <v>1405</v>
      </c>
      <c r="BC872" s="3" t="s">
        <v>1405</v>
      </c>
      <c r="BD872" s="3" t="s">
        <v>1405</v>
      </c>
      <c r="BE872" s="3" t="s">
        <v>1405</v>
      </c>
      <c r="BF872" s="3" t="s">
        <v>1405</v>
      </c>
      <c r="BG872" s="3" t="s">
        <v>1405</v>
      </c>
      <c r="BH872" s="3" t="s">
        <v>1405</v>
      </c>
      <c r="BI872" s="3" t="s">
        <v>1405</v>
      </c>
      <c r="BJ872" s="3" t="s">
        <v>1405</v>
      </c>
      <c r="BK872" s="3" t="s">
        <v>1405</v>
      </c>
      <c r="BL872" s="3" t="s">
        <v>1405</v>
      </c>
      <c r="BM872" s="3" t="s">
        <v>1405</v>
      </c>
      <c r="BN872" s="3" t="s">
        <v>1405</v>
      </c>
      <c r="BO872" s="3" t="s">
        <v>1405</v>
      </c>
      <c r="BP872" s="3" t="s">
        <v>1405</v>
      </c>
      <c r="BQ872" s="3" t="s">
        <v>1405</v>
      </c>
      <c r="BR872" s="3" t="s">
        <v>1405</v>
      </c>
      <c r="BS872" s="3" t="s">
        <v>1405</v>
      </c>
      <c r="BT872" s="3" t="s">
        <v>1405</v>
      </c>
      <c r="BU872" s="3" t="str">
        <f t="shared" si="209"/>
        <v/>
      </c>
      <c r="BV872" s="3" t="str">
        <f t="shared" si="209"/>
        <v/>
      </c>
      <c r="BW872" s="3" t="str">
        <f t="shared" si="209"/>
        <v/>
      </c>
      <c r="BX872" s="3" t="str">
        <f t="shared" si="209"/>
        <v/>
      </c>
      <c r="BY872" s="3" t="str">
        <f t="shared" si="209"/>
        <v/>
      </c>
      <c r="BZ872" s="3" t="str">
        <f t="shared" si="209"/>
        <v/>
      </c>
      <c r="CA872" s="3" t="str">
        <f t="shared" si="209"/>
        <v/>
      </c>
      <c r="CB872" s="3" t="str">
        <f t="shared" si="213"/>
        <v/>
      </c>
      <c r="CC872" s="3" t="str">
        <f t="shared" si="213"/>
        <v/>
      </c>
      <c r="CD872" s="3" t="str">
        <f t="shared" si="213"/>
        <v/>
      </c>
      <c r="CE872" s="3" t="str">
        <f t="shared" si="213"/>
        <v/>
      </c>
      <c r="CF872" s="3" t="str">
        <f t="shared" si="213"/>
        <v/>
      </c>
      <c r="CG872" s="3" t="str">
        <f t="shared" si="213"/>
        <v/>
      </c>
      <c r="CH872" s="3" t="str">
        <f t="shared" si="213"/>
        <v/>
      </c>
      <c r="CI872" s="3" t="str">
        <f t="shared" si="213"/>
        <v/>
      </c>
      <c r="CJ872" s="3" t="str">
        <f t="shared" si="213"/>
        <v/>
      </c>
      <c r="CK872" s="3" t="str">
        <f t="shared" si="213"/>
        <v/>
      </c>
      <c r="CL872" s="3" t="str">
        <f t="shared" si="214"/>
        <v/>
      </c>
      <c r="CM872" s="3" t="str">
        <f t="shared" si="214"/>
        <v/>
      </c>
      <c r="CN872" s="3" t="str">
        <f t="shared" si="214"/>
        <v/>
      </c>
      <c r="CO872" s="3" t="str">
        <f t="shared" si="210"/>
        <v/>
      </c>
      <c r="CP872" s="3" t="str">
        <f t="shared" si="210"/>
        <v/>
      </c>
      <c r="CQ872" s="3" t="str">
        <f t="shared" si="210"/>
        <v/>
      </c>
      <c r="CR872" s="3" t="str">
        <f t="shared" si="210"/>
        <v/>
      </c>
      <c r="CS872" s="3" t="str">
        <f t="shared" si="210"/>
        <v/>
      </c>
      <c r="CT872" s="3" t="str">
        <f t="shared" si="210"/>
        <v/>
      </c>
      <c r="CU872" s="3" t="str">
        <f t="shared" si="211"/>
        <v>115. REPACKAGING</v>
      </c>
      <c r="CV872" s="3" t="str">
        <f t="shared" si="211"/>
        <v/>
      </c>
      <c r="CW872" s="3" t="str">
        <f t="shared" si="211"/>
        <v/>
      </c>
      <c r="CX872" s="3" t="str">
        <f t="shared" ref="CX872:DM894" si="215">IF(AV872="Yes", CX$1,"")</f>
        <v/>
      </c>
      <c r="CY872" s="3" t="str">
        <f t="shared" si="215"/>
        <v/>
      </c>
      <c r="CZ872" s="3" t="str">
        <f t="shared" si="215"/>
        <v/>
      </c>
      <c r="DA872" s="3" t="str">
        <f t="shared" si="215"/>
        <v/>
      </c>
      <c r="DB872" s="3" t="str">
        <f t="shared" si="215"/>
        <v/>
      </c>
      <c r="DC872" s="3" t="str">
        <f t="shared" si="215"/>
        <v/>
      </c>
      <c r="DD872" s="3" t="str">
        <f t="shared" si="204"/>
        <v/>
      </c>
      <c r="DE872" s="3" t="str">
        <f t="shared" si="204"/>
        <v/>
      </c>
      <c r="DF872" s="3" t="str">
        <f t="shared" si="204"/>
        <v/>
      </c>
      <c r="DG872" s="3" t="str">
        <f t="shared" si="203"/>
        <v/>
      </c>
      <c r="DH872" s="3" t="str">
        <f t="shared" si="203"/>
        <v/>
      </c>
      <c r="DI872" s="3" t="str">
        <f t="shared" si="203"/>
        <v/>
      </c>
      <c r="DJ872" s="3" t="str">
        <f t="shared" si="202"/>
        <v/>
      </c>
      <c r="DK872" s="3" t="str">
        <f t="shared" si="202"/>
        <v/>
      </c>
      <c r="DL872" s="3" t="str">
        <f t="shared" si="202"/>
        <v/>
      </c>
      <c r="DM872" s="3" t="str">
        <f t="shared" si="202"/>
        <v/>
      </c>
      <c r="DN872" s="3" t="str">
        <f t="shared" ref="DN872:DS926" si="216">IF(BL872="Yes", DN$1,"")</f>
        <v/>
      </c>
      <c r="DO872" s="3" t="str">
        <f t="shared" si="216"/>
        <v/>
      </c>
      <c r="DP872" s="3" t="str">
        <f t="shared" si="216"/>
        <v/>
      </c>
      <c r="DQ872" s="3" t="str">
        <f t="shared" si="212"/>
        <v/>
      </c>
      <c r="DR872" s="3" t="str">
        <f t="shared" si="212"/>
        <v/>
      </c>
      <c r="DS872" s="3" t="str">
        <f t="shared" si="212"/>
        <v/>
      </c>
      <c r="DT872" s="3" t="str">
        <f t="shared" si="212"/>
        <v/>
      </c>
      <c r="DU872" s="3" t="str">
        <f t="shared" si="212"/>
        <v/>
      </c>
      <c r="DV872" s="3" t="str">
        <f t="shared" si="212"/>
        <v/>
      </c>
    </row>
    <row r="873" spans="1:126" ht="75">
      <c r="A873" t="s">
        <v>115</v>
      </c>
      <c r="B873">
        <v>2016</v>
      </c>
      <c r="C873" t="s">
        <v>114</v>
      </c>
      <c r="D873">
        <v>106990</v>
      </c>
      <c r="E873" s="31">
        <v>1316215209750</v>
      </c>
      <c r="F873" t="s">
        <v>1147</v>
      </c>
      <c r="G873">
        <v>324110</v>
      </c>
      <c r="H873" t="s">
        <v>1148</v>
      </c>
      <c r="I873" t="s">
        <v>1149</v>
      </c>
      <c r="J873" t="s">
        <v>353</v>
      </c>
      <c r="K873" t="s">
        <v>216</v>
      </c>
      <c r="L873">
        <v>70079</v>
      </c>
      <c r="M873" s="3" t="str">
        <f t="shared" si="207"/>
        <v>89. PRODUCE THE CHEMICAL, 91. ON-SITE USE OF THE CHEMICAL, 92. SALE OR DISTRIBUTION OF THE CHEMICAL, 101. ADDED AS A FORMULATION COMPONENT, 118. USED AS A CHEMICAL PROCESSING AID</v>
      </c>
      <c r="N873" s="15" t="s">
        <v>53</v>
      </c>
      <c r="O873" s="3" t="s">
        <v>1461</v>
      </c>
      <c r="P873">
        <f>2043+22653</f>
        <v>24696</v>
      </c>
      <c r="Q873">
        <f>3123+27296</f>
        <v>30419</v>
      </c>
      <c r="R873">
        <f>SUM(P873:Q873)</f>
        <v>55115</v>
      </c>
      <c r="S873" s="3" t="s">
        <v>1407</v>
      </c>
      <c r="T873" s="3" t="s">
        <v>1405</v>
      </c>
      <c r="U873" s="3" t="s">
        <v>1407</v>
      </c>
      <c r="V873" s="3" t="s">
        <v>1407</v>
      </c>
      <c r="W873" s="3" t="s">
        <v>1405</v>
      </c>
      <c r="X873" s="3" t="s">
        <v>1405</v>
      </c>
      <c r="Y873" s="3" t="s">
        <v>1405</v>
      </c>
      <c r="AE873" s="3" t="s">
        <v>1407</v>
      </c>
      <c r="AR873" s="3" t="s">
        <v>1405</v>
      </c>
      <c r="AS873" s="3" t="s">
        <v>1405</v>
      </c>
      <c r="AT873" s="3" t="s">
        <v>1405</v>
      </c>
      <c r="AV873" s="3" t="s">
        <v>1407</v>
      </c>
      <c r="BD873" s="3" t="s">
        <v>1405</v>
      </c>
      <c r="BK873" s="3" t="s">
        <v>1405</v>
      </c>
      <c r="BU873" s="3" t="str">
        <f t="shared" si="209"/>
        <v>89. PRODUCE THE CHEMICAL</v>
      </c>
      <c r="BV873" s="3" t="str">
        <f t="shared" si="209"/>
        <v/>
      </c>
      <c r="BW873" s="3" t="str">
        <f t="shared" si="209"/>
        <v>91. ON-SITE USE OF THE CHEMICAL</v>
      </c>
      <c r="BX873" s="3" t="str">
        <f t="shared" si="209"/>
        <v>92. SALE OR DISTRIBUTION OF THE CHEMICAL</v>
      </c>
      <c r="BY873" s="3" t="str">
        <f t="shared" si="209"/>
        <v/>
      </c>
      <c r="BZ873" s="3" t="str">
        <f t="shared" si="209"/>
        <v/>
      </c>
      <c r="CA873" s="3" t="str">
        <f t="shared" si="209"/>
        <v/>
      </c>
      <c r="CB873" s="3" t="str">
        <f t="shared" si="209"/>
        <v/>
      </c>
      <c r="CC873" s="3" t="str">
        <f t="shared" si="209"/>
        <v/>
      </c>
      <c r="CD873" s="3" t="str">
        <f t="shared" si="209"/>
        <v/>
      </c>
      <c r="CE873" s="3" t="str">
        <f t="shared" si="213"/>
        <v/>
      </c>
      <c r="CF873" s="3" t="str">
        <f t="shared" si="213"/>
        <v/>
      </c>
      <c r="CG873" s="3" t="str">
        <f t="shared" si="213"/>
        <v>101. ADDED AS A FORMULATION COMPONENT</v>
      </c>
      <c r="CH873" s="3" t="str">
        <f t="shared" si="213"/>
        <v/>
      </c>
      <c r="CI873" s="3" t="str">
        <f t="shared" si="213"/>
        <v/>
      </c>
      <c r="CJ873" s="3" t="str">
        <f t="shared" si="213"/>
        <v/>
      </c>
      <c r="CK873" s="3" t="str">
        <f t="shared" si="213"/>
        <v/>
      </c>
      <c r="CL873" s="3" t="str">
        <f t="shared" si="214"/>
        <v/>
      </c>
      <c r="CM873" s="3" t="str">
        <f t="shared" si="214"/>
        <v/>
      </c>
      <c r="CN873" s="3" t="str">
        <f t="shared" si="214"/>
        <v/>
      </c>
      <c r="CO873" s="3" t="str">
        <f t="shared" si="210"/>
        <v/>
      </c>
      <c r="CP873" s="3" t="str">
        <f t="shared" si="210"/>
        <v/>
      </c>
      <c r="CQ873" s="3" t="str">
        <f t="shared" si="210"/>
        <v/>
      </c>
      <c r="CR873" s="3" t="str">
        <f t="shared" si="210"/>
        <v/>
      </c>
      <c r="CS873" s="3" t="str">
        <f t="shared" si="210"/>
        <v/>
      </c>
      <c r="CT873" s="3" t="str">
        <f t="shared" si="210"/>
        <v/>
      </c>
      <c r="CU873" s="3" t="str">
        <f t="shared" si="210"/>
        <v/>
      </c>
      <c r="CV873" s="3" t="str">
        <f t="shared" si="210"/>
        <v/>
      </c>
      <c r="CW873" s="3" t="str">
        <f t="shared" si="210"/>
        <v/>
      </c>
      <c r="CX873" s="3" t="str">
        <f t="shared" si="215"/>
        <v>118. USED AS A CHEMICAL PROCESSING AID</v>
      </c>
      <c r="CY873" s="3" t="str">
        <f t="shared" si="215"/>
        <v/>
      </c>
      <c r="CZ873" s="3" t="str">
        <f t="shared" si="215"/>
        <v/>
      </c>
      <c r="DA873" s="3" t="str">
        <f t="shared" si="215"/>
        <v/>
      </c>
      <c r="DB873" s="3" t="str">
        <f t="shared" si="215"/>
        <v/>
      </c>
      <c r="DC873" s="3" t="str">
        <f t="shared" si="215"/>
        <v/>
      </c>
      <c r="DD873" s="3" t="str">
        <f t="shared" si="204"/>
        <v/>
      </c>
      <c r="DE873" s="3" t="str">
        <f t="shared" si="204"/>
        <v/>
      </c>
      <c r="DF873" s="3" t="str">
        <f t="shared" si="204"/>
        <v/>
      </c>
      <c r="DG873" s="3" t="str">
        <f t="shared" si="203"/>
        <v/>
      </c>
      <c r="DH873" s="3" t="str">
        <f t="shared" si="203"/>
        <v/>
      </c>
      <c r="DI873" s="3" t="str">
        <f t="shared" si="203"/>
        <v/>
      </c>
      <c r="DJ873" s="3" t="str">
        <f t="shared" si="203"/>
        <v/>
      </c>
      <c r="DK873" s="3" t="str">
        <f t="shared" si="203"/>
        <v/>
      </c>
      <c r="DL873" s="3" t="str">
        <f t="shared" si="203"/>
        <v/>
      </c>
      <c r="DM873" s="3" t="str">
        <f t="shared" si="203"/>
        <v/>
      </c>
      <c r="DN873" s="3" t="str">
        <f t="shared" si="216"/>
        <v/>
      </c>
      <c r="DO873" s="3" t="str">
        <f t="shared" si="216"/>
        <v/>
      </c>
      <c r="DP873" s="3" t="str">
        <f t="shared" si="216"/>
        <v/>
      </c>
      <c r="DQ873" s="3" t="str">
        <f t="shared" si="212"/>
        <v/>
      </c>
      <c r="DR873" s="3" t="str">
        <f t="shared" si="212"/>
        <v/>
      </c>
      <c r="DS873" s="3" t="str">
        <f t="shared" si="212"/>
        <v/>
      </c>
      <c r="DT873" s="3" t="str">
        <f t="shared" si="212"/>
        <v/>
      </c>
      <c r="DU873" s="3" t="str">
        <f t="shared" si="212"/>
        <v/>
      </c>
      <c r="DV873" s="3" t="str">
        <f t="shared" si="212"/>
        <v/>
      </c>
    </row>
    <row r="874" spans="1:126" ht="75">
      <c r="A874" t="s">
        <v>115</v>
      </c>
      <c r="B874">
        <v>2017</v>
      </c>
      <c r="C874" t="s">
        <v>114</v>
      </c>
      <c r="D874">
        <v>106990</v>
      </c>
      <c r="E874" s="31">
        <v>1317216624092</v>
      </c>
      <c r="F874" t="s">
        <v>1147</v>
      </c>
      <c r="G874">
        <v>324110</v>
      </c>
      <c r="H874" t="s">
        <v>1148</v>
      </c>
      <c r="I874" t="s">
        <v>1149</v>
      </c>
      <c r="J874" t="s">
        <v>353</v>
      </c>
      <c r="K874" t="s">
        <v>216</v>
      </c>
      <c r="L874">
        <v>70079</v>
      </c>
      <c r="M874" s="3" t="str">
        <f t="shared" si="207"/>
        <v>89. PRODUCE THE CHEMICAL, 91. ON-SITE USE OF THE CHEMICAL, 92. SALE OR DISTRIBUTION OF THE CHEMICAL, 101. ADDED AS A FORMULATION COMPONENT, 118. USED AS A CHEMICAL PROCESSING AID</v>
      </c>
      <c r="N874" s="15" t="s">
        <v>53</v>
      </c>
      <c r="O874" s="3" t="s">
        <v>1461</v>
      </c>
      <c r="P874">
        <f>1405+20460</f>
        <v>21865</v>
      </c>
      <c r="Q874">
        <f>2420+29982</f>
        <v>32402</v>
      </c>
      <c r="R874">
        <f t="shared" ref="R874:R878" si="217">SUM(P874:Q874)</f>
        <v>54267</v>
      </c>
      <c r="S874" s="3" t="s">
        <v>1407</v>
      </c>
      <c r="T874" s="3" t="s">
        <v>1405</v>
      </c>
      <c r="U874" s="3" t="s">
        <v>1407</v>
      </c>
      <c r="V874" s="3" t="s">
        <v>1407</v>
      </c>
      <c r="W874" s="3" t="s">
        <v>1405</v>
      </c>
      <c r="X874" s="3" t="s">
        <v>1405</v>
      </c>
      <c r="Y874" s="3" t="s">
        <v>1405</v>
      </c>
      <c r="AE874" s="3" t="s">
        <v>1407</v>
      </c>
      <c r="AR874" s="3" t="s">
        <v>1405</v>
      </c>
      <c r="AS874" s="3" t="s">
        <v>1405</v>
      </c>
      <c r="AT874" s="3" t="s">
        <v>1405</v>
      </c>
      <c r="AV874" s="3" t="s">
        <v>1407</v>
      </c>
      <c r="BD874" s="3" t="s">
        <v>1405</v>
      </c>
      <c r="BK874" s="3" t="s">
        <v>1405</v>
      </c>
      <c r="BU874" s="3" t="str">
        <f t="shared" si="209"/>
        <v>89. PRODUCE THE CHEMICAL</v>
      </c>
      <c r="BV874" s="3" t="str">
        <f t="shared" si="209"/>
        <v/>
      </c>
      <c r="BW874" s="3" t="str">
        <f t="shared" si="209"/>
        <v>91. ON-SITE USE OF THE CHEMICAL</v>
      </c>
      <c r="BX874" s="3" t="str">
        <f t="shared" si="209"/>
        <v>92. SALE OR DISTRIBUTION OF THE CHEMICAL</v>
      </c>
      <c r="BY874" s="3" t="str">
        <f t="shared" si="209"/>
        <v/>
      </c>
      <c r="BZ874" s="3" t="str">
        <f t="shared" si="209"/>
        <v/>
      </c>
      <c r="CA874" s="3" t="str">
        <f t="shared" si="209"/>
        <v/>
      </c>
      <c r="CB874" s="3" t="str">
        <f t="shared" si="209"/>
        <v/>
      </c>
      <c r="CC874" s="3" t="str">
        <f t="shared" si="209"/>
        <v/>
      </c>
      <c r="CD874" s="3" t="str">
        <f t="shared" si="209"/>
        <v/>
      </c>
      <c r="CE874" s="3" t="str">
        <f t="shared" si="213"/>
        <v/>
      </c>
      <c r="CF874" s="3" t="str">
        <f t="shared" si="213"/>
        <v/>
      </c>
      <c r="CG874" s="3" t="str">
        <f t="shared" si="213"/>
        <v>101. ADDED AS A FORMULATION COMPONENT</v>
      </c>
      <c r="CH874" s="3" t="str">
        <f t="shared" si="213"/>
        <v/>
      </c>
      <c r="CI874" s="3" t="str">
        <f t="shared" si="213"/>
        <v/>
      </c>
      <c r="CJ874" s="3" t="str">
        <f t="shared" si="213"/>
        <v/>
      </c>
      <c r="CK874" s="3" t="str">
        <f t="shared" si="213"/>
        <v/>
      </c>
      <c r="CL874" s="3" t="str">
        <f t="shared" si="214"/>
        <v/>
      </c>
      <c r="CM874" s="3" t="str">
        <f t="shared" si="214"/>
        <v/>
      </c>
      <c r="CN874" s="3" t="str">
        <f t="shared" si="214"/>
        <v/>
      </c>
      <c r="CO874" s="3" t="str">
        <f t="shared" si="210"/>
        <v/>
      </c>
      <c r="CP874" s="3" t="str">
        <f t="shared" si="210"/>
        <v/>
      </c>
      <c r="CQ874" s="3" t="str">
        <f t="shared" si="210"/>
        <v/>
      </c>
      <c r="CR874" s="3" t="str">
        <f t="shared" si="210"/>
        <v/>
      </c>
      <c r="CS874" s="3" t="str">
        <f t="shared" si="210"/>
        <v/>
      </c>
      <c r="CT874" s="3" t="str">
        <f t="shared" si="210"/>
        <v/>
      </c>
      <c r="CU874" s="3" t="str">
        <f t="shared" si="210"/>
        <v/>
      </c>
      <c r="CV874" s="3" t="str">
        <f t="shared" si="210"/>
        <v/>
      </c>
      <c r="CW874" s="3" t="str">
        <f t="shared" si="210"/>
        <v/>
      </c>
      <c r="CX874" s="3" t="str">
        <f t="shared" si="215"/>
        <v>118. USED AS A CHEMICAL PROCESSING AID</v>
      </c>
      <c r="CY874" s="3" t="str">
        <f t="shared" si="215"/>
        <v/>
      </c>
      <c r="CZ874" s="3" t="str">
        <f t="shared" si="215"/>
        <v/>
      </c>
      <c r="DA874" s="3" t="str">
        <f t="shared" si="215"/>
        <v/>
      </c>
      <c r="DB874" s="3" t="str">
        <f t="shared" si="215"/>
        <v/>
      </c>
      <c r="DC874" s="3" t="str">
        <f t="shared" si="215"/>
        <v/>
      </c>
      <c r="DD874" s="3" t="str">
        <f t="shared" si="204"/>
        <v/>
      </c>
      <c r="DE874" s="3" t="str">
        <f t="shared" si="204"/>
        <v/>
      </c>
      <c r="DF874" s="3" t="str">
        <f t="shared" si="204"/>
        <v/>
      </c>
      <c r="DG874" s="3" t="str">
        <f t="shared" si="203"/>
        <v/>
      </c>
      <c r="DH874" s="3" t="str">
        <f t="shared" si="203"/>
        <v/>
      </c>
      <c r="DI874" s="3" t="str">
        <f t="shared" si="203"/>
        <v/>
      </c>
      <c r="DJ874" s="3" t="str">
        <f t="shared" si="203"/>
        <v/>
      </c>
      <c r="DK874" s="3" t="str">
        <f t="shared" si="203"/>
        <v/>
      </c>
      <c r="DL874" s="3" t="str">
        <f t="shared" si="203"/>
        <v/>
      </c>
      <c r="DM874" s="3" t="str">
        <f t="shared" si="203"/>
        <v/>
      </c>
      <c r="DN874" s="3" t="str">
        <f t="shared" si="216"/>
        <v/>
      </c>
      <c r="DO874" s="3" t="str">
        <f t="shared" si="216"/>
        <v/>
      </c>
      <c r="DP874" s="3" t="str">
        <f t="shared" si="216"/>
        <v/>
      </c>
      <c r="DQ874" s="3" t="str">
        <f t="shared" si="212"/>
        <v/>
      </c>
      <c r="DR874" s="3" t="str">
        <f t="shared" si="212"/>
        <v/>
      </c>
      <c r="DS874" s="3" t="str">
        <f t="shared" si="212"/>
        <v/>
      </c>
      <c r="DT874" s="3" t="str">
        <f t="shared" si="212"/>
        <v/>
      </c>
      <c r="DU874" s="3" t="str">
        <f t="shared" si="212"/>
        <v/>
      </c>
      <c r="DV874" s="3" t="str">
        <f t="shared" si="212"/>
        <v/>
      </c>
    </row>
    <row r="875" spans="1:126" ht="51.95" customHeight="1">
      <c r="A875" t="s">
        <v>115</v>
      </c>
      <c r="B875">
        <v>2018</v>
      </c>
      <c r="C875" t="s">
        <v>114</v>
      </c>
      <c r="D875">
        <v>106990</v>
      </c>
      <c r="E875" s="31">
        <v>1318217191790</v>
      </c>
      <c r="F875" t="s">
        <v>1147</v>
      </c>
      <c r="G875">
        <v>324110</v>
      </c>
      <c r="H875" t="s">
        <v>1148</v>
      </c>
      <c r="I875" t="s">
        <v>1149</v>
      </c>
      <c r="J875" t="s">
        <v>353</v>
      </c>
      <c r="K875" t="s">
        <v>216</v>
      </c>
      <c r="L875">
        <v>70079</v>
      </c>
      <c r="M875" s="3" t="str">
        <f t="shared" si="207"/>
        <v>89. PRODUCE THE CHEMICAL, 91. ON-SITE USE OF THE CHEMICAL, 92. SALE OR DISTRIBUTION OF THE CHEMICAL, 101. ADDED AS A FORMULATION COMPONENT, 113. P299  OTHER, 118. USED AS A CHEMICAL PROCESSING AID, 125. Z199  OTHER</v>
      </c>
      <c r="N875" s="15" t="s">
        <v>53</v>
      </c>
      <c r="O875" s="3" t="s">
        <v>1461</v>
      </c>
      <c r="P875">
        <f>5455.12+17524.62</f>
        <v>22979.739999999998</v>
      </c>
      <c r="Q875">
        <f>2113.6+23884.76</f>
        <v>25998.359999999997</v>
      </c>
      <c r="R875">
        <f t="shared" si="217"/>
        <v>48978.099999999991</v>
      </c>
      <c r="S875" s="3" t="s">
        <v>1407</v>
      </c>
      <c r="T875" s="3" t="s">
        <v>1405</v>
      </c>
      <c r="U875" s="3" t="s">
        <v>1407</v>
      </c>
      <c r="V875" s="3" t="s">
        <v>1407</v>
      </c>
      <c r="W875" s="3" t="s">
        <v>1405</v>
      </c>
      <c r="X875" s="3" t="s">
        <v>1405</v>
      </c>
      <c r="Y875" s="3" t="s">
        <v>1405</v>
      </c>
      <c r="Z875" s="3" t="s">
        <v>1405</v>
      </c>
      <c r="AA875" s="3" t="s">
        <v>1405</v>
      </c>
      <c r="AB875" s="3" t="s">
        <v>1405</v>
      </c>
      <c r="AC875" s="3" t="s">
        <v>1405</v>
      </c>
      <c r="AD875" s="3" t="s">
        <v>1405</v>
      </c>
      <c r="AE875" s="3" t="s">
        <v>1407</v>
      </c>
      <c r="AF875" s="3" t="s">
        <v>1405</v>
      </c>
      <c r="AG875" s="3" t="s">
        <v>1405</v>
      </c>
      <c r="AH875" s="3" t="s">
        <v>1405</v>
      </c>
      <c r="AI875" s="3" t="s">
        <v>1405</v>
      </c>
      <c r="AJ875" s="3" t="s">
        <v>1405</v>
      </c>
      <c r="AK875" s="3" t="s">
        <v>1405</v>
      </c>
      <c r="AL875" s="3" t="s">
        <v>1405</v>
      </c>
      <c r="AM875" s="3" t="s">
        <v>1405</v>
      </c>
      <c r="AN875" s="3" t="s">
        <v>1405</v>
      </c>
      <c r="AO875" s="3" t="s">
        <v>1405</v>
      </c>
      <c r="AP875" s="3" t="s">
        <v>1405</v>
      </c>
      <c r="AQ875" s="3" t="s">
        <v>1407</v>
      </c>
      <c r="AR875" s="3" t="s">
        <v>1405</v>
      </c>
      <c r="AS875" s="3" t="s">
        <v>1405</v>
      </c>
      <c r="AT875" s="3" t="s">
        <v>1405</v>
      </c>
      <c r="AU875" s="3" t="s">
        <v>1405</v>
      </c>
      <c r="AV875" s="3" t="s">
        <v>1407</v>
      </c>
      <c r="AW875" s="3" t="s">
        <v>1405</v>
      </c>
      <c r="AX875" s="3" t="s">
        <v>1405</v>
      </c>
      <c r="AY875" s="3" t="s">
        <v>1405</v>
      </c>
      <c r="AZ875" s="3" t="s">
        <v>1405</v>
      </c>
      <c r="BA875" s="3" t="s">
        <v>1405</v>
      </c>
      <c r="BB875" s="3" t="s">
        <v>1405</v>
      </c>
      <c r="BC875" s="3" t="s">
        <v>1407</v>
      </c>
      <c r="BD875" s="3" t="s">
        <v>1405</v>
      </c>
      <c r="BE875" s="3" t="s">
        <v>1405</v>
      </c>
      <c r="BF875" s="3" t="s">
        <v>1405</v>
      </c>
      <c r="BG875" s="3" t="s">
        <v>1405</v>
      </c>
      <c r="BH875" s="3" t="s">
        <v>1405</v>
      </c>
      <c r="BI875" s="3" t="s">
        <v>1405</v>
      </c>
      <c r="BJ875" s="3" t="s">
        <v>1405</v>
      </c>
      <c r="BK875" s="3" t="s">
        <v>1405</v>
      </c>
      <c r="BL875" s="3" t="s">
        <v>1405</v>
      </c>
      <c r="BM875" s="3" t="s">
        <v>1405</v>
      </c>
      <c r="BN875" s="3" t="s">
        <v>1405</v>
      </c>
      <c r="BO875" s="3" t="s">
        <v>1405</v>
      </c>
      <c r="BP875" s="3" t="s">
        <v>1405</v>
      </c>
      <c r="BQ875" s="3" t="s">
        <v>1405</v>
      </c>
      <c r="BR875" s="3" t="s">
        <v>1405</v>
      </c>
      <c r="BS875" s="3" t="s">
        <v>1405</v>
      </c>
      <c r="BT875" s="3" t="s">
        <v>1405</v>
      </c>
      <c r="BU875" s="3" t="str">
        <f t="shared" si="209"/>
        <v>89. PRODUCE THE CHEMICAL</v>
      </c>
      <c r="BV875" s="3" t="str">
        <f t="shared" si="209"/>
        <v/>
      </c>
      <c r="BW875" s="3" t="str">
        <f t="shared" si="209"/>
        <v>91. ON-SITE USE OF THE CHEMICAL</v>
      </c>
      <c r="BX875" s="3" t="str">
        <f t="shared" si="209"/>
        <v>92. SALE OR DISTRIBUTION OF THE CHEMICAL</v>
      </c>
      <c r="BY875" s="3" t="str">
        <f t="shared" si="209"/>
        <v/>
      </c>
      <c r="BZ875" s="3" t="str">
        <f t="shared" si="209"/>
        <v/>
      </c>
      <c r="CA875" s="3" t="str">
        <f t="shared" si="209"/>
        <v/>
      </c>
      <c r="CB875" s="3" t="str">
        <f t="shared" si="209"/>
        <v/>
      </c>
      <c r="CC875" s="3" t="str">
        <f t="shared" si="209"/>
        <v/>
      </c>
      <c r="CD875" s="3" t="str">
        <f t="shared" si="209"/>
        <v/>
      </c>
      <c r="CE875" s="3" t="str">
        <f t="shared" si="213"/>
        <v/>
      </c>
      <c r="CF875" s="3" t="str">
        <f t="shared" si="213"/>
        <v/>
      </c>
      <c r="CG875" s="3" t="str">
        <f t="shared" si="213"/>
        <v>101. ADDED AS A FORMULATION COMPONENT</v>
      </c>
      <c r="CH875" s="3" t="str">
        <f t="shared" si="213"/>
        <v/>
      </c>
      <c r="CI875" s="3" t="str">
        <f t="shared" si="213"/>
        <v/>
      </c>
      <c r="CJ875" s="3" t="str">
        <f t="shared" si="213"/>
        <v/>
      </c>
      <c r="CK875" s="3" t="str">
        <f t="shared" si="213"/>
        <v/>
      </c>
      <c r="CL875" s="3" t="str">
        <f t="shared" si="214"/>
        <v/>
      </c>
      <c r="CM875" s="3" t="str">
        <f t="shared" si="214"/>
        <v/>
      </c>
      <c r="CN875" s="3" t="str">
        <f t="shared" si="214"/>
        <v/>
      </c>
      <c r="CO875" s="3" t="str">
        <f t="shared" si="210"/>
        <v/>
      </c>
      <c r="CP875" s="3" t="str">
        <f t="shared" si="210"/>
        <v/>
      </c>
      <c r="CQ875" s="3" t="str">
        <f t="shared" si="210"/>
        <v/>
      </c>
      <c r="CR875" s="3" t="str">
        <f t="shared" si="210"/>
        <v/>
      </c>
      <c r="CS875" s="3" t="str">
        <f t="shared" si="210"/>
        <v>113. P299  OTHER</v>
      </c>
      <c r="CT875" s="3" t="str">
        <f t="shared" si="210"/>
        <v/>
      </c>
      <c r="CU875" s="3" t="str">
        <f t="shared" si="210"/>
        <v/>
      </c>
      <c r="CV875" s="3" t="str">
        <f t="shared" si="210"/>
        <v/>
      </c>
      <c r="CW875" s="3" t="str">
        <f t="shared" si="210"/>
        <v/>
      </c>
      <c r="CX875" s="3" t="str">
        <f t="shared" si="215"/>
        <v>118. USED AS A CHEMICAL PROCESSING AID</v>
      </c>
      <c r="CY875" s="3" t="str">
        <f t="shared" si="215"/>
        <v/>
      </c>
      <c r="CZ875" s="3" t="str">
        <f t="shared" si="215"/>
        <v/>
      </c>
      <c r="DA875" s="3" t="str">
        <f t="shared" si="215"/>
        <v/>
      </c>
      <c r="DB875" s="3" t="str">
        <f t="shared" si="215"/>
        <v/>
      </c>
      <c r="DC875" s="3" t="str">
        <f t="shared" si="215"/>
        <v/>
      </c>
      <c r="DD875" s="3" t="str">
        <f t="shared" si="204"/>
        <v/>
      </c>
      <c r="DE875" s="3" t="str">
        <f t="shared" si="204"/>
        <v>125. Z199  OTHER</v>
      </c>
      <c r="DF875" s="3" t="str">
        <f t="shared" si="204"/>
        <v/>
      </c>
      <c r="DG875" s="3" t="str">
        <f t="shared" si="203"/>
        <v/>
      </c>
      <c r="DH875" s="3" t="str">
        <f t="shared" si="203"/>
        <v/>
      </c>
      <c r="DI875" s="3" t="str">
        <f t="shared" si="203"/>
        <v/>
      </c>
      <c r="DJ875" s="3" t="str">
        <f t="shared" si="203"/>
        <v/>
      </c>
      <c r="DK875" s="3" t="str">
        <f t="shared" si="203"/>
        <v/>
      </c>
      <c r="DL875" s="3" t="str">
        <f t="shared" si="203"/>
        <v/>
      </c>
      <c r="DM875" s="3" t="str">
        <f t="shared" si="203"/>
        <v/>
      </c>
      <c r="DN875" s="3" t="str">
        <f t="shared" si="216"/>
        <v/>
      </c>
      <c r="DO875" s="3" t="str">
        <f t="shared" si="216"/>
        <v/>
      </c>
      <c r="DP875" s="3" t="str">
        <f t="shared" si="216"/>
        <v/>
      </c>
      <c r="DQ875" s="3" t="str">
        <f t="shared" si="212"/>
        <v/>
      </c>
      <c r="DR875" s="3" t="str">
        <f t="shared" si="212"/>
        <v/>
      </c>
      <c r="DS875" s="3" t="str">
        <f t="shared" si="212"/>
        <v/>
      </c>
      <c r="DT875" s="3" t="str">
        <f t="shared" si="212"/>
        <v/>
      </c>
      <c r="DU875" s="3" t="str">
        <f t="shared" si="212"/>
        <v/>
      </c>
      <c r="DV875" s="3" t="str">
        <f t="shared" si="212"/>
        <v/>
      </c>
    </row>
    <row r="876" spans="1:126" ht="105">
      <c r="A876" t="s">
        <v>115</v>
      </c>
      <c r="B876">
        <v>2019</v>
      </c>
      <c r="C876" t="s">
        <v>114</v>
      </c>
      <c r="D876">
        <v>106990</v>
      </c>
      <c r="E876" s="31">
        <v>1319218006144</v>
      </c>
      <c r="F876" t="s">
        <v>1147</v>
      </c>
      <c r="G876">
        <v>324110</v>
      </c>
      <c r="H876" t="s">
        <v>1148</v>
      </c>
      <c r="I876" t="s">
        <v>1149</v>
      </c>
      <c r="J876" t="s">
        <v>353</v>
      </c>
      <c r="K876" t="s">
        <v>216</v>
      </c>
      <c r="L876">
        <v>70079</v>
      </c>
      <c r="M876" s="3" t="str">
        <f t="shared" si="207"/>
        <v>89. PRODUCE THE CHEMICAL, 91. ON-SITE USE OF THE CHEMICAL, 92. SALE OR DISTRIBUTION OF THE CHEMICAL, 101. ADDED AS A FORMULATION COMPONENT, 113. P299  OTHER, 118. USED AS A CHEMICAL PROCESSING AID, 125. Z199  OTHER</v>
      </c>
      <c r="N876" s="15" t="s">
        <v>53</v>
      </c>
      <c r="O876" s="3" t="s">
        <v>1461</v>
      </c>
      <c r="P876">
        <f>0+24232.36</f>
        <v>24232.36</v>
      </c>
      <c r="Q876">
        <f>4135.63+31018.2</f>
        <v>35153.83</v>
      </c>
      <c r="R876">
        <f t="shared" si="217"/>
        <v>59386.19</v>
      </c>
      <c r="S876" s="3" t="s">
        <v>1407</v>
      </c>
      <c r="T876" s="3" t="s">
        <v>1405</v>
      </c>
      <c r="U876" s="3" t="s">
        <v>1407</v>
      </c>
      <c r="V876" s="3" t="s">
        <v>1407</v>
      </c>
      <c r="W876" s="3" t="s">
        <v>1405</v>
      </c>
      <c r="X876" s="3" t="s">
        <v>1405</v>
      </c>
      <c r="Y876" s="3" t="s">
        <v>1405</v>
      </c>
      <c r="Z876" s="3" t="s">
        <v>1405</v>
      </c>
      <c r="AA876" s="3" t="s">
        <v>1405</v>
      </c>
      <c r="AB876" s="3" t="s">
        <v>1405</v>
      </c>
      <c r="AC876" s="3" t="s">
        <v>1405</v>
      </c>
      <c r="AD876" s="3" t="s">
        <v>1405</v>
      </c>
      <c r="AE876" s="3" t="s">
        <v>1407</v>
      </c>
      <c r="AF876" s="3" t="s">
        <v>1405</v>
      </c>
      <c r="AG876" s="3" t="s">
        <v>1405</v>
      </c>
      <c r="AH876" s="3" t="s">
        <v>1405</v>
      </c>
      <c r="AI876" s="3" t="s">
        <v>1405</v>
      </c>
      <c r="AJ876" s="3" t="s">
        <v>1405</v>
      </c>
      <c r="AK876" s="3" t="s">
        <v>1405</v>
      </c>
      <c r="AL876" s="3" t="s">
        <v>1405</v>
      </c>
      <c r="AM876" s="3" t="s">
        <v>1405</v>
      </c>
      <c r="AN876" s="3" t="s">
        <v>1405</v>
      </c>
      <c r="AO876" s="3" t="s">
        <v>1405</v>
      </c>
      <c r="AP876" s="3" t="s">
        <v>1405</v>
      </c>
      <c r="AQ876" s="3" t="s">
        <v>1407</v>
      </c>
      <c r="AR876" s="3" t="s">
        <v>1405</v>
      </c>
      <c r="AS876" s="3" t="s">
        <v>1405</v>
      </c>
      <c r="AT876" s="3" t="s">
        <v>1405</v>
      </c>
      <c r="AU876" s="3" t="s">
        <v>1405</v>
      </c>
      <c r="AV876" s="3" t="s">
        <v>1407</v>
      </c>
      <c r="AW876" s="3" t="s">
        <v>1405</v>
      </c>
      <c r="AX876" s="3" t="s">
        <v>1405</v>
      </c>
      <c r="AY876" s="3" t="s">
        <v>1405</v>
      </c>
      <c r="AZ876" s="3" t="s">
        <v>1405</v>
      </c>
      <c r="BA876" s="3" t="s">
        <v>1405</v>
      </c>
      <c r="BB876" s="3" t="s">
        <v>1405</v>
      </c>
      <c r="BC876" s="3" t="s">
        <v>1407</v>
      </c>
      <c r="BD876" s="3" t="s">
        <v>1405</v>
      </c>
      <c r="BE876" s="3" t="s">
        <v>1405</v>
      </c>
      <c r="BF876" s="3" t="s">
        <v>1405</v>
      </c>
      <c r="BG876" s="3" t="s">
        <v>1405</v>
      </c>
      <c r="BH876" s="3" t="s">
        <v>1405</v>
      </c>
      <c r="BI876" s="3" t="s">
        <v>1405</v>
      </c>
      <c r="BJ876" s="3" t="s">
        <v>1405</v>
      </c>
      <c r="BK876" s="3" t="s">
        <v>1405</v>
      </c>
      <c r="BL876" s="3" t="s">
        <v>1405</v>
      </c>
      <c r="BM876" s="3" t="s">
        <v>1405</v>
      </c>
      <c r="BN876" s="3" t="s">
        <v>1405</v>
      </c>
      <c r="BO876" s="3" t="s">
        <v>1405</v>
      </c>
      <c r="BP876" s="3" t="s">
        <v>1405</v>
      </c>
      <c r="BQ876" s="3" t="s">
        <v>1405</v>
      </c>
      <c r="BR876" s="3" t="s">
        <v>1405</v>
      </c>
      <c r="BS876" s="3" t="s">
        <v>1405</v>
      </c>
      <c r="BT876" s="3" t="s">
        <v>1405</v>
      </c>
      <c r="BU876" s="3" t="str">
        <f t="shared" si="209"/>
        <v>89. PRODUCE THE CHEMICAL</v>
      </c>
      <c r="BV876" s="3" t="str">
        <f t="shared" si="209"/>
        <v/>
      </c>
      <c r="BW876" s="3" t="str">
        <f t="shared" si="209"/>
        <v>91. ON-SITE USE OF THE CHEMICAL</v>
      </c>
      <c r="BX876" s="3" t="str">
        <f t="shared" si="209"/>
        <v>92. SALE OR DISTRIBUTION OF THE CHEMICAL</v>
      </c>
      <c r="BY876" s="3" t="str">
        <f t="shared" si="209"/>
        <v/>
      </c>
      <c r="BZ876" s="3" t="str">
        <f t="shared" si="209"/>
        <v/>
      </c>
      <c r="CA876" s="3" t="str">
        <f t="shared" si="209"/>
        <v/>
      </c>
      <c r="CB876" s="3" t="str">
        <f t="shared" si="209"/>
        <v/>
      </c>
      <c r="CC876" s="3" t="str">
        <f t="shared" si="209"/>
        <v/>
      </c>
      <c r="CD876" s="3" t="str">
        <f t="shared" si="209"/>
        <v/>
      </c>
      <c r="CE876" s="3" t="str">
        <f t="shared" si="213"/>
        <v/>
      </c>
      <c r="CF876" s="3" t="str">
        <f t="shared" si="213"/>
        <v/>
      </c>
      <c r="CG876" s="3" t="str">
        <f t="shared" si="213"/>
        <v>101. ADDED AS A FORMULATION COMPONENT</v>
      </c>
      <c r="CH876" s="3" t="str">
        <f t="shared" si="213"/>
        <v/>
      </c>
      <c r="CI876" s="3" t="str">
        <f t="shared" si="213"/>
        <v/>
      </c>
      <c r="CJ876" s="3" t="str">
        <f t="shared" si="213"/>
        <v/>
      </c>
      <c r="CK876" s="3" t="str">
        <f t="shared" si="213"/>
        <v/>
      </c>
      <c r="CL876" s="3" t="str">
        <f t="shared" si="214"/>
        <v/>
      </c>
      <c r="CM876" s="3" t="str">
        <f t="shared" si="214"/>
        <v/>
      </c>
      <c r="CN876" s="3" t="str">
        <f t="shared" si="214"/>
        <v/>
      </c>
      <c r="CO876" s="3" t="str">
        <f t="shared" si="210"/>
        <v/>
      </c>
      <c r="CP876" s="3" t="str">
        <f t="shared" si="210"/>
        <v/>
      </c>
      <c r="CQ876" s="3" t="str">
        <f t="shared" si="210"/>
        <v/>
      </c>
      <c r="CR876" s="3" t="str">
        <f t="shared" si="210"/>
        <v/>
      </c>
      <c r="CS876" s="3" t="str">
        <f t="shared" si="210"/>
        <v>113. P299  OTHER</v>
      </c>
      <c r="CT876" s="3" t="str">
        <f t="shared" si="210"/>
        <v/>
      </c>
      <c r="CU876" s="3" t="str">
        <f t="shared" si="210"/>
        <v/>
      </c>
      <c r="CV876" s="3" t="str">
        <f t="shared" si="210"/>
        <v/>
      </c>
      <c r="CW876" s="3" t="str">
        <f t="shared" si="210"/>
        <v/>
      </c>
      <c r="CX876" s="3" t="str">
        <f t="shared" si="215"/>
        <v>118. USED AS A CHEMICAL PROCESSING AID</v>
      </c>
      <c r="CY876" s="3" t="str">
        <f t="shared" si="215"/>
        <v/>
      </c>
      <c r="CZ876" s="3" t="str">
        <f t="shared" si="215"/>
        <v/>
      </c>
      <c r="DA876" s="3" t="str">
        <f t="shared" si="215"/>
        <v/>
      </c>
      <c r="DB876" s="3" t="str">
        <f t="shared" si="215"/>
        <v/>
      </c>
      <c r="DC876" s="3" t="str">
        <f t="shared" si="215"/>
        <v/>
      </c>
      <c r="DD876" s="3" t="str">
        <f t="shared" si="204"/>
        <v/>
      </c>
      <c r="DE876" s="3" t="str">
        <f t="shared" si="204"/>
        <v>125. Z199  OTHER</v>
      </c>
      <c r="DF876" s="3" t="str">
        <f t="shared" si="204"/>
        <v/>
      </c>
      <c r="DG876" s="3" t="str">
        <f t="shared" si="203"/>
        <v/>
      </c>
      <c r="DH876" s="3" t="str">
        <f t="shared" si="203"/>
        <v/>
      </c>
      <c r="DI876" s="3" t="str">
        <f t="shared" si="203"/>
        <v/>
      </c>
      <c r="DJ876" s="3" t="str">
        <f t="shared" si="203"/>
        <v/>
      </c>
      <c r="DK876" s="3" t="str">
        <f t="shared" si="203"/>
        <v/>
      </c>
      <c r="DL876" s="3" t="str">
        <f t="shared" si="203"/>
        <v/>
      </c>
      <c r="DM876" s="3" t="str">
        <f t="shared" si="203"/>
        <v/>
      </c>
      <c r="DN876" s="3" t="str">
        <f t="shared" si="216"/>
        <v/>
      </c>
      <c r="DO876" s="3" t="str">
        <f t="shared" si="216"/>
        <v/>
      </c>
      <c r="DP876" s="3" t="str">
        <f t="shared" si="216"/>
        <v/>
      </c>
      <c r="DQ876" s="3" t="str">
        <f t="shared" si="212"/>
        <v/>
      </c>
      <c r="DR876" s="3" t="str">
        <f t="shared" si="212"/>
        <v/>
      </c>
      <c r="DS876" s="3" t="str">
        <f t="shared" si="212"/>
        <v/>
      </c>
      <c r="DT876" s="3" t="str">
        <f t="shared" si="212"/>
        <v/>
      </c>
      <c r="DU876" s="3" t="str">
        <f t="shared" si="212"/>
        <v/>
      </c>
      <c r="DV876" s="3" t="str">
        <f t="shared" si="212"/>
        <v/>
      </c>
    </row>
    <row r="877" spans="1:126" ht="45">
      <c r="A877" t="s">
        <v>115</v>
      </c>
      <c r="B877">
        <v>2020</v>
      </c>
      <c r="C877" t="s">
        <v>114</v>
      </c>
      <c r="D877">
        <v>106990</v>
      </c>
      <c r="E877" s="31">
        <v>1320219299981</v>
      </c>
      <c r="F877" t="s">
        <v>1147</v>
      </c>
      <c r="G877">
        <v>324110</v>
      </c>
      <c r="H877" t="s">
        <v>1148</v>
      </c>
      <c r="I877" t="s">
        <v>1149</v>
      </c>
      <c r="J877" t="s">
        <v>353</v>
      </c>
      <c r="K877" t="s">
        <v>216</v>
      </c>
      <c r="L877">
        <v>70079</v>
      </c>
      <c r="M877" s="3" t="str">
        <f t="shared" si="207"/>
        <v>115. REPACKAGING</v>
      </c>
      <c r="N877" s="15" t="s">
        <v>53</v>
      </c>
      <c r="O877" s="3" t="s">
        <v>1461</v>
      </c>
      <c r="P877">
        <f>5455.12+3861.57</f>
        <v>9316.69</v>
      </c>
      <c r="Q877">
        <f>2113.65+28366.18</f>
        <v>30479.83</v>
      </c>
      <c r="R877">
        <f t="shared" si="217"/>
        <v>39796.520000000004</v>
      </c>
      <c r="S877" s="3" t="s">
        <v>1405</v>
      </c>
      <c r="T877" s="3" t="s">
        <v>1405</v>
      </c>
      <c r="U877" s="3" t="s">
        <v>1405</v>
      </c>
      <c r="V877" s="3" t="s">
        <v>1405</v>
      </c>
      <c r="W877" s="3" t="s">
        <v>1405</v>
      </c>
      <c r="X877" s="3" t="s">
        <v>1405</v>
      </c>
      <c r="Y877" s="3" t="s">
        <v>1405</v>
      </c>
      <c r="Z877" s="3" t="s">
        <v>1405</v>
      </c>
      <c r="AA877" s="3" t="s">
        <v>1405</v>
      </c>
      <c r="AB877" s="3" t="s">
        <v>1405</v>
      </c>
      <c r="AC877" s="3" t="s">
        <v>1405</v>
      </c>
      <c r="AD877" s="3" t="s">
        <v>1405</v>
      </c>
      <c r="AE877" s="3" t="s">
        <v>1405</v>
      </c>
      <c r="AF877" s="3" t="s">
        <v>1405</v>
      </c>
      <c r="AG877" s="3" t="s">
        <v>1405</v>
      </c>
      <c r="AH877" s="3" t="s">
        <v>1405</v>
      </c>
      <c r="AI877" s="3" t="s">
        <v>1405</v>
      </c>
      <c r="AJ877" s="3" t="s">
        <v>1405</v>
      </c>
      <c r="AK877" s="3" t="s">
        <v>1405</v>
      </c>
      <c r="AL877" s="3" t="s">
        <v>1405</v>
      </c>
      <c r="AM877" s="3" t="s">
        <v>1405</v>
      </c>
      <c r="AN877" s="3" t="s">
        <v>1405</v>
      </c>
      <c r="AO877" s="3" t="s">
        <v>1405</v>
      </c>
      <c r="AP877" s="3" t="s">
        <v>1405</v>
      </c>
      <c r="AQ877" s="3" t="s">
        <v>1405</v>
      </c>
      <c r="AR877" s="3" t="s">
        <v>1405</v>
      </c>
      <c r="AS877" s="3" t="s">
        <v>1407</v>
      </c>
      <c r="AT877" s="3" t="s">
        <v>1405</v>
      </c>
      <c r="AU877" s="3" t="s">
        <v>1405</v>
      </c>
      <c r="AV877" s="3" t="s">
        <v>1405</v>
      </c>
      <c r="AW877" s="3" t="s">
        <v>1405</v>
      </c>
      <c r="AX877" s="3" t="s">
        <v>1405</v>
      </c>
      <c r="AY877" s="3" t="s">
        <v>1405</v>
      </c>
      <c r="AZ877" s="3" t="s">
        <v>1405</v>
      </c>
      <c r="BA877" s="3" t="s">
        <v>1405</v>
      </c>
      <c r="BB877" s="3" t="s">
        <v>1405</v>
      </c>
      <c r="BC877" s="3" t="s">
        <v>1405</v>
      </c>
      <c r="BD877" s="3" t="s">
        <v>1405</v>
      </c>
      <c r="BE877" s="3" t="s">
        <v>1405</v>
      </c>
      <c r="BF877" s="3" t="s">
        <v>1405</v>
      </c>
      <c r="BG877" s="3" t="s">
        <v>1405</v>
      </c>
      <c r="BH877" s="3" t="s">
        <v>1405</v>
      </c>
      <c r="BI877" s="3" t="s">
        <v>1405</v>
      </c>
      <c r="BJ877" s="3" t="s">
        <v>1405</v>
      </c>
      <c r="BK877" s="3" t="s">
        <v>1405</v>
      </c>
      <c r="BL877" s="3" t="s">
        <v>1405</v>
      </c>
      <c r="BM877" s="3" t="s">
        <v>1405</v>
      </c>
      <c r="BN877" s="3" t="s">
        <v>1405</v>
      </c>
      <c r="BO877" s="3" t="s">
        <v>1405</v>
      </c>
      <c r="BP877" s="3" t="s">
        <v>1405</v>
      </c>
      <c r="BQ877" s="3" t="s">
        <v>1405</v>
      </c>
      <c r="BR877" s="3" t="s">
        <v>1405</v>
      </c>
      <c r="BS877" s="3" t="s">
        <v>1405</v>
      </c>
      <c r="BT877" s="3" t="s">
        <v>1405</v>
      </c>
      <c r="BU877" s="3" t="str">
        <f t="shared" si="209"/>
        <v/>
      </c>
      <c r="BV877" s="3" t="str">
        <f t="shared" si="209"/>
        <v/>
      </c>
      <c r="BW877" s="3" t="str">
        <f t="shared" si="209"/>
        <v/>
      </c>
      <c r="BX877" s="3" t="str">
        <f t="shared" si="209"/>
        <v/>
      </c>
      <c r="BY877" s="3" t="str">
        <f t="shared" si="209"/>
        <v/>
      </c>
      <c r="BZ877" s="3" t="str">
        <f t="shared" si="209"/>
        <v/>
      </c>
      <c r="CA877" s="3" t="str">
        <f t="shared" si="209"/>
        <v/>
      </c>
      <c r="CB877" s="3" t="str">
        <f t="shared" si="209"/>
        <v/>
      </c>
      <c r="CC877" s="3" t="str">
        <f t="shared" si="209"/>
        <v/>
      </c>
      <c r="CD877" s="3" t="str">
        <f t="shared" si="209"/>
        <v/>
      </c>
      <c r="CE877" s="3" t="str">
        <f t="shared" si="213"/>
        <v/>
      </c>
      <c r="CF877" s="3" t="str">
        <f t="shared" si="213"/>
        <v/>
      </c>
      <c r="CG877" s="3" t="str">
        <f t="shared" si="213"/>
        <v/>
      </c>
      <c r="CH877" s="3" t="str">
        <f t="shared" si="213"/>
        <v/>
      </c>
      <c r="CI877" s="3" t="str">
        <f t="shared" si="213"/>
        <v/>
      </c>
      <c r="CJ877" s="3" t="str">
        <f t="shared" si="213"/>
        <v/>
      </c>
      <c r="CK877" s="3" t="str">
        <f t="shared" si="213"/>
        <v/>
      </c>
      <c r="CL877" s="3" t="str">
        <f t="shared" si="214"/>
        <v/>
      </c>
      <c r="CM877" s="3" t="str">
        <f t="shared" si="214"/>
        <v/>
      </c>
      <c r="CN877" s="3" t="str">
        <f t="shared" si="214"/>
        <v/>
      </c>
      <c r="CO877" s="3" t="str">
        <f t="shared" si="210"/>
        <v/>
      </c>
      <c r="CP877" s="3" t="str">
        <f t="shared" si="210"/>
        <v/>
      </c>
      <c r="CQ877" s="3" t="str">
        <f t="shared" si="210"/>
        <v/>
      </c>
      <c r="CR877" s="3" t="str">
        <f t="shared" si="210"/>
        <v/>
      </c>
      <c r="CS877" s="3" t="str">
        <f t="shared" si="210"/>
        <v/>
      </c>
      <c r="CT877" s="3" t="str">
        <f t="shared" si="210"/>
        <v/>
      </c>
      <c r="CU877" s="3" t="str">
        <f t="shared" si="210"/>
        <v>115. REPACKAGING</v>
      </c>
      <c r="CV877" s="3" t="str">
        <f t="shared" si="210"/>
        <v/>
      </c>
      <c r="CW877" s="3" t="str">
        <f t="shared" si="210"/>
        <v/>
      </c>
      <c r="CX877" s="3" t="str">
        <f t="shared" si="215"/>
        <v/>
      </c>
      <c r="CY877" s="3" t="str">
        <f t="shared" si="215"/>
        <v/>
      </c>
      <c r="CZ877" s="3" t="str">
        <f t="shared" si="215"/>
        <v/>
      </c>
      <c r="DA877" s="3" t="str">
        <f t="shared" si="215"/>
        <v/>
      </c>
      <c r="DB877" s="3" t="str">
        <f t="shared" si="215"/>
        <v/>
      </c>
      <c r="DC877" s="3" t="str">
        <f t="shared" si="215"/>
        <v/>
      </c>
      <c r="DD877" s="3" t="str">
        <f t="shared" si="204"/>
        <v/>
      </c>
      <c r="DE877" s="3" t="str">
        <f t="shared" si="204"/>
        <v/>
      </c>
      <c r="DF877" s="3" t="str">
        <f t="shared" si="204"/>
        <v/>
      </c>
      <c r="DG877" s="3" t="str">
        <f t="shared" si="203"/>
        <v/>
      </c>
      <c r="DH877" s="3" t="str">
        <f t="shared" si="203"/>
        <v/>
      </c>
      <c r="DI877" s="3" t="str">
        <f t="shared" si="203"/>
        <v/>
      </c>
      <c r="DJ877" s="3" t="str">
        <f t="shared" si="203"/>
        <v/>
      </c>
      <c r="DK877" s="3" t="str">
        <f t="shared" si="203"/>
        <v/>
      </c>
      <c r="DL877" s="3" t="str">
        <f t="shared" si="203"/>
        <v/>
      </c>
      <c r="DM877" s="3" t="str">
        <f t="shared" si="203"/>
        <v/>
      </c>
      <c r="DN877" s="3" t="str">
        <f t="shared" si="216"/>
        <v/>
      </c>
      <c r="DO877" s="3" t="str">
        <f t="shared" si="216"/>
        <v/>
      </c>
      <c r="DP877" s="3" t="str">
        <f t="shared" si="216"/>
        <v/>
      </c>
      <c r="DQ877" s="3" t="str">
        <f t="shared" si="212"/>
        <v/>
      </c>
      <c r="DR877" s="3" t="str">
        <f t="shared" si="212"/>
        <v/>
      </c>
      <c r="DS877" s="3" t="str">
        <f t="shared" si="212"/>
        <v/>
      </c>
      <c r="DT877" s="3" t="str">
        <f t="shared" si="212"/>
        <v/>
      </c>
      <c r="DU877" s="3" t="str">
        <f t="shared" si="212"/>
        <v/>
      </c>
      <c r="DV877" s="3" t="str">
        <f t="shared" si="212"/>
        <v/>
      </c>
    </row>
    <row r="878" spans="1:126" ht="105">
      <c r="A878" t="s">
        <v>115</v>
      </c>
      <c r="B878">
        <v>2021</v>
      </c>
      <c r="C878" t="s">
        <v>114</v>
      </c>
      <c r="D878">
        <v>106990</v>
      </c>
      <c r="E878" s="31">
        <v>1321220408583</v>
      </c>
      <c r="F878" t="s">
        <v>1147</v>
      </c>
      <c r="G878">
        <v>324110</v>
      </c>
      <c r="H878" t="s">
        <v>1148</v>
      </c>
      <c r="I878" t="s">
        <v>1149</v>
      </c>
      <c r="J878" t="s">
        <v>353</v>
      </c>
      <c r="K878" t="s">
        <v>216</v>
      </c>
      <c r="L878">
        <v>70079</v>
      </c>
      <c r="M878" s="3" t="str">
        <f t="shared" si="207"/>
        <v>89. PRODUCE THE CHEMICAL, 91. ON-SITE USE OF THE CHEMICAL, 92. SALE OR DISTRIBUTION OF THE CHEMICAL, 101. ADDED AS A FORMULATION COMPONENT, 113. P299  OTHER, 118. USED AS A CHEMICAL PROCESSING AID, 125. Z199  OTHER</v>
      </c>
      <c r="N878" s="15" t="s">
        <v>53</v>
      </c>
      <c r="O878" s="3" t="s">
        <v>1461</v>
      </c>
      <c r="P878">
        <f>5618.14+2845.82</f>
        <v>8463.9600000000009</v>
      </c>
      <c r="Q878">
        <f>7864.03+44635.26</f>
        <v>52499.29</v>
      </c>
      <c r="R878">
        <f t="shared" si="217"/>
        <v>60963.25</v>
      </c>
      <c r="S878" s="3" t="s">
        <v>1407</v>
      </c>
      <c r="T878" s="3" t="s">
        <v>1405</v>
      </c>
      <c r="U878" s="3" t="s">
        <v>1407</v>
      </c>
      <c r="V878" s="3" t="s">
        <v>1407</v>
      </c>
      <c r="W878" s="3" t="s">
        <v>1405</v>
      </c>
      <c r="X878" s="3" t="s">
        <v>1405</v>
      </c>
      <c r="Y878" s="3" t="s">
        <v>1405</v>
      </c>
      <c r="Z878" s="3" t="s">
        <v>1405</v>
      </c>
      <c r="AA878" s="3" t="s">
        <v>1405</v>
      </c>
      <c r="AB878" s="3" t="s">
        <v>1405</v>
      </c>
      <c r="AC878" s="3" t="s">
        <v>1405</v>
      </c>
      <c r="AD878" s="3" t="s">
        <v>1405</v>
      </c>
      <c r="AE878" s="3" t="s">
        <v>1407</v>
      </c>
      <c r="AF878" s="3" t="s">
        <v>1405</v>
      </c>
      <c r="AG878" s="3" t="s">
        <v>1405</v>
      </c>
      <c r="AH878" s="3" t="s">
        <v>1405</v>
      </c>
      <c r="AI878" s="3" t="s">
        <v>1405</v>
      </c>
      <c r="AJ878" s="3" t="s">
        <v>1405</v>
      </c>
      <c r="AK878" s="3" t="s">
        <v>1405</v>
      </c>
      <c r="AL878" s="3" t="s">
        <v>1405</v>
      </c>
      <c r="AM878" s="3" t="s">
        <v>1405</v>
      </c>
      <c r="AN878" s="3" t="s">
        <v>1405</v>
      </c>
      <c r="AO878" s="3" t="s">
        <v>1405</v>
      </c>
      <c r="AP878" s="3" t="s">
        <v>1405</v>
      </c>
      <c r="AQ878" s="3" t="s">
        <v>1407</v>
      </c>
      <c r="AR878" s="3" t="s">
        <v>1405</v>
      </c>
      <c r="AS878" s="3" t="s">
        <v>1405</v>
      </c>
      <c r="AT878" s="3" t="s">
        <v>1405</v>
      </c>
      <c r="AU878" s="3" t="s">
        <v>1405</v>
      </c>
      <c r="AV878" s="3" t="s">
        <v>1407</v>
      </c>
      <c r="AW878" s="3" t="s">
        <v>1405</v>
      </c>
      <c r="AX878" s="3" t="s">
        <v>1405</v>
      </c>
      <c r="AY878" s="3" t="s">
        <v>1405</v>
      </c>
      <c r="AZ878" s="3" t="s">
        <v>1405</v>
      </c>
      <c r="BA878" s="3" t="s">
        <v>1405</v>
      </c>
      <c r="BB878" s="3" t="s">
        <v>1405</v>
      </c>
      <c r="BC878" s="3" t="s">
        <v>1407</v>
      </c>
      <c r="BD878" s="3" t="s">
        <v>1405</v>
      </c>
      <c r="BE878" s="3" t="s">
        <v>1405</v>
      </c>
      <c r="BF878" s="3" t="s">
        <v>1405</v>
      </c>
      <c r="BG878" s="3" t="s">
        <v>1405</v>
      </c>
      <c r="BH878" s="3" t="s">
        <v>1405</v>
      </c>
      <c r="BI878" s="3" t="s">
        <v>1405</v>
      </c>
      <c r="BJ878" s="3" t="s">
        <v>1405</v>
      </c>
      <c r="BK878" s="3" t="s">
        <v>1405</v>
      </c>
      <c r="BL878" s="3" t="s">
        <v>1405</v>
      </c>
      <c r="BM878" s="3" t="s">
        <v>1405</v>
      </c>
      <c r="BN878" s="3" t="s">
        <v>1405</v>
      </c>
      <c r="BO878" s="3" t="s">
        <v>1405</v>
      </c>
      <c r="BP878" s="3" t="s">
        <v>1405</v>
      </c>
      <c r="BQ878" s="3" t="s">
        <v>1405</v>
      </c>
      <c r="BR878" s="3" t="s">
        <v>1405</v>
      </c>
      <c r="BS878" s="3" t="s">
        <v>1405</v>
      </c>
      <c r="BT878" s="3" t="s">
        <v>1405</v>
      </c>
      <c r="BU878" s="3" t="str">
        <f t="shared" si="209"/>
        <v>89. PRODUCE THE CHEMICAL</v>
      </c>
      <c r="BV878" s="3" t="str">
        <f t="shared" si="209"/>
        <v/>
      </c>
      <c r="BW878" s="3" t="str">
        <f t="shared" si="209"/>
        <v>91. ON-SITE USE OF THE CHEMICAL</v>
      </c>
      <c r="BX878" s="3" t="str">
        <f t="shared" si="209"/>
        <v>92. SALE OR DISTRIBUTION OF THE CHEMICAL</v>
      </c>
      <c r="BY878" s="3" t="str">
        <f t="shared" si="209"/>
        <v/>
      </c>
      <c r="BZ878" s="3" t="str">
        <f t="shared" si="209"/>
        <v/>
      </c>
      <c r="CA878" s="3" t="str">
        <f t="shared" si="209"/>
        <v/>
      </c>
      <c r="CB878" s="3" t="str">
        <f t="shared" si="209"/>
        <v/>
      </c>
      <c r="CC878" s="3" t="str">
        <f t="shared" si="209"/>
        <v/>
      </c>
      <c r="CD878" s="3" t="str">
        <f t="shared" si="209"/>
        <v/>
      </c>
      <c r="CE878" s="3" t="str">
        <f t="shared" si="213"/>
        <v/>
      </c>
      <c r="CF878" s="3" t="str">
        <f t="shared" si="213"/>
        <v/>
      </c>
      <c r="CG878" s="3" t="str">
        <f t="shared" si="213"/>
        <v>101. ADDED AS A FORMULATION COMPONENT</v>
      </c>
      <c r="CH878" s="3" t="str">
        <f t="shared" si="213"/>
        <v/>
      </c>
      <c r="CI878" s="3" t="str">
        <f t="shared" si="213"/>
        <v/>
      </c>
      <c r="CJ878" s="3" t="str">
        <f t="shared" si="213"/>
        <v/>
      </c>
      <c r="CK878" s="3" t="str">
        <f t="shared" si="213"/>
        <v/>
      </c>
      <c r="CL878" s="3" t="str">
        <f t="shared" si="214"/>
        <v/>
      </c>
      <c r="CM878" s="3" t="str">
        <f t="shared" si="214"/>
        <v/>
      </c>
      <c r="CN878" s="3" t="str">
        <f t="shared" si="214"/>
        <v/>
      </c>
      <c r="CO878" s="3" t="str">
        <f t="shared" si="210"/>
        <v/>
      </c>
      <c r="CP878" s="3" t="str">
        <f t="shared" si="210"/>
        <v/>
      </c>
      <c r="CQ878" s="3" t="str">
        <f t="shared" si="210"/>
        <v/>
      </c>
      <c r="CR878" s="3" t="str">
        <f t="shared" si="210"/>
        <v/>
      </c>
      <c r="CS878" s="3" t="str">
        <f t="shared" si="210"/>
        <v>113. P299  OTHER</v>
      </c>
      <c r="CT878" s="3" t="str">
        <f t="shared" si="210"/>
        <v/>
      </c>
      <c r="CU878" s="3" t="str">
        <f t="shared" si="210"/>
        <v/>
      </c>
      <c r="CV878" s="3" t="str">
        <f t="shared" si="210"/>
        <v/>
      </c>
      <c r="CW878" s="3" t="str">
        <f t="shared" si="210"/>
        <v/>
      </c>
      <c r="CX878" s="3" t="str">
        <f t="shared" si="215"/>
        <v>118. USED AS A CHEMICAL PROCESSING AID</v>
      </c>
      <c r="CY878" s="3" t="str">
        <f t="shared" si="215"/>
        <v/>
      </c>
      <c r="CZ878" s="3" t="str">
        <f t="shared" si="215"/>
        <v/>
      </c>
      <c r="DA878" s="3" t="str">
        <f t="shared" si="215"/>
        <v/>
      </c>
      <c r="DB878" s="3" t="str">
        <f t="shared" si="215"/>
        <v/>
      </c>
      <c r="DC878" s="3" t="str">
        <f t="shared" si="215"/>
        <v/>
      </c>
      <c r="DD878" s="3" t="str">
        <f t="shared" si="204"/>
        <v/>
      </c>
      <c r="DE878" s="3" t="str">
        <f t="shared" si="204"/>
        <v>125. Z199  OTHER</v>
      </c>
      <c r="DF878" s="3" t="str">
        <f t="shared" si="204"/>
        <v/>
      </c>
      <c r="DG878" s="3" t="str">
        <f t="shared" si="204"/>
        <v/>
      </c>
      <c r="DH878" s="3" t="str">
        <f t="shared" si="204"/>
        <v/>
      </c>
      <c r="DI878" s="3" t="str">
        <f t="shared" si="204"/>
        <v/>
      </c>
      <c r="DJ878" s="3" t="str">
        <f t="shared" si="204"/>
        <v/>
      </c>
      <c r="DK878" s="3" t="str">
        <f t="shared" si="204"/>
        <v/>
      </c>
      <c r="DL878" s="3" t="str">
        <f t="shared" si="204"/>
        <v/>
      </c>
      <c r="DM878" s="3" t="str">
        <f t="shared" si="204"/>
        <v/>
      </c>
      <c r="DN878" s="3" t="str">
        <f t="shared" si="216"/>
        <v/>
      </c>
      <c r="DO878" s="3" t="str">
        <f t="shared" si="216"/>
        <v/>
      </c>
      <c r="DP878" s="3" t="str">
        <f t="shared" si="216"/>
        <v/>
      </c>
      <c r="DQ878" s="3" t="str">
        <f t="shared" si="212"/>
        <v/>
      </c>
      <c r="DR878" s="3" t="str">
        <f t="shared" si="212"/>
        <v/>
      </c>
      <c r="DS878" s="3" t="str">
        <f t="shared" si="212"/>
        <v/>
      </c>
      <c r="DT878" s="3" t="str">
        <f t="shared" si="212"/>
        <v/>
      </c>
      <c r="DU878" s="3" t="str">
        <f t="shared" si="212"/>
        <v/>
      </c>
      <c r="DV878" s="3" t="str">
        <f t="shared" si="212"/>
        <v/>
      </c>
    </row>
    <row r="879" spans="1:126">
      <c r="A879" t="s">
        <v>115</v>
      </c>
      <c r="B879">
        <v>2016</v>
      </c>
      <c r="C879" t="s">
        <v>114</v>
      </c>
      <c r="D879">
        <v>106990</v>
      </c>
      <c r="E879" s="31">
        <v>1316215209851</v>
      </c>
      <c r="F879" t="s">
        <v>1156</v>
      </c>
      <c r="G879">
        <v>325110</v>
      </c>
      <c r="H879" t="s">
        <v>1157</v>
      </c>
      <c r="I879" t="s">
        <v>1158</v>
      </c>
      <c r="J879" t="s">
        <v>353</v>
      </c>
      <c r="K879" t="s">
        <v>216</v>
      </c>
      <c r="L879">
        <v>70079</v>
      </c>
      <c r="M879" s="3" t="str">
        <f t="shared" si="207"/>
        <v>133. ANCILLARY OR OTHER USE</v>
      </c>
      <c r="N879" s="3" t="s">
        <v>58</v>
      </c>
      <c r="O879" s="3" t="s">
        <v>1430</v>
      </c>
      <c r="P879">
        <v>2992</v>
      </c>
      <c r="Q879">
        <v>0.14000000000000001</v>
      </c>
      <c r="R879">
        <v>2992.14</v>
      </c>
      <c r="S879" s="3" t="s">
        <v>1405</v>
      </c>
      <c r="T879" s="3" t="s">
        <v>1405</v>
      </c>
      <c r="U879" s="3" t="s">
        <v>1405</v>
      </c>
      <c r="V879" s="3" t="s">
        <v>1405</v>
      </c>
      <c r="W879" s="3" t="s">
        <v>1405</v>
      </c>
      <c r="X879" s="3" t="s">
        <v>1405</v>
      </c>
      <c r="Y879" s="3" t="s">
        <v>1405</v>
      </c>
      <c r="AE879" s="3" t="s">
        <v>1405</v>
      </c>
      <c r="AR879" s="3" t="s">
        <v>1405</v>
      </c>
      <c r="AS879" s="3" t="s">
        <v>1405</v>
      </c>
      <c r="AT879" s="3" t="s">
        <v>1405</v>
      </c>
      <c r="AV879" s="3" t="s">
        <v>1405</v>
      </c>
      <c r="BD879" s="3" t="s">
        <v>1405</v>
      </c>
      <c r="BK879" s="3" t="s">
        <v>1407</v>
      </c>
      <c r="BU879" s="3" t="str">
        <f t="shared" si="209"/>
        <v/>
      </c>
      <c r="BV879" s="3" t="str">
        <f t="shared" si="209"/>
        <v/>
      </c>
      <c r="BW879" s="3" t="str">
        <f t="shared" si="209"/>
        <v/>
      </c>
      <c r="BX879" s="3" t="str">
        <f t="shared" si="209"/>
        <v/>
      </c>
      <c r="BY879" s="3" t="str">
        <f t="shared" si="209"/>
        <v/>
      </c>
      <c r="BZ879" s="3" t="str">
        <f t="shared" si="209"/>
        <v/>
      </c>
      <c r="CA879" s="3" t="str">
        <f t="shared" si="209"/>
        <v/>
      </c>
      <c r="CB879" s="3" t="str">
        <f t="shared" si="213"/>
        <v/>
      </c>
      <c r="CC879" s="3" t="str">
        <f t="shared" si="213"/>
        <v/>
      </c>
      <c r="CD879" s="3" t="str">
        <f t="shared" si="213"/>
        <v/>
      </c>
      <c r="CE879" s="3" t="str">
        <f t="shared" si="213"/>
        <v/>
      </c>
      <c r="CF879" s="3" t="str">
        <f t="shared" si="213"/>
        <v/>
      </c>
      <c r="CG879" s="3" t="str">
        <f t="shared" si="213"/>
        <v/>
      </c>
      <c r="CH879" s="3" t="str">
        <f t="shared" si="213"/>
        <v/>
      </c>
      <c r="CI879" s="3" t="str">
        <f t="shared" si="213"/>
        <v/>
      </c>
      <c r="CJ879" s="3" t="str">
        <f t="shared" si="213"/>
        <v/>
      </c>
      <c r="CK879" s="3" t="str">
        <f t="shared" si="213"/>
        <v/>
      </c>
      <c r="CL879" s="3" t="str">
        <f t="shared" si="214"/>
        <v/>
      </c>
      <c r="CM879" s="3" t="str">
        <f t="shared" si="214"/>
        <v/>
      </c>
      <c r="CN879" s="3" t="str">
        <f t="shared" si="214"/>
        <v/>
      </c>
      <c r="CO879" s="3" t="str">
        <f t="shared" si="210"/>
        <v/>
      </c>
      <c r="CP879" s="3" t="str">
        <f t="shared" si="210"/>
        <v/>
      </c>
      <c r="CQ879" s="3" t="str">
        <f t="shared" si="210"/>
        <v/>
      </c>
      <c r="CR879" s="3" t="str">
        <f t="shared" si="210"/>
        <v/>
      </c>
      <c r="CS879" s="3" t="str">
        <f t="shared" si="210"/>
        <v/>
      </c>
      <c r="CT879" s="3" t="str">
        <f t="shared" si="210"/>
        <v/>
      </c>
      <c r="CU879" s="3" t="str">
        <f t="shared" si="210"/>
        <v/>
      </c>
      <c r="CV879" s="3" t="str">
        <f t="shared" si="210"/>
        <v/>
      </c>
      <c r="CW879" s="3" t="str">
        <f t="shared" si="210"/>
        <v/>
      </c>
      <c r="CX879" s="3" t="str">
        <f t="shared" si="215"/>
        <v/>
      </c>
      <c r="CY879" s="3" t="str">
        <f t="shared" si="215"/>
        <v/>
      </c>
      <c r="CZ879" s="3" t="str">
        <f t="shared" si="215"/>
        <v/>
      </c>
      <c r="DA879" s="3" t="str">
        <f t="shared" si="215"/>
        <v/>
      </c>
      <c r="DB879" s="3" t="str">
        <f t="shared" si="215"/>
        <v/>
      </c>
      <c r="DC879" s="3" t="str">
        <f t="shared" si="215"/>
        <v/>
      </c>
      <c r="DD879" s="3" t="str">
        <f t="shared" si="204"/>
        <v/>
      </c>
      <c r="DE879" s="3" t="str">
        <f t="shared" si="204"/>
        <v/>
      </c>
      <c r="DF879" s="3" t="str">
        <f t="shared" si="204"/>
        <v/>
      </c>
      <c r="DG879" s="3" t="str">
        <f t="shared" si="204"/>
        <v/>
      </c>
      <c r="DH879" s="3" t="str">
        <f t="shared" si="204"/>
        <v/>
      </c>
      <c r="DI879" s="3" t="str">
        <f t="shared" si="204"/>
        <v/>
      </c>
      <c r="DJ879" s="3" t="str">
        <f t="shared" si="204"/>
        <v/>
      </c>
      <c r="DK879" s="3" t="str">
        <f t="shared" si="204"/>
        <v/>
      </c>
      <c r="DL879" s="3" t="str">
        <f t="shared" si="204"/>
        <v/>
      </c>
      <c r="DM879" s="3" t="str">
        <f t="shared" si="204"/>
        <v>133. ANCILLARY OR OTHER USE</v>
      </c>
      <c r="DN879" s="3" t="str">
        <f t="shared" si="216"/>
        <v/>
      </c>
      <c r="DO879" s="3" t="str">
        <f t="shared" si="216"/>
        <v/>
      </c>
      <c r="DP879" s="3" t="str">
        <f t="shared" si="216"/>
        <v/>
      </c>
      <c r="DQ879" s="3" t="str">
        <f t="shared" si="212"/>
        <v/>
      </c>
      <c r="DR879" s="3" t="str">
        <f t="shared" si="212"/>
        <v/>
      </c>
      <c r="DS879" s="3" t="str">
        <f t="shared" si="212"/>
        <v/>
      </c>
      <c r="DT879" s="3" t="str">
        <f t="shared" si="212"/>
        <v/>
      </c>
      <c r="DU879" s="3" t="str">
        <f t="shared" si="212"/>
        <v/>
      </c>
      <c r="DV879" s="3" t="str">
        <f t="shared" si="212"/>
        <v/>
      </c>
    </row>
    <row r="880" spans="1:126">
      <c r="A880" t="s">
        <v>115</v>
      </c>
      <c r="B880">
        <v>2017</v>
      </c>
      <c r="C880" t="s">
        <v>114</v>
      </c>
      <c r="D880">
        <v>106990</v>
      </c>
      <c r="E880" s="31">
        <v>1317215966298</v>
      </c>
      <c r="F880" t="s">
        <v>1156</v>
      </c>
      <c r="G880">
        <v>325110</v>
      </c>
      <c r="H880" t="s">
        <v>1157</v>
      </c>
      <c r="I880" t="s">
        <v>1158</v>
      </c>
      <c r="J880" t="s">
        <v>353</v>
      </c>
      <c r="K880" t="s">
        <v>216</v>
      </c>
      <c r="L880">
        <v>70079</v>
      </c>
      <c r="M880" s="3" t="str">
        <f t="shared" si="207"/>
        <v>133. ANCILLARY OR OTHER USE</v>
      </c>
      <c r="N880" s="3" t="s">
        <v>58</v>
      </c>
      <c r="O880" s="3" t="s">
        <v>1430</v>
      </c>
      <c r="P880">
        <v>2747</v>
      </c>
      <c r="Q880">
        <v>0.14000000000000001</v>
      </c>
      <c r="R880">
        <v>2747.14</v>
      </c>
      <c r="S880" s="3" t="s">
        <v>1405</v>
      </c>
      <c r="T880" s="3" t="s">
        <v>1405</v>
      </c>
      <c r="U880" s="3" t="s">
        <v>1405</v>
      </c>
      <c r="V880" s="3" t="s">
        <v>1405</v>
      </c>
      <c r="W880" s="3" t="s">
        <v>1405</v>
      </c>
      <c r="X880" s="3" t="s">
        <v>1405</v>
      </c>
      <c r="Y880" s="3" t="s">
        <v>1405</v>
      </c>
      <c r="AE880" s="3" t="s">
        <v>1405</v>
      </c>
      <c r="AR880" s="3" t="s">
        <v>1405</v>
      </c>
      <c r="AS880" s="3" t="s">
        <v>1405</v>
      </c>
      <c r="AT880" s="3" t="s">
        <v>1405</v>
      </c>
      <c r="AV880" s="3" t="s">
        <v>1405</v>
      </c>
      <c r="BD880" s="3" t="s">
        <v>1405</v>
      </c>
      <c r="BK880" s="3" t="s">
        <v>1407</v>
      </c>
      <c r="BU880" s="3" t="str">
        <f t="shared" si="209"/>
        <v/>
      </c>
      <c r="BV880" s="3" t="str">
        <f t="shared" si="209"/>
        <v/>
      </c>
      <c r="BW880" s="3" t="str">
        <f t="shared" si="209"/>
        <v/>
      </c>
      <c r="BX880" s="3" t="str">
        <f t="shared" si="209"/>
        <v/>
      </c>
      <c r="BY880" s="3" t="str">
        <f t="shared" si="209"/>
        <v/>
      </c>
      <c r="BZ880" s="3" t="str">
        <f t="shared" si="209"/>
        <v/>
      </c>
      <c r="CA880" s="3" t="str">
        <f t="shared" si="209"/>
        <v/>
      </c>
      <c r="CB880" s="3" t="str">
        <f t="shared" si="213"/>
        <v/>
      </c>
      <c r="CC880" s="3" t="str">
        <f t="shared" si="213"/>
        <v/>
      </c>
      <c r="CD880" s="3" t="str">
        <f t="shared" si="213"/>
        <v/>
      </c>
      <c r="CE880" s="3" t="str">
        <f t="shared" si="213"/>
        <v/>
      </c>
      <c r="CF880" s="3" t="str">
        <f t="shared" si="213"/>
        <v/>
      </c>
      <c r="CG880" s="3" t="str">
        <f t="shared" si="213"/>
        <v/>
      </c>
      <c r="CH880" s="3" t="str">
        <f t="shared" si="213"/>
        <v/>
      </c>
      <c r="CI880" s="3" t="str">
        <f t="shared" si="213"/>
        <v/>
      </c>
      <c r="CJ880" s="3" t="str">
        <f t="shared" si="213"/>
        <v/>
      </c>
      <c r="CK880" s="3" t="str">
        <f t="shared" si="213"/>
        <v/>
      </c>
      <c r="CL880" s="3" t="str">
        <f t="shared" si="214"/>
        <v/>
      </c>
      <c r="CM880" s="3" t="str">
        <f t="shared" si="214"/>
        <v/>
      </c>
      <c r="CN880" s="3" t="str">
        <f t="shared" si="214"/>
        <v/>
      </c>
      <c r="CO880" s="3" t="str">
        <f t="shared" si="210"/>
        <v/>
      </c>
      <c r="CP880" s="3" t="str">
        <f t="shared" si="210"/>
        <v/>
      </c>
      <c r="CQ880" s="3" t="str">
        <f t="shared" si="210"/>
        <v/>
      </c>
      <c r="CR880" s="3" t="str">
        <f t="shared" ref="CR880:DG905" si="218">IF(AP880="Yes", CR$1,"")</f>
        <v/>
      </c>
      <c r="CS880" s="3" t="str">
        <f t="shared" si="218"/>
        <v/>
      </c>
      <c r="CT880" s="3" t="str">
        <f t="shared" si="218"/>
        <v/>
      </c>
      <c r="CU880" s="3" t="str">
        <f t="shared" si="218"/>
        <v/>
      </c>
      <c r="CV880" s="3" t="str">
        <f t="shared" si="218"/>
        <v/>
      </c>
      <c r="CW880" s="3" t="str">
        <f t="shared" si="218"/>
        <v/>
      </c>
      <c r="CX880" s="3" t="str">
        <f t="shared" si="215"/>
        <v/>
      </c>
      <c r="CY880" s="3" t="str">
        <f t="shared" si="215"/>
        <v/>
      </c>
      <c r="CZ880" s="3" t="str">
        <f t="shared" si="215"/>
        <v/>
      </c>
      <c r="DA880" s="3" t="str">
        <f t="shared" si="215"/>
        <v/>
      </c>
      <c r="DB880" s="3" t="str">
        <f t="shared" si="215"/>
        <v/>
      </c>
      <c r="DC880" s="3" t="str">
        <f t="shared" si="215"/>
        <v/>
      </c>
      <c r="DD880" s="3" t="str">
        <f t="shared" si="204"/>
        <v/>
      </c>
      <c r="DE880" s="3" t="str">
        <f t="shared" si="204"/>
        <v/>
      </c>
      <c r="DF880" s="3" t="str">
        <f t="shared" si="204"/>
        <v/>
      </c>
      <c r="DG880" s="3" t="str">
        <f t="shared" si="204"/>
        <v/>
      </c>
      <c r="DH880" s="3" t="str">
        <f t="shared" si="204"/>
        <v/>
      </c>
      <c r="DI880" s="3" t="str">
        <f t="shared" si="204"/>
        <v/>
      </c>
      <c r="DJ880" s="3" t="str">
        <f t="shared" si="204"/>
        <v/>
      </c>
      <c r="DK880" s="3" t="str">
        <f t="shared" si="204"/>
        <v/>
      </c>
      <c r="DL880" s="3" t="str">
        <f t="shared" si="204"/>
        <v/>
      </c>
      <c r="DM880" s="3" t="str">
        <f t="shared" si="204"/>
        <v>133. ANCILLARY OR OTHER USE</v>
      </c>
      <c r="DN880" s="3" t="str">
        <f t="shared" si="216"/>
        <v/>
      </c>
      <c r="DO880" s="3" t="str">
        <f t="shared" si="216"/>
        <v/>
      </c>
      <c r="DP880" s="3" t="str">
        <f t="shared" si="216"/>
        <v/>
      </c>
      <c r="DQ880" s="3" t="str">
        <f t="shared" si="212"/>
        <v/>
      </c>
      <c r="DR880" s="3" t="str">
        <f t="shared" si="212"/>
        <v/>
      </c>
      <c r="DS880" s="3" t="str">
        <f t="shared" si="212"/>
        <v/>
      </c>
      <c r="DT880" s="3" t="str">
        <f t="shared" si="212"/>
        <v/>
      </c>
      <c r="DU880" s="3" t="str">
        <f t="shared" si="212"/>
        <v/>
      </c>
      <c r="DV880" s="3" t="str">
        <f t="shared" si="212"/>
        <v/>
      </c>
    </row>
    <row r="881" spans="1:126" ht="75">
      <c r="A881" t="s">
        <v>115</v>
      </c>
      <c r="B881">
        <v>2018</v>
      </c>
      <c r="C881" t="s">
        <v>114</v>
      </c>
      <c r="D881">
        <v>106990</v>
      </c>
      <c r="E881" s="31">
        <v>1318217191206</v>
      </c>
      <c r="F881" t="s">
        <v>1156</v>
      </c>
      <c r="G881">
        <v>325110</v>
      </c>
      <c r="H881" t="s">
        <v>1157</v>
      </c>
      <c r="I881" t="s">
        <v>1158</v>
      </c>
      <c r="J881" t="s">
        <v>353</v>
      </c>
      <c r="K881" t="s">
        <v>216</v>
      </c>
      <c r="L881">
        <v>70079</v>
      </c>
      <c r="M881" s="3" t="str">
        <f t="shared" si="207"/>
        <v>133. ANCILLARY OR OTHER USE, 142. Z399  OTHER</v>
      </c>
      <c r="N881" s="3" t="s">
        <v>58</v>
      </c>
      <c r="O881" s="3" t="s">
        <v>1430</v>
      </c>
      <c r="P881">
        <v>1334.2</v>
      </c>
      <c r="Q881">
        <v>0.14000000000000001</v>
      </c>
      <c r="R881">
        <v>1334.34</v>
      </c>
      <c r="S881" s="3" t="s">
        <v>1405</v>
      </c>
      <c r="T881" s="3" t="s">
        <v>1405</v>
      </c>
      <c r="U881" s="3" t="s">
        <v>1405</v>
      </c>
      <c r="V881" s="3" t="s">
        <v>1405</v>
      </c>
      <c r="W881" s="3" t="s">
        <v>1405</v>
      </c>
      <c r="X881" s="3" t="s">
        <v>1405</v>
      </c>
      <c r="Y881" s="3" t="s">
        <v>1405</v>
      </c>
      <c r="Z881" s="3" t="s">
        <v>1405</v>
      </c>
      <c r="AA881" s="3" t="s">
        <v>1405</v>
      </c>
      <c r="AB881" s="3" t="s">
        <v>1405</v>
      </c>
      <c r="AC881" s="3" t="s">
        <v>1405</v>
      </c>
      <c r="AD881" s="3" t="s">
        <v>1405</v>
      </c>
      <c r="AE881" s="3" t="s">
        <v>1405</v>
      </c>
      <c r="AF881" s="3" t="s">
        <v>1405</v>
      </c>
      <c r="AG881" s="3" t="s">
        <v>1405</v>
      </c>
      <c r="AH881" s="3" t="s">
        <v>1405</v>
      </c>
      <c r="AI881" s="3" t="s">
        <v>1405</v>
      </c>
      <c r="AJ881" s="3" t="s">
        <v>1405</v>
      </c>
      <c r="AK881" s="3" t="s">
        <v>1405</v>
      </c>
      <c r="AL881" s="3" t="s">
        <v>1405</v>
      </c>
      <c r="AM881" s="3" t="s">
        <v>1405</v>
      </c>
      <c r="AN881" s="3" t="s">
        <v>1405</v>
      </c>
      <c r="AO881" s="3" t="s">
        <v>1405</v>
      </c>
      <c r="AP881" s="3" t="s">
        <v>1405</v>
      </c>
      <c r="AQ881" s="3" t="s">
        <v>1405</v>
      </c>
      <c r="AR881" s="3" t="s">
        <v>1405</v>
      </c>
      <c r="AS881" s="3" t="s">
        <v>1405</v>
      </c>
      <c r="AT881" s="3" t="s">
        <v>1405</v>
      </c>
      <c r="AU881" s="3" t="s">
        <v>1405</v>
      </c>
      <c r="AV881" s="3" t="s">
        <v>1405</v>
      </c>
      <c r="AW881" s="3" t="s">
        <v>1405</v>
      </c>
      <c r="AX881" s="3" t="s">
        <v>1405</v>
      </c>
      <c r="AY881" s="3" t="s">
        <v>1405</v>
      </c>
      <c r="AZ881" s="3" t="s">
        <v>1405</v>
      </c>
      <c r="BA881" s="3" t="s">
        <v>1405</v>
      </c>
      <c r="BB881" s="3" t="s">
        <v>1405</v>
      </c>
      <c r="BC881" s="3" t="s">
        <v>1405</v>
      </c>
      <c r="BD881" s="3" t="s">
        <v>1405</v>
      </c>
      <c r="BE881" s="3" t="s">
        <v>1405</v>
      </c>
      <c r="BF881" s="3" t="s">
        <v>1405</v>
      </c>
      <c r="BG881" s="3" t="s">
        <v>1405</v>
      </c>
      <c r="BH881" s="3" t="s">
        <v>1405</v>
      </c>
      <c r="BI881" s="3" t="s">
        <v>1405</v>
      </c>
      <c r="BJ881" s="3" t="s">
        <v>1405</v>
      </c>
      <c r="BK881" s="3" t="s">
        <v>1407</v>
      </c>
      <c r="BL881" s="3" t="s">
        <v>1405</v>
      </c>
      <c r="BM881" s="3" t="s">
        <v>1405</v>
      </c>
      <c r="BN881" s="3" t="s">
        <v>1405</v>
      </c>
      <c r="BO881" s="3" t="s">
        <v>1405</v>
      </c>
      <c r="BP881" s="3" t="s">
        <v>1405</v>
      </c>
      <c r="BQ881" s="3" t="s">
        <v>1405</v>
      </c>
      <c r="BR881" s="3" t="s">
        <v>1405</v>
      </c>
      <c r="BS881" s="3" t="s">
        <v>1405</v>
      </c>
      <c r="BT881" s="3" t="s">
        <v>1407</v>
      </c>
      <c r="BU881" s="3" t="str">
        <f t="shared" si="209"/>
        <v/>
      </c>
      <c r="BV881" s="3" t="str">
        <f t="shared" si="209"/>
        <v/>
      </c>
      <c r="BW881" s="3" t="str">
        <f t="shared" si="209"/>
        <v/>
      </c>
      <c r="BX881" s="3" t="str">
        <f t="shared" si="209"/>
        <v/>
      </c>
      <c r="BY881" s="3" t="str">
        <f t="shared" si="209"/>
        <v/>
      </c>
      <c r="BZ881" s="3" t="str">
        <f t="shared" si="209"/>
        <v/>
      </c>
      <c r="CA881" s="3" t="str">
        <f t="shared" si="209"/>
        <v/>
      </c>
      <c r="CB881" s="3" t="str">
        <f t="shared" si="213"/>
        <v/>
      </c>
      <c r="CC881" s="3" t="str">
        <f t="shared" si="213"/>
        <v/>
      </c>
      <c r="CD881" s="3" t="str">
        <f t="shared" si="213"/>
        <v/>
      </c>
      <c r="CE881" s="3" t="str">
        <f t="shared" si="213"/>
        <v/>
      </c>
      <c r="CF881" s="3" t="str">
        <f t="shared" si="213"/>
        <v/>
      </c>
      <c r="CG881" s="3" t="str">
        <f t="shared" si="213"/>
        <v/>
      </c>
      <c r="CH881" s="3" t="str">
        <f t="shared" si="213"/>
        <v/>
      </c>
      <c r="CI881" s="3" t="str">
        <f t="shared" si="213"/>
        <v/>
      </c>
      <c r="CJ881" s="3" t="str">
        <f t="shared" si="213"/>
        <v/>
      </c>
      <c r="CK881" s="3" t="str">
        <f t="shared" si="213"/>
        <v/>
      </c>
      <c r="CL881" s="3" t="str">
        <f t="shared" si="214"/>
        <v/>
      </c>
      <c r="CM881" s="3" t="str">
        <f t="shared" si="214"/>
        <v/>
      </c>
      <c r="CN881" s="3" t="str">
        <f t="shared" si="214"/>
        <v/>
      </c>
      <c r="CO881" s="3" t="str">
        <f t="shared" si="214"/>
        <v/>
      </c>
      <c r="CP881" s="3" t="str">
        <f t="shared" si="214"/>
        <v/>
      </c>
      <c r="CQ881" s="3" t="str">
        <f t="shared" si="214"/>
        <v/>
      </c>
      <c r="CR881" s="3" t="str">
        <f t="shared" si="218"/>
        <v/>
      </c>
      <c r="CS881" s="3" t="str">
        <f t="shared" si="218"/>
        <v/>
      </c>
      <c r="CT881" s="3" t="str">
        <f t="shared" si="218"/>
        <v/>
      </c>
      <c r="CU881" s="3" t="str">
        <f t="shared" si="218"/>
        <v/>
      </c>
      <c r="CV881" s="3" t="str">
        <f t="shared" si="218"/>
        <v/>
      </c>
      <c r="CW881" s="3" t="str">
        <f t="shared" si="218"/>
        <v/>
      </c>
      <c r="CX881" s="3" t="str">
        <f t="shared" si="215"/>
        <v/>
      </c>
      <c r="CY881" s="3" t="str">
        <f t="shared" si="215"/>
        <v/>
      </c>
      <c r="CZ881" s="3" t="str">
        <f t="shared" si="215"/>
        <v/>
      </c>
      <c r="DA881" s="3" t="str">
        <f t="shared" si="215"/>
        <v/>
      </c>
      <c r="DB881" s="3" t="str">
        <f t="shared" si="215"/>
        <v/>
      </c>
      <c r="DC881" s="3" t="str">
        <f t="shared" si="215"/>
        <v/>
      </c>
      <c r="DD881" s="3" t="str">
        <f t="shared" si="204"/>
        <v/>
      </c>
      <c r="DE881" s="3" t="str">
        <f t="shared" si="204"/>
        <v/>
      </c>
      <c r="DF881" s="3" t="str">
        <f t="shared" si="204"/>
        <v/>
      </c>
      <c r="DG881" s="3" t="str">
        <f t="shared" si="204"/>
        <v/>
      </c>
      <c r="DH881" s="3" t="str">
        <f t="shared" si="204"/>
        <v/>
      </c>
      <c r="DI881" s="3" t="str">
        <f t="shared" si="204"/>
        <v/>
      </c>
      <c r="DJ881" s="3" t="str">
        <f t="shared" si="204"/>
        <v/>
      </c>
      <c r="DK881" s="3" t="str">
        <f t="shared" si="204"/>
        <v/>
      </c>
      <c r="DL881" s="3" t="str">
        <f t="shared" si="204"/>
        <v/>
      </c>
      <c r="DM881" s="3" t="str">
        <f t="shared" si="204"/>
        <v>133. ANCILLARY OR OTHER USE</v>
      </c>
      <c r="DN881" s="3" t="str">
        <f t="shared" si="216"/>
        <v/>
      </c>
      <c r="DO881" s="3" t="str">
        <f t="shared" si="216"/>
        <v/>
      </c>
      <c r="DP881" s="3" t="str">
        <f t="shared" si="216"/>
        <v/>
      </c>
      <c r="DQ881" s="3" t="str">
        <f t="shared" si="212"/>
        <v/>
      </c>
      <c r="DR881" s="3" t="str">
        <f t="shared" si="212"/>
        <v/>
      </c>
      <c r="DS881" s="3" t="str">
        <f t="shared" si="212"/>
        <v/>
      </c>
      <c r="DT881" s="3" t="str">
        <f t="shared" si="212"/>
        <v/>
      </c>
      <c r="DU881" s="3" t="str">
        <f t="shared" si="212"/>
        <v/>
      </c>
      <c r="DV881" s="3" t="str">
        <f t="shared" si="212"/>
        <v>142. Z399  OTHER</v>
      </c>
    </row>
    <row r="882" spans="1:126" ht="75">
      <c r="A882" t="s">
        <v>115</v>
      </c>
      <c r="B882">
        <v>2019</v>
      </c>
      <c r="C882" t="s">
        <v>114</v>
      </c>
      <c r="D882">
        <v>106990</v>
      </c>
      <c r="E882" s="31">
        <v>1319218006827</v>
      </c>
      <c r="F882" t="s">
        <v>1156</v>
      </c>
      <c r="G882">
        <v>325110</v>
      </c>
      <c r="H882" t="s">
        <v>1157</v>
      </c>
      <c r="I882" t="s">
        <v>1158</v>
      </c>
      <c r="J882" t="s">
        <v>353</v>
      </c>
      <c r="K882" t="s">
        <v>216</v>
      </c>
      <c r="L882">
        <v>70079</v>
      </c>
      <c r="M882" s="3" t="str">
        <f t="shared" si="207"/>
        <v>133. ANCILLARY OR OTHER USE, 142. Z399  OTHER</v>
      </c>
      <c r="N882" s="3" t="s">
        <v>58</v>
      </c>
      <c r="O882" s="3" t="s">
        <v>1430</v>
      </c>
      <c r="P882">
        <v>2059.6999999999998</v>
      </c>
      <c r="Q882">
        <v>0</v>
      </c>
      <c r="R882">
        <v>2059.6999999999998</v>
      </c>
      <c r="S882" s="3" t="s">
        <v>1405</v>
      </c>
      <c r="T882" s="3" t="s">
        <v>1405</v>
      </c>
      <c r="U882" s="3" t="s">
        <v>1405</v>
      </c>
      <c r="V882" s="3" t="s">
        <v>1405</v>
      </c>
      <c r="W882" s="3" t="s">
        <v>1405</v>
      </c>
      <c r="X882" s="3" t="s">
        <v>1405</v>
      </c>
      <c r="Y882" s="3" t="s">
        <v>1405</v>
      </c>
      <c r="Z882" s="3" t="s">
        <v>1405</v>
      </c>
      <c r="AA882" s="3" t="s">
        <v>1405</v>
      </c>
      <c r="AB882" s="3" t="s">
        <v>1405</v>
      </c>
      <c r="AC882" s="3" t="s">
        <v>1405</v>
      </c>
      <c r="AD882" s="3" t="s">
        <v>1405</v>
      </c>
      <c r="AE882" s="3" t="s">
        <v>1405</v>
      </c>
      <c r="AF882" s="3" t="s">
        <v>1405</v>
      </c>
      <c r="AG882" s="3" t="s">
        <v>1405</v>
      </c>
      <c r="AH882" s="3" t="s">
        <v>1405</v>
      </c>
      <c r="AI882" s="3" t="s">
        <v>1405</v>
      </c>
      <c r="AJ882" s="3" t="s">
        <v>1405</v>
      </c>
      <c r="AK882" s="3" t="s">
        <v>1405</v>
      </c>
      <c r="AL882" s="3" t="s">
        <v>1405</v>
      </c>
      <c r="AM882" s="3" t="s">
        <v>1405</v>
      </c>
      <c r="AN882" s="3" t="s">
        <v>1405</v>
      </c>
      <c r="AO882" s="3" t="s">
        <v>1405</v>
      </c>
      <c r="AP882" s="3" t="s">
        <v>1405</v>
      </c>
      <c r="AQ882" s="3" t="s">
        <v>1405</v>
      </c>
      <c r="AR882" s="3" t="s">
        <v>1405</v>
      </c>
      <c r="AS882" s="3" t="s">
        <v>1405</v>
      </c>
      <c r="AT882" s="3" t="s">
        <v>1405</v>
      </c>
      <c r="AU882" s="3" t="s">
        <v>1405</v>
      </c>
      <c r="AV882" s="3" t="s">
        <v>1405</v>
      </c>
      <c r="AW882" s="3" t="s">
        <v>1405</v>
      </c>
      <c r="AX882" s="3" t="s">
        <v>1405</v>
      </c>
      <c r="AY882" s="3" t="s">
        <v>1405</v>
      </c>
      <c r="AZ882" s="3" t="s">
        <v>1405</v>
      </c>
      <c r="BA882" s="3" t="s">
        <v>1405</v>
      </c>
      <c r="BB882" s="3" t="s">
        <v>1405</v>
      </c>
      <c r="BC882" s="3" t="s">
        <v>1405</v>
      </c>
      <c r="BD882" s="3" t="s">
        <v>1405</v>
      </c>
      <c r="BE882" s="3" t="s">
        <v>1405</v>
      </c>
      <c r="BF882" s="3" t="s">
        <v>1405</v>
      </c>
      <c r="BG882" s="3" t="s">
        <v>1405</v>
      </c>
      <c r="BH882" s="3" t="s">
        <v>1405</v>
      </c>
      <c r="BI882" s="3" t="s">
        <v>1405</v>
      </c>
      <c r="BJ882" s="3" t="s">
        <v>1405</v>
      </c>
      <c r="BK882" s="3" t="s">
        <v>1407</v>
      </c>
      <c r="BL882" s="3" t="s">
        <v>1405</v>
      </c>
      <c r="BM882" s="3" t="s">
        <v>1405</v>
      </c>
      <c r="BN882" s="3" t="s">
        <v>1405</v>
      </c>
      <c r="BO882" s="3" t="s">
        <v>1405</v>
      </c>
      <c r="BP882" s="3" t="s">
        <v>1405</v>
      </c>
      <c r="BQ882" s="3" t="s">
        <v>1405</v>
      </c>
      <c r="BR882" s="3" t="s">
        <v>1405</v>
      </c>
      <c r="BS882" s="3" t="s">
        <v>1405</v>
      </c>
      <c r="BT882" s="3" t="s">
        <v>1407</v>
      </c>
      <c r="BU882" s="3" t="str">
        <f t="shared" si="209"/>
        <v/>
      </c>
      <c r="BV882" s="3" t="str">
        <f t="shared" si="209"/>
        <v/>
      </c>
      <c r="BW882" s="3" t="str">
        <f t="shared" si="209"/>
        <v/>
      </c>
      <c r="BX882" s="3" t="str">
        <f t="shared" si="209"/>
        <v/>
      </c>
      <c r="BY882" s="3" t="str">
        <f t="shared" si="209"/>
        <v/>
      </c>
      <c r="BZ882" s="3" t="str">
        <f t="shared" si="209"/>
        <v/>
      </c>
      <c r="CA882" s="3" t="str">
        <f t="shared" si="209"/>
        <v/>
      </c>
      <c r="CB882" s="3" t="str">
        <f t="shared" si="213"/>
        <v/>
      </c>
      <c r="CC882" s="3" t="str">
        <f t="shared" si="213"/>
        <v/>
      </c>
      <c r="CD882" s="3" t="str">
        <f t="shared" si="213"/>
        <v/>
      </c>
      <c r="CE882" s="3" t="str">
        <f t="shared" si="213"/>
        <v/>
      </c>
      <c r="CF882" s="3" t="str">
        <f t="shared" si="213"/>
        <v/>
      </c>
      <c r="CG882" s="3" t="str">
        <f t="shared" si="213"/>
        <v/>
      </c>
      <c r="CH882" s="3" t="str">
        <f t="shared" si="213"/>
        <v/>
      </c>
      <c r="CI882" s="3" t="str">
        <f t="shared" si="213"/>
        <v/>
      </c>
      <c r="CJ882" s="3" t="str">
        <f t="shared" si="213"/>
        <v/>
      </c>
      <c r="CK882" s="3" t="str">
        <f t="shared" si="213"/>
        <v/>
      </c>
      <c r="CL882" s="3" t="str">
        <f t="shared" si="214"/>
        <v/>
      </c>
      <c r="CM882" s="3" t="str">
        <f t="shared" si="214"/>
        <v/>
      </c>
      <c r="CN882" s="3" t="str">
        <f t="shared" si="214"/>
        <v/>
      </c>
      <c r="CO882" s="3" t="str">
        <f t="shared" si="214"/>
        <v/>
      </c>
      <c r="CP882" s="3" t="str">
        <f t="shared" si="214"/>
        <v/>
      </c>
      <c r="CQ882" s="3" t="str">
        <f t="shared" si="214"/>
        <v/>
      </c>
      <c r="CR882" s="3" t="str">
        <f t="shared" si="218"/>
        <v/>
      </c>
      <c r="CS882" s="3" t="str">
        <f t="shared" si="218"/>
        <v/>
      </c>
      <c r="CT882" s="3" t="str">
        <f t="shared" si="218"/>
        <v/>
      </c>
      <c r="CU882" s="3" t="str">
        <f t="shared" si="218"/>
        <v/>
      </c>
      <c r="CV882" s="3" t="str">
        <f t="shared" si="218"/>
        <v/>
      </c>
      <c r="CW882" s="3" t="str">
        <f t="shared" si="218"/>
        <v/>
      </c>
      <c r="CX882" s="3" t="str">
        <f t="shared" si="215"/>
        <v/>
      </c>
      <c r="CY882" s="3" t="str">
        <f t="shared" si="215"/>
        <v/>
      </c>
      <c r="CZ882" s="3" t="str">
        <f t="shared" si="215"/>
        <v/>
      </c>
      <c r="DA882" s="3" t="str">
        <f t="shared" si="215"/>
        <v/>
      </c>
      <c r="DB882" s="3" t="str">
        <f t="shared" si="215"/>
        <v/>
      </c>
      <c r="DC882" s="3" t="str">
        <f t="shared" si="215"/>
        <v/>
      </c>
      <c r="DD882" s="3" t="str">
        <f t="shared" si="204"/>
        <v/>
      </c>
      <c r="DE882" s="3" t="str">
        <f t="shared" si="204"/>
        <v/>
      </c>
      <c r="DF882" s="3" t="str">
        <f t="shared" si="204"/>
        <v/>
      </c>
      <c r="DG882" s="3" t="str">
        <f t="shared" si="204"/>
        <v/>
      </c>
      <c r="DH882" s="3" t="str">
        <f t="shared" si="204"/>
        <v/>
      </c>
      <c r="DI882" s="3" t="str">
        <f t="shared" si="204"/>
        <v/>
      </c>
      <c r="DJ882" s="3" t="str">
        <f t="shared" si="204"/>
        <v/>
      </c>
      <c r="DK882" s="3" t="str">
        <f t="shared" si="204"/>
        <v/>
      </c>
      <c r="DL882" s="3" t="str">
        <f t="shared" si="204"/>
        <v/>
      </c>
      <c r="DM882" s="3" t="str">
        <f t="shared" si="204"/>
        <v>133. ANCILLARY OR OTHER USE</v>
      </c>
      <c r="DN882" s="3" t="str">
        <f t="shared" si="216"/>
        <v/>
      </c>
      <c r="DO882" s="3" t="str">
        <f t="shared" si="216"/>
        <v/>
      </c>
      <c r="DP882" s="3" t="str">
        <f t="shared" si="216"/>
        <v/>
      </c>
      <c r="DQ882" s="3" t="str">
        <f t="shared" si="212"/>
        <v/>
      </c>
      <c r="DR882" s="3" t="str">
        <f t="shared" si="212"/>
        <v/>
      </c>
      <c r="DS882" s="3" t="str">
        <f t="shared" si="212"/>
        <v/>
      </c>
      <c r="DT882" s="3" t="str">
        <f t="shared" si="212"/>
        <v/>
      </c>
      <c r="DU882" s="3" t="str">
        <f t="shared" si="212"/>
        <v/>
      </c>
      <c r="DV882" s="3" t="str">
        <f t="shared" si="212"/>
        <v>142. Z399  OTHER</v>
      </c>
    </row>
    <row r="883" spans="1:126" ht="45">
      <c r="A883" t="s">
        <v>115</v>
      </c>
      <c r="B883">
        <v>2020</v>
      </c>
      <c r="C883" t="s">
        <v>114</v>
      </c>
      <c r="D883">
        <v>106990</v>
      </c>
      <c r="E883" s="31">
        <v>1320219301239</v>
      </c>
      <c r="F883" t="s">
        <v>1156</v>
      </c>
      <c r="G883">
        <v>325110</v>
      </c>
      <c r="H883" t="s">
        <v>1157</v>
      </c>
      <c r="I883" t="s">
        <v>1158</v>
      </c>
      <c r="J883" t="s">
        <v>353</v>
      </c>
      <c r="K883" t="s">
        <v>216</v>
      </c>
      <c r="L883">
        <v>70079</v>
      </c>
      <c r="M883" s="3" t="str">
        <f t="shared" si="207"/>
        <v>115. REPACKAGING</v>
      </c>
      <c r="N883" s="3" t="s">
        <v>58</v>
      </c>
      <c r="O883" s="3" t="s">
        <v>1430</v>
      </c>
      <c r="P883">
        <v>2154</v>
      </c>
      <c r="Q883">
        <v>0.01</v>
      </c>
      <c r="R883">
        <v>2154.0100000000002</v>
      </c>
      <c r="S883" s="3" t="s">
        <v>1405</v>
      </c>
      <c r="T883" s="3" t="s">
        <v>1405</v>
      </c>
      <c r="U883" s="3" t="s">
        <v>1405</v>
      </c>
      <c r="V883" s="3" t="s">
        <v>1405</v>
      </c>
      <c r="W883" s="3" t="s">
        <v>1405</v>
      </c>
      <c r="X883" s="3" t="s">
        <v>1405</v>
      </c>
      <c r="Y883" s="3" t="s">
        <v>1405</v>
      </c>
      <c r="Z883" s="3" t="s">
        <v>1405</v>
      </c>
      <c r="AA883" s="3" t="s">
        <v>1405</v>
      </c>
      <c r="AB883" s="3" t="s">
        <v>1405</v>
      </c>
      <c r="AC883" s="3" t="s">
        <v>1405</v>
      </c>
      <c r="AD883" s="3" t="s">
        <v>1405</v>
      </c>
      <c r="AE883" s="3" t="s">
        <v>1405</v>
      </c>
      <c r="AF883" s="3" t="s">
        <v>1405</v>
      </c>
      <c r="AG883" s="3" t="s">
        <v>1405</v>
      </c>
      <c r="AH883" s="3" t="s">
        <v>1405</v>
      </c>
      <c r="AI883" s="3" t="s">
        <v>1405</v>
      </c>
      <c r="AJ883" s="3" t="s">
        <v>1405</v>
      </c>
      <c r="AK883" s="3" t="s">
        <v>1405</v>
      </c>
      <c r="AL883" s="3" t="s">
        <v>1405</v>
      </c>
      <c r="AM883" s="3" t="s">
        <v>1405</v>
      </c>
      <c r="AN883" s="3" t="s">
        <v>1405</v>
      </c>
      <c r="AO883" s="3" t="s">
        <v>1405</v>
      </c>
      <c r="AP883" s="3" t="s">
        <v>1405</v>
      </c>
      <c r="AQ883" s="3" t="s">
        <v>1405</v>
      </c>
      <c r="AR883" s="3" t="s">
        <v>1405</v>
      </c>
      <c r="AS883" s="3" t="s">
        <v>1407</v>
      </c>
      <c r="AT883" s="3" t="s">
        <v>1405</v>
      </c>
      <c r="AU883" s="3" t="s">
        <v>1405</v>
      </c>
      <c r="AV883" s="3" t="s">
        <v>1405</v>
      </c>
      <c r="AW883" s="3" t="s">
        <v>1405</v>
      </c>
      <c r="AX883" s="3" t="s">
        <v>1405</v>
      </c>
      <c r="AY883" s="3" t="s">
        <v>1405</v>
      </c>
      <c r="AZ883" s="3" t="s">
        <v>1405</v>
      </c>
      <c r="BA883" s="3" t="s">
        <v>1405</v>
      </c>
      <c r="BB883" s="3" t="s">
        <v>1405</v>
      </c>
      <c r="BC883" s="3" t="s">
        <v>1405</v>
      </c>
      <c r="BD883" s="3" t="s">
        <v>1405</v>
      </c>
      <c r="BE883" s="3" t="s">
        <v>1405</v>
      </c>
      <c r="BF883" s="3" t="s">
        <v>1405</v>
      </c>
      <c r="BG883" s="3" t="s">
        <v>1405</v>
      </c>
      <c r="BH883" s="3" t="s">
        <v>1405</v>
      </c>
      <c r="BI883" s="3" t="s">
        <v>1405</v>
      </c>
      <c r="BJ883" s="3" t="s">
        <v>1405</v>
      </c>
      <c r="BK883" s="3" t="s">
        <v>1405</v>
      </c>
      <c r="BL883" s="3" t="s">
        <v>1405</v>
      </c>
      <c r="BM883" s="3" t="s">
        <v>1405</v>
      </c>
      <c r="BN883" s="3" t="s">
        <v>1405</v>
      </c>
      <c r="BO883" s="3" t="s">
        <v>1405</v>
      </c>
      <c r="BP883" s="3" t="s">
        <v>1405</v>
      </c>
      <c r="BQ883" s="3" t="s">
        <v>1405</v>
      </c>
      <c r="BR883" s="3" t="s">
        <v>1405</v>
      </c>
      <c r="BS883" s="3" t="s">
        <v>1405</v>
      </c>
      <c r="BT883" s="3" t="s">
        <v>1405</v>
      </c>
      <c r="BU883" s="3" t="str">
        <f t="shared" si="209"/>
        <v/>
      </c>
      <c r="BV883" s="3" t="str">
        <f t="shared" si="209"/>
        <v/>
      </c>
      <c r="BW883" s="3" t="str">
        <f t="shared" si="209"/>
        <v/>
      </c>
      <c r="BX883" s="3" t="str">
        <f t="shared" si="209"/>
        <v/>
      </c>
      <c r="BY883" s="3" t="str">
        <f t="shared" si="209"/>
        <v/>
      </c>
      <c r="BZ883" s="3" t="str">
        <f t="shared" si="209"/>
        <v/>
      </c>
      <c r="CA883" s="3" t="str">
        <f t="shared" si="209"/>
        <v/>
      </c>
      <c r="CB883" s="3" t="str">
        <f t="shared" si="213"/>
        <v/>
      </c>
      <c r="CC883" s="3" t="str">
        <f t="shared" si="213"/>
        <v/>
      </c>
      <c r="CD883" s="3" t="str">
        <f t="shared" si="213"/>
        <v/>
      </c>
      <c r="CE883" s="3" t="str">
        <f t="shared" si="213"/>
        <v/>
      </c>
      <c r="CF883" s="3" t="str">
        <f t="shared" si="213"/>
        <v/>
      </c>
      <c r="CG883" s="3" t="str">
        <f t="shared" si="213"/>
        <v/>
      </c>
      <c r="CH883" s="3" t="str">
        <f t="shared" si="213"/>
        <v/>
      </c>
      <c r="CI883" s="3" t="str">
        <f t="shared" si="213"/>
        <v/>
      </c>
      <c r="CJ883" s="3" t="str">
        <f t="shared" si="213"/>
        <v/>
      </c>
      <c r="CK883" s="3" t="str">
        <f t="shared" si="213"/>
        <v/>
      </c>
      <c r="CL883" s="3" t="str">
        <f t="shared" si="214"/>
        <v/>
      </c>
      <c r="CM883" s="3" t="str">
        <f t="shared" si="214"/>
        <v/>
      </c>
      <c r="CN883" s="3" t="str">
        <f t="shared" si="214"/>
        <v/>
      </c>
      <c r="CO883" s="3" t="str">
        <f t="shared" si="214"/>
        <v/>
      </c>
      <c r="CP883" s="3" t="str">
        <f t="shared" si="214"/>
        <v/>
      </c>
      <c r="CQ883" s="3" t="str">
        <f t="shared" si="214"/>
        <v/>
      </c>
      <c r="CR883" s="3" t="str">
        <f t="shared" si="218"/>
        <v/>
      </c>
      <c r="CS883" s="3" t="str">
        <f t="shared" si="218"/>
        <v/>
      </c>
      <c r="CT883" s="3" t="str">
        <f t="shared" si="218"/>
        <v/>
      </c>
      <c r="CU883" s="3" t="str">
        <f t="shared" si="218"/>
        <v>115. REPACKAGING</v>
      </c>
      <c r="CV883" s="3" t="str">
        <f t="shared" si="218"/>
        <v/>
      </c>
      <c r="CW883" s="3" t="str">
        <f t="shared" si="218"/>
        <v/>
      </c>
      <c r="CX883" s="3" t="str">
        <f t="shared" si="215"/>
        <v/>
      </c>
      <c r="CY883" s="3" t="str">
        <f t="shared" si="215"/>
        <v/>
      </c>
      <c r="CZ883" s="3" t="str">
        <f t="shared" si="215"/>
        <v/>
      </c>
      <c r="DA883" s="3" t="str">
        <f t="shared" si="215"/>
        <v/>
      </c>
      <c r="DB883" s="3" t="str">
        <f t="shared" si="215"/>
        <v/>
      </c>
      <c r="DC883" s="3" t="str">
        <f t="shared" si="215"/>
        <v/>
      </c>
      <c r="DD883" s="3" t="str">
        <f t="shared" si="215"/>
        <v/>
      </c>
      <c r="DE883" s="3" t="str">
        <f t="shared" si="215"/>
        <v/>
      </c>
      <c r="DF883" s="3" t="str">
        <f t="shared" si="215"/>
        <v/>
      </c>
      <c r="DG883" s="3" t="str">
        <f t="shared" si="215"/>
        <v/>
      </c>
      <c r="DH883" s="3" t="str">
        <f t="shared" si="215"/>
        <v/>
      </c>
      <c r="DI883" s="3" t="str">
        <f t="shared" si="215"/>
        <v/>
      </c>
      <c r="DJ883" s="3" t="str">
        <f t="shared" si="215"/>
        <v/>
      </c>
      <c r="DK883" s="3" t="str">
        <f t="shared" si="215"/>
        <v/>
      </c>
      <c r="DL883" s="3" t="str">
        <f t="shared" si="215"/>
        <v/>
      </c>
      <c r="DM883" s="3" t="str">
        <f t="shared" si="215"/>
        <v/>
      </c>
      <c r="DN883" s="3" t="str">
        <f t="shared" si="216"/>
        <v/>
      </c>
      <c r="DO883" s="3" t="str">
        <f t="shared" si="216"/>
        <v/>
      </c>
      <c r="DP883" s="3" t="str">
        <f t="shared" si="216"/>
        <v/>
      </c>
      <c r="DQ883" s="3" t="str">
        <f t="shared" si="212"/>
        <v/>
      </c>
      <c r="DR883" s="3" t="str">
        <f t="shared" si="212"/>
        <v/>
      </c>
      <c r="DS883" s="3" t="str">
        <f t="shared" si="212"/>
        <v/>
      </c>
      <c r="DT883" s="3" t="str">
        <f t="shared" si="212"/>
        <v/>
      </c>
      <c r="DU883" s="3" t="str">
        <f t="shared" si="212"/>
        <v/>
      </c>
      <c r="DV883" s="3" t="str">
        <f t="shared" si="212"/>
        <v/>
      </c>
    </row>
    <row r="884" spans="1:126" ht="75">
      <c r="A884" t="s">
        <v>115</v>
      </c>
      <c r="B884">
        <v>2021</v>
      </c>
      <c r="C884" t="s">
        <v>114</v>
      </c>
      <c r="D884">
        <v>106990</v>
      </c>
      <c r="E884" s="31">
        <v>1321220315485</v>
      </c>
      <c r="F884" t="s">
        <v>1156</v>
      </c>
      <c r="G884">
        <v>325110</v>
      </c>
      <c r="H884" t="s">
        <v>1157</v>
      </c>
      <c r="I884" t="s">
        <v>1158</v>
      </c>
      <c r="J884" t="s">
        <v>353</v>
      </c>
      <c r="K884" t="s">
        <v>216</v>
      </c>
      <c r="L884">
        <v>70079</v>
      </c>
      <c r="M884" s="3" t="str">
        <f t="shared" si="207"/>
        <v>133. ANCILLARY OR OTHER USE, 142. Z399  OTHER</v>
      </c>
      <c r="N884" s="3" t="s">
        <v>58</v>
      </c>
      <c r="O884" s="3" t="s">
        <v>1430</v>
      </c>
      <c r="P884">
        <v>1581.59</v>
      </c>
      <c r="Q884">
        <v>0.01</v>
      </c>
      <c r="R884">
        <v>1581.6</v>
      </c>
      <c r="S884" s="3" t="s">
        <v>1405</v>
      </c>
      <c r="T884" s="3" t="s">
        <v>1405</v>
      </c>
      <c r="U884" s="3" t="s">
        <v>1405</v>
      </c>
      <c r="V884" s="3" t="s">
        <v>1405</v>
      </c>
      <c r="W884" s="3" t="s">
        <v>1405</v>
      </c>
      <c r="X884" s="3" t="s">
        <v>1405</v>
      </c>
      <c r="Y884" s="3" t="s">
        <v>1405</v>
      </c>
      <c r="Z884" s="3" t="s">
        <v>1405</v>
      </c>
      <c r="AA884" s="3" t="s">
        <v>1405</v>
      </c>
      <c r="AB884" s="3" t="s">
        <v>1405</v>
      </c>
      <c r="AC884" s="3" t="s">
        <v>1405</v>
      </c>
      <c r="AD884" s="3" t="s">
        <v>1405</v>
      </c>
      <c r="AE884" s="3" t="s">
        <v>1405</v>
      </c>
      <c r="AF884" s="3" t="s">
        <v>1405</v>
      </c>
      <c r="AG884" s="3" t="s">
        <v>1405</v>
      </c>
      <c r="AH884" s="3" t="s">
        <v>1405</v>
      </c>
      <c r="AI884" s="3" t="s">
        <v>1405</v>
      </c>
      <c r="AJ884" s="3" t="s">
        <v>1405</v>
      </c>
      <c r="AK884" s="3" t="s">
        <v>1405</v>
      </c>
      <c r="AL884" s="3" t="s">
        <v>1405</v>
      </c>
      <c r="AM884" s="3" t="s">
        <v>1405</v>
      </c>
      <c r="AN884" s="3" t="s">
        <v>1405</v>
      </c>
      <c r="AO884" s="3" t="s">
        <v>1405</v>
      </c>
      <c r="AP884" s="3" t="s">
        <v>1405</v>
      </c>
      <c r="AQ884" s="3" t="s">
        <v>1405</v>
      </c>
      <c r="AR884" s="3" t="s">
        <v>1405</v>
      </c>
      <c r="AS884" s="3" t="s">
        <v>1405</v>
      </c>
      <c r="AT884" s="3" t="s">
        <v>1405</v>
      </c>
      <c r="AU884" s="3" t="s">
        <v>1405</v>
      </c>
      <c r="AV884" s="3" t="s">
        <v>1405</v>
      </c>
      <c r="AW884" s="3" t="s">
        <v>1405</v>
      </c>
      <c r="AX884" s="3" t="s">
        <v>1405</v>
      </c>
      <c r="AY884" s="3" t="s">
        <v>1405</v>
      </c>
      <c r="AZ884" s="3" t="s">
        <v>1405</v>
      </c>
      <c r="BA884" s="3" t="s">
        <v>1405</v>
      </c>
      <c r="BB884" s="3" t="s">
        <v>1405</v>
      </c>
      <c r="BC884" s="3" t="s">
        <v>1405</v>
      </c>
      <c r="BD884" s="3" t="s">
        <v>1405</v>
      </c>
      <c r="BE884" s="3" t="s">
        <v>1405</v>
      </c>
      <c r="BF884" s="3" t="s">
        <v>1405</v>
      </c>
      <c r="BG884" s="3" t="s">
        <v>1405</v>
      </c>
      <c r="BH884" s="3" t="s">
        <v>1405</v>
      </c>
      <c r="BI884" s="3" t="s">
        <v>1405</v>
      </c>
      <c r="BJ884" s="3" t="s">
        <v>1405</v>
      </c>
      <c r="BK884" s="3" t="s">
        <v>1407</v>
      </c>
      <c r="BL884" s="3" t="s">
        <v>1405</v>
      </c>
      <c r="BM884" s="3" t="s">
        <v>1405</v>
      </c>
      <c r="BN884" s="3" t="s">
        <v>1405</v>
      </c>
      <c r="BO884" s="3" t="s">
        <v>1405</v>
      </c>
      <c r="BP884" s="3" t="s">
        <v>1405</v>
      </c>
      <c r="BQ884" s="3" t="s">
        <v>1405</v>
      </c>
      <c r="BR884" s="3" t="s">
        <v>1405</v>
      </c>
      <c r="BS884" s="3" t="s">
        <v>1405</v>
      </c>
      <c r="BT884" s="3" t="s">
        <v>1407</v>
      </c>
      <c r="BU884" s="3" t="str">
        <f t="shared" si="209"/>
        <v/>
      </c>
      <c r="BV884" s="3" t="str">
        <f t="shared" si="209"/>
        <v/>
      </c>
      <c r="BW884" s="3" t="str">
        <f t="shared" si="209"/>
        <v/>
      </c>
      <c r="BX884" s="3" t="str">
        <f t="shared" si="209"/>
        <v/>
      </c>
      <c r="BY884" s="3" t="str">
        <f t="shared" si="209"/>
        <v/>
      </c>
      <c r="BZ884" s="3" t="str">
        <f t="shared" si="209"/>
        <v/>
      </c>
      <c r="CA884" s="3" t="str">
        <f t="shared" si="209"/>
        <v/>
      </c>
      <c r="CB884" s="3" t="str">
        <f t="shared" si="213"/>
        <v/>
      </c>
      <c r="CC884" s="3" t="str">
        <f t="shared" si="213"/>
        <v/>
      </c>
      <c r="CD884" s="3" t="str">
        <f t="shared" si="213"/>
        <v/>
      </c>
      <c r="CE884" s="3" t="str">
        <f t="shared" si="213"/>
        <v/>
      </c>
      <c r="CF884" s="3" t="str">
        <f t="shared" si="213"/>
        <v/>
      </c>
      <c r="CG884" s="3" t="str">
        <f t="shared" si="213"/>
        <v/>
      </c>
      <c r="CH884" s="3" t="str">
        <f t="shared" si="213"/>
        <v/>
      </c>
      <c r="CI884" s="3" t="str">
        <f t="shared" si="213"/>
        <v/>
      </c>
      <c r="CJ884" s="3" t="str">
        <f t="shared" si="213"/>
        <v/>
      </c>
      <c r="CK884" s="3" t="str">
        <f t="shared" si="213"/>
        <v/>
      </c>
      <c r="CL884" s="3" t="str">
        <f t="shared" si="214"/>
        <v/>
      </c>
      <c r="CM884" s="3" t="str">
        <f t="shared" si="214"/>
        <v/>
      </c>
      <c r="CN884" s="3" t="str">
        <f t="shared" si="214"/>
        <v/>
      </c>
      <c r="CO884" s="3" t="str">
        <f t="shared" si="214"/>
        <v/>
      </c>
      <c r="CP884" s="3" t="str">
        <f t="shared" si="214"/>
        <v/>
      </c>
      <c r="CQ884" s="3" t="str">
        <f t="shared" si="214"/>
        <v/>
      </c>
      <c r="CR884" s="3" t="str">
        <f t="shared" si="218"/>
        <v/>
      </c>
      <c r="CS884" s="3" t="str">
        <f t="shared" si="218"/>
        <v/>
      </c>
      <c r="CT884" s="3" t="str">
        <f t="shared" si="218"/>
        <v/>
      </c>
      <c r="CU884" s="3" t="str">
        <f t="shared" si="218"/>
        <v/>
      </c>
      <c r="CV884" s="3" t="str">
        <f t="shared" si="218"/>
        <v/>
      </c>
      <c r="CW884" s="3" t="str">
        <f t="shared" si="218"/>
        <v/>
      </c>
      <c r="CX884" s="3" t="str">
        <f t="shared" si="215"/>
        <v/>
      </c>
      <c r="CY884" s="3" t="str">
        <f t="shared" si="215"/>
        <v/>
      </c>
      <c r="CZ884" s="3" t="str">
        <f t="shared" si="215"/>
        <v/>
      </c>
      <c r="DA884" s="3" t="str">
        <f t="shared" si="215"/>
        <v/>
      </c>
      <c r="DB884" s="3" t="str">
        <f t="shared" si="215"/>
        <v/>
      </c>
      <c r="DC884" s="3" t="str">
        <f t="shared" si="215"/>
        <v/>
      </c>
      <c r="DD884" s="3" t="str">
        <f t="shared" si="215"/>
        <v/>
      </c>
      <c r="DE884" s="3" t="str">
        <f t="shared" si="215"/>
        <v/>
      </c>
      <c r="DF884" s="3" t="str">
        <f t="shared" si="215"/>
        <v/>
      </c>
      <c r="DG884" s="3" t="str">
        <f t="shared" si="215"/>
        <v/>
      </c>
      <c r="DH884" s="3" t="str">
        <f t="shared" si="215"/>
        <v/>
      </c>
      <c r="DI884" s="3" t="str">
        <f t="shared" si="215"/>
        <v/>
      </c>
      <c r="DJ884" s="3" t="str">
        <f t="shared" si="215"/>
        <v/>
      </c>
      <c r="DK884" s="3" t="str">
        <f t="shared" si="215"/>
        <v/>
      </c>
      <c r="DL884" s="3" t="str">
        <f t="shared" si="215"/>
        <v/>
      </c>
      <c r="DM884" s="3" t="str">
        <f t="shared" si="215"/>
        <v>133. ANCILLARY OR OTHER USE</v>
      </c>
      <c r="DN884" s="3" t="str">
        <f t="shared" si="216"/>
        <v/>
      </c>
      <c r="DO884" s="3" t="str">
        <f t="shared" si="216"/>
        <v/>
      </c>
      <c r="DP884" s="3" t="str">
        <f t="shared" si="216"/>
        <v/>
      </c>
      <c r="DQ884" s="3" t="str">
        <f t="shared" si="212"/>
        <v/>
      </c>
      <c r="DR884" s="3" t="str">
        <f t="shared" si="212"/>
        <v/>
      </c>
      <c r="DS884" s="3" t="str">
        <f t="shared" si="212"/>
        <v/>
      </c>
      <c r="DT884" s="3" t="str">
        <f t="shared" si="212"/>
        <v/>
      </c>
      <c r="DU884" s="3" t="str">
        <f t="shared" si="212"/>
        <v/>
      </c>
      <c r="DV884" s="3" t="str">
        <f t="shared" si="212"/>
        <v>142. Z399  OTHER</v>
      </c>
    </row>
    <row r="885" spans="1:126" ht="45">
      <c r="A885" t="s">
        <v>115</v>
      </c>
      <c r="B885">
        <v>2018</v>
      </c>
      <c r="C885" t="s">
        <v>114</v>
      </c>
      <c r="D885">
        <v>106990</v>
      </c>
      <c r="E885" s="31">
        <v>1318217095278</v>
      </c>
      <c r="F885" t="s">
        <v>1159</v>
      </c>
      <c r="G885">
        <v>424710</v>
      </c>
      <c r="H885" t="s">
        <v>1160</v>
      </c>
      <c r="I885" t="s">
        <v>1161</v>
      </c>
      <c r="J885" t="s">
        <v>703</v>
      </c>
      <c r="K885" t="s">
        <v>704</v>
      </c>
      <c r="L885">
        <v>97210</v>
      </c>
      <c r="M885" s="3" t="str">
        <f t="shared" si="207"/>
        <v>115. REPACKAGING</v>
      </c>
      <c r="N885" s="3" t="s">
        <v>58</v>
      </c>
      <c r="O885" s="3" t="s">
        <v>1417</v>
      </c>
      <c r="P885">
        <v>28</v>
      </c>
      <c r="Q885">
        <v>24</v>
      </c>
      <c r="R885">
        <v>52</v>
      </c>
      <c r="S885" s="3" t="s">
        <v>1405</v>
      </c>
      <c r="T885" s="3" t="s">
        <v>1405</v>
      </c>
      <c r="U885" s="3" t="s">
        <v>1405</v>
      </c>
      <c r="V885" s="3" t="s">
        <v>1405</v>
      </c>
      <c r="W885" s="3" t="s">
        <v>1405</v>
      </c>
      <c r="X885" s="3" t="s">
        <v>1405</v>
      </c>
      <c r="Y885" s="3" t="s">
        <v>1405</v>
      </c>
      <c r="Z885" s="3" t="s">
        <v>1405</v>
      </c>
      <c r="AA885" s="3" t="s">
        <v>1405</v>
      </c>
      <c r="AB885" s="3" t="s">
        <v>1405</v>
      </c>
      <c r="AC885" s="3" t="s">
        <v>1405</v>
      </c>
      <c r="AD885" s="3" t="s">
        <v>1405</v>
      </c>
      <c r="AE885" s="3" t="s">
        <v>1405</v>
      </c>
      <c r="AF885" s="3" t="s">
        <v>1405</v>
      </c>
      <c r="AG885" s="3" t="s">
        <v>1405</v>
      </c>
      <c r="AH885" s="3" t="s">
        <v>1405</v>
      </c>
      <c r="AI885" s="3" t="s">
        <v>1405</v>
      </c>
      <c r="AJ885" s="3" t="s">
        <v>1405</v>
      </c>
      <c r="AK885" s="3" t="s">
        <v>1405</v>
      </c>
      <c r="AL885" s="3" t="s">
        <v>1405</v>
      </c>
      <c r="AM885" s="3" t="s">
        <v>1405</v>
      </c>
      <c r="AN885" s="3" t="s">
        <v>1405</v>
      </c>
      <c r="AO885" s="3" t="s">
        <v>1405</v>
      </c>
      <c r="AP885" s="3" t="s">
        <v>1405</v>
      </c>
      <c r="AQ885" s="3" t="s">
        <v>1405</v>
      </c>
      <c r="AR885" s="3" t="s">
        <v>1405</v>
      </c>
      <c r="AS885" s="3" t="s">
        <v>1407</v>
      </c>
      <c r="AT885" s="3" t="s">
        <v>1405</v>
      </c>
      <c r="AU885" s="3" t="s">
        <v>1405</v>
      </c>
      <c r="AV885" s="3" t="s">
        <v>1405</v>
      </c>
      <c r="AW885" s="3" t="s">
        <v>1405</v>
      </c>
      <c r="AX885" s="3" t="s">
        <v>1405</v>
      </c>
      <c r="AY885" s="3" t="s">
        <v>1405</v>
      </c>
      <c r="AZ885" s="3" t="s">
        <v>1405</v>
      </c>
      <c r="BA885" s="3" t="s">
        <v>1405</v>
      </c>
      <c r="BB885" s="3" t="s">
        <v>1405</v>
      </c>
      <c r="BC885" s="3" t="s">
        <v>1405</v>
      </c>
      <c r="BD885" s="3" t="s">
        <v>1405</v>
      </c>
      <c r="BE885" s="3" t="s">
        <v>1405</v>
      </c>
      <c r="BF885" s="3" t="s">
        <v>1405</v>
      </c>
      <c r="BG885" s="3" t="s">
        <v>1405</v>
      </c>
      <c r="BH885" s="3" t="s">
        <v>1405</v>
      </c>
      <c r="BI885" s="3" t="s">
        <v>1405</v>
      </c>
      <c r="BJ885" s="3" t="s">
        <v>1405</v>
      </c>
      <c r="BK885" s="3" t="s">
        <v>1405</v>
      </c>
      <c r="BL885" s="3" t="s">
        <v>1405</v>
      </c>
      <c r="BM885" s="3" t="s">
        <v>1405</v>
      </c>
      <c r="BN885" s="3" t="s">
        <v>1405</v>
      </c>
      <c r="BO885" s="3" t="s">
        <v>1405</v>
      </c>
      <c r="BP885" s="3" t="s">
        <v>1405</v>
      </c>
      <c r="BQ885" s="3" t="s">
        <v>1405</v>
      </c>
      <c r="BR885" s="3" t="s">
        <v>1405</v>
      </c>
      <c r="BS885" s="3" t="s">
        <v>1405</v>
      </c>
      <c r="BT885" s="3" t="s">
        <v>1405</v>
      </c>
      <c r="BU885" s="3" t="str">
        <f t="shared" si="209"/>
        <v/>
      </c>
      <c r="BV885" s="3" t="str">
        <f t="shared" si="209"/>
        <v/>
      </c>
      <c r="BW885" s="3" t="str">
        <f t="shared" si="209"/>
        <v/>
      </c>
      <c r="BX885" s="3" t="str">
        <f t="shared" si="209"/>
        <v/>
      </c>
      <c r="BY885" s="3" t="str">
        <f t="shared" si="209"/>
        <v/>
      </c>
      <c r="BZ885" s="3" t="str">
        <f t="shared" si="209"/>
        <v/>
      </c>
      <c r="CA885" s="3" t="str">
        <f t="shared" si="209"/>
        <v/>
      </c>
      <c r="CB885" s="3" t="str">
        <f t="shared" si="213"/>
        <v/>
      </c>
      <c r="CC885" s="3" t="str">
        <f t="shared" si="213"/>
        <v/>
      </c>
      <c r="CD885" s="3" t="str">
        <f t="shared" si="213"/>
        <v/>
      </c>
      <c r="CE885" s="3" t="str">
        <f t="shared" si="213"/>
        <v/>
      </c>
      <c r="CF885" s="3" t="str">
        <f t="shared" si="213"/>
        <v/>
      </c>
      <c r="CG885" s="3" t="str">
        <f t="shared" si="213"/>
        <v/>
      </c>
      <c r="CH885" s="3" t="str">
        <f t="shared" si="213"/>
        <v/>
      </c>
      <c r="CI885" s="3" t="str">
        <f t="shared" si="213"/>
        <v/>
      </c>
      <c r="CJ885" s="3" t="str">
        <f t="shared" si="213"/>
        <v/>
      </c>
      <c r="CK885" s="3" t="str">
        <f t="shared" si="213"/>
        <v/>
      </c>
      <c r="CL885" s="3" t="str">
        <f t="shared" si="214"/>
        <v/>
      </c>
      <c r="CM885" s="3" t="str">
        <f t="shared" si="214"/>
        <v/>
      </c>
      <c r="CN885" s="3" t="str">
        <f t="shared" si="214"/>
        <v/>
      </c>
      <c r="CO885" s="3" t="str">
        <f t="shared" si="214"/>
        <v/>
      </c>
      <c r="CP885" s="3" t="str">
        <f t="shared" si="214"/>
        <v/>
      </c>
      <c r="CQ885" s="3" t="str">
        <f t="shared" si="214"/>
        <v/>
      </c>
      <c r="CR885" s="3" t="str">
        <f t="shared" si="218"/>
        <v/>
      </c>
      <c r="CS885" s="3" t="str">
        <f t="shared" si="218"/>
        <v/>
      </c>
      <c r="CT885" s="3" t="str">
        <f t="shared" si="218"/>
        <v/>
      </c>
      <c r="CU885" s="3" t="str">
        <f t="shared" si="218"/>
        <v>115. REPACKAGING</v>
      </c>
      <c r="CV885" s="3" t="str">
        <f t="shared" si="218"/>
        <v/>
      </c>
      <c r="CW885" s="3" t="str">
        <f t="shared" si="218"/>
        <v/>
      </c>
      <c r="CX885" s="3" t="str">
        <f t="shared" si="215"/>
        <v/>
      </c>
      <c r="CY885" s="3" t="str">
        <f t="shared" si="215"/>
        <v/>
      </c>
      <c r="CZ885" s="3" t="str">
        <f t="shared" si="215"/>
        <v/>
      </c>
      <c r="DA885" s="3" t="str">
        <f t="shared" si="215"/>
        <v/>
      </c>
      <c r="DB885" s="3" t="str">
        <f t="shared" si="215"/>
        <v/>
      </c>
      <c r="DC885" s="3" t="str">
        <f t="shared" si="215"/>
        <v/>
      </c>
      <c r="DD885" s="3" t="str">
        <f t="shared" si="215"/>
        <v/>
      </c>
      <c r="DE885" s="3" t="str">
        <f t="shared" si="215"/>
        <v/>
      </c>
      <c r="DF885" s="3" t="str">
        <f t="shared" si="215"/>
        <v/>
      </c>
      <c r="DG885" s="3" t="str">
        <f t="shared" si="215"/>
        <v/>
      </c>
      <c r="DH885" s="3" t="str">
        <f t="shared" si="215"/>
        <v/>
      </c>
      <c r="DI885" s="3" t="str">
        <f t="shared" si="215"/>
        <v/>
      </c>
      <c r="DJ885" s="3" t="str">
        <f t="shared" si="215"/>
        <v/>
      </c>
      <c r="DK885" s="3" t="str">
        <f t="shared" si="215"/>
        <v/>
      </c>
      <c r="DL885" s="3" t="str">
        <f t="shared" si="215"/>
        <v/>
      </c>
      <c r="DM885" s="3" t="str">
        <f t="shared" si="215"/>
        <v/>
      </c>
      <c r="DN885" s="3" t="str">
        <f t="shared" si="216"/>
        <v/>
      </c>
      <c r="DO885" s="3" t="str">
        <f t="shared" si="216"/>
        <v/>
      </c>
      <c r="DP885" s="3" t="str">
        <f t="shared" si="216"/>
        <v/>
      </c>
      <c r="DQ885" s="3" t="str">
        <f t="shared" si="212"/>
        <v/>
      </c>
      <c r="DR885" s="3" t="str">
        <f t="shared" si="212"/>
        <v/>
      </c>
      <c r="DS885" s="3" t="str">
        <f t="shared" si="212"/>
        <v/>
      </c>
      <c r="DT885" s="3" t="str">
        <f t="shared" si="212"/>
        <v/>
      </c>
      <c r="DU885" s="3" t="str">
        <f t="shared" si="212"/>
        <v/>
      </c>
      <c r="DV885" s="3" t="str">
        <f t="shared" si="212"/>
        <v/>
      </c>
    </row>
    <row r="886" spans="1:126" ht="45">
      <c r="A886" t="s">
        <v>115</v>
      </c>
      <c r="B886">
        <v>2019</v>
      </c>
      <c r="C886" t="s">
        <v>114</v>
      </c>
      <c r="D886">
        <v>106990</v>
      </c>
      <c r="E886" s="31">
        <v>1319218132900</v>
      </c>
      <c r="F886" t="s">
        <v>1159</v>
      </c>
      <c r="G886">
        <v>424710</v>
      </c>
      <c r="H886" t="s">
        <v>1160</v>
      </c>
      <c r="I886" t="s">
        <v>1161</v>
      </c>
      <c r="J886" t="s">
        <v>703</v>
      </c>
      <c r="K886" t="s">
        <v>704</v>
      </c>
      <c r="L886">
        <v>97210</v>
      </c>
      <c r="M886" s="3" t="str">
        <f t="shared" si="207"/>
        <v>115. REPACKAGING</v>
      </c>
      <c r="N886" s="3" t="s">
        <v>58</v>
      </c>
      <c r="O886" s="3" t="s">
        <v>1417</v>
      </c>
      <c r="P886">
        <v>27</v>
      </c>
      <c r="Q886">
        <v>23</v>
      </c>
      <c r="R886">
        <v>50</v>
      </c>
      <c r="S886" s="3" t="s">
        <v>1405</v>
      </c>
      <c r="T886" s="3" t="s">
        <v>1405</v>
      </c>
      <c r="U886" s="3" t="s">
        <v>1405</v>
      </c>
      <c r="V886" s="3" t="s">
        <v>1405</v>
      </c>
      <c r="W886" s="3" t="s">
        <v>1405</v>
      </c>
      <c r="X886" s="3" t="s">
        <v>1405</v>
      </c>
      <c r="Y886" s="3" t="s">
        <v>1405</v>
      </c>
      <c r="Z886" s="3" t="s">
        <v>1405</v>
      </c>
      <c r="AA886" s="3" t="s">
        <v>1405</v>
      </c>
      <c r="AB886" s="3" t="s">
        <v>1405</v>
      </c>
      <c r="AC886" s="3" t="s">
        <v>1405</v>
      </c>
      <c r="AD886" s="3" t="s">
        <v>1405</v>
      </c>
      <c r="AE886" s="3" t="s">
        <v>1405</v>
      </c>
      <c r="AF886" s="3" t="s">
        <v>1405</v>
      </c>
      <c r="AG886" s="3" t="s">
        <v>1405</v>
      </c>
      <c r="AH886" s="3" t="s">
        <v>1405</v>
      </c>
      <c r="AI886" s="3" t="s">
        <v>1405</v>
      </c>
      <c r="AJ886" s="3" t="s">
        <v>1405</v>
      </c>
      <c r="AK886" s="3" t="s">
        <v>1405</v>
      </c>
      <c r="AL886" s="3" t="s">
        <v>1405</v>
      </c>
      <c r="AM886" s="3" t="s">
        <v>1405</v>
      </c>
      <c r="AN886" s="3" t="s">
        <v>1405</v>
      </c>
      <c r="AO886" s="3" t="s">
        <v>1405</v>
      </c>
      <c r="AP886" s="3" t="s">
        <v>1405</v>
      </c>
      <c r="AQ886" s="3" t="s">
        <v>1405</v>
      </c>
      <c r="AR886" s="3" t="s">
        <v>1405</v>
      </c>
      <c r="AS886" s="3" t="s">
        <v>1407</v>
      </c>
      <c r="AT886" s="3" t="s">
        <v>1405</v>
      </c>
      <c r="AU886" s="3" t="s">
        <v>1405</v>
      </c>
      <c r="AV886" s="3" t="s">
        <v>1405</v>
      </c>
      <c r="AW886" s="3" t="s">
        <v>1405</v>
      </c>
      <c r="AX886" s="3" t="s">
        <v>1405</v>
      </c>
      <c r="AY886" s="3" t="s">
        <v>1405</v>
      </c>
      <c r="AZ886" s="3" t="s">
        <v>1405</v>
      </c>
      <c r="BA886" s="3" t="s">
        <v>1405</v>
      </c>
      <c r="BB886" s="3" t="s">
        <v>1405</v>
      </c>
      <c r="BC886" s="3" t="s">
        <v>1405</v>
      </c>
      <c r="BD886" s="3" t="s">
        <v>1405</v>
      </c>
      <c r="BE886" s="3" t="s">
        <v>1405</v>
      </c>
      <c r="BF886" s="3" t="s">
        <v>1405</v>
      </c>
      <c r="BG886" s="3" t="s">
        <v>1405</v>
      </c>
      <c r="BH886" s="3" t="s">
        <v>1405</v>
      </c>
      <c r="BI886" s="3" t="s">
        <v>1405</v>
      </c>
      <c r="BJ886" s="3" t="s">
        <v>1405</v>
      </c>
      <c r="BK886" s="3" t="s">
        <v>1405</v>
      </c>
      <c r="BL886" s="3" t="s">
        <v>1405</v>
      </c>
      <c r="BM886" s="3" t="s">
        <v>1405</v>
      </c>
      <c r="BN886" s="3" t="s">
        <v>1405</v>
      </c>
      <c r="BO886" s="3" t="s">
        <v>1405</v>
      </c>
      <c r="BP886" s="3" t="s">
        <v>1405</v>
      </c>
      <c r="BQ886" s="3" t="s">
        <v>1405</v>
      </c>
      <c r="BR886" s="3" t="s">
        <v>1405</v>
      </c>
      <c r="BS886" s="3" t="s">
        <v>1405</v>
      </c>
      <c r="BT886" s="3" t="s">
        <v>1405</v>
      </c>
      <c r="BU886" s="3" t="str">
        <f t="shared" si="209"/>
        <v/>
      </c>
      <c r="BV886" s="3" t="str">
        <f t="shared" si="209"/>
        <v/>
      </c>
      <c r="BW886" s="3" t="str">
        <f t="shared" si="209"/>
        <v/>
      </c>
      <c r="BX886" s="3" t="str">
        <f t="shared" si="209"/>
        <v/>
      </c>
      <c r="BY886" s="3" t="str">
        <f t="shared" si="209"/>
        <v/>
      </c>
      <c r="BZ886" s="3" t="str">
        <f t="shared" si="209"/>
        <v/>
      </c>
      <c r="CA886" s="3" t="str">
        <f t="shared" si="209"/>
        <v/>
      </c>
      <c r="CB886" s="3" t="str">
        <f t="shared" si="213"/>
        <v/>
      </c>
      <c r="CC886" s="3" t="str">
        <f t="shared" si="213"/>
        <v/>
      </c>
      <c r="CD886" s="3" t="str">
        <f t="shared" si="213"/>
        <v/>
      </c>
      <c r="CE886" s="3" t="str">
        <f t="shared" si="213"/>
        <v/>
      </c>
      <c r="CF886" s="3" t="str">
        <f t="shared" si="213"/>
        <v/>
      </c>
      <c r="CG886" s="3" t="str">
        <f t="shared" si="213"/>
        <v/>
      </c>
      <c r="CH886" s="3" t="str">
        <f t="shared" si="213"/>
        <v/>
      </c>
      <c r="CI886" s="3" t="str">
        <f t="shared" si="213"/>
        <v/>
      </c>
      <c r="CJ886" s="3" t="str">
        <f t="shared" si="213"/>
        <v/>
      </c>
      <c r="CK886" s="3" t="str">
        <f t="shared" si="213"/>
        <v/>
      </c>
      <c r="CL886" s="3" t="str">
        <f t="shared" si="214"/>
        <v/>
      </c>
      <c r="CM886" s="3" t="str">
        <f t="shared" si="214"/>
        <v/>
      </c>
      <c r="CN886" s="3" t="str">
        <f t="shared" si="214"/>
        <v/>
      </c>
      <c r="CO886" s="3" t="str">
        <f t="shared" si="214"/>
        <v/>
      </c>
      <c r="CP886" s="3" t="str">
        <f t="shared" si="214"/>
        <v/>
      </c>
      <c r="CQ886" s="3" t="str">
        <f t="shared" si="214"/>
        <v/>
      </c>
      <c r="CR886" s="3" t="str">
        <f t="shared" si="218"/>
        <v/>
      </c>
      <c r="CS886" s="3" t="str">
        <f t="shared" si="218"/>
        <v/>
      </c>
      <c r="CT886" s="3" t="str">
        <f t="shared" si="218"/>
        <v/>
      </c>
      <c r="CU886" s="3" t="str">
        <f t="shared" si="218"/>
        <v>115. REPACKAGING</v>
      </c>
      <c r="CV886" s="3" t="str">
        <f t="shared" si="218"/>
        <v/>
      </c>
      <c r="CW886" s="3" t="str">
        <f t="shared" si="218"/>
        <v/>
      </c>
      <c r="CX886" s="3" t="str">
        <f t="shared" si="215"/>
        <v/>
      </c>
      <c r="CY886" s="3" t="str">
        <f t="shared" si="215"/>
        <v/>
      </c>
      <c r="CZ886" s="3" t="str">
        <f t="shared" si="215"/>
        <v/>
      </c>
      <c r="DA886" s="3" t="str">
        <f t="shared" si="215"/>
        <v/>
      </c>
      <c r="DB886" s="3" t="str">
        <f t="shared" si="215"/>
        <v/>
      </c>
      <c r="DC886" s="3" t="str">
        <f t="shared" si="215"/>
        <v/>
      </c>
      <c r="DD886" s="3" t="str">
        <f t="shared" si="215"/>
        <v/>
      </c>
      <c r="DE886" s="3" t="str">
        <f t="shared" si="215"/>
        <v/>
      </c>
      <c r="DF886" s="3" t="str">
        <f t="shared" si="215"/>
        <v/>
      </c>
      <c r="DG886" s="3" t="str">
        <f t="shared" si="215"/>
        <v/>
      </c>
      <c r="DH886" s="3" t="str">
        <f t="shared" si="215"/>
        <v/>
      </c>
      <c r="DI886" s="3" t="str">
        <f t="shared" si="215"/>
        <v/>
      </c>
      <c r="DJ886" s="3" t="str">
        <f t="shared" si="215"/>
        <v/>
      </c>
      <c r="DK886" s="3" t="str">
        <f t="shared" si="215"/>
        <v/>
      </c>
      <c r="DL886" s="3" t="str">
        <f t="shared" si="215"/>
        <v/>
      </c>
      <c r="DM886" s="3" t="str">
        <f t="shared" si="215"/>
        <v/>
      </c>
      <c r="DN886" s="3" t="str">
        <f t="shared" si="216"/>
        <v/>
      </c>
      <c r="DO886" s="3" t="str">
        <f t="shared" si="216"/>
        <v/>
      </c>
      <c r="DP886" s="3" t="str">
        <f t="shared" si="216"/>
        <v/>
      </c>
      <c r="DQ886" s="3" t="str">
        <f t="shared" si="212"/>
        <v/>
      </c>
      <c r="DR886" s="3" t="str">
        <f t="shared" si="212"/>
        <v/>
      </c>
      <c r="DS886" s="3" t="str">
        <f t="shared" si="212"/>
        <v/>
      </c>
      <c r="DT886" s="3" t="str">
        <f t="shared" si="212"/>
        <v/>
      </c>
      <c r="DU886" s="3" t="str">
        <f t="shared" si="212"/>
        <v/>
      </c>
      <c r="DV886" s="3" t="str">
        <f t="shared" si="212"/>
        <v/>
      </c>
    </row>
    <row r="887" spans="1:126" ht="45">
      <c r="A887" t="s">
        <v>115</v>
      </c>
      <c r="B887">
        <v>2021</v>
      </c>
      <c r="C887" t="s">
        <v>114</v>
      </c>
      <c r="D887">
        <v>106990</v>
      </c>
      <c r="E887" s="31">
        <v>1321219857923</v>
      </c>
      <c r="F887" t="s">
        <v>1159</v>
      </c>
      <c r="G887">
        <v>424710</v>
      </c>
      <c r="H887" t="s">
        <v>1160</v>
      </c>
      <c r="I887" t="s">
        <v>1161</v>
      </c>
      <c r="J887" t="s">
        <v>703</v>
      </c>
      <c r="K887" t="s">
        <v>704</v>
      </c>
      <c r="L887">
        <v>97210</v>
      </c>
      <c r="M887" s="3" t="str">
        <f t="shared" si="207"/>
        <v>115. REPACKAGING</v>
      </c>
      <c r="N887" s="3" t="s">
        <v>58</v>
      </c>
      <c r="O887" s="3" t="s">
        <v>1417</v>
      </c>
      <c r="P887">
        <v>28</v>
      </c>
      <c r="Q887">
        <v>29</v>
      </c>
      <c r="R887">
        <v>57</v>
      </c>
      <c r="S887" s="3" t="s">
        <v>1405</v>
      </c>
      <c r="T887" s="3" t="s">
        <v>1405</v>
      </c>
      <c r="U887" s="3" t="s">
        <v>1405</v>
      </c>
      <c r="V887" s="3" t="s">
        <v>1405</v>
      </c>
      <c r="W887" s="3" t="s">
        <v>1405</v>
      </c>
      <c r="X887" s="3" t="s">
        <v>1405</v>
      </c>
      <c r="Y887" s="3" t="s">
        <v>1405</v>
      </c>
      <c r="Z887" s="3" t="s">
        <v>1405</v>
      </c>
      <c r="AA887" s="3" t="s">
        <v>1405</v>
      </c>
      <c r="AB887" s="3" t="s">
        <v>1405</v>
      </c>
      <c r="AC887" s="3" t="s">
        <v>1405</v>
      </c>
      <c r="AD887" s="3" t="s">
        <v>1405</v>
      </c>
      <c r="AE887" s="3" t="s">
        <v>1405</v>
      </c>
      <c r="AF887" s="3" t="s">
        <v>1405</v>
      </c>
      <c r="AG887" s="3" t="s">
        <v>1405</v>
      </c>
      <c r="AH887" s="3" t="s">
        <v>1405</v>
      </c>
      <c r="AI887" s="3" t="s">
        <v>1405</v>
      </c>
      <c r="AJ887" s="3" t="s">
        <v>1405</v>
      </c>
      <c r="AK887" s="3" t="s">
        <v>1405</v>
      </c>
      <c r="AL887" s="3" t="s">
        <v>1405</v>
      </c>
      <c r="AM887" s="3" t="s">
        <v>1405</v>
      </c>
      <c r="AN887" s="3" t="s">
        <v>1405</v>
      </c>
      <c r="AO887" s="3" t="s">
        <v>1405</v>
      </c>
      <c r="AP887" s="3" t="s">
        <v>1405</v>
      </c>
      <c r="AQ887" s="3" t="s">
        <v>1405</v>
      </c>
      <c r="AR887" s="3" t="s">
        <v>1405</v>
      </c>
      <c r="AS887" s="3" t="s">
        <v>1407</v>
      </c>
      <c r="AT887" s="3" t="s">
        <v>1405</v>
      </c>
      <c r="AU887" s="3" t="s">
        <v>1405</v>
      </c>
      <c r="AV887" s="3" t="s">
        <v>1405</v>
      </c>
      <c r="AW887" s="3" t="s">
        <v>1405</v>
      </c>
      <c r="AX887" s="3" t="s">
        <v>1405</v>
      </c>
      <c r="AY887" s="3" t="s">
        <v>1405</v>
      </c>
      <c r="AZ887" s="3" t="s">
        <v>1405</v>
      </c>
      <c r="BA887" s="3" t="s">
        <v>1405</v>
      </c>
      <c r="BB887" s="3" t="s">
        <v>1405</v>
      </c>
      <c r="BC887" s="3" t="s">
        <v>1405</v>
      </c>
      <c r="BD887" s="3" t="s">
        <v>1405</v>
      </c>
      <c r="BE887" s="3" t="s">
        <v>1405</v>
      </c>
      <c r="BF887" s="3" t="s">
        <v>1405</v>
      </c>
      <c r="BG887" s="3" t="s">
        <v>1405</v>
      </c>
      <c r="BH887" s="3" t="s">
        <v>1405</v>
      </c>
      <c r="BI887" s="3" t="s">
        <v>1405</v>
      </c>
      <c r="BJ887" s="3" t="s">
        <v>1405</v>
      </c>
      <c r="BK887" s="3" t="s">
        <v>1405</v>
      </c>
      <c r="BL887" s="3" t="s">
        <v>1405</v>
      </c>
      <c r="BM887" s="3" t="s">
        <v>1405</v>
      </c>
      <c r="BN887" s="3" t="s">
        <v>1405</v>
      </c>
      <c r="BO887" s="3" t="s">
        <v>1405</v>
      </c>
      <c r="BP887" s="3" t="s">
        <v>1405</v>
      </c>
      <c r="BQ887" s="3" t="s">
        <v>1405</v>
      </c>
      <c r="BR887" s="3" t="s">
        <v>1405</v>
      </c>
      <c r="BS887" s="3" t="s">
        <v>1405</v>
      </c>
      <c r="BT887" s="3" t="s">
        <v>1405</v>
      </c>
      <c r="BU887" s="3" t="str">
        <f t="shared" si="209"/>
        <v/>
      </c>
      <c r="BV887" s="3" t="str">
        <f t="shared" si="209"/>
        <v/>
      </c>
      <c r="BW887" s="3" t="str">
        <f t="shared" si="209"/>
        <v/>
      </c>
      <c r="BX887" s="3" t="str">
        <f t="shared" si="209"/>
        <v/>
      </c>
      <c r="BY887" s="3" t="str">
        <f t="shared" si="209"/>
        <v/>
      </c>
      <c r="BZ887" s="3" t="str">
        <f t="shared" si="209"/>
        <v/>
      </c>
      <c r="CA887" s="3" t="str">
        <f t="shared" si="209"/>
        <v/>
      </c>
      <c r="CB887" s="3" t="str">
        <f t="shared" si="213"/>
        <v/>
      </c>
      <c r="CC887" s="3" t="str">
        <f t="shared" si="213"/>
        <v/>
      </c>
      <c r="CD887" s="3" t="str">
        <f t="shared" si="213"/>
        <v/>
      </c>
      <c r="CE887" s="3" t="str">
        <f t="shared" si="213"/>
        <v/>
      </c>
      <c r="CF887" s="3" t="str">
        <f t="shared" si="213"/>
        <v/>
      </c>
      <c r="CG887" s="3" t="str">
        <f t="shared" si="213"/>
        <v/>
      </c>
      <c r="CH887" s="3" t="str">
        <f t="shared" si="213"/>
        <v/>
      </c>
      <c r="CI887" s="3" t="str">
        <f t="shared" si="213"/>
        <v/>
      </c>
      <c r="CJ887" s="3" t="str">
        <f t="shared" si="213"/>
        <v/>
      </c>
      <c r="CK887" s="3" t="str">
        <f t="shared" si="213"/>
        <v/>
      </c>
      <c r="CL887" s="3" t="str">
        <f t="shared" si="214"/>
        <v/>
      </c>
      <c r="CM887" s="3" t="str">
        <f t="shared" si="214"/>
        <v/>
      </c>
      <c r="CN887" s="3" t="str">
        <f t="shared" si="214"/>
        <v/>
      </c>
      <c r="CO887" s="3" t="str">
        <f t="shared" si="214"/>
        <v/>
      </c>
      <c r="CP887" s="3" t="str">
        <f t="shared" si="214"/>
        <v/>
      </c>
      <c r="CQ887" s="3" t="str">
        <f t="shared" si="214"/>
        <v/>
      </c>
      <c r="CR887" s="3" t="str">
        <f t="shared" si="218"/>
        <v/>
      </c>
      <c r="CS887" s="3" t="str">
        <f t="shared" si="218"/>
        <v/>
      </c>
      <c r="CT887" s="3" t="str">
        <f t="shared" si="218"/>
        <v/>
      </c>
      <c r="CU887" s="3" t="str">
        <f t="shared" si="218"/>
        <v>115. REPACKAGING</v>
      </c>
      <c r="CV887" s="3" t="str">
        <f t="shared" si="218"/>
        <v/>
      </c>
      <c r="CW887" s="3" t="str">
        <f t="shared" si="218"/>
        <v/>
      </c>
      <c r="CX887" s="3" t="str">
        <f t="shared" si="215"/>
        <v/>
      </c>
      <c r="CY887" s="3" t="str">
        <f t="shared" si="215"/>
        <v/>
      </c>
      <c r="CZ887" s="3" t="str">
        <f t="shared" si="215"/>
        <v/>
      </c>
      <c r="DA887" s="3" t="str">
        <f t="shared" si="215"/>
        <v/>
      </c>
      <c r="DB887" s="3" t="str">
        <f t="shared" si="215"/>
        <v/>
      </c>
      <c r="DC887" s="3" t="str">
        <f t="shared" si="215"/>
        <v/>
      </c>
      <c r="DD887" s="3" t="str">
        <f t="shared" si="215"/>
        <v/>
      </c>
      <c r="DE887" s="3" t="str">
        <f t="shared" si="215"/>
        <v/>
      </c>
      <c r="DF887" s="3" t="str">
        <f t="shared" si="215"/>
        <v/>
      </c>
      <c r="DG887" s="3" t="str">
        <f t="shared" si="215"/>
        <v/>
      </c>
      <c r="DH887" s="3" t="str">
        <f t="shared" si="215"/>
        <v/>
      </c>
      <c r="DI887" s="3" t="str">
        <f t="shared" si="215"/>
        <v/>
      </c>
      <c r="DJ887" s="3" t="str">
        <f t="shared" si="215"/>
        <v/>
      </c>
      <c r="DK887" s="3" t="str">
        <f t="shared" si="215"/>
        <v/>
      </c>
      <c r="DL887" s="3" t="str">
        <f t="shared" si="215"/>
        <v/>
      </c>
      <c r="DM887" s="3" t="str">
        <f t="shared" si="215"/>
        <v/>
      </c>
      <c r="DN887" s="3" t="str">
        <f t="shared" si="216"/>
        <v/>
      </c>
      <c r="DO887" s="3" t="str">
        <f t="shared" si="216"/>
        <v/>
      </c>
      <c r="DP887" s="3" t="str">
        <f t="shared" si="216"/>
        <v/>
      </c>
      <c r="DQ887" s="3" t="str">
        <f t="shared" si="212"/>
        <v/>
      </c>
      <c r="DR887" s="3" t="str">
        <f t="shared" si="212"/>
        <v/>
      </c>
      <c r="DS887" s="3" t="str">
        <f t="shared" si="212"/>
        <v/>
      </c>
      <c r="DT887" s="3" t="str">
        <f t="shared" si="212"/>
        <v/>
      </c>
      <c r="DU887" s="3" t="str">
        <f t="shared" si="212"/>
        <v/>
      </c>
      <c r="DV887" s="3" t="str">
        <f t="shared" si="212"/>
        <v/>
      </c>
    </row>
    <row r="888" spans="1:126" ht="45">
      <c r="A888" t="s">
        <v>115</v>
      </c>
      <c r="B888">
        <v>2018</v>
      </c>
      <c r="C888" t="s">
        <v>114</v>
      </c>
      <c r="D888">
        <v>106990</v>
      </c>
      <c r="E888" s="31">
        <v>1318217095417</v>
      </c>
      <c r="F888" t="s">
        <v>315</v>
      </c>
      <c r="G888">
        <v>424710</v>
      </c>
      <c r="H888" t="s">
        <v>317</v>
      </c>
      <c r="I888" t="s">
        <v>318</v>
      </c>
      <c r="J888" t="s">
        <v>319</v>
      </c>
      <c r="K888" t="s">
        <v>131</v>
      </c>
      <c r="L888">
        <v>98134</v>
      </c>
      <c r="M888" s="3" t="str">
        <f t="shared" si="207"/>
        <v>115. REPACKAGING</v>
      </c>
      <c r="N888" s="3" t="s">
        <v>58</v>
      </c>
      <c r="O888" s="3" t="s">
        <v>1417</v>
      </c>
      <c r="P888">
        <v>41</v>
      </c>
      <c r="Q888">
        <v>95</v>
      </c>
      <c r="R888">
        <v>136</v>
      </c>
      <c r="S888" s="3" t="s">
        <v>1405</v>
      </c>
      <c r="T888" s="3" t="s">
        <v>1405</v>
      </c>
      <c r="U888" s="3" t="s">
        <v>1405</v>
      </c>
      <c r="V888" s="3" t="s">
        <v>1405</v>
      </c>
      <c r="W888" s="3" t="s">
        <v>1405</v>
      </c>
      <c r="X888" s="3" t="s">
        <v>1405</v>
      </c>
      <c r="Y888" s="3" t="s">
        <v>1405</v>
      </c>
      <c r="Z888" s="3" t="s">
        <v>1405</v>
      </c>
      <c r="AA888" s="3" t="s">
        <v>1405</v>
      </c>
      <c r="AB888" s="3" t="s">
        <v>1405</v>
      </c>
      <c r="AC888" s="3" t="s">
        <v>1405</v>
      </c>
      <c r="AD888" s="3" t="s">
        <v>1405</v>
      </c>
      <c r="AE888" s="3" t="s">
        <v>1405</v>
      </c>
      <c r="AF888" s="3" t="s">
        <v>1405</v>
      </c>
      <c r="AG888" s="3" t="s">
        <v>1405</v>
      </c>
      <c r="AH888" s="3" t="s">
        <v>1405</v>
      </c>
      <c r="AI888" s="3" t="s">
        <v>1405</v>
      </c>
      <c r="AJ888" s="3" t="s">
        <v>1405</v>
      </c>
      <c r="AK888" s="3" t="s">
        <v>1405</v>
      </c>
      <c r="AL888" s="3" t="s">
        <v>1405</v>
      </c>
      <c r="AM888" s="3" t="s">
        <v>1405</v>
      </c>
      <c r="AN888" s="3" t="s">
        <v>1405</v>
      </c>
      <c r="AO888" s="3" t="s">
        <v>1405</v>
      </c>
      <c r="AP888" s="3" t="s">
        <v>1405</v>
      </c>
      <c r="AQ888" s="3" t="s">
        <v>1405</v>
      </c>
      <c r="AR888" s="3" t="s">
        <v>1405</v>
      </c>
      <c r="AS888" s="3" t="s">
        <v>1407</v>
      </c>
      <c r="AT888" s="3" t="s">
        <v>1405</v>
      </c>
      <c r="AU888" s="3" t="s">
        <v>1405</v>
      </c>
      <c r="AV888" s="3" t="s">
        <v>1405</v>
      </c>
      <c r="AW888" s="3" t="s">
        <v>1405</v>
      </c>
      <c r="AX888" s="3" t="s">
        <v>1405</v>
      </c>
      <c r="AY888" s="3" t="s">
        <v>1405</v>
      </c>
      <c r="AZ888" s="3" t="s">
        <v>1405</v>
      </c>
      <c r="BA888" s="3" t="s">
        <v>1405</v>
      </c>
      <c r="BB888" s="3" t="s">
        <v>1405</v>
      </c>
      <c r="BC888" s="3" t="s">
        <v>1405</v>
      </c>
      <c r="BD888" s="3" t="s">
        <v>1405</v>
      </c>
      <c r="BE888" s="3" t="s">
        <v>1405</v>
      </c>
      <c r="BF888" s="3" t="s">
        <v>1405</v>
      </c>
      <c r="BG888" s="3" t="s">
        <v>1405</v>
      </c>
      <c r="BH888" s="3" t="s">
        <v>1405</v>
      </c>
      <c r="BI888" s="3" t="s">
        <v>1405</v>
      </c>
      <c r="BJ888" s="3" t="s">
        <v>1405</v>
      </c>
      <c r="BK888" s="3" t="s">
        <v>1405</v>
      </c>
      <c r="BL888" s="3" t="s">
        <v>1405</v>
      </c>
      <c r="BM888" s="3" t="s">
        <v>1405</v>
      </c>
      <c r="BN888" s="3" t="s">
        <v>1405</v>
      </c>
      <c r="BO888" s="3" t="s">
        <v>1405</v>
      </c>
      <c r="BP888" s="3" t="s">
        <v>1405</v>
      </c>
      <c r="BQ888" s="3" t="s">
        <v>1405</v>
      </c>
      <c r="BR888" s="3" t="s">
        <v>1405</v>
      </c>
      <c r="BS888" s="3" t="s">
        <v>1405</v>
      </c>
      <c r="BT888" s="3" t="s">
        <v>1405</v>
      </c>
      <c r="BU888" s="3" t="str">
        <f t="shared" si="209"/>
        <v/>
      </c>
      <c r="BV888" s="3" t="str">
        <f t="shared" si="209"/>
        <v/>
      </c>
      <c r="BW888" s="3" t="str">
        <f t="shared" si="209"/>
        <v/>
      </c>
      <c r="BX888" s="3" t="str">
        <f t="shared" si="209"/>
        <v/>
      </c>
      <c r="BY888" s="3" t="str">
        <f t="shared" si="209"/>
        <v/>
      </c>
      <c r="BZ888" s="3" t="str">
        <f t="shared" si="209"/>
        <v/>
      </c>
      <c r="CA888" s="3" t="str">
        <f t="shared" si="209"/>
        <v/>
      </c>
      <c r="CB888" s="3" t="str">
        <f t="shared" si="213"/>
        <v/>
      </c>
      <c r="CC888" s="3" t="str">
        <f t="shared" si="213"/>
        <v/>
      </c>
      <c r="CD888" s="3" t="str">
        <f t="shared" si="213"/>
        <v/>
      </c>
      <c r="CE888" s="3" t="str">
        <f t="shared" si="213"/>
        <v/>
      </c>
      <c r="CF888" s="3" t="str">
        <f t="shared" si="213"/>
        <v/>
      </c>
      <c r="CG888" s="3" t="str">
        <f t="shared" si="213"/>
        <v/>
      </c>
      <c r="CH888" s="3" t="str">
        <f t="shared" si="213"/>
        <v/>
      </c>
      <c r="CI888" s="3" t="str">
        <f t="shared" si="213"/>
        <v/>
      </c>
      <c r="CJ888" s="3" t="str">
        <f t="shared" si="213"/>
        <v/>
      </c>
      <c r="CK888" s="3" t="str">
        <f t="shared" si="213"/>
        <v/>
      </c>
      <c r="CL888" s="3" t="str">
        <f t="shared" si="214"/>
        <v/>
      </c>
      <c r="CM888" s="3" t="str">
        <f t="shared" si="214"/>
        <v/>
      </c>
      <c r="CN888" s="3" t="str">
        <f t="shared" si="214"/>
        <v/>
      </c>
      <c r="CO888" s="3" t="str">
        <f t="shared" si="214"/>
        <v/>
      </c>
      <c r="CP888" s="3" t="str">
        <f t="shared" si="214"/>
        <v/>
      </c>
      <c r="CQ888" s="3" t="str">
        <f t="shared" si="214"/>
        <v/>
      </c>
      <c r="CR888" s="3" t="str">
        <f t="shared" si="218"/>
        <v/>
      </c>
      <c r="CS888" s="3" t="str">
        <f t="shared" si="218"/>
        <v/>
      </c>
      <c r="CT888" s="3" t="str">
        <f t="shared" si="218"/>
        <v/>
      </c>
      <c r="CU888" s="3" t="str">
        <f t="shared" si="218"/>
        <v>115. REPACKAGING</v>
      </c>
      <c r="CV888" s="3" t="str">
        <f t="shared" si="218"/>
        <v/>
      </c>
      <c r="CW888" s="3" t="str">
        <f t="shared" si="218"/>
        <v/>
      </c>
      <c r="CX888" s="3" t="str">
        <f t="shared" si="215"/>
        <v/>
      </c>
      <c r="CY888" s="3" t="str">
        <f t="shared" si="215"/>
        <v/>
      </c>
      <c r="CZ888" s="3" t="str">
        <f t="shared" si="215"/>
        <v/>
      </c>
      <c r="DA888" s="3" t="str">
        <f t="shared" si="215"/>
        <v/>
      </c>
      <c r="DB888" s="3" t="str">
        <f t="shared" si="215"/>
        <v/>
      </c>
      <c r="DC888" s="3" t="str">
        <f t="shared" si="215"/>
        <v/>
      </c>
      <c r="DD888" s="3" t="str">
        <f t="shared" si="215"/>
        <v/>
      </c>
      <c r="DE888" s="3" t="str">
        <f t="shared" si="215"/>
        <v/>
      </c>
      <c r="DF888" s="3" t="str">
        <f t="shared" si="215"/>
        <v/>
      </c>
      <c r="DG888" s="3" t="str">
        <f t="shared" si="215"/>
        <v/>
      </c>
      <c r="DH888" s="3" t="str">
        <f t="shared" si="215"/>
        <v/>
      </c>
      <c r="DI888" s="3" t="str">
        <f t="shared" si="215"/>
        <v/>
      </c>
      <c r="DJ888" s="3" t="str">
        <f t="shared" si="215"/>
        <v/>
      </c>
      <c r="DK888" s="3" t="str">
        <f t="shared" si="215"/>
        <v/>
      </c>
      <c r="DL888" s="3" t="str">
        <f t="shared" si="215"/>
        <v/>
      </c>
      <c r="DM888" s="3" t="str">
        <f t="shared" si="215"/>
        <v/>
      </c>
      <c r="DN888" s="3" t="str">
        <f t="shared" si="216"/>
        <v/>
      </c>
      <c r="DO888" s="3" t="str">
        <f t="shared" si="216"/>
        <v/>
      </c>
      <c r="DP888" s="3" t="str">
        <f t="shared" si="216"/>
        <v/>
      </c>
      <c r="DQ888" s="3" t="str">
        <f t="shared" si="212"/>
        <v/>
      </c>
      <c r="DR888" s="3" t="str">
        <f t="shared" si="212"/>
        <v/>
      </c>
      <c r="DS888" s="3" t="str">
        <f t="shared" si="212"/>
        <v/>
      </c>
      <c r="DT888" s="3" t="str">
        <f t="shared" si="212"/>
        <v/>
      </c>
      <c r="DU888" s="3" t="str">
        <f t="shared" si="212"/>
        <v/>
      </c>
      <c r="DV888" s="3" t="str">
        <f t="shared" si="212"/>
        <v/>
      </c>
    </row>
    <row r="889" spans="1:126" ht="45">
      <c r="A889" t="s">
        <v>115</v>
      </c>
      <c r="B889">
        <v>2019</v>
      </c>
      <c r="C889" t="s">
        <v>114</v>
      </c>
      <c r="D889">
        <v>106990</v>
      </c>
      <c r="E889" s="31">
        <v>1319218135426</v>
      </c>
      <c r="F889" t="s">
        <v>315</v>
      </c>
      <c r="G889">
        <v>424710</v>
      </c>
      <c r="H889" t="s">
        <v>317</v>
      </c>
      <c r="I889" t="s">
        <v>318</v>
      </c>
      <c r="J889" t="s">
        <v>319</v>
      </c>
      <c r="K889" t="s">
        <v>131</v>
      </c>
      <c r="L889">
        <v>98134</v>
      </c>
      <c r="M889" s="3" t="str">
        <f t="shared" si="207"/>
        <v>115. REPACKAGING</v>
      </c>
      <c r="N889" s="3" t="s">
        <v>58</v>
      </c>
      <c r="O889" s="3" t="s">
        <v>1417</v>
      </c>
      <c r="P889">
        <v>39</v>
      </c>
      <c r="Q889">
        <v>91</v>
      </c>
      <c r="R889">
        <v>130</v>
      </c>
      <c r="S889" s="3" t="s">
        <v>1405</v>
      </c>
      <c r="T889" s="3" t="s">
        <v>1405</v>
      </c>
      <c r="U889" s="3" t="s">
        <v>1405</v>
      </c>
      <c r="V889" s="3" t="s">
        <v>1405</v>
      </c>
      <c r="W889" s="3" t="s">
        <v>1405</v>
      </c>
      <c r="X889" s="3" t="s">
        <v>1405</v>
      </c>
      <c r="Y889" s="3" t="s">
        <v>1405</v>
      </c>
      <c r="Z889" s="3" t="s">
        <v>1405</v>
      </c>
      <c r="AA889" s="3" t="s">
        <v>1405</v>
      </c>
      <c r="AB889" s="3" t="s">
        <v>1405</v>
      </c>
      <c r="AC889" s="3" t="s">
        <v>1405</v>
      </c>
      <c r="AD889" s="3" t="s">
        <v>1405</v>
      </c>
      <c r="AE889" s="3" t="s">
        <v>1405</v>
      </c>
      <c r="AF889" s="3" t="s">
        <v>1405</v>
      </c>
      <c r="AG889" s="3" t="s">
        <v>1405</v>
      </c>
      <c r="AH889" s="3" t="s">
        <v>1405</v>
      </c>
      <c r="AI889" s="3" t="s">
        <v>1405</v>
      </c>
      <c r="AJ889" s="3" t="s">
        <v>1405</v>
      </c>
      <c r="AK889" s="3" t="s">
        <v>1405</v>
      </c>
      <c r="AL889" s="3" t="s">
        <v>1405</v>
      </c>
      <c r="AM889" s="3" t="s">
        <v>1405</v>
      </c>
      <c r="AN889" s="3" t="s">
        <v>1405</v>
      </c>
      <c r="AO889" s="3" t="s">
        <v>1405</v>
      </c>
      <c r="AP889" s="3" t="s">
        <v>1405</v>
      </c>
      <c r="AQ889" s="3" t="s">
        <v>1405</v>
      </c>
      <c r="AR889" s="3" t="s">
        <v>1405</v>
      </c>
      <c r="AS889" s="3" t="s">
        <v>1407</v>
      </c>
      <c r="AT889" s="3" t="s">
        <v>1405</v>
      </c>
      <c r="AU889" s="3" t="s">
        <v>1405</v>
      </c>
      <c r="AV889" s="3" t="s">
        <v>1405</v>
      </c>
      <c r="AW889" s="3" t="s">
        <v>1405</v>
      </c>
      <c r="AX889" s="3" t="s">
        <v>1405</v>
      </c>
      <c r="AY889" s="3" t="s">
        <v>1405</v>
      </c>
      <c r="AZ889" s="3" t="s">
        <v>1405</v>
      </c>
      <c r="BA889" s="3" t="s">
        <v>1405</v>
      </c>
      <c r="BB889" s="3" t="s">
        <v>1405</v>
      </c>
      <c r="BC889" s="3" t="s">
        <v>1405</v>
      </c>
      <c r="BD889" s="3" t="s">
        <v>1405</v>
      </c>
      <c r="BE889" s="3" t="s">
        <v>1405</v>
      </c>
      <c r="BF889" s="3" t="s">
        <v>1405</v>
      </c>
      <c r="BG889" s="3" t="s">
        <v>1405</v>
      </c>
      <c r="BH889" s="3" t="s">
        <v>1405</v>
      </c>
      <c r="BI889" s="3" t="s">
        <v>1405</v>
      </c>
      <c r="BJ889" s="3" t="s">
        <v>1405</v>
      </c>
      <c r="BK889" s="3" t="s">
        <v>1405</v>
      </c>
      <c r="BL889" s="3" t="s">
        <v>1405</v>
      </c>
      <c r="BM889" s="3" t="s">
        <v>1405</v>
      </c>
      <c r="BN889" s="3" t="s">
        <v>1405</v>
      </c>
      <c r="BO889" s="3" t="s">
        <v>1405</v>
      </c>
      <c r="BP889" s="3" t="s">
        <v>1405</v>
      </c>
      <c r="BQ889" s="3" t="s">
        <v>1405</v>
      </c>
      <c r="BR889" s="3" t="s">
        <v>1405</v>
      </c>
      <c r="BS889" s="3" t="s">
        <v>1405</v>
      </c>
      <c r="BT889" s="3" t="s">
        <v>1405</v>
      </c>
      <c r="BU889" s="3" t="str">
        <f t="shared" si="209"/>
        <v/>
      </c>
      <c r="BV889" s="3" t="str">
        <f t="shared" si="209"/>
        <v/>
      </c>
      <c r="BW889" s="3" t="str">
        <f t="shared" si="209"/>
        <v/>
      </c>
      <c r="BX889" s="3" t="str">
        <f t="shared" si="209"/>
        <v/>
      </c>
      <c r="BY889" s="3" t="str">
        <f t="shared" si="209"/>
        <v/>
      </c>
      <c r="BZ889" s="3" t="str">
        <f t="shared" ref="BZ889:CI916" si="219">IF(X889="Yes", BZ$1,"")</f>
        <v/>
      </c>
      <c r="CA889" s="3" t="str">
        <f t="shared" si="219"/>
        <v/>
      </c>
      <c r="CB889" s="3" t="str">
        <f t="shared" si="213"/>
        <v/>
      </c>
      <c r="CC889" s="3" t="str">
        <f t="shared" si="213"/>
        <v/>
      </c>
      <c r="CD889" s="3" t="str">
        <f t="shared" si="213"/>
        <v/>
      </c>
      <c r="CE889" s="3" t="str">
        <f t="shared" si="213"/>
        <v/>
      </c>
      <c r="CF889" s="3" t="str">
        <f t="shared" si="213"/>
        <v/>
      </c>
      <c r="CG889" s="3" t="str">
        <f t="shared" si="213"/>
        <v/>
      </c>
      <c r="CH889" s="3" t="str">
        <f t="shared" si="213"/>
        <v/>
      </c>
      <c r="CI889" s="3" t="str">
        <f t="shared" si="213"/>
        <v/>
      </c>
      <c r="CJ889" s="3" t="str">
        <f t="shared" si="213"/>
        <v/>
      </c>
      <c r="CK889" s="3" t="str">
        <f t="shared" si="213"/>
        <v/>
      </c>
      <c r="CL889" s="3" t="str">
        <f t="shared" si="214"/>
        <v/>
      </c>
      <c r="CM889" s="3" t="str">
        <f t="shared" si="214"/>
        <v/>
      </c>
      <c r="CN889" s="3" t="str">
        <f t="shared" si="214"/>
        <v/>
      </c>
      <c r="CO889" s="3" t="str">
        <f t="shared" si="214"/>
        <v/>
      </c>
      <c r="CP889" s="3" t="str">
        <f t="shared" si="214"/>
        <v/>
      </c>
      <c r="CQ889" s="3" t="str">
        <f t="shared" si="214"/>
        <v/>
      </c>
      <c r="CR889" s="3" t="str">
        <f t="shared" si="218"/>
        <v/>
      </c>
      <c r="CS889" s="3" t="str">
        <f t="shared" si="218"/>
        <v/>
      </c>
      <c r="CT889" s="3" t="str">
        <f t="shared" si="218"/>
        <v/>
      </c>
      <c r="CU889" s="3" t="str">
        <f t="shared" si="218"/>
        <v>115. REPACKAGING</v>
      </c>
      <c r="CV889" s="3" t="str">
        <f t="shared" si="218"/>
        <v/>
      </c>
      <c r="CW889" s="3" t="str">
        <f t="shared" si="218"/>
        <v/>
      </c>
      <c r="CX889" s="3" t="str">
        <f t="shared" si="215"/>
        <v/>
      </c>
      <c r="CY889" s="3" t="str">
        <f t="shared" si="215"/>
        <v/>
      </c>
      <c r="CZ889" s="3" t="str">
        <f t="shared" si="215"/>
        <v/>
      </c>
      <c r="DA889" s="3" t="str">
        <f t="shared" si="215"/>
        <v/>
      </c>
      <c r="DB889" s="3" t="str">
        <f t="shared" si="215"/>
        <v/>
      </c>
      <c r="DC889" s="3" t="str">
        <f t="shared" si="215"/>
        <v/>
      </c>
      <c r="DD889" s="3" t="str">
        <f t="shared" si="215"/>
        <v/>
      </c>
      <c r="DE889" s="3" t="str">
        <f t="shared" si="215"/>
        <v/>
      </c>
      <c r="DF889" s="3" t="str">
        <f t="shared" si="215"/>
        <v/>
      </c>
      <c r="DG889" s="3" t="str">
        <f t="shared" si="215"/>
        <v/>
      </c>
      <c r="DH889" s="3" t="str">
        <f t="shared" si="215"/>
        <v/>
      </c>
      <c r="DI889" s="3" t="str">
        <f t="shared" si="215"/>
        <v/>
      </c>
      <c r="DJ889" s="3" t="str">
        <f t="shared" si="215"/>
        <v/>
      </c>
      <c r="DK889" s="3" t="str">
        <f t="shared" si="215"/>
        <v/>
      </c>
      <c r="DL889" s="3" t="str">
        <f t="shared" si="215"/>
        <v/>
      </c>
      <c r="DM889" s="3" t="str">
        <f t="shared" si="215"/>
        <v/>
      </c>
      <c r="DN889" s="3" t="str">
        <f t="shared" si="216"/>
        <v/>
      </c>
      <c r="DO889" s="3" t="str">
        <f t="shared" si="216"/>
        <v/>
      </c>
      <c r="DP889" s="3" t="str">
        <f t="shared" si="216"/>
        <v/>
      </c>
      <c r="DQ889" s="3" t="str">
        <f t="shared" si="212"/>
        <v/>
      </c>
      <c r="DR889" s="3" t="str">
        <f t="shared" si="212"/>
        <v/>
      </c>
      <c r="DS889" s="3" t="str">
        <f t="shared" si="212"/>
        <v/>
      </c>
      <c r="DT889" s="3" t="str">
        <f t="shared" si="212"/>
        <v/>
      </c>
      <c r="DU889" s="3" t="str">
        <f t="shared" si="212"/>
        <v/>
      </c>
      <c r="DV889" s="3" t="str">
        <f t="shared" si="212"/>
        <v/>
      </c>
    </row>
    <row r="890" spans="1:126" ht="75">
      <c r="A890" t="s">
        <v>115</v>
      </c>
      <c r="B890">
        <v>2020</v>
      </c>
      <c r="C890" t="s">
        <v>114</v>
      </c>
      <c r="D890">
        <v>106990</v>
      </c>
      <c r="E890" s="31">
        <v>1320219138385</v>
      </c>
      <c r="F890" t="s">
        <v>315</v>
      </c>
      <c r="G890">
        <v>424710</v>
      </c>
      <c r="H890" t="s">
        <v>317</v>
      </c>
      <c r="I890" t="s">
        <v>318</v>
      </c>
      <c r="J890" t="s">
        <v>319</v>
      </c>
      <c r="K890" t="s">
        <v>131</v>
      </c>
      <c r="L890">
        <v>98134</v>
      </c>
      <c r="M890" s="3" t="str">
        <f t="shared" si="207"/>
        <v>89. PRODUCE THE CHEMICAL, 94. AS A MANUFACTURED IMPURITY</v>
      </c>
      <c r="N890" s="3" t="s">
        <v>58</v>
      </c>
      <c r="O890" s="3" t="s">
        <v>1417</v>
      </c>
      <c r="P890">
        <v>36</v>
      </c>
      <c r="Q890">
        <v>94</v>
      </c>
      <c r="R890">
        <v>130</v>
      </c>
      <c r="S890" s="3" t="s">
        <v>1407</v>
      </c>
      <c r="T890" s="3" t="s">
        <v>1405</v>
      </c>
      <c r="U890" s="3" t="s">
        <v>1405</v>
      </c>
      <c r="V890" s="3" t="s">
        <v>1405</v>
      </c>
      <c r="W890" s="3" t="s">
        <v>1405</v>
      </c>
      <c r="X890" s="3" t="s">
        <v>1407</v>
      </c>
      <c r="Y890" s="3" t="s">
        <v>1405</v>
      </c>
      <c r="Z890" s="3" t="s">
        <v>1405</v>
      </c>
      <c r="AA890" s="3" t="s">
        <v>1405</v>
      </c>
      <c r="AB890" s="3" t="s">
        <v>1405</v>
      </c>
      <c r="AC890" s="3" t="s">
        <v>1405</v>
      </c>
      <c r="AD890" s="3" t="s">
        <v>1405</v>
      </c>
      <c r="AE890" s="3" t="s">
        <v>1405</v>
      </c>
      <c r="AF890" s="3" t="s">
        <v>1405</v>
      </c>
      <c r="AG890" s="3" t="s">
        <v>1405</v>
      </c>
      <c r="AH890" s="3" t="s">
        <v>1405</v>
      </c>
      <c r="AI890" s="3" t="s">
        <v>1405</v>
      </c>
      <c r="AJ890" s="3" t="s">
        <v>1405</v>
      </c>
      <c r="AK890" s="3" t="s">
        <v>1405</v>
      </c>
      <c r="AL890" s="3" t="s">
        <v>1405</v>
      </c>
      <c r="AM890" s="3" t="s">
        <v>1405</v>
      </c>
      <c r="AN890" s="3" t="s">
        <v>1405</v>
      </c>
      <c r="AO890" s="3" t="s">
        <v>1405</v>
      </c>
      <c r="AP890" s="3" t="s">
        <v>1405</v>
      </c>
      <c r="AQ890" s="3" t="s">
        <v>1405</v>
      </c>
      <c r="AR890" s="3" t="s">
        <v>1405</v>
      </c>
      <c r="AS890" s="3" t="s">
        <v>1405</v>
      </c>
      <c r="AT890" s="3" t="s">
        <v>1405</v>
      </c>
      <c r="AU890" s="3" t="s">
        <v>1405</v>
      </c>
      <c r="AV890" s="3" t="s">
        <v>1405</v>
      </c>
      <c r="AW890" s="3" t="s">
        <v>1405</v>
      </c>
      <c r="AX890" s="3" t="s">
        <v>1405</v>
      </c>
      <c r="AY890" s="3" t="s">
        <v>1405</v>
      </c>
      <c r="AZ890" s="3" t="s">
        <v>1405</v>
      </c>
      <c r="BA890" s="3" t="s">
        <v>1405</v>
      </c>
      <c r="BB890" s="3" t="s">
        <v>1405</v>
      </c>
      <c r="BC890" s="3" t="s">
        <v>1405</v>
      </c>
      <c r="BD890" s="3" t="s">
        <v>1405</v>
      </c>
      <c r="BE890" s="3" t="s">
        <v>1405</v>
      </c>
      <c r="BF890" s="3" t="s">
        <v>1405</v>
      </c>
      <c r="BG890" s="3" t="s">
        <v>1405</v>
      </c>
      <c r="BH890" s="3" t="s">
        <v>1405</v>
      </c>
      <c r="BI890" s="3" t="s">
        <v>1405</v>
      </c>
      <c r="BJ890" s="3" t="s">
        <v>1405</v>
      </c>
      <c r="BK890" s="3" t="s">
        <v>1405</v>
      </c>
      <c r="BL890" s="3" t="s">
        <v>1405</v>
      </c>
      <c r="BM890" s="3" t="s">
        <v>1405</v>
      </c>
      <c r="BN890" s="3" t="s">
        <v>1405</v>
      </c>
      <c r="BO890" s="3" t="s">
        <v>1405</v>
      </c>
      <c r="BP890" s="3" t="s">
        <v>1405</v>
      </c>
      <c r="BQ890" s="3" t="s">
        <v>1405</v>
      </c>
      <c r="BR890" s="3" t="s">
        <v>1405</v>
      </c>
      <c r="BS890" s="3" t="s">
        <v>1405</v>
      </c>
      <c r="BT890" s="3" t="s">
        <v>1405</v>
      </c>
      <c r="BU890" s="3" t="str">
        <f t="shared" ref="BU890:BZ936" si="220">IF(S890="Yes", BU$1,"")</f>
        <v>89. PRODUCE THE CHEMICAL</v>
      </c>
      <c r="BV890" s="3" t="str">
        <f t="shared" si="220"/>
        <v/>
      </c>
      <c r="BW890" s="3" t="str">
        <f t="shared" si="220"/>
        <v/>
      </c>
      <c r="BX890" s="3" t="str">
        <f t="shared" si="220"/>
        <v/>
      </c>
      <c r="BY890" s="3" t="str">
        <f t="shared" si="220"/>
        <v/>
      </c>
      <c r="BZ890" s="3" t="str">
        <f t="shared" si="219"/>
        <v>94. AS A MANUFACTURED IMPURITY</v>
      </c>
      <c r="CA890" s="3" t="str">
        <f t="shared" si="219"/>
        <v/>
      </c>
      <c r="CB890" s="3" t="str">
        <f t="shared" si="213"/>
        <v/>
      </c>
      <c r="CC890" s="3" t="str">
        <f t="shared" si="213"/>
        <v/>
      </c>
      <c r="CD890" s="3" t="str">
        <f t="shared" si="213"/>
        <v/>
      </c>
      <c r="CE890" s="3" t="str">
        <f t="shared" si="213"/>
        <v/>
      </c>
      <c r="CF890" s="3" t="str">
        <f t="shared" si="213"/>
        <v/>
      </c>
      <c r="CG890" s="3" t="str">
        <f t="shared" si="213"/>
        <v/>
      </c>
      <c r="CH890" s="3" t="str">
        <f t="shared" si="213"/>
        <v/>
      </c>
      <c r="CI890" s="3" t="str">
        <f t="shared" si="213"/>
        <v/>
      </c>
      <c r="CJ890" s="3" t="str">
        <f t="shared" ref="CJ890:CU928" si="221">IF(AH890="Yes", CJ$1,"")</f>
        <v/>
      </c>
      <c r="CK890" s="3" t="str">
        <f t="shared" si="221"/>
        <v/>
      </c>
      <c r="CL890" s="3" t="str">
        <f t="shared" si="214"/>
        <v/>
      </c>
      <c r="CM890" s="3" t="str">
        <f t="shared" si="214"/>
        <v/>
      </c>
      <c r="CN890" s="3" t="str">
        <f t="shared" si="214"/>
        <v/>
      </c>
      <c r="CO890" s="3" t="str">
        <f t="shared" si="214"/>
        <v/>
      </c>
      <c r="CP890" s="3" t="str">
        <f t="shared" si="214"/>
        <v/>
      </c>
      <c r="CQ890" s="3" t="str">
        <f t="shared" si="214"/>
        <v/>
      </c>
      <c r="CR890" s="3" t="str">
        <f t="shared" si="218"/>
        <v/>
      </c>
      <c r="CS890" s="3" t="str">
        <f t="shared" si="218"/>
        <v/>
      </c>
      <c r="CT890" s="3" t="str">
        <f t="shared" si="218"/>
        <v/>
      </c>
      <c r="CU890" s="3" t="str">
        <f t="shared" si="218"/>
        <v/>
      </c>
      <c r="CV890" s="3" t="str">
        <f t="shared" si="218"/>
        <v/>
      </c>
      <c r="CW890" s="3" t="str">
        <f t="shared" si="218"/>
        <v/>
      </c>
      <c r="CX890" s="3" t="str">
        <f t="shared" si="215"/>
        <v/>
      </c>
      <c r="CY890" s="3" t="str">
        <f t="shared" si="215"/>
        <v/>
      </c>
      <c r="CZ890" s="3" t="str">
        <f t="shared" si="215"/>
        <v/>
      </c>
      <c r="DA890" s="3" t="str">
        <f t="shared" si="215"/>
        <v/>
      </c>
      <c r="DB890" s="3" t="str">
        <f t="shared" si="215"/>
        <v/>
      </c>
      <c r="DC890" s="3" t="str">
        <f t="shared" si="215"/>
        <v/>
      </c>
      <c r="DD890" s="3" t="str">
        <f t="shared" si="215"/>
        <v/>
      </c>
      <c r="DE890" s="3" t="str">
        <f t="shared" si="215"/>
        <v/>
      </c>
      <c r="DF890" s="3" t="str">
        <f t="shared" si="215"/>
        <v/>
      </c>
      <c r="DG890" s="3" t="str">
        <f t="shared" si="215"/>
        <v/>
      </c>
      <c r="DH890" s="3" t="str">
        <f t="shared" si="215"/>
        <v/>
      </c>
      <c r="DI890" s="3" t="str">
        <f t="shared" si="215"/>
        <v/>
      </c>
      <c r="DJ890" s="3" t="str">
        <f t="shared" si="215"/>
        <v/>
      </c>
      <c r="DK890" s="3" t="str">
        <f t="shared" si="215"/>
        <v/>
      </c>
      <c r="DL890" s="3" t="str">
        <f t="shared" si="215"/>
        <v/>
      </c>
      <c r="DM890" s="3" t="str">
        <f t="shared" si="215"/>
        <v/>
      </c>
      <c r="DN890" s="3" t="str">
        <f t="shared" si="216"/>
        <v/>
      </c>
      <c r="DO890" s="3" t="str">
        <f t="shared" si="216"/>
        <v/>
      </c>
      <c r="DP890" s="3" t="str">
        <f t="shared" si="216"/>
        <v/>
      </c>
      <c r="DQ890" s="3" t="str">
        <f t="shared" si="212"/>
        <v/>
      </c>
      <c r="DR890" s="3" t="str">
        <f t="shared" si="212"/>
        <v/>
      </c>
      <c r="DS890" s="3" t="str">
        <f t="shared" si="212"/>
        <v/>
      </c>
      <c r="DT890" s="3" t="str">
        <f t="shared" si="212"/>
        <v/>
      </c>
      <c r="DU890" s="3" t="str">
        <f t="shared" si="212"/>
        <v/>
      </c>
      <c r="DV890" s="3" t="str">
        <f t="shared" si="212"/>
        <v/>
      </c>
    </row>
    <row r="891" spans="1:126" ht="45">
      <c r="A891" t="s">
        <v>115</v>
      </c>
      <c r="B891">
        <v>2021</v>
      </c>
      <c r="C891" t="s">
        <v>114</v>
      </c>
      <c r="D891">
        <v>106990</v>
      </c>
      <c r="E891" s="31">
        <v>1321219855234</v>
      </c>
      <c r="F891" t="s">
        <v>315</v>
      </c>
      <c r="G891">
        <v>424710</v>
      </c>
      <c r="H891" t="s">
        <v>317</v>
      </c>
      <c r="I891" t="s">
        <v>318</v>
      </c>
      <c r="J891" t="s">
        <v>319</v>
      </c>
      <c r="K891" t="s">
        <v>131</v>
      </c>
      <c r="L891">
        <v>98134</v>
      </c>
      <c r="M891" s="3" t="str">
        <f t="shared" si="207"/>
        <v>115. REPACKAGING</v>
      </c>
      <c r="N891" s="3" t="s">
        <v>58</v>
      </c>
      <c r="O891" s="3" t="s">
        <v>1417</v>
      </c>
      <c r="P891">
        <v>39</v>
      </c>
      <c r="Q891">
        <v>101</v>
      </c>
      <c r="R891">
        <v>140</v>
      </c>
      <c r="S891" s="3" t="s">
        <v>1405</v>
      </c>
      <c r="T891" s="3" t="s">
        <v>1405</v>
      </c>
      <c r="U891" s="3" t="s">
        <v>1405</v>
      </c>
      <c r="V891" s="3" t="s">
        <v>1405</v>
      </c>
      <c r="W891" s="3" t="s">
        <v>1405</v>
      </c>
      <c r="X891" s="3" t="s">
        <v>1405</v>
      </c>
      <c r="Y891" s="3" t="s">
        <v>1405</v>
      </c>
      <c r="Z891" s="3" t="s">
        <v>1405</v>
      </c>
      <c r="AA891" s="3" t="s">
        <v>1405</v>
      </c>
      <c r="AB891" s="3" t="s">
        <v>1405</v>
      </c>
      <c r="AC891" s="3" t="s">
        <v>1405</v>
      </c>
      <c r="AD891" s="3" t="s">
        <v>1405</v>
      </c>
      <c r="AE891" s="3" t="s">
        <v>1405</v>
      </c>
      <c r="AF891" s="3" t="s">
        <v>1405</v>
      </c>
      <c r="AG891" s="3" t="s">
        <v>1405</v>
      </c>
      <c r="AH891" s="3" t="s">
        <v>1405</v>
      </c>
      <c r="AI891" s="3" t="s">
        <v>1405</v>
      </c>
      <c r="AJ891" s="3" t="s">
        <v>1405</v>
      </c>
      <c r="AK891" s="3" t="s">
        <v>1405</v>
      </c>
      <c r="AL891" s="3" t="s">
        <v>1405</v>
      </c>
      <c r="AM891" s="3" t="s">
        <v>1405</v>
      </c>
      <c r="AN891" s="3" t="s">
        <v>1405</v>
      </c>
      <c r="AO891" s="3" t="s">
        <v>1405</v>
      </c>
      <c r="AP891" s="3" t="s">
        <v>1405</v>
      </c>
      <c r="AQ891" s="3" t="s">
        <v>1405</v>
      </c>
      <c r="AR891" s="3" t="s">
        <v>1405</v>
      </c>
      <c r="AS891" s="3" t="s">
        <v>1407</v>
      </c>
      <c r="AT891" s="3" t="s">
        <v>1405</v>
      </c>
      <c r="AU891" s="3" t="s">
        <v>1405</v>
      </c>
      <c r="AV891" s="3" t="s">
        <v>1405</v>
      </c>
      <c r="AW891" s="3" t="s">
        <v>1405</v>
      </c>
      <c r="AX891" s="3" t="s">
        <v>1405</v>
      </c>
      <c r="AY891" s="3" t="s">
        <v>1405</v>
      </c>
      <c r="AZ891" s="3" t="s">
        <v>1405</v>
      </c>
      <c r="BA891" s="3" t="s">
        <v>1405</v>
      </c>
      <c r="BB891" s="3" t="s">
        <v>1405</v>
      </c>
      <c r="BC891" s="3" t="s">
        <v>1405</v>
      </c>
      <c r="BD891" s="3" t="s">
        <v>1405</v>
      </c>
      <c r="BE891" s="3" t="s">
        <v>1405</v>
      </c>
      <c r="BF891" s="3" t="s">
        <v>1405</v>
      </c>
      <c r="BG891" s="3" t="s">
        <v>1405</v>
      </c>
      <c r="BH891" s="3" t="s">
        <v>1405</v>
      </c>
      <c r="BI891" s="3" t="s">
        <v>1405</v>
      </c>
      <c r="BJ891" s="3" t="s">
        <v>1405</v>
      </c>
      <c r="BK891" s="3" t="s">
        <v>1405</v>
      </c>
      <c r="BL891" s="3" t="s">
        <v>1405</v>
      </c>
      <c r="BM891" s="3" t="s">
        <v>1405</v>
      </c>
      <c r="BN891" s="3" t="s">
        <v>1405</v>
      </c>
      <c r="BO891" s="3" t="s">
        <v>1405</v>
      </c>
      <c r="BP891" s="3" t="s">
        <v>1405</v>
      </c>
      <c r="BQ891" s="3" t="s">
        <v>1405</v>
      </c>
      <c r="BR891" s="3" t="s">
        <v>1405</v>
      </c>
      <c r="BS891" s="3" t="s">
        <v>1405</v>
      </c>
      <c r="BT891" s="3" t="s">
        <v>1405</v>
      </c>
      <c r="BU891" s="3" t="str">
        <f t="shared" si="220"/>
        <v/>
      </c>
      <c r="BV891" s="3" t="str">
        <f t="shared" si="220"/>
        <v/>
      </c>
      <c r="BW891" s="3" t="str">
        <f t="shared" si="220"/>
        <v/>
      </c>
      <c r="BX891" s="3" t="str">
        <f t="shared" si="220"/>
        <v/>
      </c>
      <c r="BY891" s="3" t="str">
        <f t="shared" si="220"/>
        <v/>
      </c>
      <c r="BZ891" s="3" t="str">
        <f t="shared" si="219"/>
        <v/>
      </c>
      <c r="CA891" s="3" t="str">
        <f t="shared" si="219"/>
        <v/>
      </c>
      <c r="CB891" s="3" t="str">
        <f t="shared" si="219"/>
        <v/>
      </c>
      <c r="CC891" s="3" t="str">
        <f t="shared" si="219"/>
        <v/>
      </c>
      <c r="CD891" s="3" t="str">
        <f t="shared" si="219"/>
        <v/>
      </c>
      <c r="CE891" s="3" t="str">
        <f t="shared" si="219"/>
        <v/>
      </c>
      <c r="CF891" s="3" t="str">
        <f t="shared" si="219"/>
        <v/>
      </c>
      <c r="CG891" s="3" t="str">
        <f t="shared" si="219"/>
        <v/>
      </c>
      <c r="CH891" s="3" t="str">
        <f t="shared" si="219"/>
        <v/>
      </c>
      <c r="CI891" s="3" t="str">
        <f t="shared" si="219"/>
        <v/>
      </c>
      <c r="CJ891" s="3" t="str">
        <f t="shared" si="221"/>
        <v/>
      </c>
      <c r="CK891" s="3" t="str">
        <f t="shared" si="221"/>
        <v/>
      </c>
      <c r="CL891" s="3" t="str">
        <f t="shared" si="214"/>
        <v/>
      </c>
      <c r="CM891" s="3" t="str">
        <f t="shared" si="214"/>
        <v/>
      </c>
      <c r="CN891" s="3" t="str">
        <f t="shared" si="214"/>
        <v/>
      </c>
      <c r="CO891" s="3" t="str">
        <f t="shared" si="214"/>
        <v/>
      </c>
      <c r="CP891" s="3" t="str">
        <f t="shared" si="214"/>
        <v/>
      </c>
      <c r="CQ891" s="3" t="str">
        <f t="shared" si="214"/>
        <v/>
      </c>
      <c r="CR891" s="3" t="str">
        <f t="shared" si="218"/>
        <v/>
      </c>
      <c r="CS891" s="3" t="str">
        <f t="shared" si="218"/>
        <v/>
      </c>
      <c r="CT891" s="3" t="str">
        <f t="shared" si="218"/>
        <v/>
      </c>
      <c r="CU891" s="3" t="str">
        <f t="shared" si="218"/>
        <v>115. REPACKAGING</v>
      </c>
      <c r="CV891" s="3" t="str">
        <f t="shared" si="218"/>
        <v/>
      </c>
      <c r="CW891" s="3" t="str">
        <f t="shared" si="218"/>
        <v/>
      </c>
      <c r="CX891" s="3" t="str">
        <f t="shared" si="215"/>
        <v/>
      </c>
      <c r="CY891" s="3" t="str">
        <f t="shared" si="215"/>
        <v/>
      </c>
      <c r="CZ891" s="3" t="str">
        <f t="shared" si="215"/>
        <v/>
      </c>
      <c r="DA891" s="3" t="str">
        <f t="shared" si="215"/>
        <v/>
      </c>
      <c r="DB891" s="3" t="str">
        <f t="shared" si="215"/>
        <v/>
      </c>
      <c r="DC891" s="3" t="str">
        <f t="shared" si="215"/>
        <v/>
      </c>
      <c r="DD891" s="3" t="str">
        <f t="shared" si="215"/>
        <v/>
      </c>
      <c r="DE891" s="3" t="str">
        <f t="shared" si="215"/>
        <v/>
      </c>
      <c r="DF891" s="3" t="str">
        <f t="shared" si="215"/>
        <v/>
      </c>
      <c r="DG891" s="3" t="str">
        <f t="shared" si="215"/>
        <v/>
      </c>
      <c r="DH891" s="3" t="str">
        <f t="shared" si="215"/>
        <v/>
      </c>
      <c r="DI891" s="3" t="str">
        <f t="shared" si="215"/>
        <v/>
      </c>
      <c r="DJ891" s="3" t="str">
        <f t="shared" si="215"/>
        <v/>
      </c>
      <c r="DK891" s="3" t="str">
        <f t="shared" si="215"/>
        <v/>
      </c>
      <c r="DL891" s="3" t="str">
        <f t="shared" si="215"/>
        <v/>
      </c>
      <c r="DM891" s="3" t="str">
        <f t="shared" si="215"/>
        <v/>
      </c>
      <c r="DN891" s="3" t="str">
        <f t="shared" si="216"/>
        <v/>
      </c>
      <c r="DO891" s="3" t="str">
        <f t="shared" si="216"/>
        <v/>
      </c>
      <c r="DP891" s="3" t="str">
        <f t="shared" si="216"/>
        <v/>
      </c>
      <c r="DQ891" s="3" t="str">
        <f t="shared" si="212"/>
        <v/>
      </c>
      <c r="DR891" s="3" t="str">
        <f t="shared" si="212"/>
        <v/>
      </c>
      <c r="DS891" s="3" t="str">
        <f t="shared" si="212"/>
        <v/>
      </c>
      <c r="DT891" s="3" t="str">
        <f t="shared" si="212"/>
        <v/>
      </c>
      <c r="DU891" s="3" t="str">
        <f t="shared" si="212"/>
        <v/>
      </c>
      <c r="DV891" s="3" t="str">
        <f t="shared" si="212"/>
        <v/>
      </c>
    </row>
    <row r="892" spans="1:126" ht="105">
      <c r="A892" t="s">
        <v>115</v>
      </c>
      <c r="B892">
        <v>2020</v>
      </c>
      <c r="C892" t="s">
        <v>114</v>
      </c>
      <c r="D892">
        <v>106990</v>
      </c>
      <c r="E892" s="31">
        <v>1320220588065</v>
      </c>
      <c r="F892" t="s">
        <v>1164</v>
      </c>
      <c r="G892">
        <v>325211</v>
      </c>
      <c r="H892" t="s">
        <v>1165</v>
      </c>
      <c r="I892" t="s">
        <v>1166</v>
      </c>
      <c r="J892" t="s">
        <v>1167</v>
      </c>
      <c r="K892" t="s">
        <v>216</v>
      </c>
      <c r="L892">
        <v>70764</v>
      </c>
      <c r="M892" s="3" t="str">
        <f t="shared" si="207"/>
        <v>89. PRODUCE THE CHEMICAL, 91. ON-SITE USE OF THE CHEMICAL, 92. SALE OR DISTRIBUTION OF THE CHEMICAL, 95. USED AS A REACTANT, 98. P103  INTERMEDIATES</v>
      </c>
      <c r="N892" s="3" t="s">
        <v>66</v>
      </c>
      <c r="O892" s="3" t="s">
        <v>1456</v>
      </c>
      <c r="P892">
        <v>21</v>
      </c>
      <c r="Q892">
        <v>5140</v>
      </c>
      <c r="R892">
        <v>5161</v>
      </c>
      <c r="S892" s="3" t="s">
        <v>1407</v>
      </c>
      <c r="T892" s="3" t="s">
        <v>1405</v>
      </c>
      <c r="U892" s="3" t="s">
        <v>1407</v>
      </c>
      <c r="V892" s="3" t="s">
        <v>1407</v>
      </c>
      <c r="W892" s="3" t="s">
        <v>1405</v>
      </c>
      <c r="X892" s="3" t="s">
        <v>1405</v>
      </c>
      <c r="Y892" s="3" t="s">
        <v>1407</v>
      </c>
      <c r="Z892" s="3" t="s">
        <v>1405</v>
      </c>
      <c r="AA892" s="3" t="s">
        <v>1405</v>
      </c>
      <c r="AB892" s="3" t="s">
        <v>1407</v>
      </c>
      <c r="AC892" s="3" t="s">
        <v>1405</v>
      </c>
      <c r="AD892" s="3" t="s">
        <v>1405</v>
      </c>
      <c r="AE892" s="3" t="s">
        <v>1405</v>
      </c>
      <c r="AF892" s="3" t="s">
        <v>1405</v>
      </c>
      <c r="AG892" s="3" t="s">
        <v>1405</v>
      </c>
      <c r="AH892" s="3" t="s">
        <v>1405</v>
      </c>
      <c r="AI892" s="3" t="s">
        <v>1405</v>
      </c>
      <c r="AJ892" s="3" t="s">
        <v>1405</v>
      </c>
      <c r="AK892" s="3" t="s">
        <v>1405</v>
      </c>
      <c r="AL892" s="3" t="s">
        <v>1405</v>
      </c>
      <c r="AM892" s="3" t="s">
        <v>1405</v>
      </c>
      <c r="AN892" s="3" t="s">
        <v>1405</v>
      </c>
      <c r="AO892" s="3" t="s">
        <v>1405</v>
      </c>
      <c r="AP892" s="3" t="s">
        <v>1405</v>
      </c>
      <c r="AQ892" s="3" t="s">
        <v>1405</v>
      </c>
      <c r="AR892" s="3" t="s">
        <v>1405</v>
      </c>
      <c r="AS892" s="3" t="s">
        <v>1405</v>
      </c>
      <c r="AT892" s="3" t="s">
        <v>1405</v>
      </c>
      <c r="AU892" s="3" t="s">
        <v>1405</v>
      </c>
      <c r="AV892" s="3" t="s">
        <v>1405</v>
      </c>
      <c r="AW892" s="3" t="s">
        <v>1405</v>
      </c>
      <c r="AX892" s="3" t="s">
        <v>1405</v>
      </c>
      <c r="AY892" s="3" t="s">
        <v>1405</v>
      </c>
      <c r="AZ892" s="3" t="s">
        <v>1405</v>
      </c>
      <c r="BA892" s="3" t="s">
        <v>1405</v>
      </c>
      <c r="BB892" s="3" t="s">
        <v>1405</v>
      </c>
      <c r="BC892" s="3" t="s">
        <v>1405</v>
      </c>
      <c r="BD892" s="3" t="s">
        <v>1405</v>
      </c>
      <c r="BE892" s="3" t="s">
        <v>1405</v>
      </c>
      <c r="BF892" s="3" t="s">
        <v>1405</v>
      </c>
      <c r="BG892" s="3" t="s">
        <v>1405</v>
      </c>
      <c r="BH892" s="3" t="s">
        <v>1405</v>
      </c>
      <c r="BI892" s="3" t="s">
        <v>1405</v>
      </c>
      <c r="BJ892" s="3" t="s">
        <v>1405</v>
      </c>
      <c r="BK892" s="3" t="s">
        <v>1405</v>
      </c>
      <c r="BL892" s="3" t="s">
        <v>1405</v>
      </c>
      <c r="BM892" s="3" t="s">
        <v>1405</v>
      </c>
      <c r="BN892" s="3" t="s">
        <v>1405</v>
      </c>
      <c r="BO892" s="3" t="s">
        <v>1405</v>
      </c>
      <c r="BP892" s="3" t="s">
        <v>1405</v>
      </c>
      <c r="BQ892" s="3" t="s">
        <v>1405</v>
      </c>
      <c r="BR892" s="3" t="s">
        <v>1405</v>
      </c>
      <c r="BS892" s="3" t="s">
        <v>1405</v>
      </c>
      <c r="BT892" s="3" t="s">
        <v>1405</v>
      </c>
      <c r="BU892" s="3" t="str">
        <f t="shared" si="220"/>
        <v>89. PRODUCE THE CHEMICAL</v>
      </c>
      <c r="BV892" s="3" t="str">
        <f t="shared" si="220"/>
        <v/>
      </c>
      <c r="BW892" s="3" t="str">
        <f t="shared" si="220"/>
        <v>91. ON-SITE USE OF THE CHEMICAL</v>
      </c>
      <c r="BX892" s="3" t="str">
        <f t="shared" si="220"/>
        <v>92. SALE OR DISTRIBUTION OF THE CHEMICAL</v>
      </c>
      <c r="BY892" s="3" t="str">
        <f t="shared" si="220"/>
        <v/>
      </c>
      <c r="BZ892" s="3" t="str">
        <f t="shared" si="219"/>
        <v/>
      </c>
      <c r="CA892" s="3" t="str">
        <f t="shared" si="219"/>
        <v>95. USED AS A REACTANT</v>
      </c>
      <c r="CB892" s="3" t="str">
        <f t="shared" si="219"/>
        <v/>
      </c>
      <c r="CC892" s="3" t="str">
        <f t="shared" si="219"/>
        <v/>
      </c>
      <c r="CD892" s="3" t="str">
        <f t="shared" si="219"/>
        <v>98. P103  INTERMEDIATES</v>
      </c>
      <c r="CE892" s="3" t="str">
        <f t="shared" si="219"/>
        <v/>
      </c>
      <c r="CF892" s="3" t="str">
        <f t="shared" si="219"/>
        <v/>
      </c>
      <c r="CG892" s="3" t="str">
        <f t="shared" si="219"/>
        <v/>
      </c>
      <c r="CH892" s="3" t="str">
        <f t="shared" si="219"/>
        <v/>
      </c>
      <c r="CI892" s="3" t="str">
        <f t="shared" si="219"/>
        <v/>
      </c>
      <c r="CJ892" s="3" t="str">
        <f t="shared" si="221"/>
        <v/>
      </c>
      <c r="CK892" s="3" t="str">
        <f t="shared" si="221"/>
        <v/>
      </c>
      <c r="CL892" s="3" t="str">
        <f t="shared" si="214"/>
        <v/>
      </c>
      <c r="CM892" s="3" t="str">
        <f t="shared" si="214"/>
        <v/>
      </c>
      <c r="CN892" s="3" t="str">
        <f t="shared" si="214"/>
        <v/>
      </c>
      <c r="CO892" s="3" t="str">
        <f t="shared" si="214"/>
        <v/>
      </c>
      <c r="CP892" s="3" t="str">
        <f t="shared" si="214"/>
        <v/>
      </c>
      <c r="CQ892" s="3" t="str">
        <f t="shared" si="214"/>
        <v/>
      </c>
      <c r="CR892" s="3" t="str">
        <f t="shared" si="218"/>
        <v/>
      </c>
      <c r="CS892" s="3" t="str">
        <f t="shared" si="218"/>
        <v/>
      </c>
      <c r="CT892" s="3" t="str">
        <f t="shared" si="218"/>
        <v/>
      </c>
      <c r="CU892" s="3" t="str">
        <f t="shared" si="218"/>
        <v/>
      </c>
      <c r="CV892" s="3" t="str">
        <f t="shared" si="218"/>
        <v/>
      </c>
      <c r="CW892" s="3" t="str">
        <f t="shared" si="218"/>
        <v/>
      </c>
      <c r="CX892" s="3" t="str">
        <f t="shared" si="215"/>
        <v/>
      </c>
      <c r="CY892" s="3" t="str">
        <f t="shared" si="215"/>
        <v/>
      </c>
      <c r="CZ892" s="3" t="str">
        <f t="shared" si="215"/>
        <v/>
      </c>
      <c r="DA892" s="3" t="str">
        <f t="shared" si="215"/>
        <v/>
      </c>
      <c r="DB892" s="3" t="str">
        <f t="shared" si="215"/>
        <v/>
      </c>
      <c r="DC892" s="3" t="str">
        <f t="shared" si="215"/>
        <v/>
      </c>
      <c r="DD892" s="3" t="str">
        <f t="shared" si="215"/>
        <v/>
      </c>
      <c r="DE892" s="3" t="str">
        <f t="shared" si="215"/>
        <v/>
      </c>
      <c r="DF892" s="3" t="str">
        <f t="shared" si="215"/>
        <v/>
      </c>
      <c r="DG892" s="3" t="str">
        <f t="shared" si="215"/>
        <v/>
      </c>
      <c r="DH892" s="3" t="str">
        <f t="shared" si="215"/>
        <v/>
      </c>
      <c r="DI892" s="3" t="str">
        <f t="shared" si="215"/>
        <v/>
      </c>
      <c r="DJ892" s="3" t="str">
        <f t="shared" si="215"/>
        <v/>
      </c>
      <c r="DK892" s="3" t="str">
        <f t="shared" si="215"/>
        <v/>
      </c>
      <c r="DL892" s="3" t="str">
        <f t="shared" si="215"/>
        <v/>
      </c>
      <c r="DM892" s="3" t="str">
        <f t="shared" si="215"/>
        <v/>
      </c>
      <c r="DN892" s="3" t="str">
        <f t="shared" si="216"/>
        <v/>
      </c>
      <c r="DO892" s="3" t="str">
        <f t="shared" si="216"/>
        <v/>
      </c>
      <c r="DP892" s="3" t="str">
        <f t="shared" si="216"/>
        <v/>
      </c>
      <c r="DQ892" s="3" t="str">
        <f t="shared" si="212"/>
        <v/>
      </c>
      <c r="DR892" s="3" t="str">
        <f t="shared" si="212"/>
        <v/>
      </c>
      <c r="DS892" s="3" t="str">
        <f t="shared" si="212"/>
        <v/>
      </c>
      <c r="DT892" s="3" t="str">
        <f t="shared" si="212"/>
        <v/>
      </c>
      <c r="DU892" s="3" t="str">
        <f t="shared" si="212"/>
        <v/>
      </c>
      <c r="DV892" s="3" t="str">
        <f t="shared" si="212"/>
        <v/>
      </c>
    </row>
    <row r="893" spans="1:126" ht="45">
      <c r="A893" t="s">
        <v>115</v>
      </c>
      <c r="B893">
        <v>2021</v>
      </c>
      <c r="C893" t="s">
        <v>114</v>
      </c>
      <c r="D893">
        <v>106990</v>
      </c>
      <c r="E893" s="31">
        <v>1321220406324</v>
      </c>
      <c r="F893" t="s">
        <v>1164</v>
      </c>
      <c r="G893">
        <v>325211</v>
      </c>
      <c r="H893" t="s">
        <v>1165</v>
      </c>
      <c r="I893" t="s">
        <v>1166</v>
      </c>
      <c r="J893" t="s">
        <v>1167</v>
      </c>
      <c r="K893" t="s">
        <v>216</v>
      </c>
      <c r="L893">
        <v>70764</v>
      </c>
      <c r="M893" s="3" t="str">
        <f t="shared" si="207"/>
        <v>89. PRODUCE THE CHEMICAL, 93. AS A BYPRODUCT</v>
      </c>
      <c r="N893" s="3" t="s">
        <v>66</v>
      </c>
      <c r="O893" s="3" t="s">
        <v>1456</v>
      </c>
      <c r="P893">
        <v>126</v>
      </c>
      <c r="Q893">
        <v>607</v>
      </c>
      <c r="R893">
        <v>733</v>
      </c>
      <c r="S893" s="3" t="s">
        <v>1407</v>
      </c>
      <c r="T893" s="3" t="s">
        <v>1405</v>
      </c>
      <c r="U893" s="3" t="s">
        <v>1405</v>
      </c>
      <c r="V893" s="3" t="s">
        <v>1405</v>
      </c>
      <c r="W893" s="3" t="s">
        <v>1407</v>
      </c>
      <c r="X893" s="3" t="s">
        <v>1405</v>
      </c>
      <c r="Y893" s="3" t="s">
        <v>1405</v>
      </c>
      <c r="Z893" s="3" t="s">
        <v>1405</v>
      </c>
      <c r="AA893" s="3" t="s">
        <v>1405</v>
      </c>
      <c r="AB893" s="3" t="s">
        <v>1405</v>
      </c>
      <c r="AC893" s="3" t="s">
        <v>1405</v>
      </c>
      <c r="AD893" s="3" t="s">
        <v>1405</v>
      </c>
      <c r="AE893" s="3" t="s">
        <v>1405</v>
      </c>
      <c r="AF893" s="3" t="s">
        <v>1405</v>
      </c>
      <c r="AG893" s="3" t="s">
        <v>1405</v>
      </c>
      <c r="AH893" s="3" t="s">
        <v>1405</v>
      </c>
      <c r="AI893" s="3" t="s">
        <v>1405</v>
      </c>
      <c r="AJ893" s="3" t="s">
        <v>1405</v>
      </c>
      <c r="AK893" s="3" t="s">
        <v>1405</v>
      </c>
      <c r="AL893" s="3" t="s">
        <v>1405</v>
      </c>
      <c r="AM893" s="3" t="s">
        <v>1405</v>
      </c>
      <c r="AN893" s="3" t="s">
        <v>1405</v>
      </c>
      <c r="AO893" s="3" t="s">
        <v>1405</v>
      </c>
      <c r="AP893" s="3" t="s">
        <v>1405</v>
      </c>
      <c r="AQ893" s="3" t="s">
        <v>1405</v>
      </c>
      <c r="AR893" s="3" t="s">
        <v>1405</v>
      </c>
      <c r="AS893" s="3" t="s">
        <v>1405</v>
      </c>
      <c r="AT893" s="3" t="s">
        <v>1405</v>
      </c>
      <c r="AU893" s="3" t="s">
        <v>1405</v>
      </c>
      <c r="AV893" s="3" t="s">
        <v>1405</v>
      </c>
      <c r="AW893" s="3" t="s">
        <v>1405</v>
      </c>
      <c r="AX893" s="3" t="s">
        <v>1405</v>
      </c>
      <c r="AY893" s="3" t="s">
        <v>1405</v>
      </c>
      <c r="AZ893" s="3" t="s">
        <v>1405</v>
      </c>
      <c r="BA893" s="3" t="s">
        <v>1405</v>
      </c>
      <c r="BB893" s="3" t="s">
        <v>1405</v>
      </c>
      <c r="BC893" s="3" t="s">
        <v>1405</v>
      </c>
      <c r="BD893" s="3" t="s">
        <v>1405</v>
      </c>
      <c r="BE893" s="3" t="s">
        <v>1405</v>
      </c>
      <c r="BF893" s="3" t="s">
        <v>1405</v>
      </c>
      <c r="BG893" s="3" t="s">
        <v>1405</v>
      </c>
      <c r="BH893" s="3" t="s">
        <v>1405</v>
      </c>
      <c r="BI893" s="3" t="s">
        <v>1405</v>
      </c>
      <c r="BJ893" s="3" t="s">
        <v>1405</v>
      </c>
      <c r="BK893" s="3" t="s">
        <v>1405</v>
      </c>
      <c r="BL893" s="3" t="s">
        <v>1405</v>
      </c>
      <c r="BM893" s="3" t="s">
        <v>1405</v>
      </c>
      <c r="BN893" s="3" t="s">
        <v>1405</v>
      </c>
      <c r="BO893" s="3" t="s">
        <v>1405</v>
      </c>
      <c r="BP893" s="3" t="s">
        <v>1405</v>
      </c>
      <c r="BQ893" s="3" t="s">
        <v>1405</v>
      </c>
      <c r="BR893" s="3" t="s">
        <v>1405</v>
      </c>
      <c r="BS893" s="3" t="s">
        <v>1405</v>
      </c>
      <c r="BT893" s="3" t="s">
        <v>1405</v>
      </c>
      <c r="BU893" s="3" t="str">
        <f t="shared" si="220"/>
        <v>89. PRODUCE THE CHEMICAL</v>
      </c>
      <c r="BV893" s="3" t="str">
        <f t="shared" si="220"/>
        <v/>
      </c>
      <c r="BW893" s="3" t="str">
        <f t="shared" si="220"/>
        <v/>
      </c>
      <c r="BX893" s="3" t="str">
        <f t="shared" si="220"/>
        <v/>
      </c>
      <c r="BY893" s="3" t="str">
        <f t="shared" si="220"/>
        <v>93. AS A BYPRODUCT</v>
      </c>
      <c r="BZ893" s="3" t="str">
        <f t="shared" si="219"/>
        <v/>
      </c>
      <c r="CA893" s="3" t="str">
        <f t="shared" si="219"/>
        <v/>
      </c>
      <c r="CB893" s="3" t="str">
        <f t="shared" si="219"/>
        <v/>
      </c>
      <c r="CC893" s="3" t="str">
        <f t="shared" si="219"/>
        <v/>
      </c>
      <c r="CD893" s="3" t="str">
        <f t="shared" si="219"/>
        <v/>
      </c>
      <c r="CE893" s="3" t="str">
        <f t="shared" si="219"/>
        <v/>
      </c>
      <c r="CF893" s="3" t="str">
        <f t="shared" si="219"/>
        <v/>
      </c>
      <c r="CG893" s="3" t="str">
        <f t="shared" si="219"/>
        <v/>
      </c>
      <c r="CH893" s="3" t="str">
        <f t="shared" si="219"/>
        <v/>
      </c>
      <c r="CI893" s="3" t="str">
        <f t="shared" si="219"/>
        <v/>
      </c>
      <c r="CJ893" s="3" t="str">
        <f t="shared" si="221"/>
        <v/>
      </c>
      <c r="CK893" s="3" t="str">
        <f t="shared" si="221"/>
        <v/>
      </c>
      <c r="CL893" s="3" t="str">
        <f t="shared" si="214"/>
        <v/>
      </c>
      <c r="CM893" s="3" t="str">
        <f t="shared" si="214"/>
        <v/>
      </c>
      <c r="CN893" s="3" t="str">
        <f t="shared" si="214"/>
        <v/>
      </c>
      <c r="CO893" s="3" t="str">
        <f t="shared" si="214"/>
        <v/>
      </c>
      <c r="CP893" s="3" t="str">
        <f t="shared" si="214"/>
        <v/>
      </c>
      <c r="CQ893" s="3" t="str">
        <f t="shared" si="214"/>
        <v/>
      </c>
      <c r="CR893" s="3" t="str">
        <f t="shared" si="218"/>
        <v/>
      </c>
      <c r="CS893" s="3" t="str">
        <f t="shared" si="218"/>
        <v/>
      </c>
      <c r="CT893" s="3" t="str">
        <f t="shared" si="218"/>
        <v/>
      </c>
      <c r="CU893" s="3" t="str">
        <f t="shared" si="218"/>
        <v/>
      </c>
      <c r="CV893" s="3" t="str">
        <f t="shared" si="218"/>
        <v/>
      </c>
      <c r="CW893" s="3" t="str">
        <f t="shared" si="218"/>
        <v/>
      </c>
      <c r="CX893" s="3" t="str">
        <f t="shared" si="215"/>
        <v/>
      </c>
      <c r="CY893" s="3" t="str">
        <f t="shared" si="215"/>
        <v/>
      </c>
      <c r="CZ893" s="3" t="str">
        <f t="shared" si="215"/>
        <v/>
      </c>
      <c r="DA893" s="3" t="str">
        <f t="shared" si="215"/>
        <v/>
      </c>
      <c r="DB893" s="3" t="str">
        <f t="shared" si="215"/>
        <v/>
      </c>
      <c r="DC893" s="3" t="str">
        <f t="shared" si="215"/>
        <v/>
      </c>
      <c r="DD893" s="3" t="str">
        <f t="shared" si="215"/>
        <v/>
      </c>
      <c r="DE893" s="3" t="str">
        <f t="shared" si="215"/>
        <v/>
      </c>
      <c r="DF893" s="3" t="str">
        <f t="shared" si="215"/>
        <v/>
      </c>
      <c r="DG893" s="3" t="str">
        <f t="shared" si="215"/>
        <v/>
      </c>
      <c r="DH893" s="3" t="str">
        <f t="shared" si="215"/>
        <v/>
      </c>
      <c r="DI893" s="3" t="str">
        <f t="shared" si="215"/>
        <v/>
      </c>
      <c r="DJ893" s="3" t="str">
        <f t="shared" si="215"/>
        <v/>
      </c>
      <c r="DK893" s="3" t="str">
        <f t="shared" si="215"/>
        <v/>
      </c>
      <c r="DL893" s="3" t="str">
        <f t="shared" si="215"/>
        <v/>
      </c>
      <c r="DM893" s="3" t="str">
        <f t="shared" si="215"/>
        <v/>
      </c>
      <c r="DN893" s="3" t="str">
        <f t="shared" si="216"/>
        <v/>
      </c>
      <c r="DO893" s="3" t="str">
        <f t="shared" si="216"/>
        <v/>
      </c>
      <c r="DP893" s="3" t="str">
        <f t="shared" si="216"/>
        <v/>
      </c>
      <c r="DQ893" s="3" t="str">
        <f t="shared" si="212"/>
        <v/>
      </c>
      <c r="DR893" s="3" t="str">
        <f t="shared" si="212"/>
        <v/>
      </c>
      <c r="DS893" s="3" t="str">
        <f t="shared" si="212"/>
        <v/>
      </c>
      <c r="DT893" s="3" t="str">
        <f t="shared" si="212"/>
        <v/>
      </c>
      <c r="DU893" s="3" t="str">
        <f t="shared" si="212"/>
        <v/>
      </c>
      <c r="DV893" s="3" t="str">
        <f t="shared" si="212"/>
        <v/>
      </c>
    </row>
    <row r="894" spans="1:126">
      <c r="A894" t="s">
        <v>115</v>
      </c>
      <c r="B894">
        <v>2016</v>
      </c>
      <c r="C894" t="s">
        <v>114</v>
      </c>
      <c r="D894">
        <v>106990</v>
      </c>
      <c r="E894" s="31">
        <v>1316215632555</v>
      </c>
      <c r="F894" t="s">
        <v>1168</v>
      </c>
      <c r="G894">
        <v>325110</v>
      </c>
      <c r="H894" t="s">
        <v>1169</v>
      </c>
      <c r="I894" t="s">
        <v>1170</v>
      </c>
      <c r="J894" t="s">
        <v>573</v>
      </c>
      <c r="K894" t="s">
        <v>148</v>
      </c>
      <c r="L894">
        <v>77520</v>
      </c>
      <c r="M894" s="3" t="str">
        <f t="shared" si="207"/>
        <v>115. REPACKAGING</v>
      </c>
      <c r="N894" s="3" t="s">
        <v>58</v>
      </c>
      <c r="O894" s="3" t="s">
        <v>1410</v>
      </c>
      <c r="P894">
        <v>667</v>
      </c>
      <c r="Q894">
        <v>23</v>
      </c>
      <c r="R894">
        <v>690</v>
      </c>
      <c r="S894" s="3" t="s">
        <v>1405</v>
      </c>
      <c r="T894" s="3" t="s">
        <v>1405</v>
      </c>
      <c r="U894" s="3" t="s">
        <v>1405</v>
      </c>
      <c r="V894" s="3" t="s">
        <v>1405</v>
      </c>
      <c r="W894" s="3" t="s">
        <v>1405</v>
      </c>
      <c r="X894" s="3" t="s">
        <v>1405</v>
      </c>
      <c r="Y894" s="3" t="s">
        <v>1405</v>
      </c>
      <c r="AE894" s="3" t="s">
        <v>1405</v>
      </c>
      <c r="AR894" s="3" t="s">
        <v>1405</v>
      </c>
      <c r="AS894" s="3" t="s">
        <v>1407</v>
      </c>
      <c r="AT894" s="3" t="s">
        <v>1405</v>
      </c>
      <c r="AV894" s="3" t="s">
        <v>1405</v>
      </c>
      <c r="BD894" s="3" t="s">
        <v>1405</v>
      </c>
      <c r="BK894" s="3" t="s">
        <v>1405</v>
      </c>
      <c r="BU894" s="3" t="str">
        <f t="shared" si="220"/>
        <v/>
      </c>
      <c r="BV894" s="3" t="str">
        <f t="shared" si="220"/>
        <v/>
      </c>
      <c r="BW894" s="3" t="str">
        <f t="shared" si="220"/>
        <v/>
      </c>
      <c r="BX894" s="3" t="str">
        <f t="shared" si="220"/>
        <v/>
      </c>
      <c r="BY894" s="3" t="str">
        <f t="shared" si="220"/>
        <v/>
      </c>
      <c r="BZ894" s="3" t="str">
        <f t="shared" si="219"/>
        <v/>
      </c>
      <c r="CA894" s="3" t="str">
        <f t="shared" si="219"/>
        <v/>
      </c>
      <c r="CB894" s="3" t="str">
        <f t="shared" si="219"/>
        <v/>
      </c>
      <c r="CC894" s="3" t="str">
        <f t="shared" si="219"/>
        <v/>
      </c>
      <c r="CD894" s="3" t="str">
        <f t="shared" si="219"/>
        <v/>
      </c>
      <c r="CE894" s="3" t="str">
        <f t="shared" si="219"/>
        <v/>
      </c>
      <c r="CF894" s="3" t="str">
        <f t="shared" si="219"/>
        <v/>
      </c>
      <c r="CG894" s="3" t="str">
        <f t="shared" si="219"/>
        <v/>
      </c>
      <c r="CH894" s="3" t="str">
        <f t="shared" si="219"/>
        <v/>
      </c>
      <c r="CI894" s="3" t="str">
        <f t="shared" si="219"/>
        <v/>
      </c>
      <c r="CJ894" s="3" t="str">
        <f t="shared" si="221"/>
        <v/>
      </c>
      <c r="CK894" s="3" t="str">
        <f t="shared" si="221"/>
        <v/>
      </c>
      <c r="CL894" s="3" t="str">
        <f t="shared" si="214"/>
        <v/>
      </c>
      <c r="CM894" s="3" t="str">
        <f t="shared" si="214"/>
        <v/>
      </c>
      <c r="CN894" s="3" t="str">
        <f t="shared" si="214"/>
        <v/>
      </c>
      <c r="CO894" s="3" t="str">
        <f t="shared" si="214"/>
        <v/>
      </c>
      <c r="CP894" s="3" t="str">
        <f t="shared" si="214"/>
        <v/>
      </c>
      <c r="CQ894" s="3" t="str">
        <f t="shared" si="214"/>
        <v/>
      </c>
      <c r="CR894" s="3" t="str">
        <f t="shared" si="218"/>
        <v/>
      </c>
      <c r="CS894" s="3" t="str">
        <f t="shared" si="218"/>
        <v/>
      </c>
      <c r="CT894" s="3" t="str">
        <f t="shared" si="218"/>
        <v/>
      </c>
      <c r="CU894" s="3" t="str">
        <f t="shared" si="218"/>
        <v>115. REPACKAGING</v>
      </c>
      <c r="CV894" s="3" t="str">
        <f t="shared" si="218"/>
        <v/>
      </c>
      <c r="CW894" s="3" t="str">
        <f t="shared" si="218"/>
        <v/>
      </c>
      <c r="CX894" s="3" t="str">
        <f t="shared" si="215"/>
        <v/>
      </c>
      <c r="CY894" s="3" t="str">
        <f t="shared" si="215"/>
        <v/>
      </c>
      <c r="CZ894" s="3" t="str">
        <f t="shared" si="215"/>
        <v/>
      </c>
      <c r="DA894" s="3" t="str">
        <f t="shared" si="215"/>
        <v/>
      </c>
      <c r="DB894" s="3" t="str">
        <f t="shared" si="215"/>
        <v/>
      </c>
      <c r="DC894" s="3" t="str">
        <f t="shared" si="215"/>
        <v/>
      </c>
      <c r="DD894" s="3" t="str">
        <f t="shared" si="215"/>
        <v/>
      </c>
      <c r="DE894" s="3" t="str">
        <f t="shared" si="215"/>
        <v/>
      </c>
      <c r="DF894" s="3" t="str">
        <f t="shared" si="215"/>
        <v/>
      </c>
      <c r="DG894" s="3" t="str">
        <f t="shared" si="215"/>
        <v/>
      </c>
      <c r="DH894" s="3" t="str">
        <f t="shared" si="215"/>
        <v/>
      </c>
      <c r="DI894" s="3" t="str">
        <f t="shared" si="215"/>
        <v/>
      </c>
      <c r="DJ894" s="3" t="str">
        <f t="shared" si="215"/>
        <v/>
      </c>
      <c r="DK894" s="3" t="str">
        <f t="shared" ref="DK894:DP952" si="222">IF(BI894="Yes", DK$1,"")</f>
        <v/>
      </c>
      <c r="DL894" s="3" t="str">
        <f t="shared" si="222"/>
        <v/>
      </c>
      <c r="DM894" s="3" t="str">
        <f t="shared" si="222"/>
        <v/>
      </c>
      <c r="DN894" s="3" t="str">
        <f t="shared" si="216"/>
        <v/>
      </c>
      <c r="DO894" s="3" t="str">
        <f t="shared" si="216"/>
        <v/>
      </c>
      <c r="DP894" s="3" t="str">
        <f t="shared" si="216"/>
        <v/>
      </c>
      <c r="DQ894" s="3" t="str">
        <f t="shared" si="212"/>
        <v/>
      </c>
      <c r="DR894" s="3" t="str">
        <f t="shared" si="212"/>
        <v/>
      </c>
      <c r="DS894" s="3" t="str">
        <f t="shared" si="212"/>
        <v/>
      </c>
      <c r="DT894" s="3" t="str">
        <f t="shared" si="212"/>
        <v/>
      </c>
      <c r="DU894" s="3" t="str">
        <f t="shared" si="212"/>
        <v/>
      </c>
      <c r="DV894" s="3" t="str">
        <f t="shared" si="212"/>
        <v/>
      </c>
    </row>
    <row r="895" spans="1:126">
      <c r="A895" t="s">
        <v>115</v>
      </c>
      <c r="B895">
        <v>2017</v>
      </c>
      <c r="C895" t="s">
        <v>114</v>
      </c>
      <c r="D895">
        <v>106990</v>
      </c>
      <c r="E895" s="31">
        <v>1317216600989</v>
      </c>
      <c r="F895" t="s">
        <v>1168</v>
      </c>
      <c r="G895">
        <v>325110</v>
      </c>
      <c r="H895" t="s">
        <v>1169</v>
      </c>
      <c r="I895" t="s">
        <v>1170</v>
      </c>
      <c r="J895" t="s">
        <v>573</v>
      </c>
      <c r="K895" t="s">
        <v>148</v>
      </c>
      <c r="L895">
        <v>77520</v>
      </c>
      <c r="M895" s="3" t="str">
        <f t="shared" si="207"/>
        <v>115. REPACKAGING</v>
      </c>
      <c r="N895" s="3" t="s">
        <v>58</v>
      </c>
      <c r="O895" s="3" t="s">
        <v>1410</v>
      </c>
      <c r="P895">
        <v>850</v>
      </c>
      <c r="Q895">
        <v>50</v>
      </c>
      <c r="R895">
        <v>900</v>
      </c>
      <c r="S895" s="3" t="s">
        <v>1405</v>
      </c>
      <c r="T895" s="3" t="s">
        <v>1405</v>
      </c>
      <c r="U895" s="3" t="s">
        <v>1405</v>
      </c>
      <c r="V895" s="3" t="s">
        <v>1405</v>
      </c>
      <c r="W895" s="3" t="s">
        <v>1405</v>
      </c>
      <c r="X895" s="3" t="s">
        <v>1405</v>
      </c>
      <c r="Y895" s="3" t="s">
        <v>1405</v>
      </c>
      <c r="AE895" s="3" t="s">
        <v>1405</v>
      </c>
      <c r="AR895" s="3" t="s">
        <v>1405</v>
      </c>
      <c r="AS895" s="3" t="s">
        <v>1407</v>
      </c>
      <c r="AT895" s="3" t="s">
        <v>1405</v>
      </c>
      <c r="AV895" s="3" t="s">
        <v>1405</v>
      </c>
      <c r="BD895" s="3" t="s">
        <v>1405</v>
      </c>
      <c r="BK895" s="3" t="s">
        <v>1405</v>
      </c>
      <c r="BU895" s="3" t="str">
        <f t="shared" si="220"/>
        <v/>
      </c>
      <c r="BV895" s="3" t="str">
        <f t="shared" si="220"/>
        <v/>
      </c>
      <c r="BW895" s="3" t="str">
        <f t="shared" si="220"/>
        <v/>
      </c>
      <c r="BX895" s="3" t="str">
        <f t="shared" si="220"/>
        <v/>
      </c>
      <c r="BY895" s="3" t="str">
        <f t="shared" si="220"/>
        <v/>
      </c>
      <c r="BZ895" s="3" t="str">
        <f t="shared" si="219"/>
        <v/>
      </c>
      <c r="CA895" s="3" t="str">
        <f t="shared" si="219"/>
        <v/>
      </c>
      <c r="CB895" s="3" t="str">
        <f t="shared" si="219"/>
        <v/>
      </c>
      <c r="CC895" s="3" t="str">
        <f t="shared" si="219"/>
        <v/>
      </c>
      <c r="CD895" s="3" t="str">
        <f t="shared" si="219"/>
        <v/>
      </c>
      <c r="CE895" s="3" t="str">
        <f t="shared" si="219"/>
        <v/>
      </c>
      <c r="CF895" s="3" t="str">
        <f t="shared" si="219"/>
        <v/>
      </c>
      <c r="CG895" s="3" t="str">
        <f t="shared" si="219"/>
        <v/>
      </c>
      <c r="CH895" s="3" t="str">
        <f t="shared" si="219"/>
        <v/>
      </c>
      <c r="CI895" s="3" t="str">
        <f t="shared" si="219"/>
        <v/>
      </c>
      <c r="CJ895" s="3" t="str">
        <f t="shared" si="221"/>
        <v/>
      </c>
      <c r="CK895" s="3" t="str">
        <f t="shared" si="221"/>
        <v/>
      </c>
      <c r="CL895" s="3" t="str">
        <f t="shared" si="214"/>
        <v/>
      </c>
      <c r="CM895" s="3" t="str">
        <f t="shared" si="214"/>
        <v/>
      </c>
      <c r="CN895" s="3" t="str">
        <f t="shared" si="214"/>
        <v/>
      </c>
      <c r="CO895" s="3" t="str">
        <f t="shared" si="214"/>
        <v/>
      </c>
      <c r="CP895" s="3" t="str">
        <f t="shared" si="214"/>
        <v/>
      </c>
      <c r="CQ895" s="3" t="str">
        <f t="shared" si="214"/>
        <v/>
      </c>
      <c r="CR895" s="3" t="str">
        <f t="shared" si="218"/>
        <v/>
      </c>
      <c r="CS895" s="3" t="str">
        <f t="shared" si="218"/>
        <v/>
      </c>
      <c r="CT895" s="3" t="str">
        <f t="shared" si="218"/>
        <v/>
      </c>
      <c r="CU895" s="3" t="str">
        <f t="shared" si="218"/>
        <v>115. REPACKAGING</v>
      </c>
      <c r="CV895" s="3" t="str">
        <f t="shared" si="218"/>
        <v/>
      </c>
      <c r="CW895" s="3" t="str">
        <f t="shared" si="218"/>
        <v/>
      </c>
      <c r="CX895" s="3" t="str">
        <f t="shared" si="218"/>
        <v/>
      </c>
      <c r="CY895" s="3" t="str">
        <f t="shared" si="218"/>
        <v/>
      </c>
      <c r="CZ895" s="3" t="str">
        <f t="shared" si="218"/>
        <v/>
      </c>
      <c r="DA895" s="3" t="str">
        <f t="shared" si="218"/>
        <v/>
      </c>
      <c r="DB895" s="3" t="str">
        <f t="shared" si="218"/>
        <v/>
      </c>
      <c r="DC895" s="3" t="str">
        <f t="shared" si="218"/>
        <v/>
      </c>
      <c r="DD895" s="3" t="str">
        <f t="shared" si="218"/>
        <v/>
      </c>
      <c r="DE895" s="3" t="str">
        <f t="shared" si="218"/>
        <v/>
      </c>
      <c r="DF895" s="3" t="str">
        <f t="shared" si="218"/>
        <v/>
      </c>
      <c r="DG895" s="3" t="str">
        <f t="shared" si="218"/>
        <v/>
      </c>
      <c r="DH895" s="3" t="str">
        <f t="shared" ref="DH895:DP958" si="223">IF(BF895="Yes", DH$1,"")</f>
        <v/>
      </c>
      <c r="DI895" s="3" t="str">
        <f t="shared" si="223"/>
        <v/>
      </c>
      <c r="DJ895" s="3" t="str">
        <f t="shared" si="223"/>
        <v/>
      </c>
      <c r="DK895" s="3" t="str">
        <f t="shared" si="222"/>
        <v/>
      </c>
      <c r="DL895" s="3" t="str">
        <f t="shared" si="222"/>
        <v/>
      </c>
      <c r="DM895" s="3" t="str">
        <f t="shared" si="222"/>
        <v/>
      </c>
      <c r="DN895" s="3" t="str">
        <f t="shared" si="216"/>
        <v/>
      </c>
      <c r="DO895" s="3" t="str">
        <f t="shared" si="216"/>
        <v/>
      </c>
      <c r="DP895" s="3" t="str">
        <f t="shared" si="216"/>
        <v/>
      </c>
      <c r="DQ895" s="3" t="str">
        <f t="shared" si="212"/>
        <v/>
      </c>
      <c r="DR895" s="3" t="str">
        <f t="shared" si="212"/>
        <v/>
      </c>
      <c r="DS895" s="3" t="str">
        <f t="shared" si="212"/>
        <v/>
      </c>
      <c r="DT895" s="3" t="str">
        <f t="shared" ref="DT895:DV958" si="224">IF(BR895="Yes", DT$1,"")</f>
        <v/>
      </c>
      <c r="DU895" s="3" t="str">
        <f t="shared" si="224"/>
        <v/>
      </c>
      <c r="DV895" s="3" t="str">
        <f t="shared" si="224"/>
        <v/>
      </c>
    </row>
    <row r="896" spans="1:126" ht="45">
      <c r="A896" t="s">
        <v>115</v>
      </c>
      <c r="B896">
        <v>2018</v>
      </c>
      <c r="C896" t="s">
        <v>114</v>
      </c>
      <c r="D896">
        <v>106990</v>
      </c>
      <c r="E896" s="31">
        <v>1318217382175</v>
      </c>
      <c r="F896" t="s">
        <v>1168</v>
      </c>
      <c r="G896">
        <v>325110</v>
      </c>
      <c r="H896" t="s">
        <v>1169</v>
      </c>
      <c r="I896" t="s">
        <v>1170</v>
      </c>
      <c r="J896" t="s">
        <v>573</v>
      </c>
      <c r="K896" t="s">
        <v>148</v>
      </c>
      <c r="L896">
        <v>77520</v>
      </c>
      <c r="M896" s="3" t="str">
        <f t="shared" si="207"/>
        <v>115. REPACKAGING</v>
      </c>
      <c r="N896" s="3" t="s">
        <v>58</v>
      </c>
      <c r="O896" s="3" t="s">
        <v>1410</v>
      </c>
      <c r="P896">
        <v>894.2</v>
      </c>
      <c r="Q896">
        <v>66</v>
      </c>
      <c r="R896">
        <v>960.2</v>
      </c>
      <c r="S896" s="3" t="s">
        <v>1405</v>
      </c>
      <c r="T896" s="3" t="s">
        <v>1405</v>
      </c>
      <c r="U896" s="3" t="s">
        <v>1405</v>
      </c>
      <c r="V896" s="3" t="s">
        <v>1405</v>
      </c>
      <c r="W896" s="3" t="s">
        <v>1405</v>
      </c>
      <c r="X896" s="3" t="s">
        <v>1405</v>
      </c>
      <c r="Y896" s="3" t="s">
        <v>1405</v>
      </c>
      <c r="Z896" s="3" t="s">
        <v>1405</v>
      </c>
      <c r="AA896" s="3" t="s">
        <v>1405</v>
      </c>
      <c r="AB896" s="3" t="s">
        <v>1405</v>
      </c>
      <c r="AC896" s="3" t="s">
        <v>1405</v>
      </c>
      <c r="AD896" s="3" t="s">
        <v>1405</v>
      </c>
      <c r="AE896" s="3" t="s">
        <v>1405</v>
      </c>
      <c r="AF896" s="3" t="s">
        <v>1405</v>
      </c>
      <c r="AG896" s="3" t="s">
        <v>1405</v>
      </c>
      <c r="AH896" s="3" t="s">
        <v>1405</v>
      </c>
      <c r="AI896" s="3" t="s">
        <v>1405</v>
      </c>
      <c r="AJ896" s="3" t="s">
        <v>1405</v>
      </c>
      <c r="AK896" s="3" t="s">
        <v>1405</v>
      </c>
      <c r="AL896" s="3" t="s">
        <v>1405</v>
      </c>
      <c r="AM896" s="3" t="s">
        <v>1405</v>
      </c>
      <c r="AN896" s="3" t="s">
        <v>1405</v>
      </c>
      <c r="AO896" s="3" t="s">
        <v>1405</v>
      </c>
      <c r="AP896" s="3" t="s">
        <v>1405</v>
      </c>
      <c r="AQ896" s="3" t="s">
        <v>1405</v>
      </c>
      <c r="AR896" s="3" t="s">
        <v>1405</v>
      </c>
      <c r="AS896" s="3" t="s">
        <v>1407</v>
      </c>
      <c r="AT896" s="3" t="s">
        <v>1405</v>
      </c>
      <c r="AU896" s="3" t="s">
        <v>1405</v>
      </c>
      <c r="AV896" s="3" t="s">
        <v>1405</v>
      </c>
      <c r="AW896" s="3" t="s">
        <v>1405</v>
      </c>
      <c r="AX896" s="3" t="s">
        <v>1405</v>
      </c>
      <c r="AY896" s="3" t="s">
        <v>1405</v>
      </c>
      <c r="AZ896" s="3" t="s">
        <v>1405</v>
      </c>
      <c r="BA896" s="3" t="s">
        <v>1405</v>
      </c>
      <c r="BB896" s="3" t="s">
        <v>1405</v>
      </c>
      <c r="BC896" s="3" t="s">
        <v>1405</v>
      </c>
      <c r="BD896" s="3" t="s">
        <v>1405</v>
      </c>
      <c r="BE896" s="3" t="s">
        <v>1405</v>
      </c>
      <c r="BF896" s="3" t="s">
        <v>1405</v>
      </c>
      <c r="BG896" s="3" t="s">
        <v>1405</v>
      </c>
      <c r="BH896" s="3" t="s">
        <v>1405</v>
      </c>
      <c r="BI896" s="3" t="s">
        <v>1405</v>
      </c>
      <c r="BJ896" s="3" t="s">
        <v>1405</v>
      </c>
      <c r="BK896" s="3" t="s">
        <v>1405</v>
      </c>
      <c r="BL896" s="3" t="s">
        <v>1405</v>
      </c>
      <c r="BM896" s="3" t="s">
        <v>1405</v>
      </c>
      <c r="BN896" s="3" t="s">
        <v>1405</v>
      </c>
      <c r="BO896" s="3" t="s">
        <v>1405</v>
      </c>
      <c r="BP896" s="3" t="s">
        <v>1405</v>
      </c>
      <c r="BQ896" s="3" t="s">
        <v>1405</v>
      </c>
      <c r="BR896" s="3" t="s">
        <v>1405</v>
      </c>
      <c r="BS896" s="3" t="s">
        <v>1405</v>
      </c>
      <c r="BT896" s="3" t="s">
        <v>1405</v>
      </c>
      <c r="BU896" s="3" t="str">
        <f t="shared" si="220"/>
        <v/>
      </c>
      <c r="BV896" s="3" t="str">
        <f t="shared" si="220"/>
        <v/>
      </c>
      <c r="BW896" s="3" t="str">
        <f t="shared" si="220"/>
        <v/>
      </c>
      <c r="BX896" s="3" t="str">
        <f t="shared" si="220"/>
        <v/>
      </c>
      <c r="BY896" s="3" t="str">
        <f t="shared" si="220"/>
        <v/>
      </c>
      <c r="BZ896" s="3" t="str">
        <f t="shared" si="219"/>
        <v/>
      </c>
      <c r="CA896" s="3" t="str">
        <f t="shared" si="219"/>
        <v/>
      </c>
      <c r="CB896" s="3" t="str">
        <f t="shared" si="219"/>
        <v/>
      </c>
      <c r="CC896" s="3" t="str">
        <f t="shared" si="219"/>
        <v/>
      </c>
      <c r="CD896" s="3" t="str">
        <f t="shared" si="219"/>
        <v/>
      </c>
      <c r="CE896" s="3" t="str">
        <f t="shared" si="219"/>
        <v/>
      </c>
      <c r="CF896" s="3" t="str">
        <f t="shared" si="219"/>
        <v/>
      </c>
      <c r="CG896" s="3" t="str">
        <f t="shared" si="219"/>
        <v/>
      </c>
      <c r="CH896" s="3" t="str">
        <f t="shared" si="219"/>
        <v/>
      </c>
      <c r="CI896" s="3" t="str">
        <f t="shared" si="219"/>
        <v/>
      </c>
      <c r="CJ896" s="3" t="str">
        <f t="shared" si="221"/>
        <v/>
      </c>
      <c r="CK896" s="3" t="str">
        <f t="shared" si="221"/>
        <v/>
      </c>
      <c r="CL896" s="3" t="str">
        <f t="shared" si="214"/>
        <v/>
      </c>
      <c r="CM896" s="3" t="str">
        <f t="shared" si="214"/>
        <v/>
      </c>
      <c r="CN896" s="3" t="str">
        <f t="shared" si="214"/>
        <v/>
      </c>
      <c r="CO896" s="3" t="str">
        <f t="shared" si="214"/>
        <v/>
      </c>
      <c r="CP896" s="3" t="str">
        <f t="shared" si="214"/>
        <v/>
      </c>
      <c r="CQ896" s="3" t="str">
        <f t="shared" si="214"/>
        <v/>
      </c>
      <c r="CR896" s="3" t="str">
        <f t="shared" si="218"/>
        <v/>
      </c>
      <c r="CS896" s="3" t="str">
        <f t="shared" si="218"/>
        <v/>
      </c>
      <c r="CT896" s="3" t="str">
        <f t="shared" si="218"/>
        <v/>
      </c>
      <c r="CU896" s="3" t="str">
        <f t="shared" si="218"/>
        <v>115. REPACKAGING</v>
      </c>
      <c r="CV896" s="3" t="str">
        <f t="shared" si="218"/>
        <v/>
      </c>
      <c r="CW896" s="3" t="str">
        <f t="shared" si="218"/>
        <v/>
      </c>
      <c r="CX896" s="3" t="str">
        <f t="shared" si="218"/>
        <v/>
      </c>
      <c r="CY896" s="3" t="str">
        <f t="shared" si="218"/>
        <v/>
      </c>
      <c r="CZ896" s="3" t="str">
        <f t="shared" si="218"/>
        <v/>
      </c>
      <c r="DA896" s="3" t="str">
        <f t="shared" si="218"/>
        <v/>
      </c>
      <c r="DB896" s="3" t="str">
        <f t="shared" si="218"/>
        <v/>
      </c>
      <c r="DC896" s="3" t="str">
        <f t="shared" si="218"/>
        <v/>
      </c>
      <c r="DD896" s="3" t="str">
        <f t="shared" si="218"/>
        <v/>
      </c>
      <c r="DE896" s="3" t="str">
        <f t="shared" si="218"/>
        <v/>
      </c>
      <c r="DF896" s="3" t="str">
        <f t="shared" si="218"/>
        <v/>
      </c>
      <c r="DG896" s="3" t="str">
        <f t="shared" si="218"/>
        <v/>
      </c>
      <c r="DH896" s="3" t="str">
        <f t="shared" si="223"/>
        <v/>
      </c>
      <c r="DI896" s="3" t="str">
        <f t="shared" si="223"/>
        <v/>
      </c>
      <c r="DJ896" s="3" t="str">
        <f t="shared" si="223"/>
        <v/>
      </c>
      <c r="DK896" s="3" t="str">
        <f t="shared" si="222"/>
        <v/>
      </c>
      <c r="DL896" s="3" t="str">
        <f t="shared" si="222"/>
        <v/>
      </c>
      <c r="DM896" s="3" t="str">
        <f t="shared" si="222"/>
        <v/>
      </c>
      <c r="DN896" s="3" t="str">
        <f t="shared" si="216"/>
        <v/>
      </c>
      <c r="DO896" s="3" t="str">
        <f t="shared" si="216"/>
        <v/>
      </c>
      <c r="DP896" s="3" t="str">
        <f t="shared" si="216"/>
        <v/>
      </c>
      <c r="DQ896" s="3" t="str">
        <f t="shared" si="216"/>
        <v/>
      </c>
      <c r="DR896" s="3" t="str">
        <f t="shared" si="216"/>
        <v/>
      </c>
      <c r="DS896" s="3" t="str">
        <f t="shared" si="216"/>
        <v/>
      </c>
      <c r="DT896" s="3" t="str">
        <f t="shared" si="224"/>
        <v/>
      </c>
      <c r="DU896" s="3" t="str">
        <f t="shared" si="224"/>
        <v/>
      </c>
      <c r="DV896" s="3" t="str">
        <f t="shared" si="224"/>
        <v/>
      </c>
    </row>
    <row r="897" spans="1:126" ht="45">
      <c r="A897" t="s">
        <v>115</v>
      </c>
      <c r="B897">
        <v>2019</v>
      </c>
      <c r="C897" t="s">
        <v>114</v>
      </c>
      <c r="D897">
        <v>106990</v>
      </c>
      <c r="E897" s="31">
        <v>1319218451387</v>
      </c>
      <c r="F897" t="s">
        <v>1168</v>
      </c>
      <c r="G897">
        <v>325110</v>
      </c>
      <c r="H897" t="s">
        <v>1169</v>
      </c>
      <c r="I897" t="s">
        <v>1170</v>
      </c>
      <c r="J897" t="s">
        <v>573</v>
      </c>
      <c r="K897" t="s">
        <v>148</v>
      </c>
      <c r="L897">
        <v>77520</v>
      </c>
      <c r="M897" s="3" t="str">
        <f t="shared" si="207"/>
        <v>115. REPACKAGING</v>
      </c>
      <c r="N897" s="3" t="s">
        <v>58</v>
      </c>
      <c r="O897" s="3" t="s">
        <v>1410</v>
      </c>
      <c r="P897">
        <v>1001.8</v>
      </c>
      <c r="Q897">
        <v>1.0900000000000001</v>
      </c>
      <c r="R897">
        <v>1002.89</v>
      </c>
      <c r="S897" s="3" t="s">
        <v>1405</v>
      </c>
      <c r="T897" s="3" t="s">
        <v>1405</v>
      </c>
      <c r="U897" s="3" t="s">
        <v>1405</v>
      </c>
      <c r="V897" s="3" t="s">
        <v>1405</v>
      </c>
      <c r="W897" s="3" t="s">
        <v>1405</v>
      </c>
      <c r="X897" s="3" t="s">
        <v>1405</v>
      </c>
      <c r="Y897" s="3" t="s">
        <v>1405</v>
      </c>
      <c r="Z897" s="3" t="s">
        <v>1405</v>
      </c>
      <c r="AA897" s="3" t="s">
        <v>1405</v>
      </c>
      <c r="AB897" s="3" t="s">
        <v>1405</v>
      </c>
      <c r="AC897" s="3" t="s">
        <v>1405</v>
      </c>
      <c r="AD897" s="3" t="s">
        <v>1405</v>
      </c>
      <c r="AE897" s="3" t="s">
        <v>1405</v>
      </c>
      <c r="AF897" s="3" t="s">
        <v>1405</v>
      </c>
      <c r="AG897" s="3" t="s">
        <v>1405</v>
      </c>
      <c r="AH897" s="3" t="s">
        <v>1405</v>
      </c>
      <c r="AI897" s="3" t="s">
        <v>1405</v>
      </c>
      <c r="AJ897" s="3" t="s">
        <v>1405</v>
      </c>
      <c r="AK897" s="3" t="s">
        <v>1405</v>
      </c>
      <c r="AL897" s="3" t="s">
        <v>1405</v>
      </c>
      <c r="AM897" s="3" t="s">
        <v>1405</v>
      </c>
      <c r="AN897" s="3" t="s">
        <v>1405</v>
      </c>
      <c r="AO897" s="3" t="s">
        <v>1405</v>
      </c>
      <c r="AP897" s="3" t="s">
        <v>1405</v>
      </c>
      <c r="AQ897" s="3" t="s">
        <v>1405</v>
      </c>
      <c r="AR897" s="3" t="s">
        <v>1405</v>
      </c>
      <c r="AS897" s="3" t="s">
        <v>1407</v>
      </c>
      <c r="AT897" s="3" t="s">
        <v>1405</v>
      </c>
      <c r="AU897" s="3" t="s">
        <v>1405</v>
      </c>
      <c r="AV897" s="3" t="s">
        <v>1405</v>
      </c>
      <c r="AW897" s="3" t="s">
        <v>1405</v>
      </c>
      <c r="AX897" s="3" t="s">
        <v>1405</v>
      </c>
      <c r="AY897" s="3" t="s">
        <v>1405</v>
      </c>
      <c r="AZ897" s="3" t="s">
        <v>1405</v>
      </c>
      <c r="BA897" s="3" t="s">
        <v>1405</v>
      </c>
      <c r="BB897" s="3" t="s">
        <v>1405</v>
      </c>
      <c r="BC897" s="3" t="s">
        <v>1405</v>
      </c>
      <c r="BD897" s="3" t="s">
        <v>1405</v>
      </c>
      <c r="BE897" s="3" t="s">
        <v>1405</v>
      </c>
      <c r="BF897" s="3" t="s">
        <v>1405</v>
      </c>
      <c r="BG897" s="3" t="s">
        <v>1405</v>
      </c>
      <c r="BH897" s="3" t="s">
        <v>1405</v>
      </c>
      <c r="BI897" s="3" t="s">
        <v>1405</v>
      </c>
      <c r="BJ897" s="3" t="s">
        <v>1405</v>
      </c>
      <c r="BK897" s="3" t="s">
        <v>1405</v>
      </c>
      <c r="BL897" s="3" t="s">
        <v>1405</v>
      </c>
      <c r="BM897" s="3" t="s">
        <v>1405</v>
      </c>
      <c r="BN897" s="3" t="s">
        <v>1405</v>
      </c>
      <c r="BO897" s="3" t="s">
        <v>1405</v>
      </c>
      <c r="BP897" s="3" t="s">
        <v>1405</v>
      </c>
      <c r="BQ897" s="3" t="s">
        <v>1405</v>
      </c>
      <c r="BR897" s="3" t="s">
        <v>1405</v>
      </c>
      <c r="BS897" s="3" t="s">
        <v>1405</v>
      </c>
      <c r="BT897" s="3" t="s">
        <v>1405</v>
      </c>
      <c r="BU897" s="3" t="str">
        <f t="shared" si="220"/>
        <v/>
      </c>
      <c r="BV897" s="3" t="str">
        <f t="shared" si="220"/>
        <v/>
      </c>
      <c r="BW897" s="3" t="str">
        <f t="shared" si="220"/>
        <v/>
      </c>
      <c r="BX897" s="3" t="str">
        <f t="shared" si="220"/>
        <v/>
      </c>
      <c r="BY897" s="3" t="str">
        <f t="shared" si="220"/>
        <v/>
      </c>
      <c r="BZ897" s="3" t="str">
        <f t="shared" si="219"/>
        <v/>
      </c>
      <c r="CA897" s="3" t="str">
        <f t="shared" si="219"/>
        <v/>
      </c>
      <c r="CB897" s="3" t="str">
        <f t="shared" si="219"/>
        <v/>
      </c>
      <c r="CC897" s="3" t="str">
        <f t="shared" si="219"/>
        <v/>
      </c>
      <c r="CD897" s="3" t="str">
        <f t="shared" si="219"/>
        <v/>
      </c>
      <c r="CE897" s="3" t="str">
        <f t="shared" si="219"/>
        <v/>
      </c>
      <c r="CF897" s="3" t="str">
        <f t="shared" si="219"/>
        <v/>
      </c>
      <c r="CG897" s="3" t="str">
        <f t="shared" si="219"/>
        <v/>
      </c>
      <c r="CH897" s="3" t="str">
        <f t="shared" si="219"/>
        <v/>
      </c>
      <c r="CI897" s="3" t="str">
        <f t="shared" si="219"/>
        <v/>
      </c>
      <c r="CJ897" s="3" t="str">
        <f t="shared" si="221"/>
        <v/>
      </c>
      <c r="CK897" s="3" t="str">
        <f t="shared" si="221"/>
        <v/>
      </c>
      <c r="CL897" s="3" t="str">
        <f t="shared" si="214"/>
        <v/>
      </c>
      <c r="CM897" s="3" t="str">
        <f t="shared" si="214"/>
        <v/>
      </c>
      <c r="CN897" s="3" t="str">
        <f t="shared" si="214"/>
        <v/>
      </c>
      <c r="CO897" s="3" t="str">
        <f t="shared" si="214"/>
        <v/>
      </c>
      <c r="CP897" s="3" t="str">
        <f t="shared" si="214"/>
        <v/>
      </c>
      <c r="CQ897" s="3" t="str">
        <f t="shared" si="214"/>
        <v/>
      </c>
      <c r="CR897" s="3" t="str">
        <f t="shared" si="218"/>
        <v/>
      </c>
      <c r="CS897" s="3" t="str">
        <f t="shared" si="218"/>
        <v/>
      </c>
      <c r="CT897" s="3" t="str">
        <f t="shared" si="218"/>
        <v/>
      </c>
      <c r="CU897" s="3" t="str">
        <f t="shared" si="218"/>
        <v>115. REPACKAGING</v>
      </c>
      <c r="CV897" s="3" t="str">
        <f t="shared" si="218"/>
        <v/>
      </c>
      <c r="CW897" s="3" t="str">
        <f t="shared" si="218"/>
        <v/>
      </c>
      <c r="CX897" s="3" t="str">
        <f t="shared" si="218"/>
        <v/>
      </c>
      <c r="CY897" s="3" t="str">
        <f t="shared" si="218"/>
        <v/>
      </c>
      <c r="CZ897" s="3" t="str">
        <f t="shared" si="218"/>
        <v/>
      </c>
      <c r="DA897" s="3" t="str">
        <f t="shared" si="218"/>
        <v/>
      </c>
      <c r="DB897" s="3" t="str">
        <f t="shared" si="218"/>
        <v/>
      </c>
      <c r="DC897" s="3" t="str">
        <f t="shared" si="218"/>
        <v/>
      </c>
      <c r="DD897" s="3" t="str">
        <f t="shared" si="218"/>
        <v/>
      </c>
      <c r="DE897" s="3" t="str">
        <f t="shared" si="218"/>
        <v/>
      </c>
      <c r="DF897" s="3" t="str">
        <f t="shared" si="218"/>
        <v/>
      </c>
      <c r="DG897" s="3" t="str">
        <f t="shared" si="218"/>
        <v/>
      </c>
      <c r="DH897" s="3" t="str">
        <f t="shared" si="223"/>
        <v/>
      </c>
      <c r="DI897" s="3" t="str">
        <f t="shared" si="223"/>
        <v/>
      </c>
      <c r="DJ897" s="3" t="str">
        <f t="shared" si="223"/>
        <v/>
      </c>
      <c r="DK897" s="3" t="str">
        <f t="shared" si="222"/>
        <v/>
      </c>
      <c r="DL897" s="3" t="str">
        <f t="shared" si="222"/>
        <v/>
      </c>
      <c r="DM897" s="3" t="str">
        <f t="shared" si="222"/>
        <v/>
      </c>
      <c r="DN897" s="3" t="str">
        <f t="shared" si="216"/>
        <v/>
      </c>
      <c r="DO897" s="3" t="str">
        <f t="shared" si="216"/>
        <v/>
      </c>
      <c r="DP897" s="3" t="str">
        <f t="shared" si="216"/>
        <v/>
      </c>
      <c r="DQ897" s="3" t="str">
        <f t="shared" si="216"/>
        <v/>
      </c>
      <c r="DR897" s="3" t="str">
        <f t="shared" si="216"/>
        <v/>
      </c>
      <c r="DS897" s="3" t="str">
        <f t="shared" si="216"/>
        <v/>
      </c>
      <c r="DT897" s="3" t="str">
        <f t="shared" si="224"/>
        <v/>
      </c>
      <c r="DU897" s="3" t="str">
        <f t="shared" si="224"/>
        <v/>
      </c>
      <c r="DV897" s="3" t="str">
        <f t="shared" si="224"/>
        <v/>
      </c>
    </row>
    <row r="898" spans="1:126" ht="75">
      <c r="A898" t="s">
        <v>115</v>
      </c>
      <c r="B898">
        <v>2020</v>
      </c>
      <c r="C898" t="s">
        <v>114</v>
      </c>
      <c r="D898">
        <v>106990</v>
      </c>
      <c r="E898" s="31">
        <v>1320219027137</v>
      </c>
      <c r="F898" t="s">
        <v>1168</v>
      </c>
      <c r="G898">
        <v>325110</v>
      </c>
      <c r="H898" t="s">
        <v>1169</v>
      </c>
      <c r="I898" t="s">
        <v>1170</v>
      </c>
      <c r="J898" t="s">
        <v>573</v>
      </c>
      <c r="K898" t="s">
        <v>148</v>
      </c>
      <c r="L898">
        <v>77520</v>
      </c>
      <c r="M898" s="3" t="str">
        <f t="shared" ref="M898:M961" si="225">_xlfn.TEXTJOIN(", ", TRUE, BU898:DV898)</f>
        <v>133. ANCILLARY OR OTHER USE, 139. Z306  WASTE TREATMENT</v>
      </c>
      <c r="N898" s="3" t="s">
        <v>58</v>
      </c>
      <c r="O898" s="3" t="s">
        <v>1410</v>
      </c>
      <c r="P898">
        <v>925.21699999999998</v>
      </c>
      <c r="Q898">
        <v>0.84199999999999997</v>
      </c>
      <c r="R898">
        <v>926.05899999999997</v>
      </c>
      <c r="S898" s="3" t="s">
        <v>1405</v>
      </c>
      <c r="T898" s="3" t="s">
        <v>1405</v>
      </c>
      <c r="U898" s="3" t="s">
        <v>1405</v>
      </c>
      <c r="V898" s="3" t="s">
        <v>1405</v>
      </c>
      <c r="W898" s="3" t="s">
        <v>1405</v>
      </c>
      <c r="X898" s="3" t="s">
        <v>1405</v>
      </c>
      <c r="Y898" s="3" t="s">
        <v>1405</v>
      </c>
      <c r="Z898" s="3" t="s">
        <v>1405</v>
      </c>
      <c r="AA898" s="3" t="s">
        <v>1405</v>
      </c>
      <c r="AB898" s="3" t="s">
        <v>1405</v>
      </c>
      <c r="AC898" s="3" t="s">
        <v>1405</v>
      </c>
      <c r="AD898" s="3" t="s">
        <v>1405</v>
      </c>
      <c r="AE898" s="3" t="s">
        <v>1405</v>
      </c>
      <c r="AF898" s="3" t="s">
        <v>1405</v>
      </c>
      <c r="AG898" s="3" t="s">
        <v>1405</v>
      </c>
      <c r="AH898" s="3" t="s">
        <v>1405</v>
      </c>
      <c r="AI898" s="3" t="s">
        <v>1405</v>
      </c>
      <c r="AJ898" s="3" t="s">
        <v>1405</v>
      </c>
      <c r="AK898" s="3" t="s">
        <v>1405</v>
      </c>
      <c r="AL898" s="3" t="s">
        <v>1405</v>
      </c>
      <c r="AM898" s="3" t="s">
        <v>1405</v>
      </c>
      <c r="AN898" s="3" t="s">
        <v>1405</v>
      </c>
      <c r="AO898" s="3" t="s">
        <v>1405</v>
      </c>
      <c r="AP898" s="3" t="s">
        <v>1405</v>
      </c>
      <c r="AQ898" s="3" t="s">
        <v>1405</v>
      </c>
      <c r="AR898" s="3" t="s">
        <v>1405</v>
      </c>
      <c r="AS898" s="3" t="s">
        <v>1405</v>
      </c>
      <c r="AT898" s="3" t="s">
        <v>1405</v>
      </c>
      <c r="AU898" s="3" t="s">
        <v>1405</v>
      </c>
      <c r="AV898" s="3" t="s">
        <v>1405</v>
      </c>
      <c r="AW898" s="3" t="s">
        <v>1405</v>
      </c>
      <c r="AX898" s="3" t="s">
        <v>1405</v>
      </c>
      <c r="AY898" s="3" t="s">
        <v>1405</v>
      </c>
      <c r="AZ898" s="3" t="s">
        <v>1405</v>
      </c>
      <c r="BA898" s="3" t="s">
        <v>1405</v>
      </c>
      <c r="BB898" s="3" t="s">
        <v>1405</v>
      </c>
      <c r="BC898" s="3" t="s">
        <v>1405</v>
      </c>
      <c r="BD898" s="3" t="s">
        <v>1405</v>
      </c>
      <c r="BE898" s="3" t="s">
        <v>1405</v>
      </c>
      <c r="BF898" s="3" t="s">
        <v>1405</v>
      </c>
      <c r="BG898" s="3" t="s">
        <v>1405</v>
      </c>
      <c r="BH898" s="3" t="s">
        <v>1405</v>
      </c>
      <c r="BI898" s="3" t="s">
        <v>1405</v>
      </c>
      <c r="BJ898" s="3" t="s">
        <v>1405</v>
      </c>
      <c r="BK898" s="3" t="s">
        <v>1407</v>
      </c>
      <c r="BL898" s="3" t="s">
        <v>1405</v>
      </c>
      <c r="BM898" s="3" t="s">
        <v>1405</v>
      </c>
      <c r="BN898" s="3" t="s">
        <v>1405</v>
      </c>
      <c r="BO898" s="3" t="s">
        <v>1405</v>
      </c>
      <c r="BP898" s="3" t="s">
        <v>1405</v>
      </c>
      <c r="BQ898" s="3" t="s">
        <v>1407</v>
      </c>
      <c r="BR898" s="3" t="s">
        <v>1405</v>
      </c>
      <c r="BS898" s="3" t="s">
        <v>1405</v>
      </c>
      <c r="BT898" s="3" t="s">
        <v>1405</v>
      </c>
      <c r="BU898" s="3" t="str">
        <f t="shared" si="220"/>
        <v/>
      </c>
      <c r="BV898" s="3" t="str">
        <f t="shared" si="220"/>
        <v/>
      </c>
      <c r="BW898" s="3" t="str">
        <f t="shared" si="220"/>
        <v/>
      </c>
      <c r="BX898" s="3" t="str">
        <f t="shared" si="220"/>
        <v/>
      </c>
      <c r="BY898" s="3" t="str">
        <f t="shared" si="220"/>
        <v/>
      </c>
      <c r="BZ898" s="3" t="str">
        <f t="shared" si="219"/>
        <v/>
      </c>
      <c r="CA898" s="3" t="str">
        <f t="shared" si="219"/>
        <v/>
      </c>
      <c r="CB898" s="3" t="str">
        <f t="shared" si="219"/>
        <v/>
      </c>
      <c r="CC898" s="3" t="str">
        <f t="shared" si="219"/>
        <v/>
      </c>
      <c r="CD898" s="3" t="str">
        <f t="shared" si="219"/>
        <v/>
      </c>
      <c r="CE898" s="3" t="str">
        <f t="shared" si="219"/>
        <v/>
      </c>
      <c r="CF898" s="3" t="str">
        <f t="shared" si="219"/>
        <v/>
      </c>
      <c r="CG898" s="3" t="str">
        <f t="shared" si="219"/>
        <v/>
      </c>
      <c r="CH898" s="3" t="str">
        <f t="shared" si="219"/>
        <v/>
      </c>
      <c r="CI898" s="3" t="str">
        <f t="shared" si="219"/>
        <v/>
      </c>
      <c r="CJ898" s="3" t="str">
        <f t="shared" si="221"/>
        <v/>
      </c>
      <c r="CK898" s="3" t="str">
        <f t="shared" si="221"/>
        <v/>
      </c>
      <c r="CL898" s="3" t="str">
        <f t="shared" si="214"/>
        <v/>
      </c>
      <c r="CM898" s="3" t="str">
        <f t="shared" si="214"/>
        <v/>
      </c>
      <c r="CN898" s="3" t="str">
        <f t="shared" si="214"/>
        <v/>
      </c>
      <c r="CO898" s="3" t="str">
        <f t="shared" si="214"/>
        <v/>
      </c>
      <c r="CP898" s="3" t="str">
        <f t="shared" si="214"/>
        <v/>
      </c>
      <c r="CQ898" s="3" t="str">
        <f t="shared" si="214"/>
        <v/>
      </c>
      <c r="CR898" s="3" t="str">
        <f t="shared" si="218"/>
        <v/>
      </c>
      <c r="CS898" s="3" t="str">
        <f t="shared" si="218"/>
        <v/>
      </c>
      <c r="CT898" s="3" t="str">
        <f t="shared" si="218"/>
        <v/>
      </c>
      <c r="CU898" s="3" t="str">
        <f t="shared" si="218"/>
        <v/>
      </c>
      <c r="CV898" s="3" t="str">
        <f t="shared" si="218"/>
        <v/>
      </c>
      <c r="CW898" s="3" t="str">
        <f t="shared" si="218"/>
        <v/>
      </c>
      <c r="CX898" s="3" t="str">
        <f t="shared" si="218"/>
        <v/>
      </c>
      <c r="CY898" s="3" t="str">
        <f t="shared" si="218"/>
        <v/>
      </c>
      <c r="CZ898" s="3" t="str">
        <f t="shared" si="218"/>
        <v/>
      </c>
      <c r="DA898" s="3" t="str">
        <f t="shared" si="218"/>
        <v/>
      </c>
      <c r="DB898" s="3" t="str">
        <f t="shared" si="218"/>
        <v/>
      </c>
      <c r="DC898" s="3" t="str">
        <f t="shared" si="218"/>
        <v/>
      </c>
      <c r="DD898" s="3" t="str">
        <f t="shared" si="218"/>
        <v/>
      </c>
      <c r="DE898" s="3" t="str">
        <f t="shared" si="218"/>
        <v/>
      </c>
      <c r="DF898" s="3" t="str">
        <f t="shared" si="218"/>
        <v/>
      </c>
      <c r="DG898" s="3" t="str">
        <f t="shared" si="218"/>
        <v/>
      </c>
      <c r="DH898" s="3" t="str">
        <f t="shared" si="223"/>
        <v/>
      </c>
      <c r="DI898" s="3" t="str">
        <f t="shared" si="223"/>
        <v/>
      </c>
      <c r="DJ898" s="3" t="str">
        <f t="shared" si="223"/>
        <v/>
      </c>
      <c r="DK898" s="3" t="str">
        <f t="shared" si="222"/>
        <v/>
      </c>
      <c r="DL898" s="3" t="str">
        <f t="shared" si="222"/>
        <v/>
      </c>
      <c r="DM898" s="3" t="str">
        <f t="shared" si="222"/>
        <v>133. ANCILLARY OR OTHER USE</v>
      </c>
      <c r="DN898" s="3" t="str">
        <f t="shared" si="216"/>
        <v/>
      </c>
      <c r="DO898" s="3" t="str">
        <f t="shared" si="216"/>
        <v/>
      </c>
      <c r="DP898" s="3" t="str">
        <f t="shared" si="216"/>
        <v/>
      </c>
      <c r="DQ898" s="3" t="str">
        <f t="shared" si="216"/>
        <v/>
      </c>
      <c r="DR898" s="3" t="str">
        <f t="shared" si="216"/>
        <v/>
      </c>
      <c r="DS898" s="3" t="str">
        <f t="shared" si="216"/>
        <v>139. Z306  WASTE TREATMENT</v>
      </c>
      <c r="DT898" s="3" t="str">
        <f t="shared" si="224"/>
        <v/>
      </c>
      <c r="DU898" s="3" t="str">
        <f t="shared" si="224"/>
        <v/>
      </c>
      <c r="DV898" s="3" t="str">
        <f t="shared" si="224"/>
        <v/>
      </c>
    </row>
    <row r="899" spans="1:126" ht="45">
      <c r="A899" t="s">
        <v>115</v>
      </c>
      <c r="B899">
        <v>2021</v>
      </c>
      <c r="C899" t="s">
        <v>114</v>
      </c>
      <c r="D899">
        <v>106990</v>
      </c>
      <c r="E899" s="31">
        <v>1321220365631</v>
      </c>
      <c r="F899" t="s">
        <v>1168</v>
      </c>
      <c r="G899">
        <v>325110</v>
      </c>
      <c r="H899" t="s">
        <v>1169</v>
      </c>
      <c r="I899" t="s">
        <v>1170</v>
      </c>
      <c r="J899" t="s">
        <v>573</v>
      </c>
      <c r="K899" t="s">
        <v>148</v>
      </c>
      <c r="L899">
        <v>77520</v>
      </c>
      <c r="M899" s="3" t="str">
        <f t="shared" si="225"/>
        <v>115. REPACKAGING</v>
      </c>
      <c r="N899" s="3" t="s">
        <v>58</v>
      </c>
      <c r="O899" s="3" t="s">
        <v>1410</v>
      </c>
      <c r="P899">
        <v>674.86599999999999</v>
      </c>
      <c r="Q899">
        <v>0.84199999999999997</v>
      </c>
      <c r="R899">
        <v>675.70799999999997</v>
      </c>
      <c r="S899" s="3" t="s">
        <v>1405</v>
      </c>
      <c r="T899" s="3" t="s">
        <v>1405</v>
      </c>
      <c r="U899" s="3" t="s">
        <v>1405</v>
      </c>
      <c r="V899" s="3" t="s">
        <v>1405</v>
      </c>
      <c r="W899" s="3" t="s">
        <v>1405</v>
      </c>
      <c r="X899" s="3" t="s">
        <v>1405</v>
      </c>
      <c r="Y899" s="3" t="s">
        <v>1405</v>
      </c>
      <c r="Z899" s="3" t="s">
        <v>1405</v>
      </c>
      <c r="AA899" s="3" t="s">
        <v>1405</v>
      </c>
      <c r="AB899" s="3" t="s">
        <v>1405</v>
      </c>
      <c r="AC899" s="3" t="s">
        <v>1405</v>
      </c>
      <c r="AD899" s="3" t="s">
        <v>1405</v>
      </c>
      <c r="AE899" s="3" t="s">
        <v>1405</v>
      </c>
      <c r="AF899" s="3" t="s">
        <v>1405</v>
      </c>
      <c r="AG899" s="3" t="s">
        <v>1405</v>
      </c>
      <c r="AH899" s="3" t="s">
        <v>1405</v>
      </c>
      <c r="AI899" s="3" t="s">
        <v>1405</v>
      </c>
      <c r="AJ899" s="3" t="s">
        <v>1405</v>
      </c>
      <c r="AK899" s="3" t="s">
        <v>1405</v>
      </c>
      <c r="AL899" s="3" t="s">
        <v>1405</v>
      </c>
      <c r="AM899" s="3" t="s">
        <v>1405</v>
      </c>
      <c r="AN899" s="3" t="s">
        <v>1405</v>
      </c>
      <c r="AO899" s="3" t="s">
        <v>1405</v>
      </c>
      <c r="AP899" s="3" t="s">
        <v>1405</v>
      </c>
      <c r="AQ899" s="3" t="s">
        <v>1405</v>
      </c>
      <c r="AR899" s="3" t="s">
        <v>1405</v>
      </c>
      <c r="AS899" s="3" t="s">
        <v>1407</v>
      </c>
      <c r="AT899" s="3" t="s">
        <v>1405</v>
      </c>
      <c r="AU899" s="3" t="s">
        <v>1405</v>
      </c>
      <c r="AV899" s="3" t="s">
        <v>1405</v>
      </c>
      <c r="AW899" s="3" t="s">
        <v>1405</v>
      </c>
      <c r="AX899" s="3" t="s">
        <v>1405</v>
      </c>
      <c r="AY899" s="3" t="s">
        <v>1405</v>
      </c>
      <c r="AZ899" s="3" t="s">
        <v>1405</v>
      </c>
      <c r="BA899" s="3" t="s">
        <v>1405</v>
      </c>
      <c r="BB899" s="3" t="s">
        <v>1405</v>
      </c>
      <c r="BC899" s="3" t="s">
        <v>1405</v>
      </c>
      <c r="BD899" s="3" t="s">
        <v>1405</v>
      </c>
      <c r="BE899" s="3" t="s">
        <v>1405</v>
      </c>
      <c r="BF899" s="3" t="s">
        <v>1405</v>
      </c>
      <c r="BG899" s="3" t="s">
        <v>1405</v>
      </c>
      <c r="BH899" s="3" t="s">
        <v>1405</v>
      </c>
      <c r="BI899" s="3" t="s">
        <v>1405</v>
      </c>
      <c r="BJ899" s="3" t="s">
        <v>1405</v>
      </c>
      <c r="BK899" s="3" t="s">
        <v>1405</v>
      </c>
      <c r="BL899" s="3" t="s">
        <v>1405</v>
      </c>
      <c r="BM899" s="3" t="s">
        <v>1405</v>
      </c>
      <c r="BN899" s="3" t="s">
        <v>1405</v>
      </c>
      <c r="BO899" s="3" t="s">
        <v>1405</v>
      </c>
      <c r="BP899" s="3" t="s">
        <v>1405</v>
      </c>
      <c r="BQ899" s="3" t="s">
        <v>1405</v>
      </c>
      <c r="BR899" s="3" t="s">
        <v>1405</v>
      </c>
      <c r="BS899" s="3" t="s">
        <v>1405</v>
      </c>
      <c r="BT899" s="3" t="s">
        <v>1405</v>
      </c>
      <c r="BU899" s="3" t="str">
        <f t="shared" si="220"/>
        <v/>
      </c>
      <c r="BV899" s="3" t="str">
        <f t="shared" si="220"/>
        <v/>
      </c>
      <c r="BW899" s="3" t="str">
        <f t="shared" si="220"/>
        <v/>
      </c>
      <c r="BX899" s="3" t="str">
        <f t="shared" si="220"/>
        <v/>
      </c>
      <c r="BY899" s="3" t="str">
        <f t="shared" si="220"/>
        <v/>
      </c>
      <c r="BZ899" s="3" t="str">
        <f t="shared" si="219"/>
        <v/>
      </c>
      <c r="CA899" s="3" t="str">
        <f t="shared" si="219"/>
        <v/>
      </c>
      <c r="CB899" s="3" t="str">
        <f t="shared" si="219"/>
        <v/>
      </c>
      <c r="CC899" s="3" t="str">
        <f t="shared" si="219"/>
        <v/>
      </c>
      <c r="CD899" s="3" t="str">
        <f t="shared" si="219"/>
        <v/>
      </c>
      <c r="CE899" s="3" t="str">
        <f t="shared" si="219"/>
        <v/>
      </c>
      <c r="CF899" s="3" t="str">
        <f t="shared" si="219"/>
        <v/>
      </c>
      <c r="CG899" s="3" t="str">
        <f t="shared" si="219"/>
        <v/>
      </c>
      <c r="CH899" s="3" t="str">
        <f t="shared" si="219"/>
        <v/>
      </c>
      <c r="CI899" s="3" t="str">
        <f t="shared" si="219"/>
        <v/>
      </c>
      <c r="CJ899" s="3" t="str">
        <f t="shared" si="221"/>
        <v/>
      </c>
      <c r="CK899" s="3" t="str">
        <f t="shared" si="221"/>
        <v/>
      </c>
      <c r="CL899" s="3" t="str">
        <f t="shared" si="214"/>
        <v/>
      </c>
      <c r="CM899" s="3" t="str">
        <f t="shared" si="214"/>
        <v/>
      </c>
      <c r="CN899" s="3" t="str">
        <f t="shared" si="214"/>
        <v/>
      </c>
      <c r="CO899" s="3" t="str">
        <f t="shared" si="214"/>
        <v/>
      </c>
      <c r="CP899" s="3" t="str">
        <f t="shared" si="214"/>
        <v/>
      </c>
      <c r="CQ899" s="3" t="str">
        <f t="shared" si="214"/>
        <v/>
      </c>
      <c r="CR899" s="3" t="str">
        <f t="shared" si="218"/>
        <v/>
      </c>
      <c r="CS899" s="3" t="str">
        <f t="shared" si="218"/>
        <v/>
      </c>
      <c r="CT899" s="3" t="str">
        <f t="shared" si="218"/>
        <v/>
      </c>
      <c r="CU899" s="3" t="str">
        <f t="shared" si="218"/>
        <v>115. REPACKAGING</v>
      </c>
      <c r="CV899" s="3" t="str">
        <f t="shared" si="218"/>
        <v/>
      </c>
      <c r="CW899" s="3" t="str">
        <f t="shared" si="218"/>
        <v/>
      </c>
      <c r="CX899" s="3" t="str">
        <f t="shared" si="218"/>
        <v/>
      </c>
      <c r="CY899" s="3" t="str">
        <f t="shared" si="218"/>
        <v/>
      </c>
      <c r="CZ899" s="3" t="str">
        <f t="shared" si="218"/>
        <v/>
      </c>
      <c r="DA899" s="3" t="str">
        <f t="shared" si="218"/>
        <v/>
      </c>
      <c r="DB899" s="3" t="str">
        <f t="shared" si="218"/>
        <v/>
      </c>
      <c r="DC899" s="3" t="str">
        <f t="shared" si="218"/>
        <v/>
      </c>
      <c r="DD899" s="3" t="str">
        <f t="shared" si="218"/>
        <v/>
      </c>
      <c r="DE899" s="3" t="str">
        <f t="shared" si="218"/>
        <v/>
      </c>
      <c r="DF899" s="3" t="str">
        <f t="shared" si="218"/>
        <v/>
      </c>
      <c r="DG899" s="3" t="str">
        <f t="shared" si="218"/>
        <v/>
      </c>
      <c r="DH899" s="3" t="str">
        <f t="shared" si="223"/>
        <v/>
      </c>
      <c r="DI899" s="3" t="str">
        <f t="shared" si="223"/>
        <v/>
      </c>
      <c r="DJ899" s="3" t="str">
        <f t="shared" si="223"/>
        <v/>
      </c>
      <c r="DK899" s="3" t="str">
        <f t="shared" si="222"/>
        <v/>
      </c>
      <c r="DL899" s="3" t="str">
        <f t="shared" si="222"/>
        <v/>
      </c>
      <c r="DM899" s="3" t="str">
        <f t="shared" si="222"/>
        <v/>
      </c>
      <c r="DN899" s="3" t="str">
        <f t="shared" si="216"/>
        <v/>
      </c>
      <c r="DO899" s="3" t="str">
        <f t="shared" si="216"/>
        <v/>
      </c>
      <c r="DP899" s="3" t="str">
        <f t="shared" si="216"/>
        <v/>
      </c>
      <c r="DQ899" s="3" t="str">
        <f t="shared" si="216"/>
        <v/>
      </c>
      <c r="DR899" s="3" t="str">
        <f t="shared" si="216"/>
        <v/>
      </c>
      <c r="DS899" s="3" t="str">
        <f t="shared" si="216"/>
        <v/>
      </c>
      <c r="DT899" s="3" t="str">
        <f t="shared" si="224"/>
        <v/>
      </c>
      <c r="DU899" s="3" t="str">
        <f t="shared" si="224"/>
        <v/>
      </c>
      <c r="DV899" s="3" t="str">
        <f t="shared" si="224"/>
        <v/>
      </c>
    </row>
    <row r="900" spans="1:126" ht="60">
      <c r="A900" t="s">
        <v>115</v>
      </c>
      <c r="B900">
        <v>2016</v>
      </c>
      <c r="C900" t="s">
        <v>114</v>
      </c>
      <c r="D900">
        <v>106990</v>
      </c>
      <c r="E900" s="31">
        <v>1316215147671</v>
      </c>
      <c r="F900" t="s">
        <v>1177</v>
      </c>
      <c r="G900">
        <v>324110</v>
      </c>
      <c r="H900" t="s">
        <v>1178</v>
      </c>
      <c r="I900" t="s">
        <v>1179</v>
      </c>
      <c r="J900" t="s">
        <v>1180</v>
      </c>
      <c r="K900" t="s">
        <v>163</v>
      </c>
      <c r="L900">
        <v>82609</v>
      </c>
      <c r="M900" s="3" t="str">
        <f t="shared" si="225"/>
        <v>89. PRODUCE THE CHEMICAL, 91. ON-SITE USE OF THE CHEMICAL, 92. SALE OR DISTRIBUTION OF THE CHEMICAL, 95. USED AS A REACTANT</v>
      </c>
      <c r="N900" s="3" t="s">
        <v>53</v>
      </c>
      <c r="O900" s="84" t="s">
        <v>1426</v>
      </c>
      <c r="P900">
        <v>1</v>
      </c>
      <c r="Q900">
        <v>0</v>
      </c>
      <c r="R900">
        <v>1</v>
      </c>
      <c r="S900" s="3" t="s">
        <v>1407</v>
      </c>
      <c r="T900" s="3" t="s">
        <v>1405</v>
      </c>
      <c r="U900" s="3" t="s">
        <v>1407</v>
      </c>
      <c r="V900" s="3" t="s">
        <v>1407</v>
      </c>
      <c r="W900" s="3" t="s">
        <v>1405</v>
      </c>
      <c r="X900" s="3" t="s">
        <v>1405</v>
      </c>
      <c r="Y900" s="3" t="s">
        <v>1407</v>
      </c>
      <c r="AE900" s="3" t="s">
        <v>1405</v>
      </c>
      <c r="AR900" s="3" t="s">
        <v>1405</v>
      </c>
      <c r="AS900" s="3" t="s">
        <v>1405</v>
      </c>
      <c r="AT900" s="3" t="s">
        <v>1405</v>
      </c>
      <c r="AV900" s="3" t="s">
        <v>1405</v>
      </c>
      <c r="BD900" s="3" t="s">
        <v>1405</v>
      </c>
      <c r="BK900" s="3" t="s">
        <v>1405</v>
      </c>
      <c r="BU900" s="3" t="str">
        <f t="shared" si="220"/>
        <v>89. PRODUCE THE CHEMICAL</v>
      </c>
      <c r="BV900" s="3" t="str">
        <f t="shared" si="220"/>
        <v/>
      </c>
      <c r="BW900" s="3" t="str">
        <f t="shared" si="220"/>
        <v>91. ON-SITE USE OF THE CHEMICAL</v>
      </c>
      <c r="BX900" s="3" t="str">
        <f t="shared" si="220"/>
        <v>92. SALE OR DISTRIBUTION OF THE CHEMICAL</v>
      </c>
      <c r="BY900" s="3" t="str">
        <f t="shared" si="220"/>
        <v/>
      </c>
      <c r="BZ900" s="3" t="str">
        <f t="shared" si="219"/>
        <v/>
      </c>
      <c r="CA900" s="3" t="str">
        <f t="shared" si="219"/>
        <v>95. USED AS A REACTANT</v>
      </c>
      <c r="CB900" s="3" t="str">
        <f t="shared" si="219"/>
        <v/>
      </c>
      <c r="CC900" s="3" t="str">
        <f t="shared" si="219"/>
        <v/>
      </c>
      <c r="CD900" s="3" t="str">
        <f t="shared" si="219"/>
        <v/>
      </c>
      <c r="CE900" s="3" t="str">
        <f t="shared" si="219"/>
        <v/>
      </c>
      <c r="CF900" s="3" t="str">
        <f t="shared" si="219"/>
        <v/>
      </c>
      <c r="CG900" s="3" t="str">
        <f t="shared" si="219"/>
        <v/>
      </c>
      <c r="CH900" s="3" t="str">
        <f t="shared" si="219"/>
        <v/>
      </c>
      <c r="CI900" s="3" t="str">
        <f t="shared" si="219"/>
        <v/>
      </c>
      <c r="CJ900" s="3" t="str">
        <f t="shared" si="221"/>
        <v/>
      </c>
      <c r="CK900" s="3" t="str">
        <f t="shared" si="221"/>
        <v/>
      </c>
      <c r="CL900" s="3" t="str">
        <f t="shared" si="214"/>
        <v/>
      </c>
      <c r="CM900" s="3" t="str">
        <f t="shared" si="214"/>
        <v/>
      </c>
      <c r="CN900" s="3" t="str">
        <f t="shared" si="214"/>
        <v/>
      </c>
      <c r="CO900" s="3" t="str">
        <f t="shared" si="214"/>
        <v/>
      </c>
      <c r="CP900" s="3" t="str">
        <f t="shared" si="214"/>
        <v/>
      </c>
      <c r="CQ900" s="3" t="str">
        <f t="shared" si="214"/>
        <v/>
      </c>
      <c r="CR900" s="3" t="str">
        <f t="shared" si="218"/>
        <v/>
      </c>
      <c r="CS900" s="3" t="str">
        <f t="shared" si="218"/>
        <v/>
      </c>
      <c r="CT900" s="3" t="str">
        <f t="shared" si="218"/>
        <v/>
      </c>
      <c r="CU900" s="3" t="str">
        <f t="shared" si="218"/>
        <v/>
      </c>
      <c r="CV900" s="3" t="str">
        <f t="shared" si="218"/>
        <v/>
      </c>
      <c r="CW900" s="3" t="str">
        <f t="shared" si="218"/>
        <v/>
      </c>
      <c r="CX900" s="3" t="str">
        <f t="shared" si="218"/>
        <v/>
      </c>
      <c r="CY900" s="3" t="str">
        <f t="shared" si="218"/>
        <v/>
      </c>
      <c r="CZ900" s="3" t="str">
        <f t="shared" si="218"/>
        <v/>
      </c>
      <c r="DA900" s="3" t="str">
        <f t="shared" si="218"/>
        <v/>
      </c>
      <c r="DB900" s="3" t="str">
        <f t="shared" si="218"/>
        <v/>
      </c>
      <c r="DC900" s="3" t="str">
        <f t="shared" si="218"/>
        <v/>
      </c>
      <c r="DD900" s="3" t="str">
        <f t="shared" si="218"/>
        <v/>
      </c>
      <c r="DE900" s="3" t="str">
        <f t="shared" si="218"/>
        <v/>
      </c>
      <c r="DF900" s="3" t="str">
        <f t="shared" si="218"/>
        <v/>
      </c>
      <c r="DG900" s="3" t="str">
        <f t="shared" si="218"/>
        <v/>
      </c>
      <c r="DH900" s="3" t="str">
        <f t="shared" si="223"/>
        <v/>
      </c>
      <c r="DI900" s="3" t="str">
        <f t="shared" si="223"/>
        <v/>
      </c>
      <c r="DJ900" s="3" t="str">
        <f t="shared" si="223"/>
        <v/>
      </c>
      <c r="DK900" s="3" t="str">
        <f t="shared" si="222"/>
        <v/>
      </c>
      <c r="DL900" s="3" t="str">
        <f t="shared" si="222"/>
        <v/>
      </c>
      <c r="DM900" s="3" t="str">
        <f t="shared" si="222"/>
        <v/>
      </c>
      <c r="DN900" s="3" t="str">
        <f t="shared" si="216"/>
        <v/>
      </c>
      <c r="DO900" s="3" t="str">
        <f t="shared" si="216"/>
        <v/>
      </c>
      <c r="DP900" s="3" t="str">
        <f t="shared" si="216"/>
        <v/>
      </c>
      <c r="DQ900" s="3" t="str">
        <f t="shared" si="216"/>
        <v/>
      </c>
      <c r="DR900" s="3" t="str">
        <f t="shared" si="216"/>
        <v/>
      </c>
      <c r="DS900" s="3" t="str">
        <f t="shared" si="216"/>
        <v/>
      </c>
      <c r="DT900" s="3" t="str">
        <f t="shared" si="224"/>
        <v/>
      </c>
      <c r="DU900" s="3" t="str">
        <f t="shared" si="224"/>
        <v/>
      </c>
      <c r="DV900" s="3" t="str">
        <f t="shared" si="224"/>
        <v/>
      </c>
    </row>
    <row r="901" spans="1:126" ht="60">
      <c r="A901" t="s">
        <v>115</v>
      </c>
      <c r="B901">
        <v>2017</v>
      </c>
      <c r="C901" t="s">
        <v>114</v>
      </c>
      <c r="D901">
        <v>106990</v>
      </c>
      <c r="E901" s="31">
        <v>1317215914870</v>
      </c>
      <c r="F901" t="s">
        <v>1177</v>
      </c>
      <c r="G901">
        <v>324110</v>
      </c>
      <c r="H901" t="s">
        <v>1178</v>
      </c>
      <c r="I901" t="s">
        <v>1179</v>
      </c>
      <c r="J901" t="s">
        <v>1180</v>
      </c>
      <c r="K901" t="s">
        <v>163</v>
      </c>
      <c r="L901">
        <v>82609</v>
      </c>
      <c r="M901" s="3" t="str">
        <f t="shared" si="225"/>
        <v>89. PRODUCE THE CHEMICAL, 91. ON-SITE USE OF THE CHEMICAL, 92. SALE OR DISTRIBUTION OF THE CHEMICAL, 95. USED AS A REACTANT</v>
      </c>
      <c r="N901" s="3" t="s">
        <v>53</v>
      </c>
      <c r="O901" s="84" t="s">
        <v>1426</v>
      </c>
      <c r="P901">
        <v>1</v>
      </c>
      <c r="Q901">
        <v>0</v>
      </c>
      <c r="R901">
        <v>1</v>
      </c>
      <c r="S901" s="3" t="s">
        <v>1407</v>
      </c>
      <c r="T901" s="3" t="s">
        <v>1405</v>
      </c>
      <c r="U901" s="3" t="s">
        <v>1407</v>
      </c>
      <c r="V901" s="3" t="s">
        <v>1407</v>
      </c>
      <c r="W901" s="3" t="s">
        <v>1405</v>
      </c>
      <c r="X901" s="3" t="s">
        <v>1405</v>
      </c>
      <c r="Y901" s="3" t="s">
        <v>1407</v>
      </c>
      <c r="AE901" s="3" t="s">
        <v>1405</v>
      </c>
      <c r="AR901" s="3" t="s">
        <v>1405</v>
      </c>
      <c r="AS901" s="3" t="s">
        <v>1405</v>
      </c>
      <c r="AT901" s="3" t="s">
        <v>1405</v>
      </c>
      <c r="AV901" s="3" t="s">
        <v>1405</v>
      </c>
      <c r="BD901" s="3" t="s">
        <v>1405</v>
      </c>
      <c r="BK901" s="3" t="s">
        <v>1405</v>
      </c>
      <c r="BU901" s="3" t="str">
        <f t="shared" si="220"/>
        <v>89. PRODUCE THE CHEMICAL</v>
      </c>
      <c r="BV901" s="3" t="str">
        <f t="shared" si="220"/>
        <v/>
      </c>
      <c r="BW901" s="3" t="str">
        <f t="shared" si="220"/>
        <v>91. ON-SITE USE OF THE CHEMICAL</v>
      </c>
      <c r="BX901" s="3" t="str">
        <f t="shared" si="220"/>
        <v>92. SALE OR DISTRIBUTION OF THE CHEMICAL</v>
      </c>
      <c r="BY901" s="3" t="str">
        <f t="shared" si="220"/>
        <v/>
      </c>
      <c r="BZ901" s="3" t="str">
        <f t="shared" si="219"/>
        <v/>
      </c>
      <c r="CA901" s="3" t="str">
        <f t="shared" si="219"/>
        <v>95. USED AS A REACTANT</v>
      </c>
      <c r="CB901" s="3" t="str">
        <f t="shared" si="219"/>
        <v/>
      </c>
      <c r="CC901" s="3" t="str">
        <f t="shared" si="219"/>
        <v/>
      </c>
      <c r="CD901" s="3" t="str">
        <f t="shared" si="219"/>
        <v/>
      </c>
      <c r="CE901" s="3" t="str">
        <f t="shared" si="219"/>
        <v/>
      </c>
      <c r="CF901" s="3" t="str">
        <f t="shared" si="219"/>
        <v/>
      </c>
      <c r="CG901" s="3" t="str">
        <f t="shared" si="219"/>
        <v/>
      </c>
      <c r="CH901" s="3" t="str">
        <f t="shared" si="219"/>
        <v/>
      </c>
      <c r="CI901" s="3" t="str">
        <f t="shared" si="219"/>
        <v/>
      </c>
      <c r="CJ901" s="3" t="str">
        <f t="shared" si="221"/>
        <v/>
      </c>
      <c r="CK901" s="3" t="str">
        <f t="shared" si="221"/>
        <v/>
      </c>
      <c r="CL901" s="3" t="str">
        <f t="shared" si="214"/>
        <v/>
      </c>
      <c r="CM901" s="3" t="str">
        <f t="shared" si="214"/>
        <v/>
      </c>
      <c r="CN901" s="3" t="str">
        <f t="shared" si="214"/>
        <v/>
      </c>
      <c r="CO901" s="3" t="str">
        <f t="shared" si="214"/>
        <v/>
      </c>
      <c r="CP901" s="3" t="str">
        <f t="shared" si="214"/>
        <v/>
      </c>
      <c r="CQ901" s="3" t="str">
        <f t="shared" si="214"/>
        <v/>
      </c>
      <c r="CR901" s="3" t="str">
        <f t="shared" si="218"/>
        <v/>
      </c>
      <c r="CS901" s="3" t="str">
        <f t="shared" si="218"/>
        <v/>
      </c>
      <c r="CT901" s="3" t="str">
        <f t="shared" si="218"/>
        <v/>
      </c>
      <c r="CU901" s="3" t="str">
        <f t="shared" si="218"/>
        <v/>
      </c>
      <c r="CV901" s="3" t="str">
        <f t="shared" si="218"/>
        <v/>
      </c>
      <c r="CW901" s="3" t="str">
        <f t="shared" si="218"/>
        <v/>
      </c>
      <c r="CX901" s="3" t="str">
        <f t="shared" si="218"/>
        <v/>
      </c>
      <c r="CY901" s="3" t="str">
        <f t="shared" si="218"/>
        <v/>
      </c>
      <c r="CZ901" s="3" t="str">
        <f t="shared" si="218"/>
        <v/>
      </c>
      <c r="DA901" s="3" t="str">
        <f t="shared" si="218"/>
        <v/>
      </c>
      <c r="DB901" s="3" t="str">
        <f t="shared" si="218"/>
        <v/>
      </c>
      <c r="DC901" s="3" t="str">
        <f t="shared" si="218"/>
        <v/>
      </c>
      <c r="DD901" s="3" t="str">
        <f t="shared" si="218"/>
        <v/>
      </c>
      <c r="DE901" s="3" t="str">
        <f t="shared" si="218"/>
        <v/>
      </c>
      <c r="DF901" s="3" t="str">
        <f t="shared" si="218"/>
        <v/>
      </c>
      <c r="DG901" s="3" t="str">
        <f t="shared" si="218"/>
        <v/>
      </c>
      <c r="DH901" s="3" t="str">
        <f t="shared" si="223"/>
        <v/>
      </c>
      <c r="DI901" s="3" t="str">
        <f t="shared" si="223"/>
        <v/>
      </c>
      <c r="DJ901" s="3" t="str">
        <f t="shared" si="223"/>
        <v/>
      </c>
      <c r="DK901" s="3" t="str">
        <f t="shared" si="222"/>
        <v/>
      </c>
      <c r="DL901" s="3" t="str">
        <f t="shared" si="222"/>
        <v/>
      </c>
      <c r="DM901" s="3" t="str">
        <f t="shared" si="222"/>
        <v/>
      </c>
      <c r="DN901" s="3" t="str">
        <f t="shared" si="216"/>
        <v/>
      </c>
      <c r="DO901" s="3" t="str">
        <f t="shared" si="216"/>
        <v/>
      </c>
      <c r="DP901" s="3" t="str">
        <f t="shared" si="216"/>
        <v/>
      </c>
      <c r="DQ901" s="3" t="str">
        <f t="shared" si="216"/>
        <v/>
      </c>
      <c r="DR901" s="3" t="str">
        <f t="shared" si="216"/>
        <v/>
      </c>
      <c r="DS901" s="3" t="str">
        <f t="shared" si="216"/>
        <v/>
      </c>
      <c r="DT901" s="3" t="str">
        <f t="shared" si="224"/>
        <v/>
      </c>
      <c r="DU901" s="3" t="str">
        <f t="shared" si="224"/>
        <v/>
      </c>
      <c r="DV901" s="3" t="str">
        <f t="shared" si="224"/>
        <v/>
      </c>
    </row>
    <row r="902" spans="1:126" ht="105">
      <c r="A902" t="s">
        <v>115</v>
      </c>
      <c r="B902">
        <v>2018</v>
      </c>
      <c r="C902" t="s">
        <v>114</v>
      </c>
      <c r="D902">
        <v>106990</v>
      </c>
      <c r="E902" s="31">
        <v>1318216892834</v>
      </c>
      <c r="F902" t="s">
        <v>1177</v>
      </c>
      <c r="G902">
        <v>324110</v>
      </c>
      <c r="H902" t="s">
        <v>1178</v>
      </c>
      <c r="I902" t="s">
        <v>1179</v>
      </c>
      <c r="J902" t="s">
        <v>1180</v>
      </c>
      <c r="K902" t="s">
        <v>163</v>
      </c>
      <c r="L902">
        <v>82609</v>
      </c>
      <c r="M902" s="3" t="str">
        <f t="shared" si="225"/>
        <v>89. PRODUCE THE CHEMICAL, 91. ON-SITE USE OF THE CHEMICAL, 92. SALE OR DISTRIBUTION OF THE CHEMICAL, 95. USED AS A REACTANT, 98. P103  INTERMEDIATES</v>
      </c>
      <c r="N902" s="3" t="s">
        <v>53</v>
      </c>
      <c r="O902" s="84" t="s">
        <v>1426</v>
      </c>
      <c r="P902">
        <v>1</v>
      </c>
      <c r="Q902">
        <v>0</v>
      </c>
      <c r="R902">
        <v>1</v>
      </c>
      <c r="S902" s="3" t="s">
        <v>1407</v>
      </c>
      <c r="T902" s="3" t="s">
        <v>1405</v>
      </c>
      <c r="U902" s="3" t="s">
        <v>1407</v>
      </c>
      <c r="V902" s="3" t="s">
        <v>1407</v>
      </c>
      <c r="W902" s="3" t="s">
        <v>1405</v>
      </c>
      <c r="X902" s="3" t="s">
        <v>1405</v>
      </c>
      <c r="Y902" s="3" t="s">
        <v>1407</v>
      </c>
      <c r="Z902" s="3" t="s">
        <v>1405</v>
      </c>
      <c r="AA902" s="3" t="s">
        <v>1405</v>
      </c>
      <c r="AB902" s="3" t="s">
        <v>1407</v>
      </c>
      <c r="AC902" s="3" t="s">
        <v>1405</v>
      </c>
      <c r="AD902" s="3" t="s">
        <v>1405</v>
      </c>
      <c r="AE902" s="3" t="s">
        <v>1405</v>
      </c>
      <c r="AF902" s="3" t="s">
        <v>1405</v>
      </c>
      <c r="AG902" s="3" t="s">
        <v>1405</v>
      </c>
      <c r="AH902" s="3" t="s">
        <v>1405</v>
      </c>
      <c r="AI902" s="3" t="s">
        <v>1405</v>
      </c>
      <c r="AJ902" s="3" t="s">
        <v>1405</v>
      </c>
      <c r="AK902" s="3" t="s">
        <v>1405</v>
      </c>
      <c r="AL902" s="3" t="s">
        <v>1405</v>
      </c>
      <c r="AM902" s="3" t="s">
        <v>1405</v>
      </c>
      <c r="AN902" s="3" t="s">
        <v>1405</v>
      </c>
      <c r="AO902" s="3" t="s">
        <v>1405</v>
      </c>
      <c r="AP902" s="3" t="s">
        <v>1405</v>
      </c>
      <c r="AQ902" s="3" t="s">
        <v>1405</v>
      </c>
      <c r="AR902" s="3" t="s">
        <v>1405</v>
      </c>
      <c r="AS902" s="3" t="s">
        <v>1405</v>
      </c>
      <c r="AT902" s="3" t="s">
        <v>1405</v>
      </c>
      <c r="AU902" s="3" t="s">
        <v>1405</v>
      </c>
      <c r="AV902" s="3" t="s">
        <v>1405</v>
      </c>
      <c r="AW902" s="3" t="s">
        <v>1405</v>
      </c>
      <c r="AX902" s="3" t="s">
        <v>1405</v>
      </c>
      <c r="AY902" s="3" t="s">
        <v>1405</v>
      </c>
      <c r="AZ902" s="3" t="s">
        <v>1405</v>
      </c>
      <c r="BA902" s="3" t="s">
        <v>1405</v>
      </c>
      <c r="BB902" s="3" t="s">
        <v>1405</v>
      </c>
      <c r="BC902" s="3" t="s">
        <v>1405</v>
      </c>
      <c r="BD902" s="3" t="s">
        <v>1405</v>
      </c>
      <c r="BE902" s="3" t="s">
        <v>1405</v>
      </c>
      <c r="BF902" s="3" t="s">
        <v>1405</v>
      </c>
      <c r="BG902" s="3" t="s">
        <v>1405</v>
      </c>
      <c r="BH902" s="3" t="s">
        <v>1405</v>
      </c>
      <c r="BI902" s="3" t="s">
        <v>1405</v>
      </c>
      <c r="BJ902" s="3" t="s">
        <v>1405</v>
      </c>
      <c r="BK902" s="3" t="s">
        <v>1405</v>
      </c>
      <c r="BL902" s="3" t="s">
        <v>1405</v>
      </c>
      <c r="BM902" s="3" t="s">
        <v>1405</v>
      </c>
      <c r="BN902" s="3" t="s">
        <v>1405</v>
      </c>
      <c r="BO902" s="3" t="s">
        <v>1405</v>
      </c>
      <c r="BP902" s="3" t="s">
        <v>1405</v>
      </c>
      <c r="BQ902" s="3" t="s">
        <v>1405</v>
      </c>
      <c r="BR902" s="3" t="s">
        <v>1405</v>
      </c>
      <c r="BS902" s="3" t="s">
        <v>1405</v>
      </c>
      <c r="BT902" s="3" t="s">
        <v>1405</v>
      </c>
      <c r="BU902" s="3" t="str">
        <f t="shared" si="220"/>
        <v>89. PRODUCE THE CHEMICAL</v>
      </c>
      <c r="BV902" s="3" t="str">
        <f t="shared" si="220"/>
        <v/>
      </c>
      <c r="BW902" s="3" t="str">
        <f t="shared" si="220"/>
        <v>91. ON-SITE USE OF THE CHEMICAL</v>
      </c>
      <c r="BX902" s="3" t="str">
        <f t="shared" si="220"/>
        <v>92. SALE OR DISTRIBUTION OF THE CHEMICAL</v>
      </c>
      <c r="BY902" s="3" t="str">
        <f t="shared" si="220"/>
        <v/>
      </c>
      <c r="BZ902" s="3" t="str">
        <f t="shared" si="219"/>
        <v/>
      </c>
      <c r="CA902" s="3" t="str">
        <f t="shared" si="219"/>
        <v>95. USED AS A REACTANT</v>
      </c>
      <c r="CB902" s="3" t="str">
        <f t="shared" si="219"/>
        <v/>
      </c>
      <c r="CC902" s="3" t="str">
        <f t="shared" si="219"/>
        <v/>
      </c>
      <c r="CD902" s="3" t="str">
        <f t="shared" si="219"/>
        <v>98. P103  INTERMEDIATES</v>
      </c>
      <c r="CE902" s="3" t="str">
        <f t="shared" si="219"/>
        <v/>
      </c>
      <c r="CF902" s="3" t="str">
        <f t="shared" si="219"/>
        <v/>
      </c>
      <c r="CG902" s="3" t="str">
        <f t="shared" si="219"/>
        <v/>
      </c>
      <c r="CH902" s="3" t="str">
        <f t="shared" si="219"/>
        <v/>
      </c>
      <c r="CI902" s="3" t="str">
        <f t="shared" si="219"/>
        <v/>
      </c>
      <c r="CJ902" s="3" t="str">
        <f t="shared" si="221"/>
        <v/>
      </c>
      <c r="CK902" s="3" t="str">
        <f t="shared" si="221"/>
        <v/>
      </c>
      <c r="CL902" s="3" t="str">
        <f t="shared" si="214"/>
        <v/>
      </c>
      <c r="CM902" s="3" t="str">
        <f t="shared" si="214"/>
        <v/>
      </c>
      <c r="CN902" s="3" t="str">
        <f t="shared" si="214"/>
        <v/>
      </c>
      <c r="CO902" s="3" t="str">
        <f t="shared" si="214"/>
        <v/>
      </c>
      <c r="CP902" s="3" t="str">
        <f t="shared" si="214"/>
        <v/>
      </c>
      <c r="CQ902" s="3" t="str">
        <f t="shared" si="214"/>
        <v/>
      </c>
      <c r="CR902" s="3" t="str">
        <f t="shared" si="218"/>
        <v/>
      </c>
      <c r="CS902" s="3" t="str">
        <f t="shared" si="218"/>
        <v/>
      </c>
      <c r="CT902" s="3" t="str">
        <f t="shared" si="218"/>
        <v/>
      </c>
      <c r="CU902" s="3" t="str">
        <f t="shared" si="218"/>
        <v/>
      </c>
      <c r="CV902" s="3" t="str">
        <f t="shared" si="218"/>
        <v/>
      </c>
      <c r="CW902" s="3" t="str">
        <f t="shared" si="218"/>
        <v/>
      </c>
      <c r="CX902" s="3" t="str">
        <f t="shared" si="218"/>
        <v/>
      </c>
      <c r="CY902" s="3" t="str">
        <f t="shared" si="218"/>
        <v/>
      </c>
      <c r="CZ902" s="3" t="str">
        <f t="shared" si="218"/>
        <v/>
      </c>
      <c r="DA902" s="3" t="str">
        <f t="shared" si="218"/>
        <v/>
      </c>
      <c r="DB902" s="3" t="str">
        <f t="shared" si="218"/>
        <v/>
      </c>
      <c r="DC902" s="3" t="str">
        <f t="shared" si="218"/>
        <v/>
      </c>
      <c r="DD902" s="3" t="str">
        <f t="shared" si="218"/>
        <v/>
      </c>
      <c r="DE902" s="3" t="str">
        <f t="shared" si="218"/>
        <v/>
      </c>
      <c r="DF902" s="3" t="str">
        <f t="shared" si="218"/>
        <v/>
      </c>
      <c r="DG902" s="3" t="str">
        <f t="shared" si="218"/>
        <v/>
      </c>
      <c r="DH902" s="3" t="str">
        <f t="shared" si="223"/>
        <v/>
      </c>
      <c r="DI902" s="3" t="str">
        <f t="shared" si="223"/>
        <v/>
      </c>
      <c r="DJ902" s="3" t="str">
        <f t="shared" si="223"/>
        <v/>
      </c>
      <c r="DK902" s="3" t="str">
        <f t="shared" si="222"/>
        <v/>
      </c>
      <c r="DL902" s="3" t="str">
        <f t="shared" si="222"/>
        <v/>
      </c>
      <c r="DM902" s="3" t="str">
        <f t="shared" si="222"/>
        <v/>
      </c>
      <c r="DN902" s="3" t="str">
        <f t="shared" si="216"/>
        <v/>
      </c>
      <c r="DO902" s="3" t="str">
        <f t="shared" si="216"/>
        <v/>
      </c>
      <c r="DP902" s="3" t="str">
        <f t="shared" si="216"/>
        <v/>
      </c>
      <c r="DQ902" s="3" t="str">
        <f t="shared" si="216"/>
        <v/>
      </c>
      <c r="DR902" s="3" t="str">
        <f t="shared" si="216"/>
        <v/>
      </c>
      <c r="DS902" s="3" t="str">
        <f t="shared" si="216"/>
        <v/>
      </c>
      <c r="DT902" s="3" t="str">
        <f t="shared" si="224"/>
        <v/>
      </c>
      <c r="DU902" s="3" t="str">
        <f t="shared" si="224"/>
        <v/>
      </c>
      <c r="DV902" s="3" t="str">
        <f t="shared" si="224"/>
        <v/>
      </c>
    </row>
    <row r="903" spans="1:126" ht="75">
      <c r="A903" t="s">
        <v>115</v>
      </c>
      <c r="B903">
        <v>2019</v>
      </c>
      <c r="C903" t="s">
        <v>114</v>
      </c>
      <c r="D903">
        <v>106990</v>
      </c>
      <c r="E903" s="31">
        <v>1319217947985</v>
      </c>
      <c r="F903" t="s">
        <v>1177</v>
      </c>
      <c r="G903">
        <v>324110</v>
      </c>
      <c r="H903" t="s">
        <v>1178</v>
      </c>
      <c r="I903" t="s">
        <v>1179</v>
      </c>
      <c r="J903" t="s">
        <v>1180</v>
      </c>
      <c r="K903" t="s">
        <v>163</v>
      </c>
      <c r="L903">
        <v>82609</v>
      </c>
      <c r="M903" s="3" t="str">
        <f t="shared" si="225"/>
        <v>89. PRODUCE THE CHEMICAL, 94. AS A MANUFACTURED IMPURITY</v>
      </c>
      <c r="N903" s="3" t="s">
        <v>53</v>
      </c>
      <c r="O903" s="84" t="s">
        <v>1426</v>
      </c>
      <c r="P903">
        <v>1</v>
      </c>
      <c r="Q903">
        <v>0.2</v>
      </c>
      <c r="R903">
        <v>1.2</v>
      </c>
      <c r="S903" s="3" t="s">
        <v>1407</v>
      </c>
      <c r="T903" s="3" t="s">
        <v>1405</v>
      </c>
      <c r="U903" s="3" t="s">
        <v>1405</v>
      </c>
      <c r="V903" s="3" t="s">
        <v>1405</v>
      </c>
      <c r="W903" s="3" t="s">
        <v>1405</v>
      </c>
      <c r="X903" s="3" t="s">
        <v>1407</v>
      </c>
      <c r="Y903" s="3" t="s">
        <v>1405</v>
      </c>
      <c r="Z903" s="3" t="s">
        <v>1405</v>
      </c>
      <c r="AA903" s="3" t="s">
        <v>1405</v>
      </c>
      <c r="AB903" s="3" t="s">
        <v>1405</v>
      </c>
      <c r="AC903" s="3" t="s">
        <v>1405</v>
      </c>
      <c r="AD903" s="3" t="s">
        <v>1405</v>
      </c>
      <c r="AE903" s="3" t="s">
        <v>1405</v>
      </c>
      <c r="AF903" s="3" t="s">
        <v>1405</v>
      </c>
      <c r="AG903" s="3" t="s">
        <v>1405</v>
      </c>
      <c r="AH903" s="3" t="s">
        <v>1405</v>
      </c>
      <c r="AI903" s="3" t="s">
        <v>1405</v>
      </c>
      <c r="AJ903" s="3" t="s">
        <v>1405</v>
      </c>
      <c r="AK903" s="3" t="s">
        <v>1405</v>
      </c>
      <c r="AL903" s="3" t="s">
        <v>1405</v>
      </c>
      <c r="AM903" s="3" t="s">
        <v>1405</v>
      </c>
      <c r="AN903" s="3" t="s">
        <v>1405</v>
      </c>
      <c r="AO903" s="3" t="s">
        <v>1405</v>
      </c>
      <c r="AP903" s="3" t="s">
        <v>1405</v>
      </c>
      <c r="AQ903" s="3" t="s">
        <v>1405</v>
      </c>
      <c r="AR903" s="3" t="s">
        <v>1405</v>
      </c>
      <c r="AS903" s="3" t="s">
        <v>1405</v>
      </c>
      <c r="AT903" s="3" t="s">
        <v>1405</v>
      </c>
      <c r="AU903" s="3" t="s">
        <v>1405</v>
      </c>
      <c r="AV903" s="3" t="s">
        <v>1405</v>
      </c>
      <c r="AW903" s="3" t="s">
        <v>1405</v>
      </c>
      <c r="AX903" s="3" t="s">
        <v>1405</v>
      </c>
      <c r="AY903" s="3" t="s">
        <v>1405</v>
      </c>
      <c r="AZ903" s="3" t="s">
        <v>1405</v>
      </c>
      <c r="BA903" s="3" t="s">
        <v>1405</v>
      </c>
      <c r="BB903" s="3" t="s">
        <v>1405</v>
      </c>
      <c r="BC903" s="3" t="s">
        <v>1405</v>
      </c>
      <c r="BD903" s="3" t="s">
        <v>1405</v>
      </c>
      <c r="BE903" s="3" t="s">
        <v>1405</v>
      </c>
      <c r="BF903" s="3" t="s">
        <v>1405</v>
      </c>
      <c r="BG903" s="3" t="s">
        <v>1405</v>
      </c>
      <c r="BH903" s="3" t="s">
        <v>1405</v>
      </c>
      <c r="BI903" s="3" t="s">
        <v>1405</v>
      </c>
      <c r="BJ903" s="3" t="s">
        <v>1405</v>
      </c>
      <c r="BK903" s="3" t="s">
        <v>1405</v>
      </c>
      <c r="BL903" s="3" t="s">
        <v>1405</v>
      </c>
      <c r="BM903" s="3" t="s">
        <v>1405</v>
      </c>
      <c r="BN903" s="3" t="s">
        <v>1405</v>
      </c>
      <c r="BO903" s="3" t="s">
        <v>1405</v>
      </c>
      <c r="BP903" s="3" t="s">
        <v>1405</v>
      </c>
      <c r="BQ903" s="3" t="s">
        <v>1405</v>
      </c>
      <c r="BR903" s="3" t="s">
        <v>1405</v>
      </c>
      <c r="BS903" s="3" t="s">
        <v>1405</v>
      </c>
      <c r="BT903" s="3" t="s">
        <v>1405</v>
      </c>
      <c r="BU903" s="3" t="str">
        <f t="shared" si="220"/>
        <v>89. PRODUCE THE CHEMICAL</v>
      </c>
      <c r="BV903" s="3" t="str">
        <f t="shared" si="220"/>
        <v/>
      </c>
      <c r="BW903" s="3" t="str">
        <f t="shared" si="220"/>
        <v/>
      </c>
      <c r="BX903" s="3" t="str">
        <f t="shared" si="220"/>
        <v/>
      </c>
      <c r="BY903" s="3" t="str">
        <f t="shared" si="220"/>
        <v/>
      </c>
      <c r="BZ903" s="3" t="str">
        <f t="shared" si="219"/>
        <v>94. AS A MANUFACTURED IMPURITY</v>
      </c>
      <c r="CA903" s="3" t="str">
        <f t="shared" si="219"/>
        <v/>
      </c>
      <c r="CB903" s="3" t="str">
        <f t="shared" si="219"/>
        <v/>
      </c>
      <c r="CC903" s="3" t="str">
        <f t="shared" si="219"/>
        <v/>
      </c>
      <c r="CD903" s="3" t="str">
        <f t="shared" si="219"/>
        <v/>
      </c>
      <c r="CE903" s="3" t="str">
        <f t="shared" si="219"/>
        <v/>
      </c>
      <c r="CF903" s="3" t="str">
        <f t="shared" si="219"/>
        <v/>
      </c>
      <c r="CG903" s="3" t="str">
        <f t="shared" si="219"/>
        <v/>
      </c>
      <c r="CH903" s="3" t="str">
        <f t="shared" si="219"/>
        <v/>
      </c>
      <c r="CI903" s="3" t="str">
        <f t="shared" si="219"/>
        <v/>
      </c>
      <c r="CJ903" s="3" t="str">
        <f t="shared" si="221"/>
        <v/>
      </c>
      <c r="CK903" s="3" t="str">
        <f t="shared" si="221"/>
        <v/>
      </c>
      <c r="CL903" s="3" t="str">
        <f t="shared" si="214"/>
        <v/>
      </c>
      <c r="CM903" s="3" t="str">
        <f t="shared" si="214"/>
        <v/>
      </c>
      <c r="CN903" s="3" t="str">
        <f t="shared" si="214"/>
        <v/>
      </c>
      <c r="CO903" s="3" t="str">
        <f t="shared" si="214"/>
        <v/>
      </c>
      <c r="CP903" s="3" t="str">
        <f t="shared" si="214"/>
        <v/>
      </c>
      <c r="CQ903" s="3" t="str">
        <f t="shared" si="214"/>
        <v/>
      </c>
      <c r="CR903" s="3" t="str">
        <f t="shared" si="218"/>
        <v/>
      </c>
      <c r="CS903" s="3" t="str">
        <f t="shared" si="218"/>
        <v/>
      </c>
      <c r="CT903" s="3" t="str">
        <f t="shared" si="218"/>
        <v/>
      </c>
      <c r="CU903" s="3" t="str">
        <f t="shared" si="218"/>
        <v/>
      </c>
      <c r="CV903" s="3" t="str">
        <f t="shared" si="218"/>
        <v/>
      </c>
      <c r="CW903" s="3" t="str">
        <f t="shared" si="218"/>
        <v/>
      </c>
      <c r="CX903" s="3" t="str">
        <f t="shared" si="218"/>
        <v/>
      </c>
      <c r="CY903" s="3" t="str">
        <f t="shared" si="218"/>
        <v/>
      </c>
      <c r="CZ903" s="3" t="str">
        <f t="shared" si="218"/>
        <v/>
      </c>
      <c r="DA903" s="3" t="str">
        <f t="shared" si="218"/>
        <v/>
      </c>
      <c r="DB903" s="3" t="str">
        <f t="shared" si="218"/>
        <v/>
      </c>
      <c r="DC903" s="3" t="str">
        <f t="shared" si="218"/>
        <v/>
      </c>
      <c r="DD903" s="3" t="str">
        <f t="shared" si="218"/>
        <v/>
      </c>
      <c r="DE903" s="3" t="str">
        <f t="shared" si="218"/>
        <v/>
      </c>
      <c r="DF903" s="3" t="str">
        <f t="shared" si="218"/>
        <v/>
      </c>
      <c r="DG903" s="3" t="str">
        <f t="shared" si="218"/>
        <v/>
      </c>
      <c r="DH903" s="3" t="str">
        <f t="shared" si="223"/>
        <v/>
      </c>
      <c r="DI903" s="3" t="str">
        <f t="shared" si="223"/>
        <v/>
      </c>
      <c r="DJ903" s="3" t="str">
        <f t="shared" si="223"/>
        <v/>
      </c>
      <c r="DK903" s="3" t="str">
        <f t="shared" si="222"/>
        <v/>
      </c>
      <c r="DL903" s="3" t="str">
        <f t="shared" si="222"/>
        <v/>
      </c>
      <c r="DM903" s="3" t="str">
        <f t="shared" si="222"/>
        <v/>
      </c>
      <c r="DN903" s="3" t="str">
        <f t="shared" si="216"/>
        <v/>
      </c>
      <c r="DO903" s="3" t="str">
        <f t="shared" si="216"/>
        <v/>
      </c>
      <c r="DP903" s="3" t="str">
        <f t="shared" si="216"/>
        <v/>
      </c>
      <c r="DQ903" s="3" t="str">
        <f t="shared" si="216"/>
        <v/>
      </c>
      <c r="DR903" s="3" t="str">
        <f t="shared" si="216"/>
        <v/>
      </c>
      <c r="DS903" s="3" t="str">
        <f t="shared" si="216"/>
        <v/>
      </c>
      <c r="DT903" s="3" t="str">
        <f t="shared" si="224"/>
        <v/>
      </c>
      <c r="DU903" s="3" t="str">
        <f t="shared" si="224"/>
        <v/>
      </c>
      <c r="DV903" s="3" t="str">
        <f t="shared" si="224"/>
        <v/>
      </c>
    </row>
    <row r="904" spans="1:126" ht="105">
      <c r="A904" t="s">
        <v>115</v>
      </c>
      <c r="B904">
        <v>2020</v>
      </c>
      <c r="C904" t="s">
        <v>114</v>
      </c>
      <c r="D904">
        <v>106990</v>
      </c>
      <c r="E904" s="31">
        <v>1320218758340</v>
      </c>
      <c r="F904" t="s">
        <v>1177</v>
      </c>
      <c r="G904">
        <v>324110</v>
      </c>
      <c r="H904" t="s">
        <v>1178</v>
      </c>
      <c r="I904" t="s">
        <v>1179</v>
      </c>
      <c r="J904" t="s">
        <v>1180</v>
      </c>
      <c r="K904" t="s">
        <v>163</v>
      </c>
      <c r="L904">
        <v>82609</v>
      </c>
      <c r="M904" s="3" t="str">
        <f t="shared" si="225"/>
        <v>89. PRODUCE THE CHEMICAL, 92. SALE OR DISTRIBUTION OF THE CHEMICAL, 116. AS A PROCESS IMPURITY</v>
      </c>
      <c r="N904" s="3" t="s">
        <v>53</v>
      </c>
      <c r="O904" s="84" t="s">
        <v>1426</v>
      </c>
      <c r="P904">
        <v>1</v>
      </c>
      <c r="Q904">
        <v>0.2</v>
      </c>
      <c r="R904">
        <v>1.2</v>
      </c>
      <c r="S904" s="3" t="s">
        <v>1407</v>
      </c>
      <c r="T904" s="3" t="s">
        <v>1405</v>
      </c>
      <c r="U904" s="3" t="s">
        <v>1405</v>
      </c>
      <c r="V904" s="3" t="s">
        <v>1407</v>
      </c>
      <c r="W904" s="3" t="s">
        <v>1405</v>
      </c>
      <c r="X904" s="3" t="s">
        <v>1405</v>
      </c>
      <c r="Y904" s="3" t="s">
        <v>1405</v>
      </c>
      <c r="Z904" s="3" t="s">
        <v>1405</v>
      </c>
      <c r="AA904" s="3" t="s">
        <v>1405</v>
      </c>
      <c r="AB904" s="3" t="s">
        <v>1405</v>
      </c>
      <c r="AC904" s="3" t="s">
        <v>1405</v>
      </c>
      <c r="AD904" s="3" t="s">
        <v>1405</v>
      </c>
      <c r="AE904" s="3" t="s">
        <v>1405</v>
      </c>
      <c r="AF904" s="3" t="s">
        <v>1405</v>
      </c>
      <c r="AG904" s="3" t="s">
        <v>1405</v>
      </c>
      <c r="AH904" s="3" t="s">
        <v>1405</v>
      </c>
      <c r="AI904" s="3" t="s">
        <v>1405</v>
      </c>
      <c r="AJ904" s="3" t="s">
        <v>1405</v>
      </c>
      <c r="AK904" s="3" t="s">
        <v>1405</v>
      </c>
      <c r="AL904" s="3" t="s">
        <v>1405</v>
      </c>
      <c r="AM904" s="3" t="s">
        <v>1405</v>
      </c>
      <c r="AN904" s="3" t="s">
        <v>1405</v>
      </c>
      <c r="AO904" s="3" t="s">
        <v>1405</v>
      </c>
      <c r="AP904" s="3" t="s">
        <v>1405</v>
      </c>
      <c r="AQ904" s="3" t="s">
        <v>1405</v>
      </c>
      <c r="AR904" s="3" t="s">
        <v>1405</v>
      </c>
      <c r="AS904" s="3" t="s">
        <v>1405</v>
      </c>
      <c r="AT904" s="3" t="s">
        <v>1407</v>
      </c>
      <c r="AU904" s="3" t="s">
        <v>1405</v>
      </c>
      <c r="AV904" s="3" t="s">
        <v>1405</v>
      </c>
      <c r="AW904" s="3" t="s">
        <v>1405</v>
      </c>
      <c r="AX904" s="3" t="s">
        <v>1405</v>
      </c>
      <c r="AY904" s="3" t="s">
        <v>1405</v>
      </c>
      <c r="AZ904" s="3" t="s">
        <v>1405</v>
      </c>
      <c r="BA904" s="3" t="s">
        <v>1405</v>
      </c>
      <c r="BB904" s="3" t="s">
        <v>1405</v>
      </c>
      <c r="BC904" s="3" t="s">
        <v>1405</v>
      </c>
      <c r="BD904" s="3" t="s">
        <v>1405</v>
      </c>
      <c r="BE904" s="3" t="s">
        <v>1405</v>
      </c>
      <c r="BF904" s="3" t="s">
        <v>1405</v>
      </c>
      <c r="BG904" s="3" t="s">
        <v>1405</v>
      </c>
      <c r="BH904" s="3" t="s">
        <v>1405</v>
      </c>
      <c r="BI904" s="3" t="s">
        <v>1405</v>
      </c>
      <c r="BJ904" s="3" t="s">
        <v>1405</v>
      </c>
      <c r="BK904" s="3" t="s">
        <v>1405</v>
      </c>
      <c r="BL904" s="3" t="s">
        <v>1405</v>
      </c>
      <c r="BM904" s="3" t="s">
        <v>1405</v>
      </c>
      <c r="BN904" s="3" t="s">
        <v>1405</v>
      </c>
      <c r="BO904" s="3" t="s">
        <v>1405</v>
      </c>
      <c r="BP904" s="3" t="s">
        <v>1405</v>
      </c>
      <c r="BQ904" s="3" t="s">
        <v>1405</v>
      </c>
      <c r="BR904" s="3" t="s">
        <v>1405</v>
      </c>
      <c r="BS904" s="3" t="s">
        <v>1405</v>
      </c>
      <c r="BT904" s="3" t="s">
        <v>1405</v>
      </c>
      <c r="BU904" s="3" t="str">
        <f t="shared" si="220"/>
        <v>89. PRODUCE THE CHEMICAL</v>
      </c>
      <c r="BV904" s="3" t="str">
        <f t="shared" si="220"/>
        <v/>
      </c>
      <c r="BW904" s="3" t="str">
        <f t="shared" si="220"/>
        <v/>
      </c>
      <c r="BX904" s="3" t="str">
        <f t="shared" si="220"/>
        <v>92. SALE OR DISTRIBUTION OF THE CHEMICAL</v>
      </c>
      <c r="BY904" s="3" t="str">
        <f t="shared" si="220"/>
        <v/>
      </c>
      <c r="BZ904" s="3" t="str">
        <f t="shared" si="219"/>
        <v/>
      </c>
      <c r="CA904" s="3" t="str">
        <f t="shared" si="219"/>
        <v/>
      </c>
      <c r="CB904" s="3" t="str">
        <f t="shared" si="219"/>
        <v/>
      </c>
      <c r="CC904" s="3" t="str">
        <f t="shared" si="219"/>
        <v/>
      </c>
      <c r="CD904" s="3" t="str">
        <f t="shared" si="219"/>
        <v/>
      </c>
      <c r="CE904" s="3" t="str">
        <f t="shared" si="219"/>
        <v/>
      </c>
      <c r="CF904" s="3" t="str">
        <f t="shared" si="219"/>
        <v/>
      </c>
      <c r="CG904" s="3" t="str">
        <f t="shared" si="219"/>
        <v/>
      </c>
      <c r="CH904" s="3" t="str">
        <f t="shared" si="219"/>
        <v/>
      </c>
      <c r="CI904" s="3" t="str">
        <f t="shared" si="219"/>
        <v/>
      </c>
      <c r="CJ904" s="3" t="str">
        <f t="shared" si="221"/>
        <v/>
      </c>
      <c r="CK904" s="3" t="str">
        <f t="shared" si="221"/>
        <v/>
      </c>
      <c r="CL904" s="3" t="str">
        <f t="shared" si="214"/>
        <v/>
      </c>
      <c r="CM904" s="3" t="str">
        <f t="shared" si="214"/>
        <v/>
      </c>
      <c r="CN904" s="3" t="str">
        <f t="shared" si="214"/>
        <v/>
      </c>
      <c r="CO904" s="3" t="str">
        <f t="shared" si="214"/>
        <v/>
      </c>
      <c r="CP904" s="3" t="str">
        <f t="shared" si="214"/>
        <v/>
      </c>
      <c r="CQ904" s="3" t="str">
        <f t="shared" si="214"/>
        <v/>
      </c>
      <c r="CR904" s="3" t="str">
        <f t="shared" si="218"/>
        <v/>
      </c>
      <c r="CS904" s="3" t="str">
        <f t="shared" si="218"/>
        <v/>
      </c>
      <c r="CT904" s="3" t="str">
        <f t="shared" si="218"/>
        <v/>
      </c>
      <c r="CU904" s="3" t="str">
        <f t="shared" si="218"/>
        <v/>
      </c>
      <c r="CV904" s="3" t="str">
        <f t="shared" si="218"/>
        <v>116. AS A PROCESS IMPURITY</v>
      </c>
      <c r="CW904" s="3" t="str">
        <f t="shared" si="218"/>
        <v/>
      </c>
      <c r="CX904" s="3" t="str">
        <f t="shared" si="218"/>
        <v/>
      </c>
      <c r="CY904" s="3" t="str">
        <f t="shared" si="218"/>
        <v/>
      </c>
      <c r="CZ904" s="3" t="str">
        <f t="shared" si="218"/>
        <v/>
      </c>
      <c r="DA904" s="3" t="str">
        <f t="shared" si="218"/>
        <v/>
      </c>
      <c r="DB904" s="3" t="str">
        <f t="shared" si="218"/>
        <v/>
      </c>
      <c r="DC904" s="3" t="str">
        <f t="shared" si="218"/>
        <v/>
      </c>
      <c r="DD904" s="3" t="str">
        <f t="shared" si="218"/>
        <v/>
      </c>
      <c r="DE904" s="3" t="str">
        <f t="shared" si="218"/>
        <v/>
      </c>
      <c r="DF904" s="3" t="str">
        <f t="shared" si="218"/>
        <v/>
      </c>
      <c r="DG904" s="3" t="str">
        <f t="shared" si="218"/>
        <v/>
      </c>
      <c r="DH904" s="3" t="str">
        <f t="shared" si="223"/>
        <v/>
      </c>
      <c r="DI904" s="3" t="str">
        <f t="shared" si="223"/>
        <v/>
      </c>
      <c r="DJ904" s="3" t="str">
        <f t="shared" si="223"/>
        <v/>
      </c>
      <c r="DK904" s="3" t="str">
        <f t="shared" si="222"/>
        <v/>
      </c>
      <c r="DL904" s="3" t="str">
        <f t="shared" si="222"/>
        <v/>
      </c>
      <c r="DM904" s="3" t="str">
        <f t="shared" si="222"/>
        <v/>
      </c>
      <c r="DN904" s="3" t="str">
        <f t="shared" si="216"/>
        <v/>
      </c>
      <c r="DO904" s="3" t="str">
        <f t="shared" si="216"/>
        <v/>
      </c>
      <c r="DP904" s="3" t="str">
        <f t="shared" si="216"/>
        <v/>
      </c>
      <c r="DQ904" s="3" t="str">
        <f t="shared" si="216"/>
        <v/>
      </c>
      <c r="DR904" s="3" t="str">
        <f t="shared" si="216"/>
        <v/>
      </c>
      <c r="DS904" s="3" t="str">
        <f t="shared" si="216"/>
        <v/>
      </c>
      <c r="DT904" s="3" t="str">
        <f t="shared" si="224"/>
        <v/>
      </c>
      <c r="DU904" s="3" t="str">
        <f t="shared" si="224"/>
        <v/>
      </c>
      <c r="DV904" s="3" t="str">
        <f t="shared" si="224"/>
        <v/>
      </c>
    </row>
    <row r="905" spans="1:126" ht="75">
      <c r="A905" t="s">
        <v>115</v>
      </c>
      <c r="B905">
        <v>2021</v>
      </c>
      <c r="C905" t="s">
        <v>114</v>
      </c>
      <c r="D905">
        <v>106990</v>
      </c>
      <c r="E905" s="31">
        <v>1321219853254</v>
      </c>
      <c r="F905" t="s">
        <v>1177</v>
      </c>
      <c r="G905">
        <v>324110</v>
      </c>
      <c r="H905" t="s">
        <v>1178</v>
      </c>
      <c r="I905" t="s">
        <v>1179</v>
      </c>
      <c r="J905" t="s">
        <v>1180</v>
      </c>
      <c r="K905" t="s">
        <v>163</v>
      </c>
      <c r="L905">
        <v>82609</v>
      </c>
      <c r="M905" s="3" t="str">
        <f t="shared" si="225"/>
        <v>89. PRODUCE THE CHEMICAL, 94. AS A MANUFACTURED IMPURITY, 116. AS A PROCESS IMPURITY</v>
      </c>
      <c r="N905" s="3" t="s">
        <v>53</v>
      </c>
      <c r="O905" s="84" t="s">
        <v>1426</v>
      </c>
      <c r="P905">
        <v>0.5</v>
      </c>
      <c r="Q905">
        <v>0.1</v>
      </c>
      <c r="R905">
        <v>0.6</v>
      </c>
      <c r="S905" s="3" t="s">
        <v>1407</v>
      </c>
      <c r="T905" s="3" t="s">
        <v>1405</v>
      </c>
      <c r="U905" s="3" t="s">
        <v>1405</v>
      </c>
      <c r="V905" s="3" t="s">
        <v>1405</v>
      </c>
      <c r="W905" s="3" t="s">
        <v>1405</v>
      </c>
      <c r="X905" s="3" t="s">
        <v>1407</v>
      </c>
      <c r="Y905" s="3" t="s">
        <v>1405</v>
      </c>
      <c r="Z905" s="3" t="s">
        <v>1405</v>
      </c>
      <c r="AA905" s="3" t="s">
        <v>1405</v>
      </c>
      <c r="AB905" s="3" t="s">
        <v>1405</v>
      </c>
      <c r="AC905" s="3" t="s">
        <v>1405</v>
      </c>
      <c r="AD905" s="3" t="s">
        <v>1405</v>
      </c>
      <c r="AE905" s="3" t="s">
        <v>1405</v>
      </c>
      <c r="AF905" s="3" t="s">
        <v>1405</v>
      </c>
      <c r="AG905" s="3" t="s">
        <v>1405</v>
      </c>
      <c r="AH905" s="3" t="s">
        <v>1405</v>
      </c>
      <c r="AI905" s="3" t="s">
        <v>1405</v>
      </c>
      <c r="AJ905" s="3" t="s">
        <v>1405</v>
      </c>
      <c r="AK905" s="3" t="s">
        <v>1405</v>
      </c>
      <c r="AL905" s="3" t="s">
        <v>1405</v>
      </c>
      <c r="AM905" s="3" t="s">
        <v>1405</v>
      </c>
      <c r="AN905" s="3" t="s">
        <v>1405</v>
      </c>
      <c r="AO905" s="3" t="s">
        <v>1405</v>
      </c>
      <c r="AP905" s="3" t="s">
        <v>1405</v>
      </c>
      <c r="AQ905" s="3" t="s">
        <v>1405</v>
      </c>
      <c r="AR905" s="3" t="s">
        <v>1405</v>
      </c>
      <c r="AS905" s="3" t="s">
        <v>1405</v>
      </c>
      <c r="AT905" s="3" t="s">
        <v>1407</v>
      </c>
      <c r="AU905" s="3" t="s">
        <v>1405</v>
      </c>
      <c r="AV905" s="3" t="s">
        <v>1405</v>
      </c>
      <c r="AW905" s="3" t="s">
        <v>1405</v>
      </c>
      <c r="AX905" s="3" t="s">
        <v>1405</v>
      </c>
      <c r="AY905" s="3" t="s">
        <v>1405</v>
      </c>
      <c r="AZ905" s="3" t="s">
        <v>1405</v>
      </c>
      <c r="BA905" s="3" t="s">
        <v>1405</v>
      </c>
      <c r="BB905" s="3" t="s">
        <v>1405</v>
      </c>
      <c r="BC905" s="3" t="s">
        <v>1405</v>
      </c>
      <c r="BD905" s="3" t="s">
        <v>1405</v>
      </c>
      <c r="BE905" s="3" t="s">
        <v>1405</v>
      </c>
      <c r="BF905" s="3" t="s">
        <v>1405</v>
      </c>
      <c r="BG905" s="3" t="s">
        <v>1405</v>
      </c>
      <c r="BH905" s="3" t="s">
        <v>1405</v>
      </c>
      <c r="BI905" s="3" t="s">
        <v>1405</v>
      </c>
      <c r="BJ905" s="3" t="s">
        <v>1405</v>
      </c>
      <c r="BK905" s="3" t="s">
        <v>1405</v>
      </c>
      <c r="BL905" s="3" t="s">
        <v>1405</v>
      </c>
      <c r="BM905" s="3" t="s">
        <v>1405</v>
      </c>
      <c r="BN905" s="3" t="s">
        <v>1405</v>
      </c>
      <c r="BO905" s="3" t="s">
        <v>1405</v>
      </c>
      <c r="BP905" s="3" t="s">
        <v>1405</v>
      </c>
      <c r="BQ905" s="3" t="s">
        <v>1405</v>
      </c>
      <c r="BR905" s="3" t="s">
        <v>1405</v>
      </c>
      <c r="BS905" s="3" t="s">
        <v>1405</v>
      </c>
      <c r="BT905" s="3" t="s">
        <v>1405</v>
      </c>
      <c r="BU905" s="3" t="str">
        <f t="shared" si="220"/>
        <v>89. PRODUCE THE CHEMICAL</v>
      </c>
      <c r="BV905" s="3" t="str">
        <f t="shared" si="220"/>
        <v/>
      </c>
      <c r="BW905" s="3" t="str">
        <f t="shared" si="220"/>
        <v/>
      </c>
      <c r="BX905" s="3" t="str">
        <f t="shared" si="220"/>
        <v/>
      </c>
      <c r="BY905" s="3" t="str">
        <f t="shared" si="220"/>
        <v/>
      </c>
      <c r="BZ905" s="3" t="str">
        <f t="shared" si="219"/>
        <v>94. AS A MANUFACTURED IMPURITY</v>
      </c>
      <c r="CA905" s="3" t="str">
        <f t="shared" si="219"/>
        <v/>
      </c>
      <c r="CB905" s="3" t="str">
        <f t="shared" si="219"/>
        <v/>
      </c>
      <c r="CC905" s="3" t="str">
        <f t="shared" si="219"/>
        <v/>
      </c>
      <c r="CD905" s="3" t="str">
        <f t="shared" si="219"/>
        <v/>
      </c>
      <c r="CE905" s="3" t="str">
        <f t="shared" si="219"/>
        <v/>
      </c>
      <c r="CF905" s="3" t="str">
        <f t="shared" si="219"/>
        <v/>
      </c>
      <c r="CG905" s="3" t="str">
        <f t="shared" si="219"/>
        <v/>
      </c>
      <c r="CH905" s="3" t="str">
        <f t="shared" si="219"/>
        <v/>
      </c>
      <c r="CI905" s="3" t="str">
        <f t="shared" si="219"/>
        <v/>
      </c>
      <c r="CJ905" s="3" t="str">
        <f t="shared" si="221"/>
        <v/>
      </c>
      <c r="CK905" s="3" t="str">
        <f t="shared" si="221"/>
        <v/>
      </c>
      <c r="CL905" s="3" t="str">
        <f t="shared" si="214"/>
        <v/>
      </c>
      <c r="CM905" s="3" t="str">
        <f t="shared" si="214"/>
        <v/>
      </c>
      <c r="CN905" s="3" t="str">
        <f t="shared" si="214"/>
        <v/>
      </c>
      <c r="CO905" s="3" t="str">
        <f t="shared" si="214"/>
        <v/>
      </c>
      <c r="CP905" s="3" t="str">
        <f t="shared" si="214"/>
        <v/>
      </c>
      <c r="CQ905" s="3" t="str">
        <f t="shared" si="214"/>
        <v/>
      </c>
      <c r="CR905" s="3" t="str">
        <f t="shared" si="218"/>
        <v/>
      </c>
      <c r="CS905" s="3" t="str">
        <f t="shared" si="218"/>
        <v/>
      </c>
      <c r="CT905" s="3" t="str">
        <f t="shared" si="218"/>
        <v/>
      </c>
      <c r="CU905" s="3" t="str">
        <f t="shared" si="218"/>
        <v/>
      </c>
      <c r="CV905" s="3" t="str">
        <f t="shared" si="218"/>
        <v>116. AS A PROCESS IMPURITY</v>
      </c>
      <c r="CW905" s="3" t="str">
        <f t="shared" ref="CW905:DG928" si="226">IF(AU905="Yes", CW$1,"")</f>
        <v/>
      </c>
      <c r="CX905" s="3" t="str">
        <f t="shared" si="226"/>
        <v/>
      </c>
      <c r="CY905" s="3" t="str">
        <f t="shared" si="226"/>
        <v/>
      </c>
      <c r="CZ905" s="3" t="str">
        <f t="shared" si="226"/>
        <v/>
      </c>
      <c r="DA905" s="3" t="str">
        <f t="shared" si="226"/>
        <v/>
      </c>
      <c r="DB905" s="3" t="str">
        <f t="shared" si="226"/>
        <v/>
      </c>
      <c r="DC905" s="3" t="str">
        <f t="shared" si="226"/>
        <v/>
      </c>
      <c r="DD905" s="3" t="str">
        <f t="shared" si="226"/>
        <v/>
      </c>
      <c r="DE905" s="3" t="str">
        <f t="shared" si="226"/>
        <v/>
      </c>
      <c r="DF905" s="3" t="str">
        <f t="shared" si="226"/>
        <v/>
      </c>
      <c r="DG905" s="3" t="str">
        <f t="shared" si="226"/>
        <v/>
      </c>
      <c r="DH905" s="3" t="str">
        <f t="shared" si="223"/>
        <v/>
      </c>
      <c r="DI905" s="3" t="str">
        <f t="shared" si="223"/>
        <v/>
      </c>
      <c r="DJ905" s="3" t="str">
        <f t="shared" si="223"/>
        <v/>
      </c>
      <c r="DK905" s="3" t="str">
        <f t="shared" si="222"/>
        <v/>
      </c>
      <c r="DL905" s="3" t="str">
        <f t="shared" si="222"/>
        <v/>
      </c>
      <c r="DM905" s="3" t="str">
        <f t="shared" si="222"/>
        <v/>
      </c>
      <c r="DN905" s="3" t="str">
        <f t="shared" si="216"/>
        <v/>
      </c>
      <c r="DO905" s="3" t="str">
        <f t="shared" si="216"/>
        <v/>
      </c>
      <c r="DP905" s="3" t="str">
        <f t="shared" si="216"/>
        <v/>
      </c>
      <c r="DQ905" s="3" t="str">
        <f t="shared" si="216"/>
        <v/>
      </c>
      <c r="DR905" s="3" t="str">
        <f t="shared" si="216"/>
        <v/>
      </c>
      <c r="DS905" s="3" t="str">
        <f t="shared" si="216"/>
        <v/>
      </c>
      <c r="DT905" s="3" t="str">
        <f t="shared" si="224"/>
        <v/>
      </c>
      <c r="DU905" s="3" t="str">
        <f t="shared" si="224"/>
        <v/>
      </c>
      <c r="DV905" s="3" t="str">
        <f t="shared" si="224"/>
        <v/>
      </c>
    </row>
    <row r="906" spans="1:126" ht="60">
      <c r="A906" t="s">
        <v>115</v>
      </c>
      <c r="B906">
        <v>2016</v>
      </c>
      <c r="C906" t="s">
        <v>114</v>
      </c>
      <c r="D906">
        <v>106990</v>
      </c>
      <c r="E906" s="31">
        <v>1316215607730</v>
      </c>
      <c r="F906" t="s">
        <v>1186</v>
      </c>
      <c r="G906">
        <v>324110</v>
      </c>
      <c r="H906" t="s">
        <v>1187</v>
      </c>
      <c r="I906" t="s">
        <v>1188</v>
      </c>
      <c r="J906" t="s">
        <v>1189</v>
      </c>
      <c r="K906" t="s">
        <v>163</v>
      </c>
      <c r="L906">
        <v>82334</v>
      </c>
      <c r="M906" s="3" t="str">
        <f t="shared" si="225"/>
        <v>89. PRODUCE THE CHEMICAL, 91. ON-SITE USE OF THE CHEMICAL, 92. SALE OR DISTRIBUTION OF THE CHEMICAL, 95. USED AS A REACTANT</v>
      </c>
      <c r="N906" s="3" t="s">
        <v>53</v>
      </c>
      <c r="O906" s="84" t="s">
        <v>1426</v>
      </c>
      <c r="P906">
        <v>4</v>
      </c>
      <c r="Q906">
        <v>48</v>
      </c>
      <c r="R906">
        <v>52</v>
      </c>
      <c r="S906" s="3" t="s">
        <v>1407</v>
      </c>
      <c r="T906" s="3" t="s">
        <v>1405</v>
      </c>
      <c r="U906" s="3" t="s">
        <v>1407</v>
      </c>
      <c r="V906" s="3" t="s">
        <v>1407</v>
      </c>
      <c r="W906" s="3" t="s">
        <v>1405</v>
      </c>
      <c r="X906" s="3" t="s">
        <v>1405</v>
      </c>
      <c r="Y906" s="3" t="s">
        <v>1407</v>
      </c>
      <c r="AE906" s="3" t="s">
        <v>1405</v>
      </c>
      <c r="AR906" s="3" t="s">
        <v>1405</v>
      </c>
      <c r="AS906" s="3" t="s">
        <v>1405</v>
      </c>
      <c r="AT906" s="3" t="s">
        <v>1405</v>
      </c>
      <c r="AV906" s="3" t="s">
        <v>1405</v>
      </c>
      <c r="BD906" s="3" t="s">
        <v>1405</v>
      </c>
      <c r="BK906" s="3" t="s">
        <v>1405</v>
      </c>
      <c r="BU906" s="3" t="str">
        <f t="shared" si="220"/>
        <v>89. PRODUCE THE CHEMICAL</v>
      </c>
      <c r="BV906" s="3" t="str">
        <f t="shared" si="220"/>
        <v/>
      </c>
      <c r="BW906" s="3" t="str">
        <f t="shared" si="220"/>
        <v>91. ON-SITE USE OF THE CHEMICAL</v>
      </c>
      <c r="BX906" s="3" t="str">
        <f t="shared" si="220"/>
        <v>92. SALE OR DISTRIBUTION OF THE CHEMICAL</v>
      </c>
      <c r="BY906" s="3" t="str">
        <f t="shared" si="220"/>
        <v/>
      </c>
      <c r="BZ906" s="3" t="str">
        <f t="shared" si="219"/>
        <v/>
      </c>
      <c r="CA906" s="3" t="str">
        <f t="shared" si="219"/>
        <v>95. USED AS A REACTANT</v>
      </c>
      <c r="CB906" s="3" t="str">
        <f t="shared" si="219"/>
        <v/>
      </c>
      <c r="CC906" s="3" t="str">
        <f t="shared" si="219"/>
        <v/>
      </c>
      <c r="CD906" s="3" t="str">
        <f t="shared" si="219"/>
        <v/>
      </c>
      <c r="CE906" s="3" t="str">
        <f t="shared" si="219"/>
        <v/>
      </c>
      <c r="CF906" s="3" t="str">
        <f t="shared" si="219"/>
        <v/>
      </c>
      <c r="CG906" s="3" t="str">
        <f t="shared" si="219"/>
        <v/>
      </c>
      <c r="CH906" s="3" t="str">
        <f t="shared" si="219"/>
        <v/>
      </c>
      <c r="CI906" s="3" t="str">
        <f t="shared" si="219"/>
        <v/>
      </c>
      <c r="CJ906" s="3" t="str">
        <f t="shared" si="221"/>
        <v/>
      </c>
      <c r="CK906" s="3" t="str">
        <f t="shared" si="221"/>
        <v/>
      </c>
      <c r="CL906" s="3" t="str">
        <f t="shared" si="214"/>
        <v/>
      </c>
      <c r="CM906" s="3" t="str">
        <f t="shared" si="214"/>
        <v/>
      </c>
      <c r="CN906" s="3" t="str">
        <f t="shared" si="214"/>
        <v/>
      </c>
      <c r="CO906" s="3" t="str">
        <f t="shared" si="214"/>
        <v/>
      </c>
      <c r="CP906" s="3" t="str">
        <f t="shared" si="214"/>
        <v/>
      </c>
      <c r="CQ906" s="3" t="str">
        <f t="shared" si="214"/>
        <v/>
      </c>
      <c r="CR906" s="3" t="str">
        <f t="shared" si="214"/>
        <v/>
      </c>
      <c r="CS906" s="3" t="str">
        <f t="shared" si="214"/>
        <v/>
      </c>
      <c r="CT906" s="3" t="str">
        <f t="shared" si="214"/>
        <v/>
      </c>
      <c r="CU906" s="3" t="str">
        <f t="shared" si="214"/>
        <v/>
      </c>
      <c r="CV906" s="3" t="str">
        <f t="shared" si="214"/>
        <v/>
      </c>
      <c r="CW906" s="3" t="str">
        <f t="shared" si="226"/>
        <v/>
      </c>
      <c r="CX906" s="3" t="str">
        <f t="shared" si="226"/>
        <v/>
      </c>
      <c r="CY906" s="3" t="str">
        <f t="shared" si="226"/>
        <v/>
      </c>
      <c r="CZ906" s="3" t="str">
        <f t="shared" si="226"/>
        <v/>
      </c>
      <c r="DA906" s="3" t="str">
        <f t="shared" si="226"/>
        <v/>
      </c>
      <c r="DB906" s="3" t="str">
        <f t="shared" si="226"/>
        <v/>
      </c>
      <c r="DC906" s="3" t="str">
        <f t="shared" si="226"/>
        <v/>
      </c>
      <c r="DD906" s="3" t="str">
        <f t="shared" si="226"/>
        <v/>
      </c>
      <c r="DE906" s="3" t="str">
        <f t="shared" si="226"/>
        <v/>
      </c>
      <c r="DF906" s="3" t="str">
        <f t="shared" si="226"/>
        <v/>
      </c>
      <c r="DG906" s="3" t="str">
        <f t="shared" si="226"/>
        <v/>
      </c>
      <c r="DH906" s="3" t="str">
        <f t="shared" si="223"/>
        <v/>
      </c>
      <c r="DI906" s="3" t="str">
        <f t="shared" si="223"/>
        <v/>
      </c>
      <c r="DJ906" s="3" t="str">
        <f t="shared" si="223"/>
        <v/>
      </c>
      <c r="DK906" s="3" t="str">
        <f t="shared" si="222"/>
        <v/>
      </c>
      <c r="DL906" s="3" t="str">
        <f t="shared" si="222"/>
        <v/>
      </c>
      <c r="DM906" s="3" t="str">
        <f t="shared" si="222"/>
        <v/>
      </c>
      <c r="DN906" s="3" t="str">
        <f t="shared" si="216"/>
        <v/>
      </c>
      <c r="DO906" s="3" t="str">
        <f t="shared" si="216"/>
        <v/>
      </c>
      <c r="DP906" s="3" t="str">
        <f t="shared" si="216"/>
        <v/>
      </c>
      <c r="DQ906" s="3" t="str">
        <f t="shared" si="216"/>
        <v/>
      </c>
      <c r="DR906" s="3" t="str">
        <f t="shared" si="216"/>
        <v/>
      </c>
      <c r="DS906" s="3" t="str">
        <f t="shared" si="216"/>
        <v/>
      </c>
      <c r="DT906" s="3" t="str">
        <f t="shared" si="224"/>
        <v/>
      </c>
      <c r="DU906" s="3" t="str">
        <f t="shared" si="224"/>
        <v/>
      </c>
      <c r="DV906" s="3" t="str">
        <f t="shared" si="224"/>
        <v/>
      </c>
    </row>
    <row r="907" spans="1:126" ht="60">
      <c r="A907" t="s">
        <v>115</v>
      </c>
      <c r="B907">
        <v>2017</v>
      </c>
      <c r="C907" t="s">
        <v>114</v>
      </c>
      <c r="D907">
        <v>106990</v>
      </c>
      <c r="E907" s="31">
        <v>1317216443717</v>
      </c>
      <c r="F907" t="s">
        <v>1186</v>
      </c>
      <c r="G907">
        <v>324110</v>
      </c>
      <c r="H907" t="s">
        <v>1187</v>
      </c>
      <c r="I907" t="s">
        <v>1188</v>
      </c>
      <c r="J907" t="s">
        <v>1189</v>
      </c>
      <c r="K907" t="s">
        <v>163</v>
      </c>
      <c r="L907">
        <v>82334</v>
      </c>
      <c r="M907" s="3" t="str">
        <f t="shared" si="225"/>
        <v>89. PRODUCE THE CHEMICAL, 91. ON-SITE USE OF THE CHEMICAL, 92. SALE OR DISTRIBUTION OF THE CHEMICAL, 95. USED AS A REACTANT</v>
      </c>
      <c r="N907" s="3" t="s">
        <v>53</v>
      </c>
      <c r="O907" s="84" t="s">
        <v>1426</v>
      </c>
      <c r="P907">
        <v>3</v>
      </c>
      <c r="Q907">
        <v>37</v>
      </c>
      <c r="R907">
        <v>40</v>
      </c>
      <c r="S907" s="3" t="s">
        <v>1407</v>
      </c>
      <c r="T907" s="3" t="s">
        <v>1405</v>
      </c>
      <c r="U907" s="3" t="s">
        <v>1407</v>
      </c>
      <c r="V907" s="3" t="s">
        <v>1407</v>
      </c>
      <c r="W907" s="3" t="s">
        <v>1405</v>
      </c>
      <c r="X907" s="3" t="s">
        <v>1405</v>
      </c>
      <c r="Y907" s="3" t="s">
        <v>1407</v>
      </c>
      <c r="AE907" s="3" t="s">
        <v>1405</v>
      </c>
      <c r="AR907" s="3" t="s">
        <v>1405</v>
      </c>
      <c r="AS907" s="3" t="s">
        <v>1405</v>
      </c>
      <c r="AT907" s="3" t="s">
        <v>1405</v>
      </c>
      <c r="AV907" s="3" t="s">
        <v>1405</v>
      </c>
      <c r="BD907" s="3" t="s">
        <v>1405</v>
      </c>
      <c r="BK907" s="3" t="s">
        <v>1405</v>
      </c>
      <c r="BU907" s="3" t="str">
        <f t="shared" si="220"/>
        <v>89. PRODUCE THE CHEMICAL</v>
      </c>
      <c r="BV907" s="3" t="str">
        <f t="shared" si="220"/>
        <v/>
      </c>
      <c r="BW907" s="3" t="str">
        <f t="shared" si="220"/>
        <v>91. ON-SITE USE OF THE CHEMICAL</v>
      </c>
      <c r="BX907" s="3" t="str">
        <f t="shared" si="220"/>
        <v>92. SALE OR DISTRIBUTION OF THE CHEMICAL</v>
      </c>
      <c r="BY907" s="3" t="str">
        <f t="shared" si="220"/>
        <v/>
      </c>
      <c r="BZ907" s="3" t="str">
        <f t="shared" si="219"/>
        <v/>
      </c>
      <c r="CA907" s="3" t="str">
        <f t="shared" si="219"/>
        <v>95. USED AS A REACTANT</v>
      </c>
      <c r="CB907" s="3" t="str">
        <f t="shared" si="219"/>
        <v/>
      </c>
      <c r="CC907" s="3" t="str">
        <f t="shared" si="219"/>
        <v/>
      </c>
      <c r="CD907" s="3" t="str">
        <f t="shared" si="219"/>
        <v/>
      </c>
      <c r="CE907" s="3" t="str">
        <f t="shared" si="219"/>
        <v/>
      </c>
      <c r="CF907" s="3" t="str">
        <f t="shared" si="219"/>
        <v/>
      </c>
      <c r="CG907" s="3" t="str">
        <f t="shared" si="219"/>
        <v/>
      </c>
      <c r="CH907" s="3" t="str">
        <f t="shared" si="219"/>
        <v/>
      </c>
      <c r="CI907" s="3" t="str">
        <f t="shared" si="219"/>
        <v/>
      </c>
      <c r="CJ907" s="3" t="str">
        <f t="shared" si="221"/>
        <v/>
      </c>
      <c r="CK907" s="3" t="str">
        <f t="shared" si="221"/>
        <v/>
      </c>
      <c r="CL907" s="3" t="str">
        <f t="shared" si="214"/>
        <v/>
      </c>
      <c r="CM907" s="3" t="str">
        <f t="shared" si="214"/>
        <v/>
      </c>
      <c r="CN907" s="3" t="str">
        <f t="shared" si="214"/>
        <v/>
      </c>
      <c r="CO907" s="3" t="str">
        <f t="shared" si="214"/>
        <v/>
      </c>
      <c r="CP907" s="3" t="str">
        <f t="shared" si="214"/>
        <v/>
      </c>
      <c r="CQ907" s="3" t="str">
        <f t="shared" si="214"/>
        <v/>
      </c>
      <c r="CR907" s="3" t="str">
        <f t="shared" si="214"/>
        <v/>
      </c>
      <c r="CS907" s="3" t="str">
        <f t="shared" si="214"/>
        <v/>
      </c>
      <c r="CT907" s="3" t="str">
        <f t="shared" si="214"/>
        <v/>
      </c>
      <c r="CU907" s="3" t="str">
        <f t="shared" si="214"/>
        <v/>
      </c>
      <c r="CV907" s="3" t="str">
        <f t="shared" si="214"/>
        <v/>
      </c>
      <c r="CW907" s="3" t="str">
        <f t="shared" si="226"/>
        <v/>
      </c>
      <c r="CX907" s="3" t="str">
        <f t="shared" si="226"/>
        <v/>
      </c>
      <c r="CY907" s="3" t="str">
        <f t="shared" si="226"/>
        <v/>
      </c>
      <c r="CZ907" s="3" t="str">
        <f t="shared" si="226"/>
        <v/>
      </c>
      <c r="DA907" s="3" t="str">
        <f t="shared" si="226"/>
        <v/>
      </c>
      <c r="DB907" s="3" t="str">
        <f t="shared" si="226"/>
        <v/>
      </c>
      <c r="DC907" s="3" t="str">
        <f t="shared" si="226"/>
        <v/>
      </c>
      <c r="DD907" s="3" t="str">
        <f t="shared" si="226"/>
        <v/>
      </c>
      <c r="DE907" s="3" t="str">
        <f t="shared" si="226"/>
        <v/>
      </c>
      <c r="DF907" s="3" t="str">
        <f t="shared" si="226"/>
        <v/>
      </c>
      <c r="DG907" s="3" t="str">
        <f t="shared" si="226"/>
        <v/>
      </c>
      <c r="DH907" s="3" t="str">
        <f t="shared" si="223"/>
        <v/>
      </c>
      <c r="DI907" s="3" t="str">
        <f t="shared" si="223"/>
        <v/>
      </c>
      <c r="DJ907" s="3" t="str">
        <f t="shared" si="223"/>
        <v/>
      </c>
      <c r="DK907" s="3" t="str">
        <f t="shared" si="222"/>
        <v/>
      </c>
      <c r="DL907" s="3" t="str">
        <f t="shared" si="222"/>
        <v/>
      </c>
      <c r="DM907" s="3" t="str">
        <f t="shared" si="222"/>
        <v/>
      </c>
      <c r="DN907" s="3" t="str">
        <f t="shared" si="216"/>
        <v/>
      </c>
      <c r="DO907" s="3" t="str">
        <f t="shared" si="216"/>
        <v/>
      </c>
      <c r="DP907" s="3" t="str">
        <f t="shared" si="216"/>
        <v/>
      </c>
      <c r="DQ907" s="3" t="str">
        <f t="shared" si="216"/>
        <v/>
      </c>
      <c r="DR907" s="3" t="str">
        <f t="shared" si="216"/>
        <v/>
      </c>
      <c r="DS907" s="3" t="str">
        <f t="shared" si="216"/>
        <v/>
      </c>
      <c r="DT907" s="3" t="str">
        <f t="shared" si="224"/>
        <v/>
      </c>
      <c r="DU907" s="3" t="str">
        <f t="shared" si="224"/>
        <v/>
      </c>
      <c r="DV907" s="3" t="str">
        <f t="shared" si="224"/>
        <v/>
      </c>
    </row>
    <row r="908" spans="1:126" ht="105">
      <c r="A908" t="s">
        <v>115</v>
      </c>
      <c r="B908">
        <v>2018</v>
      </c>
      <c r="C908" t="s">
        <v>114</v>
      </c>
      <c r="D908">
        <v>106990</v>
      </c>
      <c r="E908" s="31">
        <v>1318217285257</v>
      </c>
      <c r="F908" t="s">
        <v>1186</v>
      </c>
      <c r="G908">
        <v>324110</v>
      </c>
      <c r="H908" t="s">
        <v>1187</v>
      </c>
      <c r="I908" t="s">
        <v>1188</v>
      </c>
      <c r="J908" t="s">
        <v>1189</v>
      </c>
      <c r="K908" t="s">
        <v>163</v>
      </c>
      <c r="L908">
        <v>82334</v>
      </c>
      <c r="M908" s="3" t="str">
        <f t="shared" si="225"/>
        <v>89. PRODUCE THE CHEMICAL, 91. ON-SITE USE OF THE CHEMICAL, 92. SALE OR DISTRIBUTION OF THE CHEMICAL, 95. USED AS A REACTANT, 98. P103  INTERMEDIATES</v>
      </c>
      <c r="N908" s="3" t="s">
        <v>53</v>
      </c>
      <c r="O908" s="84" t="s">
        <v>1426</v>
      </c>
      <c r="P908">
        <v>2</v>
      </c>
      <c r="Q908">
        <v>38</v>
      </c>
      <c r="R908">
        <v>40</v>
      </c>
      <c r="S908" s="3" t="s">
        <v>1407</v>
      </c>
      <c r="T908" s="3" t="s">
        <v>1405</v>
      </c>
      <c r="U908" s="3" t="s">
        <v>1407</v>
      </c>
      <c r="V908" s="3" t="s">
        <v>1407</v>
      </c>
      <c r="W908" s="3" t="s">
        <v>1405</v>
      </c>
      <c r="X908" s="3" t="s">
        <v>1405</v>
      </c>
      <c r="Y908" s="3" t="s">
        <v>1407</v>
      </c>
      <c r="Z908" s="3" t="s">
        <v>1405</v>
      </c>
      <c r="AA908" s="3" t="s">
        <v>1405</v>
      </c>
      <c r="AB908" s="3" t="s">
        <v>1407</v>
      </c>
      <c r="AC908" s="3" t="s">
        <v>1405</v>
      </c>
      <c r="AD908" s="3" t="s">
        <v>1405</v>
      </c>
      <c r="AE908" s="3" t="s">
        <v>1405</v>
      </c>
      <c r="AF908" s="3" t="s">
        <v>1405</v>
      </c>
      <c r="AG908" s="3" t="s">
        <v>1405</v>
      </c>
      <c r="AH908" s="3" t="s">
        <v>1405</v>
      </c>
      <c r="AI908" s="3" t="s">
        <v>1405</v>
      </c>
      <c r="AJ908" s="3" t="s">
        <v>1405</v>
      </c>
      <c r="AK908" s="3" t="s">
        <v>1405</v>
      </c>
      <c r="AL908" s="3" t="s">
        <v>1405</v>
      </c>
      <c r="AM908" s="3" t="s">
        <v>1405</v>
      </c>
      <c r="AN908" s="3" t="s">
        <v>1405</v>
      </c>
      <c r="AO908" s="3" t="s">
        <v>1405</v>
      </c>
      <c r="AP908" s="3" t="s">
        <v>1405</v>
      </c>
      <c r="AQ908" s="3" t="s">
        <v>1405</v>
      </c>
      <c r="AR908" s="3" t="s">
        <v>1405</v>
      </c>
      <c r="AS908" s="3" t="s">
        <v>1405</v>
      </c>
      <c r="AT908" s="3" t="s">
        <v>1405</v>
      </c>
      <c r="AU908" s="3" t="s">
        <v>1405</v>
      </c>
      <c r="AV908" s="3" t="s">
        <v>1405</v>
      </c>
      <c r="AW908" s="3" t="s">
        <v>1405</v>
      </c>
      <c r="AX908" s="3" t="s">
        <v>1405</v>
      </c>
      <c r="AY908" s="3" t="s">
        <v>1405</v>
      </c>
      <c r="AZ908" s="3" t="s">
        <v>1405</v>
      </c>
      <c r="BA908" s="3" t="s">
        <v>1405</v>
      </c>
      <c r="BB908" s="3" t="s">
        <v>1405</v>
      </c>
      <c r="BC908" s="3" t="s">
        <v>1405</v>
      </c>
      <c r="BD908" s="3" t="s">
        <v>1405</v>
      </c>
      <c r="BE908" s="3" t="s">
        <v>1405</v>
      </c>
      <c r="BF908" s="3" t="s">
        <v>1405</v>
      </c>
      <c r="BG908" s="3" t="s">
        <v>1405</v>
      </c>
      <c r="BH908" s="3" t="s">
        <v>1405</v>
      </c>
      <c r="BI908" s="3" t="s">
        <v>1405</v>
      </c>
      <c r="BJ908" s="3" t="s">
        <v>1405</v>
      </c>
      <c r="BK908" s="3" t="s">
        <v>1405</v>
      </c>
      <c r="BL908" s="3" t="s">
        <v>1405</v>
      </c>
      <c r="BM908" s="3" t="s">
        <v>1405</v>
      </c>
      <c r="BN908" s="3" t="s">
        <v>1405</v>
      </c>
      <c r="BO908" s="3" t="s">
        <v>1405</v>
      </c>
      <c r="BP908" s="3" t="s">
        <v>1405</v>
      </c>
      <c r="BQ908" s="3" t="s">
        <v>1405</v>
      </c>
      <c r="BR908" s="3" t="s">
        <v>1405</v>
      </c>
      <c r="BS908" s="3" t="s">
        <v>1405</v>
      </c>
      <c r="BT908" s="3" t="s">
        <v>1405</v>
      </c>
      <c r="BU908" s="3" t="str">
        <f t="shared" si="220"/>
        <v>89. PRODUCE THE CHEMICAL</v>
      </c>
      <c r="BV908" s="3" t="str">
        <f t="shared" si="220"/>
        <v/>
      </c>
      <c r="BW908" s="3" t="str">
        <f t="shared" si="220"/>
        <v>91. ON-SITE USE OF THE CHEMICAL</v>
      </c>
      <c r="BX908" s="3" t="str">
        <f t="shared" si="220"/>
        <v>92. SALE OR DISTRIBUTION OF THE CHEMICAL</v>
      </c>
      <c r="BY908" s="3" t="str">
        <f t="shared" si="220"/>
        <v/>
      </c>
      <c r="BZ908" s="3" t="str">
        <f t="shared" si="219"/>
        <v/>
      </c>
      <c r="CA908" s="3" t="str">
        <f t="shared" si="219"/>
        <v>95. USED AS A REACTANT</v>
      </c>
      <c r="CB908" s="3" t="str">
        <f t="shared" si="219"/>
        <v/>
      </c>
      <c r="CC908" s="3" t="str">
        <f t="shared" si="219"/>
        <v/>
      </c>
      <c r="CD908" s="3" t="str">
        <f t="shared" si="219"/>
        <v>98. P103  INTERMEDIATES</v>
      </c>
      <c r="CE908" s="3" t="str">
        <f t="shared" si="219"/>
        <v/>
      </c>
      <c r="CF908" s="3" t="str">
        <f t="shared" si="219"/>
        <v/>
      </c>
      <c r="CG908" s="3" t="str">
        <f t="shared" si="219"/>
        <v/>
      </c>
      <c r="CH908" s="3" t="str">
        <f t="shared" si="219"/>
        <v/>
      </c>
      <c r="CI908" s="3" t="str">
        <f t="shared" si="219"/>
        <v/>
      </c>
      <c r="CJ908" s="3" t="str">
        <f t="shared" si="221"/>
        <v/>
      </c>
      <c r="CK908" s="3" t="str">
        <f t="shared" si="221"/>
        <v/>
      </c>
      <c r="CL908" s="3" t="str">
        <f t="shared" si="214"/>
        <v/>
      </c>
      <c r="CM908" s="3" t="str">
        <f t="shared" si="214"/>
        <v/>
      </c>
      <c r="CN908" s="3" t="str">
        <f t="shared" si="214"/>
        <v/>
      </c>
      <c r="CO908" s="3" t="str">
        <f t="shared" si="214"/>
        <v/>
      </c>
      <c r="CP908" s="3" t="str">
        <f t="shared" si="214"/>
        <v/>
      </c>
      <c r="CQ908" s="3" t="str">
        <f t="shared" si="214"/>
        <v/>
      </c>
      <c r="CR908" s="3" t="str">
        <f t="shared" si="214"/>
        <v/>
      </c>
      <c r="CS908" s="3" t="str">
        <f t="shared" si="214"/>
        <v/>
      </c>
      <c r="CT908" s="3" t="str">
        <f t="shared" si="214"/>
        <v/>
      </c>
      <c r="CU908" s="3" t="str">
        <f t="shared" si="214"/>
        <v/>
      </c>
      <c r="CV908" s="3" t="str">
        <f t="shared" si="214"/>
        <v/>
      </c>
      <c r="CW908" s="3" t="str">
        <f t="shared" si="226"/>
        <v/>
      </c>
      <c r="CX908" s="3" t="str">
        <f t="shared" si="226"/>
        <v/>
      </c>
      <c r="CY908" s="3" t="str">
        <f t="shared" si="226"/>
        <v/>
      </c>
      <c r="CZ908" s="3" t="str">
        <f t="shared" si="226"/>
        <v/>
      </c>
      <c r="DA908" s="3" t="str">
        <f t="shared" si="226"/>
        <v/>
      </c>
      <c r="DB908" s="3" t="str">
        <f t="shared" si="226"/>
        <v/>
      </c>
      <c r="DC908" s="3" t="str">
        <f t="shared" si="226"/>
        <v/>
      </c>
      <c r="DD908" s="3" t="str">
        <f t="shared" si="226"/>
        <v/>
      </c>
      <c r="DE908" s="3" t="str">
        <f t="shared" si="226"/>
        <v/>
      </c>
      <c r="DF908" s="3" t="str">
        <f t="shared" si="226"/>
        <v/>
      </c>
      <c r="DG908" s="3" t="str">
        <f t="shared" si="226"/>
        <v/>
      </c>
      <c r="DH908" s="3" t="str">
        <f t="shared" si="223"/>
        <v/>
      </c>
      <c r="DI908" s="3" t="str">
        <f t="shared" si="223"/>
        <v/>
      </c>
      <c r="DJ908" s="3" t="str">
        <f t="shared" si="223"/>
        <v/>
      </c>
      <c r="DK908" s="3" t="str">
        <f t="shared" si="222"/>
        <v/>
      </c>
      <c r="DL908" s="3" t="str">
        <f t="shared" si="222"/>
        <v/>
      </c>
      <c r="DM908" s="3" t="str">
        <f t="shared" si="222"/>
        <v/>
      </c>
      <c r="DN908" s="3" t="str">
        <f t="shared" si="216"/>
        <v/>
      </c>
      <c r="DO908" s="3" t="str">
        <f t="shared" si="216"/>
        <v/>
      </c>
      <c r="DP908" s="3" t="str">
        <f t="shared" si="216"/>
        <v/>
      </c>
      <c r="DQ908" s="3" t="str">
        <f t="shared" si="216"/>
        <v/>
      </c>
      <c r="DR908" s="3" t="str">
        <f t="shared" si="216"/>
        <v/>
      </c>
      <c r="DS908" s="3" t="str">
        <f t="shared" si="216"/>
        <v/>
      </c>
      <c r="DT908" s="3" t="str">
        <f t="shared" si="224"/>
        <v/>
      </c>
      <c r="DU908" s="3" t="str">
        <f t="shared" si="224"/>
        <v/>
      </c>
      <c r="DV908" s="3" t="str">
        <f t="shared" si="224"/>
        <v/>
      </c>
    </row>
    <row r="909" spans="1:126" ht="105">
      <c r="A909" t="s">
        <v>115</v>
      </c>
      <c r="B909">
        <v>2019</v>
      </c>
      <c r="C909" t="s">
        <v>114</v>
      </c>
      <c r="D909">
        <v>106990</v>
      </c>
      <c r="E909" s="31">
        <v>1319218197756</v>
      </c>
      <c r="F909" t="s">
        <v>1186</v>
      </c>
      <c r="G909">
        <v>324110</v>
      </c>
      <c r="H909" t="s">
        <v>1187</v>
      </c>
      <c r="I909" t="s">
        <v>1188</v>
      </c>
      <c r="J909" t="s">
        <v>1189</v>
      </c>
      <c r="K909" t="s">
        <v>163</v>
      </c>
      <c r="L909">
        <v>82334</v>
      </c>
      <c r="M909" s="3" t="str">
        <f t="shared" si="225"/>
        <v>89. PRODUCE THE CHEMICAL, 91. ON-SITE USE OF THE CHEMICAL, 92. SALE OR DISTRIBUTION OF THE CHEMICAL, 95. USED AS A REACTANT, 98. P103  INTERMEDIATES</v>
      </c>
      <c r="N909" s="3" t="s">
        <v>53</v>
      </c>
      <c r="O909" s="84" t="s">
        <v>1426</v>
      </c>
      <c r="P909">
        <v>5</v>
      </c>
      <c r="Q909">
        <v>53</v>
      </c>
      <c r="R909">
        <v>58</v>
      </c>
      <c r="S909" s="3" t="s">
        <v>1407</v>
      </c>
      <c r="T909" s="3" t="s">
        <v>1405</v>
      </c>
      <c r="U909" s="3" t="s">
        <v>1407</v>
      </c>
      <c r="V909" s="3" t="s">
        <v>1407</v>
      </c>
      <c r="W909" s="3" t="s">
        <v>1405</v>
      </c>
      <c r="X909" s="3" t="s">
        <v>1405</v>
      </c>
      <c r="Y909" s="3" t="s">
        <v>1407</v>
      </c>
      <c r="Z909" s="3" t="s">
        <v>1405</v>
      </c>
      <c r="AA909" s="3" t="s">
        <v>1405</v>
      </c>
      <c r="AB909" s="3" t="s">
        <v>1407</v>
      </c>
      <c r="AC909" s="3" t="s">
        <v>1405</v>
      </c>
      <c r="AD909" s="3" t="s">
        <v>1405</v>
      </c>
      <c r="AE909" s="3" t="s">
        <v>1405</v>
      </c>
      <c r="AF909" s="3" t="s">
        <v>1405</v>
      </c>
      <c r="AG909" s="3" t="s">
        <v>1405</v>
      </c>
      <c r="AH909" s="3" t="s">
        <v>1405</v>
      </c>
      <c r="AI909" s="3" t="s">
        <v>1405</v>
      </c>
      <c r="AJ909" s="3" t="s">
        <v>1405</v>
      </c>
      <c r="AK909" s="3" t="s">
        <v>1405</v>
      </c>
      <c r="AL909" s="3" t="s">
        <v>1405</v>
      </c>
      <c r="AM909" s="3" t="s">
        <v>1405</v>
      </c>
      <c r="AN909" s="3" t="s">
        <v>1405</v>
      </c>
      <c r="AO909" s="3" t="s">
        <v>1405</v>
      </c>
      <c r="AP909" s="3" t="s">
        <v>1405</v>
      </c>
      <c r="AQ909" s="3" t="s">
        <v>1405</v>
      </c>
      <c r="AR909" s="3" t="s">
        <v>1405</v>
      </c>
      <c r="AS909" s="3" t="s">
        <v>1405</v>
      </c>
      <c r="AT909" s="3" t="s">
        <v>1405</v>
      </c>
      <c r="AU909" s="3" t="s">
        <v>1405</v>
      </c>
      <c r="AV909" s="3" t="s">
        <v>1405</v>
      </c>
      <c r="AW909" s="3" t="s">
        <v>1405</v>
      </c>
      <c r="AX909" s="3" t="s">
        <v>1405</v>
      </c>
      <c r="AY909" s="3" t="s">
        <v>1405</v>
      </c>
      <c r="AZ909" s="3" t="s">
        <v>1405</v>
      </c>
      <c r="BA909" s="3" t="s">
        <v>1405</v>
      </c>
      <c r="BB909" s="3" t="s">
        <v>1405</v>
      </c>
      <c r="BC909" s="3" t="s">
        <v>1405</v>
      </c>
      <c r="BD909" s="3" t="s">
        <v>1405</v>
      </c>
      <c r="BE909" s="3" t="s">
        <v>1405</v>
      </c>
      <c r="BF909" s="3" t="s">
        <v>1405</v>
      </c>
      <c r="BG909" s="3" t="s">
        <v>1405</v>
      </c>
      <c r="BH909" s="3" t="s">
        <v>1405</v>
      </c>
      <c r="BI909" s="3" t="s">
        <v>1405</v>
      </c>
      <c r="BJ909" s="3" t="s">
        <v>1405</v>
      </c>
      <c r="BK909" s="3" t="s">
        <v>1405</v>
      </c>
      <c r="BL909" s="3" t="s">
        <v>1405</v>
      </c>
      <c r="BM909" s="3" t="s">
        <v>1405</v>
      </c>
      <c r="BN909" s="3" t="s">
        <v>1405</v>
      </c>
      <c r="BO909" s="3" t="s">
        <v>1405</v>
      </c>
      <c r="BP909" s="3" t="s">
        <v>1405</v>
      </c>
      <c r="BQ909" s="3" t="s">
        <v>1405</v>
      </c>
      <c r="BR909" s="3" t="s">
        <v>1405</v>
      </c>
      <c r="BS909" s="3" t="s">
        <v>1405</v>
      </c>
      <c r="BT909" s="3" t="s">
        <v>1405</v>
      </c>
      <c r="BU909" s="3" t="str">
        <f t="shared" si="220"/>
        <v>89. PRODUCE THE CHEMICAL</v>
      </c>
      <c r="BV909" s="3" t="str">
        <f t="shared" si="220"/>
        <v/>
      </c>
      <c r="BW909" s="3" t="str">
        <f t="shared" si="220"/>
        <v>91. ON-SITE USE OF THE CHEMICAL</v>
      </c>
      <c r="BX909" s="3" t="str">
        <f t="shared" si="220"/>
        <v>92. SALE OR DISTRIBUTION OF THE CHEMICAL</v>
      </c>
      <c r="BY909" s="3" t="str">
        <f t="shared" si="220"/>
        <v/>
      </c>
      <c r="BZ909" s="3" t="str">
        <f t="shared" si="219"/>
        <v/>
      </c>
      <c r="CA909" s="3" t="str">
        <f t="shared" si="219"/>
        <v>95. USED AS A REACTANT</v>
      </c>
      <c r="CB909" s="3" t="str">
        <f t="shared" si="219"/>
        <v/>
      </c>
      <c r="CC909" s="3" t="str">
        <f t="shared" si="219"/>
        <v/>
      </c>
      <c r="CD909" s="3" t="str">
        <f t="shared" si="219"/>
        <v>98. P103  INTERMEDIATES</v>
      </c>
      <c r="CE909" s="3" t="str">
        <f t="shared" si="219"/>
        <v/>
      </c>
      <c r="CF909" s="3" t="str">
        <f t="shared" si="219"/>
        <v/>
      </c>
      <c r="CG909" s="3" t="str">
        <f t="shared" si="219"/>
        <v/>
      </c>
      <c r="CH909" s="3" t="str">
        <f t="shared" si="219"/>
        <v/>
      </c>
      <c r="CI909" s="3" t="str">
        <f t="shared" si="219"/>
        <v/>
      </c>
      <c r="CJ909" s="3" t="str">
        <f t="shared" si="221"/>
        <v/>
      </c>
      <c r="CK909" s="3" t="str">
        <f t="shared" si="221"/>
        <v/>
      </c>
      <c r="CL909" s="3" t="str">
        <f t="shared" si="214"/>
        <v/>
      </c>
      <c r="CM909" s="3" t="str">
        <f t="shared" si="214"/>
        <v/>
      </c>
      <c r="CN909" s="3" t="str">
        <f t="shared" si="214"/>
        <v/>
      </c>
      <c r="CO909" s="3" t="str">
        <f t="shared" si="214"/>
        <v/>
      </c>
      <c r="CP909" s="3" t="str">
        <f t="shared" si="214"/>
        <v/>
      </c>
      <c r="CQ909" s="3" t="str">
        <f t="shared" si="214"/>
        <v/>
      </c>
      <c r="CR909" s="3" t="str">
        <f t="shared" si="214"/>
        <v/>
      </c>
      <c r="CS909" s="3" t="str">
        <f t="shared" si="214"/>
        <v/>
      </c>
      <c r="CT909" s="3" t="str">
        <f t="shared" si="214"/>
        <v/>
      </c>
      <c r="CU909" s="3" t="str">
        <f t="shared" si="214"/>
        <v/>
      </c>
      <c r="CV909" s="3" t="str">
        <f t="shared" si="214"/>
        <v/>
      </c>
      <c r="CW909" s="3" t="str">
        <f t="shared" si="226"/>
        <v/>
      </c>
      <c r="CX909" s="3" t="str">
        <f t="shared" si="226"/>
        <v/>
      </c>
      <c r="CY909" s="3" t="str">
        <f t="shared" si="226"/>
        <v/>
      </c>
      <c r="CZ909" s="3" t="str">
        <f t="shared" si="226"/>
        <v/>
      </c>
      <c r="DA909" s="3" t="str">
        <f t="shared" si="226"/>
        <v/>
      </c>
      <c r="DB909" s="3" t="str">
        <f t="shared" si="226"/>
        <v/>
      </c>
      <c r="DC909" s="3" t="str">
        <f t="shared" si="226"/>
        <v/>
      </c>
      <c r="DD909" s="3" t="str">
        <f t="shared" si="226"/>
        <v/>
      </c>
      <c r="DE909" s="3" t="str">
        <f t="shared" si="226"/>
        <v/>
      </c>
      <c r="DF909" s="3" t="str">
        <f t="shared" si="226"/>
        <v/>
      </c>
      <c r="DG909" s="3" t="str">
        <f t="shared" si="226"/>
        <v/>
      </c>
      <c r="DH909" s="3" t="str">
        <f t="shared" si="223"/>
        <v/>
      </c>
      <c r="DI909" s="3" t="str">
        <f t="shared" si="223"/>
        <v/>
      </c>
      <c r="DJ909" s="3" t="str">
        <f t="shared" si="223"/>
        <v/>
      </c>
      <c r="DK909" s="3" t="str">
        <f t="shared" si="222"/>
        <v/>
      </c>
      <c r="DL909" s="3" t="str">
        <f t="shared" si="222"/>
        <v/>
      </c>
      <c r="DM909" s="3" t="str">
        <f t="shared" si="222"/>
        <v/>
      </c>
      <c r="DN909" s="3" t="str">
        <f t="shared" si="216"/>
        <v/>
      </c>
      <c r="DO909" s="3" t="str">
        <f t="shared" si="216"/>
        <v/>
      </c>
      <c r="DP909" s="3" t="str">
        <f t="shared" si="216"/>
        <v/>
      </c>
      <c r="DQ909" s="3" t="str">
        <f t="shared" si="216"/>
        <v/>
      </c>
      <c r="DR909" s="3" t="str">
        <f t="shared" si="216"/>
        <v/>
      </c>
      <c r="DS909" s="3" t="str">
        <f t="shared" si="216"/>
        <v/>
      </c>
      <c r="DT909" s="3" t="str">
        <f t="shared" si="224"/>
        <v/>
      </c>
      <c r="DU909" s="3" t="str">
        <f t="shared" si="224"/>
        <v/>
      </c>
      <c r="DV909" s="3" t="str">
        <f t="shared" si="224"/>
        <v/>
      </c>
    </row>
    <row r="910" spans="1:126" ht="75">
      <c r="A910" t="s">
        <v>115</v>
      </c>
      <c r="B910">
        <v>2020</v>
      </c>
      <c r="C910" t="s">
        <v>114</v>
      </c>
      <c r="D910">
        <v>106990</v>
      </c>
      <c r="E910" s="31">
        <v>1320219297571</v>
      </c>
      <c r="F910" t="s">
        <v>1186</v>
      </c>
      <c r="G910">
        <v>324110</v>
      </c>
      <c r="H910" t="s">
        <v>1187</v>
      </c>
      <c r="I910" t="s">
        <v>1188</v>
      </c>
      <c r="J910" t="s">
        <v>1189</v>
      </c>
      <c r="K910" t="s">
        <v>163</v>
      </c>
      <c r="L910">
        <v>82334</v>
      </c>
      <c r="M910" s="3" t="str">
        <f t="shared" si="225"/>
        <v>89. PRODUCE THE CHEMICAL, 91. ON-SITE USE OF THE CHEMICAL, 93. AS A BYPRODUCT, 94. AS A MANUFACTURED IMPURITY, 133. ANCILLARY OR OTHER USE, 137. Z304  FUEL</v>
      </c>
      <c r="N910" s="3" t="s">
        <v>53</v>
      </c>
      <c r="O910" s="84" t="s">
        <v>1426</v>
      </c>
      <c r="P910">
        <v>5</v>
      </c>
      <c r="Q910">
        <v>54</v>
      </c>
      <c r="R910">
        <v>59</v>
      </c>
      <c r="S910" s="3" t="s">
        <v>1407</v>
      </c>
      <c r="T910" s="3" t="s">
        <v>1405</v>
      </c>
      <c r="U910" s="3" t="s">
        <v>1407</v>
      </c>
      <c r="V910" s="3" t="s">
        <v>1405</v>
      </c>
      <c r="W910" s="3" t="s">
        <v>1407</v>
      </c>
      <c r="X910" s="3" t="s">
        <v>1407</v>
      </c>
      <c r="Y910" s="3" t="s">
        <v>1405</v>
      </c>
      <c r="Z910" s="3" t="s">
        <v>1405</v>
      </c>
      <c r="AA910" s="3" t="s">
        <v>1405</v>
      </c>
      <c r="AB910" s="3" t="s">
        <v>1405</v>
      </c>
      <c r="AC910" s="3" t="s">
        <v>1405</v>
      </c>
      <c r="AD910" s="3" t="s">
        <v>1405</v>
      </c>
      <c r="AE910" s="3" t="s">
        <v>1405</v>
      </c>
      <c r="AF910" s="3" t="s">
        <v>1405</v>
      </c>
      <c r="AG910" s="3" t="s">
        <v>1405</v>
      </c>
      <c r="AH910" s="3" t="s">
        <v>1405</v>
      </c>
      <c r="AI910" s="3" t="s">
        <v>1405</v>
      </c>
      <c r="AJ910" s="3" t="s">
        <v>1405</v>
      </c>
      <c r="AK910" s="3" t="s">
        <v>1405</v>
      </c>
      <c r="AL910" s="3" t="s">
        <v>1405</v>
      </c>
      <c r="AM910" s="3" t="s">
        <v>1405</v>
      </c>
      <c r="AN910" s="3" t="s">
        <v>1405</v>
      </c>
      <c r="AO910" s="3" t="s">
        <v>1405</v>
      </c>
      <c r="AP910" s="3" t="s">
        <v>1405</v>
      </c>
      <c r="AQ910" s="3" t="s">
        <v>1405</v>
      </c>
      <c r="AR910" s="3" t="s">
        <v>1405</v>
      </c>
      <c r="AS910" s="3" t="s">
        <v>1405</v>
      </c>
      <c r="AT910" s="3" t="s">
        <v>1405</v>
      </c>
      <c r="AU910" s="3" t="s">
        <v>1405</v>
      </c>
      <c r="AV910" s="3" t="s">
        <v>1405</v>
      </c>
      <c r="AW910" s="3" t="s">
        <v>1405</v>
      </c>
      <c r="AX910" s="3" t="s">
        <v>1405</v>
      </c>
      <c r="AY910" s="3" t="s">
        <v>1405</v>
      </c>
      <c r="AZ910" s="3" t="s">
        <v>1405</v>
      </c>
      <c r="BA910" s="3" t="s">
        <v>1405</v>
      </c>
      <c r="BB910" s="3" t="s">
        <v>1405</v>
      </c>
      <c r="BC910" s="3" t="s">
        <v>1405</v>
      </c>
      <c r="BD910" s="3" t="s">
        <v>1405</v>
      </c>
      <c r="BE910" s="3" t="s">
        <v>1405</v>
      </c>
      <c r="BF910" s="3" t="s">
        <v>1405</v>
      </c>
      <c r="BG910" s="3" t="s">
        <v>1405</v>
      </c>
      <c r="BH910" s="3" t="s">
        <v>1405</v>
      </c>
      <c r="BI910" s="3" t="s">
        <v>1405</v>
      </c>
      <c r="BJ910" s="3" t="s">
        <v>1405</v>
      </c>
      <c r="BK910" s="3" t="s">
        <v>1407</v>
      </c>
      <c r="BL910" s="3" t="s">
        <v>1405</v>
      </c>
      <c r="BM910" s="3" t="s">
        <v>1405</v>
      </c>
      <c r="BN910" s="3" t="s">
        <v>1405</v>
      </c>
      <c r="BO910" s="3" t="s">
        <v>1407</v>
      </c>
      <c r="BP910" s="3" t="s">
        <v>1405</v>
      </c>
      <c r="BQ910" s="3" t="s">
        <v>1405</v>
      </c>
      <c r="BR910" s="3" t="s">
        <v>1405</v>
      </c>
      <c r="BS910" s="3" t="s">
        <v>1405</v>
      </c>
      <c r="BT910" s="3" t="s">
        <v>1405</v>
      </c>
      <c r="BU910" s="3" t="str">
        <f t="shared" si="220"/>
        <v>89. PRODUCE THE CHEMICAL</v>
      </c>
      <c r="BV910" s="3" t="str">
        <f t="shared" si="220"/>
        <v/>
      </c>
      <c r="BW910" s="3" t="str">
        <f t="shared" si="220"/>
        <v>91. ON-SITE USE OF THE CHEMICAL</v>
      </c>
      <c r="BX910" s="3" t="str">
        <f t="shared" si="220"/>
        <v/>
      </c>
      <c r="BY910" s="3" t="str">
        <f t="shared" si="220"/>
        <v>93. AS A BYPRODUCT</v>
      </c>
      <c r="BZ910" s="3" t="str">
        <f t="shared" si="219"/>
        <v>94. AS A MANUFACTURED IMPURITY</v>
      </c>
      <c r="CA910" s="3" t="str">
        <f t="shared" si="219"/>
        <v/>
      </c>
      <c r="CB910" s="3" t="str">
        <f t="shared" si="219"/>
        <v/>
      </c>
      <c r="CC910" s="3" t="str">
        <f t="shared" si="219"/>
        <v/>
      </c>
      <c r="CD910" s="3" t="str">
        <f t="shared" si="219"/>
        <v/>
      </c>
      <c r="CE910" s="3" t="str">
        <f t="shared" si="219"/>
        <v/>
      </c>
      <c r="CF910" s="3" t="str">
        <f t="shared" si="219"/>
        <v/>
      </c>
      <c r="CG910" s="3" t="str">
        <f t="shared" si="219"/>
        <v/>
      </c>
      <c r="CH910" s="3" t="str">
        <f t="shared" si="219"/>
        <v/>
      </c>
      <c r="CI910" s="3" t="str">
        <f t="shared" si="219"/>
        <v/>
      </c>
      <c r="CJ910" s="3" t="str">
        <f t="shared" si="221"/>
        <v/>
      </c>
      <c r="CK910" s="3" t="str">
        <f t="shared" si="221"/>
        <v/>
      </c>
      <c r="CL910" s="3" t="str">
        <f t="shared" si="214"/>
        <v/>
      </c>
      <c r="CM910" s="3" t="str">
        <f t="shared" si="214"/>
        <v/>
      </c>
      <c r="CN910" s="3" t="str">
        <f t="shared" si="214"/>
        <v/>
      </c>
      <c r="CO910" s="3" t="str">
        <f t="shared" si="214"/>
        <v/>
      </c>
      <c r="CP910" s="3" t="str">
        <f t="shared" si="214"/>
        <v/>
      </c>
      <c r="CQ910" s="3" t="str">
        <f t="shared" si="214"/>
        <v/>
      </c>
      <c r="CR910" s="3" t="str">
        <f t="shared" si="214"/>
        <v/>
      </c>
      <c r="CS910" s="3" t="str">
        <f t="shared" si="214"/>
        <v/>
      </c>
      <c r="CT910" s="3" t="str">
        <f t="shared" si="214"/>
        <v/>
      </c>
      <c r="CU910" s="3" t="str">
        <f t="shared" si="214"/>
        <v/>
      </c>
      <c r="CV910" s="3" t="str">
        <f t="shared" ref="CV910:DA973" si="227">IF(AT910="Yes", CV$1,"")</f>
        <v/>
      </c>
      <c r="CW910" s="3" t="str">
        <f t="shared" si="226"/>
        <v/>
      </c>
      <c r="CX910" s="3" t="str">
        <f t="shared" si="226"/>
        <v/>
      </c>
      <c r="CY910" s="3" t="str">
        <f t="shared" si="226"/>
        <v/>
      </c>
      <c r="CZ910" s="3" t="str">
        <f t="shared" si="226"/>
        <v/>
      </c>
      <c r="DA910" s="3" t="str">
        <f t="shared" si="226"/>
        <v/>
      </c>
      <c r="DB910" s="3" t="str">
        <f t="shared" si="226"/>
        <v/>
      </c>
      <c r="DC910" s="3" t="str">
        <f t="shared" si="226"/>
        <v/>
      </c>
      <c r="DD910" s="3" t="str">
        <f t="shared" si="226"/>
        <v/>
      </c>
      <c r="DE910" s="3" t="str">
        <f t="shared" si="226"/>
        <v/>
      </c>
      <c r="DF910" s="3" t="str">
        <f t="shared" si="226"/>
        <v/>
      </c>
      <c r="DG910" s="3" t="str">
        <f t="shared" si="226"/>
        <v/>
      </c>
      <c r="DH910" s="3" t="str">
        <f t="shared" si="223"/>
        <v/>
      </c>
      <c r="DI910" s="3" t="str">
        <f t="shared" si="223"/>
        <v/>
      </c>
      <c r="DJ910" s="3" t="str">
        <f t="shared" si="223"/>
        <v/>
      </c>
      <c r="DK910" s="3" t="str">
        <f t="shared" si="222"/>
        <v/>
      </c>
      <c r="DL910" s="3" t="str">
        <f t="shared" si="222"/>
        <v/>
      </c>
      <c r="DM910" s="3" t="str">
        <f t="shared" si="222"/>
        <v>133. ANCILLARY OR OTHER USE</v>
      </c>
      <c r="DN910" s="3" t="str">
        <f t="shared" si="216"/>
        <v/>
      </c>
      <c r="DO910" s="3" t="str">
        <f t="shared" si="216"/>
        <v/>
      </c>
      <c r="DP910" s="3" t="str">
        <f t="shared" si="216"/>
        <v/>
      </c>
      <c r="DQ910" s="3" t="str">
        <f t="shared" si="216"/>
        <v>137. Z304  FUEL</v>
      </c>
      <c r="DR910" s="3" t="str">
        <f t="shared" si="216"/>
        <v/>
      </c>
      <c r="DS910" s="3" t="str">
        <f t="shared" si="216"/>
        <v/>
      </c>
      <c r="DT910" s="3" t="str">
        <f t="shared" si="224"/>
        <v/>
      </c>
      <c r="DU910" s="3" t="str">
        <f t="shared" si="224"/>
        <v/>
      </c>
      <c r="DV910" s="3" t="str">
        <f t="shared" si="224"/>
        <v/>
      </c>
    </row>
    <row r="911" spans="1:126" ht="105">
      <c r="A911" t="s">
        <v>115</v>
      </c>
      <c r="B911">
        <v>2021</v>
      </c>
      <c r="C911" t="s">
        <v>114</v>
      </c>
      <c r="D911">
        <v>106990</v>
      </c>
      <c r="E911" s="31">
        <v>1321220466849</v>
      </c>
      <c r="F911" t="s">
        <v>1186</v>
      </c>
      <c r="G911">
        <v>324110</v>
      </c>
      <c r="H911" t="s">
        <v>1187</v>
      </c>
      <c r="I911" t="s">
        <v>1188</v>
      </c>
      <c r="J911" t="s">
        <v>1189</v>
      </c>
      <c r="K911" t="s">
        <v>163</v>
      </c>
      <c r="L911">
        <v>82334</v>
      </c>
      <c r="M911" s="3" t="str">
        <f t="shared" si="225"/>
        <v>89. PRODUCE THE CHEMICAL, 91. ON-SITE USE OF THE CHEMICAL, 92. SALE OR DISTRIBUTION OF THE CHEMICAL, 95. USED AS A REACTANT, 98. P103  INTERMEDIATES</v>
      </c>
      <c r="N911" s="3" t="s">
        <v>53</v>
      </c>
      <c r="O911" s="84" t="s">
        <v>1426</v>
      </c>
      <c r="P911">
        <v>3</v>
      </c>
      <c r="Q911">
        <v>130</v>
      </c>
      <c r="R911">
        <v>133</v>
      </c>
      <c r="S911" s="3" t="s">
        <v>1407</v>
      </c>
      <c r="T911" s="3" t="s">
        <v>1405</v>
      </c>
      <c r="U911" s="3" t="s">
        <v>1407</v>
      </c>
      <c r="V911" s="3" t="s">
        <v>1407</v>
      </c>
      <c r="W911" s="3" t="s">
        <v>1405</v>
      </c>
      <c r="X911" s="3" t="s">
        <v>1405</v>
      </c>
      <c r="Y911" s="3" t="s">
        <v>1407</v>
      </c>
      <c r="Z911" s="3" t="s">
        <v>1405</v>
      </c>
      <c r="AA911" s="3" t="s">
        <v>1405</v>
      </c>
      <c r="AB911" s="3" t="s">
        <v>1407</v>
      </c>
      <c r="AC911" s="3" t="s">
        <v>1405</v>
      </c>
      <c r="AD911" s="3" t="s">
        <v>1405</v>
      </c>
      <c r="AE911" s="3" t="s">
        <v>1405</v>
      </c>
      <c r="AF911" s="3" t="s">
        <v>1405</v>
      </c>
      <c r="AG911" s="3" t="s">
        <v>1405</v>
      </c>
      <c r="AH911" s="3" t="s">
        <v>1405</v>
      </c>
      <c r="AI911" s="3" t="s">
        <v>1405</v>
      </c>
      <c r="AJ911" s="3" t="s">
        <v>1405</v>
      </c>
      <c r="AK911" s="3" t="s">
        <v>1405</v>
      </c>
      <c r="AL911" s="3" t="s">
        <v>1405</v>
      </c>
      <c r="AM911" s="3" t="s">
        <v>1405</v>
      </c>
      <c r="AN911" s="3" t="s">
        <v>1405</v>
      </c>
      <c r="AO911" s="3" t="s">
        <v>1405</v>
      </c>
      <c r="AP911" s="3" t="s">
        <v>1405</v>
      </c>
      <c r="AQ911" s="3" t="s">
        <v>1405</v>
      </c>
      <c r="AR911" s="3" t="s">
        <v>1405</v>
      </c>
      <c r="AS911" s="3" t="s">
        <v>1405</v>
      </c>
      <c r="AT911" s="3" t="s">
        <v>1405</v>
      </c>
      <c r="AU911" s="3" t="s">
        <v>1405</v>
      </c>
      <c r="AV911" s="3" t="s">
        <v>1405</v>
      </c>
      <c r="AW911" s="3" t="s">
        <v>1405</v>
      </c>
      <c r="AX911" s="3" t="s">
        <v>1405</v>
      </c>
      <c r="AY911" s="3" t="s">
        <v>1405</v>
      </c>
      <c r="AZ911" s="3" t="s">
        <v>1405</v>
      </c>
      <c r="BA911" s="3" t="s">
        <v>1405</v>
      </c>
      <c r="BB911" s="3" t="s">
        <v>1405</v>
      </c>
      <c r="BC911" s="3" t="s">
        <v>1405</v>
      </c>
      <c r="BD911" s="3" t="s">
        <v>1405</v>
      </c>
      <c r="BE911" s="3" t="s">
        <v>1405</v>
      </c>
      <c r="BF911" s="3" t="s">
        <v>1405</v>
      </c>
      <c r="BG911" s="3" t="s">
        <v>1405</v>
      </c>
      <c r="BH911" s="3" t="s">
        <v>1405</v>
      </c>
      <c r="BI911" s="3" t="s">
        <v>1405</v>
      </c>
      <c r="BJ911" s="3" t="s">
        <v>1405</v>
      </c>
      <c r="BK911" s="3" t="s">
        <v>1405</v>
      </c>
      <c r="BL911" s="3" t="s">
        <v>1405</v>
      </c>
      <c r="BM911" s="3" t="s">
        <v>1405</v>
      </c>
      <c r="BN911" s="3" t="s">
        <v>1405</v>
      </c>
      <c r="BO911" s="3" t="s">
        <v>1405</v>
      </c>
      <c r="BP911" s="3" t="s">
        <v>1405</v>
      </c>
      <c r="BQ911" s="3" t="s">
        <v>1405</v>
      </c>
      <c r="BR911" s="3" t="s">
        <v>1405</v>
      </c>
      <c r="BS911" s="3" t="s">
        <v>1405</v>
      </c>
      <c r="BT911" s="3" t="s">
        <v>1405</v>
      </c>
      <c r="BU911" s="3" t="str">
        <f t="shared" si="220"/>
        <v>89. PRODUCE THE CHEMICAL</v>
      </c>
      <c r="BV911" s="3" t="str">
        <f t="shared" si="220"/>
        <v/>
      </c>
      <c r="BW911" s="3" t="str">
        <f t="shared" si="220"/>
        <v>91. ON-SITE USE OF THE CHEMICAL</v>
      </c>
      <c r="BX911" s="3" t="str">
        <f t="shared" si="220"/>
        <v>92. SALE OR DISTRIBUTION OF THE CHEMICAL</v>
      </c>
      <c r="BY911" s="3" t="str">
        <f t="shared" si="220"/>
        <v/>
      </c>
      <c r="BZ911" s="3" t="str">
        <f t="shared" si="219"/>
        <v/>
      </c>
      <c r="CA911" s="3" t="str">
        <f t="shared" si="219"/>
        <v>95. USED AS A REACTANT</v>
      </c>
      <c r="CB911" s="3" t="str">
        <f t="shared" si="219"/>
        <v/>
      </c>
      <c r="CC911" s="3" t="str">
        <f t="shared" si="219"/>
        <v/>
      </c>
      <c r="CD911" s="3" t="str">
        <f t="shared" si="219"/>
        <v>98. P103  INTERMEDIATES</v>
      </c>
      <c r="CE911" s="3" t="str">
        <f t="shared" si="219"/>
        <v/>
      </c>
      <c r="CF911" s="3" t="str">
        <f t="shared" si="219"/>
        <v/>
      </c>
      <c r="CG911" s="3" t="str">
        <f t="shared" si="219"/>
        <v/>
      </c>
      <c r="CH911" s="3" t="str">
        <f t="shared" si="219"/>
        <v/>
      </c>
      <c r="CI911" s="3" t="str">
        <f t="shared" si="219"/>
        <v/>
      </c>
      <c r="CJ911" s="3" t="str">
        <f t="shared" si="221"/>
        <v/>
      </c>
      <c r="CK911" s="3" t="str">
        <f t="shared" si="221"/>
        <v/>
      </c>
      <c r="CL911" s="3" t="str">
        <f t="shared" si="221"/>
        <v/>
      </c>
      <c r="CM911" s="3" t="str">
        <f t="shared" si="221"/>
        <v/>
      </c>
      <c r="CN911" s="3" t="str">
        <f t="shared" si="221"/>
        <v/>
      </c>
      <c r="CO911" s="3" t="str">
        <f t="shared" si="221"/>
        <v/>
      </c>
      <c r="CP911" s="3" t="str">
        <f t="shared" si="221"/>
        <v/>
      </c>
      <c r="CQ911" s="3" t="str">
        <f t="shared" si="221"/>
        <v/>
      </c>
      <c r="CR911" s="3" t="str">
        <f t="shared" si="221"/>
        <v/>
      </c>
      <c r="CS911" s="3" t="str">
        <f t="shared" si="221"/>
        <v/>
      </c>
      <c r="CT911" s="3" t="str">
        <f t="shared" si="221"/>
        <v/>
      </c>
      <c r="CU911" s="3" t="str">
        <f t="shared" si="221"/>
        <v/>
      </c>
      <c r="CV911" s="3" t="str">
        <f t="shared" si="227"/>
        <v/>
      </c>
      <c r="CW911" s="3" t="str">
        <f t="shared" si="226"/>
        <v/>
      </c>
      <c r="CX911" s="3" t="str">
        <f t="shared" si="226"/>
        <v/>
      </c>
      <c r="CY911" s="3" t="str">
        <f t="shared" si="226"/>
        <v/>
      </c>
      <c r="CZ911" s="3" t="str">
        <f t="shared" si="226"/>
        <v/>
      </c>
      <c r="DA911" s="3" t="str">
        <f t="shared" si="226"/>
        <v/>
      </c>
      <c r="DB911" s="3" t="str">
        <f t="shared" si="226"/>
        <v/>
      </c>
      <c r="DC911" s="3" t="str">
        <f t="shared" si="226"/>
        <v/>
      </c>
      <c r="DD911" s="3" t="str">
        <f t="shared" si="226"/>
        <v/>
      </c>
      <c r="DE911" s="3" t="str">
        <f t="shared" si="226"/>
        <v/>
      </c>
      <c r="DF911" s="3" t="str">
        <f t="shared" si="226"/>
        <v/>
      </c>
      <c r="DG911" s="3" t="str">
        <f t="shared" si="226"/>
        <v/>
      </c>
      <c r="DH911" s="3" t="str">
        <f t="shared" si="223"/>
        <v/>
      </c>
      <c r="DI911" s="3" t="str">
        <f t="shared" si="223"/>
        <v/>
      </c>
      <c r="DJ911" s="3" t="str">
        <f t="shared" si="223"/>
        <v/>
      </c>
      <c r="DK911" s="3" t="str">
        <f t="shared" si="222"/>
        <v/>
      </c>
      <c r="DL911" s="3" t="str">
        <f t="shared" si="222"/>
        <v/>
      </c>
      <c r="DM911" s="3" t="str">
        <f t="shared" si="222"/>
        <v/>
      </c>
      <c r="DN911" s="3" t="str">
        <f t="shared" si="216"/>
        <v/>
      </c>
      <c r="DO911" s="3" t="str">
        <f t="shared" si="216"/>
        <v/>
      </c>
      <c r="DP911" s="3" t="str">
        <f t="shared" si="216"/>
        <v/>
      </c>
      <c r="DQ911" s="3" t="str">
        <f t="shared" si="216"/>
        <v/>
      </c>
      <c r="DR911" s="3" t="str">
        <f t="shared" si="216"/>
        <v/>
      </c>
      <c r="DS911" s="3" t="str">
        <f t="shared" si="216"/>
        <v/>
      </c>
      <c r="DT911" s="3" t="str">
        <f t="shared" si="224"/>
        <v/>
      </c>
      <c r="DU911" s="3" t="str">
        <f t="shared" si="224"/>
        <v/>
      </c>
      <c r="DV911" s="3" t="str">
        <f t="shared" si="224"/>
        <v/>
      </c>
    </row>
    <row r="912" spans="1:126" ht="30">
      <c r="A912" t="s">
        <v>115</v>
      </c>
      <c r="B912">
        <v>2016</v>
      </c>
      <c r="C912" t="s">
        <v>114</v>
      </c>
      <c r="D912">
        <v>106990</v>
      </c>
      <c r="E912" s="31">
        <v>1316217695218</v>
      </c>
      <c r="F912" t="s">
        <v>1190</v>
      </c>
      <c r="G912">
        <v>336611</v>
      </c>
      <c r="H912" t="s">
        <v>1191</v>
      </c>
      <c r="I912" t="s">
        <v>1192</v>
      </c>
      <c r="J912" t="s">
        <v>921</v>
      </c>
      <c r="K912" t="s">
        <v>148</v>
      </c>
      <c r="L912">
        <v>77530</v>
      </c>
      <c r="M912" s="3" t="str">
        <f t="shared" si="225"/>
        <v>133. ANCILLARY OR OTHER USE</v>
      </c>
      <c r="N912" s="3" t="s">
        <v>81</v>
      </c>
      <c r="O912" s="3" t="s">
        <v>1466</v>
      </c>
      <c r="P912">
        <v>0</v>
      </c>
      <c r="Q912">
        <v>532</v>
      </c>
      <c r="R912">
        <v>532</v>
      </c>
      <c r="S912" s="3" t="s">
        <v>1405</v>
      </c>
      <c r="T912" s="3" t="s">
        <v>1405</v>
      </c>
      <c r="U912" s="3" t="s">
        <v>1405</v>
      </c>
      <c r="V912" s="3" t="s">
        <v>1405</v>
      </c>
      <c r="W912" s="3" t="s">
        <v>1405</v>
      </c>
      <c r="X912" s="3" t="s">
        <v>1405</v>
      </c>
      <c r="Y912" s="3" t="s">
        <v>1405</v>
      </c>
      <c r="AE912" s="3" t="s">
        <v>1405</v>
      </c>
      <c r="AR912" s="3" t="s">
        <v>1405</v>
      </c>
      <c r="AS912" s="3" t="s">
        <v>1405</v>
      </c>
      <c r="AT912" s="3" t="s">
        <v>1405</v>
      </c>
      <c r="AU912" s="3" t="s">
        <v>1405</v>
      </c>
      <c r="AV912" s="3" t="s">
        <v>1405</v>
      </c>
      <c r="BD912" s="3" t="s">
        <v>1405</v>
      </c>
      <c r="BK912" s="3" t="s">
        <v>1407</v>
      </c>
      <c r="BU912" s="3" t="str">
        <f t="shared" si="220"/>
        <v/>
      </c>
      <c r="BV912" s="3" t="str">
        <f t="shared" si="220"/>
        <v/>
      </c>
      <c r="BW912" s="3" t="str">
        <f t="shared" si="220"/>
        <v/>
      </c>
      <c r="BX912" s="3" t="str">
        <f t="shared" si="220"/>
        <v/>
      </c>
      <c r="BY912" s="3" t="str">
        <f t="shared" si="220"/>
        <v/>
      </c>
      <c r="BZ912" s="3" t="str">
        <f t="shared" si="219"/>
        <v/>
      </c>
      <c r="CA912" s="3" t="str">
        <f t="shared" si="219"/>
        <v/>
      </c>
      <c r="CB912" s="3" t="str">
        <f t="shared" si="219"/>
        <v/>
      </c>
      <c r="CC912" s="3" t="str">
        <f t="shared" si="219"/>
        <v/>
      </c>
      <c r="CD912" s="3" t="str">
        <f t="shared" si="219"/>
        <v/>
      </c>
      <c r="CE912" s="3" t="str">
        <f t="shared" si="219"/>
        <v/>
      </c>
      <c r="CF912" s="3" t="str">
        <f t="shared" si="219"/>
        <v/>
      </c>
      <c r="CG912" s="3" t="str">
        <f t="shared" si="219"/>
        <v/>
      </c>
      <c r="CH912" s="3" t="str">
        <f t="shared" si="219"/>
        <v/>
      </c>
      <c r="CI912" s="3" t="str">
        <f t="shared" si="219"/>
        <v/>
      </c>
      <c r="CJ912" s="3" t="str">
        <f t="shared" si="221"/>
        <v/>
      </c>
      <c r="CK912" s="3" t="str">
        <f t="shared" si="221"/>
        <v/>
      </c>
      <c r="CL912" s="3" t="str">
        <f t="shared" si="221"/>
        <v/>
      </c>
      <c r="CM912" s="3" t="str">
        <f t="shared" si="221"/>
        <v/>
      </c>
      <c r="CN912" s="3" t="str">
        <f t="shared" si="221"/>
        <v/>
      </c>
      <c r="CO912" s="3" t="str">
        <f t="shared" si="221"/>
        <v/>
      </c>
      <c r="CP912" s="3" t="str">
        <f t="shared" si="221"/>
        <v/>
      </c>
      <c r="CQ912" s="3" t="str">
        <f t="shared" si="221"/>
        <v/>
      </c>
      <c r="CR912" s="3" t="str">
        <f t="shared" si="221"/>
        <v/>
      </c>
      <c r="CS912" s="3" t="str">
        <f t="shared" si="221"/>
        <v/>
      </c>
      <c r="CT912" s="3" t="str">
        <f t="shared" si="221"/>
        <v/>
      </c>
      <c r="CU912" s="3" t="str">
        <f t="shared" si="221"/>
        <v/>
      </c>
      <c r="CV912" s="3" t="str">
        <f t="shared" si="227"/>
        <v/>
      </c>
      <c r="CW912" s="3" t="str">
        <f t="shared" si="226"/>
        <v/>
      </c>
      <c r="CX912" s="3" t="str">
        <f t="shared" si="226"/>
        <v/>
      </c>
      <c r="CY912" s="3" t="str">
        <f t="shared" si="226"/>
        <v/>
      </c>
      <c r="CZ912" s="3" t="str">
        <f t="shared" si="226"/>
        <v/>
      </c>
      <c r="DA912" s="3" t="str">
        <f t="shared" si="226"/>
        <v/>
      </c>
      <c r="DB912" s="3" t="str">
        <f t="shared" si="226"/>
        <v/>
      </c>
      <c r="DC912" s="3" t="str">
        <f t="shared" si="226"/>
        <v/>
      </c>
      <c r="DD912" s="3" t="str">
        <f t="shared" si="226"/>
        <v/>
      </c>
      <c r="DE912" s="3" t="str">
        <f t="shared" si="226"/>
        <v/>
      </c>
      <c r="DF912" s="3" t="str">
        <f t="shared" si="226"/>
        <v/>
      </c>
      <c r="DG912" s="3" t="str">
        <f t="shared" si="226"/>
        <v/>
      </c>
      <c r="DH912" s="3" t="str">
        <f t="shared" si="223"/>
        <v/>
      </c>
      <c r="DI912" s="3" t="str">
        <f t="shared" si="223"/>
        <v/>
      </c>
      <c r="DJ912" s="3" t="str">
        <f t="shared" si="223"/>
        <v/>
      </c>
      <c r="DK912" s="3" t="str">
        <f t="shared" si="222"/>
        <v/>
      </c>
      <c r="DL912" s="3" t="str">
        <f t="shared" si="222"/>
        <v/>
      </c>
      <c r="DM912" s="3" t="str">
        <f t="shared" si="222"/>
        <v>133. ANCILLARY OR OTHER USE</v>
      </c>
      <c r="DN912" s="3" t="str">
        <f t="shared" si="216"/>
        <v/>
      </c>
      <c r="DO912" s="3" t="str">
        <f t="shared" si="216"/>
        <v/>
      </c>
      <c r="DP912" s="3" t="str">
        <f t="shared" si="216"/>
        <v/>
      </c>
      <c r="DQ912" s="3" t="str">
        <f t="shared" si="216"/>
        <v/>
      </c>
      <c r="DR912" s="3" t="str">
        <f t="shared" si="216"/>
        <v/>
      </c>
      <c r="DS912" s="3" t="str">
        <f t="shared" si="216"/>
        <v/>
      </c>
      <c r="DT912" s="3" t="str">
        <f t="shared" si="224"/>
        <v/>
      </c>
      <c r="DU912" s="3" t="str">
        <f t="shared" si="224"/>
        <v/>
      </c>
      <c r="DV912" s="3" t="str">
        <f t="shared" si="224"/>
        <v/>
      </c>
    </row>
    <row r="913" spans="1:126" ht="30">
      <c r="A913" t="s">
        <v>115</v>
      </c>
      <c r="B913">
        <v>2017</v>
      </c>
      <c r="C913" t="s">
        <v>114</v>
      </c>
      <c r="D913">
        <v>106990</v>
      </c>
      <c r="E913" s="31">
        <v>1317217695269</v>
      </c>
      <c r="F913" t="s">
        <v>1190</v>
      </c>
      <c r="G913">
        <v>336611</v>
      </c>
      <c r="H913" t="s">
        <v>1191</v>
      </c>
      <c r="I913" t="s">
        <v>1192</v>
      </c>
      <c r="J913" t="s">
        <v>921</v>
      </c>
      <c r="K913" t="s">
        <v>148</v>
      </c>
      <c r="L913">
        <v>77530</v>
      </c>
      <c r="M913" s="3" t="str">
        <f t="shared" si="225"/>
        <v>133. ANCILLARY OR OTHER USE</v>
      </c>
      <c r="N913" s="3" t="s">
        <v>81</v>
      </c>
      <c r="O913" s="3" t="s">
        <v>1466</v>
      </c>
      <c r="P913">
        <v>0</v>
      </c>
      <c r="Q913">
        <v>245.4</v>
      </c>
      <c r="R913">
        <v>245.4</v>
      </c>
      <c r="S913" s="3" t="s">
        <v>1405</v>
      </c>
      <c r="T913" s="3" t="s">
        <v>1405</v>
      </c>
      <c r="U913" s="3" t="s">
        <v>1405</v>
      </c>
      <c r="V913" s="3" t="s">
        <v>1405</v>
      </c>
      <c r="W913" s="3" t="s">
        <v>1405</v>
      </c>
      <c r="X913" s="3" t="s">
        <v>1405</v>
      </c>
      <c r="Y913" s="3" t="s">
        <v>1405</v>
      </c>
      <c r="AE913" s="3" t="s">
        <v>1405</v>
      </c>
      <c r="AR913" s="3" t="s">
        <v>1405</v>
      </c>
      <c r="AS913" s="3" t="s">
        <v>1405</v>
      </c>
      <c r="AT913" s="3" t="s">
        <v>1405</v>
      </c>
      <c r="AU913" s="3" t="s">
        <v>1405</v>
      </c>
      <c r="AV913" s="3" t="s">
        <v>1405</v>
      </c>
      <c r="BD913" s="3" t="s">
        <v>1405</v>
      </c>
      <c r="BK913" s="3" t="s">
        <v>1407</v>
      </c>
      <c r="BU913" s="3" t="str">
        <f t="shared" si="220"/>
        <v/>
      </c>
      <c r="BV913" s="3" t="str">
        <f t="shared" si="220"/>
        <v/>
      </c>
      <c r="BW913" s="3" t="str">
        <f t="shared" si="220"/>
        <v/>
      </c>
      <c r="BX913" s="3" t="str">
        <f t="shared" si="220"/>
        <v/>
      </c>
      <c r="BY913" s="3" t="str">
        <f t="shared" si="220"/>
        <v/>
      </c>
      <c r="BZ913" s="3" t="str">
        <f t="shared" si="219"/>
        <v/>
      </c>
      <c r="CA913" s="3" t="str">
        <f t="shared" si="219"/>
        <v/>
      </c>
      <c r="CB913" s="3" t="str">
        <f t="shared" si="219"/>
        <v/>
      </c>
      <c r="CC913" s="3" t="str">
        <f t="shared" si="219"/>
        <v/>
      </c>
      <c r="CD913" s="3" t="str">
        <f t="shared" si="219"/>
        <v/>
      </c>
      <c r="CE913" s="3" t="str">
        <f t="shared" si="219"/>
        <v/>
      </c>
      <c r="CF913" s="3" t="str">
        <f t="shared" si="219"/>
        <v/>
      </c>
      <c r="CG913" s="3" t="str">
        <f t="shared" si="219"/>
        <v/>
      </c>
      <c r="CH913" s="3" t="str">
        <f t="shared" si="219"/>
        <v/>
      </c>
      <c r="CI913" s="3" t="str">
        <f t="shared" si="219"/>
        <v/>
      </c>
      <c r="CJ913" s="3" t="str">
        <f t="shared" si="221"/>
        <v/>
      </c>
      <c r="CK913" s="3" t="str">
        <f t="shared" si="221"/>
        <v/>
      </c>
      <c r="CL913" s="3" t="str">
        <f t="shared" si="221"/>
        <v/>
      </c>
      <c r="CM913" s="3" t="str">
        <f t="shared" si="221"/>
        <v/>
      </c>
      <c r="CN913" s="3" t="str">
        <f t="shared" si="221"/>
        <v/>
      </c>
      <c r="CO913" s="3" t="str">
        <f t="shared" si="221"/>
        <v/>
      </c>
      <c r="CP913" s="3" t="str">
        <f t="shared" si="221"/>
        <v/>
      </c>
      <c r="CQ913" s="3" t="str">
        <f t="shared" si="221"/>
        <v/>
      </c>
      <c r="CR913" s="3" t="str">
        <f t="shared" si="221"/>
        <v/>
      </c>
      <c r="CS913" s="3" t="str">
        <f t="shared" si="221"/>
        <v/>
      </c>
      <c r="CT913" s="3" t="str">
        <f t="shared" si="221"/>
        <v/>
      </c>
      <c r="CU913" s="3" t="str">
        <f t="shared" si="221"/>
        <v/>
      </c>
      <c r="CV913" s="3" t="str">
        <f t="shared" si="227"/>
        <v/>
      </c>
      <c r="CW913" s="3" t="str">
        <f t="shared" si="226"/>
        <v/>
      </c>
      <c r="CX913" s="3" t="str">
        <f t="shared" si="226"/>
        <v/>
      </c>
      <c r="CY913" s="3" t="str">
        <f t="shared" si="226"/>
        <v/>
      </c>
      <c r="CZ913" s="3" t="str">
        <f t="shared" si="226"/>
        <v/>
      </c>
      <c r="DA913" s="3" t="str">
        <f t="shared" si="226"/>
        <v/>
      </c>
      <c r="DB913" s="3" t="str">
        <f t="shared" si="226"/>
        <v/>
      </c>
      <c r="DC913" s="3" t="str">
        <f t="shared" si="226"/>
        <v/>
      </c>
      <c r="DD913" s="3" t="str">
        <f t="shared" si="226"/>
        <v/>
      </c>
      <c r="DE913" s="3" t="str">
        <f t="shared" si="226"/>
        <v/>
      </c>
      <c r="DF913" s="3" t="str">
        <f t="shared" si="226"/>
        <v/>
      </c>
      <c r="DG913" s="3" t="str">
        <f t="shared" si="226"/>
        <v/>
      </c>
      <c r="DH913" s="3" t="str">
        <f t="shared" si="223"/>
        <v/>
      </c>
      <c r="DI913" s="3" t="str">
        <f t="shared" si="223"/>
        <v/>
      </c>
      <c r="DJ913" s="3" t="str">
        <f t="shared" si="223"/>
        <v/>
      </c>
      <c r="DK913" s="3" t="str">
        <f t="shared" si="222"/>
        <v/>
      </c>
      <c r="DL913" s="3" t="str">
        <f t="shared" si="222"/>
        <v/>
      </c>
      <c r="DM913" s="3" t="str">
        <f t="shared" si="222"/>
        <v>133. ANCILLARY OR OTHER USE</v>
      </c>
      <c r="DN913" s="3" t="str">
        <f t="shared" si="216"/>
        <v/>
      </c>
      <c r="DO913" s="3" t="str">
        <f t="shared" si="216"/>
        <v/>
      </c>
      <c r="DP913" s="3" t="str">
        <f t="shared" si="216"/>
        <v/>
      </c>
      <c r="DQ913" s="3" t="str">
        <f t="shared" si="216"/>
        <v/>
      </c>
      <c r="DR913" s="3" t="str">
        <f t="shared" si="216"/>
        <v/>
      </c>
      <c r="DS913" s="3" t="str">
        <f t="shared" si="216"/>
        <v/>
      </c>
      <c r="DT913" s="3" t="str">
        <f t="shared" si="224"/>
        <v/>
      </c>
      <c r="DU913" s="3" t="str">
        <f t="shared" si="224"/>
        <v/>
      </c>
      <c r="DV913" s="3" t="str">
        <f t="shared" si="224"/>
        <v/>
      </c>
    </row>
    <row r="914" spans="1:126" ht="75">
      <c r="A914" t="s">
        <v>115</v>
      </c>
      <c r="B914">
        <v>2018</v>
      </c>
      <c r="C914" t="s">
        <v>114</v>
      </c>
      <c r="D914">
        <v>106990</v>
      </c>
      <c r="E914" s="31">
        <v>1318217489069</v>
      </c>
      <c r="F914" t="s">
        <v>1190</v>
      </c>
      <c r="G914">
        <v>336611</v>
      </c>
      <c r="H914" t="s">
        <v>1191</v>
      </c>
      <c r="I914" t="s">
        <v>1192</v>
      </c>
      <c r="J914" t="s">
        <v>921</v>
      </c>
      <c r="K914" t="s">
        <v>148</v>
      </c>
      <c r="L914">
        <v>77530</v>
      </c>
      <c r="M914" s="3" t="str">
        <f t="shared" si="225"/>
        <v>133. ANCILLARY OR OTHER USE, 142. Z399  OTHER</v>
      </c>
      <c r="N914" s="3" t="s">
        <v>81</v>
      </c>
      <c r="O914" s="3" t="s">
        <v>1466</v>
      </c>
      <c r="P914">
        <v>5</v>
      </c>
      <c r="Q914">
        <v>250</v>
      </c>
      <c r="R914">
        <v>255</v>
      </c>
      <c r="S914" s="3" t="s">
        <v>1405</v>
      </c>
      <c r="T914" s="3" t="s">
        <v>1405</v>
      </c>
      <c r="U914" s="3" t="s">
        <v>1405</v>
      </c>
      <c r="V914" s="3" t="s">
        <v>1405</v>
      </c>
      <c r="W914" s="3" t="s">
        <v>1405</v>
      </c>
      <c r="X914" s="3" t="s">
        <v>1405</v>
      </c>
      <c r="Y914" s="3" t="s">
        <v>1405</v>
      </c>
      <c r="Z914" s="3" t="s">
        <v>1405</v>
      </c>
      <c r="AA914" s="3" t="s">
        <v>1405</v>
      </c>
      <c r="AB914" s="3" t="s">
        <v>1405</v>
      </c>
      <c r="AC914" s="3" t="s">
        <v>1405</v>
      </c>
      <c r="AD914" s="3" t="s">
        <v>1405</v>
      </c>
      <c r="AE914" s="3" t="s">
        <v>1405</v>
      </c>
      <c r="AF914" s="3" t="s">
        <v>1405</v>
      </c>
      <c r="AG914" s="3" t="s">
        <v>1405</v>
      </c>
      <c r="AH914" s="3" t="s">
        <v>1405</v>
      </c>
      <c r="AI914" s="3" t="s">
        <v>1405</v>
      </c>
      <c r="AJ914" s="3" t="s">
        <v>1405</v>
      </c>
      <c r="AK914" s="3" t="s">
        <v>1405</v>
      </c>
      <c r="AL914" s="3" t="s">
        <v>1405</v>
      </c>
      <c r="AM914" s="3" t="s">
        <v>1405</v>
      </c>
      <c r="AN914" s="3" t="s">
        <v>1405</v>
      </c>
      <c r="AO914" s="3" t="s">
        <v>1405</v>
      </c>
      <c r="AP914" s="3" t="s">
        <v>1405</v>
      </c>
      <c r="AQ914" s="3" t="s">
        <v>1405</v>
      </c>
      <c r="AR914" s="3" t="s">
        <v>1405</v>
      </c>
      <c r="AS914" s="3" t="s">
        <v>1405</v>
      </c>
      <c r="AT914" s="3" t="s">
        <v>1405</v>
      </c>
      <c r="AU914" s="3" t="s">
        <v>1405</v>
      </c>
      <c r="AV914" s="3" t="s">
        <v>1405</v>
      </c>
      <c r="AW914" s="3" t="s">
        <v>1405</v>
      </c>
      <c r="AX914" s="3" t="s">
        <v>1405</v>
      </c>
      <c r="AY914" s="3" t="s">
        <v>1405</v>
      </c>
      <c r="AZ914" s="3" t="s">
        <v>1405</v>
      </c>
      <c r="BA914" s="3" t="s">
        <v>1405</v>
      </c>
      <c r="BB914" s="3" t="s">
        <v>1405</v>
      </c>
      <c r="BC914" s="3" t="s">
        <v>1405</v>
      </c>
      <c r="BD914" s="3" t="s">
        <v>1405</v>
      </c>
      <c r="BE914" s="3" t="s">
        <v>1405</v>
      </c>
      <c r="BF914" s="3" t="s">
        <v>1405</v>
      </c>
      <c r="BG914" s="3" t="s">
        <v>1405</v>
      </c>
      <c r="BH914" s="3" t="s">
        <v>1405</v>
      </c>
      <c r="BI914" s="3" t="s">
        <v>1405</v>
      </c>
      <c r="BJ914" s="3" t="s">
        <v>1405</v>
      </c>
      <c r="BK914" s="3" t="s">
        <v>1407</v>
      </c>
      <c r="BL914" s="3" t="s">
        <v>1405</v>
      </c>
      <c r="BM914" s="3" t="s">
        <v>1405</v>
      </c>
      <c r="BN914" s="3" t="s">
        <v>1405</v>
      </c>
      <c r="BO914" s="3" t="s">
        <v>1405</v>
      </c>
      <c r="BP914" s="3" t="s">
        <v>1405</v>
      </c>
      <c r="BQ914" s="3" t="s">
        <v>1405</v>
      </c>
      <c r="BR914" s="3" t="s">
        <v>1405</v>
      </c>
      <c r="BS914" s="3" t="s">
        <v>1405</v>
      </c>
      <c r="BT914" s="3" t="s">
        <v>1407</v>
      </c>
      <c r="BU914" s="3" t="str">
        <f t="shared" si="220"/>
        <v/>
      </c>
      <c r="BV914" s="3" t="str">
        <f t="shared" si="220"/>
        <v/>
      </c>
      <c r="BW914" s="3" t="str">
        <f t="shared" si="220"/>
        <v/>
      </c>
      <c r="BX914" s="3" t="str">
        <f t="shared" si="220"/>
        <v/>
      </c>
      <c r="BY914" s="3" t="str">
        <f t="shared" si="220"/>
        <v/>
      </c>
      <c r="BZ914" s="3" t="str">
        <f t="shared" si="219"/>
        <v/>
      </c>
      <c r="CA914" s="3" t="str">
        <f t="shared" si="219"/>
        <v/>
      </c>
      <c r="CB914" s="3" t="str">
        <f t="shared" si="219"/>
        <v/>
      </c>
      <c r="CC914" s="3" t="str">
        <f t="shared" si="219"/>
        <v/>
      </c>
      <c r="CD914" s="3" t="str">
        <f t="shared" si="219"/>
        <v/>
      </c>
      <c r="CE914" s="3" t="str">
        <f t="shared" si="219"/>
        <v/>
      </c>
      <c r="CF914" s="3" t="str">
        <f t="shared" si="219"/>
        <v/>
      </c>
      <c r="CG914" s="3" t="str">
        <f t="shared" si="219"/>
        <v/>
      </c>
      <c r="CH914" s="3" t="str">
        <f t="shared" si="219"/>
        <v/>
      </c>
      <c r="CI914" s="3" t="str">
        <f t="shared" si="219"/>
        <v/>
      </c>
      <c r="CJ914" s="3" t="str">
        <f t="shared" si="221"/>
        <v/>
      </c>
      <c r="CK914" s="3" t="str">
        <f t="shared" si="221"/>
        <v/>
      </c>
      <c r="CL914" s="3" t="str">
        <f t="shared" si="221"/>
        <v/>
      </c>
      <c r="CM914" s="3" t="str">
        <f t="shared" si="221"/>
        <v/>
      </c>
      <c r="CN914" s="3" t="str">
        <f t="shared" si="221"/>
        <v/>
      </c>
      <c r="CO914" s="3" t="str">
        <f t="shared" si="221"/>
        <v/>
      </c>
      <c r="CP914" s="3" t="str">
        <f t="shared" si="221"/>
        <v/>
      </c>
      <c r="CQ914" s="3" t="str">
        <f t="shared" si="221"/>
        <v/>
      </c>
      <c r="CR914" s="3" t="str">
        <f t="shared" si="221"/>
        <v/>
      </c>
      <c r="CS914" s="3" t="str">
        <f t="shared" si="221"/>
        <v/>
      </c>
      <c r="CT914" s="3" t="str">
        <f t="shared" si="221"/>
        <v/>
      </c>
      <c r="CU914" s="3" t="str">
        <f t="shared" si="221"/>
        <v/>
      </c>
      <c r="CV914" s="3" t="str">
        <f t="shared" si="227"/>
        <v/>
      </c>
      <c r="CW914" s="3" t="str">
        <f t="shared" si="226"/>
        <v/>
      </c>
      <c r="CX914" s="3" t="str">
        <f t="shared" si="226"/>
        <v/>
      </c>
      <c r="CY914" s="3" t="str">
        <f t="shared" si="226"/>
        <v/>
      </c>
      <c r="CZ914" s="3" t="str">
        <f t="shared" si="226"/>
        <v/>
      </c>
      <c r="DA914" s="3" t="str">
        <f t="shared" si="226"/>
        <v/>
      </c>
      <c r="DB914" s="3" t="str">
        <f t="shared" si="226"/>
        <v/>
      </c>
      <c r="DC914" s="3" t="str">
        <f t="shared" si="226"/>
        <v/>
      </c>
      <c r="DD914" s="3" t="str">
        <f t="shared" si="226"/>
        <v/>
      </c>
      <c r="DE914" s="3" t="str">
        <f t="shared" si="226"/>
        <v/>
      </c>
      <c r="DF914" s="3" t="str">
        <f t="shared" si="226"/>
        <v/>
      </c>
      <c r="DG914" s="3" t="str">
        <f t="shared" si="226"/>
        <v/>
      </c>
      <c r="DH914" s="3" t="str">
        <f t="shared" si="223"/>
        <v/>
      </c>
      <c r="DI914" s="3" t="str">
        <f t="shared" si="223"/>
        <v/>
      </c>
      <c r="DJ914" s="3" t="str">
        <f t="shared" si="223"/>
        <v/>
      </c>
      <c r="DK914" s="3" t="str">
        <f t="shared" si="222"/>
        <v/>
      </c>
      <c r="DL914" s="3" t="str">
        <f t="shared" si="222"/>
        <v/>
      </c>
      <c r="DM914" s="3" t="str">
        <f t="shared" si="222"/>
        <v>133. ANCILLARY OR OTHER USE</v>
      </c>
      <c r="DN914" s="3" t="str">
        <f t="shared" si="216"/>
        <v/>
      </c>
      <c r="DO914" s="3" t="str">
        <f t="shared" si="216"/>
        <v/>
      </c>
      <c r="DP914" s="3" t="str">
        <f t="shared" si="216"/>
        <v/>
      </c>
      <c r="DQ914" s="3" t="str">
        <f t="shared" si="216"/>
        <v/>
      </c>
      <c r="DR914" s="3" t="str">
        <f t="shared" si="216"/>
        <v/>
      </c>
      <c r="DS914" s="3" t="str">
        <f t="shared" si="216"/>
        <v/>
      </c>
      <c r="DT914" s="3" t="str">
        <f t="shared" si="224"/>
        <v/>
      </c>
      <c r="DU914" s="3" t="str">
        <f t="shared" si="224"/>
        <v/>
      </c>
      <c r="DV914" s="3" t="str">
        <f t="shared" si="224"/>
        <v>142. Z399  OTHER</v>
      </c>
    </row>
    <row r="915" spans="1:126" ht="75">
      <c r="A915" t="s">
        <v>115</v>
      </c>
      <c r="B915">
        <v>2019</v>
      </c>
      <c r="C915" t="s">
        <v>114</v>
      </c>
      <c r="D915">
        <v>106990</v>
      </c>
      <c r="E915" s="31">
        <v>1319218292973</v>
      </c>
      <c r="F915" t="s">
        <v>1190</v>
      </c>
      <c r="G915">
        <v>336611</v>
      </c>
      <c r="H915" t="s">
        <v>1191</v>
      </c>
      <c r="I915" t="s">
        <v>1192</v>
      </c>
      <c r="J915" t="s">
        <v>921</v>
      </c>
      <c r="K915" t="s">
        <v>148</v>
      </c>
      <c r="L915">
        <v>77530</v>
      </c>
      <c r="M915" s="3" t="str">
        <f t="shared" si="225"/>
        <v>133. ANCILLARY OR OTHER USE, 139. Z306  WASTE TREATMENT</v>
      </c>
      <c r="N915" s="3" t="s">
        <v>81</v>
      </c>
      <c r="O915" s="3" t="s">
        <v>1466</v>
      </c>
      <c r="P915">
        <v>5</v>
      </c>
      <c r="Q915">
        <v>250</v>
      </c>
      <c r="R915">
        <v>255</v>
      </c>
      <c r="S915" s="3" t="s">
        <v>1405</v>
      </c>
      <c r="T915" s="3" t="s">
        <v>1405</v>
      </c>
      <c r="U915" s="3" t="s">
        <v>1405</v>
      </c>
      <c r="V915" s="3" t="s">
        <v>1405</v>
      </c>
      <c r="W915" s="3" t="s">
        <v>1405</v>
      </c>
      <c r="X915" s="3" t="s">
        <v>1405</v>
      </c>
      <c r="Y915" s="3" t="s">
        <v>1405</v>
      </c>
      <c r="Z915" s="3" t="s">
        <v>1405</v>
      </c>
      <c r="AA915" s="3" t="s">
        <v>1405</v>
      </c>
      <c r="AB915" s="3" t="s">
        <v>1405</v>
      </c>
      <c r="AC915" s="3" t="s">
        <v>1405</v>
      </c>
      <c r="AD915" s="3" t="s">
        <v>1405</v>
      </c>
      <c r="AE915" s="3" t="s">
        <v>1405</v>
      </c>
      <c r="AF915" s="3" t="s">
        <v>1405</v>
      </c>
      <c r="AG915" s="3" t="s">
        <v>1405</v>
      </c>
      <c r="AH915" s="3" t="s">
        <v>1405</v>
      </c>
      <c r="AI915" s="3" t="s">
        <v>1405</v>
      </c>
      <c r="AJ915" s="3" t="s">
        <v>1405</v>
      </c>
      <c r="AK915" s="3" t="s">
        <v>1405</v>
      </c>
      <c r="AL915" s="3" t="s">
        <v>1405</v>
      </c>
      <c r="AM915" s="3" t="s">
        <v>1405</v>
      </c>
      <c r="AN915" s="3" t="s">
        <v>1405</v>
      </c>
      <c r="AO915" s="3" t="s">
        <v>1405</v>
      </c>
      <c r="AP915" s="3" t="s">
        <v>1405</v>
      </c>
      <c r="AQ915" s="3" t="s">
        <v>1405</v>
      </c>
      <c r="AR915" s="3" t="s">
        <v>1405</v>
      </c>
      <c r="AS915" s="3" t="s">
        <v>1405</v>
      </c>
      <c r="AT915" s="3" t="s">
        <v>1405</v>
      </c>
      <c r="AU915" s="3" t="s">
        <v>1405</v>
      </c>
      <c r="AV915" s="3" t="s">
        <v>1405</v>
      </c>
      <c r="AW915" s="3" t="s">
        <v>1405</v>
      </c>
      <c r="AX915" s="3" t="s">
        <v>1405</v>
      </c>
      <c r="AY915" s="3" t="s">
        <v>1405</v>
      </c>
      <c r="AZ915" s="3" t="s">
        <v>1405</v>
      </c>
      <c r="BA915" s="3" t="s">
        <v>1405</v>
      </c>
      <c r="BB915" s="3" t="s">
        <v>1405</v>
      </c>
      <c r="BC915" s="3" t="s">
        <v>1405</v>
      </c>
      <c r="BD915" s="3" t="s">
        <v>1405</v>
      </c>
      <c r="BE915" s="3" t="s">
        <v>1405</v>
      </c>
      <c r="BF915" s="3" t="s">
        <v>1405</v>
      </c>
      <c r="BG915" s="3" t="s">
        <v>1405</v>
      </c>
      <c r="BH915" s="3" t="s">
        <v>1405</v>
      </c>
      <c r="BI915" s="3" t="s">
        <v>1405</v>
      </c>
      <c r="BJ915" s="3" t="s">
        <v>1405</v>
      </c>
      <c r="BK915" s="3" t="s">
        <v>1407</v>
      </c>
      <c r="BL915" s="3" t="s">
        <v>1405</v>
      </c>
      <c r="BM915" s="3" t="s">
        <v>1405</v>
      </c>
      <c r="BN915" s="3" t="s">
        <v>1405</v>
      </c>
      <c r="BO915" s="3" t="s">
        <v>1405</v>
      </c>
      <c r="BP915" s="3" t="s">
        <v>1405</v>
      </c>
      <c r="BQ915" s="3" t="s">
        <v>1407</v>
      </c>
      <c r="BR915" s="3" t="s">
        <v>1405</v>
      </c>
      <c r="BS915" s="3" t="s">
        <v>1405</v>
      </c>
      <c r="BT915" s="3" t="s">
        <v>1405</v>
      </c>
      <c r="BU915" s="3" t="str">
        <f t="shared" si="220"/>
        <v/>
      </c>
      <c r="BV915" s="3" t="str">
        <f t="shared" si="220"/>
        <v/>
      </c>
      <c r="BW915" s="3" t="str">
        <f t="shared" si="220"/>
        <v/>
      </c>
      <c r="BX915" s="3" t="str">
        <f t="shared" si="220"/>
        <v/>
      </c>
      <c r="BY915" s="3" t="str">
        <f t="shared" si="220"/>
        <v/>
      </c>
      <c r="BZ915" s="3" t="str">
        <f t="shared" si="219"/>
        <v/>
      </c>
      <c r="CA915" s="3" t="str">
        <f t="shared" si="219"/>
        <v/>
      </c>
      <c r="CB915" s="3" t="str">
        <f t="shared" si="219"/>
        <v/>
      </c>
      <c r="CC915" s="3" t="str">
        <f t="shared" si="219"/>
        <v/>
      </c>
      <c r="CD915" s="3" t="str">
        <f t="shared" si="219"/>
        <v/>
      </c>
      <c r="CE915" s="3" t="str">
        <f t="shared" si="219"/>
        <v/>
      </c>
      <c r="CF915" s="3" t="str">
        <f t="shared" si="219"/>
        <v/>
      </c>
      <c r="CG915" s="3" t="str">
        <f t="shared" si="219"/>
        <v/>
      </c>
      <c r="CH915" s="3" t="str">
        <f t="shared" si="219"/>
        <v/>
      </c>
      <c r="CI915" s="3" t="str">
        <f t="shared" si="219"/>
        <v/>
      </c>
      <c r="CJ915" s="3" t="str">
        <f t="shared" si="221"/>
        <v/>
      </c>
      <c r="CK915" s="3" t="str">
        <f t="shared" si="221"/>
        <v/>
      </c>
      <c r="CL915" s="3" t="str">
        <f t="shared" si="221"/>
        <v/>
      </c>
      <c r="CM915" s="3" t="str">
        <f t="shared" si="221"/>
        <v/>
      </c>
      <c r="CN915" s="3" t="str">
        <f t="shared" si="221"/>
        <v/>
      </c>
      <c r="CO915" s="3" t="str">
        <f t="shared" si="221"/>
        <v/>
      </c>
      <c r="CP915" s="3" t="str">
        <f t="shared" si="221"/>
        <v/>
      </c>
      <c r="CQ915" s="3" t="str">
        <f t="shared" si="221"/>
        <v/>
      </c>
      <c r="CR915" s="3" t="str">
        <f t="shared" si="221"/>
        <v/>
      </c>
      <c r="CS915" s="3" t="str">
        <f t="shared" si="221"/>
        <v/>
      </c>
      <c r="CT915" s="3" t="str">
        <f t="shared" si="221"/>
        <v/>
      </c>
      <c r="CU915" s="3" t="str">
        <f t="shared" si="221"/>
        <v/>
      </c>
      <c r="CV915" s="3" t="str">
        <f t="shared" si="227"/>
        <v/>
      </c>
      <c r="CW915" s="3" t="str">
        <f t="shared" si="226"/>
        <v/>
      </c>
      <c r="CX915" s="3" t="str">
        <f t="shared" si="226"/>
        <v/>
      </c>
      <c r="CY915" s="3" t="str">
        <f t="shared" si="226"/>
        <v/>
      </c>
      <c r="CZ915" s="3" t="str">
        <f t="shared" si="226"/>
        <v/>
      </c>
      <c r="DA915" s="3" t="str">
        <f t="shared" si="226"/>
        <v/>
      </c>
      <c r="DB915" s="3" t="str">
        <f t="shared" si="226"/>
        <v/>
      </c>
      <c r="DC915" s="3" t="str">
        <f t="shared" si="226"/>
        <v/>
      </c>
      <c r="DD915" s="3" t="str">
        <f t="shared" si="226"/>
        <v/>
      </c>
      <c r="DE915" s="3" t="str">
        <f t="shared" si="226"/>
        <v/>
      </c>
      <c r="DF915" s="3" t="str">
        <f t="shared" si="226"/>
        <v/>
      </c>
      <c r="DG915" s="3" t="str">
        <f t="shared" si="226"/>
        <v/>
      </c>
      <c r="DH915" s="3" t="str">
        <f t="shared" si="223"/>
        <v/>
      </c>
      <c r="DI915" s="3" t="str">
        <f t="shared" si="223"/>
        <v/>
      </c>
      <c r="DJ915" s="3" t="str">
        <f t="shared" si="223"/>
        <v/>
      </c>
      <c r="DK915" s="3" t="str">
        <f t="shared" si="222"/>
        <v/>
      </c>
      <c r="DL915" s="3" t="str">
        <f t="shared" si="222"/>
        <v/>
      </c>
      <c r="DM915" s="3" t="str">
        <f t="shared" si="222"/>
        <v>133. ANCILLARY OR OTHER USE</v>
      </c>
      <c r="DN915" s="3" t="str">
        <f t="shared" si="216"/>
        <v/>
      </c>
      <c r="DO915" s="3" t="str">
        <f t="shared" si="216"/>
        <v/>
      </c>
      <c r="DP915" s="3" t="str">
        <f t="shared" si="216"/>
        <v/>
      </c>
      <c r="DQ915" s="3" t="str">
        <f t="shared" si="216"/>
        <v/>
      </c>
      <c r="DR915" s="3" t="str">
        <f t="shared" si="216"/>
        <v/>
      </c>
      <c r="DS915" s="3" t="str">
        <f t="shared" si="216"/>
        <v>139. Z306  WASTE TREATMENT</v>
      </c>
      <c r="DT915" s="3" t="str">
        <f t="shared" si="224"/>
        <v/>
      </c>
      <c r="DU915" s="3" t="str">
        <f t="shared" si="224"/>
        <v/>
      </c>
      <c r="DV915" s="3" t="str">
        <f t="shared" si="224"/>
        <v/>
      </c>
    </row>
    <row r="916" spans="1:126" ht="75">
      <c r="A916" t="s">
        <v>115</v>
      </c>
      <c r="B916">
        <v>2020</v>
      </c>
      <c r="C916" t="s">
        <v>114</v>
      </c>
      <c r="D916">
        <v>106990</v>
      </c>
      <c r="E916" s="31">
        <v>1320219273265</v>
      </c>
      <c r="F916" t="s">
        <v>1190</v>
      </c>
      <c r="G916">
        <v>336611</v>
      </c>
      <c r="H916" t="s">
        <v>1191</v>
      </c>
      <c r="I916" t="s">
        <v>1192</v>
      </c>
      <c r="J916" t="s">
        <v>921</v>
      </c>
      <c r="K916" t="s">
        <v>148</v>
      </c>
      <c r="L916">
        <v>77530</v>
      </c>
      <c r="M916" s="3" t="str">
        <f t="shared" si="225"/>
        <v>89. PRODUCE THE CHEMICAL, 93. AS A BYPRODUCT, 94. AS A MANUFACTURED IMPURITY</v>
      </c>
      <c r="N916" s="3" t="s">
        <v>81</v>
      </c>
      <c r="O916" s="3" t="s">
        <v>1466</v>
      </c>
      <c r="P916">
        <v>0</v>
      </c>
      <c r="Q916">
        <v>250</v>
      </c>
      <c r="R916">
        <v>250</v>
      </c>
      <c r="S916" s="3" t="s">
        <v>1407</v>
      </c>
      <c r="T916" s="3" t="s">
        <v>1405</v>
      </c>
      <c r="U916" s="3" t="s">
        <v>1405</v>
      </c>
      <c r="V916" s="3" t="s">
        <v>1405</v>
      </c>
      <c r="W916" s="3" t="s">
        <v>1407</v>
      </c>
      <c r="X916" s="3" t="s">
        <v>1407</v>
      </c>
      <c r="Y916" s="3" t="s">
        <v>1405</v>
      </c>
      <c r="Z916" s="3" t="s">
        <v>1405</v>
      </c>
      <c r="AA916" s="3" t="s">
        <v>1405</v>
      </c>
      <c r="AB916" s="3" t="s">
        <v>1405</v>
      </c>
      <c r="AC916" s="3" t="s">
        <v>1405</v>
      </c>
      <c r="AD916" s="3" t="s">
        <v>1405</v>
      </c>
      <c r="AE916" s="3" t="s">
        <v>1405</v>
      </c>
      <c r="AF916" s="3" t="s">
        <v>1405</v>
      </c>
      <c r="AG916" s="3" t="s">
        <v>1405</v>
      </c>
      <c r="AH916" s="3" t="s">
        <v>1405</v>
      </c>
      <c r="AI916" s="3" t="s">
        <v>1405</v>
      </c>
      <c r="AJ916" s="3" t="s">
        <v>1405</v>
      </c>
      <c r="AK916" s="3" t="s">
        <v>1405</v>
      </c>
      <c r="AL916" s="3" t="s">
        <v>1405</v>
      </c>
      <c r="AM916" s="3" t="s">
        <v>1405</v>
      </c>
      <c r="AN916" s="3" t="s">
        <v>1405</v>
      </c>
      <c r="AO916" s="3" t="s">
        <v>1405</v>
      </c>
      <c r="AP916" s="3" t="s">
        <v>1405</v>
      </c>
      <c r="AQ916" s="3" t="s">
        <v>1405</v>
      </c>
      <c r="AR916" s="3" t="s">
        <v>1405</v>
      </c>
      <c r="AS916" s="3" t="s">
        <v>1405</v>
      </c>
      <c r="AT916" s="3" t="s">
        <v>1405</v>
      </c>
      <c r="AU916" s="3" t="s">
        <v>1405</v>
      </c>
      <c r="AV916" s="3" t="s">
        <v>1405</v>
      </c>
      <c r="AW916" s="3" t="s">
        <v>1405</v>
      </c>
      <c r="AX916" s="3" t="s">
        <v>1405</v>
      </c>
      <c r="AY916" s="3" t="s">
        <v>1405</v>
      </c>
      <c r="AZ916" s="3" t="s">
        <v>1405</v>
      </c>
      <c r="BA916" s="3" t="s">
        <v>1405</v>
      </c>
      <c r="BB916" s="3" t="s">
        <v>1405</v>
      </c>
      <c r="BC916" s="3" t="s">
        <v>1405</v>
      </c>
      <c r="BD916" s="3" t="s">
        <v>1405</v>
      </c>
      <c r="BE916" s="3" t="s">
        <v>1405</v>
      </c>
      <c r="BF916" s="3" t="s">
        <v>1405</v>
      </c>
      <c r="BG916" s="3" t="s">
        <v>1405</v>
      </c>
      <c r="BH916" s="3" t="s">
        <v>1405</v>
      </c>
      <c r="BI916" s="3" t="s">
        <v>1405</v>
      </c>
      <c r="BJ916" s="3" t="s">
        <v>1405</v>
      </c>
      <c r="BK916" s="3" t="s">
        <v>1405</v>
      </c>
      <c r="BL916" s="3" t="s">
        <v>1405</v>
      </c>
      <c r="BM916" s="3" t="s">
        <v>1405</v>
      </c>
      <c r="BN916" s="3" t="s">
        <v>1405</v>
      </c>
      <c r="BO916" s="3" t="s">
        <v>1405</v>
      </c>
      <c r="BP916" s="3" t="s">
        <v>1405</v>
      </c>
      <c r="BQ916" s="3" t="s">
        <v>1405</v>
      </c>
      <c r="BR916" s="3" t="s">
        <v>1405</v>
      </c>
      <c r="BS916" s="3" t="s">
        <v>1405</v>
      </c>
      <c r="BT916" s="3" t="s">
        <v>1405</v>
      </c>
      <c r="BU916" s="3" t="str">
        <f t="shared" si="220"/>
        <v>89. PRODUCE THE CHEMICAL</v>
      </c>
      <c r="BV916" s="3" t="str">
        <f t="shared" si="220"/>
        <v/>
      </c>
      <c r="BW916" s="3" t="str">
        <f t="shared" si="220"/>
        <v/>
      </c>
      <c r="BX916" s="3" t="str">
        <f t="shared" si="220"/>
        <v/>
      </c>
      <c r="BY916" s="3" t="str">
        <f t="shared" si="220"/>
        <v>93. AS A BYPRODUCT</v>
      </c>
      <c r="BZ916" s="3" t="str">
        <f t="shared" si="219"/>
        <v>94. AS A MANUFACTURED IMPURITY</v>
      </c>
      <c r="CA916" s="3" t="str">
        <f t="shared" ref="CA916:CP937" si="228">IF(Y916="Yes", CA$1,"")</f>
        <v/>
      </c>
      <c r="CB916" s="3" t="str">
        <f t="shared" si="228"/>
        <v/>
      </c>
      <c r="CC916" s="3" t="str">
        <f t="shared" si="228"/>
        <v/>
      </c>
      <c r="CD916" s="3" t="str">
        <f t="shared" si="228"/>
        <v/>
      </c>
      <c r="CE916" s="3" t="str">
        <f t="shared" si="228"/>
        <v/>
      </c>
      <c r="CF916" s="3" t="str">
        <f t="shared" si="228"/>
        <v/>
      </c>
      <c r="CG916" s="3" t="str">
        <f t="shared" si="228"/>
        <v/>
      </c>
      <c r="CH916" s="3" t="str">
        <f t="shared" si="228"/>
        <v/>
      </c>
      <c r="CI916" s="3" t="str">
        <f t="shared" si="228"/>
        <v/>
      </c>
      <c r="CJ916" s="3" t="str">
        <f t="shared" si="221"/>
        <v/>
      </c>
      <c r="CK916" s="3" t="str">
        <f t="shared" si="221"/>
        <v/>
      </c>
      <c r="CL916" s="3" t="str">
        <f t="shared" si="221"/>
        <v/>
      </c>
      <c r="CM916" s="3" t="str">
        <f t="shared" si="221"/>
        <v/>
      </c>
      <c r="CN916" s="3" t="str">
        <f t="shared" si="221"/>
        <v/>
      </c>
      <c r="CO916" s="3" t="str">
        <f t="shared" si="221"/>
        <v/>
      </c>
      <c r="CP916" s="3" t="str">
        <f t="shared" si="221"/>
        <v/>
      </c>
      <c r="CQ916" s="3" t="str">
        <f t="shared" si="221"/>
        <v/>
      </c>
      <c r="CR916" s="3" t="str">
        <f t="shared" si="221"/>
        <v/>
      </c>
      <c r="CS916" s="3" t="str">
        <f t="shared" si="221"/>
        <v/>
      </c>
      <c r="CT916" s="3" t="str">
        <f t="shared" si="221"/>
        <v/>
      </c>
      <c r="CU916" s="3" t="str">
        <f t="shared" si="221"/>
        <v/>
      </c>
      <c r="CV916" s="3" t="str">
        <f t="shared" si="227"/>
        <v/>
      </c>
      <c r="CW916" s="3" t="str">
        <f t="shared" si="226"/>
        <v/>
      </c>
      <c r="CX916" s="3" t="str">
        <f t="shared" si="226"/>
        <v/>
      </c>
      <c r="CY916" s="3" t="str">
        <f t="shared" si="226"/>
        <v/>
      </c>
      <c r="CZ916" s="3" t="str">
        <f t="shared" si="226"/>
        <v/>
      </c>
      <c r="DA916" s="3" t="str">
        <f t="shared" si="226"/>
        <v/>
      </c>
      <c r="DB916" s="3" t="str">
        <f t="shared" si="226"/>
        <v/>
      </c>
      <c r="DC916" s="3" t="str">
        <f t="shared" si="226"/>
        <v/>
      </c>
      <c r="DD916" s="3" t="str">
        <f t="shared" si="226"/>
        <v/>
      </c>
      <c r="DE916" s="3" t="str">
        <f t="shared" si="226"/>
        <v/>
      </c>
      <c r="DF916" s="3" t="str">
        <f t="shared" si="226"/>
        <v/>
      </c>
      <c r="DG916" s="3" t="str">
        <f t="shared" si="226"/>
        <v/>
      </c>
      <c r="DH916" s="3" t="str">
        <f t="shared" si="223"/>
        <v/>
      </c>
      <c r="DI916" s="3" t="str">
        <f t="shared" si="223"/>
        <v/>
      </c>
      <c r="DJ916" s="3" t="str">
        <f t="shared" si="223"/>
        <v/>
      </c>
      <c r="DK916" s="3" t="str">
        <f t="shared" si="222"/>
        <v/>
      </c>
      <c r="DL916" s="3" t="str">
        <f t="shared" si="222"/>
        <v/>
      </c>
      <c r="DM916" s="3" t="str">
        <f t="shared" si="222"/>
        <v/>
      </c>
      <c r="DN916" s="3" t="str">
        <f t="shared" si="216"/>
        <v/>
      </c>
      <c r="DO916" s="3" t="str">
        <f t="shared" si="216"/>
        <v/>
      </c>
      <c r="DP916" s="3" t="str">
        <f t="shared" si="216"/>
        <v/>
      </c>
      <c r="DQ916" s="3" t="str">
        <f t="shared" si="216"/>
        <v/>
      </c>
      <c r="DR916" s="3" t="str">
        <f t="shared" si="216"/>
        <v/>
      </c>
      <c r="DS916" s="3" t="str">
        <f t="shared" si="216"/>
        <v/>
      </c>
      <c r="DT916" s="3" t="str">
        <f t="shared" si="224"/>
        <v/>
      </c>
      <c r="DU916" s="3" t="str">
        <f t="shared" si="224"/>
        <v/>
      </c>
      <c r="DV916" s="3" t="str">
        <f t="shared" si="224"/>
        <v/>
      </c>
    </row>
    <row r="917" spans="1:126" ht="75">
      <c r="A917" t="s">
        <v>115</v>
      </c>
      <c r="B917">
        <v>2021</v>
      </c>
      <c r="C917" t="s">
        <v>114</v>
      </c>
      <c r="D917">
        <v>106990</v>
      </c>
      <c r="E917" s="31">
        <v>1321220510337</v>
      </c>
      <c r="F917" t="s">
        <v>1190</v>
      </c>
      <c r="G917">
        <v>336611</v>
      </c>
      <c r="H917" t="s">
        <v>1191</v>
      </c>
      <c r="I917" t="s">
        <v>1192</v>
      </c>
      <c r="J917" t="s">
        <v>921</v>
      </c>
      <c r="K917" t="s">
        <v>148</v>
      </c>
      <c r="L917">
        <v>77530</v>
      </c>
      <c r="M917" s="3" t="str">
        <f t="shared" si="225"/>
        <v>133. ANCILLARY OR OTHER USE, 139. Z306  WASTE TREATMENT</v>
      </c>
      <c r="N917" s="3" t="s">
        <v>81</v>
      </c>
      <c r="O917" s="3" t="s">
        <v>1411</v>
      </c>
      <c r="P917">
        <v>5</v>
      </c>
      <c r="Q917">
        <v>250</v>
      </c>
      <c r="R917">
        <v>255</v>
      </c>
      <c r="S917" s="3" t="s">
        <v>1405</v>
      </c>
      <c r="T917" s="3" t="s">
        <v>1405</v>
      </c>
      <c r="U917" s="3" t="s">
        <v>1405</v>
      </c>
      <c r="V917" s="3" t="s">
        <v>1405</v>
      </c>
      <c r="W917" s="3" t="s">
        <v>1405</v>
      </c>
      <c r="X917" s="3" t="s">
        <v>1405</v>
      </c>
      <c r="Y917" s="3" t="s">
        <v>1405</v>
      </c>
      <c r="Z917" s="3" t="s">
        <v>1405</v>
      </c>
      <c r="AA917" s="3" t="s">
        <v>1405</v>
      </c>
      <c r="AB917" s="3" t="s">
        <v>1405</v>
      </c>
      <c r="AC917" s="3" t="s">
        <v>1405</v>
      </c>
      <c r="AD917" s="3" t="s">
        <v>1405</v>
      </c>
      <c r="AE917" s="3" t="s">
        <v>1405</v>
      </c>
      <c r="AF917" s="3" t="s">
        <v>1405</v>
      </c>
      <c r="AG917" s="3" t="s">
        <v>1405</v>
      </c>
      <c r="AH917" s="3" t="s">
        <v>1405</v>
      </c>
      <c r="AI917" s="3" t="s">
        <v>1405</v>
      </c>
      <c r="AJ917" s="3" t="s">
        <v>1405</v>
      </c>
      <c r="AK917" s="3" t="s">
        <v>1405</v>
      </c>
      <c r="AL917" s="3" t="s">
        <v>1405</v>
      </c>
      <c r="AM917" s="3" t="s">
        <v>1405</v>
      </c>
      <c r="AN917" s="3" t="s">
        <v>1405</v>
      </c>
      <c r="AO917" s="3" t="s">
        <v>1405</v>
      </c>
      <c r="AP917" s="3" t="s">
        <v>1405</v>
      </c>
      <c r="AQ917" s="3" t="s">
        <v>1405</v>
      </c>
      <c r="AR917" s="3" t="s">
        <v>1405</v>
      </c>
      <c r="AS917" s="3" t="s">
        <v>1405</v>
      </c>
      <c r="AT917" s="3" t="s">
        <v>1405</v>
      </c>
      <c r="AU917" s="3" t="s">
        <v>1405</v>
      </c>
      <c r="AV917" s="3" t="s">
        <v>1405</v>
      </c>
      <c r="AW917" s="3" t="s">
        <v>1405</v>
      </c>
      <c r="AX917" s="3" t="s">
        <v>1405</v>
      </c>
      <c r="AY917" s="3" t="s">
        <v>1405</v>
      </c>
      <c r="AZ917" s="3" t="s">
        <v>1405</v>
      </c>
      <c r="BA917" s="3" t="s">
        <v>1405</v>
      </c>
      <c r="BB917" s="3" t="s">
        <v>1405</v>
      </c>
      <c r="BC917" s="3" t="s">
        <v>1405</v>
      </c>
      <c r="BD917" s="3" t="s">
        <v>1405</v>
      </c>
      <c r="BE917" s="3" t="s">
        <v>1405</v>
      </c>
      <c r="BF917" s="3" t="s">
        <v>1405</v>
      </c>
      <c r="BG917" s="3" t="s">
        <v>1405</v>
      </c>
      <c r="BH917" s="3" t="s">
        <v>1405</v>
      </c>
      <c r="BI917" s="3" t="s">
        <v>1405</v>
      </c>
      <c r="BJ917" s="3" t="s">
        <v>1405</v>
      </c>
      <c r="BK917" s="3" t="s">
        <v>1407</v>
      </c>
      <c r="BL917" s="3" t="s">
        <v>1405</v>
      </c>
      <c r="BM917" s="3" t="s">
        <v>1405</v>
      </c>
      <c r="BN917" s="3" t="s">
        <v>1405</v>
      </c>
      <c r="BO917" s="3" t="s">
        <v>1405</v>
      </c>
      <c r="BP917" s="3" t="s">
        <v>1405</v>
      </c>
      <c r="BQ917" s="3" t="s">
        <v>1407</v>
      </c>
      <c r="BR917" s="3" t="s">
        <v>1405</v>
      </c>
      <c r="BS917" s="3" t="s">
        <v>1405</v>
      </c>
      <c r="BT917" s="3" t="s">
        <v>1405</v>
      </c>
      <c r="BU917" s="3" t="str">
        <f t="shared" si="220"/>
        <v/>
      </c>
      <c r="BV917" s="3" t="str">
        <f t="shared" si="220"/>
        <v/>
      </c>
      <c r="BW917" s="3" t="str">
        <f t="shared" si="220"/>
        <v/>
      </c>
      <c r="BX917" s="3" t="str">
        <f t="shared" si="220"/>
        <v/>
      </c>
      <c r="BY917" s="3" t="str">
        <f t="shared" si="220"/>
        <v/>
      </c>
      <c r="BZ917" s="3" t="str">
        <f t="shared" si="220"/>
        <v/>
      </c>
      <c r="CA917" s="3" t="str">
        <f t="shared" si="228"/>
        <v/>
      </c>
      <c r="CB917" s="3" t="str">
        <f t="shared" si="228"/>
        <v/>
      </c>
      <c r="CC917" s="3" t="str">
        <f t="shared" si="228"/>
        <v/>
      </c>
      <c r="CD917" s="3" t="str">
        <f t="shared" si="228"/>
        <v/>
      </c>
      <c r="CE917" s="3" t="str">
        <f t="shared" si="228"/>
        <v/>
      </c>
      <c r="CF917" s="3" t="str">
        <f t="shared" si="228"/>
        <v/>
      </c>
      <c r="CG917" s="3" t="str">
        <f t="shared" si="228"/>
        <v/>
      </c>
      <c r="CH917" s="3" t="str">
        <f t="shared" si="228"/>
        <v/>
      </c>
      <c r="CI917" s="3" t="str">
        <f t="shared" si="228"/>
        <v/>
      </c>
      <c r="CJ917" s="3" t="str">
        <f t="shared" si="221"/>
        <v/>
      </c>
      <c r="CK917" s="3" t="str">
        <f t="shared" si="221"/>
        <v/>
      </c>
      <c r="CL917" s="3" t="str">
        <f t="shared" si="221"/>
        <v/>
      </c>
      <c r="CM917" s="3" t="str">
        <f t="shared" si="221"/>
        <v/>
      </c>
      <c r="CN917" s="3" t="str">
        <f t="shared" si="221"/>
        <v/>
      </c>
      <c r="CO917" s="3" t="str">
        <f t="shared" si="221"/>
        <v/>
      </c>
      <c r="CP917" s="3" t="str">
        <f t="shared" si="221"/>
        <v/>
      </c>
      <c r="CQ917" s="3" t="str">
        <f t="shared" si="221"/>
        <v/>
      </c>
      <c r="CR917" s="3" t="str">
        <f t="shared" si="221"/>
        <v/>
      </c>
      <c r="CS917" s="3" t="str">
        <f t="shared" si="221"/>
        <v/>
      </c>
      <c r="CT917" s="3" t="str">
        <f t="shared" si="221"/>
        <v/>
      </c>
      <c r="CU917" s="3" t="str">
        <f t="shared" si="221"/>
        <v/>
      </c>
      <c r="CV917" s="3" t="str">
        <f t="shared" si="227"/>
        <v/>
      </c>
      <c r="CW917" s="3" t="str">
        <f t="shared" si="226"/>
        <v/>
      </c>
      <c r="CX917" s="3" t="str">
        <f t="shared" si="226"/>
        <v/>
      </c>
      <c r="CY917" s="3" t="str">
        <f t="shared" si="226"/>
        <v/>
      </c>
      <c r="CZ917" s="3" t="str">
        <f t="shared" si="226"/>
        <v/>
      </c>
      <c r="DA917" s="3" t="str">
        <f t="shared" si="226"/>
        <v/>
      </c>
      <c r="DB917" s="3" t="str">
        <f t="shared" si="226"/>
        <v/>
      </c>
      <c r="DC917" s="3" t="str">
        <f t="shared" si="226"/>
        <v/>
      </c>
      <c r="DD917" s="3" t="str">
        <f t="shared" si="226"/>
        <v/>
      </c>
      <c r="DE917" s="3" t="str">
        <f t="shared" si="226"/>
        <v/>
      </c>
      <c r="DF917" s="3" t="str">
        <f t="shared" si="226"/>
        <v/>
      </c>
      <c r="DG917" s="3" t="str">
        <f t="shared" si="226"/>
        <v/>
      </c>
      <c r="DH917" s="3" t="str">
        <f t="shared" si="223"/>
        <v/>
      </c>
      <c r="DI917" s="3" t="str">
        <f t="shared" si="223"/>
        <v/>
      </c>
      <c r="DJ917" s="3" t="str">
        <f t="shared" si="223"/>
        <v/>
      </c>
      <c r="DK917" s="3" t="str">
        <f t="shared" si="222"/>
        <v/>
      </c>
      <c r="DL917" s="3" t="str">
        <f t="shared" si="222"/>
        <v/>
      </c>
      <c r="DM917" s="3" t="str">
        <f t="shared" si="222"/>
        <v>133. ANCILLARY OR OTHER USE</v>
      </c>
      <c r="DN917" s="3" t="str">
        <f t="shared" si="216"/>
        <v/>
      </c>
      <c r="DO917" s="3" t="str">
        <f t="shared" si="216"/>
        <v/>
      </c>
      <c r="DP917" s="3" t="str">
        <f t="shared" si="216"/>
        <v/>
      </c>
      <c r="DQ917" s="3" t="str">
        <f t="shared" si="216"/>
        <v/>
      </c>
      <c r="DR917" s="3" t="str">
        <f t="shared" si="216"/>
        <v/>
      </c>
      <c r="DS917" s="3" t="str">
        <f t="shared" si="216"/>
        <v>139. Z306  WASTE TREATMENT</v>
      </c>
      <c r="DT917" s="3" t="str">
        <f t="shared" si="224"/>
        <v/>
      </c>
      <c r="DU917" s="3" t="str">
        <f t="shared" si="224"/>
        <v/>
      </c>
      <c r="DV917" s="3" t="str">
        <f t="shared" si="224"/>
        <v/>
      </c>
    </row>
    <row r="918" spans="1:126" ht="30">
      <c r="A918" t="s">
        <v>115</v>
      </c>
      <c r="B918">
        <v>2016</v>
      </c>
      <c r="C918" t="s">
        <v>114</v>
      </c>
      <c r="D918">
        <v>106990</v>
      </c>
      <c r="E918" s="31">
        <v>1316215011851</v>
      </c>
      <c r="F918" t="s">
        <v>322</v>
      </c>
      <c r="G918">
        <v>325199</v>
      </c>
      <c r="H918" t="s">
        <v>324</v>
      </c>
      <c r="I918" t="s">
        <v>325</v>
      </c>
      <c r="J918" t="s">
        <v>326</v>
      </c>
      <c r="K918" t="s">
        <v>216</v>
      </c>
      <c r="L918">
        <v>70057</v>
      </c>
      <c r="M918" s="3" t="str">
        <f t="shared" si="225"/>
        <v>89. PRODUCE THE CHEMICAL, 92. SALE OR DISTRIBUTION OF THE CHEMICAL</v>
      </c>
      <c r="N918" s="3" t="s">
        <v>53</v>
      </c>
      <c r="O918" s="3" t="s">
        <v>1480</v>
      </c>
      <c r="P918">
        <v>686</v>
      </c>
      <c r="Q918">
        <v>3223</v>
      </c>
      <c r="R918">
        <v>3909</v>
      </c>
      <c r="S918" s="3" t="s">
        <v>1407</v>
      </c>
      <c r="T918" s="3" t="s">
        <v>1405</v>
      </c>
      <c r="U918" s="3" t="s">
        <v>1405</v>
      </c>
      <c r="V918" s="3" t="s">
        <v>1407</v>
      </c>
      <c r="W918" s="3" t="s">
        <v>1405</v>
      </c>
      <c r="X918" s="3" t="s">
        <v>1405</v>
      </c>
      <c r="Y918" s="3" t="s">
        <v>1405</v>
      </c>
      <c r="AE918" s="3" t="s">
        <v>1405</v>
      </c>
      <c r="AR918" s="3" t="s">
        <v>1405</v>
      </c>
      <c r="AS918" s="3" t="s">
        <v>1405</v>
      </c>
      <c r="AT918" s="3" t="s">
        <v>1405</v>
      </c>
      <c r="AV918" s="3" t="s">
        <v>1405</v>
      </c>
      <c r="BD918" s="3" t="s">
        <v>1405</v>
      </c>
      <c r="BK918" s="3" t="s">
        <v>1405</v>
      </c>
      <c r="BU918" s="3" t="str">
        <f t="shared" si="220"/>
        <v>89. PRODUCE THE CHEMICAL</v>
      </c>
      <c r="BV918" s="3" t="str">
        <f t="shared" si="220"/>
        <v/>
      </c>
      <c r="BW918" s="3" t="str">
        <f t="shared" si="220"/>
        <v/>
      </c>
      <c r="BX918" s="3" t="str">
        <f t="shared" si="220"/>
        <v>92. SALE OR DISTRIBUTION OF THE CHEMICAL</v>
      </c>
      <c r="BY918" s="3" t="str">
        <f t="shared" si="220"/>
        <v/>
      </c>
      <c r="BZ918" s="3" t="str">
        <f t="shared" si="220"/>
        <v/>
      </c>
      <c r="CA918" s="3" t="str">
        <f t="shared" si="228"/>
        <v/>
      </c>
      <c r="CB918" s="3" t="str">
        <f t="shared" si="228"/>
        <v/>
      </c>
      <c r="CC918" s="3" t="str">
        <f t="shared" si="228"/>
        <v/>
      </c>
      <c r="CD918" s="3" t="str">
        <f t="shared" si="228"/>
        <v/>
      </c>
      <c r="CE918" s="3" t="str">
        <f t="shared" si="228"/>
        <v/>
      </c>
      <c r="CF918" s="3" t="str">
        <f t="shared" si="228"/>
        <v/>
      </c>
      <c r="CG918" s="3" t="str">
        <f t="shared" si="228"/>
        <v/>
      </c>
      <c r="CH918" s="3" t="str">
        <f t="shared" si="228"/>
        <v/>
      </c>
      <c r="CI918" s="3" t="str">
        <f t="shared" si="228"/>
        <v/>
      </c>
      <c r="CJ918" s="3" t="str">
        <f t="shared" si="221"/>
        <v/>
      </c>
      <c r="CK918" s="3" t="str">
        <f t="shared" si="221"/>
        <v/>
      </c>
      <c r="CL918" s="3" t="str">
        <f t="shared" si="221"/>
        <v/>
      </c>
      <c r="CM918" s="3" t="str">
        <f t="shared" si="221"/>
        <v/>
      </c>
      <c r="CN918" s="3" t="str">
        <f t="shared" si="221"/>
        <v/>
      </c>
      <c r="CO918" s="3" t="str">
        <f t="shared" si="221"/>
        <v/>
      </c>
      <c r="CP918" s="3" t="str">
        <f t="shared" si="221"/>
        <v/>
      </c>
      <c r="CQ918" s="3" t="str">
        <f t="shared" si="221"/>
        <v/>
      </c>
      <c r="CR918" s="3" t="str">
        <f t="shared" si="221"/>
        <v/>
      </c>
      <c r="CS918" s="3" t="str">
        <f t="shared" si="221"/>
        <v/>
      </c>
      <c r="CT918" s="3" t="str">
        <f t="shared" si="221"/>
        <v/>
      </c>
      <c r="CU918" s="3" t="str">
        <f t="shared" si="221"/>
        <v/>
      </c>
      <c r="CV918" s="3" t="str">
        <f t="shared" si="227"/>
        <v/>
      </c>
      <c r="CW918" s="3" t="str">
        <f t="shared" si="226"/>
        <v/>
      </c>
      <c r="CX918" s="3" t="str">
        <f t="shared" si="226"/>
        <v/>
      </c>
      <c r="CY918" s="3" t="str">
        <f t="shared" si="226"/>
        <v/>
      </c>
      <c r="CZ918" s="3" t="str">
        <f t="shared" si="226"/>
        <v/>
      </c>
      <c r="DA918" s="3" t="str">
        <f t="shared" si="226"/>
        <v/>
      </c>
      <c r="DB918" s="3" t="str">
        <f t="shared" si="226"/>
        <v/>
      </c>
      <c r="DC918" s="3" t="str">
        <f t="shared" si="226"/>
        <v/>
      </c>
      <c r="DD918" s="3" t="str">
        <f t="shared" si="226"/>
        <v/>
      </c>
      <c r="DE918" s="3" t="str">
        <f t="shared" si="226"/>
        <v/>
      </c>
      <c r="DF918" s="3" t="str">
        <f t="shared" si="226"/>
        <v/>
      </c>
      <c r="DG918" s="3" t="str">
        <f t="shared" si="226"/>
        <v/>
      </c>
      <c r="DH918" s="3" t="str">
        <f t="shared" si="223"/>
        <v/>
      </c>
      <c r="DI918" s="3" t="str">
        <f t="shared" si="223"/>
        <v/>
      </c>
      <c r="DJ918" s="3" t="str">
        <f t="shared" si="223"/>
        <v/>
      </c>
      <c r="DK918" s="3" t="str">
        <f t="shared" si="222"/>
        <v/>
      </c>
      <c r="DL918" s="3" t="str">
        <f t="shared" si="222"/>
        <v/>
      </c>
      <c r="DM918" s="3" t="str">
        <f t="shared" si="222"/>
        <v/>
      </c>
      <c r="DN918" s="3" t="str">
        <f t="shared" si="216"/>
        <v/>
      </c>
      <c r="DO918" s="3" t="str">
        <f t="shared" si="216"/>
        <v/>
      </c>
      <c r="DP918" s="3" t="str">
        <f t="shared" si="216"/>
        <v/>
      </c>
      <c r="DQ918" s="3" t="str">
        <f t="shared" si="216"/>
        <v/>
      </c>
      <c r="DR918" s="3" t="str">
        <f t="shared" si="216"/>
        <v/>
      </c>
      <c r="DS918" s="3" t="str">
        <f t="shared" si="216"/>
        <v/>
      </c>
      <c r="DT918" s="3" t="str">
        <f t="shared" si="224"/>
        <v/>
      </c>
      <c r="DU918" s="3" t="str">
        <f t="shared" si="224"/>
        <v/>
      </c>
      <c r="DV918" s="3" t="str">
        <f t="shared" si="224"/>
        <v/>
      </c>
    </row>
    <row r="919" spans="1:126" ht="45">
      <c r="A919" t="s">
        <v>115</v>
      </c>
      <c r="B919">
        <v>2017</v>
      </c>
      <c r="C919" t="s">
        <v>114</v>
      </c>
      <c r="D919">
        <v>106990</v>
      </c>
      <c r="E919" s="31">
        <v>1317216185761</v>
      </c>
      <c r="F919" t="s">
        <v>322</v>
      </c>
      <c r="G919">
        <v>325199</v>
      </c>
      <c r="H919" t="s">
        <v>324</v>
      </c>
      <c r="I919" t="s">
        <v>325</v>
      </c>
      <c r="J919" t="s">
        <v>326</v>
      </c>
      <c r="K919" t="s">
        <v>216</v>
      </c>
      <c r="L919">
        <v>70057</v>
      </c>
      <c r="M919" s="3" t="str">
        <f t="shared" si="225"/>
        <v>89. PRODUCE THE CHEMICAL, 92. SALE OR DISTRIBUTION OF THE CHEMICAL, 95. USED AS A REACTANT</v>
      </c>
      <c r="N919" s="3" t="s">
        <v>53</v>
      </c>
      <c r="O919" s="3" t="s">
        <v>1480</v>
      </c>
      <c r="P919">
        <v>618</v>
      </c>
      <c r="Q919">
        <v>5195</v>
      </c>
      <c r="R919">
        <v>5813</v>
      </c>
      <c r="S919" s="3" t="s">
        <v>1407</v>
      </c>
      <c r="T919" s="3" t="s">
        <v>1405</v>
      </c>
      <c r="U919" s="3" t="s">
        <v>1405</v>
      </c>
      <c r="V919" s="3" t="s">
        <v>1407</v>
      </c>
      <c r="W919" s="3" t="s">
        <v>1405</v>
      </c>
      <c r="X919" s="3" t="s">
        <v>1405</v>
      </c>
      <c r="Y919" s="3" t="s">
        <v>1407</v>
      </c>
      <c r="AE919" s="3" t="s">
        <v>1405</v>
      </c>
      <c r="AR919" s="3" t="s">
        <v>1405</v>
      </c>
      <c r="AS919" s="3" t="s">
        <v>1405</v>
      </c>
      <c r="AT919" s="3" t="s">
        <v>1405</v>
      </c>
      <c r="AV919" s="3" t="s">
        <v>1405</v>
      </c>
      <c r="BD919" s="3" t="s">
        <v>1405</v>
      </c>
      <c r="BK919" s="3" t="s">
        <v>1405</v>
      </c>
      <c r="BU919" s="3" t="str">
        <f t="shared" si="220"/>
        <v>89. PRODUCE THE CHEMICAL</v>
      </c>
      <c r="BV919" s="3" t="str">
        <f t="shared" si="220"/>
        <v/>
      </c>
      <c r="BW919" s="3" t="str">
        <f t="shared" si="220"/>
        <v/>
      </c>
      <c r="BX919" s="3" t="str">
        <f t="shared" si="220"/>
        <v>92. SALE OR DISTRIBUTION OF THE CHEMICAL</v>
      </c>
      <c r="BY919" s="3" t="str">
        <f t="shared" si="220"/>
        <v/>
      </c>
      <c r="BZ919" s="3" t="str">
        <f t="shared" si="220"/>
        <v/>
      </c>
      <c r="CA919" s="3" t="str">
        <f t="shared" si="228"/>
        <v>95. USED AS A REACTANT</v>
      </c>
      <c r="CB919" s="3" t="str">
        <f t="shared" si="228"/>
        <v/>
      </c>
      <c r="CC919" s="3" t="str">
        <f t="shared" si="228"/>
        <v/>
      </c>
      <c r="CD919" s="3" t="str">
        <f t="shared" si="228"/>
        <v/>
      </c>
      <c r="CE919" s="3" t="str">
        <f t="shared" si="228"/>
        <v/>
      </c>
      <c r="CF919" s="3" t="str">
        <f t="shared" si="228"/>
        <v/>
      </c>
      <c r="CG919" s="3" t="str">
        <f t="shared" si="228"/>
        <v/>
      </c>
      <c r="CH919" s="3" t="str">
        <f t="shared" si="228"/>
        <v/>
      </c>
      <c r="CI919" s="3" t="str">
        <f t="shared" si="228"/>
        <v/>
      </c>
      <c r="CJ919" s="3" t="str">
        <f t="shared" si="221"/>
        <v/>
      </c>
      <c r="CK919" s="3" t="str">
        <f t="shared" si="221"/>
        <v/>
      </c>
      <c r="CL919" s="3" t="str">
        <f t="shared" si="221"/>
        <v/>
      </c>
      <c r="CM919" s="3" t="str">
        <f t="shared" si="221"/>
        <v/>
      </c>
      <c r="CN919" s="3" t="str">
        <f t="shared" si="221"/>
        <v/>
      </c>
      <c r="CO919" s="3" t="str">
        <f t="shared" si="221"/>
        <v/>
      </c>
      <c r="CP919" s="3" t="str">
        <f t="shared" si="221"/>
        <v/>
      </c>
      <c r="CQ919" s="3" t="str">
        <f t="shared" si="221"/>
        <v/>
      </c>
      <c r="CR919" s="3" t="str">
        <f t="shared" si="221"/>
        <v/>
      </c>
      <c r="CS919" s="3" t="str">
        <f t="shared" si="221"/>
        <v/>
      </c>
      <c r="CT919" s="3" t="str">
        <f t="shared" si="221"/>
        <v/>
      </c>
      <c r="CU919" s="3" t="str">
        <f t="shared" si="221"/>
        <v/>
      </c>
      <c r="CV919" s="3" t="str">
        <f t="shared" si="227"/>
        <v/>
      </c>
      <c r="CW919" s="3" t="str">
        <f t="shared" si="226"/>
        <v/>
      </c>
      <c r="CX919" s="3" t="str">
        <f t="shared" si="226"/>
        <v/>
      </c>
      <c r="CY919" s="3" t="str">
        <f t="shared" si="226"/>
        <v/>
      </c>
      <c r="CZ919" s="3" t="str">
        <f t="shared" si="226"/>
        <v/>
      </c>
      <c r="DA919" s="3" t="str">
        <f t="shared" si="226"/>
        <v/>
      </c>
      <c r="DB919" s="3" t="str">
        <f t="shared" si="226"/>
        <v/>
      </c>
      <c r="DC919" s="3" t="str">
        <f t="shared" si="226"/>
        <v/>
      </c>
      <c r="DD919" s="3" t="str">
        <f t="shared" si="226"/>
        <v/>
      </c>
      <c r="DE919" s="3" t="str">
        <f t="shared" si="226"/>
        <v/>
      </c>
      <c r="DF919" s="3" t="str">
        <f t="shared" si="226"/>
        <v/>
      </c>
      <c r="DG919" s="3" t="str">
        <f t="shared" si="226"/>
        <v/>
      </c>
      <c r="DH919" s="3" t="str">
        <f t="shared" si="223"/>
        <v/>
      </c>
      <c r="DI919" s="3" t="str">
        <f t="shared" si="223"/>
        <v/>
      </c>
      <c r="DJ919" s="3" t="str">
        <f t="shared" si="223"/>
        <v/>
      </c>
      <c r="DK919" s="3" t="str">
        <f t="shared" si="222"/>
        <v/>
      </c>
      <c r="DL919" s="3" t="str">
        <f t="shared" si="222"/>
        <v/>
      </c>
      <c r="DM919" s="3" t="str">
        <f t="shared" si="222"/>
        <v/>
      </c>
      <c r="DN919" s="3" t="str">
        <f t="shared" si="216"/>
        <v/>
      </c>
      <c r="DO919" s="3" t="str">
        <f t="shared" si="216"/>
        <v/>
      </c>
      <c r="DP919" s="3" t="str">
        <f t="shared" si="216"/>
        <v/>
      </c>
      <c r="DQ919" s="3" t="str">
        <f t="shared" si="216"/>
        <v/>
      </c>
      <c r="DR919" s="3" t="str">
        <f t="shared" si="216"/>
        <v/>
      </c>
      <c r="DS919" s="3" t="str">
        <f t="shared" si="216"/>
        <v/>
      </c>
      <c r="DT919" s="3" t="str">
        <f t="shared" si="224"/>
        <v/>
      </c>
      <c r="DU919" s="3" t="str">
        <f t="shared" si="224"/>
        <v/>
      </c>
      <c r="DV919" s="3" t="str">
        <f t="shared" si="224"/>
        <v/>
      </c>
    </row>
    <row r="920" spans="1:126" ht="105">
      <c r="A920" t="s">
        <v>115</v>
      </c>
      <c r="B920">
        <v>2018</v>
      </c>
      <c r="C920" t="s">
        <v>114</v>
      </c>
      <c r="D920">
        <v>106990</v>
      </c>
      <c r="E920" s="31">
        <v>1318218533863</v>
      </c>
      <c r="F920" t="s">
        <v>322</v>
      </c>
      <c r="G920">
        <v>325199</v>
      </c>
      <c r="H920" t="s">
        <v>324</v>
      </c>
      <c r="I920" t="s">
        <v>325</v>
      </c>
      <c r="J920" t="s">
        <v>326</v>
      </c>
      <c r="K920" t="s">
        <v>216</v>
      </c>
      <c r="L920">
        <v>70057</v>
      </c>
      <c r="M920" s="3" t="str">
        <f t="shared" si="225"/>
        <v>89. PRODUCE THE CHEMICAL, 92. SALE OR DISTRIBUTION OF THE CHEMICAL, 95. USED AS A REACTANT, 97. P102  RAW MATERIALS</v>
      </c>
      <c r="N920" s="3" t="s">
        <v>53</v>
      </c>
      <c r="O920" s="3" t="s">
        <v>1480</v>
      </c>
      <c r="P920">
        <v>867</v>
      </c>
      <c r="Q920">
        <v>3435</v>
      </c>
      <c r="R920">
        <v>4302</v>
      </c>
      <c r="S920" s="3" t="s">
        <v>1407</v>
      </c>
      <c r="T920" s="3" t="s">
        <v>1405</v>
      </c>
      <c r="U920" s="3" t="s">
        <v>1405</v>
      </c>
      <c r="V920" s="3" t="s">
        <v>1407</v>
      </c>
      <c r="W920" s="3" t="s">
        <v>1405</v>
      </c>
      <c r="X920" s="3" t="s">
        <v>1405</v>
      </c>
      <c r="Y920" s="3" t="s">
        <v>1407</v>
      </c>
      <c r="Z920" s="3" t="s">
        <v>1405</v>
      </c>
      <c r="AA920" s="3" t="s">
        <v>1407</v>
      </c>
      <c r="AB920" s="3" t="s">
        <v>1405</v>
      </c>
      <c r="AC920" s="3" t="s">
        <v>1405</v>
      </c>
      <c r="AD920" s="3" t="s">
        <v>1405</v>
      </c>
      <c r="AE920" s="3" t="s">
        <v>1405</v>
      </c>
      <c r="AF920" s="3" t="s">
        <v>1405</v>
      </c>
      <c r="AG920" s="3" t="s">
        <v>1405</v>
      </c>
      <c r="AH920" s="3" t="s">
        <v>1405</v>
      </c>
      <c r="AI920" s="3" t="s">
        <v>1405</v>
      </c>
      <c r="AJ920" s="3" t="s">
        <v>1405</v>
      </c>
      <c r="AK920" s="3" t="s">
        <v>1405</v>
      </c>
      <c r="AL920" s="3" t="s">
        <v>1405</v>
      </c>
      <c r="AM920" s="3" t="s">
        <v>1405</v>
      </c>
      <c r="AN920" s="3" t="s">
        <v>1405</v>
      </c>
      <c r="AO920" s="3" t="s">
        <v>1405</v>
      </c>
      <c r="AP920" s="3" t="s">
        <v>1405</v>
      </c>
      <c r="AQ920" s="3" t="s">
        <v>1405</v>
      </c>
      <c r="AR920" s="3" t="s">
        <v>1405</v>
      </c>
      <c r="AS920" s="3" t="s">
        <v>1405</v>
      </c>
      <c r="AT920" s="3" t="s">
        <v>1405</v>
      </c>
      <c r="AU920" s="3" t="s">
        <v>1405</v>
      </c>
      <c r="AV920" s="3" t="s">
        <v>1405</v>
      </c>
      <c r="AW920" s="3" t="s">
        <v>1405</v>
      </c>
      <c r="AX920" s="3" t="s">
        <v>1405</v>
      </c>
      <c r="AY920" s="3" t="s">
        <v>1405</v>
      </c>
      <c r="AZ920" s="3" t="s">
        <v>1405</v>
      </c>
      <c r="BA920" s="3" t="s">
        <v>1405</v>
      </c>
      <c r="BB920" s="3" t="s">
        <v>1405</v>
      </c>
      <c r="BC920" s="3" t="s">
        <v>1405</v>
      </c>
      <c r="BD920" s="3" t="s">
        <v>1405</v>
      </c>
      <c r="BE920" s="3" t="s">
        <v>1405</v>
      </c>
      <c r="BF920" s="3" t="s">
        <v>1405</v>
      </c>
      <c r="BG920" s="3" t="s">
        <v>1405</v>
      </c>
      <c r="BH920" s="3" t="s">
        <v>1405</v>
      </c>
      <c r="BI920" s="3" t="s">
        <v>1405</v>
      </c>
      <c r="BJ920" s="3" t="s">
        <v>1405</v>
      </c>
      <c r="BK920" s="3" t="s">
        <v>1405</v>
      </c>
      <c r="BL920" s="3" t="s">
        <v>1405</v>
      </c>
      <c r="BM920" s="3" t="s">
        <v>1405</v>
      </c>
      <c r="BN920" s="3" t="s">
        <v>1405</v>
      </c>
      <c r="BO920" s="3" t="s">
        <v>1405</v>
      </c>
      <c r="BP920" s="3" t="s">
        <v>1405</v>
      </c>
      <c r="BQ920" s="3" t="s">
        <v>1405</v>
      </c>
      <c r="BR920" s="3" t="s">
        <v>1405</v>
      </c>
      <c r="BS920" s="3" t="s">
        <v>1405</v>
      </c>
      <c r="BT920" s="3" t="s">
        <v>1405</v>
      </c>
      <c r="BU920" s="3" t="str">
        <f t="shared" si="220"/>
        <v>89. PRODUCE THE CHEMICAL</v>
      </c>
      <c r="BV920" s="3" t="str">
        <f t="shared" si="220"/>
        <v/>
      </c>
      <c r="BW920" s="3" t="str">
        <f t="shared" si="220"/>
        <v/>
      </c>
      <c r="BX920" s="3" t="str">
        <f t="shared" si="220"/>
        <v>92. SALE OR DISTRIBUTION OF THE CHEMICAL</v>
      </c>
      <c r="BY920" s="3" t="str">
        <f t="shared" si="220"/>
        <v/>
      </c>
      <c r="BZ920" s="3" t="str">
        <f t="shared" si="220"/>
        <v/>
      </c>
      <c r="CA920" s="3" t="str">
        <f t="shared" si="228"/>
        <v>95. USED AS A REACTANT</v>
      </c>
      <c r="CB920" s="3" t="str">
        <f t="shared" si="228"/>
        <v/>
      </c>
      <c r="CC920" s="3" t="str">
        <f t="shared" si="228"/>
        <v>97. P102  RAW MATERIALS</v>
      </c>
      <c r="CD920" s="3" t="str">
        <f t="shared" si="228"/>
        <v/>
      </c>
      <c r="CE920" s="3" t="str">
        <f t="shared" si="228"/>
        <v/>
      </c>
      <c r="CF920" s="3" t="str">
        <f t="shared" si="228"/>
        <v/>
      </c>
      <c r="CG920" s="3" t="str">
        <f t="shared" si="228"/>
        <v/>
      </c>
      <c r="CH920" s="3" t="str">
        <f t="shared" si="228"/>
        <v/>
      </c>
      <c r="CI920" s="3" t="str">
        <f t="shared" si="228"/>
        <v/>
      </c>
      <c r="CJ920" s="3" t="str">
        <f t="shared" si="221"/>
        <v/>
      </c>
      <c r="CK920" s="3" t="str">
        <f t="shared" si="221"/>
        <v/>
      </c>
      <c r="CL920" s="3" t="str">
        <f t="shared" si="221"/>
        <v/>
      </c>
      <c r="CM920" s="3" t="str">
        <f t="shared" si="221"/>
        <v/>
      </c>
      <c r="CN920" s="3" t="str">
        <f t="shared" si="221"/>
        <v/>
      </c>
      <c r="CO920" s="3" t="str">
        <f t="shared" si="221"/>
        <v/>
      </c>
      <c r="CP920" s="3" t="str">
        <f t="shared" si="221"/>
        <v/>
      </c>
      <c r="CQ920" s="3" t="str">
        <f t="shared" si="221"/>
        <v/>
      </c>
      <c r="CR920" s="3" t="str">
        <f t="shared" si="221"/>
        <v/>
      </c>
      <c r="CS920" s="3" t="str">
        <f t="shared" si="221"/>
        <v/>
      </c>
      <c r="CT920" s="3" t="str">
        <f t="shared" si="221"/>
        <v/>
      </c>
      <c r="CU920" s="3" t="str">
        <f t="shared" si="221"/>
        <v/>
      </c>
      <c r="CV920" s="3" t="str">
        <f t="shared" si="227"/>
        <v/>
      </c>
      <c r="CW920" s="3" t="str">
        <f t="shared" si="226"/>
        <v/>
      </c>
      <c r="CX920" s="3" t="str">
        <f t="shared" si="226"/>
        <v/>
      </c>
      <c r="CY920" s="3" t="str">
        <f t="shared" si="226"/>
        <v/>
      </c>
      <c r="CZ920" s="3" t="str">
        <f t="shared" si="226"/>
        <v/>
      </c>
      <c r="DA920" s="3" t="str">
        <f t="shared" si="226"/>
        <v/>
      </c>
      <c r="DB920" s="3" t="str">
        <f t="shared" si="226"/>
        <v/>
      </c>
      <c r="DC920" s="3" t="str">
        <f t="shared" si="226"/>
        <v/>
      </c>
      <c r="DD920" s="3" t="str">
        <f t="shared" si="226"/>
        <v/>
      </c>
      <c r="DE920" s="3" t="str">
        <f t="shared" si="226"/>
        <v/>
      </c>
      <c r="DF920" s="3" t="str">
        <f t="shared" si="226"/>
        <v/>
      </c>
      <c r="DG920" s="3" t="str">
        <f t="shared" si="226"/>
        <v/>
      </c>
      <c r="DH920" s="3" t="str">
        <f t="shared" si="223"/>
        <v/>
      </c>
      <c r="DI920" s="3" t="str">
        <f t="shared" si="223"/>
        <v/>
      </c>
      <c r="DJ920" s="3" t="str">
        <f t="shared" si="223"/>
        <v/>
      </c>
      <c r="DK920" s="3" t="str">
        <f t="shared" si="222"/>
        <v/>
      </c>
      <c r="DL920" s="3" t="str">
        <f t="shared" si="222"/>
        <v/>
      </c>
      <c r="DM920" s="3" t="str">
        <f t="shared" si="222"/>
        <v/>
      </c>
      <c r="DN920" s="3" t="str">
        <f t="shared" si="216"/>
        <v/>
      </c>
      <c r="DO920" s="3" t="str">
        <f t="shared" si="216"/>
        <v/>
      </c>
      <c r="DP920" s="3" t="str">
        <f t="shared" si="216"/>
        <v/>
      </c>
      <c r="DQ920" s="3" t="str">
        <f t="shared" si="216"/>
        <v/>
      </c>
      <c r="DR920" s="3" t="str">
        <f t="shared" si="216"/>
        <v/>
      </c>
      <c r="DS920" s="3" t="str">
        <f t="shared" si="216"/>
        <v/>
      </c>
      <c r="DT920" s="3" t="str">
        <f t="shared" si="224"/>
        <v/>
      </c>
      <c r="DU920" s="3" t="str">
        <f t="shared" si="224"/>
        <v/>
      </c>
      <c r="DV920" s="3" t="str">
        <f t="shared" si="224"/>
        <v/>
      </c>
    </row>
    <row r="921" spans="1:126" ht="105">
      <c r="A921" t="s">
        <v>115</v>
      </c>
      <c r="B921">
        <v>2019</v>
      </c>
      <c r="C921" t="s">
        <v>114</v>
      </c>
      <c r="D921">
        <v>106990</v>
      </c>
      <c r="E921" s="31">
        <v>1319218341042</v>
      </c>
      <c r="F921" t="s">
        <v>322</v>
      </c>
      <c r="G921">
        <v>325199</v>
      </c>
      <c r="H921" t="s">
        <v>324</v>
      </c>
      <c r="I921" t="s">
        <v>325</v>
      </c>
      <c r="J921" t="s">
        <v>326</v>
      </c>
      <c r="K921" t="s">
        <v>216</v>
      </c>
      <c r="L921">
        <v>70057</v>
      </c>
      <c r="M921" s="3" t="str">
        <f t="shared" si="225"/>
        <v>89. PRODUCE THE CHEMICAL, 92. SALE OR DISTRIBUTION OF THE CHEMICAL, 116. AS A PROCESS IMPURITY</v>
      </c>
      <c r="N921" s="3" t="s">
        <v>53</v>
      </c>
      <c r="O921" s="3" t="s">
        <v>1480</v>
      </c>
      <c r="P921">
        <v>1124</v>
      </c>
      <c r="Q921">
        <v>2739</v>
      </c>
      <c r="R921">
        <v>3863</v>
      </c>
      <c r="S921" s="3" t="s">
        <v>1407</v>
      </c>
      <c r="T921" s="3" t="s">
        <v>1405</v>
      </c>
      <c r="U921" s="3" t="s">
        <v>1405</v>
      </c>
      <c r="V921" s="3" t="s">
        <v>1407</v>
      </c>
      <c r="W921" s="3" t="s">
        <v>1405</v>
      </c>
      <c r="X921" s="3" t="s">
        <v>1405</v>
      </c>
      <c r="Y921" s="3" t="s">
        <v>1405</v>
      </c>
      <c r="Z921" s="3" t="s">
        <v>1405</v>
      </c>
      <c r="AA921" s="3" t="s">
        <v>1405</v>
      </c>
      <c r="AB921" s="3" t="s">
        <v>1405</v>
      </c>
      <c r="AC921" s="3" t="s">
        <v>1405</v>
      </c>
      <c r="AD921" s="3" t="s">
        <v>1405</v>
      </c>
      <c r="AE921" s="3" t="s">
        <v>1405</v>
      </c>
      <c r="AF921" s="3" t="s">
        <v>1405</v>
      </c>
      <c r="AG921" s="3" t="s">
        <v>1405</v>
      </c>
      <c r="AH921" s="3" t="s">
        <v>1405</v>
      </c>
      <c r="AI921" s="3" t="s">
        <v>1405</v>
      </c>
      <c r="AJ921" s="3" t="s">
        <v>1405</v>
      </c>
      <c r="AK921" s="3" t="s">
        <v>1405</v>
      </c>
      <c r="AL921" s="3" t="s">
        <v>1405</v>
      </c>
      <c r="AM921" s="3" t="s">
        <v>1405</v>
      </c>
      <c r="AN921" s="3" t="s">
        <v>1405</v>
      </c>
      <c r="AO921" s="3" t="s">
        <v>1405</v>
      </c>
      <c r="AP921" s="3" t="s">
        <v>1405</v>
      </c>
      <c r="AQ921" s="3" t="s">
        <v>1405</v>
      </c>
      <c r="AR921" s="3" t="s">
        <v>1405</v>
      </c>
      <c r="AS921" s="3" t="s">
        <v>1405</v>
      </c>
      <c r="AT921" s="3" t="s">
        <v>1407</v>
      </c>
      <c r="AU921" s="3" t="s">
        <v>1405</v>
      </c>
      <c r="AV921" s="3" t="s">
        <v>1405</v>
      </c>
      <c r="AW921" s="3" t="s">
        <v>1405</v>
      </c>
      <c r="AX921" s="3" t="s">
        <v>1405</v>
      </c>
      <c r="AY921" s="3" t="s">
        <v>1405</v>
      </c>
      <c r="AZ921" s="3" t="s">
        <v>1405</v>
      </c>
      <c r="BA921" s="3" t="s">
        <v>1405</v>
      </c>
      <c r="BB921" s="3" t="s">
        <v>1405</v>
      </c>
      <c r="BC921" s="3" t="s">
        <v>1405</v>
      </c>
      <c r="BD921" s="3" t="s">
        <v>1405</v>
      </c>
      <c r="BE921" s="3" t="s">
        <v>1405</v>
      </c>
      <c r="BF921" s="3" t="s">
        <v>1405</v>
      </c>
      <c r="BG921" s="3" t="s">
        <v>1405</v>
      </c>
      <c r="BH921" s="3" t="s">
        <v>1405</v>
      </c>
      <c r="BI921" s="3" t="s">
        <v>1405</v>
      </c>
      <c r="BJ921" s="3" t="s">
        <v>1405</v>
      </c>
      <c r="BK921" s="3" t="s">
        <v>1405</v>
      </c>
      <c r="BL921" s="3" t="s">
        <v>1405</v>
      </c>
      <c r="BM921" s="3" t="s">
        <v>1405</v>
      </c>
      <c r="BN921" s="3" t="s">
        <v>1405</v>
      </c>
      <c r="BO921" s="3" t="s">
        <v>1405</v>
      </c>
      <c r="BP921" s="3" t="s">
        <v>1405</v>
      </c>
      <c r="BQ921" s="3" t="s">
        <v>1405</v>
      </c>
      <c r="BR921" s="3" t="s">
        <v>1405</v>
      </c>
      <c r="BS921" s="3" t="s">
        <v>1405</v>
      </c>
      <c r="BT921" s="3" t="s">
        <v>1405</v>
      </c>
      <c r="BU921" s="3" t="str">
        <f t="shared" si="220"/>
        <v>89. PRODUCE THE CHEMICAL</v>
      </c>
      <c r="BV921" s="3" t="str">
        <f t="shared" si="220"/>
        <v/>
      </c>
      <c r="BW921" s="3" t="str">
        <f t="shared" si="220"/>
        <v/>
      </c>
      <c r="BX921" s="3" t="str">
        <f t="shared" si="220"/>
        <v>92. SALE OR DISTRIBUTION OF THE CHEMICAL</v>
      </c>
      <c r="BY921" s="3" t="str">
        <f t="shared" si="220"/>
        <v/>
      </c>
      <c r="BZ921" s="3" t="str">
        <f t="shared" si="220"/>
        <v/>
      </c>
      <c r="CA921" s="3" t="str">
        <f t="shared" si="228"/>
        <v/>
      </c>
      <c r="CB921" s="3" t="str">
        <f t="shared" si="228"/>
        <v/>
      </c>
      <c r="CC921" s="3" t="str">
        <f t="shared" si="228"/>
        <v/>
      </c>
      <c r="CD921" s="3" t="str">
        <f t="shared" si="228"/>
        <v/>
      </c>
      <c r="CE921" s="3" t="str">
        <f t="shared" si="228"/>
        <v/>
      </c>
      <c r="CF921" s="3" t="str">
        <f t="shared" si="228"/>
        <v/>
      </c>
      <c r="CG921" s="3" t="str">
        <f t="shared" si="228"/>
        <v/>
      </c>
      <c r="CH921" s="3" t="str">
        <f t="shared" si="228"/>
        <v/>
      </c>
      <c r="CI921" s="3" t="str">
        <f t="shared" si="228"/>
        <v/>
      </c>
      <c r="CJ921" s="3" t="str">
        <f t="shared" si="221"/>
        <v/>
      </c>
      <c r="CK921" s="3" t="str">
        <f t="shared" si="221"/>
        <v/>
      </c>
      <c r="CL921" s="3" t="str">
        <f t="shared" si="221"/>
        <v/>
      </c>
      <c r="CM921" s="3" t="str">
        <f t="shared" si="221"/>
        <v/>
      </c>
      <c r="CN921" s="3" t="str">
        <f t="shared" si="221"/>
        <v/>
      </c>
      <c r="CO921" s="3" t="str">
        <f t="shared" si="221"/>
        <v/>
      </c>
      <c r="CP921" s="3" t="str">
        <f t="shared" si="221"/>
        <v/>
      </c>
      <c r="CQ921" s="3" t="str">
        <f t="shared" si="221"/>
        <v/>
      </c>
      <c r="CR921" s="3" t="str">
        <f t="shared" si="221"/>
        <v/>
      </c>
      <c r="CS921" s="3" t="str">
        <f t="shared" si="221"/>
        <v/>
      </c>
      <c r="CT921" s="3" t="str">
        <f t="shared" si="221"/>
        <v/>
      </c>
      <c r="CU921" s="3" t="str">
        <f t="shared" si="221"/>
        <v/>
      </c>
      <c r="CV921" s="3" t="str">
        <f t="shared" si="227"/>
        <v>116. AS A PROCESS IMPURITY</v>
      </c>
      <c r="CW921" s="3" t="str">
        <f t="shared" si="226"/>
        <v/>
      </c>
      <c r="CX921" s="3" t="str">
        <f t="shared" si="226"/>
        <v/>
      </c>
      <c r="CY921" s="3" t="str">
        <f t="shared" si="226"/>
        <v/>
      </c>
      <c r="CZ921" s="3" t="str">
        <f t="shared" si="226"/>
        <v/>
      </c>
      <c r="DA921" s="3" t="str">
        <f t="shared" si="226"/>
        <v/>
      </c>
      <c r="DB921" s="3" t="str">
        <f t="shared" si="226"/>
        <v/>
      </c>
      <c r="DC921" s="3" t="str">
        <f t="shared" si="226"/>
        <v/>
      </c>
      <c r="DD921" s="3" t="str">
        <f t="shared" si="226"/>
        <v/>
      </c>
      <c r="DE921" s="3" t="str">
        <f t="shared" si="226"/>
        <v/>
      </c>
      <c r="DF921" s="3" t="str">
        <f t="shared" si="226"/>
        <v/>
      </c>
      <c r="DG921" s="3" t="str">
        <f t="shared" si="226"/>
        <v/>
      </c>
      <c r="DH921" s="3" t="str">
        <f t="shared" si="223"/>
        <v/>
      </c>
      <c r="DI921" s="3" t="str">
        <f t="shared" si="223"/>
        <v/>
      </c>
      <c r="DJ921" s="3" t="str">
        <f t="shared" si="223"/>
        <v/>
      </c>
      <c r="DK921" s="3" t="str">
        <f t="shared" si="222"/>
        <v/>
      </c>
      <c r="DL921" s="3" t="str">
        <f t="shared" si="222"/>
        <v/>
      </c>
      <c r="DM921" s="3" t="str">
        <f t="shared" si="222"/>
        <v/>
      </c>
      <c r="DN921" s="3" t="str">
        <f t="shared" si="216"/>
        <v/>
      </c>
      <c r="DO921" s="3" t="str">
        <f t="shared" si="216"/>
        <v/>
      </c>
      <c r="DP921" s="3" t="str">
        <f t="shared" si="216"/>
        <v/>
      </c>
      <c r="DQ921" s="3" t="str">
        <f t="shared" si="216"/>
        <v/>
      </c>
      <c r="DR921" s="3" t="str">
        <f t="shared" si="216"/>
        <v/>
      </c>
      <c r="DS921" s="3" t="str">
        <f t="shared" si="216"/>
        <v/>
      </c>
      <c r="DT921" s="3" t="str">
        <f t="shared" si="224"/>
        <v/>
      </c>
      <c r="DU921" s="3" t="str">
        <f t="shared" si="224"/>
        <v/>
      </c>
      <c r="DV921" s="3" t="str">
        <f t="shared" si="224"/>
        <v/>
      </c>
    </row>
    <row r="922" spans="1:126" ht="45">
      <c r="A922" t="s">
        <v>115</v>
      </c>
      <c r="B922">
        <v>2020</v>
      </c>
      <c r="C922" t="s">
        <v>114</v>
      </c>
      <c r="D922">
        <v>106990</v>
      </c>
      <c r="E922" s="31">
        <v>1320219122963</v>
      </c>
      <c r="F922" t="s">
        <v>322</v>
      </c>
      <c r="G922">
        <v>325199</v>
      </c>
      <c r="H922" t="s">
        <v>324</v>
      </c>
      <c r="I922" t="s">
        <v>325</v>
      </c>
      <c r="J922" t="s">
        <v>326</v>
      </c>
      <c r="K922" t="s">
        <v>216</v>
      </c>
      <c r="L922">
        <v>70057</v>
      </c>
      <c r="M922" s="3" t="str">
        <f t="shared" si="225"/>
        <v>115. REPACKAGING</v>
      </c>
      <c r="N922" s="3" t="s">
        <v>53</v>
      </c>
      <c r="O922" s="3" t="s">
        <v>1480</v>
      </c>
      <c r="P922">
        <v>665</v>
      </c>
      <c r="Q922">
        <v>17522</v>
      </c>
      <c r="R922">
        <v>18187</v>
      </c>
      <c r="S922" s="3" t="s">
        <v>1405</v>
      </c>
      <c r="T922" s="3" t="s">
        <v>1405</v>
      </c>
      <c r="U922" s="3" t="s">
        <v>1405</v>
      </c>
      <c r="V922" s="3" t="s">
        <v>1405</v>
      </c>
      <c r="W922" s="3" t="s">
        <v>1405</v>
      </c>
      <c r="X922" s="3" t="s">
        <v>1405</v>
      </c>
      <c r="Y922" s="3" t="s">
        <v>1405</v>
      </c>
      <c r="Z922" s="3" t="s">
        <v>1405</v>
      </c>
      <c r="AA922" s="3" t="s">
        <v>1405</v>
      </c>
      <c r="AB922" s="3" t="s">
        <v>1405</v>
      </c>
      <c r="AC922" s="3" t="s">
        <v>1405</v>
      </c>
      <c r="AD922" s="3" t="s">
        <v>1405</v>
      </c>
      <c r="AE922" s="3" t="s">
        <v>1405</v>
      </c>
      <c r="AF922" s="3" t="s">
        <v>1405</v>
      </c>
      <c r="AG922" s="3" t="s">
        <v>1405</v>
      </c>
      <c r="AH922" s="3" t="s">
        <v>1405</v>
      </c>
      <c r="AI922" s="3" t="s">
        <v>1405</v>
      </c>
      <c r="AJ922" s="3" t="s">
        <v>1405</v>
      </c>
      <c r="AK922" s="3" t="s">
        <v>1405</v>
      </c>
      <c r="AL922" s="3" t="s">
        <v>1405</v>
      </c>
      <c r="AM922" s="3" t="s">
        <v>1405</v>
      </c>
      <c r="AN922" s="3" t="s">
        <v>1405</v>
      </c>
      <c r="AO922" s="3" t="s">
        <v>1405</v>
      </c>
      <c r="AP922" s="3" t="s">
        <v>1405</v>
      </c>
      <c r="AQ922" s="3" t="s">
        <v>1405</v>
      </c>
      <c r="AR922" s="3" t="s">
        <v>1405</v>
      </c>
      <c r="AS922" s="3" t="s">
        <v>1407</v>
      </c>
      <c r="AT922" s="3" t="s">
        <v>1405</v>
      </c>
      <c r="AU922" s="3" t="s">
        <v>1405</v>
      </c>
      <c r="AV922" s="3" t="s">
        <v>1405</v>
      </c>
      <c r="AW922" s="3" t="s">
        <v>1405</v>
      </c>
      <c r="AX922" s="3" t="s">
        <v>1405</v>
      </c>
      <c r="AY922" s="3" t="s">
        <v>1405</v>
      </c>
      <c r="AZ922" s="3" t="s">
        <v>1405</v>
      </c>
      <c r="BA922" s="3" t="s">
        <v>1405</v>
      </c>
      <c r="BB922" s="3" t="s">
        <v>1405</v>
      </c>
      <c r="BC922" s="3" t="s">
        <v>1405</v>
      </c>
      <c r="BD922" s="3" t="s">
        <v>1405</v>
      </c>
      <c r="BE922" s="3" t="s">
        <v>1405</v>
      </c>
      <c r="BF922" s="3" t="s">
        <v>1405</v>
      </c>
      <c r="BG922" s="3" t="s">
        <v>1405</v>
      </c>
      <c r="BH922" s="3" t="s">
        <v>1405</v>
      </c>
      <c r="BI922" s="3" t="s">
        <v>1405</v>
      </c>
      <c r="BJ922" s="3" t="s">
        <v>1405</v>
      </c>
      <c r="BK922" s="3" t="s">
        <v>1405</v>
      </c>
      <c r="BL922" s="3" t="s">
        <v>1405</v>
      </c>
      <c r="BM922" s="3" t="s">
        <v>1405</v>
      </c>
      <c r="BN922" s="3" t="s">
        <v>1405</v>
      </c>
      <c r="BO922" s="3" t="s">
        <v>1405</v>
      </c>
      <c r="BP922" s="3" t="s">
        <v>1405</v>
      </c>
      <c r="BQ922" s="3" t="s">
        <v>1405</v>
      </c>
      <c r="BR922" s="3" t="s">
        <v>1405</v>
      </c>
      <c r="BS922" s="3" t="s">
        <v>1405</v>
      </c>
      <c r="BT922" s="3" t="s">
        <v>1405</v>
      </c>
      <c r="BU922" s="3" t="str">
        <f t="shared" si="220"/>
        <v/>
      </c>
      <c r="BV922" s="3" t="str">
        <f t="shared" si="220"/>
        <v/>
      </c>
      <c r="BW922" s="3" t="str">
        <f t="shared" si="220"/>
        <v/>
      </c>
      <c r="BX922" s="3" t="str">
        <f t="shared" si="220"/>
        <v/>
      </c>
      <c r="BY922" s="3" t="str">
        <f t="shared" si="220"/>
        <v/>
      </c>
      <c r="BZ922" s="3" t="str">
        <f t="shared" si="220"/>
        <v/>
      </c>
      <c r="CA922" s="3" t="str">
        <f t="shared" si="228"/>
        <v/>
      </c>
      <c r="CB922" s="3" t="str">
        <f t="shared" si="228"/>
        <v/>
      </c>
      <c r="CC922" s="3" t="str">
        <f t="shared" si="228"/>
        <v/>
      </c>
      <c r="CD922" s="3" t="str">
        <f t="shared" si="228"/>
        <v/>
      </c>
      <c r="CE922" s="3" t="str">
        <f t="shared" si="228"/>
        <v/>
      </c>
      <c r="CF922" s="3" t="str">
        <f t="shared" si="228"/>
        <v/>
      </c>
      <c r="CG922" s="3" t="str">
        <f t="shared" si="228"/>
        <v/>
      </c>
      <c r="CH922" s="3" t="str">
        <f t="shared" si="228"/>
        <v/>
      </c>
      <c r="CI922" s="3" t="str">
        <f t="shared" si="228"/>
        <v/>
      </c>
      <c r="CJ922" s="3" t="str">
        <f t="shared" si="221"/>
        <v/>
      </c>
      <c r="CK922" s="3" t="str">
        <f t="shared" si="221"/>
        <v/>
      </c>
      <c r="CL922" s="3" t="str">
        <f t="shared" si="221"/>
        <v/>
      </c>
      <c r="CM922" s="3" t="str">
        <f t="shared" si="221"/>
        <v/>
      </c>
      <c r="CN922" s="3" t="str">
        <f t="shared" si="221"/>
        <v/>
      </c>
      <c r="CO922" s="3" t="str">
        <f t="shared" si="221"/>
        <v/>
      </c>
      <c r="CP922" s="3" t="str">
        <f t="shared" si="221"/>
        <v/>
      </c>
      <c r="CQ922" s="3" t="str">
        <f t="shared" si="221"/>
        <v/>
      </c>
      <c r="CR922" s="3" t="str">
        <f t="shared" si="221"/>
        <v/>
      </c>
      <c r="CS922" s="3" t="str">
        <f t="shared" si="221"/>
        <v/>
      </c>
      <c r="CT922" s="3" t="str">
        <f t="shared" si="221"/>
        <v/>
      </c>
      <c r="CU922" s="3" t="str">
        <f t="shared" si="221"/>
        <v>115. REPACKAGING</v>
      </c>
      <c r="CV922" s="3" t="str">
        <f t="shared" si="227"/>
        <v/>
      </c>
      <c r="CW922" s="3" t="str">
        <f t="shared" si="226"/>
        <v/>
      </c>
      <c r="CX922" s="3" t="str">
        <f t="shared" si="226"/>
        <v/>
      </c>
      <c r="CY922" s="3" t="str">
        <f t="shared" si="226"/>
        <v/>
      </c>
      <c r="CZ922" s="3" t="str">
        <f t="shared" si="226"/>
        <v/>
      </c>
      <c r="DA922" s="3" t="str">
        <f t="shared" si="226"/>
        <v/>
      </c>
      <c r="DB922" s="3" t="str">
        <f t="shared" si="226"/>
        <v/>
      </c>
      <c r="DC922" s="3" t="str">
        <f t="shared" si="226"/>
        <v/>
      </c>
      <c r="DD922" s="3" t="str">
        <f t="shared" si="226"/>
        <v/>
      </c>
      <c r="DE922" s="3" t="str">
        <f t="shared" si="226"/>
        <v/>
      </c>
      <c r="DF922" s="3" t="str">
        <f t="shared" si="226"/>
        <v/>
      </c>
      <c r="DG922" s="3" t="str">
        <f t="shared" si="226"/>
        <v/>
      </c>
      <c r="DH922" s="3" t="str">
        <f t="shared" si="223"/>
        <v/>
      </c>
      <c r="DI922" s="3" t="str">
        <f t="shared" si="223"/>
        <v/>
      </c>
      <c r="DJ922" s="3" t="str">
        <f t="shared" si="223"/>
        <v/>
      </c>
      <c r="DK922" s="3" t="str">
        <f t="shared" si="222"/>
        <v/>
      </c>
      <c r="DL922" s="3" t="str">
        <f t="shared" si="222"/>
        <v/>
      </c>
      <c r="DM922" s="3" t="str">
        <f t="shared" si="222"/>
        <v/>
      </c>
      <c r="DN922" s="3" t="str">
        <f t="shared" si="216"/>
        <v/>
      </c>
      <c r="DO922" s="3" t="str">
        <f t="shared" si="216"/>
        <v/>
      </c>
      <c r="DP922" s="3" t="str">
        <f t="shared" si="216"/>
        <v/>
      </c>
      <c r="DQ922" s="3" t="str">
        <f t="shared" si="216"/>
        <v/>
      </c>
      <c r="DR922" s="3" t="str">
        <f t="shared" si="216"/>
        <v/>
      </c>
      <c r="DS922" s="3" t="str">
        <f t="shared" si="216"/>
        <v/>
      </c>
      <c r="DT922" s="3" t="str">
        <f t="shared" si="224"/>
        <v/>
      </c>
      <c r="DU922" s="3" t="str">
        <f t="shared" si="224"/>
        <v/>
      </c>
      <c r="DV922" s="3" t="str">
        <f t="shared" si="224"/>
        <v/>
      </c>
    </row>
    <row r="923" spans="1:126" ht="105">
      <c r="A923" t="s">
        <v>115</v>
      </c>
      <c r="B923">
        <v>2021</v>
      </c>
      <c r="C923" t="s">
        <v>114</v>
      </c>
      <c r="D923">
        <v>106990</v>
      </c>
      <c r="E923" s="31">
        <v>1321220240636</v>
      </c>
      <c r="F923" t="s">
        <v>322</v>
      </c>
      <c r="G923">
        <v>325199</v>
      </c>
      <c r="H923" t="s">
        <v>324</v>
      </c>
      <c r="I923" t="s">
        <v>325</v>
      </c>
      <c r="J923" t="s">
        <v>326</v>
      </c>
      <c r="K923" t="s">
        <v>216</v>
      </c>
      <c r="L923">
        <v>70057</v>
      </c>
      <c r="M923" s="3" t="str">
        <f t="shared" si="225"/>
        <v>89. PRODUCE THE CHEMICAL, 92. SALE OR DISTRIBUTION OF THE CHEMICAL, 95. USED AS A REACTANT, 100. P199  OTHER</v>
      </c>
      <c r="N923" s="3" t="s">
        <v>53</v>
      </c>
      <c r="O923" s="3" t="s">
        <v>1480</v>
      </c>
      <c r="P923">
        <v>769</v>
      </c>
      <c r="Q923">
        <v>1811</v>
      </c>
      <c r="R923">
        <v>2580</v>
      </c>
      <c r="S923" s="3" t="s">
        <v>1407</v>
      </c>
      <c r="T923" s="3" t="s">
        <v>1405</v>
      </c>
      <c r="U923" s="3" t="s">
        <v>1405</v>
      </c>
      <c r="V923" s="3" t="s">
        <v>1407</v>
      </c>
      <c r="W923" s="3" t="s">
        <v>1405</v>
      </c>
      <c r="X923" s="3" t="s">
        <v>1405</v>
      </c>
      <c r="Y923" s="3" t="s">
        <v>1407</v>
      </c>
      <c r="Z923" s="3" t="s">
        <v>1405</v>
      </c>
      <c r="AA923" s="3" t="s">
        <v>1405</v>
      </c>
      <c r="AB923" s="3" t="s">
        <v>1405</v>
      </c>
      <c r="AC923" s="3" t="s">
        <v>1405</v>
      </c>
      <c r="AD923" s="3" t="s">
        <v>1407</v>
      </c>
      <c r="AE923" s="3" t="s">
        <v>1405</v>
      </c>
      <c r="AF923" s="3" t="s">
        <v>1405</v>
      </c>
      <c r="AG923" s="3" t="s">
        <v>1405</v>
      </c>
      <c r="AH923" s="3" t="s">
        <v>1405</v>
      </c>
      <c r="AI923" s="3" t="s">
        <v>1405</v>
      </c>
      <c r="AJ923" s="3" t="s">
        <v>1405</v>
      </c>
      <c r="AK923" s="3" t="s">
        <v>1405</v>
      </c>
      <c r="AL923" s="3" t="s">
        <v>1405</v>
      </c>
      <c r="AM923" s="3" t="s">
        <v>1405</v>
      </c>
      <c r="AN923" s="3" t="s">
        <v>1405</v>
      </c>
      <c r="AO923" s="3" t="s">
        <v>1405</v>
      </c>
      <c r="AP923" s="3" t="s">
        <v>1405</v>
      </c>
      <c r="AQ923" s="3" t="s">
        <v>1405</v>
      </c>
      <c r="AR923" s="3" t="s">
        <v>1405</v>
      </c>
      <c r="AS923" s="3" t="s">
        <v>1405</v>
      </c>
      <c r="AT923" s="3" t="s">
        <v>1405</v>
      </c>
      <c r="AU923" s="3" t="s">
        <v>1405</v>
      </c>
      <c r="AV923" s="3" t="s">
        <v>1405</v>
      </c>
      <c r="AW923" s="3" t="s">
        <v>1405</v>
      </c>
      <c r="AX923" s="3" t="s">
        <v>1405</v>
      </c>
      <c r="AY923" s="3" t="s">
        <v>1405</v>
      </c>
      <c r="AZ923" s="3" t="s">
        <v>1405</v>
      </c>
      <c r="BA923" s="3" t="s">
        <v>1405</v>
      </c>
      <c r="BB923" s="3" t="s">
        <v>1405</v>
      </c>
      <c r="BC923" s="3" t="s">
        <v>1405</v>
      </c>
      <c r="BD923" s="3" t="s">
        <v>1405</v>
      </c>
      <c r="BE923" s="3" t="s">
        <v>1405</v>
      </c>
      <c r="BF923" s="3" t="s">
        <v>1405</v>
      </c>
      <c r="BG923" s="3" t="s">
        <v>1405</v>
      </c>
      <c r="BH923" s="3" t="s">
        <v>1405</v>
      </c>
      <c r="BI923" s="3" t="s">
        <v>1405</v>
      </c>
      <c r="BJ923" s="3" t="s">
        <v>1405</v>
      </c>
      <c r="BK923" s="3" t="s">
        <v>1405</v>
      </c>
      <c r="BL923" s="3" t="s">
        <v>1405</v>
      </c>
      <c r="BM923" s="3" t="s">
        <v>1405</v>
      </c>
      <c r="BN923" s="3" t="s">
        <v>1405</v>
      </c>
      <c r="BO923" s="3" t="s">
        <v>1405</v>
      </c>
      <c r="BP923" s="3" t="s">
        <v>1405</v>
      </c>
      <c r="BQ923" s="3" t="s">
        <v>1405</v>
      </c>
      <c r="BR923" s="3" t="s">
        <v>1405</v>
      </c>
      <c r="BS923" s="3" t="s">
        <v>1405</v>
      </c>
      <c r="BT923" s="3" t="s">
        <v>1405</v>
      </c>
      <c r="BU923" s="3" t="str">
        <f t="shared" si="220"/>
        <v>89. PRODUCE THE CHEMICAL</v>
      </c>
      <c r="BV923" s="3" t="str">
        <f t="shared" si="220"/>
        <v/>
      </c>
      <c r="BW923" s="3" t="str">
        <f t="shared" si="220"/>
        <v/>
      </c>
      <c r="BX923" s="3" t="str">
        <f t="shared" si="220"/>
        <v>92. SALE OR DISTRIBUTION OF THE CHEMICAL</v>
      </c>
      <c r="BY923" s="3" t="str">
        <f t="shared" si="220"/>
        <v/>
      </c>
      <c r="BZ923" s="3" t="str">
        <f t="shared" si="220"/>
        <v/>
      </c>
      <c r="CA923" s="3" t="str">
        <f t="shared" si="228"/>
        <v>95. USED AS A REACTANT</v>
      </c>
      <c r="CB923" s="3" t="str">
        <f t="shared" si="228"/>
        <v/>
      </c>
      <c r="CC923" s="3" t="str">
        <f t="shared" si="228"/>
        <v/>
      </c>
      <c r="CD923" s="3" t="str">
        <f t="shared" si="228"/>
        <v/>
      </c>
      <c r="CE923" s="3" t="str">
        <f t="shared" si="228"/>
        <v/>
      </c>
      <c r="CF923" s="3" t="str">
        <f t="shared" si="228"/>
        <v>100. P199  OTHER</v>
      </c>
      <c r="CG923" s="3" t="str">
        <f t="shared" si="228"/>
        <v/>
      </c>
      <c r="CH923" s="3" t="str">
        <f t="shared" si="228"/>
        <v/>
      </c>
      <c r="CI923" s="3" t="str">
        <f t="shared" si="228"/>
        <v/>
      </c>
      <c r="CJ923" s="3" t="str">
        <f t="shared" si="221"/>
        <v/>
      </c>
      <c r="CK923" s="3" t="str">
        <f t="shared" si="221"/>
        <v/>
      </c>
      <c r="CL923" s="3" t="str">
        <f t="shared" si="221"/>
        <v/>
      </c>
      <c r="CM923" s="3" t="str">
        <f t="shared" si="221"/>
        <v/>
      </c>
      <c r="CN923" s="3" t="str">
        <f t="shared" si="221"/>
        <v/>
      </c>
      <c r="CO923" s="3" t="str">
        <f t="shared" si="221"/>
        <v/>
      </c>
      <c r="CP923" s="3" t="str">
        <f t="shared" si="221"/>
        <v/>
      </c>
      <c r="CQ923" s="3" t="str">
        <f t="shared" si="221"/>
        <v/>
      </c>
      <c r="CR923" s="3" t="str">
        <f t="shared" si="221"/>
        <v/>
      </c>
      <c r="CS923" s="3" t="str">
        <f t="shared" si="221"/>
        <v/>
      </c>
      <c r="CT923" s="3" t="str">
        <f t="shared" si="221"/>
        <v/>
      </c>
      <c r="CU923" s="3" t="str">
        <f t="shared" si="221"/>
        <v/>
      </c>
      <c r="CV923" s="3" t="str">
        <f t="shared" si="227"/>
        <v/>
      </c>
      <c r="CW923" s="3" t="str">
        <f t="shared" si="226"/>
        <v/>
      </c>
      <c r="CX923" s="3" t="str">
        <f t="shared" si="226"/>
        <v/>
      </c>
      <c r="CY923" s="3" t="str">
        <f t="shared" si="226"/>
        <v/>
      </c>
      <c r="CZ923" s="3" t="str">
        <f t="shared" si="226"/>
        <v/>
      </c>
      <c r="DA923" s="3" t="str">
        <f t="shared" si="226"/>
        <v/>
      </c>
      <c r="DB923" s="3" t="str">
        <f t="shared" si="226"/>
        <v/>
      </c>
      <c r="DC923" s="3" t="str">
        <f t="shared" si="226"/>
        <v/>
      </c>
      <c r="DD923" s="3" t="str">
        <f t="shared" si="226"/>
        <v/>
      </c>
      <c r="DE923" s="3" t="str">
        <f t="shared" si="226"/>
        <v/>
      </c>
      <c r="DF923" s="3" t="str">
        <f t="shared" si="226"/>
        <v/>
      </c>
      <c r="DG923" s="3" t="str">
        <f t="shared" si="226"/>
        <v/>
      </c>
      <c r="DH923" s="3" t="str">
        <f t="shared" si="223"/>
        <v/>
      </c>
      <c r="DI923" s="3" t="str">
        <f t="shared" si="223"/>
        <v/>
      </c>
      <c r="DJ923" s="3" t="str">
        <f t="shared" si="223"/>
        <v/>
      </c>
      <c r="DK923" s="3" t="str">
        <f t="shared" si="222"/>
        <v/>
      </c>
      <c r="DL923" s="3" t="str">
        <f t="shared" si="222"/>
        <v/>
      </c>
      <c r="DM923" s="3" t="str">
        <f t="shared" si="222"/>
        <v/>
      </c>
      <c r="DN923" s="3" t="str">
        <f t="shared" si="216"/>
        <v/>
      </c>
      <c r="DO923" s="3" t="str">
        <f t="shared" si="216"/>
        <v/>
      </c>
      <c r="DP923" s="3" t="str">
        <f t="shared" si="216"/>
        <v/>
      </c>
      <c r="DQ923" s="3" t="str">
        <f t="shared" si="216"/>
        <v/>
      </c>
      <c r="DR923" s="3" t="str">
        <f t="shared" si="216"/>
        <v/>
      </c>
      <c r="DS923" s="3" t="str">
        <f t="shared" si="216"/>
        <v/>
      </c>
      <c r="DT923" s="3" t="str">
        <f t="shared" si="224"/>
        <v/>
      </c>
      <c r="DU923" s="3" t="str">
        <f t="shared" si="224"/>
        <v/>
      </c>
      <c r="DV923" s="3" t="str">
        <f t="shared" si="224"/>
        <v/>
      </c>
    </row>
    <row r="924" spans="1:126" ht="90">
      <c r="A924" t="s">
        <v>115</v>
      </c>
      <c r="B924">
        <v>2016</v>
      </c>
      <c r="C924" t="s">
        <v>114</v>
      </c>
      <c r="D924">
        <v>106990</v>
      </c>
      <c r="E924" s="31">
        <v>1316215504630</v>
      </c>
      <c r="F924" t="s">
        <v>1193</v>
      </c>
      <c r="G924">
        <v>324110</v>
      </c>
      <c r="H924" t="s">
        <v>1194</v>
      </c>
      <c r="I924" t="s">
        <v>1195</v>
      </c>
      <c r="J924" t="s">
        <v>1196</v>
      </c>
      <c r="K924" t="s">
        <v>805</v>
      </c>
      <c r="L924">
        <v>55071</v>
      </c>
      <c r="M924" s="3" t="str">
        <f t="shared" si="225"/>
        <v>89. PRODUCE THE CHEMICAL, 91. ON-SITE USE OF THE CHEMICAL, 93. AS A BYPRODUCT, 94. AS A MANUFACTURED IMPURITY, 95. USED AS A REACTANT, 101. ADDED AS A FORMULATION COMPONENT, 133. ANCILLARY OR OTHER USE</v>
      </c>
      <c r="N924" s="3" t="s">
        <v>80</v>
      </c>
      <c r="O924" s="51" t="s">
        <v>1409</v>
      </c>
      <c r="P924">
        <v>74</v>
      </c>
      <c r="Q924">
        <v>540</v>
      </c>
      <c r="R924">
        <v>614</v>
      </c>
      <c r="S924" s="3" t="s">
        <v>1407</v>
      </c>
      <c r="T924" s="3" t="s">
        <v>1405</v>
      </c>
      <c r="U924" s="3" t="s">
        <v>1407</v>
      </c>
      <c r="V924" s="3" t="s">
        <v>1405</v>
      </c>
      <c r="W924" s="3" t="s">
        <v>1407</v>
      </c>
      <c r="X924" s="3" t="s">
        <v>1407</v>
      </c>
      <c r="Y924" s="3" t="s">
        <v>1407</v>
      </c>
      <c r="AE924" s="3" t="s">
        <v>1407</v>
      </c>
      <c r="AR924" s="3" t="s">
        <v>1405</v>
      </c>
      <c r="AS924" s="3" t="s">
        <v>1405</v>
      </c>
      <c r="AT924" s="3" t="s">
        <v>1405</v>
      </c>
      <c r="AV924" s="3" t="s">
        <v>1405</v>
      </c>
      <c r="BD924" s="3" t="s">
        <v>1405</v>
      </c>
      <c r="BK924" s="3" t="s">
        <v>1407</v>
      </c>
      <c r="BU924" s="3" t="str">
        <f t="shared" si="220"/>
        <v>89. PRODUCE THE CHEMICAL</v>
      </c>
      <c r="BV924" s="3" t="str">
        <f t="shared" si="220"/>
        <v/>
      </c>
      <c r="BW924" s="3" t="str">
        <f t="shared" si="220"/>
        <v>91. ON-SITE USE OF THE CHEMICAL</v>
      </c>
      <c r="BX924" s="3" t="str">
        <f t="shared" si="220"/>
        <v/>
      </c>
      <c r="BY924" s="3" t="str">
        <f t="shared" si="220"/>
        <v>93. AS A BYPRODUCT</v>
      </c>
      <c r="BZ924" s="3" t="str">
        <f t="shared" si="220"/>
        <v>94. AS A MANUFACTURED IMPURITY</v>
      </c>
      <c r="CA924" s="3" t="str">
        <f t="shared" si="228"/>
        <v>95. USED AS A REACTANT</v>
      </c>
      <c r="CB924" s="3" t="str">
        <f t="shared" si="228"/>
        <v/>
      </c>
      <c r="CC924" s="3" t="str">
        <f t="shared" si="228"/>
        <v/>
      </c>
      <c r="CD924" s="3" t="str">
        <f t="shared" si="228"/>
        <v/>
      </c>
      <c r="CE924" s="3" t="str">
        <f t="shared" si="228"/>
        <v/>
      </c>
      <c r="CF924" s="3" t="str">
        <f t="shared" si="228"/>
        <v/>
      </c>
      <c r="CG924" s="3" t="str">
        <f t="shared" si="228"/>
        <v>101. ADDED AS A FORMULATION COMPONENT</v>
      </c>
      <c r="CH924" s="3" t="str">
        <f t="shared" si="228"/>
        <v/>
      </c>
      <c r="CI924" s="3" t="str">
        <f t="shared" si="228"/>
        <v/>
      </c>
      <c r="CJ924" s="3" t="str">
        <f t="shared" si="221"/>
        <v/>
      </c>
      <c r="CK924" s="3" t="str">
        <f t="shared" si="221"/>
        <v/>
      </c>
      <c r="CL924" s="3" t="str">
        <f t="shared" si="221"/>
        <v/>
      </c>
      <c r="CM924" s="3" t="str">
        <f t="shared" si="221"/>
        <v/>
      </c>
      <c r="CN924" s="3" t="str">
        <f t="shared" si="221"/>
        <v/>
      </c>
      <c r="CO924" s="3" t="str">
        <f t="shared" si="221"/>
        <v/>
      </c>
      <c r="CP924" s="3" t="str">
        <f t="shared" si="221"/>
        <v/>
      </c>
      <c r="CQ924" s="3" t="str">
        <f t="shared" si="221"/>
        <v/>
      </c>
      <c r="CR924" s="3" t="str">
        <f t="shared" si="221"/>
        <v/>
      </c>
      <c r="CS924" s="3" t="str">
        <f t="shared" si="221"/>
        <v/>
      </c>
      <c r="CT924" s="3" t="str">
        <f t="shared" si="221"/>
        <v/>
      </c>
      <c r="CU924" s="3" t="str">
        <f t="shared" si="221"/>
        <v/>
      </c>
      <c r="CV924" s="3" t="str">
        <f t="shared" si="227"/>
        <v/>
      </c>
      <c r="CW924" s="3" t="str">
        <f t="shared" si="226"/>
        <v/>
      </c>
      <c r="CX924" s="3" t="str">
        <f t="shared" si="226"/>
        <v/>
      </c>
      <c r="CY924" s="3" t="str">
        <f t="shared" si="226"/>
        <v/>
      </c>
      <c r="CZ924" s="3" t="str">
        <f t="shared" si="226"/>
        <v/>
      </c>
      <c r="DA924" s="3" t="str">
        <f t="shared" si="226"/>
        <v/>
      </c>
      <c r="DB924" s="3" t="str">
        <f t="shared" si="226"/>
        <v/>
      </c>
      <c r="DC924" s="3" t="str">
        <f t="shared" si="226"/>
        <v/>
      </c>
      <c r="DD924" s="3" t="str">
        <f t="shared" si="226"/>
        <v/>
      </c>
      <c r="DE924" s="3" t="str">
        <f t="shared" si="226"/>
        <v/>
      </c>
      <c r="DF924" s="3" t="str">
        <f t="shared" si="226"/>
        <v/>
      </c>
      <c r="DG924" s="3" t="str">
        <f t="shared" si="226"/>
        <v/>
      </c>
      <c r="DH924" s="3" t="str">
        <f t="shared" si="223"/>
        <v/>
      </c>
      <c r="DI924" s="3" t="str">
        <f t="shared" si="223"/>
        <v/>
      </c>
      <c r="DJ924" s="3" t="str">
        <f t="shared" si="223"/>
        <v/>
      </c>
      <c r="DK924" s="3" t="str">
        <f t="shared" si="222"/>
        <v/>
      </c>
      <c r="DL924" s="3" t="str">
        <f t="shared" si="222"/>
        <v/>
      </c>
      <c r="DM924" s="3" t="str">
        <f t="shared" si="222"/>
        <v>133. ANCILLARY OR OTHER USE</v>
      </c>
      <c r="DN924" s="3" t="str">
        <f t="shared" si="216"/>
        <v/>
      </c>
      <c r="DO924" s="3" t="str">
        <f t="shared" si="216"/>
        <v/>
      </c>
      <c r="DP924" s="3" t="str">
        <f t="shared" si="216"/>
        <v/>
      </c>
      <c r="DQ924" s="3" t="str">
        <f t="shared" si="216"/>
        <v/>
      </c>
      <c r="DR924" s="3" t="str">
        <f t="shared" si="216"/>
        <v/>
      </c>
      <c r="DS924" s="3" t="str">
        <f t="shared" si="216"/>
        <v/>
      </c>
      <c r="DT924" s="3" t="str">
        <f t="shared" si="224"/>
        <v/>
      </c>
      <c r="DU924" s="3" t="str">
        <f t="shared" si="224"/>
        <v/>
      </c>
      <c r="DV924" s="3" t="str">
        <f t="shared" si="224"/>
        <v/>
      </c>
    </row>
    <row r="925" spans="1:126" ht="90">
      <c r="A925" t="s">
        <v>115</v>
      </c>
      <c r="B925">
        <v>2017</v>
      </c>
      <c r="C925" t="s">
        <v>114</v>
      </c>
      <c r="D925">
        <v>106990</v>
      </c>
      <c r="E925" s="31">
        <v>1317216213049</v>
      </c>
      <c r="F925" t="s">
        <v>1193</v>
      </c>
      <c r="G925">
        <v>324110</v>
      </c>
      <c r="H925" t="s">
        <v>1194</v>
      </c>
      <c r="I925" t="s">
        <v>1195</v>
      </c>
      <c r="J925" t="s">
        <v>1196</v>
      </c>
      <c r="K925" t="s">
        <v>805</v>
      </c>
      <c r="L925">
        <v>55071</v>
      </c>
      <c r="M925" s="3" t="str">
        <f t="shared" si="225"/>
        <v>89. PRODUCE THE CHEMICAL, 91. ON-SITE USE OF THE CHEMICAL, 93. AS A BYPRODUCT, 94. AS A MANUFACTURED IMPURITY, 95. USED AS A REACTANT, 101. ADDED AS A FORMULATION COMPONENT, 133. ANCILLARY OR OTHER USE</v>
      </c>
      <c r="N925" s="3" t="s">
        <v>80</v>
      </c>
      <c r="O925" s="3" t="s">
        <v>1409</v>
      </c>
      <c r="P925">
        <v>96</v>
      </c>
      <c r="Q925">
        <v>5</v>
      </c>
      <c r="R925">
        <v>101</v>
      </c>
      <c r="S925" s="3" t="s">
        <v>1407</v>
      </c>
      <c r="T925" s="3" t="s">
        <v>1405</v>
      </c>
      <c r="U925" s="3" t="s">
        <v>1407</v>
      </c>
      <c r="V925" s="3" t="s">
        <v>1405</v>
      </c>
      <c r="W925" s="3" t="s">
        <v>1407</v>
      </c>
      <c r="X925" s="3" t="s">
        <v>1407</v>
      </c>
      <c r="Y925" s="3" t="s">
        <v>1407</v>
      </c>
      <c r="AE925" s="3" t="s">
        <v>1407</v>
      </c>
      <c r="AR925" s="3" t="s">
        <v>1405</v>
      </c>
      <c r="AS925" s="3" t="s">
        <v>1405</v>
      </c>
      <c r="AT925" s="3" t="s">
        <v>1405</v>
      </c>
      <c r="AV925" s="3" t="s">
        <v>1405</v>
      </c>
      <c r="BD925" s="3" t="s">
        <v>1405</v>
      </c>
      <c r="BK925" s="3" t="s">
        <v>1407</v>
      </c>
      <c r="BU925" s="3" t="str">
        <f t="shared" si="220"/>
        <v>89. PRODUCE THE CHEMICAL</v>
      </c>
      <c r="BV925" s="3" t="str">
        <f t="shared" si="220"/>
        <v/>
      </c>
      <c r="BW925" s="3" t="str">
        <f t="shared" si="220"/>
        <v>91. ON-SITE USE OF THE CHEMICAL</v>
      </c>
      <c r="BX925" s="3" t="str">
        <f t="shared" si="220"/>
        <v/>
      </c>
      <c r="BY925" s="3" t="str">
        <f t="shared" si="220"/>
        <v>93. AS A BYPRODUCT</v>
      </c>
      <c r="BZ925" s="3" t="str">
        <f t="shared" si="220"/>
        <v>94. AS A MANUFACTURED IMPURITY</v>
      </c>
      <c r="CA925" s="3" t="str">
        <f t="shared" si="228"/>
        <v>95. USED AS A REACTANT</v>
      </c>
      <c r="CB925" s="3" t="str">
        <f t="shared" si="228"/>
        <v/>
      </c>
      <c r="CC925" s="3" t="str">
        <f t="shared" si="228"/>
        <v/>
      </c>
      <c r="CD925" s="3" t="str">
        <f t="shared" si="228"/>
        <v/>
      </c>
      <c r="CE925" s="3" t="str">
        <f t="shared" si="228"/>
        <v/>
      </c>
      <c r="CF925" s="3" t="str">
        <f t="shared" si="228"/>
        <v/>
      </c>
      <c r="CG925" s="3" t="str">
        <f t="shared" si="228"/>
        <v>101. ADDED AS A FORMULATION COMPONENT</v>
      </c>
      <c r="CH925" s="3" t="str">
        <f t="shared" si="228"/>
        <v/>
      </c>
      <c r="CI925" s="3" t="str">
        <f t="shared" si="228"/>
        <v/>
      </c>
      <c r="CJ925" s="3" t="str">
        <f t="shared" si="221"/>
        <v/>
      </c>
      <c r="CK925" s="3" t="str">
        <f t="shared" si="221"/>
        <v/>
      </c>
      <c r="CL925" s="3" t="str">
        <f t="shared" si="221"/>
        <v/>
      </c>
      <c r="CM925" s="3" t="str">
        <f t="shared" si="221"/>
        <v/>
      </c>
      <c r="CN925" s="3" t="str">
        <f t="shared" si="221"/>
        <v/>
      </c>
      <c r="CO925" s="3" t="str">
        <f t="shared" si="221"/>
        <v/>
      </c>
      <c r="CP925" s="3" t="str">
        <f t="shared" si="221"/>
        <v/>
      </c>
      <c r="CQ925" s="3" t="str">
        <f t="shared" si="221"/>
        <v/>
      </c>
      <c r="CR925" s="3" t="str">
        <f t="shared" si="221"/>
        <v/>
      </c>
      <c r="CS925" s="3" t="str">
        <f t="shared" si="221"/>
        <v/>
      </c>
      <c r="CT925" s="3" t="str">
        <f t="shared" si="221"/>
        <v/>
      </c>
      <c r="CU925" s="3" t="str">
        <f t="shared" si="221"/>
        <v/>
      </c>
      <c r="CV925" s="3" t="str">
        <f t="shared" si="227"/>
        <v/>
      </c>
      <c r="CW925" s="3" t="str">
        <f t="shared" si="226"/>
        <v/>
      </c>
      <c r="CX925" s="3" t="str">
        <f t="shared" si="226"/>
        <v/>
      </c>
      <c r="CY925" s="3" t="str">
        <f t="shared" si="226"/>
        <v/>
      </c>
      <c r="CZ925" s="3" t="str">
        <f t="shared" si="226"/>
        <v/>
      </c>
      <c r="DA925" s="3" t="str">
        <f t="shared" si="226"/>
        <v/>
      </c>
      <c r="DB925" s="3" t="str">
        <f t="shared" si="226"/>
        <v/>
      </c>
      <c r="DC925" s="3" t="str">
        <f t="shared" si="226"/>
        <v/>
      </c>
      <c r="DD925" s="3" t="str">
        <f t="shared" si="226"/>
        <v/>
      </c>
      <c r="DE925" s="3" t="str">
        <f t="shared" si="226"/>
        <v/>
      </c>
      <c r="DF925" s="3" t="str">
        <f t="shared" si="226"/>
        <v/>
      </c>
      <c r="DG925" s="3" t="str">
        <f t="shared" si="226"/>
        <v/>
      </c>
      <c r="DH925" s="3" t="str">
        <f t="shared" si="223"/>
        <v/>
      </c>
      <c r="DI925" s="3" t="str">
        <f t="shared" si="223"/>
        <v/>
      </c>
      <c r="DJ925" s="3" t="str">
        <f t="shared" si="223"/>
        <v/>
      </c>
      <c r="DK925" s="3" t="str">
        <f t="shared" si="222"/>
        <v/>
      </c>
      <c r="DL925" s="3" t="str">
        <f t="shared" si="222"/>
        <v/>
      </c>
      <c r="DM925" s="3" t="str">
        <f t="shared" si="222"/>
        <v>133. ANCILLARY OR OTHER USE</v>
      </c>
      <c r="DN925" s="3" t="str">
        <f t="shared" si="216"/>
        <v/>
      </c>
      <c r="DO925" s="3" t="str">
        <f t="shared" si="216"/>
        <v/>
      </c>
      <c r="DP925" s="3" t="str">
        <f t="shared" si="216"/>
        <v/>
      </c>
      <c r="DQ925" s="3" t="str">
        <f t="shared" si="216"/>
        <v/>
      </c>
      <c r="DR925" s="3" t="str">
        <f t="shared" si="216"/>
        <v/>
      </c>
      <c r="DS925" s="3" t="str">
        <f t="shared" si="216"/>
        <v/>
      </c>
      <c r="DT925" s="3" t="str">
        <f t="shared" si="224"/>
        <v/>
      </c>
      <c r="DU925" s="3" t="str">
        <f t="shared" si="224"/>
        <v/>
      </c>
      <c r="DV925" s="3" t="str">
        <f t="shared" si="224"/>
        <v/>
      </c>
    </row>
    <row r="926" spans="1:126" ht="75">
      <c r="A926" t="s">
        <v>115</v>
      </c>
      <c r="B926">
        <v>2018</v>
      </c>
      <c r="C926" t="s">
        <v>114</v>
      </c>
      <c r="D926">
        <v>106990</v>
      </c>
      <c r="E926" s="31">
        <v>1318217110612</v>
      </c>
      <c r="F926" t="s">
        <v>1193</v>
      </c>
      <c r="G926">
        <v>324110</v>
      </c>
      <c r="H926" t="s">
        <v>1194</v>
      </c>
      <c r="I926" t="s">
        <v>1195</v>
      </c>
      <c r="J926" t="s">
        <v>1196</v>
      </c>
      <c r="K926" t="s">
        <v>805</v>
      </c>
      <c r="L926">
        <v>55071</v>
      </c>
      <c r="M926" s="3" t="str">
        <f t="shared" si="225"/>
        <v>89. PRODUCE THE CHEMICAL, 91. ON-SITE USE OF THE CHEMICAL, 93. AS A BYPRODUCT, 94. AS A MANUFACTURED IMPURITY, 133. ANCILLARY OR OTHER USE, 137. Z304  FUEL</v>
      </c>
      <c r="N926" s="3" t="s">
        <v>80</v>
      </c>
      <c r="O926" s="3" t="s">
        <v>1409</v>
      </c>
      <c r="P926">
        <v>51</v>
      </c>
      <c r="Q926">
        <v>4</v>
      </c>
      <c r="R926">
        <v>55</v>
      </c>
      <c r="S926" s="3" t="s">
        <v>1407</v>
      </c>
      <c r="T926" s="3" t="s">
        <v>1405</v>
      </c>
      <c r="U926" s="3" t="s">
        <v>1407</v>
      </c>
      <c r="V926" s="3" t="s">
        <v>1405</v>
      </c>
      <c r="W926" s="3" t="s">
        <v>1407</v>
      </c>
      <c r="X926" s="3" t="s">
        <v>1407</v>
      </c>
      <c r="Y926" s="3" t="s">
        <v>1405</v>
      </c>
      <c r="Z926" s="3" t="s">
        <v>1405</v>
      </c>
      <c r="AA926" s="3" t="s">
        <v>1405</v>
      </c>
      <c r="AB926" s="3" t="s">
        <v>1405</v>
      </c>
      <c r="AC926" s="3" t="s">
        <v>1405</v>
      </c>
      <c r="AD926" s="3" t="s">
        <v>1405</v>
      </c>
      <c r="AE926" s="3" t="s">
        <v>1405</v>
      </c>
      <c r="AF926" s="3" t="s">
        <v>1405</v>
      </c>
      <c r="AG926" s="3" t="s">
        <v>1405</v>
      </c>
      <c r="AH926" s="3" t="s">
        <v>1405</v>
      </c>
      <c r="AI926" s="3" t="s">
        <v>1405</v>
      </c>
      <c r="AJ926" s="3" t="s">
        <v>1405</v>
      </c>
      <c r="AK926" s="3" t="s">
        <v>1405</v>
      </c>
      <c r="AL926" s="3" t="s">
        <v>1405</v>
      </c>
      <c r="AM926" s="3" t="s">
        <v>1405</v>
      </c>
      <c r="AN926" s="3" t="s">
        <v>1405</v>
      </c>
      <c r="AO926" s="3" t="s">
        <v>1405</v>
      </c>
      <c r="AP926" s="3" t="s">
        <v>1405</v>
      </c>
      <c r="AQ926" s="3" t="s">
        <v>1405</v>
      </c>
      <c r="AR926" s="3" t="s">
        <v>1405</v>
      </c>
      <c r="AS926" s="3" t="s">
        <v>1405</v>
      </c>
      <c r="AT926" s="3" t="s">
        <v>1405</v>
      </c>
      <c r="AU926" s="3" t="s">
        <v>1405</v>
      </c>
      <c r="AV926" s="3" t="s">
        <v>1405</v>
      </c>
      <c r="AW926" s="3" t="s">
        <v>1405</v>
      </c>
      <c r="AX926" s="3" t="s">
        <v>1405</v>
      </c>
      <c r="AY926" s="3" t="s">
        <v>1405</v>
      </c>
      <c r="AZ926" s="3" t="s">
        <v>1405</v>
      </c>
      <c r="BA926" s="3" t="s">
        <v>1405</v>
      </c>
      <c r="BB926" s="3" t="s">
        <v>1405</v>
      </c>
      <c r="BC926" s="3" t="s">
        <v>1405</v>
      </c>
      <c r="BD926" s="3" t="s">
        <v>1405</v>
      </c>
      <c r="BE926" s="3" t="s">
        <v>1405</v>
      </c>
      <c r="BF926" s="3" t="s">
        <v>1405</v>
      </c>
      <c r="BG926" s="3" t="s">
        <v>1405</v>
      </c>
      <c r="BH926" s="3" t="s">
        <v>1405</v>
      </c>
      <c r="BI926" s="3" t="s">
        <v>1405</v>
      </c>
      <c r="BJ926" s="3" t="s">
        <v>1405</v>
      </c>
      <c r="BK926" s="3" t="s">
        <v>1407</v>
      </c>
      <c r="BL926" s="3" t="s">
        <v>1405</v>
      </c>
      <c r="BM926" s="3" t="s">
        <v>1405</v>
      </c>
      <c r="BN926" s="3" t="s">
        <v>1405</v>
      </c>
      <c r="BO926" s="3" t="s">
        <v>1407</v>
      </c>
      <c r="BP926" s="3" t="s">
        <v>1405</v>
      </c>
      <c r="BQ926" s="3" t="s">
        <v>1405</v>
      </c>
      <c r="BR926" s="3" t="s">
        <v>1405</v>
      </c>
      <c r="BS926" s="3" t="s">
        <v>1405</v>
      </c>
      <c r="BT926" s="3" t="s">
        <v>1405</v>
      </c>
      <c r="BU926" s="3" t="str">
        <f t="shared" si="220"/>
        <v>89. PRODUCE THE CHEMICAL</v>
      </c>
      <c r="BV926" s="3" t="str">
        <f t="shared" si="220"/>
        <v/>
      </c>
      <c r="BW926" s="3" t="str">
        <f t="shared" si="220"/>
        <v>91. ON-SITE USE OF THE CHEMICAL</v>
      </c>
      <c r="BX926" s="3" t="str">
        <f t="shared" si="220"/>
        <v/>
      </c>
      <c r="BY926" s="3" t="str">
        <f t="shared" si="220"/>
        <v>93. AS A BYPRODUCT</v>
      </c>
      <c r="BZ926" s="3" t="str">
        <f t="shared" si="220"/>
        <v>94. AS A MANUFACTURED IMPURITY</v>
      </c>
      <c r="CA926" s="3" t="str">
        <f t="shared" si="228"/>
        <v/>
      </c>
      <c r="CB926" s="3" t="str">
        <f t="shared" si="228"/>
        <v/>
      </c>
      <c r="CC926" s="3" t="str">
        <f t="shared" si="228"/>
        <v/>
      </c>
      <c r="CD926" s="3" t="str">
        <f t="shared" si="228"/>
        <v/>
      </c>
      <c r="CE926" s="3" t="str">
        <f t="shared" si="228"/>
        <v/>
      </c>
      <c r="CF926" s="3" t="str">
        <f t="shared" si="228"/>
        <v/>
      </c>
      <c r="CG926" s="3" t="str">
        <f t="shared" si="228"/>
        <v/>
      </c>
      <c r="CH926" s="3" t="str">
        <f t="shared" si="228"/>
        <v/>
      </c>
      <c r="CI926" s="3" t="str">
        <f t="shared" si="228"/>
        <v/>
      </c>
      <c r="CJ926" s="3" t="str">
        <f t="shared" si="221"/>
        <v/>
      </c>
      <c r="CK926" s="3" t="str">
        <f t="shared" si="221"/>
        <v/>
      </c>
      <c r="CL926" s="3" t="str">
        <f t="shared" si="221"/>
        <v/>
      </c>
      <c r="CM926" s="3" t="str">
        <f t="shared" si="221"/>
        <v/>
      </c>
      <c r="CN926" s="3" t="str">
        <f t="shared" si="221"/>
        <v/>
      </c>
      <c r="CO926" s="3" t="str">
        <f t="shared" si="221"/>
        <v/>
      </c>
      <c r="CP926" s="3" t="str">
        <f t="shared" si="221"/>
        <v/>
      </c>
      <c r="CQ926" s="3" t="str">
        <f t="shared" si="221"/>
        <v/>
      </c>
      <c r="CR926" s="3" t="str">
        <f t="shared" si="221"/>
        <v/>
      </c>
      <c r="CS926" s="3" t="str">
        <f t="shared" si="221"/>
        <v/>
      </c>
      <c r="CT926" s="3" t="str">
        <f t="shared" si="221"/>
        <v/>
      </c>
      <c r="CU926" s="3" t="str">
        <f t="shared" si="221"/>
        <v/>
      </c>
      <c r="CV926" s="3" t="str">
        <f t="shared" si="227"/>
        <v/>
      </c>
      <c r="CW926" s="3" t="str">
        <f t="shared" si="226"/>
        <v/>
      </c>
      <c r="CX926" s="3" t="str">
        <f t="shared" si="226"/>
        <v/>
      </c>
      <c r="CY926" s="3" t="str">
        <f t="shared" si="226"/>
        <v/>
      </c>
      <c r="CZ926" s="3" t="str">
        <f t="shared" si="226"/>
        <v/>
      </c>
      <c r="DA926" s="3" t="str">
        <f t="shared" si="226"/>
        <v/>
      </c>
      <c r="DB926" s="3" t="str">
        <f t="shared" si="226"/>
        <v/>
      </c>
      <c r="DC926" s="3" t="str">
        <f t="shared" si="226"/>
        <v/>
      </c>
      <c r="DD926" s="3" t="str">
        <f t="shared" si="226"/>
        <v/>
      </c>
      <c r="DE926" s="3" t="str">
        <f t="shared" si="226"/>
        <v/>
      </c>
      <c r="DF926" s="3" t="str">
        <f t="shared" si="226"/>
        <v/>
      </c>
      <c r="DG926" s="3" t="str">
        <f t="shared" si="226"/>
        <v/>
      </c>
      <c r="DH926" s="3" t="str">
        <f t="shared" si="223"/>
        <v/>
      </c>
      <c r="DI926" s="3" t="str">
        <f t="shared" si="223"/>
        <v/>
      </c>
      <c r="DJ926" s="3" t="str">
        <f t="shared" si="223"/>
        <v/>
      </c>
      <c r="DK926" s="3" t="str">
        <f t="shared" si="222"/>
        <v/>
      </c>
      <c r="DL926" s="3" t="str">
        <f t="shared" si="222"/>
        <v/>
      </c>
      <c r="DM926" s="3" t="str">
        <f t="shared" si="222"/>
        <v>133. ANCILLARY OR OTHER USE</v>
      </c>
      <c r="DN926" s="3" t="str">
        <f t="shared" si="216"/>
        <v/>
      </c>
      <c r="DO926" s="3" t="str">
        <f t="shared" si="216"/>
        <v/>
      </c>
      <c r="DP926" s="3" t="str">
        <f t="shared" si="216"/>
        <v/>
      </c>
      <c r="DQ926" s="3" t="str">
        <f t="shared" ref="DQ926:DV984" si="229">IF(BO926="Yes", DQ$1,"")</f>
        <v>137. Z304  FUEL</v>
      </c>
      <c r="DR926" s="3" t="str">
        <f t="shared" si="229"/>
        <v/>
      </c>
      <c r="DS926" s="3" t="str">
        <f t="shared" si="229"/>
        <v/>
      </c>
      <c r="DT926" s="3" t="str">
        <f t="shared" si="224"/>
        <v/>
      </c>
      <c r="DU926" s="3" t="str">
        <f t="shared" si="224"/>
        <v/>
      </c>
      <c r="DV926" s="3" t="str">
        <f t="shared" si="224"/>
        <v/>
      </c>
    </row>
    <row r="927" spans="1:126" ht="75">
      <c r="A927" t="s">
        <v>115</v>
      </c>
      <c r="B927">
        <v>2019</v>
      </c>
      <c r="C927" t="s">
        <v>114</v>
      </c>
      <c r="D927">
        <v>106990</v>
      </c>
      <c r="E927" s="31">
        <v>1319218253045</v>
      </c>
      <c r="F927" t="s">
        <v>1193</v>
      </c>
      <c r="G927">
        <v>324110</v>
      </c>
      <c r="H927" t="s">
        <v>1194</v>
      </c>
      <c r="I927" t="s">
        <v>1195</v>
      </c>
      <c r="J927" t="s">
        <v>1196</v>
      </c>
      <c r="K927" t="s">
        <v>805</v>
      </c>
      <c r="L927">
        <v>55071</v>
      </c>
      <c r="M927" s="3" t="str">
        <f t="shared" si="225"/>
        <v>89. PRODUCE THE CHEMICAL, 91. ON-SITE USE OF THE CHEMICAL, 93. AS A BYPRODUCT, 94. AS A MANUFACTURED IMPURITY, 133. ANCILLARY OR OTHER USE, 137. Z304  FUEL</v>
      </c>
      <c r="N927" s="3" t="s">
        <v>80</v>
      </c>
      <c r="O927" s="3" t="s">
        <v>1409</v>
      </c>
      <c r="P927">
        <v>58</v>
      </c>
      <c r="Q927">
        <v>4</v>
      </c>
      <c r="R927">
        <v>62</v>
      </c>
      <c r="S927" s="3" t="s">
        <v>1407</v>
      </c>
      <c r="T927" s="3" t="s">
        <v>1405</v>
      </c>
      <c r="U927" s="3" t="s">
        <v>1407</v>
      </c>
      <c r="V927" s="3" t="s">
        <v>1405</v>
      </c>
      <c r="W927" s="3" t="s">
        <v>1407</v>
      </c>
      <c r="X927" s="3" t="s">
        <v>1407</v>
      </c>
      <c r="Y927" s="3" t="s">
        <v>1405</v>
      </c>
      <c r="Z927" s="3" t="s">
        <v>1405</v>
      </c>
      <c r="AA927" s="3" t="s">
        <v>1405</v>
      </c>
      <c r="AB927" s="3" t="s">
        <v>1405</v>
      </c>
      <c r="AC927" s="3" t="s">
        <v>1405</v>
      </c>
      <c r="AD927" s="3" t="s">
        <v>1405</v>
      </c>
      <c r="AE927" s="3" t="s">
        <v>1405</v>
      </c>
      <c r="AF927" s="3" t="s">
        <v>1405</v>
      </c>
      <c r="AG927" s="3" t="s">
        <v>1405</v>
      </c>
      <c r="AH927" s="3" t="s">
        <v>1405</v>
      </c>
      <c r="AI927" s="3" t="s">
        <v>1405</v>
      </c>
      <c r="AJ927" s="3" t="s">
        <v>1405</v>
      </c>
      <c r="AK927" s="3" t="s">
        <v>1405</v>
      </c>
      <c r="AL927" s="3" t="s">
        <v>1405</v>
      </c>
      <c r="AM927" s="3" t="s">
        <v>1405</v>
      </c>
      <c r="AN927" s="3" t="s">
        <v>1405</v>
      </c>
      <c r="AO927" s="3" t="s">
        <v>1405</v>
      </c>
      <c r="AP927" s="3" t="s">
        <v>1405</v>
      </c>
      <c r="AQ927" s="3" t="s">
        <v>1405</v>
      </c>
      <c r="AR927" s="3" t="s">
        <v>1405</v>
      </c>
      <c r="AS927" s="3" t="s">
        <v>1405</v>
      </c>
      <c r="AT927" s="3" t="s">
        <v>1405</v>
      </c>
      <c r="AU927" s="3" t="s">
        <v>1405</v>
      </c>
      <c r="AV927" s="3" t="s">
        <v>1405</v>
      </c>
      <c r="AW927" s="3" t="s">
        <v>1405</v>
      </c>
      <c r="AX927" s="3" t="s">
        <v>1405</v>
      </c>
      <c r="AY927" s="3" t="s">
        <v>1405</v>
      </c>
      <c r="AZ927" s="3" t="s">
        <v>1405</v>
      </c>
      <c r="BA927" s="3" t="s">
        <v>1405</v>
      </c>
      <c r="BB927" s="3" t="s">
        <v>1405</v>
      </c>
      <c r="BC927" s="3" t="s">
        <v>1405</v>
      </c>
      <c r="BD927" s="3" t="s">
        <v>1405</v>
      </c>
      <c r="BE927" s="3" t="s">
        <v>1405</v>
      </c>
      <c r="BF927" s="3" t="s">
        <v>1405</v>
      </c>
      <c r="BG927" s="3" t="s">
        <v>1405</v>
      </c>
      <c r="BH927" s="3" t="s">
        <v>1405</v>
      </c>
      <c r="BI927" s="3" t="s">
        <v>1405</v>
      </c>
      <c r="BJ927" s="3" t="s">
        <v>1405</v>
      </c>
      <c r="BK927" s="3" t="s">
        <v>1407</v>
      </c>
      <c r="BL927" s="3" t="s">
        <v>1405</v>
      </c>
      <c r="BM927" s="3" t="s">
        <v>1405</v>
      </c>
      <c r="BN927" s="3" t="s">
        <v>1405</v>
      </c>
      <c r="BO927" s="3" t="s">
        <v>1407</v>
      </c>
      <c r="BP927" s="3" t="s">
        <v>1405</v>
      </c>
      <c r="BQ927" s="3" t="s">
        <v>1405</v>
      </c>
      <c r="BR927" s="3" t="s">
        <v>1405</v>
      </c>
      <c r="BS927" s="3" t="s">
        <v>1405</v>
      </c>
      <c r="BT927" s="3" t="s">
        <v>1405</v>
      </c>
      <c r="BU927" s="3" t="str">
        <f t="shared" si="220"/>
        <v>89. PRODUCE THE CHEMICAL</v>
      </c>
      <c r="BV927" s="3" t="str">
        <f t="shared" si="220"/>
        <v/>
      </c>
      <c r="BW927" s="3" t="str">
        <f t="shared" si="220"/>
        <v>91. ON-SITE USE OF THE CHEMICAL</v>
      </c>
      <c r="BX927" s="3" t="str">
        <f t="shared" si="220"/>
        <v/>
      </c>
      <c r="BY927" s="3" t="str">
        <f t="shared" si="220"/>
        <v>93. AS A BYPRODUCT</v>
      </c>
      <c r="BZ927" s="3" t="str">
        <f t="shared" si="220"/>
        <v>94. AS A MANUFACTURED IMPURITY</v>
      </c>
      <c r="CA927" s="3" t="str">
        <f t="shared" si="228"/>
        <v/>
      </c>
      <c r="CB927" s="3" t="str">
        <f t="shared" si="228"/>
        <v/>
      </c>
      <c r="CC927" s="3" t="str">
        <f t="shared" si="228"/>
        <v/>
      </c>
      <c r="CD927" s="3" t="str">
        <f t="shared" si="228"/>
        <v/>
      </c>
      <c r="CE927" s="3" t="str">
        <f t="shared" si="228"/>
        <v/>
      </c>
      <c r="CF927" s="3" t="str">
        <f t="shared" si="228"/>
        <v/>
      </c>
      <c r="CG927" s="3" t="str">
        <f t="shared" si="228"/>
        <v/>
      </c>
      <c r="CH927" s="3" t="str">
        <f t="shared" si="228"/>
        <v/>
      </c>
      <c r="CI927" s="3" t="str">
        <f t="shared" si="228"/>
        <v/>
      </c>
      <c r="CJ927" s="3" t="str">
        <f t="shared" si="221"/>
        <v/>
      </c>
      <c r="CK927" s="3" t="str">
        <f t="shared" si="221"/>
        <v/>
      </c>
      <c r="CL927" s="3" t="str">
        <f t="shared" si="221"/>
        <v/>
      </c>
      <c r="CM927" s="3" t="str">
        <f t="shared" si="221"/>
        <v/>
      </c>
      <c r="CN927" s="3" t="str">
        <f t="shared" si="221"/>
        <v/>
      </c>
      <c r="CO927" s="3" t="str">
        <f t="shared" si="221"/>
        <v/>
      </c>
      <c r="CP927" s="3" t="str">
        <f t="shared" si="221"/>
        <v/>
      </c>
      <c r="CQ927" s="3" t="str">
        <f t="shared" si="221"/>
        <v/>
      </c>
      <c r="CR927" s="3" t="str">
        <f t="shared" si="221"/>
        <v/>
      </c>
      <c r="CS927" s="3" t="str">
        <f t="shared" si="221"/>
        <v/>
      </c>
      <c r="CT927" s="3" t="str">
        <f t="shared" si="221"/>
        <v/>
      </c>
      <c r="CU927" s="3" t="str">
        <f t="shared" si="221"/>
        <v/>
      </c>
      <c r="CV927" s="3" t="str">
        <f t="shared" si="227"/>
        <v/>
      </c>
      <c r="CW927" s="3" t="str">
        <f t="shared" si="226"/>
        <v/>
      </c>
      <c r="CX927" s="3" t="str">
        <f t="shared" si="226"/>
        <v/>
      </c>
      <c r="CY927" s="3" t="str">
        <f t="shared" si="226"/>
        <v/>
      </c>
      <c r="CZ927" s="3" t="str">
        <f t="shared" si="226"/>
        <v/>
      </c>
      <c r="DA927" s="3" t="str">
        <f t="shared" si="226"/>
        <v/>
      </c>
      <c r="DB927" s="3" t="str">
        <f t="shared" si="226"/>
        <v/>
      </c>
      <c r="DC927" s="3" t="str">
        <f t="shared" si="226"/>
        <v/>
      </c>
      <c r="DD927" s="3" t="str">
        <f t="shared" si="226"/>
        <v/>
      </c>
      <c r="DE927" s="3" t="str">
        <f t="shared" si="226"/>
        <v/>
      </c>
      <c r="DF927" s="3" t="str">
        <f t="shared" si="226"/>
        <v/>
      </c>
      <c r="DG927" s="3" t="str">
        <f t="shared" si="226"/>
        <v/>
      </c>
      <c r="DH927" s="3" t="str">
        <f t="shared" si="223"/>
        <v/>
      </c>
      <c r="DI927" s="3" t="str">
        <f t="shared" si="223"/>
        <v/>
      </c>
      <c r="DJ927" s="3" t="str">
        <f t="shared" si="223"/>
        <v/>
      </c>
      <c r="DK927" s="3" t="str">
        <f t="shared" si="222"/>
        <v/>
      </c>
      <c r="DL927" s="3" t="str">
        <f t="shared" si="222"/>
        <v/>
      </c>
      <c r="DM927" s="3" t="str">
        <f t="shared" si="222"/>
        <v>133. ANCILLARY OR OTHER USE</v>
      </c>
      <c r="DN927" s="3" t="str">
        <f t="shared" si="222"/>
        <v/>
      </c>
      <c r="DO927" s="3" t="str">
        <f t="shared" si="222"/>
        <v/>
      </c>
      <c r="DP927" s="3" t="str">
        <f t="shared" si="222"/>
        <v/>
      </c>
      <c r="DQ927" s="3" t="str">
        <f t="shared" si="229"/>
        <v>137. Z304  FUEL</v>
      </c>
      <c r="DR927" s="3" t="str">
        <f t="shared" si="229"/>
        <v/>
      </c>
      <c r="DS927" s="3" t="str">
        <f t="shared" si="229"/>
        <v/>
      </c>
      <c r="DT927" s="3" t="str">
        <f t="shared" si="224"/>
        <v/>
      </c>
      <c r="DU927" s="3" t="str">
        <f t="shared" si="224"/>
        <v/>
      </c>
      <c r="DV927" s="3" t="str">
        <f t="shared" si="224"/>
        <v/>
      </c>
    </row>
    <row r="928" spans="1:126" ht="75">
      <c r="A928" t="s">
        <v>115</v>
      </c>
      <c r="B928">
        <v>2020</v>
      </c>
      <c r="C928" t="s">
        <v>114</v>
      </c>
      <c r="D928">
        <v>106990</v>
      </c>
      <c r="E928" s="31">
        <v>1320219205299</v>
      </c>
      <c r="F928" t="s">
        <v>1193</v>
      </c>
      <c r="G928">
        <v>324110</v>
      </c>
      <c r="H928" t="s">
        <v>1194</v>
      </c>
      <c r="I928" t="s">
        <v>1195</v>
      </c>
      <c r="J928" t="s">
        <v>1196</v>
      </c>
      <c r="K928" t="s">
        <v>805</v>
      </c>
      <c r="L928">
        <v>55071</v>
      </c>
      <c r="M928" s="3" t="str">
        <f t="shared" si="225"/>
        <v>89. PRODUCE THE CHEMICAL, 94. AS A MANUFACTURED IMPURITY, 133. ANCILLARY OR OTHER USE, 137. Z304  FUEL</v>
      </c>
      <c r="N928" s="3" t="s">
        <v>80</v>
      </c>
      <c r="O928" s="3" t="s">
        <v>1409</v>
      </c>
      <c r="P928">
        <v>65</v>
      </c>
      <c r="Q928">
        <v>4</v>
      </c>
      <c r="R928">
        <v>69</v>
      </c>
      <c r="S928" s="3" t="s">
        <v>1407</v>
      </c>
      <c r="T928" s="3" t="s">
        <v>1405</v>
      </c>
      <c r="U928" s="3" t="s">
        <v>1405</v>
      </c>
      <c r="V928" s="3" t="s">
        <v>1405</v>
      </c>
      <c r="W928" s="3" t="s">
        <v>1405</v>
      </c>
      <c r="X928" s="3" t="s">
        <v>1407</v>
      </c>
      <c r="Y928" s="3" t="s">
        <v>1405</v>
      </c>
      <c r="Z928" s="3" t="s">
        <v>1405</v>
      </c>
      <c r="AA928" s="3" t="s">
        <v>1405</v>
      </c>
      <c r="AB928" s="3" t="s">
        <v>1405</v>
      </c>
      <c r="AC928" s="3" t="s">
        <v>1405</v>
      </c>
      <c r="AD928" s="3" t="s">
        <v>1405</v>
      </c>
      <c r="AE928" s="3" t="s">
        <v>1405</v>
      </c>
      <c r="AF928" s="3" t="s">
        <v>1405</v>
      </c>
      <c r="AG928" s="3" t="s">
        <v>1405</v>
      </c>
      <c r="AH928" s="3" t="s">
        <v>1405</v>
      </c>
      <c r="AI928" s="3" t="s">
        <v>1405</v>
      </c>
      <c r="AJ928" s="3" t="s">
        <v>1405</v>
      </c>
      <c r="AK928" s="3" t="s">
        <v>1405</v>
      </c>
      <c r="AL928" s="3" t="s">
        <v>1405</v>
      </c>
      <c r="AM928" s="3" t="s">
        <v>1405</v>
      </c>
      <c r="AN928" s="3" t="s">
        <v>1405</v>
      </c>
      <c r="AO928" s="3" t="s">
        <v>1405</v>
      </c>
      <c r="AP928" s="3" t="s">
        <v>1405</v>
      </c>
      <c r="AQ928" s="3" t="s">
        <v>1405</v>
      </c>
      <c r="AR928" s="3" t="s">
        <v>1405</v>
      </c>
      <c r="AS928" s="3" t="s">
        <v>1405</v>
      </c>
      <c r="AT928" s="3" t="s">
        <v>1405</v>
      </c>
      <c r="AU928" s="3" t="s">
        <v>1405</v>
      </c>
      <c r="AV928" s="3" t="s">
        <v>1405</v>
      </c>
      <c r="AW928" s="3" t="s">
        <v>1405</v>
      </c>
      <c r="AX928" s="3" t="s">
        <v>1405</v>
      </c>
      <c r="AY928" s="3" t="s">
        <v>1405</v>
      </c>
      <c r="AZ928" s="3" t="s">
        <v>1405</v>
      </c>
      <c r="BA928" s="3" t="s">
        <v>1405</v>
      </c>
      <c r="BB928" s="3" t="s">
        <v>1405</v>
      </c>
      <c r="BC928" s="3" t="s">
        <v>1405</v>
      </c>
      <c r="BD928" s="3" t="s">
        <v>1405</v>
      </c>
      <c r="BE928" s="3" t="s">
        <v>1405</v>
      </c>
      <c r="BF928" s="3" t="s">
        <v>1405</v>
      </c>
      <c r="BG928" s="3" t="s">
        <v>1405</v>
      </c>
      <c r="BH928" s="3" t="s">
        <v>1405</v>
      </c>
      <c r="BI928" s="3" t="s">
        <v>1405</v>
      </c>
      <c r="BJ928" s="3" t="s">
        <v>1405</v>
      </c>
      <c r="BK928" s="3" t="s">
        <v>1407</v>
      </c>
      <c r="BL928" s="3" t="s">
        <v>1405</v>
      </c>
      <c r="BM928" s="3" t="s">
        <v>1405</v>
      </c>
      <c r="BN928" s="3" t="s">
        <v>1405</v>
      </c>
      <c r="BO928" s="3" t="s">
        <v>1407</v>
      </c>
      <c r="BP928" s="3" t="s">
        <v>1405</v>
      </c>
      <c r="BQ928" s="3" t="s">
        <v>1405</v>
      </c>
      <c r="BR928" s="3" t="s">
        <v>1405</v>
      </c>
      <c r="BS928" s="3" t="s">
        <v>1405</v>
      </c>
      <c r="BT928" s="3" t="s">
        <v>1405</v>
      </c>
      <c r="BU928" s="3" t="str">
        <f t="shared" si="220"/>
        <v>89. PRODUCE THE CHEMICAL</v>
      </c>
      <c r="BV928" s="3" t="str">
        <f t="shared" si="220"/>
        <v/>
      </c>
      <c r="BW928" s="3" t="str">
        <f t="shared" si="220"/>
        <v/>
      </c>
      <c r="BX928" s="3" t="str">
        <f t="shared" si="220"/>
        <v/>
      </c>
      <c r="BY928" s="3" t="str">
        <f t="shared" si="220"/>
        <v/>
      </c>
      <c r="BZ928" s="3" t="str">
        <f t="shared" si="220"/>
        <v>94. AS A MANUFACTURED IMPURITY</v>
      </c>
      <c r="CA928" s="3" t="str">
        <f t="shared" si="228"/>
        <v/>
      </c>
      <c r="CB928" s="3" t="str">
        <f t="shared" si="228"/>
        <v/>
      </c>
      <c r="CC928" s="3" t="str">
        <f t="shared" si="228"/>
        <v/>
      </c>
      <c r="CD928" s="3" t="str">
        <f t="shared" si="228"/>
        <v/>
      </c>
      <c r="CE928" s="3" t="str">
        <f t="shared" si="228"/>
        <v/>
      </c>
      <c r="CF928" s="3" t="str">
        <f t="shared" si="228"/>
        <v/>
      </c>
      <c r="CG928" s="3" t="str">
        <f t="shared" si="228"/>
        <v/>
      </c>
      <c r="CH928" s="3" t="str">
        <f t="shared" si="228"/>
        <v/>
      </c>
      <c r="CI928" s="3" t="str">
        <f t="shared" si="228"/>
        <v/>
      </c>
      <c r="CJ928" s="3" t="str">
        <f t="shared" si="221"/>
        <v/>
      </c>
      <c r="CK928" s="3" t="str">
        <f t="shared" si="221"/>
        <v/>
      </c>
      <c r="CL928" s="3" t="str">
        <f t="shared" si="221"/>
        <v/>
      </c>
      <c r="CM928" s="3" t="str">
        <f t="shared" si="221"/>
        <v/>
      </c>
      <c r="CN928" s="3" t="str">
        <f t="shared" si="221"/>
        <v/>
      </c>
      <c r="CO928" s="3" t="str">
        <f t="shared" si="221"/>
        <v/>
      </c>
      <c r="CP928" s="3" t="str">
        <f t="shared" si="221"/>
        <v/>
      </c>
      <c r="CQ928" s="3" t="str">
        <f t="shared" si="221"/>
        <v/>
      </c>
      <c r="CR928" s="3" t="str">
        <f t="shared" si="221"/>
        <v/>
      </c>
      <c r="CS928" s="3" t="str">
        <f t="shared" ref="CS928:DH981" si="230">IF(AQ928="Yes", CS$1,"")</f>
        <v/>
      </c>
      <c r="CT928" s="3" t="str">
        <f t="shared" si="230"/>
        <v/>
      </c>
      <c r="CU928" s="3" t="str">
        <f t="shared" si="230"/>
        <v/>
      </c>
      <c r="CV928" s="3" t="str">
        <f t="shared" si="227"/>
        <v/>
      </c>
      <c r="CW928" s="3" t="str">
        <f t="shared" si="226"/>
        <v/>
      </c>
      <c r="CX928" s="3" t="str">
        <f t="shared" si="226"/>
        <v/>
      </c>
      <c r="CY928" s="3" t="str">
        <f t="shared" ref="CY928:DG956" si="231">IF(AW928="Yes", CY$1,"")</f>
        <v/>
      </c>
      <c r="CZ928" s="3" t="str">
        <f t="shared" si="231"/>
        <v/>
      </c>
      <c r="DA928" s="3" t="str">
        <f t="shared" si="231"/>
        <v/>
      </c>
      <c r="DB928" s="3" t="str">
        <f t="shared" si="231"/>
        <v/>
      </c>
      <c r="DC928" s="3" t="str">
        <f t="shared" si="231"/>
        <v/>
      </c>
      <c r="DD928" s="3" t="str">
        <f t="shared" si="231"/>
        <v/>
      </c>
      <c r="DE928" s="3" t="str">
        <f t="shared" si="231"/>
        <v/>
      </c>
      <c r="DF928" s="3" t="str">
        <f t="shared" si="231"/>
        <v/>
      </c>
      <c r="DG928" s="3" t="str">
        <f t="shared" si="231"/>
        <v/>
      </c>
      <c r="DH928" s="3" t="str">
        <f t="shared" si="223"/>
        <v/>
      </c>
      <c r="DI928" s="3" t="str">
        <f t="shared" si="223"/>
        <v/>
      </c>
      <c r="DJ928" s="3" t="str">
        <f t="shared" si="223"/>
        <v/>
      </c>
      <c r="DK928" s="3" t="str">
        <f t="shared" si="222"/>
        <v/>
      </c>
      <c r="DL928" s="3" t="str">
        <f t="shared" si="222"/>
        <v/>
      </c>
      <c r="DM928" s="3" t="str">
        <f t="shared" si="222"/>
        <v>133. ANCILLARY OR OTHER USE</v>
      </c>
      <c r="DN928" s="3" t="str">
        <f t="shared" si="222"/>
        <v/>
      </c>
      <c r="DO928" s="3" t="str">
        <f t="shared" si="222"/>
        <v/>
      </c>
      <c r="DP928" s="3" t="str">
        <f t="shared" si="222"/>
        <v/>
      </c>
      <c r="DQ928" s="3" t="str">
        <f t="shared" si="229"/>
        <v>137. Z304  FUEL</v>
      </c>
      <c r="DR928" s="3" t="str">
        <f t="shared" si="229"/>
        <v/>
      </c>
      <c r="DS928" s="3" t="str">
        <f t="shared" si="229"/>
        <v/>
      </c>
      <c r="DT928" s="3" t="str">
        <f t="shared" si="224"/>
        <v/>
      </c>
      <c r="DU928" s="3" t="str">
        <f t="shared" si="224"/>
        <v/>
      </c>
      <c r="DV928" s="3" t="str">
        <f t="shared" si="224"/>
        <v/>
      </c>
    </row>
    <row r="929" spans="1:126" ht="75">
      <c r="A929" t="s">
        <v>115</v>
      </c>
      <c r="B929">
        <v>2021</v>
      </c>
      <c r="C929" t="s">
        <v>114</v>
      </c>
      <c r="D929">
        <v>106990</v>
      </c>
      <c r="E929" s="31">
        <v>1321220234999</v>
      </c>
      <c r="F929" t="s">
        <v>1193</v>
      </c>
      <c r="G929">
        <v>324110</v>
      </c>
      <c r="H929" t="s">
        <v>1194</v>
      </c>
      <c r="I929" t="s">
        <v>1195</v>
      </c>
      <c r="J929" t="s">
        <v>1196</v>
      </c>
      <c r="K929" t="s">
        <v>805</v>
      </c>
      <c r="L929">
        <v>55071</v>
      </c>
      <c r="M929" s="3" t="str">
        <f t="shared" si="225"/>
        <v>89. PRODUCE THE CHEMICAL, 91. ON-SITE USE OF THE CHEMICAL, 93. AS A BYPRODUCT, 94. AS A MANUFACTURED IMPURITY, 133. ANCILLARY OR OTHER USE, 137. Z304  FUEL</v>
      </c>
      <c r="N929" s="3" t="s">
        <v>80</v>
      </c>
      <c r="O929" s="3" t="s">
        <v>1409</v>
      </c>
      <c r="P929">
        <v>68</v>
      </c>
      <c r="Q929">
        <v>3</v>
      </c>
      <c r="R929">
        <v>71</v>
      </c>
      <c r="S929" s="3" t="s">
        <v>1407</v>
      </c>
      <c r="T929" s="3" t="s">
        <v>1405</v>
      </c>
      <c r="U929" s="3" t="s">
        <v>1407</v>
      </c>
      <c r="V929" s="3" t="s">
        <v>1405</v>
      </c>
      <c r="W929" s="3" t="s">
        <v>1407</v>
      </c>
      <c r="X929" s="3" t="s">
        <v>1407</v>
      </c>
      <c r="Y929" s="3" t="s">
        <v>1405</v>
      </c>
      <c r="Z929" s="3" t="s">
        <v>1405</v>
      </c>
      <c r="AA929" s="3" t="s">
        <v>1405</v>
      </c>
      <c r="AB929" s="3" t="s">
        <v>1405</v>
      </c>
      <c r="AC929" s="3" t="s">
        <v>1405</v>
      </c>
      <c r="AD929" s="3" t="s">
        <v>1405</v>
      </c>
      <c r="AE929" s="3" t="s">
        <v>1405</v>
      </c>
      <c r="AF929" s="3" t="s">
        <v>1405</v>
      </c>
      <c r="AG929" s="3" t="s">
        <v>1405</v>
      </c>
      <c r="AH929" s="3" t="s">
        <v>1405</v>
      </c>
      <c r="AI929" s="3" t="s">
        <v>1405</v>
      </c>
      <c r="AJ929" s="3" t="s">
        <v>1405</v>
      </c>
      <c r="AK929" s="3" t="s">
        <v>1405</v>
      </c>
      <c r="AL929" s="3" t="s">
        <v>1405</v>
      </c>
      <c r="AM929" s="3" t="s">
        <v>1405</v>
      </c>
      <c r="AN929" s="3" t="s">
        <v>1405</v>
      </c>
      <c r="AO929" s="3" t="s">
        <v>1405</v>
      </c>
      <c r="AP929" s="3" t="s">
        <v>1405</v>
      </c>
      <c r="AQ929" s="3" t="s">
        <v>1405</v>
      </c>
      <c r="AR929" s="3" t="s">
        <v>1405</v>
      </c>
      <c r="AS929" s="3" t="s">
        <v>1405</v>
      </c>
      <c r="AT929" s="3" t="s">
        <v>1405</v>
      </c>
      <c r="AU929" s="3" t="s">
        <v>1405</v>
      </c>
      <c r="AV929" s="3" t="s">
        <v>1405</v>
      </c>
      <c r="AW929" s="3" t="s">
        <v>1405</v>
      </c>
      <c r="AX929" s="3" t="s">
        <v>1405</v>
      </c>
      <c r="AY929" s="3" t="s">
        <v>1405</v>
      </c>
      <c r="AZ929" s="3" t="s">
        <v>1405</v>
      </c>
      <c r="BA929" s="3" t="s">
        <v>1405</v>
      </c>
      <c r="BB929" s="3" t="s">
        <v>1405</v>
      </c>
      <c r="BC929" s="3" t="s">
        <v>1405</v>
      </c>
      <c r="BD929" s="3" t="s">
        <v>1405</v>
      </c>
      <c r="BE929" s="3" t="s">
        <v>1405</v>
      </c>
      <c r="BF929" s="3" t="s">
        <v>1405</v>
      </c>
      <c r="BG929" s="3" t="s">
        <v>1405</v>
      </c>
      <c r="BH929" s="3" t="s">
        <v>1405</v>
      </c>
      <c r="BI929" s="3" t="s">
        <v>1405</v>
      </c>
      <c r="BJ929" s="3" t="s">
        <v>1405</v>
      </c>
      <c r="BK929" s="3" t="s">
        <v>1407</v>
      </c>
      <c r="BL929" s="3" t="s">
        <v>1405</v>
      </c>
      <c r="BM929" s="3" t="s">
        <v>1405</v>
      </c>
      <c r="BN929" s="3" t="s">
        <v>1405</v>
      </c>
      <c r="BO929" s="3" t="s">
        <v>1407</v>
      </c>
      <c r="BP929" s="3" t="s">
        <v>1405</v>
      </c>
      <c r="BQ929" s="3" t="s">
        <v>1405</v>
      </c>
      <c r="BR929" s="3" t="s">
        <v>1405</v>
      </c>
      <c r="BS929" s="3" t="s">
        <v>1405</v>
      </c>
      <c r="BT929" s="3" t="s">
        <v>1405</v>
      </c>
      <c r="BU929" s="3" t="str">
        <f t="shared" si="220"/>
        <v>89. PRODUCE THE CHEMICAL</v>
      </c>
      <c r="BV929" s="3" t="str">
        <f t="shared" si="220"/>
        <v/>
      </c>
      <c r="BW929" s="3" t="str">
        <f t="shared" si="220"/>
        <v>91. ON-SITE USE OF THE CHEMICAL</v>
      </c>
      <c r="BX929" s="3" t="str">
        <f t="shared" si="220"/>
        <v/>
      </c>
      <c r="BY929" s="3" t="str">
        <f t="shared" si="220"/>
        <v>93. AS A BYPRODUCT</v>
      </c>
      <c r="BZ929" s="3" t="str">
        <f t="shared" si="220"/>
        <v>94. AS A MANUFACTURED IMPURITY</v>
      </c>
      <c r="CA929" s="3" t="str">
        <f t="shared" si="228"/>
        <v/>
      </c>
      <c r="CB929" s="3" t="str">
        <f t="shared" si="228"/>
        <v/>
      </c>
      <c r="CC929" s="3" t="str">
        <f t="shared" si="228"/>
        <v/>
      </c>
      <c r="CD929" s="3" t="str">
        <f t="shared" si="228"/>
        <v/>
      </c>
      <c r="CE929" s="3" t="str">
        <f t="shared" si="228"/>
        <v/>
      </c>
      <c r="CF929" s="3" t="str">
        <f t="shared" si="228"/>
        <v/>
      </c>
      <c r="CG929" s="3" t="str">
        <f t="shared" si="228"/>
        <v/>
      </c>
      <c r="CH929" s="3" t="str">
        <f t="shared" si="228"/>
        <v/>
      </c>
      <c r="CI929" s="3" t="str">
        <f t="shared" si="228"/>
        <v/>
      </c>
      <c r="CJ929" s="3" t="str">
        <f t="shared" si="228"/>
        <v/>
      </c>
      <c r="CK929" s="3" t="str">
        <f t="shared" si="228"/>
        <v/>
      </c>
      <c r="CL929" s="3" t="str">
        <f t="shared" si="228"/>
        <v/>
      </c>
      <c r="CM929" s="3" t="str">
        <f t="shared" si="228"/>
        <v/>
      </c>
      <c r="CN929" s="3" t="str">
        <f t="shared" si="228"/>
        <v/>
      </c>
      <c r="CO929" s="3" t="str">
        <f t="shared" si="228"/>
        <v/>
      </c>
      <c r="CP929" s="3" t="str">
        <f t="shared" si="228"/>
        <v/>
      </c>
      <c r="CQ929" s="3" t="str">
        <f t="shared" ref="CQ929:DD992" si="232">IF(AO929="Yes", CQ$1,"")</f>
        <v/>
      </c>
      <c r="CR929" s="3" t="str">
        <f t="shared" si="232"/>
        <v/>
      </c>
      <c r="CS929" s="3" t="str">
        <f t="shared" si="230"/>
        <v/>
      </c>
      <c r="CT929" s="3" t="str">
        <f t="shared" si="230"/>
        <v/>
      </c>
      <c r="CU929" s="3" t="str">
        <f t="shared" si="230"/>
        <v/>
      </c>
      <c r="CV929" s="3" t="str">
        <f t="shared" si="227"/>
        <v/>
      </c>
      <c r="CW929" s="3" t="str">
        <f t="shared" si="227"/>
        <v/>
      </c>
      <c r="CX929" s="3" t="str">
        <f t="shared" si="227"/>
        <v/>
      </c>
      <c r="CY929" s="3" t="str">
        <f t="shared" si="231"/>
        <v/>
      </c>
      <c r="CZ929" s="3" t="str">
        <f t="shared" si="231"/>
        <v/>
      </c>
      <c r="DA929" s="3" t="str">
        <f t="shared" si="231"/>
        <v/>
      </c>
      <c r="DB929" s="3" t="str">
        <f t="shared" si="231"/>
        <v/>
      </c>
      <c r="DC929" s="3" t="str">
        <f t="shared" si="231"/>
        <v/>
      </c>
      <c r="DD929" s="3" t="str">
        <f t="shared" si="231"/>
        <v/>
      </c>
      <c r="DE929" s="3" t="str">
        <f t="shared" si="231"/>
        <v/>
      </c>
      <c r="DF929" s="3" t="str">
        <f t="shared" si="231"/>
        <v/>
      </c>
      <c r="DG929" s="3" t="str">
        <f t="shared" si="231"/>
        <v/>
      </c>
      <c r="DH929" s="3" t="str">
        <f t="shared" si="223"/>
        <v/>
      </c>
      <c r="DI929" s="3" t="str">
        <f t="shared" si="223"/>
        <v/>
      </c>
      <c r="DJ929" s="3" t="str">
        <f t="shared" si="223"/>
        <v/>
      </c>
      <c r="DK929" s="3" t="str">
        <f t="shared" si="222"/>
        <v/>
      </c>
      <c r="DL929" s="3" t="str">
        <f t="shared" si="222"/>
        <v/>
      </c>
      <c r="DM929" s="3" t="str">
        <f t="shared" si="222"/>
        <v>133. ANCILLARY OR OTHER USE</v>
      </c>
      <c r="DN929" s="3" t="str">
        <f t="shared" si="222"/>
        <v/>
      </c>
      <c r="DO929" s="3" t="str">
        <f t="shared" si="222"/>
        <v/>
      </c>
      <c r="DP929" s="3" t="str">
        <f t="shared" si="222"/>
        <v/>
      </c>
      <c r="DQ929" s="3" t="str">
        <f t="shared" si="229"/>
        <v>137. Z304  FUEL</v>
      </c>
      <c r="DR929" s="3" t="str">
        <f t="shared" si="229"/>
        <v/>
      </c>
      <c r="DS929" s="3" t="str">
        <f t="shared" si="229"/>
        <v/>
      </c>
      <c r="DT929" s="3" t="str">
        <f t="shared" si="224"/>
        <v/>
      </c>
      <c r="DU929" s="3" t="str">
        <f t="shared" si="224"/>
        <v/>
      </c>
      <c r="DV929" s="3" t="str">
        <f t="shared" si="224"/>
        <v/>
      </c>
    </row>
    <row r="930" spans="1:126" ht="60">
      <c r="A930" t="s">
        <v>115</v>
      </c>
      <c r="B930">
        <v>2016</v>
      </c>
      <c r="C930" t="s">
        <v>114</v>
      </c>
      <c r="D930">
        <v>106990</v>
      </c>
      <c r="E930" s="31">
        <v>1316215174842</v>
      </c>
      <c r="F930" t="s">
        <v>1197</v>
      </c>
      <c r="G930">
        <v>324110</v>
      </c>
      <c r="H930" t="s">
        <v>1198</v>
      </c>
      <c r="I930" t="s">
        <v>1199</v>
      </c>
      <c r="J930" t="s">
        <v>1200</v>
      </c>
      <c r="K930" t="s">
        <v>648</v>
      </c>
      <c r="L930">
        <v>80022</v>
      </c>
      <c r="M930" s="3" t="str">
        <f t="shared" si="225"/>
        <v>89. PRODUCE THE CHEMICAL, 93. AS A BYPRODUCT, 94. AS A MANUFACTURED IMPURITY</v>
      </c>
      <c r="N930" s="3" t="s">
        <v>1433</v>
      </c>
      <c r="O930" s="3" t="s">
        <v>1481</v>
      </c>
      <c r="P930">
        <v>85</v>
      </c>
      <c r="Q930">
        <v>0.5</v>
      </c>
      <c r="R930">
        <v>85.5</v>
      </c>
      <c r="S930" s="3" t="s">
        <v>1407</v>
      </c>
      <c r="T930" s="3" t="s">
        <v>1405</v>
      </c>
      <c r="U930" s="3" t="s">
        <v>1405</v>
      </c>
      <c r="V930" s="3" t="s">
        <v>1405</v>
      </c>
      <c r="W930" s="3" t="s">
        <v>1407</v>
      </c>
      <c r="X930" s="3" t="s">
        <v>1407</v>
      </c>
      <c r="Y930" s="3" t="s">
        <v>1405</v>
      </c>
      <c r="AE930" s="3" t="s">
        <v>1405</v>
      </c>
      <c r="AR930" s="3" t="s">
        <v>1405</v>
      </c>
      <c r="AS930" s="3" t="s">
        <v>1405</v>
      </c>
      <c r="AT930" s="3" t="s">
        <v>1405</v>
      </c>
      <c r="AV930" s="3" t="s">
        <v>1405</v>
      </c>
      <c r="BD930" s="3" t="s">
        <v>1405</v>
      </c>
      <c r="BK930" s="3" t="s">
        <v>1405</v>
      </c>
      <c r="BU930" s="3" t="str">
        <f t="shared" si="220"/>
        <v>89. PRODUCE THE CHEMICAL</v>
      </c>
      <c r="BV930" s="3" t="str">
        <f t="shared" si="220"/>
        <v/>
      </c>
      <c r="BW930" s="3" t="str">
        <f t="shared" si="220"/>
        <v/>
      </c>
      <c r="BX930" s="3" t="str">
        <f t="shared" si="220"/>
        <v/>
      </c>
      <c r="BY930" s="3" t="str">
        <f t="shared" si="220"/>
        <v>93. AS A BYPRODUCT</v>
      </c>
      <c r="BZ930" s="3" t="str">
        <f t="shared" si="220"/>
        <v>94. AS A MANUFACTURED IMPURITY</v>
      </c>
      <c r="CA930" s="3" t="str">
        <f t="shared" si="228"/>
        <v/>
      </c>
      <c r="CB930" s="3" t="str">
        <f t="shared" si="228"/>
        <v/>
      </c>
      <c r="CC930" s="3" t="str">
        <f t="shared" si="228"/>
        <v/>
      </c>
      <c r="CD930" s="3" t="str">
        <f t="shared" si="228"/>
        <v/>
      </c>
      <c r="CE930" s="3" t="str">
        <f t="shared" si="228"/>
        <v/>
      </c>
      <c r="CF930" s="3" t="str">
        <f t="shared" si="228"/>
        <v/>
      </c>
      <c r="CG930" s="3" t="str">
        <f t="shared" si="228"/>
        <v/>
      </c>
      <c r="CH930" s="3" t="str">
        <f t="shared" si="228"/>
        <v/>
      </c>
      <c r="CI930" s="3" t="str">
        <f t="shared" si="228"/>
        <v/>
      </c>
      <c r="CJ930" s="3" t="str">
        <f t="shared" si="228"/>
        <v/>
      </c>
      <c r="CK930" s="3" t="str">
        <f t="shared" si="228"/>
        <v/>
      </c>
      <c r="CL930" s="3" t="str">
        <f t="shared" si="228"/>
        <v/>
      </c>
      <c r="CM930" s="3" t="str">
        <f t="shared" si="228"/>
        <v/>
      </c>
      <c r="CN930" s="3" t="str">
        <f t="shared" si="228"/>
        <v/>
      </c>
      <c r="CO930" s="3" t="str">
        <f t="shared" si="228"/>
        <v/>
      </c>
      <c r="CP930" s="3" t="str">
        <f t="shared" si="228"/>
        <v/>
      </c>
      <c r="CQ930" s="3" t="str">
        <f t="shared" si="232"/>
        <v/>
      </c>
      <c r="CR930" s="3" t="str">
        <f t="shared" si="232"/>
        <v/>
      </c>
      <c r="CS930" s="3" t="str">
        <f t="shared" si="230"/>
        <v/>
      </c>
      <c r="CT930" s="3" t="str">
        <f t="shared" si="230"/>
        <v/>
      </c>
      <c r="CU930" s="3" t="str">
        <f t="shared" si="230"/>
        <v/>
      </c>
      <c r="CV930" s="3" t="str">
        <f t="shared" si="227"/>
        <v/>
      </c>
      <c r="CW930" s="3" t="str">
        <f t="shared" si="227"/>
        <v/>
      </c>
      <c r="CX930" s="3" t="str">
        <f t="shared" si="227"/>
        <v/>
      </c>
      <c r="CY930" s="3" t="str">
        <f t="shared" si="231"/>
        <v/>
      </c>
      <c r="CZ930" s="3" t="str">
        <f t="shared" si="231"/>
        <v/>
      </c>
      <c r="DA930" s="3" t="str">
        <f t="shared" si="231"/>
        <v/>
      </c>
      <c r="DB930" s="3" t="str">
        <f t="shared" si="231"/>
        <v/>
      </c>
      <c r="DC930" s="3" t="str">
        <f t="shared" si="231"/>
        <v/>
      </c>
      <c r="DD930" s="3" t="str">
        <f t="shared" si="231"/>
        <v/>
      </c>
      <c r="DE930" s="3" t="str">
        <f t="shared" si="231"/>
        <v/>
      </c>
      <c r="DF930" s="3" t="str">
        <f t="shared" si="231"/>
        <v/>
      </c>
      <c r="DG930" s="3" t="str">
        <f t="shared" si="231"/>
        <v/>
      </c>
      <c r="DH930" s="3" t="str">
        <f t="shared" si="223"/>
        <v/>
      </c>
      <c r="DI930" s="3" t="str">
        <f t="shared" si="223"/>
        <v/>
      </c>
      <c r="DJ930" s="3" t="str">
        <f t="shared" si="223"/>
        <v/>
      </c>
      <c r="DK930" s="3" t="str">
        <f t="shared" si="222"/>
        <v/>
      </c>
      <c r="DL930" s="3" t="str">
        <f t="shared" si="222"/>
        <v/>
      </c>
      <c r="DM930" s="3" t="str">
        <f t="shared" si="222"/>
        <v/>
      </c>
      <c r="DN930" s="3" t="str">
        <f t="shared" si="222"/>
        <v/>
      </c>
      <c r="DO930" s="3" t="str">
        <f t="shared" si="222"/>
        <v/>
      </c>
      <c r="DP930" s="3" t="str">
        <f t="shared" si="222"/>
        <v/>
      </c>
      <c r="DQ930" s="3" t="str">
        <f t="shared" si="229"/>
        <v/>
      </c>
      <c r="DR930" s="3" t="str">
        <f t="shared" si="229"/>
        <v/>
      </c>
      <c r="DS930" s="3" t="str">
        <f t="shared" si="229"/>
        <v/>
      </c>
      <c r="DT930" s="3" t="str">
        <f t="shared" si="224"/>
        <v/>
      </c>
      <c r="DU930" s="3" t="str">
        <f t="shared" si="224"/>
        <v/>
      </c>
      <c r="DV930" s="3" t="str">
        <f t="shared" si="224"/>
        <v/>
      </c>
    </row>
    <row r="931" spans="1:126" ht="60">
      <c r="A931" t="s">
        <v>115</v>
      </c>
      <c r="B931">
        <v>2017</v>
      </c>
      <c r="C931" t="s">
        <v>114</v>
      </c>
      <c r="D931">
        <v>106990</v>
      </c>
      <c r="E931" s="31">
        <v>1317215986819</v>
      </c>
      <c r="F931" t="s">
        <v>1197</v>
      </c>
      <c r="G931">
        <v>324110</v>
      </c>
      <c r="H931" t="s">
        <v>1198</v>
      </c>
      <c r="I931" t="s">
        <v>1199</v>
      </c>
      <c r="J931" t="s">
        <v>1200</v>
      </c>
      <c r="K931" t="s">
        <v>648</v>
      </c>
      <c r="L931">
        <v>80022</v>
      </c>
      <c r="M931" s="3" t="str">
        <f t="shared" si="225"/>
        <v>89. PRODUCE THE CHEMICAL, 93. AS A BYPRODUCT, 94. AS A MANUFACTURED IMPURITY</v>
      </c>
      <c r="N931" s="3" t="s">
        <v>1433</v>
      </c>
      <c r="O931" s="3" t="s">
        <v>1481</v>
      </c>
      <c r="P931">
        <v>56</v>
      </c>
      <c r="Q931">
        <v>0.3</v>
      </c>
      <c r="R931">
        <v>56.3</v>
      </c>
      <c r="S931" s="3" t="s">
        <v>1407</v>
      </c>
      <c r="T931" s="3" t="s">
        <v>1405</v>
      </c>
      <c r="U931" s="3" t="s">
        <v>1405</v>
      </c>
      <c r="V931" s="3" t="s">
        <v>1405</v>
      </c>
      <c r="W931" s="3" t="s">
        <v>1407</v>
      </c>
      <c r="X931" s="3" t="s">
        <v>1407</v>
      </c>
      <c r="Y931" s="3" t="s">
        <v>1405</v>
      </c>
      <c r="AE931" s="3" t="s">
        <v>1405</v>
      </c>
      <c r="AR931" s="3" t="s">
        <v>1405</v>
      </c>
      <c r="AS931" s="3" t="s">
        <v>1405</v>
      </c>
      <c r="AT931" s="3" t="s">
        <v>1405</v>
      </c>
      <c r="AV931" s="3" t="s">
        <v>1405</v>
      </c>
      <c r="BD931" s="3" t="s">
        <v>1405</v>
      </c>
      <c r="BK931" s="3" t="s">
        <v>1405</v>
      </c>
      <c r="BU931" s="3" t="str">
        <f t="shared" si="220"/>
        <v>89. PRODUCE THE CHEMICAL</v>
      </c>
      <c r="BV931" s="3" t="str">
        <f t="shared" si="220"/>
        <v/>
      </c>
      <c r="BW931" s="3" t="str">
        <f t="shared" si="220"/>
        <v/>
      </c>
      <c r="BX931" s="3" t="str">
        <f t="shared" si="220"/>
        <v/>
      </c>
      <c r="BY931" s="3" t="str">
        <f t="shared" si="220"/>
        <v>93. AS A BYPRODUCT</v>
      </c>
      <c r="BZ931" s="3" t="str">
        <f t="shared" si="220"/>
        <v>94. AS A MANUFACTURED IMPURITY</v>
      </c>
      <c r="CA931" s="3" t="str">
        <f t="shared" si="228"/>
        <v/>
      </c>
      <c r="CB931" s="3" t="str">
        <f t="shared" si="228"/>
        <v/>
      </c>
      <c r="CC931" s="3" t="str">
        <f t="shared" si="228"/>
        <v/>
      </c>
      <c r="CD931" s="3" t="str">
        <f t="shared" si="228"/>
        <v/>
      </c>
      <c r="CE931" s="3" t="str">
        <f t="shared" si="228"/>
        <v/>
      </c>
      <c r="CF931" s="3" t="str">
        <f t="shared" si="228"/>
        <v/>
      </c>
      <c r="CG931" s="3" t="str">
        <f t="shared" si="228"/>
        <v/>
      </c>
      <c r="CH931" s="3" t="str">
        <f t="shared" si="228"/>
        <v/>
      </c>
      <c r="CI931" s="3" t="str">
        <f t="shared" si="228"/>
        <v/>
      </c>
      <c r="CJ931" s="3" t="str">
        <f t="shared" si="228"/>
        <v/>
      </c>
      <c r="CK931" s="3" t="str">
        <f t="shared" si="228"/>
        <v/>
      </c>
      <c r="CL931" s="3" t="str">
        <f t="shared" si="228"/>
        <v/>
      </c>
      <c r="CM931" s="3" t="str">
        <f t="shared" si="228"/>
        <v/>
      </c>
      <c r="CN931" s="3" t="str">
        <f t="shared" si="228"/>
        <v/>
      </c>
      <c r="CO931" s="3" t="str">
        <f t="shared" si="228"/>
        <v/>
      </c>
      <c r="CP931" s="3" t="str">
        <f t="shared" si="228"/>
        <v/>
      </c>
      <c r="CQ931" s="3" t="str">
        <f t="shared" si="232"/>
        <v/>
      </c>
      <c r="CR931" s="3" t="str">
        <f t="shared" si="232"/>
        <v/>
      </c>
      <c r="CS931" s="3" t="str">
        <f t="shared" si="230"/>
        <v/>
      </c>
      <c r="CT931" s="3" t="str">
        <f t="shared" si="230"/>
        <v/>
      </c>
      <c r="CU931" s="3" t="str">
        <f t="shared" si="230"/>
        <v/>
      </c>
      <c r="CV931" s="3" t="str">
        <f t="shared" si="227"/>
        <v/>
      </c>
      <c r="CW931" s="3" t="str">
        <f t="shared" si="227"/>
        <v/>
      </c>
      <c r="CX931" s="3" t="str">
        <f t="shared" si="227"/>
        <v/>
      </c>
      <c r="CY931" s="3" t="str">
        <f t="shared" si="231"/>
        <v/>
      </c>
      <c r="CZ931" s="3" t="str">
        <f t="shared" si="231"/>
        <v/>
      </c>
      <c r="DA931" s="3" t="str">
        <f t="shared" si="231"/>
        <v/>
      </c>
      <c r="DB931" s="3" t="str">
        <f t="shared" si="231"/>
        <v/>
      </c>
      <c r="DC931" s="3" t="str">
        <f t="shared" si="231"/>
        <v/>
      </c>
      <c r="DD931" s="3" t="str">
        <f t="shared" si="231"/>
        <v/>
      </c>
      <c r="DE931" s="3" t="str">
        <f t="shared" si="231"/>
        <v/>
      </c>
      <c r="DF931" s="3" t="str">
        <f t="shared" si="231"/>
        <v/>
      </c>
      <c r="DG931" s="3" t="str">
        <f t="shared" si="231"/>
        <v/>
      </c>
      <c r="DH931" s="3" t="str">
        <f t="shared" si="223"/>
        <v/>
      </c>
      <c r="DI931" s="3" t="str">
        <f t="shared" si="223"/>
        <v/>
      </c>
      <c r="DJ931" s="3" t="str">
        <f t="shared" si="223"/>
        <v/>
      </c>
      <c r="DK931" s="3" t="str">
        <f t="shared" si="222"/>
        <v/>
      </c>
      <c r="DL931" s="3" t="str">
        <f t="shared" si="222"/>
        <v/>
      </c>
      <c r="DM931" s="3" t="str">
        <f t="shared" si="222"/>
        <v/>
      </c>
      <c r="DN931" s="3" t="str">
        <f t="shared" si="222"/>
        <v/>
      </c>
      <c r="DO931" s="3" t="str">
        <f t="shared" si="222"/>
        <v/>
      </c>
      <c r="DP931" s="3" t="str">
        <f t="shared" si="222"/>
        <v/>
      </c>
      <c r="DQ931" s="3" t="str">
        <f t="shared" si="229"/>
        <v/>
      </c>
      <c r="DR931" s="3" t="str">
        <f t="shared" si="229"/>
        <v/>
      </c>
      <c r="DS931" s="3" t="str">
        <f t="shared" si="229"/>
        <v/>
      </c>
      <c r="DT931" s="3" t="str">
        <f t="shared" si="224"/>
        <v/>
      </c>
      <c r="DU931" s="3" t="str">
        <f t="shared" si="224"/>
        <v/>
      </c>
      <c r="DV931" s="3" t="str">
        <f t="shared" si="224"/>
        <v/>
      </c>
    </row>
    <row r="932" spans="1:126" ht="75">
      <c r="A932" t="s">
        <v>115</v>
      </c>
      <c r="B932">
        <v>2018</v>
      </c>
      <c r="C932" t="s">
        <v>114</v>
      </c>
      <c r="D932">
        <v>106990</v>
      </c>
      <c r="E932" s="31">
        <v>1318217143700</v>
      </c>
      <c r="F932" t="s">
        <v>1197</v>
      </c>
      <c r="G932">
        <v>324110</v>
      </c>
      <c r="H932" t="s">
        <v>1198</v>
      </c>
      <c r="I932" t="s">
        <v>1199</v>
      </c>
      <c r="J932" t="s">
        <v>1200</v>
      </c>
      <c r="K932" t="s">
        <v>648</v>
      </c>
      <c r="L932">
        <v>80022</v>
      </c>
      <c r="M932" s="3" t="str">
        <f t="shared" si="225"/>
        <v>89. PRODUCE THE CHEMICAL, 93. AS A BYPRODUCT, 94. AS A MANUFACTURED IMPURITY</v>
      </c>
      <c r="N932" s="3" t="s">
        <v>1433</v>
      </c>
      <c r="O932" s="3" t="s">
        <v>1481</v>
      </c>
      <c r="P932">
        <v>66</v>
      </c>
      <c r="Q932">
        <v>0.3</v>
      </c>
      <c r="R932">
        <v>66.3</v>
      </c>
      <c r="S932" s="3" t="s">
        <v>1407</v>
      </c>
      <c r="T932" s="3" t="s">
        <v>1405</v>
      </c>
      <c r="U932" s="3" t="s">
        <v>1405</v>
      </c>
      <c r="V932" s="3" t="s">
        <v>1405</v>
      </c>
      <c r="W932" s="3" t="s">
        <v>1407</v>
      </c>
      <c r="X932" s="3" t="s">
        <v>1407</v>
      </c>
      <c r="Y932" s="3" t="s">
        <v>1405</v>
      </c>
      <c r="Z932" s="3" t="s">
        <v>1405</v>
      </c>
      <c r="AA932" s="3" t="s">
        <v>1405</v>
      </c>
      <c r="AB932" s="3" t="s">
        <v>1405</v>
      </c>
      <c r="AC932" s="3" t="s">
        <v>1405</v>
      </c>
      <c r="AD932" s="3" t="s">
        <v>1405</v>
      </c>
      <c r="AE932" s="3" t="s">
        <v>1405</v>
      </c>
      <c r="AF932" s="3" t="s">
        <v>1405</v>
      </c>
      <c r="AG932" s="3" t="s">
        <v>1405</v>
      </c>
      <c r="AH932" s="3" t="s">
        <v>1405</v>
      </c>
      <c r="AI932" s="3" t="s">
        <v>1405</v>
      </c>
      <c r="AJ932" s="3" t="s">
        <v>1405</v>
      </c>
      <c r="AK932" s="3" t="s">
        <v>1405</v>
      </c>
      <c r="AL932" s="3" t="s">
        <v>1405</v>
      </c>
      <c r="AM932" s="3" t="s">
        <v>1405</v>
      </c>
      <c r="AN932" s="3" t="s">
        <v>1405</v>
      </c>
      <c r="AO932" s="3" t="s">
        <v>1405</v>
      </c>
      <c r="AP932" s="3" t="s">
        <v>1405</v>
      </c>
      <c r="AQ932" s="3" t="s">
        <v>1405</v>
      </c>
      <c r="AR932" s="3" t="s">
        <v>1405</v>
      </c>
      <c r="AS932" s="3" t="s">
        <v>1405</v>
      </c>
      <c r="AT932" s="3" t="s">
        <v>1405</v>
      </c>
      <c r="AU932" s="3" t="s">
        <v>1405</v>
      </c>
      <c r="AV932" s="3" t="s">
        <v>1405</v>
      </c>
      <c r="AW932" s="3" t="s">
        <v>1405</v>
      </c>
      <c r="AX932" s="3" t="s">
        <v>1405</v>
      </c>
      <c r="AY932" s="3" t="s">
        <v>1405</v>
      </c>
      <c r="AZ932" s="3" t="s">
        <v>1405</v>
      </c>
      <c r="BA932" s="3" t="s">
        <v>1405</v>
      </c>
      <c r="BB932" s="3" t="s">
        <v>1405</v>
      </c>
      <c r="BC932" s="3" t="s">
        <v>1405</v>
      </c>
      <c r="BD932" s="3" t="s">
        <v>1405</v>
      </c>
      <c r="BE932" s="3" t="s">
        <v>1405</v>
      </c>
      <c r="BF932" s="3" t="s">
        <v>1405</v>
      </c>
      <c r="BG932" s="3" t="s">
        <v>1405</v>
      </c>
      <c r="BH932" s="3" t="s">
        <v>1405</v>
      </c>
      <c r="BI932" s="3" t="s">
        <v>1405</v>
      </c>
      <c r="BJ932" s="3" t="s">
        <v>1405</v>
      </c>
      <c r="BK932" s="3" t="s">
        <v>1405</v>
      </c>
      <c r="BL932" s="3" t="s">
        <v>1405</v>
      </c>
      <c r="BM932" s="3" t="s">
        <v>1405</v>
      </c>
      <c r="BN932" s="3" t="s">
        <v>1405</v>
      </c>
      <c r="BO932" s="3" t="s">
        <v>1405</v>
      </c>
      <c r="BP932" s="3" t="s">
        <v>1405</v>
      </c>
      <c r="BQ932" s="3" t="s">
        <v>1405</v>
      </c>
      <c r="BR932" s="3" t="s">
        <v>1405</v>
      </c>
      <c r="BS932" s="3" t="s">
        <v>1405</v>
      </c>
      <c r="BT932" s="3" t="s">
        <v>1405</v>
      </c>
      <c r="BU932" s="3" t="str">
        <f t="shared" si="220"/>
        <v>89. PRODUCE THE CHEMICAL</v>
      </c>
      <c r="BV932" s="3" t="str">
        <f t="shared" si="220"/>
        <v/>
      </c>
      <c r="BW932" s="3" t="str">
        <f t="shared" si="220"/>
        <v/>
      </c>
      <c r="BX932" s="3" t="str">
        <f t="shared" si="220"/>
        <v/>
      </c>
      <c r="BY932" s="3" t="str">
        <f t="shared" si="220"/>
        <v>93. AS A BYPRODUCT</v>
      </c>
      <c r="BZ932" s="3" t="str">
        <f t="shared" si="220"/>
        <v>94. AS A MANUFACTURED IMPURITY</v>
      </c>
      <c r="CA932" s="3" t="str">
        <f t="shared" si="228"/>
        <v/>
      </c>
      <c r="CB932" s="3" t="str">
        <f t="shared" si="228"/>
        <v/>
      </c>
      <c r="CC932" s="3" t="str">
        <f t="shared" si="228"/>
        <v/>
      </c>
      <c r="CD932" s="3" t="str">
        <f t="shared" si="228"/>
        <v/>
      </c>
      <c r="CE932" s="3" t="str">
        <f t="shared" si="228"/>
        <v/>
      </c>
      <c r="CF932" s="3" t="str">
        <f t="shared" si="228"/>
        <v/>
      </c>
      <c r="CG932" s="3" t="str">
        <f t="shared" si="228"/>
        <v/>
      </c>
      <c r="CH932" s="3" t="str">
        <f t="shared" si="228"/>
        <v/>
      </c>
      <c r="CI932" s="3" t="str">
        <f t="shared" si="228"/>
        <v/>
      </c>
      <c r="CJ932" s="3" t="str">
        <f t="shared" si="228"/>
        <v/>
      </c>
      <c r="CK932" s="3" t="str">
        <f t="shared" si="228"/>
        <v/>
      </c>
      <c r="CL932" s="3" t="str">
        <f t="shared" si="228"/>
        <v/>
      </c>
      <c r="CM932" s="3" t="str">
        <f t="shared" si="228"/>
        <v/>
      </c>
      <c r="CN932" s="3" t="str">
        <f t="shared" si="228"/>
        <v/>
      </c>
      <c r="CO932" s="3" t="str">
        <f t="shared" si="228"/>
        <v/>
      </c>
      <c r="CP932" s="3" t="str">
        <f t="shared" si="228"/>
        <v/>
      </c>
      <c r="CQ932" s="3" t="str">
        <f t="shared" si="232"/>
        <v/>
      </c>
      <c r="CR932" s="3" t="str">
        <f t="shared" si="232"/>
        <v/>
      </c>
      <c r="CS932" s="3" t="str">
        <f t="shared" si="230"/>
        <v/>
      </c>
      <c r="CT932" s="3" t="str">
        <f t="shared" si="230"/>
        <v/>
      </c>
      <c r="CU932" s="3" t="str">
        <f t="shared" si="230"/>
        <v/>
      </c>
      <c r="CV932" s="3" t="str">
        <f t="shared" si="227"/>
        <v/>
      </c>
      <c r="CW932" s="3" t="str">
        <f t="shared" si="227"/>
        <v/>
      </c>
      <c r="CX932" s="3" t="str">
        <f t="shared" si="227"/>
        <v/>
      </c>
      <c r="CY932" s="3" t="str">
        <f t="shared" si="231"/>
        <v/>
      </c>
      <c r="CZ932" s="3" t="str">
        <f t="shared" si="231"/>
        <v/>
      </c>
      <c r="DA932" s="3" t="str">
        <f t="shared" si="231"/>
        <v/>
      </c>
      <c r="DB932" s="3" t="str">
        <f t="shared" si="231"/>
        <v/>
      </c>
      <c r="DC932" s="3" t="str">
        <f t="shared" si="231"/>
        <v/>
      </c>
      <c r="DD932" s="3" t="str">
        <f t="shared" si="231"/>
        <v/>
      </c>
      <c r="DE932" s="3" t="str">
        <f t="shared" si="231"/>
        <v/>
      </c>
      <c r="DF932" s="3" t="str">
        <f t="shared" si="231"/>
        <v/>
      </c>
      <c r="DG932" s="3" t="str">
        <f t="shared" si="231"/>
        <v/>
      </c>
      <c r="DH932" s="3" t="str">
        <f t="shared" si="223"/>
        <v/>
      </c>
      <c r="DI932" s="3" t="str">
        <f t="shared" si="223"/>
        <v/>
      </c>
      <c r="DJ932" s="3" t="str">
        <f t="shared" si="223"/>
        <v/>
      </c>
      <c r="DK932" s="3" t="str">
        <f t="shared" si="222"/>
        <v/>
      </c>
      <c r="DL932" s="3" t="str">
        <f t="shared" si="222"/>
        <v/>
      </c>
      <c r="DM932" s="3" t="str">
        <f t="shared" si="222"/>
        <v/>
      </c>
      <c r="DN932" s="3" t="str">
        <f t="shared" si="222"/>
        <v/>
      </c>
      <c r="DO932" s="3" t="str">
        <f t="shared" si="222"/>
        <v/>
      </c>
      <c r="DP932" s="3" t="str">
        <f t="shared" si="222"/>
        <v/>
      </c>
      <c r="DQ932" s="3" t="str">
        <f t="shared" si="229"/>
        <v/>
      </c>
      <c r="DR932" s="3" t="str">
        <f t="shared" si="229"/>
        <v/>
      </c>
      <c r="DS932" s="3" t="str">
        <f t="shared" si="229"/>
        <v/>
      </c>
      <c r="DT932" s="3" t="str">
        <f t="shared" si="224"/>
        <v/>
      </c>
      <c r="DU932" s="3" t="str">
        <f t="shared" si="224"/>
        <v/>
      </c>
      <c r="DV932" s="3" t="str">
        <f t="shared" si="224"/>
        <v/>
      </c>
    </row>
    <row r="933" spans="1:126" ht="75">
      <c r="A933" t="s">
        <v>115</v>
      </c>
      <c r="B933">
        <v>2019</v>
      </c>
      <c r="C933" t="s">
        <v>114</v>
      </c>
      <c r="D933">
        <v>106990</v>
      </c>
      <c r="E933" s="31">
        <v>1319218259404</v>
      </c>
      <c r="F933" t="s">
        <v>1197</v>
      </c>
      <c r="G933">
        <v>324110</v>
      </c>
      <c r="H933" t="s">
        <v>1198</v>
      </c>
      <c r="I933" t="s">
        <v>1199</v>
      </c>
      <c r="J933" t="s">
        <v>1200</v>
      </c>
      <c r="K933" t="s">
        <v>648</v>
      </c>
      <c r="L933">
        <v>80022</v>
      </c>
      <c r="M933" s="3" t="str">
        <f t="shared" si="225"/>
        <v>89. PRODUCE THE CHEMICAL, 93. AS A BYPRODUCT, 94. AS A MANUFACTURED IMPURITY</v>
      </c>
      <c r="N933" s="3" t="s">
        <v>1433</v>
      </c>
      <c r="O933" s="3" t="s">
        <v>1481</v>
      </c>
      <c r="P933">
        <v>70</v>
      </c>
      <c r="Q933">
        <v>0</v>
      </c>
      <c r="R933">
        <v>70</v>
      </c>
      <c r="S933" s="3" t="s">
        <v>1407</v>
      </c>
      <c r="T933" s="3" t="s">
        <v>1405</v>
      </c>
      <c r="U933" s="3" t="s">
        <v>1405</v>
      </c>
      <c r="V933" s="3" t="s">
        <v>1405</v>
      </c>
      <c r="W933" s="3" t="s">
        <v>1407</v>
      </c>
      <c r="X933" s="3" t="s">
        <v>1407</v>
      </c>
      <c r="Y933" s="3" t="s">
        <v>1405</v>
      </c>
      <c r="Z933" s="3" t="s">
        <v>1405</v>
      </c>
      <c r="AA933" s="3" t="s">
        <v>1405</v>
      </c>
      <c r="AB933" s="3" t="s">
        <v>1405</v>
      </c>
      <c r="AC933" s="3" t="s">
        <v>1405</v>
      </c>
      <c r="AD933" s="3" t="s">
        <v>1405</v>
      </c>
      <c r="AE933" s="3" t="s">
        <v>1405</v>
      </c>
      <c r="AF933" s="3" t="s">
        <v>1405</v>
      </c>
      <c r="AG933" s="3" t="s">
        <v>1405</v>
      </c>
      <c r="AH933" s="3" t="s">
        <v>1405</v>
      </c>
      <c r="AI933" s="3" t="s">
        <v>1405</v>
      </c>
      <c r="AJ933" s="3" t="s">
        <v>1405</v>
      </c>
      <c r="AK933" s="3" t="s">
        <v>1405</v>
      </c>
      <c r="AL933" s="3" t="s">
        <v>1405</v>
      </c>
      <c r="AM933" s="3" t="s">
        <v>1405</v>
      </c>
      <c r="AN933" s="3" t="s">
        <v>1405</v>
      </c>
      <c r="AO933" s="3" t="s">
        <v>1405</v>
      </c>
      <c r="AP933" s="3" t="s">
        <v>1405</v>
      </c>
      <c r="AQ933" s="3" t="s">
        <v>1405</v>
      </c>
      <c r="AR933" s="3" t="s">
        <v>1405</v>
      </c>
      <c r="AS933" s="3" t="s">
        <v>1405</v>
      </c>
      <c r="AT933" s="3" t="s">
        <v>1405</v>
      </c>
      <c r="AU933" s="3" t="s">
        <v>1405</v>
      </c>
      <c r="AV933" s="3" t="s">
        <v>1405</v>
      </c>
      <c r="AW933" s="3" t="s">
        <v>1405</v>
      </c>
      <c r="AX933" s="3" t="s">
        <v>1405</v>
      </c>
      <c r="AY933" s="3" t="s">
        <v>1405</v>
      </c>
      <c r="AZ933" s="3" t="s">
        <v>1405</v>
      </c>
      <c r="BA933" s="3" t="s">
        <v>1405</v>
      </c>
      <c r="BB933" s="3" t="s">
        <v>1405</v>
      </c>
      <c r="BC933" s="3" t="s">
        <v>1405</v>
      </c>
      <c r="BD933" s="3" t="s">
        <v>1405</v>
      </c>
      <c r="BE933" s="3" t="s">
        <v>1405</v>
      </c>
      <c r="BF933" s="3" t="s">
        <v>1405</v>
      </c>
      <c r="BG933" s="3" t="s">
        <v>1405</v>
      </c>
      <c r="BH933" s="3" t="s">
        <v>1405</v>
      </c>
      <c r="BI933" s="3" t="s">
        <v>1405</v>
      </c>
      <c r="BJ933" s="3" t="s">
        <v>1405</v>
      </c>
      <c r="BK933" s="3" t="s">
        <v>1405</v>
      </c>
      <c r="BL933" s="3" t="s">
        <v>1405</v>
      </c>
      <c r="BM933" s="3" t="s">
        <v>1405</v>
      </c>
      <c r="BN933" s="3" t="s">
        <v>1405</v>
      </c>
      <c r="BO933" s="3" t="s">
        <v>1405</v>
      </c>
      <c r="BP933" s="3" t="s">
        <v>1405</v>
      </c>
      <c r="BQ933" s="3" t="s">
        <v>1405</v>
      </c>
      <c r="BR933" s="3" t="s">
        <v>1405</v>
      </c>
      <c r="BS933" s="3" t="s">
        <v>1405</v>
      </c>
      <c r="BT933" s="3" t="s">
        <v>1405</v>
      </c>
      <c r="BU933" s="3" t="str">
        <f t="shared" si="220"/>
        <v>89. PRODUCE THE CHEMICAL</v>
      </c>
      <c r="BV933" s="3" t="str">
        <f t="shared" si="220"/>
        <v/>
      </c>
      <c r="BW933" s="3" t="str">
        <f t="shared" si="220"/>
        <v/>
      </c>
      <c r="BX933" s="3" t="str">
        <f t="shared" si="220"/>
        <v/>
      </c>
      <c r="BY933" s="3" t="str">
        <f t="shared" si="220"/>
        <v>93. AS A BYPRODUCT</v>
      </c>
      <c r="BZ933" s="3" t="str">
        <f t="shared" si="220"/>
        <v>94. AS A MANUFACTURED IMPURITY</v>
      </c>
      <c r="CA933" s="3" t="str">
        <f t="shared" si="228"/>
        <v/>
      </c>
      <c r="CB933" s="3" t="str">
        <f t="shared" si="228"/>
        <v/>
      </c>
      <c r="CC933" s="3" t="str">
        <f t="shared" si="228"/>
        <v/>
      </c>
      <c r="CD933" s="3" t="str">
        <f t="shared" si="228"/>
        <v/>
      </c>
      <c r="CE933" s="3" t="str">
        <f t="shared" si="228"/>
        <v/>
      </c>
      <c r="CF933" s="3" t="str">
        <f t="shared" si="228"/>
        <v/>
      </c>
      <c r="CG933" s="3" t="str">
        <f t="shared" si="228"/>
        <v/>
      </c>
      <c r="CH933" s="3" t="str">
        <f t="shared" si="228"/>
        <v/>
      </c>
      <c r="CI933" s="3" t="str">
        <f t="shared" si="228"/>
        <v/>
      </c>
      <c r="CJ933" s="3" t="str">
        <f t="shared" si="228"/>
        <v/>
      </c>
      <c r="CK933" s="3" t="str">
        <f t="shared" si="228"/>
        <v/>
      </c>
      <c r="CL933" s="3" t="str">
        <f t="shared" si="228"/>
        <v/>
      </c>
      <c r="CM933" s="3" t="str">
        <f t="shared" si="228"/>
        <v/>
      </c>
      <c r="CN933" s="3" t="str">
        <f t="shared" si="228"/>
        <v/>
      </c>
      <c r="CO933" s="3" t="str">
        <f t="shared" si="228"/>
        <v/>
      </c>
      <c r="CP933" s="3" t="str">
        <f t="shared" si="228"/>
        <v/>
      </c>
      <c r="CQ933" s="3" t="str">
        <f t="shared" si="232"/>
        <v/>
      </c>
      <c r="CR933" s="3" t="str">
        <f t="shared" si="232"/>
        <v/>
      </c>
      <c r="CS933" s="3" t="str">
        <f t="shared" si="230"/>
        <v/>
      </c>
      <c r="CT933" s="3" t="str">
        <f t="shared" si="230"/>
        <v/>
      </c>
      <c r="CU933" s="3" t="str">
        <f t="shared" si="230"/>
        <v/>
      </c>
      <c r="CV933" s="3" t="str">
        <f t="shared" si="227"/>
        <v/>
      </c>
      <c r="CW933" s="3" t="str">
        <f t="shared" si="227"/>
        <v/>
      </c>
      <c r="CX933" s="3" t="str">
        <f t="shared" si="227"/>
        <v/>
      </c>
      <c r="CY933" s="3" t="str">
        <f t="shared" si="231"/>
        <v/>
      </c>
      <c r="CZ933" s="3" t="str">
        <f t="shared" si="231"/>
        <v/>
      </c>
      <c r="DA933" s="3" t="str">
        <f t="shared" si="231"/>
        <v/>
      </c>
      <c r="DB933" s="3" t="str">
        <f t="shared" si="231"/>
        <v/>
      </c>
      <c r="DC933" s="3" t="str">
        <f t="shared" si="231"/>
        <v/>
      </c>
      <c r="DD933" s="3" t="str">
        <f t="shared" si="231"/>
        <v/>
      </c>
      <c r="DE933" s="3" t="str">
        <f t="shared" si="231"/>
        <v/>
      </c>
      <c r="DF933" s="3" t="str">
        <f t="shared" si="231"/>
        <v/>
      </c>
      <c r="DG933" s="3" t="str">
        <f t="shared" si="231"/>
        <v/>
      </c>
      <c r="DH933" s="3" t="str">
        <f t="shared" si="223"/>
        <v/>
      </c>
      <c r="DI933" s="3" t="str">
        <f t="shared" si="223"/>
        <v/>
      </c>
      <c r="DJ933" s="3" t="str">
        <f t="shared" si="223"/>
        <v/>
      </c>
      <c r="DK933" s="3" t="str">
        <f t="shared" si="222"/>
        <v/>
      </c>
      <c r="DL933" s="3" t="str">
        <f t="shared" si="222"/>
        <v/>
      </c>
      <c r="DM933" s="3" t="str">
        <f t="shared" si="222"/>
        <v/>
      </c>
      <c r="DN933" s="3" t="str">
        <f t="shared" si="222"/>
        <v/>
      </c>
      <c r="DO933" s="3" t="str">
        <f t="shared" si="222"/>
        <v/>
      </c>
      <c r="DP933" s="3" t="str">
        <f t="shared" si="222"/>
        <v/>
      </c>
      <c r="DQ933" s="3" t="str">
        <f t="shared" si="229"/>
        <v/>
      </c>
      <c r="DR933" s="3" t="str">
        <f t="shared" si="229"/>
        <v/>
      </c>
      <c r="DS933" s="3" t="str">
        <f t="shared" si="229"/>
        <v/>
      </c>
      <c r="DT933" s="3" t="str">
        <f t="shared" si="224"/>
        <v/>
      </c>
      <c r="DU933" s="3" t="str">
        <f t="shared" si="224"/>
        <v/>
      </c>
      <c r="DV933" s="3" t="str">
        <f t="shared" si="224"/>
        <v/>
      </c>
    </row>
    <row r="934" spans="1:126" ht="60">
      <c r="A934" t="s">
        <v>115</v>
      </c>
      <c r="B934">
        <v>2020</v>
      </c>
      <c r="C934" t="s">
        <v>114</v>
      </c>
      <c r="D934">
        <v>106990</v>
      </c>
      <c r="E934" s="31">
        <v>1320219129121</v>
      </c>
      <c r="F934" t="s">
        <v>1197</v>
      </c>
      <c r="G934">
        <v>324110</v>
      </c>
      <c r="H934" t="s">
        <v>1198</v>
      </c>
      <c r="I934" t="s">
        <v>1199</v>
      </c>
      <c r="J934" t="s">
        <v>1200</v>
      </c>
      <c r="K934" t="s">
        <v>648</v>
      </c>
      <c r="L934">
        <v>80022</v>
      </c>
      <c r="M934" s="3" t="str">
        <f t="shared" si="225"/>
        <v>89. PRODUCE THE CHEMICAL, 93. AS A BYPRODUCT</v>
      </c>
      <c r="N934" s="3" t="s">
        <v>1433</v>
      </c>
      <c r="O934" s="3" t="s">
        <v>1481</v>
      </c>
      <c r="P934">
        <v>65</v>
      </c>
      <c r="Q934">
        <v>0</v>
      </c>
      <c r="R934">
        <v>65</v>
      </c>
      <c r="S934" s="3" t="s">
        <v>1407</v>
      </c>
      <c r="T934" s="3" t="s">
        <v>1405</v>
      </c>
      <c r="U934" s="3" t="s">
        <v>1405</v>
      </c>
      <c r="V934" s="3" t="s">
        <v>1405</v>
      </c>
      <c r="W934" s="3" t="s">
        <v>1407</v>
      </c>
      <c r="X934" s="3" t="s">
        <v>1405</v>
      </c>
      <c r="Y934" s="3" t="s">
        <v>1405</v>
      </c>
      <c r="Z934" s="3" t="s">
        <v>1405</v>
      </c>
      <c r="AA934" s="3" t="s">
        <v>1405</v>
      </c>
      <c r="AB934" s="3" t="s">
        <v>1405</v>
      </c>
      <c r="AC934" s="3" t="s">
        <v>1405</v>
      </c>
      <c r="AD934" s="3" t="s">
        <v>1405</v>
      </c>
      <c r="AE934" s="3" t="s">
        <v>1405</v>
      </c>
      <c r="AF934" s="3" t="s">
        <v>1405</v>
      </c>
      <c r="AG934" s="3" t="s">
        <v>1405</v>
      </c>
      <c r="AH934" s="3" t="s">
        <v>1405</v>
      </c>
      <c r="AI934" s="3" t="s">
        <v>1405</v>
      </c>
      <c r="AJ934" s="3" t="s">
        <v>1405</v>
      </c>
      <c r="AK934" s="3" t="s">
        <v>1405</v>
      </c>
      <c r="AL934" s="3" t="s">
        <v>1405</v>
      </c>
      <c r="AM934" s="3" t="s">
        <v>1405</v>
      </c>
      <c r="AN934" s="3" t="s">
        <v>1405</v>
      </c>
      <c r="AO934" s="3" t="s">
        <v>1405</v>
      </c>
      <c r="AP934" s="3" t="s">
        <v>1405</v>
      </c>
      <c r="AQ934" s="3" t="s">
        <v>1405</v>
      </c>
      <c r="AR934" s="3" t="s">
        <v>1405</v>
      </c>
      <c r="AS934" s="3" t="s">
        <v>1405</v>
      </c>
      <c r="AT934" s="3" t="s">
        <v>1405</v>
      </c>
      <c r="AU934" s="3" t="s">
        <v>1405</v>
      </c>
      <c r="AV934" s="3" t="s">
        <v>1405</v>
      </c>
      <c r="AW934" s="3" t="s">
        <v>1405</v>
      </c>
      <c r="AX934" s="3" t="s">
        <v>1405</v>
      </c>
      <c r="AY934" s="3" t="s">
        <v>1405</v>
      </c>
      <c r="AZ934" s="3" t="s">
        <v>1405</v>
      </c>
      <c r="BA934" s="3" t="s">
        <v>1405</v>
      </c>
      <c r="BB934" s="3" t="s">
        <v>1405</v>
      </c>
      <c r="BC934" s="3" t="s">
        <v>1405</v>
      </c>
      <c r="BD934" s="3" t="s">
        <v>1405</v>
      </c>
      <c r="BE934" s="3" t="s">
        <v>1405</v>
      </c>
      <c r="BF934" s="3" t="s">
        <v>1405</v>
      </c>
      <c r="BG934" s="3" t="s">
        <v>1405</v>
      </c>
      <c r="BH934" s="3" t="s">
        <v>1405</v>
      </c>
      <c r="BI934" s="3" t="s">
        <v>1405</v>
      </c>
      <c r="BJ934" s="3" t="s">
        <v>1405</v>
      </c>
      <c r="BK934" s="3" t="s">
        <v>1405</v>
      </c>
      <c r="BL934" s="3" t="s">
        <v>1405</v>
      </c>
      <c r="BM934" s="3" t="s">
        <v>1405</v>
      </c>
      <c r="BN934" s="3" t="s">
        <v>1405</v>
      </c>
      <c r="BO934" s="3" t="s">
        <v>1405</v>
      </c>
      <c r="BP934" s="3" t="s">
        <v>1405</v>
      </c>
      <c r="BQ934" s="3" t="s">
        <v>1405</v>
      </c>
      <c r="BR934" s="3" t="s">
        <v>1405</v>
      </c>
      <c r="BS934" s="3" t="s">
        <v>1405</v>
      </c>
      <c r="BT934" s="3" t="s">
        <v>1405</v>
      </c>
      <c r="BU934" s="3" t="str">
        <f t="shared" si="220"/>
        <v>89. PRODUCE THE CHEMICAL</v>
      </c>
      <c r="BV934" s="3" t="str">
        <f t="shared" si="220"/>
        <v/>
      </c>
      <c r="BW934" s="3" t="str">
        <f t="shared" si="220"/>
        <v/>
      </c>
      <c r="BX934" s="3" t="str">
        <f t="shared" si="220"/>
        <v/>
      </c>
      <c r="BY934" s="3" t="str">
        <f t="shared" si="220"/>
        <v>93. AS A BYPRODUCT</v>
      </c>
      <c r="BZ934" s="3" t="str">
        <f t="shared" si="220"/>
        <v/>
      </c>
      <c r="CA934" s="3" t="str">
        <f t="shared" si="228"/>
        <v/>
      </c>
      <c r="CB934" s="3" t="str">
        <f t="shared" si="228"/>
        <v/>
      </c>
      <c r="CC934" s="3" t="str">
        <f t="shared" si="228"/>
        <v/>
      </c>
      <c r="CD934" s="3" t="str">
        <f t="shared" si="228"/>
        <v/>
      </c>
      <c r="CE934" s="3" t="str">
        <f t="shared" si="228"/>
        <v/>
      </c>
      <c r="CF934" s="3" t="str">
        <f t="shared" si="228"/>
        <v/>
      </c>
      <c r="CG934" s="3" t="str">
        <f t="shared" si="228"/>
        <v/>
      </c>
      <c r="CH934" s="3" t="str">
        <f t="shared" si="228"/>
        <v/>
      </c>
      <c r="CI934" s="3" t="str">
        <f t="shared" si="228"/>
        <v/>
      </c>
      <c r="CJ934" s="3" t="str">
        <f t="shared" si="228"/>
        <v/>
      </c>
      <c r="CK934" s="3" t="str">
        <f t="shared" si="228"/>
        <v/>
      </c>
      <c r="CL934" s="3" t="str">
        <f t="shared" si="228"/>
        <v/>
      </c>
      <c r="CM934" s="3" t="str">
        <f t="shared" si="228"/>
        <v/>
      </c>
      <c r="CN934" s="3" t="str">
        <f t="shared" si="228"/>
        <v/>
      </c>
      <c r="CO934" s="3" t="str">
        <f t="shared" si="228"/>
        <v/>
      </c>
      <c r="CP934" s="3" t="str">
        <f t="shared" si="228"/>
        <v/>
      </c>
      <c r="CQ934" s="3" t="str">
        <f t="shared" si="232"/>
        <v/>
      </c>
      <c r="CR934" s="3" t="str">
        <f t="shared" si="232"/>
        <v/>
      </c>
      <c r="CS934" s="3" t="str">
        <f t="shared" si="230"/>
        <v/>
      </c>
      <c r="CT934" s="3" t="str">
        <f t="shared" si="230"/>
        <v/>
      </c>
      <c r="CU934" s="3" t="str">
        <f t="shared" si="230"/>
        <v/>
      </c>
      <c r="CV934" s="3" t="str">
        <f t="shared" si="227"/>
        <v/>
      </c>
      <c r="CW934" s="3" t="str">
        <f t="shared" si="227"/>
        <v/>
      </c>
      <c r="CX934" s="3" t="str">
        <f t="shared" si="227"/>
        <v/>
      </c>
      <c r="CY934" s="3" t="str">
        <f t="shared" si="231"/>
        <v/>
      </c>
      <c r="CZ934" s="3" t="str">
        <f t="shared" si="231"/>
        <v/>
      </c>
      <c r="DA934" s="3" t="str">
        <f t="shared" si="231"/>
        <v/>
      </c>
      <c r="DB934" s="3" t="str">
        <f t="shared" si="231"/>
        <v/>
      </c>
      <c r="DC934" s="3" t="str">
        <f t="shared" si="231"/>
        <v/>
      </c>
      <c r="DD934" s="3" t="str">
        <f t="shared" si="231"/>
        <v/>
      </c>
      <c r="DE934" s="3" t="str">
        <f t="shared" si="231"/>
        <v/>
      </c>
      <c r="DF934" s="3" t="str">
        <f t="shared" si="231"/>
        <v/>
      </c>
      <c r="DG934" s="3" t="str">
        <f t="shared" si="231"/>
        <v/>
      </c>
      <c r="DH934" s="3" t="str">
        <f t="shared" si="223"/>
        <v/>
      </c>
      <c r="DI934" s="3" t="str">
        <f t="shared" si="223"/>
        <v/>
      </c>
      <c r="DJ934" s="3" t="str">
        <f t="shared" si="223"/>
        <v/>
      </c>
      <c r="DK934" s="3" t="str">
        <f t="shared" si="222"/>
        <v/>
      </c>
      <c r="DL934" s="3" t="str">
        <f t="shared" si="222"/>
        <v/>
      </c>
      <c r="DM934" s="3" t="str">
        <f t="shared" si="222"/>
        <v/>
      </c>
      <c r="DN934" s="3" t="str">
        <f t="shared" si="222"/>
        <v/>
      </c>
      <c r="DO934" s="3" t="str">
        <f t="shared" si="222"/>
        <v/>
      </c>
      <c r="DP934" s="3" t="str">
        <f t="shared" si="222"/>
        <v/>
      </c>
      <c r="DQ934" s="3" t="str">
        <f t="shared" si="229"/>
        <v/>
      </c>
      <c r="DR934" s="3" t="str">
        <f t="shared" si="229"/>
        <v/>
      </c>
      <c r="DS934" s="3" t="str">
        <f t="shared" si="229"/>
        <v/>
      </c>
      <c r="DT934" s="3" t="str">
        <f t="shared" si="224"/>
        <v/>
      </c>
      <c r="DU934" s="3" t="str">
        <f t="shared" si="224"/>
        <v/>
      </c>
      <c r="DV934" s="3" t="str">
        <f t="shared" si="224"/>
        <v/>
      </c>
    </row>
    <row r="935" spans="1:126" ht="75">
      <c r="A935" t="s">
        <v>115</v>
      </c>
      <c r="B935">
        <v>2021</v>
      </c>
      <c r="C935" t="s">
        <v>114</v>
      </c>
      <c r="D935">
        <v>106990</v>
      </c>
      <c r="E935" s="31">
        <v>1321220272951</v>
      </c>
      <c r="F935" t="s">
        <v>1197</v>
      </c>
      <c r="G935">
        <v>324110</v>
      </c>
      <c r="H935" t="s">
        <v>1198</v>
      </c>
      <c r="I935" t="s">
        <v>1199</v>
      </c>
      <c r="J935" t="s">
        <v>1200</v>
      </c>
      <c r="K935" t="s">
        <v>648</v>
      </c>
      <c r="L935">
        <v>80022</v>
      </c>
      <c r="M935" s="3" t="str">
        <f t="shared" si="225"/>
        <v>89. PRODUCE THE CHEMICAL, 93. AS A BYPRODUCT, 94. AS A MANUFACTURED IMPURITY</v>
      </c>
      <c r="N935" s="3" t="s">
        <v>1433</v>
      </c>
      <c r="O935" s="3" t="s">
        <v>1481</v>
      </c>
      <c r="P935">
        <v>176</v>
      </c>
      <c r="Q935">
        <v>0</v>
      </c>
      <c r="R935">
        <v>176</v>
      </c>
      <c r="S935" s="3" t="s">
        <v>1407</v>
      </c>
      <c r="T935" s="3" t="s">
        <v>1405</v>
      </c>
      <c r="U935" s="3" t="s">
        <v>1405</v>
      </c>
      <c r="V935" s="3" t="s">
        <v>1405</v>
      </c>
      <c r="W935" s="3" t="s">
        <v>1407</v>
      </c>
      <c r="X935" s="3" t="s">
        <v>1407</v>
      </c>
      <c r="Y935" s="3" t="s">
        <v>1405</v>
      </c>
      <c r="Z935" s="3" t="s">
        <v>1405</v>
      </c>
      <c r="AA935" s="3" t="s">
        <v>1405</v>
      </c>
      <c r="AB935" s="3" t="s">
        <v>1405</v>
      </c>
      <c r="AC935" s="3" t="s">
        <v>1405</v>
      </c>
      <c r="AD935" s="3" t="s">
        <v>1405</v>
      </c>
      <c r="AE935" s="3" t="s">
        <v>1405</v>
      </c>
      <c r="AF935" s="3" t="s">
        <v>1405</v>
      </c>
      <c r="AG935" s="3" t="s">
        <v>1405</v>
      </c>
      <c r="AH935" s="3" t="s">
        <v>1405</v>
      </c>
      <c r="AI935" s="3" t="s">
        <v>1405</v>
      </c>
      <c r="AJ935" s="3" t="s">
        <v>1405</v>
      </c>
      <c r="AK935" s="3" t="s">
        <v>1405</v>
      </c>
      <c r="AL935" s="3" t="s">
        <v>1405</v>
      </c>
      <c r="AM935" s="3" t="s">
        <v>1405</v>
      </c>
      <c r="AN935" s="3" t="s">
        <v>1405</v>
      </c>
      <c r="AO935" s="3" t="s">
        <v>1405</v>
      </c>
      <c r="AP935" s="3" t="s">
        <v>1405</v>
      </c>
      <c r="AQ935" s="3" t="s">
        <v>1405</v>
      </c>
      <c r="AR935" s="3" t="s">
        <v>1405</v>
      </c>
      <c r="AS935" s="3" t="s">
        <v>1405</v>
      </c>
      <c r="AT935" s="3" t="s">
        <v>1405</v>
      </c>
      <c r="AU935" s="3" t="s">
        <v>1405</v>
      </c>
      <c r="AV935" s="3" t="s">
        <v>1405</v>
      </c>
      <c r="AW935" s="3" t="s">
        <v>1405</v>
      </c>
      <c r="AX935" s="3" t="s">
        <v>1405</v>
      </c>
      <c r="AY935" s="3" t="s">
        <v>1405</v>
      </c>
      <c r="AZ935" s="3" t="s">
        <v>1405</v>
      </c>
      <c r="BA935" s="3" t="s">
        <v>1405</v>
      </c>
      <c r="BB935" s="3" t="s">
        <v>1405</v>
      </c>
      <c r="BC935" s="3" t="s">
        <v>1405</v>
      </c>
      <c r="BD935" s="3" t="s">
        <v>1405</v>
      </c>
      <c r="BE935" s="3" t="s">
        <v>1405</v>
      </c>
      <c r="BF935" s="3" t="s">
        <v>1405</v>
      </c>
      <c r="BG935" s="3" t="s">
        <v>1405</v>
      </c>
      <c r="BH935" s="3" t="s">
        <v>1405</v>
      </c>
      <c r="BI935" s="3" t="s">
        <v>1405</v>
      </c>
      <c r="BJ935" s="3" t="s">
        <v>1405</v>
      </c>
      <c r="BK935" s="3" t="s">
        <v>1405</v>
      </c>
      <c r="BL935" s="3" t="s">
        <v>1405</v>
      </c>
      <c r="BM935" s="3" t="s">
        <v>1405</v>
      </c>
      <c r="BN935" s="3" t="s">
        <v>1405</v>
      </c>
      <c r="BO935" s="3" t="s">
        <v>1405</v>
      </c>
      <c r="BP935" s="3" t="s">
        <v>1405</v>
      </c>
      <c r="BQ935" s="3" t="s">
        <v>1405</v>
      </c>
      <c r="BR935" s="3" t="s">
        <v>1405</v>
      </c>
      <c r="BS935" s="3" t="s">
        <v>1405</v>
      </c>
      <c r="BT935" s="3" t="s">
        <v>1405</v>
      </c>
      <c r="BU935" s="3" t="str">
        <f t="shared" si="220"/>
        <v>89. PRODUCE THE CHEMICAL</v>
      </c>
      <c r="BV935" s="3" t="str">
        <f t="shared" si="220"/>
        <v/>
      </c>
      <c r="BW935" s="3" t="str">
        <f t="shared" si="220"/>
        <v/>
      </c>
      <c r="BX935" s="3" t="str">
        <f t="shared" si="220"/>
        <v/>
      </c>
      <c r="BY935" s="3" t="str">
        <f t="shared" si="220"/>
        <v>93. AS A BYPRODUCT</v>
      </c>
      <c r="BZ935" s="3" t="str">
        <f t="shared" si="220"/>
        <v>94. AS A MANUFACTURED IMPURITY</v>
      </c>
      <c r="CA935" s="3" t="str">
        <f t="shared" si="228"/>
        <v/>
      </c>
      <c r="CB935" s="3" t="str">
        <f t="shared" si="228"/>
        <v/>
      </c>
      <c r="CC935" s="3" t="str">
        <f t="shared" si="228"/>
        <v/>
      </c>
      <c r="CD935" s="3" t="str">
        <f t="shared" si="228"/>
        <v/>
      </c>
      <c r="CE935" s="3" t="str">
        <f t="shared" si="228"/>
        <v/>
      </c>
      <c r="CF935" s="3" t="str">
        <f t="shared" si="228"/>
        <v/>
      </c>
      <c r="CG935" s="3" t="str">
        <f t="shared" si="228"/>
        <v/>
      </c>
      <c r="CH935" s="3" t="str">
        <f t="shared" si="228"/>
        <v/>
      </c>
      <c r="CI935" s="3" t="str">
        <f t="shared" si="228"/>
        <v/>
      </c>
      <c r="CJ935" s="3" t="str">
        <f t="shared" si="228"/>
        <v/>
      </c>
      <c r="CK935" s="3" t="str">
        <f t="shared" si="228"/>
        <v/>
      </c>
      <c r="CL935" s="3" t="str">
        <f t="shared" si="228"/>
        <v/>
      </c>
      <c r="CM935" s="3" t="str">
        <f t="shared" si="228"/>
        <v/>
      </c>
      <c r="CN935" s="3" t="str">
        <f t="shared" si="228"/>
        <v/>
      </c>
      <c r="CO935" s="3" t="str">
        <f t="shared" si="228"/>
        <v/>
      </c>
      <c r="CP935" s="3" t="str">
        <f t="shared" si="228"/>
        <v/>
      </c>
      <c r="CQ935" s="3" t="str">
        <f t="shared" si="232"/>
        <v/>
      </c>
      <c r="CR935" s="3" t="str">
        <f t="shared" si="232"/>
        <v/>
      </c>
      <c r="CS935" s="3" t="str">
        <f t="shared" si="230"/>
        <v/>
      </c>
      <c r="CT935" s="3" t="str">
        <f t="shared" si="230"/>
        <v/>
      </c>
      <c r="CU935" s="3" t="str">
        <f t="shared" si="230"/>
        <v/>
      </c>
      <c r="CV935" s="3" t="str">
        <f t="shared" si="227"/>
        <v/>
      </c>
      <c r="CW935" s="3" t="str">
        <f t="shared" si="227"/>
        <v/>
      </c>
      <c r="CX935" s="3" t="str">
        <f t="shared" si="227"/>
        <v/>
      </c>
      <c r="CY935" s="3" t="str">
        <f t="shared" si="231"/>
        <v/>
      </c>
      <c r="CZ935" s="3" t="str">
        <f t="shared" si="231"/>
        <v/>
      </c>
      <c r="DA935" s="3" t="str">
        <f t="shared" si="231"/>
        <v/>
      </c>
      <c r="DB935" s="3" t="str">
        <f t="shared" si="231"/>
        <v/>
      </c>
      <c r="DC935" s="3" t="str">
        <f t="shared" si="231"/>
        <v/>
      </c>
      <c r="DD935" s="3" t="str">
        <f t="shared" si="231"/>
        <v/>
      </c>
      <c r="DE935" s="3" t="str">
        <f t="shared" si="231"/>
        <v/>
      </c>
      <c r="DF935" s="3" t="str">
        <f t="shared" si="231"/>
        <v/>
      </c>
      <c r="DG935" s="3" t="str">
        <f t="shared" si="231"/>
        <v/>
      </c>
      <c r="DH935" s="3" t="str">
        <f t="shared" si="223"/>
        <v/>
      </c>
      <c r="DI935" s="3" t="str">
        <f t="shared" si="223"/>
        <v/>
      </c>
      <c r="DJ935" s="3" t="str">
        <f t="shared" si="223"/>
        <v/>
      </c>
      <c r="DK935" s="3" t="str">
        <f t="shared" si="222"/>
        <v/>
      </c>
      <c r="DL935" s="3" t="str">
        <f t="shared" si="222"/>
        <v/>
      </c>
      <c r="DM935" s="3" t="str">
        <f t="shared" si="222"/>
        <v/>
      </c>
      <c r="DN935" s="3" t="str">
        <f t="shared" si="222"/>
        <v/>
      </c>
      <c r="DO935" s="3" t="str">
        <f t="shared" si="222"/>
        <v/>
      </c>
      <c r="DP935" s="3" t="str">
        <f t="shared" si="222"/>
        <v/>
      </c>
      <c r="DQ935" s="3" t="str">
        <f t="shared" si="229"/>
        <v/>
      </c>
      <c r="DR935" s="3" t="str">
        <f t="shared" si="229"/>
        <v/>
      </c>
      <c r="DS935" s="3" t="str">
        <f t="shared" si="229"/>
        <v/>
      </c>
      <c r="DT935" s="3" t="str">
        <f t="shared" si="224"/>
        <v/>
      </c>
      <c r="DU935" s="3" t="str">
        <f t="shared" si="224"/>
        <v/>
      </c>
      <c r="DV935" s="3" t="str">
        <f t="shared" si="224"/>
        <v/>
      </c>
    </row>
    <row r="936" spans="1:126" ht="30">
      <c r="A936" t="s">
        <v>115</v>
      </c>
      <c r="B936">
        <v>2016</v>
      </c>
      <c r="C936" t="s">
        <v>114</v>
      </c>
      <c r="D936">
        <v>106990</v>
      </c>
      <c r="E936" s="31">
        <v>1316215606157</v>
      </c>
      <c r="F936" t="s">
        <v>1201</v>
      </c>
      <c r="G936">
        <v>424710</v>
      </c>
      <c r="H936" t="s">
        <v>1202</v>
      </c>
      <c r="I936" t="s">
        <v>1203</v>
      </c>
      <c r="J936" t="s">
        <v>912</v>
      </c>
      <c r="K936" t="s">
        <v>148</v>
      </c>
      <c r="L936">
        <v>77547</v>
      </c>
      <c r="M936" s="3" t="str">
        <f t="shared" si="225"/>
        <v>115. REPACKAGING</v>
      </c>
      <c r="N936" s="3" t="s">
        <v>58</v>
      </c>
      <c r="O936" s="3" t="s">
        <v>1417</v>
      </c>
      <c r="P936">
        <v>7540</v>
      </c>
      <c r="Q936">
        <v>2010</v>
      </c>
      <c r="R936">
        <v>9550</v>
      </c>
      <c r="S936" s="3" t="s">
        <v>1405</v>
      </c>
      <c r="T936" s="3" t="s">
        <v>1405</v>
      </c>
      <c r="U936" s="3" t="s">
        <v>1405</v>
      </c>
      <c r="V936" s="3" t="s">
        <v>1405</v>
      </c>
      <c r="W936" s="3" t="s">
        <v>1405</v>
      </c>
      <c r="X936" s="3" t="s">
        <v>1405</v>
      </c>
      <c r="Y936" s="3" t="s">
        <v>1405</v>
      </c>
      <c r="AE936" s="3" t="s">
        <v>1405</v>
      </c>
      <c r="AR936" s="3" t="s">
        <v>1405</v>
      </c>
      <c r="AS936" s="3" t="s">
        <v>1407</v>
      </c>
      <c r="AT936" s="3" t="s">
        <v>1405</v>
      </c>
      <c r="AV936" s="3" t="s">
        <v>1405</v>
      </c>
      <c r="BD936" s="3" t="s">
        <v>1405</v>
      </c>
      <c r="BK936" s="3" t="s">
        <v>1405</v>
      </c>
      <c r="BU936" s="3" t="str">
        <f t="shared" si="220"/>
        <v/>
      </c>
      <c r="BV936" s="3" t="str">
        <f t="shared" si="220"/>
        <v/>
      </c>
      <c r="BW936" s="3" t="str">
        <f t="shared" si="220"/>
        <v/>
      </c>
      <c r="BX936" s="3" t="str">
        <f t="shared" si="220"/>
        <v/>
      </c>
      <c r="BY936" s="3" t="str">
        <f t="shared" si="220"/>
        <v/>
      </c>
      <c r="BZ936" s="3" t="str">
        <f t="shared" si="220"/>
        <v/>
      </c>
      <c r="CA936" s="3" t="str">
        <f t="shared" si="228"/>
        <v/>
      </c>
      <c r="CB936" s="3" t="str">
        <f t="shared" si="228"/>
        <v/>
      </c>
      <c r="CC936" s="3" t="str">
        <f t="shared" si="228"/>
        <v/>
      </c>
      <c r="CD936" s="3" t="str">
        <f t="shared" si="228"/>
        <v/>
      </c>
      <c r="CE936" s="3" t="str">
        <f t="shared" si="228"/>
        <v/>
      </c>
      <c r="CF936" s="3" t="str">
        <f t="shared" si="228"/>
        <v/>
      </c>
      <c r="CG936" s="3" t="str">
        <f t="shared" si="228"/>
        <v/>
      </c>
      <c r="CH936" s="3" t="str">
        <f t="shared" si="228"/>
        <v/>
      </c>
      <c r="CI936" s="3" t="str">
        <f t="shared" si="228"/>
        <v/>
      </c>
      <c r="CJ936" s="3" t="str">
        <f t="shared" si="228"/>
        <v/>
      </c>
      <c r="CK936" s="3" t="str">
        <f t="shared" si="228"/>
        <v/>
      </c>
      <c r="CL936" s="3" t="str">
        <f t="shared" si="228"/>
        <v/>
      </c>
      <c r="CM936" s="3" t="str">
        <f t="shared" si="228"/>
        <v/>
      </c>
      <c r="CN936" s="3" t="str">
        <f t="shared" si="228"/>
        <v/>
      </c>
      <c r="CO936" s="3" t="str">
        <f t="shared" si="228"/>
        <v/>
      </c>
      <c r="CP936" s="3" t="str">
        <f t="shared" si="228"/>
        <v/>
      </c>
      <c r="CQ936" s="3" t="str">
        <f t="shared" si="232"/>
        <v/>
      </c>
      <c r="CR936" s="3" t="str">
        <f t="shared" si="232"/>
        <v/>
      </c>
      <c r="CS936" s="3" t="str">
        <f t="shared" si="230"/>
        <v/>
      </c>
      <c r="CT936" s="3" t="str">
        <f t="shared" si="230"/>
        <v/>
      </c>
      <c r="CU936" s="3" t="str">
        <f t="shared" si="230"/>
        <v>115. REPACKAGING</v>
      </c>
      <c r="CV936" s="3" t="str">
        <f t="shared" si="227"/>
        <v/>
      </c>
      <c r="CW936" s="3" t="str">
        <f t="shared" si="227"/>
        <v/>
      </c>
      <c r="CX936" s="3" t="str">
        <f t="shared" si="227"/>
        <v/>
      </c>
      <c r="CY936" s="3" t="str">
        <f t="shared" si="231"/>
        <v/>
      </c>
      <c r="CZ936" s="3" t="str">
        <f t="shared" si="231"/>
        <v/>
      </c>
      <c r="DA936" s="3" t="str">
        <f t="shared" si="231"/>
        <v/>
      </c>
      <c r="DB936" s="3" t="str">
        <f t="shared" si="231"/>
        <v/>
      </c>
      <c r="DC936" s="3" t="str">
        <f t="shared" si="231"/>
        <v/>
      </c>
      <c r="DD936" s="3" t="str">
        <f t="shared" si="231"/>
        <v/>
      </c>
      <c r="DE936" s="3" t="str">
        <f t="shared" si="231"/>
        <v/>
      </c>
      <c r="DF936" s="3" t="str">
        <f t="shared" si="231"/>
        <v/>
      </c>
      <c r="DG936" s="3" t="str">
        <f t="shared" si="231"/>
        <v/>
      </c>
      <c r="DH936" s="3" t="str">
        <f t="shared" si="223"/>
        <v/>
      </c>
      <c r="DI936" s="3" t="str">
        <f t="shared" si="223"/>
        <v/>
      </c>
      <c r="DJ936" s="3" t="str">
        <f t="shared" si="223"/>
        <v/>
      </c>
      <c r="DK936" s="3" t="str">
        <f t="shared" si="222"/>
        <v/>
      </c>
      <c r="DL936" s="3" t="str">
        <f t="shared" si="222"/>
        <v/>
      </c>
      <c r="DM936" s="3" t="str">
        <f t="shared" si="222"/>
        <v/>
      </c>
      <c r="DN936" s="3" t="str">
        <f t="shared" si="222"/>
        <v/>
      </c>
      <c r="DO936" s="3" t="str">
        <f t="shared" si="222"/>
        <v/>
      </c>
      <c r="DP936" s="3" t="str">
        <f t="shared" si="222"/>
        <v/>
      </c>
      <c r="DQ936" s="3" t="str">
        <f t="shared" si="229"/>
        <v/>
      </c>
      <c r="DR936" s="3" t="str">
        <f t="shared" si="229"/>
        <v/>
      </c>
      <c r="DS936" s="3" t="str">
        <f t="shared" si="229"/>
        <v/>
      </c>
      <c r="DT936" s="3" t="str">
        <f t="shared" si="224"/>
        <v/>
      </c>
      <c r="DU936" s="3" t="str">
        <f t="shared" si="224"/>
        <v/>
      </c>
      <c r="DV936" s="3" t="str">
        <f t="shared" si="224"/>
        <v/>
      </c>
    </row>
    <row r="937" spans="1:126" ht="30">
      <c r="A937" t="s">
        <v>115</v>
      </c>
      <c r="B937">
        <v>2017</v>
      </c>
      <c r="C937" t="s">
        <v>114</v>
      </c>
      <c r="D937">
        <v>106990</v>
      </c>
      <c r="E937" s="31">
        <v>1317216313181</v>
      </c>
      <c r="F937" t="s">
        <v>1201</v>
      </c>
      <c r="G937">
        <v>424710</v>
      </c>
      <c r="H937" t="s">
        <v>1202</v>
      </c>
      <c r="I937" t="s">
        <v>1203</v>
      </c>
      <c r="J937" t="s">
        <v>912</v>
      </c>
      <c r="K937" t="s">
        <v>148</v>
      </c>
      <c r="L937">
        <v>77547</v>
      </c>
      <c r="M937" s="3" t="str">
        <f t="shared" si="225"/>
        <v>115. REPACKAGING</v>
      </c>
      <c r="N937" s="3" t="s">
        <v>58</v>
      </c>
      <c r="O937" s="3" t="s">
        <v>1417</v>
      </c>
      <c r="P937">
        <v>9120</v>
      </c>
      <c r="Q937">
        <v>10600</v>
      </c>
      <c r="R937">
        <v>19720</v>
      </c>
      <c r="S937" s="3" t="s">
        <v>1405</v>
      </c>
      <c r="T937" s="3" t="s">
        <v>1405</v>
      </c>
      <c r="U937" s="3" t="s">
        <v>1405</v>
      </c>
      <c r="V937" s="3" t="s">
        <v>1405</v>
      </c>
      <c r="W937" s="3" t="s">
        <v>1405</v>
      </c>
      <c r="X937" s="3" t="s">
        <v>1405</v>
      </c>
      <c r="Y937" s="3" t="s">
        <v>1405</v>
      </c>
      <c r="AE937" s="3" t="s">
        <v>1405</v>
      </c>
      <c r="AR937" s="3" t="s">
        <v>1405</v>
      </c>
      <c r="AS937" s="3" t="s">
        <v>1407</v>
      </c>
      <c r="AT937" s="3" t="s">
        <v>1405</v>
      </c>
      <c r="AV937" s="3" t="s">
        <v>1405</v>
      </c>
      <c r="BD937" s="3" t="s">
        <v>1405</v>
      </c>
      <c r="BK937" s="3" t="s">
        <v>1405</v>
      </c>
      <c r="BU937" s="3" t="str">
        <f t="shared" ref="BU937:CJ953" si="233">IF(S937="Yes", BU$1,"")</f>
        <v/>
      </c>
      <c r="BV937" s="3" t="str">
        <f t="shared" si="233"/>
        <v/>
      </c>
      <c r="BW937" s="3" t="str">
        <f t="shared" si="233"/>
        <v/>
      </c>
      <c r="BX937" s="3" t="str">
        <f t="shared" si="233"/>
        <v/>
      </c>
      <c r="BY937" s="3" t="str">
        <f t="shared" si="233"/>
        <v/>
      </c>
      <c r="BZ937" s="3" t="str">
        <f t="shared" si="233"/>
        <v/>
      </c>
      <c r="CA937" s="3" t="str">
        <f t="shared" si="228"/>
        <v/>
      </c>
      <c r="CB937" s="3" t="str">
        <f t="shared" si="228"/>
        <v/>
      </c>
      <c r="CC937" s="3" t="str">
        <f t="shared" si="228"/>
        <v/>
      </c>
      <c r="CD937" s="3" t="str">
        <f t="shared" si="228"/>
        <v/>
      </c>
      <c r="CE937" s="3" t="str">
        <f t="shared" si="228"/>
        <v/>
      </c>
      <c r="CF937" s="3" t="str">
        <f t="shared" si="228"/>
        <v/>
      </c>
      <c r="CG937" s="3" t="str">
        <f t="shared" si="228"/>
        <v/>
      </c>
      <c r="CH937" s="3" t="str">
        <f t="shared" si="228"/>
        <v/>
      </c>
      <c r="CI937" s="3" t="str">
        <f t="shared" si="228"/>
        <v/>
      </c>
      <c r="CJ937" s="3" t="str">
        <f t="shared" si="228"/>
        <v/>
      </c>
      <c r="CK937" s="3" t="str">
        <f t="shared" ref="CK937:CP979" si="234">IF(AI937="Yes", CK$1,"")</f>
        <v/>
      </c>
      <c r="CL937" s="3" t="str">
        <f t="shared" si="234"/>
        <v/>
      </c>
      <c r="CM937" s="3" t="str">
        <f t="shared" si="234"/>
        <v/>
      </c>
      <c r="CN937" s="3" t="str">
        <f t="shared" si="234"/>
        <v/>
      </c>
      <c r="CO937" s="3" t="str">
        <f t="shared" si="234"/>
        <v/>
      </c>
      <c r="CP937" s="3" t="str">
        <f t="shared" si="234"/>
        <v/>
      </c>
      <c r="CQ937" s="3" t="str">
        <f t="shared" si="232"/>
        <v/>
      </c>
      <c r="CR937" s="3" t="str">
        <f t="shared" si="232"/>
        <v/>
      </c>
      <c r="CS937" s="3" t="str">
        <f t="shared" si="230"/>
        <v/>
      </c>
      <c r="CT937" s="3" t="str">
        <f t="shared" si="230"/>
        <v/>
      </c>
      <c r="CU937" s="3" t="str">
        <f t="shared" si="230"/>
        <v>115. REPACKAGING</v>
      </c>
      <c r="CV937" s="3" t="str">
        <f t="shared" si="227"/>
        <v/>
      </c>
      <c r="CW937" s="3" t="str">
        <f t="shared" si="227"/>
        <v/>
      </c>
      <c r="CX937" s="3" t="str">
        <f t="shared" si="227"/>
        <v/>
      </c>
      <c r="CY937" s="3" t="str">
        <f t="shared" si="231"/>
        <v/>
      </c>
      <c r="CZ937" s="3" t="str">
        <f t="shared" si="231"/>
        <v/>
      </c>
      <c r="DA937" s="3" t="str">
        <f t="shared" si="231"/>
        <v/>
      </c>
      <c r="DB937" s="3" t="str">
        <f t="shared" si="231"/>
        <v/>
      </c>
      <c r="DC937" s="3" t="str">
        <f t="shared" si="231"/>
        <v/>
      </c>
      <c r="DD937" s="3" t="str">
        <f t="shared" si="231"/>
        <v/>
      </c>
      <c r="DE937" s="3" t="str">
        <f t="shared" si="231"/>
        <v/>
      </c>
      <c r="DF937" s="3" t="str">
        <f t="shared" si="231"/>
        <v/>
      </c>
      <c r="DG937" s="3" t="str">
        <f t="shared" si="231"/>
        <v/>
      </c>
      <c r="DH937" s="3" t="str">
        <f t="shared" si="223"/>
        <v/>
      </c>
      <c r="DI937" s="3" t="str">
        <f t="shared" si="223"/>
        <v/>
      </c>
      <c r="DJ937" s="3" t="str">
        <f t="shared" si="223"/>
        <v/>
      </c>
      <c r="DK937" s="3" t="str">
        <f t="shared" si="222"/>
        <v/>
      </c>
      <c r="DL937" s="3" t="str">
        <f t="shared" si="222"/>
        <v/>
      </c>
      <c r="DM937" s="3" t="str">
        <f t="shared" si="222"/>
        <v/>
      </c>
      <c r="DN937" s="3" t="str">
        <f t="shared" si="222"/>
        <v/>
      </c>
      <c r="DO937" s="3" t="str">
        <f t="shared" si="222"/>
        <v/>
      </c>
      <c r="DP937" s="3" t="str">
        <f t="shared" si="222"/>
        <v/>
      </c>
      <c r="DQ937" s="3" t="str">
        <f t="shared" si="229"/>
        <v/>
      </c>
      <c r="DR937" s="3" t="str">
        <f t="shared" si="229"/>
        <v/>
      </c>
      <c r="DS937" s="3" t="str">
        <f t="shared" si="229"/>
        <v/>
      </c>
      <c r="DT937" s="3" t="str">
        <f t="shared" si="224"/>
        <v/>
      </c>
      <c r="DU937" s="3" t="str">
        <f t="shared" si="224"/>
        <v/>
      </c>
      <c r="DV937" s="3" t="str">
        <f t="shared" si="224"/>
        <v/>
      </c>
    </row>
    <row r="938" spans="1:126" ht="45">
      <c r="A938" t="s">
        <v>115</v>
      </c>
      <c r="B938">
        <v>2018</v>
      </c>
      <c r="C938" t="s">
        <v>114</v>
      </c>
      <c r="D938">
        <v>106990</v>
      </c>
      <c r="E938" s="31">
        <v>1318217325277</v>
      </c>
      <c r="F938" t="s">
        <v>1201</v>
      </c>
      <c r="G938">
        <v>424710</v>
      </c>
      <c r="H938" t="s">
        <v>1202</v>
      </c>
      <c r="I938" t="s">
        <v>1203</v>
      </c>
      <c r="J938" t="s">
        <v>912</v>
      </c>
      <c r="K938" t="s">
        <v>148</v>
      </c>
      <c r="L938">
        <v>77547</v>
      </c>
      <c r="M938" s="3" t="str">
        <f t="shared" si="225"/>
        <v>115. REPACKAGING</v>
      </c>
      <c r="N938" s="3" t="s">
        <v>58</v>
      </c>
      <c r="O938" s="3" t="s">
        <v>1417</v>
      </c>
      <c r="P938">
        <v>9090</v>
      </c>
      <c r="Q938">
        <v>10200</v>
      </c>
      <c r="R938">
        <v>19290</v>
      </c>
      <c r="S938" s="3" t="s">
        <v>1405</v>
      </c>
      <c r="T938" s="3" t="s">
        <v>1405</v>
      </c>
      <c r="U938" s="3" t="s">
        <v>1405</v>
      </c>
      <c r="V938" s="3" t="s">
        <v>1405</v>
      </c>
      <c r="W938" s="3" t="s">
        <v>1405</v>
      </c>
      <c r="X938" s="3" t="s">
        <v>1405</v>
      </c>
      <c r="Y938" s="3" t="s">
        <v>1405</v>
      </c>
      <c r="Z938" s="3" t="s">
        <v>1405</v>
      </c>
      <c r="AA938" s="3" t="s">
        <v>1405</v>
      </c>
      <c r="AB938" s="3" t="s">
        <v>1405</v>
      </c>
      <c r="AC938" s="3" t="s">
        <v>1405</v>
      </c>
      <c r="AD938" s="3" t="s">
        <v>1405</v>
      </c>
      <c r="AE938" s="3" t="s">
        <v>1405</v>
      </c>
      <c r="AF938" s="3" t="s">
        <v>1405</v>
      </c>
      <c r="AG938" s="3" t="s">
        <v>1405</v>
      </c>
      <c r="AH938" s="3" t="s">
        <v>1405</v>
      </c>
      <c r="AI938" s="3" t="s">
        <v>1405</v>
      </c>
      <c r="AJ938" s="3" t="s">
        <v>1405</v>
      </c>
      <c r="AK938" s="3" t="s">
        <v>1405</v>
      </c>
      <c r="AL938" s="3" t="s">
        <v>1405</v>
      </c>
      <c r="AM938" s="3" t="s">
        <v>1405</v>
      </c>
      <c r="AN938" s="3" t="s">
        <v>1405</v>
      </c>
      <c r="AO938" s="3" t="s">
        <v>1405</v>
      </c>
      <c r="AP938" s="3" t="s">
        <v>1405</v>
      </c>
      <c r="AQ938" s="3" t="s">
        <v>1405</v>
      </c>
      <c r="AR938" s="3" t="s">
        <v>1405</v>
      </c>
      <c r="AS938" s="3" t="s">
        <v>1407</v>
      </c>
      <c r="AT938" s="3" t="s">
        <v>1405</v>
      </c>
      <c r="AU938" s="3" t="s">
        <v>1405</v>
      </c>
      <c r="AV938" s="3" t="s">
        <v>1405</v>
      </c>
      <c r="AW938" s="3" t="s">
        <v>1405</v>
      </c>
      <c r="AX938" s="3" t="s">
        <v>1405</v>
      </c>
      <c r="AY938" s="3" t="s">
        <v>1405</v>
      </c>
      <c r="AZ938" s="3" t="s">
        <v>1405</v>
      </c>
      <c r="BA938" s="3" t="s">
        <v>1405</v>
      </c>
      <c r="BB938" s="3" t="s">
        <v>1405</v>
      </c>
      <c r="BC938" s="3" t="s">
        <v>1405</v>
      </c>
      <c r="BD938" s="3" t="s">
        <v>1405</v>
      </c>
      <c r="BE938" s="3" t="s">
        <v>1405</v>
      </c>
      <c r="BF938" s="3" t="s">
        <v>1405</v>
      </c>
      <c r="BG938" s="3" t="s">
        <v>1405</v>
      </c>
      <c r="BH938" s="3" t="s">
        <v>1405</v>
      </c>
      <c r="BI938" s="3" t="s">
        <v>1405</v>
      </c>
      <c r="BJ938" s="3" t="s">
        <v>1405</v>
      </c>
      <c r="BK938" s="3" t="s">
        <v>1405</v>
      </c>
      <c r="BL938" s="3" t="s">
        <v>1405</v>
      </c>
      <c r="BM938" s="3" t="s">
        <v>1405</v>
      </c>
      <c r="BN938" s="3" t="s">
        <v>1405</v>
      </c>
      <c r="BO938" s="3" t="s">
        <v>1405</v>
      </c>
      <c r="BP938" s="3" t="s">
        <v>1405</v>
      </c>
      <c r="BQ938" s="3" t="s">
        <v>1405</v>
      </c>
      <c r="BR938" s="3" t="s">
        <v>1405</v>
      </c>
      <c r="BS938" s="3" t="s">
        <v>1405</v>
      </c>
      <c r="BT938" s="3" t="s">
        <v>1405</v>
      </c>
      <c r="BU938" s="3" t="str">
        <f t="shared" si="233"/>
        <v/>
      </c>
      <c r="BV938" s="3" t="str">
        <f t="shared" si="233"/>
        <v/>
      </c>
      <c r="BW938" s="3" t="str">
        <f t="shared" si="233"/>
        <v/>
      </c>
      <c r="BX938" s="3" t="str">
        <f t="shared" si="233"/>
        <v/>
      </c>
      <c r="BY938" s="3" t="str">
        <f t="shared" si="233"/>
        <v/>
      </c>
      <c r="BZ938" s="3" t="str">
        <f t="shared" si="233"/>
        <v/>
      </c>
      <c r="CA938" s="3" t="str">
        <f t="shared" si="233"/>
        <v/>
      </c>
      <c r="CB938" s="3" t="str">
        <f t="shared" si="233"/>
        <v/>
      </c>
      <c r="CC938" s="3" t="str">
        <f t="shared" si="233"/>
        <v/>
      </c>
      <c r="CD938" s="3" t="str">
        <f t="shared" si="233"/>
        <v/>
      </c>
      <c r="CE938" s="3" t="str">
        <f t="shared" si="233"/>
        <v/>
      </c>
      <c r="CF938" s="3" t="str">
        <f t="shared" si="233"/>
        <v/>
      </c>
      <c r="CG938" s="3" t="str">
        <f t="shared" si="233"/>
        <v/>
      </c>
      <c r="CH938" s="3" t="str">
        <f t="shared" si="233"/>
        <v/>
      </c>
      <c r="CI938" s="3" t="str">
        <f t="shared" si="233"/>
        <v/>
      </c>
      <c r="CJ938" s="3" t="str">
        <f t="shared" si="233"/>
        <v/>
      </c>
      <c r="CK938" s="3" t="str">
        <f t="shared" si="234"/>
        <v/>
      </c>
      <c r="CL938" s="3" t="str">
        <f t="shared" si="234"/>
        <v/>
      </c>
      <c r="CM938" s="3" t="str">
        <f t="shared" si="234"/>
        <v/>
      </c>
      <c r="CN938" s="3" t="str">
        <f t="shared" si="234"/>
        <v/>
      </c>
      <c r="CO938" s="3" t="str">
        <f t="shared" si="234"/>
        <v/>
      </c>
      <c r="CP938" s="3" t="str">
        <f t="shared" si="234"/>
        <v/>
      </c>
      <c r="CQ938" s="3" t="str">
        <f t="shared" si="232"/>
        <v/>
      </c>
      <c r="CR938" s="3" t="str">
        <f t="shared" si="232"/>
        <v/>
      </c>
      <c r="CS938" s="3" t="str">
        <f t="shared" si="230"/>
        <v/>
      </c>
      <c r="CT938" s="3" t="str">
        <f t="shared" si="230"/>
        <v/>
      </c>
      <c r="CU938" s="3" t="str">
        <f t="shared" si="230"/>
        <v>115. REPACKAGING</v>
      </c>
      <c r="CV938" s="3" t="str">
        <f t="shared" si="227"/>
        <v/>
      </c>
      <c r="CW938" s="3" t="str">
        <f t="shared" si="227"/>
        <v/>
      </c>
      <c r="CX938" s="3" t="str">
        <f t="shared" si="227"/>
        <v/>
      </c>
      <c r="CY938" s="3" t="str">
        <f t="shared" si="231"/>
        <v/>
      </c>
      <c r="CZ938" s="3" t="str">
        <f t="shared" si="231"/>
        <v/>
      </c>
      <c r="DA938" s="3" t="str">
        <f t="shared" si="231"/>
        <v/>
      </c>
      <c r="DB938" s="3" t="str">
        <f t="shared" si="231"/>
        <v/>
      </c>
      <c r="DC938" s="3" t="str">
        <f t="shared" si="231"/>
        <v/>
      </c>
      <c r="DD938" s="3" t="str">
        <f t="shared" si="231"/>
        <v/>
      </c>
      <c r="DE938" s="3" t="str">
        <f t="shared" si="231"/>
        <v/>
      </c>
      <c r="DF938" s="3" t="str">
        <f t="shared" si="231"/>
        <v/>
      </c>
      <c r="DG938" s="3" t="str">
        <f t="shared" si="231"/>
        <v/>
      </c>
      <c r="DH938" s="3" t="str">
        <f t="shared" si="223"/>
        <v/>
      </c>
      <c r="DI938" s="3" t="str">
        <f t="shared" si="223"/>
        <v/>
      </c>
      <c r="DJ938" s="3" t="str">
        <f t="shared" si="223"/>
        <v/>
      </c>
      <c r="DK938" s="3" t="str">
        <f t="shared" si="222"/>
        <v/>
      </c>
      <c r="DL938" s="3" t="str">
        <f t="shared" si="222"/>
        <v/>
      </c>
      <c r="DM938" s="3" t="str">
        <f t="shared" si="222"/>
        <v/>
      </c>
      <c r="DN938" s="3" t="str">
        <f t="shared" si="222"/>
        <v/>
      </c>
      <c r="DO938" s="3" t="str">
        <f t="shared" si="222"/>
        <v/>
      </c>
      <c r="DP938" s="3" t="str">
        <f t="shared" si="222"/>
        <v/>
      </c>
      <c r="DQ938" s="3" t="str">
        <f t="shared" si="229"/>
        <v/>
      </c>
      <c r="DR938" s="3" t="str">
        <f t="shared" si="229"/>
        <v/>
      </c>
      <c r="DS938" s="3" t="str">
        <f t="shared" si="229"/>
        <v/>
      </c>
      <c r="DT938" s="3" t="str">
        <f t="shared" si="224"/>
        <v/>
      </c>
      <c r="DU938" s="3" t="str">
        <f t="shared" si="224"/>
        <v/>
      </c>
      <c r="DV938" s="3" t="str">
        <f t="shared" si="224"/>
        <v/>
      </c>
    </row>
    <row r="939" spans="1:126" ht="45">
      <c r="A939" t="s">
        <v>115</v>
      </c>
      <c r="B939">
        <v>2019</v>
      </c>
      <c r="C939" t="s">
        <v>114</v>
      </c>
      <c r="D939">
        <v>106990</v>
      </c>
      <c r="E939" s="31">
        <v>1319218417792</v>
      </c>
      <c r="F939" t="s">
        <v>1201</v>
      </c>
      <c r="G939">
        <v>424710</v>
      </c>
      <c r="H939" t="s">
        <v>1202</v>
      </c>
      <c r="I939" t="s">
        <v>1203</v>
      </c>
      <c r="J939" t="s">
        <v>912</v>
      </c>
      <c r="K939" t="s">
        <v>148</v>
      </c>
      <c r="L939">
        <v>77547</v>
      </c>
      <c r="M939" s="3" t="str">
        <f t="shared" si="225"/>
        <v>115. REPACKAGING</v>
      </c>
      <c r="N939" s="3" t="s">
        <v>58</v>
      </c>
      <c r="O939" s="3" t="s">
        <v>1417</v>
      </c>
      <c r="P939">
        <v>9260</v>
      </c>
      <c r="Q939">
        <v>7312</v>
      </c>
      <c r="R939">
        <v>16572</v>
      </c>
      <c r="S939" s="3" t="s">
        <v>1405</v>
      </c>
      <c r="T939" s="3" t="s">
        <v>1405</v>
      </c>
      <c r="U939" s="3" t="s">
        <v>1405</v>
      </c>
      <c r="V939" s="3" t="s">
        <v>1405</v>
      </c>
      <c r="W939" s="3" t="s">
        <v>1405</v>
      </c>
      <c r="X939" s="3" t="s">
        <v>1405</v>
      </c>
      <c r="Y939" s="3" t="s">
        <v>1405</v>
      </c>
      <c r="Z939" s="3" t="s">
        <v>1405</v>
      </c>
      <c r="AA939" s="3" t="s">
        <v>1405</v>
      </c>
      <c r="AB939" s="3" t="s">
        <v>1405</v>
      </c>
      <c r="AC939" s="3" t="s">
        <v>1405</v>
      </c>
      <c r="AD939" s="3" t="s">
        <v>1405</v>
      </c>
      <c r="AE939" s="3" t="s">
        <v>1405</v>
      </c>
      <c r="AF939" s="3" t="s">
        <v>1405</v>
      </c>
      <c r="AG939" s="3" t="s">
        <v>1405</v>
      </c>
      <c r="AH939" s="3" t="s">
        <v>1405</v>
      </c>
      <c r="AI939" s="3" t="s">
        <v>1405</v>
      </c>
      <c r="AJ939" s="3" t="s">
        <v>1405</v>
      </c>
      <c r="AK939" s="3" t="s">
        <v>1405</v>
      </c>
      <c r="AL939" s="3" t="s">
        <v>1405</v>
      </c>
      <c r="AM939" s="3" t="s">
        <v>1405</v>
      </c>
      <c r="AN939" s="3" t="s">
        <v>1405</v>
      </c>
      <c r="AO939" s="3" t="s">
        <v>1405</v>
      </c>
      <c r="AP939" s="3" t="s">
        <v>1405</v>
      </c>
      <c r="AQ939" s="3" t="s">
        <v>1405</v>
      </c>
      <c r="AR939" s="3" t="s">
        <v>1405</v>
      </c>
      <c r="AS939" s="3" t="s">
        <v>1407</v>
      </c>
      <c r="AT939" s="3" t="s">
        <v>1405</v>
      </c>
      <c r="AU939" s="3" t="s">
        <v>1405</v>
      </c>
      <c r="AV939" s="3" t="s">
        <v>1405</v>
      </c>
      <c r="AW939" s="3" t="s">
        <v>1405</v>
      </c>
      <c r="AX939" s="3" t="s">
        <v>1405</v>
      </c>
      <c r="AY939" s="3" t="s">
        <v>1405</v>
      </c>
      <c r="AZ939" s="3" t="s">
        <v>1405</v>
      </c>
      <c r="BA939" s="3" t="s">
        <v>1405</v>
      </c>
      <c r="BB939" s="3" t="s">
        <v>1405</v>
      </c>
      <c r="BC939" s="3" t="s">
        <v>1405</v>
      </c>
      <c r="BD939" s="3" t="s">
        <v>1405</v>
      </c>
      <c r="BE939" s="3" t="s">
        <v>1405</v>
      </c>
      <c r="BF939" s="3" t="s">
        <v>1405</v>
      </c>
      <c r="BG939" s="3" t="s">
        <v>1405</v>
      </c>
      <c r="BH939" s="3" t="s">
        <v>1405</v>
      </c>
      <c r="BI939" s="3" t="s">
        <v>1405</v>
      </c>
      <c r="BJ939" s="3" t="s">
        <v>1405</v>
      </c>
      <c r="BK939" s="3" t="s">
        <v>1405</v>
      </c>
      <c r="BL939" s="3" t="s">
        <v>1405</v>
      </c>
      <c r="BM939" s="3" t="s">
        <v>1405</v>
      </c>
      <c r="BN939" s="3" t="s">
        <v>1405</v>
      </c>
      <c r="BO939" s="3" t="s">
        <v>1405</v>
      </c>
      <c r="BP939" s="3" t="s">
        <v>1405</v>
      </c>
      <c r="BQ939" s="3" t="s">
        <v>1405</v>
      </c>
      <c r="BR939" s="3" t="s">
        <v>1405</v>
      </c>
      <c r="BS939" s="3" t="s">
        <v>1405</v>
      </c>
      <c r="BT939" s="3" t="s">
        <v>1405</v>
      </c>
      <c r="BU939" s="3" t="str">
        <f t="shared" si="233"/>
        <v/>
      </c>
      <c r="BV939" s="3" t="str">
        <f t="shared" si="233"/>
        <v/>
      </c>
      <c r="BW939" s="3" t="str">
        <f t="shared" si="233"/>
        <v/>
      </c>
      <c r="BX939" s="3" t="str">
        <f t="shared" si="233"/>
        <v/>
      </c>
      <c r="BY939" s="3" t="str">
        <f t="shared" si="233"/>
        <v/>
      </c>
      <c r="BZ939" s="3" t="str">
        <f t="shared" si="233"/>
        <v/>
      </c>
      <c r="CA939" s="3" t="str">
        <f t="shared" si="233"/>
        <v/>
      </c>
      <c r="CB939" s="3" t="str">
        <f t="shared" si="233"/>
        <v/>
      </c>
      <c r="CC939" s="3" t="str">
        <f t="shared" si="233"/>
        <v/>
      </c>
      <c r="CD939" s="3" t="str">
        <f t="shared" si="233"/>
        <v/>
      </c>
      <c r="CE939" s="3" t="str">
        <f t="shared" si="233"/>
        <v/>
      </c>
      <c r="CF939" s="3" t="str">
        <f t="shared" si="233"/>
        <v/>
      </c>
      <c r="CG939" s="3" t="str">
        <f t="shared" si="233"/>
        <v/>
      </c>
      <c r="CH939" s="3" t="str">
        <f t="shared" si="233"/>
        <v/>
      </c>
      <c r="CI939" s="3" t="str">
        <f t="shared" si="233"/>
        <v/>
      </c>
      <c r="CJ939" s="3" t="str">
        <f t="shared" si="233"/>
        <v/>
      </c>
      <c r="CK939" s="3" t="str">
        <f t="shared" si="234"/>
        <v/>
      </c>
      <c r="CL939" s="3" t="str">
        <f t="shared" si="234"/>
        <v/>
      </c>
      <c r="CM939" s="3" t="str">
        <f t="shared" si="234"/>
        <v/>
      </c>
      <c r="CN939" s="3" t="str">
        <f t="shared" si="234"/>
        <v/>
      </c>
      <c r="CO939" s="3" t="str">
        <f t="shared" si="234"/>
        <v/>
      </c>
      <c r="CP939" s="3" t="str">
        <f t="shared" si="234"/>
        <v/>
      </c>
      <c r="CQ939" s="3" t="str">
        <f t="shared" si="232"/>
        <v/>
      </c>
      <c r="CR939" s="3" t="str">
        <f t="shared" si="232"/>
        <v/>
      </c>
      <c r="CS939" s="3" t="str">
        <f t="shared" si="230"/>
        <v/>
      </c>
      <c r="CT939" s="3" t="str">
        <f t="shared" si="230"/>
        <v/>
      </c>
      <c r="CU939" s="3" t="str">
        <f t="shared" si="230"/>
        <v>115. REPACKAGING</v>
      </c>
      <c r="CV939" s="3" t="str">
        <f t="shared" si="227"/>
        <v/>
      </c>
      <c r="CW939" s="3" t="str">
        <f t="shared" si="227"/>
        <v/>
      </c>
      <c r="CX939" s="3" t="str">
        <f t="shared" si="227"/>
        <v/>
      </c>
      <c r="CY939" s="3" t="str">
        <f t="shared" si="231"/>
        <v/>
      </c>
      <c r="CZ939" s="3" t="str">
        <f t="shared" si="231"/>
        <v/>
      </c>
      <c r="DA939" s="3" t="str">
        <f t="shared" si="231"/>
        <v/>
      </c>
      <c r="DB939" s="3" t="str">
        <f t="shared" si="231"/>
        <v/>
      </c>
      <c r="DC939" s="3" t="str">
        <f t="shared" si="231"/>
        <v/>
      </c>
      <c r="DD939" s="3" t="str">
        <f t="shared" si="231"/>
        <v/>
      </c>
      <c r="DE939" s="3" t="str">
        <f t="shared" si="231"/>
        <v/>
      </c>
      <c r="DF939" s="3" t="str">
        <f t="shared" si="231"/>
        <v/>
      </c>
      <c r="DG939" s="3" t="str">
        <f t="shared" si="231"/>
        <v/>
      </c>
      <c r="DH939" s="3" t="str">
        <f t="shared" si="223"/>
        <v/>
      </c>
      <c r="DI939" s="3" t="str">
        <f t="shared" si="223"/>
        <v/>
      </c>
      <c r="DJ939" s="3" t="str">
        <f t="shared" si="223"/>
        <v/>
      </c>
      <c r="DK939" s="3" t="str">
        <f t="shared" si="222"/>
        <v/>
      </c>
      <c r="DL939" s="3" t="str">
        <f t="shared" si="222"/>
        <v/>
      </c>
      <c r="DM939" s="3" t="str">
        <f t="shared" si="222"/>
        <v/>
      </c>
      <c r="DN939" s="3" t="str">
        <f t="shared" si="222"/>
        <v/>
      </c>
      <c r="DO939" s="3" t="str">
        <f t="shared" si="222"/>
        <v/>
      </c>
      <c r="DP939" s="3" t="str">
        <f t="shared" si="222"/>
        <v/>
      </c>
      <c r="DQ939" s="3" t="str">
        <f t="shared" si="229"/>
        <v/>
      </c>
      <c r="DR939" s="3" t="str">
        <f t="shared" si="229"/>
        <v/>
      </c>
      <c r="DS939" s="3" t="str">
        <f t="shared" si="229"/>
        <v/>
      </c>
      <c r="DT939" s="3" t="str">
        <f t="shared" si="224"/>
        <v/>
      </c>
      <c r="DU939" s="3" t="str">
        <f t="shared" si="224"/>
        <v/>
      </c>
      <c r="DV939" s="3" t="str">
        <f t="shared" si="224"/>
        <v/>
      </c>
    </row>
    <row r="940" spans="1:126" ht="45">
      <c r="A940" t="s">
        <v>115</v>
      </c>
      <c r="B940">
        <v>2020</v>
      </c>
      <c r="C940" t="s">
        <v>114</v>
      </c>
      <c r="D940">
        <v>106990</v>
      </c>
      <c r="E940" s="31">
        <v>1320219391859</v>
      </c>
      <c r="F940" t="s">
        <v>1201</v>
      </c>
      <c r="G940">
        <v>424710</v>
      </c>
      <c r="H940" t="s">
        <v>1202</v>
      </c>
      <c r="I940" t="s">
        <v>1203</v>
      </c>
      <c r="J940" t="s">
        <v>912</v>
      </c>
      <c r="K940" t="s">
        <v>148</v>
      </c>
      <c r="L940">
        <v>77547</v>
      </c>
      <c r="M940" s="3" t="str">
        <f t="shared" si="225"/>
        <v>89. PRODUCE THE CHEMICAL, 93. AS A BYPRODUCT</v>
      </c>
      <c r="N940" s="3" t="s">
        <v>58</v>
      </c>
      <c r="O940" s="3" t="s">
        <v>1417</v>
      </c>
      <c r="P940">
        <v>8769</v>
      </c>
      <c r="Q940">
        <v>4342.8999999999996</v>
      </c>
      <c r="R940">
        <v>13111.9</v>
      </c>
      <c r="S940" s="3" t="s">
        <v>1407</v>
      </c>
      <c r="T940" s="3" t="s">
        <v>1405</v>
      </c>
      <c r="U940" s="3" t="s">
        <v>1405</v>
      </c>
      <c r="V940" s="3" t="s">
        <v>1405</v>
      </c>
      <c r="W940" s="3" t="s">
        <v>1407</v>
      </c>
      <c r="X940" s="3" t="s">
        <v>1405</v>
      </c>
      <c r="Y940" s="3" t="s">
        <v>1405</v>
      </c>
      <c r="Z940" s="3" t="s">
        <v>1405</v>
      </c>
      <c r="AA940" s="3" t="s">
        <v>1405</v>
      </c>
      <c r="AB940" s="3" t="s">
        <v>1405</v>
      </c>
      <c r="AC940" s="3" t="s">
        <v>1405</v>
      </c>
      <c r="AD940" s="3" t="s">
        <v>1405</v>
      </c>
      <c r="AE940" s="3" t="s">
        <v>1405</v>
      </c>
      <c r="AF940" s="3" t="s">
        <v>1405</v>
      </c>
      <c r="AG940" s="3" t="s">
        <v>1405</v>
      </c>
      <c r="AH940" s="3" t="s">
        <v>1405</v>
      </c>
      <c r="AI940" s="3" t="s">
        <v>1405</v>
      </c>
      <c r="AJ940" s="3" t="s">
        <v>1405</v>
      </c>
      <c r="AK940" s="3" t="s">
        <v>1405</v>
      </c>
      <c r="AL940" s="3" t="s">
        <v>1405</v>
      </c>
      <c r="AM940" s="3" t="s">
        <v>1405</v>
      </c>
      <c r="AN940" s="3" t="s">
        <v>1405</v>
      </c>
      <c r="AO940" s="3" t="s">
        <v>1405</v>
      </c>
      <c r="AP940" s="3" t="s">
        <v>1405</v>
      </c>
      <c r="AQ940" s="3" t="s">
        <v>1405</v>
      </c>
      <c r="AR940" s="3" t="s">
        <v>1405</v>
      </c>
      <c r="AS940" s="3" t="s">
        <v>1405</v>
      </c>
      <c r="AT940" s="3" t="s">
        <v>1405</v>
      </c>
      <c r="AU940" s="3" t="s">
        <v>1405</v>
      </c>
      <c r="AV940" s="3" t="s">
        <v>1405</v>
      </c>
      <c r="AW940" s="3" t="s">
        <v>1405</v>
      </c>
      <c r="AX940" s="3" t="s">
        <v>1405</v>
      </c>
      <c r="AY940" s="3" t="s">
        <v>1405</v>
      </c>
      <c r="AZ940" s="3" t="s">
        <v>1405</v>
      </c>
      <c r="BA940" s="3" t="s">
        <v>1405</v>
      </c>
      <c r="BB940" s="3" t="s">
        <v>1405</v>
      </c>
      <c r="BC940" s="3" t="s">
        <v>1405</v>
      </c>
      <c r="BD940" s="3" t="s">
        <v>1405</v>
      </c>
      <c r="BE940" s="3" t="s">
        <v>1405</v>
      </c>
      <c r="BF940" s="3" t="s">
        <v>1405</v>
      </c>
      <c r="BG940" s="3" t="s">
        <v>1405</v>
      </c>
      <c r="BH940" s="3" t="s">
        <v>1405</v>
      </c>
      <c r="BI940" s="3" t="s">
        <v>1405</v>
      </c>
      <c r="BJ940" s="3" t="s">
        <v>1405</v>
      </c>
      <c r="BK940" s="3" t="s">
        <v>1405</v>
      </c>
      <c r="BL940" s="3" t="s">
        <v>1405</v>
      </c>
      <c r="BM940" s="3" t="s">
        <v>1405</v>
      </c>
      <c r="BN940" s="3" t="s">
        <v>1405</v>
      </c>
      <c r="BO940" s="3" t="s">
        <v>1405</v>
      </c>
      <c r="BP940" s="3" t="s">
        <v>1405</v>
      </c>
      <c r="BQ940" s="3" t="s">
        <v>1405</v>
      </c>
      <c r="BR940" s="3" t="s">
        <v>1405</v>
      </c>
      <c r="BS940" s="3" t="s">
        <v>1405</v>
      </c>
      <c r="BT940" s="3" t="s">
        <v>1405</v>
      </c>
      <c r="BU940" s="3" t="str">
        <f t="shared" si="233"/>
        <v>89. PRODUCE THE CHEMICAL</v>
      </c>
      <c r="BV940" s="3" t="str">
        <f t="shared" si="233"/>
        <v/>
      </c>
      <c r="BW940" s="3" t="str">
        <f t="shared" si="233"/>
        <v/>
      </c>
      <c r="BX940" s="3" t="str">
        <f t="shared" si="233"/>
        <v/>
      </c>
      <c r="BY940" s="3" t="str">
        <f t="shared" si="233"/>
        <v>93. AS A BYPRODUCT</v>
      </c>
      <c r="BZ940" s="3" t="str">
        <f t="shared" si="233"/>
        <v/>
      </c>
      <c r="CA940" s="3" t="str">
        <f t="shared" si="233"/>
        <v/>
      </c>
      <c r="CB940" s="3" t="str">
        <f t="shared" si="233"/>
        <v/>
      </c>
      <c r="CC940" s="3" t="str">
        <f t="shared" si="233"/>
        <v/>
      </c>
      <c r="CD940" s="3" t="str">
        <f t="shared" si="233"/>
        <v/>
      </c>
      <c r="CE940" s="3" t="str">
        <f t="shared" si="233"/>
        <v/>
      </c>
      <c r="CF940" s="3" t="str">
        <f t="shared" si="233"/>
        <v/>
      </c>
      <c r="CG940" s="3" t="str">
        <f t="shared" si="233"/>
        <v/>
      </c>
      <c r="CH940" s="3" t="str">
        <f t="shared" si="233"/>
        <v/>
      </c>
      <c r="CI940" s="3" t="str">
        <f t="shared" si="233"/>
        <v/>
      </c>
      <c r="CJ940" s="3" t="str">
        <f t="shared" si="233"/>
        <v/>
      </c>
      <c r="CK940" s="3" t="str">
        <f t="shared" si="234"/>
        <v/>
      </c>
      <c r="CL940" s="3" t="str">
        <f t="shared" si="234"/>
        <v/>
      </c>
      <c r="CM940" s="3" t="str">
        <f t="shared" si="234"/>
        <v/>
      </c>
      <c r="CN940" s="3" t="str">
        <f t="shared" si="234"/>
        <v/>
      </c>
      <c r="CO940" s="3" t="str">
        <f t="shared" si="234"/>
        <v/>
      </c>
      <c r="CP940" s="3" t="str">
        <f t="shared" si="234"/>
        <v/>
      </c>
      <c r="CQ940" s="3" t="str">
        <f t="shared" si="232"/>
        <v/>
      </c>
      <c r="CR940" s="3" t="str">
        <f t="shared" si="232"/>
        <v/>
      </c>
      <c r="CS940" s="3" t="str">
        <f t="shared" si="230"/>
        <v/>
      </c>
      <c r="CT940" s="3" t="str">
        <f t="shared" si="230"/>
        <v/>
      </c>
      <c r="CU940" s="3" t="str">
        <f t="shared" si="230"/>
        <v/>
      </c>
      <c r="CV940" s="3" t="str">
        <f t="shared" si="227"/>
        <v/>
      </c>
      <c r="CW940" s="3" t="str">
        <f t="shared" si="227"/>
        <v/>
      </c>
      <c r="CX940" s="3" t="str">
        <f t="shared" si="227"/>
        <v/>
      </c>
      <c r="CY940" s="3" t="str">
        <f t="shared" si="231"/>
        <v/>
      </c>
      <c r="CZ940" s="3" t="str">
        <f t="shared" si="231"/>
        <v/>
      </c>
      <c r="DA940" s="3" t="str">
        <f t="shared" si="231"/>
        <v/>
      </c>
      <c r="DB940" s="3" t="str">
        <f t="shared" si="231"/>
        <v/>
      </c>
      <c r="DC940" s="3" t="str">
        <f t="shared" si="231"/>
        <v/>
      </c>
      <c r="DD940" s="3" t="str">
        <f t="shared" si="231"/>
        <v/>
      </c>
      <c r="DE940" s="3" t="str">
        <f t="shared" si="231"/>
        <v/>
      </c>
      <c r="DF940" s="3" t="str">
        <f t="shared" si="231"/>
        <v/>
      </c>
      <c r="DG940" s="3" t="str">
        <f t="shared" si="231"/>
        <v/>
      </c>
      <c r="DH940" s="3" t="str">
        <f t="shared" si="223"/>
        <v/>
      </c>
      <c r="DI940" s="3" t="str">
        <f t="shared" si="223"/>
        <v/>
      </c>
      <c r="DJ940" s="3" t="str">
        <f t="shared" si="223"/>
        <v/>
      </c>
      <c r="DK940" s="3" t="str">
        <f t="shared" si="222"/>
        <v/>
      </c>
      <c r="DL940" s="3" t="str">
        <f t="shared" si="222"/>
        <v/>
      </c>
      <c r="DM940" s="3" t="str">
        <f t="shared" si="222"/>
        <v/>
      </c>
      <c r="DN940" s="3" t="str">
        <f t="shared" si="222"/>
        <v/>
      </c>
      <c r="DO940" s="3" t="str">
        <f t="shared" si="222"/>
        <v/>
      </c>
      <c r="DP940" s="3" t="str">
        <f t="shared" si="222"/>
        <v/>
      </c>
      <c r="DQ940" s="3" t="str">
        <f t="shared" si="229"/>
        <v/>
      </c>
      <c r="DR940" s="3" t="str">
        <f t="shared" si="229"/>
        <v/>
      </c>
      <c r="DS940" s="3" t="str">
        <f t="shared" si="229"/>
        <v/>
      </c>
      <c r="DT940" s="3" t="str">
        <f t="shared" si="224"/>
        <v/>
      </c>
      <c r="DU940" s="3" t="str">
        <f t="shared" si="224"/>
        <v/>
      </c>
      <c r="DV940" s="3" t="str">
        <f t="shared" si="224"/>
        <v/>
      </c>
    </row>
    <row r="941" spans="1:126" ht="45">
      <c r="A941" t="s">
        <v>115</v>
      </c>
      <c r="B941">
        <v>2021</v>
      </c>
      <c r="C941" t="s">
        <v>114</v>
      </c>
      <c r="D941">
        <v>106990</v>
      </c>
      <c r="E941" s="31">
        <v>1321220544605</v>
      </c>
      <c r="F941" t="s">
        <v>1201</v>
      </c>
      <c r="G941">
        <v>424710</v>
      </c>
      <c r="H941" t="s">
        <v>1202</v>
      </c>
      <c r="I941" t="s">
        <v>1203</v>
      </c>
      <c r="J941" t="s">
        <v>912</v>
      </c>
      <c r="K941" t="s">
        <v>148</v>
      </c>
      <c r="L941">
        <v>77547</v>
      </c>
      <c r="M941" s="3" t="str">
        <f t="shared" si="225"/>
        <v>115. REPACKAGING</v>
      </c>
      <c r="N941" s="3" t="s">
        <v>58</v>
      </c>
      <c r="O941" s="3" t="s">
        <v>1417</v>
      </c>
      <c r="P941">
        <v>8769</v>
      </c>
      <c r="Q941">
        <v>4343</v>
      </c>
      <c r="R941">
        <v>13112</v>
      </c>
      <c r="S941" s="3" t="s">
        <v>1405</v>
      </c>
      <c r="T941" s="3" t="s">
        <v>1405</v>
      </c>
      <c r="U941" s="3" t="s">
        <v>1405</v>
      </c>
      <c r="V941" s="3" t="s">
        <v>1405</v>
      </c>
      <c r="W941" s="3" t="s">
        <v>1405</v>
      </c>
      <c r="X941" s="3" t="s">
        <v>1405</v>
      </c>
      <c r="Y941" s="3" t="s">
        <v>1405</v>
      </c>
      <c r="Z941" s="3" t="s">
        <v>1405</v>
      </c>
      <c r="AA941" s="3" t="s">
        <v>1405</v>
      </c>
      <c r="AB941" s="3" t="s">
        <v>1405</v>
      </c>
      <c r="AC941" s="3" t="s">
        <v>1405</v>
      </c>
      <c r="AD941" s="3" t="s">
        <v>1405</v>
      </c>
      <c r="AE941" s="3" t="s">
        <v>1405</v>
      </c>
      <c r="AF941" s="3" t="s">
        <v>1405</v>
      </c>
      <c r="AG941" s="3" t="s">
        <v>1405</v>
      </c>
      <c r="AH941" s="3" t="s">
        <v>1405</v>
      </c>
      <c r="AI941" s="3" t="s">
        <v>1405</v>
      </c>
      <c r="AJ941" s="3" t="s">
        <v>1405</v>
      </c>
      <c r="AK941" s="3" t="s">
        <v>1405</v>
      </c>
      <c r="AL941" s="3" t="s">
        <v>1405</v>
      </c>
      <c r="AM941" s="3" t="s">
        <v>1405</v>
      </c>
      <c r="AN941" s="3" t="s">
        <v>1405</v>
      </c>
      <c r="AO941" s="3" t="s">
        <v>1405</v>
      </c>
      <c r="AP941" s="3" t="s">
        <v>1405</v>
      </c>
      <c r="AQ941" s="3" t="s">
        <v>1405</v>
      </c>
      <c r="AR941" s="3" t="s">
        <v>1405</v>
      </c>
      <c r="AS941" s="3" t="s">
        <v>1407</v>
      </c>
      <c r="AT941" s="3" t="s">
        <v>1405</v>
      </c>
      <c r="AU941" s="3" t="s">
        <v>1405</v>
      </c>
      <c r="AV941" s="3" t="s">
        <v>1405</v>
      </c>
      <c r="AW941" s="3" t="s">
        <v>1405</v>
      </c>
      <c r="AX941" s="3" t="s">
        <v>1405</v>
      </c>
      <c r="AY941" s="3" t="s">
        <v>1405</v>
      </c>
      <c r="AZ941" s="3" t="s">
        <v>1405</v>
      </c>
      <c r="BA941" s="3" t="s">
        <v>1405</v>
      </c>
      <c r="BB941" s="3" t="s">
        <v>1405</v>
      </c>
      <c r="BC941" s="3" t="s">
        <v>1405</v>
      </c>
      <c r="BD941" s="3" t="s">
        <v>1405</v>
      </c>
      <c r="BE941" s="3" t="s">
        <v>1405</v>
      </c>
      <c r="BF941" s="3" t="s">
        <v>1405</v>
      </c>
      <c r="BG941" s="3" t="s">
        <v>1405</v>
      </c>
      <c r="BH941" s="3" t="s">
        <v>1405</v>
      </c>
      <c r="BI941" s="3" t="s">
        <v>1405</v>
      </c>
      <c r="BJ941" s="3" t="s">
        <v>1405</v>
      </c>
      <c r="BK941" s="3" t="s">
        <v>1405</v>
      </c>
      <c r="BL941" s="3" t="s">
        <v>1405</v>
      </c>
      <c r="BM941" s="3" t="s">
        <v>1405</v>
      </c>
      <c r="BN941" s="3" t="s">
        <v>1405</v>
      </c>
      <c r="BO941" s="3" t="s">
        <v>1405</v>
      </c>
      <c r="BP941" s="3" t="s">
        <v>1405</v>
      </c>
      <c r="BQ941" s="3" t="s">
        <v>1405</v>
      </c>
      <c r="BR941" s="3" t="s">
        <v>1405</v>
      </c>
      <c r="BS941" s="3" t="s">
        <v>1405</v>
      </c>
      <c r="BT941" s="3" t="s">
        <v>1405</v>
      </c>
      <c r="BU941" s="3" t="str">
        <f t="shared" si="233"/>
        <v/>
      </c>
      <c r="BV941" s="3" t="str">
        <f t="shared" si="233"/>
        <v/>
      </c>
      <c r="BW941" s="3" t="str">
        <f t="shared" si="233"/>
        <v/>
      </c>
      <c r="BX941" s="3" t="str">
        <f t="shared" si="233"/>
        <v/>
      </c>
      <c r="BY941" s="3" t="str">
        <f t="shared" si="233"/>
        <v/>
      </c>
      <c r="BZ941" s="3" t="str">
        <f t="shared" si="233"/>
        <v/>
      </c>
      <c r="CA941" s="3" t="str">
        <f t="shared" si="233"/>
        <v/>
      </c>
      <c r="CB941" s="3" t="str">
        <f t="shared" si="233"/>
        <v/>
      </c>
      <c r="CC941" s="3" t="str">
        <f t="shared" si="233"/>
        <v/>
      </c>
      <c r="CD941" s="3" t="str">
        <f t="shared" si="233"/>
        <v/>
      </c>
      <c r="CE941" s="3" t="str">
        <f t="shared" si="233"/>
        <v/>
      </c>
      <c r="CF941" s="3" t="str">
        <f t="shared" si="233"/>
        <v/>
      </c>
      <c r="CG941" s="3" t="str">
        <f t="shared" si="233"/>
        <v/>
      </c>
      <c r="CH941" s="3" t="str">
        <f t="shared" si="233"/>
        <v/>
      </c>
      <c r="CI941" s="3" t="str">
        <f t="shared" si="233"/>
        <v/>
      </c>
      <c r="CJ941" s="3" t="str">
        <f t="shared" si="233"/>
        <v/>
      </c>
      <c r="CK941" s="3" t="str">
        <f t="shared" si="234"/>
        <v/>
      </c>
      <c r="CL941" s="3" t="str">
        <f t="shared" si="234"/>
        <v/>
      </c>
      <c r="CM941" s="3" t="str">
        <f t="shared" si="234"/>
        <v/>
      </c>
      <c r="CN941" s="3" t="str">
        <f t="shared" si="234"/>
        <v/>
      </c>
      <c r="CO941" s="3" t="str">
        <f t="shared" si="234"/>
        <v/>
      </c>
      <c r="CP941" s="3" t="str">
        <f t="shared" si="234"/>
        <v/>
      </c>
      <c r="CQ941" s="3" t="str">
        <f t="shared" si="232"/>
        <v/>
      </c>
      <c r="CR941" s="3" t="str">
        <f t="shared" si="232"/>
        <v/>
      </c>
      <c r="CS941" s="3" t="str">
        <f t="shared" si="230"/>
        <v/>
      </c>
      <c r="CT941" s="3" t="str">
        <f t="shared" si="230"/>
        <v/>
      </c>
      <c r="CU941" s="3" t="str">
        <f t="shared" si="230"/>
        <v>115. REPACKAGING</v>
      </c>
      <c r="CV941" s="3" t="str">
        <f t="shared" si="227"/>
        <v/>
      </c>
      <c r="CW941" s="3" t="str">
        <f t="shared" si="227"/>
        <v/>
      </c>
      <c r="CX941" s="3" t="str">
        <f t="shared" si="227"/>
        <v/>
      </c>
      <c r="CY941" s="3" t="str">
        <f t="shared" si="231"/>
        <v/>
      </c>
      <c r="CZ941" s="3" t="str">
        <f t="shared" si="231"/>
        <v/>
      </c>
      <c r="DA941" s="3" t="str">
        <f t="shared" si="231"/>
        <v/>
      </c>
      <c r="DB941" s="3" t="str">
        <f t="shared" si="231"/>
        <v/>
      </c>
      <c r="DC941" s="3" t="str">
        <f t="shared" si="231"/>
        <v/>
      </c>
      <c r="DD941" s="3" t="str">
        <f t="shared" si="231"/>
        <v/>
      </c>
      <c r="DE941" s="3" t="str">
        <f t="shared" si="231"/>
        <v/>
      </c>
      <c r="DF941" s="3" t="str">
        <f t="shared" si="231"/>
        <v/>
      </c>
      <c r="DG941" s="3" t="str">
        <f t="shared" si="231"/>
        <v/>
      </c>
      <c r="DH941" s="3" t="str">
        <f t="shared" si="223"/>
        <v/>
      </c>
      <c r="DI941" s="3" t="str">
        <f t="shared" si="223"/>
        <v/>
      </c>
      <c r="DJ941" s="3" t="str">
        <f t="shared" si="223"/>
        <v/>
      </c>
      <c r="DK941" s="3" t="str">
        <f t="shared" si="222"/>
        <v/>
      </c>
      <c r="DL941" s="3" t="str">
        <f t="shared" si="222"/>
        <v/>
      </c>
      <c r="DM941" s="3" t="str">
        <f t="shared" si="222"/>
        <v/>
      </c>
      <c r="DN941" s="3" t="str">
        <f t="shared" si="222"/>
        <v/>
      </c>
      <c r="DO941" s="3" t="str">
        <f t="shared" si="222"/>
        <v/>
      </c>
      <c r="DP941" s="3" t="str">
        <f t="shared" si="222"/>
        <v/>
      </c>
      <c r="DQ941" s="3" t="str">
        <f t="shared" si="229"/>
        <v/>
      </c>
      <c r="DR941" s="3" t="str">
        <f t="shared" si="229"/>
        <v/>
      </c>
      <c r="DS941" s="3" t="str">
        <f t="shared" si="229"/>
        <v/>
      </c>
      <c r="DT941" s="3" t="str">
        <f t="shared" si="224"/>
        <v/>
      </c>
      <c r="DU941" s="3" t="str">
        <f t="shared" si="224"/>
        <v/>
      </c>
      <c r="DV941" s="3" t="str">
        <f t="shared" si="224"/>
        <v/>
      </c>
    </row>
    <row r="942" spans="1:126" ht="60">
      <c r="A942" t="s">
        <v>115</v>
      </c>
      <c r="B942">
        <v>2016</v>
      </c>
      <c r="C942" t="s">
        <v>114</v>
      </c>
      <c r="D942">
        <v>106990</v>
      </c>
      <c r="E942" s="31">
        <v>1316215617667</v>
      </c>
      <c r="F942" t="s">
        <v>1212</v>
      </c>
      <c r="G942">
        <v>324110</v>
      </c>
      <c r="H942" t="s">
        <v>1210</v>
      </c>
      <c r="I942" t="s">
        <v>1213</v>
      </c>
      <c r="J942" t="s">
        <v>841</v>
      </c>
      <c r="K942" t="s">
        <v>131</v>
      </c>
      <c r="L942">
        <v>98221</v>
      </c>
      <c r="M942" s="3" t="str">
        <f t="shared" si="225"/>
        <v>89. PRODUCE THE CHEMICAL, 91. ON-SITE USE OF THE CHEMICAL, 94. AS A MANUFACTURED IMPURITY, 95. USED AS A REACTANT</v>
      </c>
      <c r="N942" s="3" t="s">
        <v>63</v>
      </c>
      <c r="O942" s="3" t="s">
        <v>1482</v>
      </c>
      <c r="P942">
        <v>1</v>
      </c>
      <c r="Q942">
        <v>398</v>
      </c>
      <c r="R942">
        <v>399</v>
      </c>
      <c r="S942" s="3" t="s">
        <v>1407</v>
      </c>
      <c r="T942" s="3" t="s">
        <v>1405</v>
      </c>
      <c r="U942" s="3" t="s">
        <v>1407</v>
      </c>
      <c r="V942" s="3" t="s">
        <v>1405</v>
      </c>
      <c r="W942" s="3" t="s">
        <v>1405</v>
      </c>
      <c r="X942" s="3" t="s">
        <v>1407</v>
      </c>
      <c r="Y942" s="3" t="s">
        <v>1407</v>
      </c>
      <c r="AE942" s="3" t="s">
        <v>1405</v>
      </c>
      <c r="AR942" s="3" t="s">
        <v>1405</v>
      </c>
      <c r="AS942" s="3" t="s">
        <v>1405</v>
      </c>
      <c r="AT942" s="3" t="s">
        <v>1405</v>
      </c>
      <c r="AV942" s="3" t="s">
        <v>1405</v>
      </c>
      <c r="BD942" s="3" t="s">
        <v>1405</v>
      </c>
      <c r="BK942" s="3" t="s">
        <v>1405</v>
      </c>
      <c r="BU942" s="3" t="str">
        <f t="shared" si="233"/>
        <v>89. PRODUCE THE CHEMICAL</v>
      </c>
      <c r="BV942" s="3" t="str">
        <f t="shared" si="233"/>
        <v/>
      </c>
      <c r="BW942" s="3" t="str">
        <f t="shared" si="233"/>
        <v>91. ON-SITE USE OF THE CHEMICAL</v>
      </c>
      <c r="BX942" s="3" t="str">
        <f t="shared" si="233"/>
        <v/>
      </c>
      <c r="BY942" s="3" t="str">
        <f t="shared" si="233"/>
        <v/>
      </c>
      <c r="BZ942" s="3" t="str">
        <f t="shared" si="233"/>
        <v>94. AS A MANUFACTURED IMPURITY</v>
      </c>
      <c r="CA942" s="3" t="str">
        <f t="shared" si="233"/>
        <v>95. USED AS A REACTANT</v>
      </c>
      <c r="CB942" s="3" t="str">
        <f t="shared" si="233"/>
        <v/>
      </c>
      <c r="CC942" s="3" t="str">
        <f t="shared" si="233"/>
        <v/>
      </c>
      <c r="CD942" s="3" t="str">
        <f t="shared" si="233"/>
        <v/>
      </c>
      <c r="CE942" s="3" t="str">
        <f t="shared" si="233"/>
        <v/>
      </c>
      <c r="CF942" s="3" t="str">
        <f t="shared" si="233"/>
        <v/>
      </c>
      <c r="CG942" s="3" t="str">
        <f t="shared" si="233"/>
        <v/>
      </c>
      <c r="CH942" s="3" t="str">
        <f t="shared" si="233"/>
        <v/>
      </c>
      <c r="CI942" s="3" t="str">
        <f t="shared" si="233"/>
        <v/>
      </c>
      <c r="CJ942" s="3" t="str">
        <f t="shared" si="233"/>
        <v/>
      </c>
      <c r="CK942" s="3" t="str">
        <f t="shared" si="234"/>
        <v/>
      </c>
      <c r="CL942" s="3" t="str">
        <f t="shared" si="234"/>
        <v/>
      </c>
      <c r="CM942" s="3" t="str">
        <f t="shared" si="234"/>
        <v/>
      </c>
      <c r="CN942" s="3" t="str">
        <f t="shared" si="234"/>
        <v/>
      </c>
      <c r="CO942" s="3" t="str">
        <f t="shared" si="234"/>
        <v/>
      </c>
      <c r="CP942" s="3" t="str">
        <f t="shared" si="234"/>
        <v/>
      </c>
      <c r="CQ942" s="3" t="str">
        <f t="shared" si="232"/>
        <v/>
      </c>
      <c r="CR942" s="3" t="str">
        <f t="shared" si="232"/>
        <v/>
      </c>
      <c r="CS942" s="3" t="str">
        <f t="shared" si="230"/>
        <v/>
      </c>
      <c r="CT942" s="3" t="str">
        <f t="shared" si="230"/>
        <v/>
      </c>
      <c r="CU942" s="3" t="str">
        <f t="shared" si="230"/>
        <v/>
      </c>
      <c r="CV942" s="3" t="str">
        <f t="shared" si="227"/>
        <v/>
      </c>
      <c r="CW942" s="3" t="str">
        <f t="shared" si="227"/>
        <v/>
      </c>
      <c r="CX942" s="3" t="str">
        <f t="shared" si="227"/>
        <v/>
      </c>
      <c r="CY942" s="3" t="str">
        <f t="shared" si="231"/>
        <v/>
      </c>
      <c r="CZ942" s="3" t="str">
        <f t="shared" si="231"/>
        <v/>
      </c>
      <c r="DA942" s="3" t="str">
        <f t="shared" si="231"/>
        <v/>
      </c>
      <c r="DB942" s="3" t="str">
        <f t="shared" si="231"/>
        <v/>
      </c>
      <c r="DC942" s="3" t="str">
        <f t="shared" si="231"/>
        <v/>
      </c>
      <c r="DD942" s="3" t="str">
        <f t="shared" si="231"/>
        <v/>
      </c>
      <c r="DE942" s="3" t="str">
        <f t="shared" si="231"/>
        <v/>
      </c>
      <c r="DF942" s="3" t="str">
        <f t="shared" si="231"/>
        <v/>
      </c>
      <c r="DG942" s="3" t="str">
        <f t="shared" si="231"/>
        <v/>
      </c>
      <c r="DH942" s="3" t="str">
        <f t="shared" si="223"/>
        <v/>
      </c>
      <c r="DI942" s="3" t="str">
        <f t="shared" si="223"/>
        <v/>
      </c>
      <c r="DJ942" s="3" t="str">
        <f t="shared" si="223"/>
        <v/>
      </c>
      <c r="DK942" s="3" t="str">
        <f t="shared" si="222"/>
        <v/>
      </c>
      <c r="DL942" s="3" t="str">
        <f t="shared" si="222"/>
        <v/>
      </c>
      <c r="DM942" s="3" t="str">
        <f t="shared" si="222"/>
        <v/>
      </c>
      <c r="DN942" s="3" t="str">
        <f t="shared" si="222"/>
        <v/>
      </c>
      <c r="DO942" s="3" t="str">
        <f t="shared" si="222"/>
        <v/>
      </c>
      <c r="DP942" s="3" t="str">
        <f t="shared" si="222"/>
        <v/>
      </c>
      <c r="DQ942" s="3" t="str">
        <f t="shared" si="229"/>
        <v/>
      </c>
      <c r="DR942" s="3" t="str">
        <f t="shared" si="229"/>
        <v/>
      </c>
      <c r="DS942" s="3" t="str">
        <f t="shared" si="229"/>
        <v/>
      </c>
      <c r="DT942" s="3" t="str">
        <f t="shared" si="224"/>
        <v/>
      </c>
      <c r="DU942" s="3" t="str">
        <f t="shared" si="224"/>
        <v/>
      </c>
      <c r="DV942" s="3" t="str">
        <f t="shared" si="224"/>
        <v/>
      </c>
    </row>
    <row r="943" spans="1:126" ht="45">
      <c r="A943" t="s">
        <v>115</v>
      </c>
      <c r="B943">
        <v>2017</v>
      </c>
      <c r="C943" t="s">
        <v>114</v>
      </c>
      <c r="D943">
        <v>106990</v>
      </c>
      <c r="E943" s="31">
        <v>1317216576645</v>
      </c>
      <c r="F943" t="s">
        <v>1212</v>
      </c>
      <c r="G943">
        <v>324110</v>
      </c>
      <c r="H943" t="s">
        <v>1210</v>
      </c>
      <c r="I943" t="s">
        <v>1213</v>
      </c>
      <c r="J943" t="s">
        <v>841</v>
      </c>
      <c r="K943" t="s">
        <v>131</v>
      </c>
      <c r="L943">
        <v>98221</v>
      </c>
      <c r="M943" s="3" t="str">
        <f t="shared" si="225"/>
        <v>89. PRODUCE THE CHEMICAL, 91. ON-SITE USE OF THE CHEMICAL, 93. AS A BYPRODUCT, 133. ANCILLARY OR OTHER USE</v>
      </c>
      <c r="N943" s="3" t="s">
        <v>63</v>
      </c>
      <c r="O943" s="3" t="s">
        <v>1482</v>
      </c>
      <c r="P943">
        <v>1</v>
      </c>
      <c r="Q943">
        <v>415</v>
      </c>
      <c r="R943">
        <v>416</v>
      </c>
      <c r="S943" s="3" t="s">
        <v>1407</v>
      </c>
      <c r="T943" s="3" t="s">
        <v>1405</v>
      </c>
      <c r="U943" s="3" t="s">
        <v>1407</v>
      </c>
      <c r="V943" s="3" t="s">
        <v>1405</v>
      </c>
      <c r="W943" s="3" t="s">
        <v>1407</v>
      </c>
      <c r="X943" s="3" t="s">
        <v>1405</v>
      </c>
      <c r="Y943" s="3" t="s">
        <v>1405</v>
      </c>
      <c r="AE943" s="3" t="s">
        <v>1405</v>
      </c>
      <c r="AR943" s="3" t="s">
        <v>1405</v>
      </c>
      <c r="AS943" s="3" t="s">
        <v>1405</v>
      </c>
      <c r="AT943" s="3" t="s">
        <v>1405</v>
      </c>
      <c r="AV943" s="3" t="s">
        <v>1405</v>
      </c>
      <c r="BD943" s="3" t="s">
        <v>1405</v>
      </c>
      <c r="BK943" s="3" t="s">
        <v>1407</v>
      </c>
      <c r="BU943" s="3" t="str">
        <f t="shared" si="233"/>
        <v>89. PRODUCE THE CHEMICAL</v>
      </c>
      <c r="BV943" s="3" t="str">
        <f t="shared" si="233"/>
        <v/>
      </c>
      <c r="BW943" s="3" t="str">
        <f t="shared" si="233"/>
        <v>91. ON-SITE USE OF THE CHEMICAL</v>
      </c>
      <c r="BX943" s="3" t="str">
        <f t="shared" si="233"/>
        <v/>
      </c>
      <c r="BY943" s="3" t="str">
        <f t="shared" si="233"/>
        <v>93. AS A BYPRODUCT</v>
      </c>
      <c r="BZ943" s="3" t="str">
        <f t="shared" si="233"/>
        <v/>
      </c>
      <c r="CA943" s="3" t="str">
        <f t="shared" si="233"/>
        <v/>
      </c>
      <c r="CB943" s="3" t="str">
        <f t="shared" si="233"/>
        <v/>
      </c>
      <c r="CC943" s="3" t="str">
        <f t="shared" si="233"/>
        <v/>
      </c>
      <c r="CD943" s="3" t="str">
        <f t="shared" si="233"/>
        <v/>
      </c>
      <c r="CE943" s="3" t="str">
        <f t="shared" si="233"/>
        <v/>
      </c>
      <c r="CF943" s="3" t="str">
        <f t="shared" si="233"/>
        <v/>
      </c>
      <c r="CG943" s="3" t="str">
        <f t="shared" si="233"/>
        <v/>
      </c>
      <c r="CH943" s="3" t="str">
        <f t="shared" si="233"/>
        <v/>
      </c>
      <c r="CI943" s="3" t="str">
        <f t="shared" si="233"/>
        <v/>
      </c>
      <c r="CJ943" s="3" t="str">
        <f t="shared" si="233"/>
        <v/>
      </c>
      <c r="CK943" s="3" t="str">
        <f t="shared" si="234"/>
        <v/>
      </c>
      <c r="CL943" s="3" t="str">
        <f t="shared" si="234"/>
        <v/>
      </c>
      <c r="CM943" s="3" t="str">
        <f t="shared" si="234"/>
        <v/>
      </c>
      <c r="CN943" s="3" t="str">
        <f t="shared" si="234"/>
        <v/>
      </c>
      <c r="CO943" s="3" t="str">
        <f t="shared" si="234"/>
        <v/>
      </c>
      <c r="CP943" s="3" t="str">
        <f t="shared" si="234"/>
        <v/>
      </c>
      <c r="CQ943" s="3" t="str">
        <f t="shared" si="232"/>
        <v/>
      </c>
      <c r="CR943" s="3" t="str">
        <f t="shared" si="232"/>
        <v/>
      </c>
      <c r="CS943" s="3" t="str">
        <f t="shared" si="230"/>
        <v/>
      </c>
      <c r="CT943" s="3" t="str">
        <f t="shared" si="230"/>
        <v/>
      </c>
      <c r="CU943" s="3" t="str">
        <f t="shared" si="230"/>
        <v/>
      </c>
      <c r="CV943" s="3" t="str">
        <f t="shared" si="227"/>
        <v/>
      </c>
      <c r="CW943" s="3" t="str">
        <f t="shared" si="227"/>
        <v/>
      </c>
      <c r="CX943" s="3" t="str">
        <f t="shared" si="227"/>
        <v/>
      </c>
      <c r="CY943" s="3" t="str">
        <f t="shared" si="231"/>
        <v/>
      </c>
      <c r="CZ943" s="3" t="str">
        <f t="shared" si="231"/>
        <v/>
      </c>
      <c r="DA943" s="3" t="str">
        <f t="shared" si="231"/>
        <v/>
      </c>
      <c r="DB943" s="3" t="str">
        <f t="shared" si="231"/>
        <v/>
      </c>
      <c r="DC943" s="3" t="str">
        <f t="shared" si="231"/>
        <v/>
      </c>
      <c r="DD943" s="3" t="str">
        <f t="shared" si="231"/>
        <v/>
      </c>
      <c r="DE943" s="3" t="str">
        <f t="shared" si="231"/>
        <v/>
      </c>
      <c r="DF943" s="3" t="str">
        <f t="shared" si="231"/>
        <v/>
      </c>
      <c r="DG943" s="3" t="str">
        <f t="shared" si="231"/>
        <v/>
      </c>
      <c r="DH943" s="3" t="str">
        <f t="shared" si="223"/>
        <v/>
      </c>
      <c r="DI943" s="3" t="str">
        <f t="shared" si="223"/>
        <v/>
      </c>
      <c r="DJ943" s="3" t="str">
        <f t="shared" si="223"/>
        <v/>
      </c>
      <c r="DK943" s="3" t="str">
        <f t="shared" si="222"/>
        <v/>
      </c>
      <c r="DL943" s="3" t="str">
        <f t="shared" si="222"/>
        <v/>
      </c>
      <c r="DM943" s="3" t="str">
        <f t="shared" si="222"/>
        <v>133. ANCILLARY OR OTHER USE</v>
      </c>
      <c r="DN943" s="3" t="str">
        <f t="shared" si="222"/>
        <v/>
      </c>
      <c r="DO943" s="3" t="str">
        <f t="shared" si="222"/>
        <v/>
      </c>
      <c r="DP943" s="3" t="str">
        <f t="shared" si="222"/>
        <v/>
      </c>
      <c r="DQ943" s="3" t="str">
        <f t="shared" si="229"/>
        <v/>
      </c>
      <c r="DR943" s="3" t="str">
        <f t="shared" si="229"/>
        <v/>
      </c>
      <c r="DS943" s="3" t="str">
        <f t="shared" si="229"/>
        <v/>
      </c>
      <c r="DT943" s="3" t="str">
        <f t="shared" si="224"/>
        <v/>
      </c>
      <c r="DU943" s="3" t="str">
        <f t="shared" si="224"/>
        <v/>
      </c>
      <c r="DV943" s="3" t="str">
        <f t="shared" si="224"/>
        <v/>
      </c>
    </row>
    <row r="944" spans="1:126" ht="75">
      <c r="A944" t="s">
        <v>115</v>
      </c>
      <c r="B944">
        <v>2018</v>
      </c>
      <c r="C944" t="s">
        <v>114</v>
      </c>
      <c r="D944">
        <v>106990</v>
      </c>
      <c r="E944" s="31">
        <v>1318217470246</v>
      </c>
      <c r="F944" t="s">
        <v>1212</v>
      </c>
      <c r="G944">
        <v>324110</v>
      </c>
      <c r="H944" t="s">
        <v>1210</v>
      </c>
      <c r="I944" t="s">
        <v>1213</v>
      </c>
      <c r="J944" t="s">
        <v>841</v>
      </c>
      <c r="K944" t="s">
        <v>131</v>
      </c>
      <c r="L944">
        <v>98221</v>
      </c>
      <c r="M944" s="3" t="str">
        <f t="shared" si="225"/>
        <v>89. PRODUCE THE CHEMICAL, 94. AS A MANUFACTURED IMPURITY</v>
      </c>
      <c r="N944" s="3" t="s">
        <v>63</v>
      </c>
      <c r="O944" s="3" t="s">
        <v>1462</v>
      </c>
      <c r="P944">
        <v>0.84</v>
      </c>
      <c r="Q944">
        <v>333.2</v>
      </c>
      <c r="R944">
        <v>334.04</v>
      </c>
      <c r="S944" s="3" t="s">
        <v>1407</v>
      </c>
      <c r="T944" s="3" t="s">
        <v>1405</v>
      </c>
      <c r="U944" s="3" t="s">
        <v>1405</v>
      </c>
      <c r="V944" s="3" t="s">
        <v>1405</v>
      </c>
      <c r="W944" s="3" t="s">
        <v>1405</v>
      </c>
      <c r="X944" s="3" t="s">
        <v>1407</v>
      </c>
      <c r="Y944" s="3" t="s">
        <v>1405</v>
      </c>
      <c r="Z944" s="3" t="s">
        <v>1405</v>
      </c>
      <c r="AA944" s="3" t="s">
        <v>1405</v>
      </c>
      <c r="AB944" s="3" t="s">
        <v>1405</v>
      </c>
      <c r="AC944" s="3" t="s">
        <v>1405</v>
      </c>
      <c r="AD944" s="3" t="s">
        <v>1405</v>
      </c>
      <c r="AE944" s="3" t="s">
        <v>1405</v>
      </c>
      <c r="AF944" s="3" t="s">
        <v>1405</v>
      </c>
      <c r="AG944" s="3" t="s">
        <v>1405</v>
      </c>
      <c r="AH944" s="3" t="s">
        <v>1405</v>
      </c>
      <c r="AI944" s="3" t="s">
        <v>1405</v>
      </c>
      <c r="AJ944" s="3" t="s">
        <v>1405</v>
      </c>
      <c r="AK944" s="3" t="s">
        <v>1405</v>
      </c>
      <c r="AL944" s="3" t="s">
        <v>1405</v>
      </c>
      <c r="AM944" s="3" t="s">
        <v>1405</v>
      </c>
      <c r="AN944" s="3" t="s">
        <v>1405</v>
      </c>
      <c r="AO944" s="3" t="s">
        <v>1405</v>
      </c>
      <c r="AP944" s="3" t="s">
        <v>1405</v>
      </c>
      <c r="AQ944" s="3" t="s">
        <v>1405</v>
      </c>
      <c r="AR944" s="3" t="s">
        <v>1405</v>
      </c>
      <c r="AS944" s="3" t="s">
        <v>1405</v>
      </c>
      <c r="AT944" s="3" t="s">
        <v>1405</v>
      </c>
      <c r="AU944" s="3" t="s">
        <v>1405</v>
      </c>
      <c r="AV944" s="3" t="s">
        <v>1405</v>
      </c>
      <c r="AW944" s="3" t="s">
        <v>1405</v>
      </c>
      <c r="AX944" s="3" t="s">
        <v>1405</v>
      </c>
      <c r="AY944" s="3" t="s">
        <v>1405</v>
      </c>
      <c r="AZ944" s="3" t="s">
        <v>1405</v>
      </c>
      <c r="BA944" s="3" t="s">
        <v>1405</v>
      </c>
      <c r="BB944" s="3" t="s">
        <v>1405</v>
      </c>
      <c r="BC944" s="3" t="s">
        <v>1405</v>
      </c>
      <c r="BD944" s="3" t="s">
        <v>1405</v>
      </c>
      <c r="BE944" s="3" t="s">
        <v>1405</v>
      </c>
      <c r="BF944" s="3" t="s">
        <v>1405</v>
      </c>
      <c r="BG944" s="3" t="s">
        <v>1405</v>
      </c>
      <c r="BH944" s="3" t="s">
        <v>1405</v>
      </c>
      <c r="BI944" s="3" t="s">
        <v>1405</v>
      </c>
      <c r="BJ944" s="3" t="s">
        <v>1405</v>
      </c>
      <c r="BK944" s="3" t="s">
        <v>1405</v>
      </c>
      <c r="BL944" s="3" t="s">
        <v>1405</v>
      </c>
      <c r="BM944" s="3" t="s">
        <v>1405</v>
      </c>
      <c r="BN944" s="3" t="s">
        <v>1405</v>
      </c>
      <c r="BO944" s="3" t="s">
        <v>1405</v>
      </c>
      <c r="BP944" s="3" t="s">
        <v>1405</v>
      </c>
      <c r="BQ944" s="3" t="s">
        <v>1405</v>
      </c>
      <c r="BR944" s="3" t="s">
        <v>1405</v>
      </c>
      <c r="BS944" s="3" t="s">
        <v>1405</v>
      </c>
      <c r="BT944" s="3" t="s">
        <v>1405</v>
      </c>
      <c r="BU944" s="3" t="str">
        <f t="shared" si="233"/>
        <v>89. PRODUCE THE CHEMICAL</v>
      </c>
      <c r="BV944" s="3" t="str">
        <f t="shared" si="233"/>
        <v/>
      </c>
      <c r="BW944" s="3" t="str">
        <f t="shared" si="233"/>
        <v/>
      </c>
      <c r="BX944" s="3" t="str">
        <f t="shared" si="233"/>
        <v/>
      </c>
      <c r="BY944" s="3" t="str">
        <f t="shared" si="233"/>
        <v/>
      </c>
      <c r="BZ944" s="3" t="str">
        <f t="shared" si="233"/>
        <v>94. AS A MANUFACTURED IMPURITY</v>
      </c>
      <c r="CA944" s="3" t="str">
        <f t="shared" si="233"/>
        <v/>
      </c>
      <c r="CB944" s="3" t="str">
        <f t="shared" si="233"/>
        <v/>
      </c>
      <c r="CC944" s="3" t="str">
        <f t="shared" si="233"/>
        <v/>
      </c>
      <c r="CD944" s="3" t="str">
        <f t="shared" si="233"/>
        <v/>
      </c>
      <c r="CE944" s="3" t="str">
        <f t="shared" si="233"/>
        <v/>
      </c>
      <c r="CF944" s="3" t="str">
        <f t="shared" si="233"/>
        <v/>
      </c>
      <c r="CG944" s="3" t="str">
        <f t="shared" si="233"/>
        <v/>
      </c>
      <c r="CH944" s="3" t="str">
        <f t="shared" si="233"/>
        <v/>
      </c>
      <c r="CI944" s="3" t="str">
        <f t="shared" si="233"/>
        <v/>
      </c>
      <c r="CJ944" s="3" t="str">
        <f t="shared" si="233"/>
        <v/>
      </c>
      <c r="CK944" s="3" t="str">
        <f t="shared" si="234"/>
        <v/>
      </c>
      <c r="CL944" s="3" t="str">
        <f t="shared" si="234"/>
        <v/>
      </c>
      <c r="CM944" s="3" t="str">
        <f t="shared" si="234"/>
        <v/>
      </c>
      <c r="CN944" s="3" t="str">
        <f t="shared" si="234"/>
        <v/>
      </c>
      <c r="CO944" s="3" t="str">
        <f t="shared" si="234"/>
        <v/>
      </c>
      <c r="CP944" s="3" t="str">
        <f t="shared" si="234"/>
        <v/>
      </c>
      <c r="CQ944" s="3" t="str">
        <f t="shared" si="232"/>
        <v/>
      </c>
      <c r="CR944" s="3" t="str">
        <f t="shared" si="232"/>
        <v/>
      </c>
      <c r="CS944" s="3" t="str">
        <f t="shared" si="230"/>
        <v/>
      </c>
      <c r="CT944" s="3" t="str">
        <f t="shared" si="230"/>
        <v/>
      </c>
      <c r="CU944" s="3" t="str">
        <f t="shared" si="230"/>
        <v/>
      </c>
      <c r="CV944" s="3" t="str">
        <f t="shared" si="227"/>
        <v/>
      </c>
      <c r="CW944" s="3" t="str">
        <f t="shared" si="227"/>
        <v/>
      </c>
      <c r="CX944" s="3" t="str">
        <f t="shared" si="227"/>
        <v/>
      </c>
      <c r="CY944" s="3" t="str">
        <f t="shared" si="231"/>
        <v/>
      </c>
      <c r="CZ944" s="3" t="str">
        <f t="shared" si="231"/>
        <v/>
      </c>
      <c r="DA944" s="3" t="str">
        <f t="shared" si="231"/>
        <v/>
      </c>
      <c r="DB944" s="3" t="str">
        <f t="shared" si="231"/>
        <v/>
      </c>
      <c r="DC944" s="3" t="str">
        <f t="shared" si="231"/>
        <v/>
      </c>
      <c r="DD944" s="3" t="str">
        <f t="shared" si="231"/>
        <v/>
      </c>
      <c r="DE944" s="3" t="str">
        <f t="shared" si="231"/>
        <v/>
      </c>
      <c r="DF944" s="3" t="str">
        <f t="shared" si="231"/>
        <v/>
      </c>
      <c r="DG944" s="3" t="str">
        <f t="shared" si="231"/>
        <v/>
      </c>
      <c r="DH944" s="3" t="str">
        <f t="shared" si="223"/>
        <v/>
      </c>
      <c r="DI944" s="3" t="str">
        <f t="shared" si="223"/>
        <v/>
      </c>
      <c r="DJ944" s="3" t="str">
        <f t="shared" si="223"/>
        <v/>
      </c>
      <c r="DK944" s="3" t="str">
        <f t="shared" si="222"/>
        <v/>
      </c>
      <c r="DL944" s="3" t="str">
        <f t="shared" si="222"/>
        <v/>
      </c>
      <c r="DM944" s="3" t="str">
        <f t="shared" si="222"/>
        <v/>
      </c>
      <c r="DN944" s="3" t="str">
        <f t="shared" si="222"/>
        <v/>
      </c>
      <c r="DO944" s="3" t="str">
        <f t="shared" si="222"/>
        <v/>
      </c>
      <c r="DP944" s="3" t="str">
        <f t="shared" si="222"/>
        <v/>
      </c>
      <c r="DQ944" s="3" t="str">
        <f t="shared" si="229"/>
        <v/>
      </c>
      <c r="DR944" s="3" t="str">
        <f t="shared" si="229"/>
        <v/>
      </c>
      <c r="DS944" s="3" t="str">
        <f t="shared" si="229"/>
        <v/>
      </c>
      <c r="DT944" s="3" t="str">
        <f t="shared" si="224"/>
        <v/>
      </c>
      <c r="DU944" s="3" t="str">
        <f t="shared" si="224"/>
        <v/>
      </c>
      <c r="DV944" s="3" t="str">
        <f t="shared" si="224"/>
        <v/>
      </c>
    </row>
    <row r="945" spans="1:126" ht="75">
      <c r="A945" t="s">
        <v>115</v>
      </c>
      <c r="B945">
        <v>2019</v>
      </c>
      <c r="C945" t="s">
        <v>114</v>
      </c>
      <c r="D945">
        <v>106990</v>
      </c>
      <c r="E945" s="31">
        <v>1319218339164</v>
      </c>
      <c r="F945" t="s">
        <v>1212</v>
      </c>
      <c r="G945">
        <v>324110</v>
      </c>
      <c r="H945" t="s">
        <v>1210</v>
      </c>
      <c r="I945" t="s">
        <v>1213</v>
      </c>
      <c r="J945" t="s">
        <v>841</v>
      </c>
      <c r="K945" t="s">
        <v>131</v>
      </c>
      <c r="L945">
        <v>98221</v>
      </c>
      <c r="M945" s="3" t="str">
        <f t="shared" si="225"/>
        <v>89. PRODUCE THE CHEMICAL, 94. AS A MANUFACTURED IMPURITY, 116. AS A PROCESS IMPURITY, 133. ANCILLARY OR OTHER USE, 137. Z304  FUEL</v>
      </c>
      <c r="N945" s="3" t="s">
        <v>63</v>
      </c>
      <c r="O945" s="3" t="s">
        <v>1462</v>
      </c>
      <c r="P945">
        <v>1.5835227000000001</v>
      </c>
      <c r="Q945">
        <v>444.19737750000002</v>
      </c>
      <c r="R945">
        <v>445.78090020000002</v>
      </c>
      <c r="S945" s="3" t="s">
        <v>1407</v>
      </c>
      <c r="T945" s="3" t="s">
        <v>1405</v>
      </c>
      <c r="U945" s="3" t="s">
        <v>1405</v>
      </c>
      <c r="V945" s="3" t="s">
        <v>1405</v>
      </c>
      <c r="W945" s="3" t="s">
        <v>1405</v>
      </c>
      <c r="X945" s="3" t="s">
        <v>1407</v>
      </c>
      <c r="Y945" s="3" t="s">
        <v>1405</v>
      </c>
      <c r="Z945" s="3" t="s">
        <v>1405</v>
      </c>
      <c r="AA945" s="3" t="s">
        <v>1405</v>
      </c>
      <c r="AB945" s="3" t="s">
        <v>1405</v>
      </c>
      <c r="AC945" s="3" t="s">
        <v>1405</v>
      </c>
      <c r="AD945" s="3" t="s">
        <v>1405</v>
      </c>
      <c r="AE945" s="3" t="s">
        <v>1405</v>
      </c>
      <c r="AF945" s="3" t="s">
        <v>1405</v>
      </c>
      <c r="AG945" s="3" t="s">
        <v>1405</v>
      </c>
      <c r="AH945" s="3" t="s">
        <v>1405</v>
      </c>
      <c r="AI945" s="3" t="s">
        <v>1405</v>
      </c>
      <c r="AJ945" s="3" t="s">
        <v>1405</v>
      </c>
      <c r="AK945" s="3" t="s">
        <v>1405</v>
      </c>
      <c r="AL945" s="3" t="s">
        <v>1405</v>
      </c>
      <c r="AM945" s="3" t="s">
        <v>1405</v>
      </c>
      <c r="AN945" s="3" t="s">
        <v>1405</v>
      </c>
      <c r="AO945" s="3" t="s">
        <v>1405</v>
      </c>
      <c r="AP945" s="3" t="s">
        <v>1405</v>
      </c>
      <c r="AQ945" s="3" t="s">
        <v>1405</v>
      </c>
      <c r="AR945" s="3" t="s">
        <v>1405</v>
      </c>
      <c r="AS945" s="3" t="s">
        <v>1405</v>
      </c>
      <c r="AT945" s="3" t="s">
        <v>1407</v>
      </c>
      <c r="AU945" s="3" t="s">
        <v>1405</v>
      </c>
      <c r="AV945" s="3" t="s">
        <v>1405</v>
      </c>
      <c r="AW945" s="3" t="s">
        <v>1405</v>
      </c>
      <c r="AX945" s="3" t="s">
        <v>1405</v>
      </c>
      <c r="AY945" s="3" t="s">
        <v>1405</v>
      </c>
      <c r="AZ945" s="3" t="s">
        <v>1405</v>
      </c>
      <c r="BA945" s="3" t="s">
        <v>1405</v>
      </c>
      <c r="BB945" s="3" t="s">
        <v>1405</v>
      </c>
      <c r="BC945" s="3" t="s">
        <v>1405</v>
      </c>
      <c r="BD945" s="3" t="s">
        <v>1405</v>
      </c>
      <c r="BE945" s="3" t="s">
        <v>1405</v>
      </c>
      <c r="BF945" s="3" t="s">
        <v>1405</v>
      </c>
      <c r="BG945" s="3" t="s">
        <v>1405</v>
      </c>
      <c r="BH945" s="3" t="s">
        <v>1405</v>
      </c>
      <c r="BI945" s="3" t="s">
        <v>1405</v>
      </c>
      <c r="BJ945" s="3" t="s">
        <v>1405</v>
      </c>
      <c r="BK945" s="3" t="s">
        <v>1407</v>
      </c>
      <c r="BL945" s="3" t="s">
        <v>1405</v>
      </c>
      <c r="BM945" s="3" t="s">
        <v>1405</v>
      </c>
      <c r="BN945" s="3" t="s">
        <v>1405</v>
      </c>
      <c r="BO945" s="3" t="s">
        <v>1407</v>
      </c>
      <c r="BP945" s="3" t="s">
        <v>1405</v>
      </c>
      <c r="BQ945" s="3" t="s">
        <v>1405</v>
      </c>
      <c r="BR945" s="3" t="s">
        <v>1405</v>
      </c>
      <c r="BS945" s="3" t="s">
        <v>1405</v>
      </c>
      <c r="BT945" s="3" t="s">
        <v>1405</v>
      </c>
      <c r="BU945" s="3" t="str">
        <f t="shared" si="233"/>
        <v>89. PRODUCE THE CHEMICAL</v>
      </c>
      <c r="BV945" s="3" t="str">
        <f t="shared" si="233"/>
        <v/>
      </c>
      <c r="BW945" s="3" t="str">
        <f t="shared" si="233"/>
        <v/>
      </c>
      <c r="BX945" s="3" t="str">
        <f t="shared" si="233"/>
        <v/>
      </c>
      <c r="BY945" s="3" t="str">
        <f t="shared" si="233"/>
        <v/>
      </c>
      <c r="BZ945" s="3" t="str">
        <f t="shared" si="233"/>
        <v>94. AS A MANUFACTURED IMPURITY</v>
      </c>
      <c r="CA945" s="3" t="str">
        <f t="shared" si="233"/>
        <v/>
      </c>
      <c r="CB945" s="3" t="str">
        <f t="shared" si="233"/>
        <v/>
      </c>
      <c r="CC945" s="3" t="str">
        <f t="shared" si="233"/>
        <v/>
      </c>
      <c r="CD945" s="3" t="str">
        <f t="shared" si="233"/>
        <v/>
      </c>
      <c r="CE945" s="3" t="str">
        <f t="shared" si="233"/>
        <v/>
      </c>
      <c r="CF945" s="3" t="str">
        <f t="shared" si="233"/>
        <v/>
      </c>
      <c r="CG945" s="3" t="str">
        <f t="shared" si="233"/>
        <v/>
      </c>
      <c r="CH945" s="3" t="str">
        <f t="shared" si="233"/>
        <v/>
      </c>
      <c r="CI945" s="3" t="str">
        <f t="shared" si="233"/>
        <v/>
      </c>
      <c r="CJ945" s="3" t="str">
        <f t="shared" si="233"/>
        <v/>
      </c>
      <c r="CK945" s="3" t="str">
        <f t="shared" si="234"/>
        <v/>
      </c>
      <c r="CL945" s="3" t="str">
        <f t="shared" si="234"/>
        <v/>
      </c>
      <c r="CM945" s="3" t="str">
        <f t="shared" si="234"/>
        <v/>
      </c>
      <c r="CN945" s="3" t="str">
        <f t="shared" si="234"/>
        <v/>
      </c>
      <c r="CO945" s="3" t="str">
        <f t="shared" si="234"/>
        <v/>
      </c>
      <c r="CP945" s="3" t="str">
        <f t="shared" si="234"/>
        <v/>
      </c>
      <c r="CQ945" s="3" t="str">
        <f t="shared" si="232"/>
        <v/>
      </c>
      <c r="CR945" s="3" t="str">
        <f t="shared" si="232"/>
        <v/>
      </c>
      <c r="CS945" s="3" t="str">
        <f t="shared" si="230"/>
        <v/>
      </c>
      <c r="CT945" s="3" t="str">
        <f t="shared" si="230"/>
        <v/>
      </c>
      <c r="CU945" s="3" t="str">
        <f t="shared" si="230"/>
        <v/>
      </c>
      <c r="CV945" s="3" t="str">
        <f t="shared" si="227"/>
        <v>116. AS A PROCESS IMPURITY</v>
      </c>
      <c r="CW945" s="3" t="str">
        <f t="shared" si="227"/>
        <v/>
      </c>
      <c r="CX945" s="3" t="str">
        <f t="shared" si="227"/>
        <v/>
      </c>
      <c r="CY945" s="3" t="str">
        <f t="shared" si="231"/>
        <v/>
      </c>
      <c r="CZ945" s="3" t="str">
        <f t="shared" si="231"/>
        <v/>
      </c>
      <c r="DA945" s="3" t="str">
        <f t="shared" si="231"/>
        <v/>
      </c>
      <c r="DB945" s="3" t="str">
        <f t="shared" si="231"/>
        <v/>
      </c>
      <c r="DC945" s="3" t="str">
        <f t="shared" si="231"/>
        <v/>
      </c>
      <c r="DD945" s="3" t="str">
        <f t="shared" si="231"/>
        <v/>
      </c>
      <c r="DE945" s="3" t="str">
        <f t="shared" si="231"/>
        <v/>
      </c>
      <c r="DF945" s="3" t="str">
        <f t="shared" si="231"/>
        <v/>
      </c>
      <c r="DG945" s="3" t="str">
        <f t="shared" si="231"/>
        <v/>
      </c>
      <c r="DH945" s="3" t="str">
        <f t="shared" si="223"/>
        <v/>
      </c>
      <c r="DI945" s="3" t="str">
        <f t="shared" si="223"/>
        <v/>
      </c>
      <c r="DJ945" s="3" t="str">
        <f t="shared" si="223"/>
        <v/>
      </c>
      <c r="DK945" s="3" t="str">
        <f t="shared" si="222"/>
        <v/>
      </c>
      <c r="DL945" s="3" t="str">
        <f t="shared" si="222"/>
        <v/>
      </c>
      <c r="DM945" s="3" t="str">
        <f t="shared" si="222"/>
        <v>133. ANCILLARY OR OTHER USE</v>
      </c>
      <c r="DN945" s="3" t="str">
        <f t="shared" si="222"/>
        <v/>
      </c>
      <c r="DO945" s="3" t="str">
        <f t="shared" si="222"/>
        <v/>
      </c>
      <c r="DP945" s="3" t="str">
        <f t="shared" si="222"/>
        <v/>
      </c>
      <c r="DQ945" s="3" t="str">
        <f t="shared" si="229"/>
        <v>137. Z304  FUEL</v>
      </c>
      <c r="DR945" s="3" t="str">
        <f t="shared" si="229"/>
        <v/>
      </c>
      <c r="DS945" s="3" t="str">
        <f t="shared" si="229"/>
        <v/>
      </c>
      <c r="DT945" s="3" t="str">
        <f t="shared" si="224"/>
        <v/>
      </c>
      <c r="DU945" s="3" t="str">
        <f t="shared" si="224"/>
        <v/>
      </c>
      <c r="DV945" s="3" t="str">
        <f t="shared" si="224"/>
        <v/>
      </c>
    </row>
    <row r="946" spans="1:126" ht="75">
      <c r="A946" t="s">
        <v>115</v>
      </c>
      <c r="B946">
        <v>2020</v>
      </c>
      <c r="C946" t="s">
        <v>114</v>
      </c>
      <c r="D946">
        <v>106990</v>
      </c>
      <c r="E946" s="31">
        <v>1320219073020</v>
      </c>
      <c r="F946" t="s">
        <v>1212</v>
      </c>
      <c r="G946">
        <v>324110</v>
      </c>
      <c r="H946" t="s">
        <v>1210</v>
      </c>
      <c r="I946" t="s">
        <v>1213</v>
      </c>
      <c r="J946" t="s">
        <v>841</v>
      </c>
      <c r="K946" t="s">
        <v>131</v>
      </c>
      <c r="L946">
        <v>98221</v>
      </c>
      <c r="M946" s="3" t="str">
        <f t="shared" si="225"/>
        <v>89. PRODUCE THE CHEMICAL, 94. AS A MANUFACTURED IMPURITY</v>
      </c>
      <c r="N946" s="3" t="s">
        <v>63</v>
      </c>
      <c r="O946" s="3" t="s">
        <v>1462</v>
      </c>
      <c r="P946">
        <v>2</v>
      </c>
      <c r="Q946">
        <v>665</v>
      </c>
      <c r="R946">
        <v>667</v>
      </c>
      <c r="S946" s="3" t="s">
        <v>1407</v>
      </c>
      <c r="T946" s="3" t="s">
        <v>1405</v>
      </c>
      <c r="U946" s="3" t="s">
        <v>1405</v>
      </c>
      <c r="V946" s="3" t="s">
        <v>1405</v>
      </c>
      <c r="W946" s="3" t="s">
        <v>1405</v>
      </c>
      <c r="X946" s="3" t="s">
        <v>1407</v>
      </c>
      <c r="Y946" s="3" t="s">
        <v>1405</v>
      </c>
      <c r="Z946" s="3" t="s">
        <v>1405</v>
      </c>
      <c r="AA946" s="3" t="s">
        <v>1405</v>
      </c>
      <c r="AB946" s="3" t="s">
        <v>1405</v>
      </c>
      <c r="AC946" s="3" t="s">
        <v>1405</v>
      </c>
      <c r="AD946" s="3" t="s">
        <v>1405</v>
      </c>
      <c r="AE946" s="3" t="s">
        <v>1405</v>
      </c>
      <c r="AF946" s="3" t="s">
        <v>1405</v>
      </c>
      <c r="AG946" s="3" t="s">
        <v>1405</v>
      </c>
      <c r="AH946" s="3" t="s">
        <v>1405</v>
      </c>
      <c r="AI946" s="3" t="s">
        <v>1405</v>
      </c>
      <c r="AJ946" s="3" t="s">
        <v>1405</v>
      </c>
      <c r="AK946" s="3" t="s">
        <v>1405</v>
      </c>
      <c r="AL946" s="3" t="s">
        <v>1405</v>
      </c>
      <c r="AM946" s="3" t="s">
        <v>1405</v>
      </c>
      <c r="AN946" s="3" t="s">
        <v>1405</v>
      </c>
      <c r="AO946" s="3" t="s">
        <v>1405</v>
      </c>
      <c r="AP946" s="3" t="s">
        <v>1405</v>
      </c>
      <c r="AQ946" s="3" t="s">
        <v>1405</v>
      </c>
      <c r="AR946" s="3" t="s">
        <v>1405</v>
      </c>
      <c r="AS946" s="3" t="s">
        <v>1405</v>
      </c>
      <c r="AT946" s="3" t="s">
        <v>1405</v>
      </c>
      <c r="AU946" s="3" t="s">
        <v>1405</v>
      </c>
      <c r="AV946" s="3" t="s">
        <v>1405</v>
      </c>
      <c r="AW946" s="3" t="s">
        <v>1405</v>
      </c>
      <c r="AX946" s="3" t="s">
        <v>1405</v>
      </c>
      <c r="AY946" s="3" t="s">
        <v>1405</v>
      </c>
      <c r="AZ946" s="3" t="s">
        <v>1405</v>
      </c>
      <c r="BA946" s="3" t="s">
        <v>1405</v>
      </c>
      <c r="BB946" s="3" t="s">
        <v>1405</v>
      </c>
      <c r="BC946" s="3" t="s">
        <v>1405</v>
      </c>
      <c r="BD946" s="3" t="s">
        <v>1405</v>
      </c>
      <c r="BE946" s="3" t="s">
        <v>1405</v>
      </c>
      <c r="BF946" s="3" t="s">
        <v>1405</v>
      </c>
      <c r="BG946" s="3" t="s">
        <v>1405</v>
      </c>
      <c r="BH946" s="3" t="s">
        <v>1405</v>
      </c>
      <c r="BI946" s="3" t="s">
        <v>1405</v>
      </c>
      <c r="BJ946" s="3" t="s">
        <v>1405</v>
      </c>
      <c r="BK946" s="3" t="s">
        <v>1405</v>
      </c>
      <c r="BL946" s="3" t="s">
        <v>1405</v>
      </c>
      <c r="BM946" s="3" t="s">
        <v>1405</v>
      </c>
      <c r="BN946" s="3" t="s">
        <v>1405</v>
      </c>
      <c r="BO946" s="3" t="s">
        <v>1405</v>
      </c>
      <c r="BP946" s="3" t="s">
        <v>1405</v>
      </c>
      <c r="BQ946" s="3" t="s">
        <v>1405</v>
      </c>
      <c r="BR946" s="3" t="s">
        <v>1405</v>
      </c>
      <c r="BS946" s="3" t="s">
        <v>1405</v>
      </c>
      <c r="BT946" s="3" t="s">
        <v>1405</v>
      </c>
      <c r="BU946" s="3" t="str">
        <f t="shared" si="233"/>
        <v>89. PRODUCE THE CHEMICAL</v>
      </c>
      <c r="BV946" s="3" t="str">
        <f t="shared" si="233"/>
        <v/>
      </c>
      <c r="BW946" s="3" t="str">
        <f t="shared" si="233"/>
        <v/>
      </c>
      <c r="BX946" s="3" t="str">
        <f t="shared" si="233"/>
        <v/>
      </c>
      <c r="BY946" s="3" t="str">
        <f t="shared" si="233"/>
        <v/>
      </c>
      <c r="BZ946" s="3" t="str">
        <f t="shared" si="233"/>
        <v>94. AS A MANUFACTURED IMPURITY</v>
      </c>
      <c r="CA946" s="3" t="str">
        <f t="shared" si="233"/>
        <v/>
      </c>
      <c r="CB946" s="3" t="str">
        <f t="shared" si="233"/>
        <v/>
      </c>
      <c r="CC946" s="3" t="str">
        <f t="shared" si="233"/>
        <v/>
      </c>
      <c r="CD946" s="3" t="str">
        <f t="shared" si="233"/>
        <v/>
      </c>
      <c r="CE946" s="3" t="str">
        <f t="shared" si="233"/>
        <v/>
      </c>
      <c r="CF946" s="3" t="str">
        <f t="shared" si="233"/>
        <v/>
      </c>
      <c r="CG946" s="3" t="str">
        <f t="shared" si="233"/>
        <v/>
      </c>
      <c r="CH946" s="3" t="str">
        <f t="shared" si="233"/>
        <v/>
      </c>
      <c r="CI946" s="3" t="str">
        <f t="shared" si="233"/>
        <v/>
      </c>
      <c r="CJ946" s="3" t="str">
        <f t="shared" si="233"/>
        <v/>
      </c>
      <c r="CK946" s="3" t="str">
        <f t="shared" si="234"/>
        <v/>
      </c>
      <c r="CL946" s="3" t="str">
        <f t="shared" si="234"/>
        <v/>
      </c>
      <c r="CM946" s="3" t="str">
        <f t="shared" si="234"/>
        <v/>
      </c>
      <c r="CN946" s="3" t="str">
        <f t="shared" si="234"/>
        <v/>
      </c>
      <c r="CO946" s="3" t="str">
        <f t="shared" si="234"/>
        <v/>
      </c>
      <c r="CP946" s="3" t="str">
        <f t="shared" si="234"/>
        <v/>
      </c>
      <c r="CQ946" s="3" t="str">
        <f t="shared" si="232"/>
        <v/>
      </c>
      <c r="CR946" s="3" t="str">
        <f t="shared" si="232"/>
        <v/>
      </c>
      <c r="CS946" s="3" t="str">
        <f t="shared" si="230"/>
        <v/>
      </c>
      <c r="CT946" s="3" t="str">
        <f t="shared" si="230"/>
        <v/>
      </c>
      <c r="CU946" s="3" t="str">
        <f t="shared" si="230"/>
        <v/>
      </c>
      <c r="CV946" s="3" t="str">
        <f t="shared" si="227"/>
        <v/>
      </c>
      <c r="CW946" s="3" t="str">
        <f t="shared" si="227"/>
        <v/>
      </c>
      <c r="CX946" s="3" t="str">
        <f t="shared" si="227"/>
        <v/>
      </c>
      <c r="CY946" s="3" t="str">
        <f t="shared" si="231"/>
        <v/>
      </c>
      <c r="CZ946" s="3" t="str">
        <f t="shared" si="231"/>
        <v/>
      </c>
      <c r="DA946" s="3" t="str">
        <f t="shared" si="231"/>
        <v/>
      </c>
      <c r="DB946" s="3" t="str">
        <f t="shared" si="231"/>
        <v/>
      </c>
      <c r="DC946" s="3" t="str">
        <f t="shared" si="231"/>
        <v/>
      </c>
      <c r="DD946" s="3" t="str">
        <f t="shared" si="231"/>
        <v/>
      </c>
      <c r="DE946" s="3" t="str">
        <f t="shared" si="231"/>
        <v/>
      </c>
      <c r="DF946" s="3" t="str">
        <f t="shared" si="231"/>
        <v/>
      </c>
      <c r="DG946" s="3" t="str">
        <f t="shared" si="231"/>
        <v/>
      </c>
      <c r="DH946" s="3" t="str">
        <f t="shared" si="223"/>
        <v/>
      </c>
      <c r="DI946" s="3" t="str">
        <f t="shared" si="223"/>
        <v/>
      </c>
      <c r="DJ946" s="3" t="str">
        <f t="shared" si="223"/>
        <v/>
      </c>
      <c r="DK946" s="3" t="str">
        <f t="shared" si="222"/>
        <v/>
      </c>
      <c r="DL946" s="3" t="str">
        <f t="shared" si="222"/>
        <v/>
      </c>
      <c r="DM946" s="3" t="str">
        <f t="shared" si="222"/>
        <v/>
      </c>
      <c r="DN946" s="3" t="str">
        <f t="shared" si="222"/>
        <v/>
      </c>
      <c r="DO946" s="3" t="str">
        <f t="shared" si="222"/>
        <v/>
      </c>
      <c r="DP946" s="3" t="str">
        <f t="shared" si="222"/>
        <v/>
      </c>
      <c r="DQ946" s="3" t="str">
        <f t="shared" si="229"/>
        <v/>
      </c>
      <c r="DR946" s="3" t="str">
        <f t="shared" si="229"/>
        <v/>
      </c>
      <c r="DS946" s="3" t="str">
        <f t="shared" si="229"/>
        <v/>
      </c>
      <c r="DT946" s="3" t="str">
        <f t="shared" si="224"/>
        <v/>
      </c>
      <c r="DU946" s="3" t="str">
        <f t="shared" si="224"/>
        <v/>
      </c>
      <c r="DV946" s="3" t="str">
        <f t="shared" si="224"/>
        <v/>
      </c>
    </row>
    <row r="947" spans="1:126" ht="75">
      <c r="A947" t="s">
        <v>115</v>
      </c>
      <c r="B947">
        <v>2021</v>
      </c>
      <c r="C947" t="s">
        <v>114</v>
      </c>
      <c r="D947">
        <v>106990</v>
      </c>
      <c r="E947" s="31">
        <v>1321220098798</v>
      </c>
      <c r="F947" t="s">
        <v>1212</v>
      </c>
      <c r="G947">
        <v>324110</v>
      </c>
      <c r="H947" t="s">
        <v>1210</v>
      </c>
      <c r="I947" t="s">
        <v>1213</v>
      </c>
      <c r="J947" t="s">
        <v>841</v>
      </c>
      <c r="K947" t="s">
        <v>131</v>
      </c>
      <c r="L947">
        <v>98221</v>
      </c>
      <c r="M947" s="3" t="str">
        <f t="shared" si="225"/>
        <v>89. PRODUCE THE CHEMICAL, 94. AS A MANUFACTURED IMPURITY, 116. AS A PROCESS IMPURITY, 133. ANCILLARY OR OTHER USE, 137. Z304  FUEL</v>
      </c>
      <c r="N947" s="3" t="s">
        <v>63</v>
      </c>
      <c r="O947" s="3" t="s">
        <v>1462</v>
      </c>
      <c r="P947">
        <v>2</v>
      </c>
      <c r="Q947">
        <v>681</v>
      </c>
      <c r="R947">
        <v>683</v>
      </c>
      <c r="S947" s="3" t="s">
        <v>1407</v>
      </c>
      <c r="T947" s="3" t="s">
        <v>1405</v>
      </c>
      <c r="U947" s="3" t="s">
        <v>1405</v>
      </c>
      <c r="V947" s="3" t="s">
        <v>1405</v>
      </c>
      <c r="W947" s="3" t="s">
        <v>1405</v>
      </c>
      <c r="X947" s="3" t="s">
        <v>1407</v>
      </c>
      <c r="Y947" s="3" t="s">
        <v>1405</v>
      </c>
      <c r="Z947" s="3" t="s">
        <v>1405</v>
      </c>
      <c r="AA947" s="3" t="s">
        <v>1405</v>
      </c>
      <c r="AB947" s="3" t="s">
        <v>1405</v>
      </c>
      <c r="AC947" s="3" t="s">
        <v>1405</v>
      </c>
      <c r="AD947" s="3" t="s">
        <v>1405</v>
      </c>
      <c r="AE947" s="3" t="s">
        <v>1405</v>
      </c>
      <c r="AF947" s="3" t="s">
        <v>1405</v>
      </c>
      <c r="AG947" s="3" t="s">
        <v>1405</v>
      </c>
      <c r="AH947" s="3" t="s">
        <v>1405</v>
      </c>
      <c r="AI947" s="3" t="s">
        <v>1405</v>
      </c>
      <c r="AJ947" s="3" t="s">
        <v>1405</v>
      </c>
      <c r="AK947" s="3" t="s">
        <v>1405</v>
      </c>
      <c r="AL947" s="3" t="s">
        <v>1405</v>
      </c>
      <c r="AM947" s="3" t="s">
        <v>1405</v>
      </c>
      <c r="AN947" s="3" t="s">
        <v>1405</v>
      </c>
      <c r="AO947" s="3" t="s">
        <v>1405</v>
      </c>
      <c r="AP947" s="3" t="s">
        <v>1405</v>
      </c>
      <c r="AQ947" s="3" t="s">
        <v>1405</v>
      </c>
      <c r="AR947" s="3" t="s">
        <v>1405</v>
      </c>
      <c r="AS947" s="3" t="s">
        <v>1405</v>
      </c>
      <c r="AT947" s="3" t="s">
        <v>1407</v>
      </c>
      <c r="AU947" s="3" t="s">
        <v>1405</v>
      </c>
      <c r="AV947" s="3" t="s">
        <v>1405</v>
      </c>
      <c r="AW947" s="3" t="s">
        <v>1405</v>
      </c>
      <c r="AX947" s="3" t="s">
        <v>1405</v>
      </c>
      <c r="AY947" s="3" t="s">
        <v>1405</v>
      </c>
      <c r="AZ947" s="3" t="s">
        <v>1405</v>
      </c>
      <c r="BA947" s="3" t="s">
        <v>1405</v>
      </c>
      <c r="BB947" s="3" t="s">
        <v>1405</v>
      </c>
      <c r="BC947" s="3" t="s">
        <v>1405</v>
      </c>
      <c r="BD947" s="3" t="s">
        <v>1405</v>
      </c>
      <c r="BE947" s="3" t="s">
        <v>1405</v>
      </c>
      <c r="BF947" s="3" t="s">
        <v>1405</v>
      </c>
      <c r="BG947" s="3" t="s">
        <v>1405</v>
      </c>
      <c r="BH947" s="3" t="s">
        <v>1405</v>
      </c>
      <c r="BI947" s="3" t="s">
        <v>1405</v>
      </c>
      <c r="BJ947" s="3" t="s">
        <v>1405</v>
      </c>
      <c r="BK947" s="3" t="s">
        <v>1407</v>
      </c>
      <c r="BL947" s="3" t="s">
        <v>1405</v>
      </c>
      <c r="BM947" s="3" t="s">
        <v>1405</v>
      </c>
      <c r="BN947" s="3" t="s">
        <v>1405</v>
      </c>
      <c r="BO947" s="3" t="s">
        <v>1407</v>
      </c>
      <c r="BP947" s="3" t="s">
        <v>1405</v>
      </c>
      <c r="BQ947" s="3" t="s">
        <v>1405</v>
      </c>
      <c r="BR947" s="3" t="s">
        <v>1405</v>
      </c>
      <c r="BS947" s="3" t="s">
        <v>1405</v>
      </c>
      <c r="BT947" s="3" t="s">
        <v>1405</v>
      </c>
      <c r="BU947" s="3" t="str">
        <f t="shared" si="233"/>
        <v>89. PRODUCE THE CHEMICAL</v>
      </c>
      <c r="BV947" s="3" t="str">
        <f t="shared" si="233"/>
        <v/>
      </c>
      <c r="BW947" s="3" t="str">
        <f t="shared" si="233"/>
        <v/>
      </c>
      <c r="BX947" s="3" t="str">
        <f t="shared" si="233"/>
        <v/>
      </c>
      <c r="BY947" s="3" t="str">
        <f t="shared" si="233"/>
        <v/>
      </c>
      <c r="BZ947" s="3" t="str">
        <f t="shared" si="233"/>
        <v>94. AS A MANUFACTURED IMPURITY</v>
      </c>
      <c r="CA947" s="3" t="str">
        <f t="shared" si="233"/>
        <v/>
      </c>
      <c r="CB947" s="3" t="str">
        <f t="shared" si="233"/>
        <v/>
      </c>
      <c r="CC947" s="3" t="str">
        <f t="shared" si="233"/>
        <v/>
      </c>
      <c r="CD947" s="3" t="str">
        <f t="shared" si="233"/>
        <v/>
      </c>
      <c r="CE947" s="3" t="str">
        <f t="shared" si="233"/>
        <v/>
      </c>
      <c r="CF947" s="3" t="str">
        <f t="shared" si="233"/>
        <v/>
      </c>
      <c r="CG947" s="3" t="str">
        <f t="shared" si="233"/>
        <v/>
      </c>
      <c r="CH947" s="3" t="str">
        <f t="shared" si="233"/>
        <v/>
      </c>
      <c r="CI947" s="3" t="str">
        <f t="shared" si="233"/>
        <v/>
      </c>
      <c r="CJ947" s="3" t="str">
        <f t="shared" si="233"/>
        <v/>
      </c>
      <c r="CK947" s="3" t="str">
        <f t="shared" si="234"/>
        <v/>
      </c>
      <c r="CL947" s="3" t="str">
        <f t="shared" si="234"/>
        <v/>
      </c>
      <c r="CM947" s="3" t="str">
        <f t="shared" si="234"/>
        <v/>
      </c>
      <c r="CN947" s="3" t="str">
        <f t="shared" si="234"/>
        <v/>
      </c>
      <c r="CO947" s="3" t="str">
        <f t="shared" si="234"/>
        <v/>
      </c>
      <c r="CP947" s="3" t="str">
        <f t="shared" si="234"/>
        <v/>
      </c>
      <c r="CQ947" s="3" t="str">
        <f t="shared" si="232"/>
        <v/>
      </c>
      <c r="CR947" s="3" t="str">
        <f t="shared" si="232"/>
        <v/>
      </c>
      <c r="CS947" s="3" t="str">
        <f t="shared" si="230"/>
        <v/>
      </c>
      <c r="CT947" s="3" t="str">
        <f t="shared" si="230"/>
        <v/>
      </c>
      <c r="CU947" s="3" t="str">
        <f t="shared" si="230"/>
        <v/>
      </c>
      <c r="CV947" s="3" t="str">
        <f t="shared" si="227"/>
        <v>116. AS A PROCESS IMPURITY</v>
      </c>
      <c r="CW947" s="3" t="str">
        <f t="shared" si="227"/>
        <v/>
      </c>
      <c r="CX947" s="3" t="str">
        <f t="shared" si="227"/>
        <v/>
      </c>
      <c r="CY947" s="3" t="str">
        <f t="shared" si="231"/>
        <v/>
      </c>
      <c r="CZ947" s="3" t="str">
        <f t="shared" si="231"/>
        <v/>
      </c>
      <c r="DA947" s="3" t="str">
        <f t="shared" si="231"/>
        <v/>
      </c>
      <c r="DB947" s="3" t="str">
        <f t="shared" si="231"/>
        <v/>
      </c>
      <c r="DC947" s="3" t="str">
        <f t="shared" si="231"/>
        <v/>
      </c>
      <c r="DD947" s="3" t="str">
        <f t="shared" si="231"/>
        <v/>
      </c>
      <c r="DE947" s="3" t="str">
        <f t="shared" si="231"/>
        <v/>
      </c>
      <c r="DF947" s="3" t="str">
        <f t="shared" si="231"/>
        <v/>
      </c>
      <c r="DG947" s="3" t="str">
        <f t="shared" si="231"/>
        <v/>
      </c>
      <c r="DH947" s="3" t="str">
        <f t="shared" si="223"/>
        <v/>
      </c>
      <c r="DI947" s="3" t="str">
        <f t="shared" si="223"/>
        <v/>
      </c>
      <c r="DJ947" s="3" t="str">
        <f t="shared" si="223"/>
        <v/>
      </c>
      <c r="DK947" s="3" t="str">
        <f t="shared" si="222"/>
        <v/>
      </c>
      <c r="DL947" s="3" t="str">
        <f t="shared" si="222"/>
        <v/>
      </c>
      <c r="DM947" s="3" t="str">
        <f t="shared" si="222"/>
        <v>133. ANCILLARY OR OTHER USE</v>
      </c>
      <c r="DN947" s="3" t="str">
        <f t="shared" si="222"/>
        <v/>
      </c>
      <c r="DO947" s="3" t="str">
        <f t="shared" si="222"/>
        <v/>
      </c>
      <c r="DP947" s="3" t="str">
        <f t="shared" si="222"/>
        <v/>
      </c>
      <c r="DQ947" s="3" t="str">
        <f t="shared" si="229"/>
        <v>137. Z304  FUEL</v>
      </c>
      <c r="DR947" s="3" t="str">
        <f t="shared" si="229"/>
        <v/>
      </c>
      <c r="DS947" s="3" t="str">
        <f t="shared" si="229"/>
        <v/>
      </c>
      <c r="DT947" s="3" t="str">
        <f t="shared" si="224"/>
        <v/>
      </c>
      <c r="DU947" s="3" t="str">
        <f t="shared" si="224"/>
        <v/>
      </c>
      <c r="DV947" s="3" t="str">
        <f t="shared" si="224"/>
        <v/>
      </c>
    </row>
    <row r="948" spans="1:126" ht="90">
      <c r="A948" t="s">
        <v>115</v>
      </c>
      <c r="B948">
        <v>2016</v>
      </c>
      <c r="C948" t="s">
        <v>114</v>
      </c>
      <c r="D948">
        <v>106990</v>
      </c>
      <c r="E948" s="31">
        <v>1316215622426</v>
      </c>
      <c r="F948" t="s">
        <v>1205</v>
      </c>
      <c r="G948">
        <v>324110</v>
      </c>
      <c r="H948" t="s">
        <v>1206</v>
      </c>
      <c r="I948" t="s">
        <v>1207</v>
      </c>
      <c r="J948" t="s">
        <v>1098</v>
      </c>
      <c r="K948" t="s">
        <v>155</v>
      </c>
      <c r="L948">
        <v>90745</v>
      </c>
      <c r="M948" s="3" t="str">
        <f t="shared" si="225"/>
        <v>89. PRODUCE THE CHEMICAL, 91. ON-SITE USE OF THE CHEMICAL, 93. AS A BYPRODUCT, 94. AS A MANUFACTURED IMPURITY, 95. USED AS A REACTANT, 115. REPACKAGING, 116. AS A PROCESS IMPURITY, 133. ANCILLARY OR OTHER USE</v>
      </c>
      <c r="N948" s="3" t="s">
        <v>58</v>
      </c>
      <c r="O948" s="3" t="s">
        <v>1462</v>
      </c>
      <c r="P948">
        <f>4+20+37</f>
        <v>61</v>
      </c>
      <c r="Q948">
        <f>3+4</f>
        <v>7</v>
      </c>
      <c r="R948">
        <f t="shared" ref="R948:R953" si="235">SUM(P948:Q948)</f>
        <v>68</v>
      </c>
      <c r="S948" s="3" t="s">
        <v>1407</v>
      </c>
      <c r="T948" s="3" t="s">
        <v>1405</v>
      </c>
      <c r="U948" s="3" t="s">
        <v>1407</v>
      </c>
      <c r="V948" s="3" t="s">
        <v>1405</v>
      </c>
      <c r="W948" s="3" t="s">
        <v>1407</v>
      </c>
      <c r="X948" s="3" t="s">
        <v>1407</v>
      </c>
      <c r="Y948" s="3" t="s">
        <v>1407</v>
      </c>
      <c r="AE948" s="3" t="s">
        <v>1405</v>
      </c>
      <c r="AR948" s="3" t="s">
        <v>1405</v>
      </c>
      <c r="AS948" s="3" t="s">
        <v>1407</v>
      </c>
      <c r="AT948" s="3" t="s">
        <v>1407</v>
      </c>
      <c r="AV948" s="3" t="s">
        <v>1405</v>
      </c>
      <c r="BD948" s="3" t="s">
        <v>1405</v>
      </c>
      <c r="BK948" s="3" t="s">
        <v>1407</v>
      </c>
      <c r="BU948" s="3" t="str">
        <f t="shared" si="233"/>
        <v>89. PRODUCE THE CHEMICAL</v>
      </c>
      <c r="BV948" s="3" t="str">
        <f t="shared" si="233"/>
        <v/>
      </c>
      <c r="BW948" s="3" t="str">
        <f t="shared" si="233"/>
        <v>91. ON-SITE USE OF THE CHEMICAL</v>
      </c>
      <c r="BX948" s="3" t="str">
        <f t="shared" si="233"/>
        <v/>
      </c>
      <c r="BY948" s="3" t="str">
        <f t="shared" si="233"/>
        <v>93. AS A BYPRODUCT</v>
      </c>
      <c r="BZ948" s="3" t="str">
        <f t="shared" si="233"/>
        <v>94. AS A MANUFACTURED IMPURITY</v>
      </c>
      <c r="CA948" s="3" t="str">
        <f t="shared" si="233"/>
        <v>95. USED AS A REACTANT</v>
      </c>
      <c r="CB948" s="3" t="str">
        <f t="shared" si="233"/>
        <v/>
      </c>
      <c r="CC948" s="3" t="str">
        <f t="shared" si="233"/>
        <v/>
      </c>
      <c r="CD948" s="3" t="str">
        <f t="shared" si="233"/>
        <v/>
      </c>
      <c r="CE948" s="3" t="str">
        <f t="shared" si="233"/>
        <v/>
      </c>
      <c r="CF948" s="3" t="str">
        <f t="shared" si="233"/>
        <v/>
      </c>
      <c r="CG948" s="3" t="str">
        <f t="shared" si="233"/>
        <v/>
      </c>
      <c r="CH948" s="3" t="str">
        <f t="shared" si="233"/>
        <v/>
      </c>
      <c r="CI948" s="3" t="str">
        <f t="shared" si="233"/>
        <v/>
      </c>
      <c r="CJ948" s="3" t="str">
        <f t="shared" si="233"/>
        <v/>
      </c>
      <c r="CK948" s="3" t="str">
        <f t="shared" si="234"/>
        <v/>
      </c>
      <c r="CL948" s="3" t="str">
        <f t="shared" si="234"/>
        <v/>
      </c>
      <c r="CM948" s="3" t="str">
        <f t="shared" si="234"/>
        <v/>
      </c>
      <c r="CN948" s="3" t="str">
        <f t="shared" si="234"/>
        <v/>
      </c>
      <c r="CO948" s="3" t="str">
        <f t="shared" si="234"/>
        <v/>
      </c>
      <c r="CP948" s="3" t="str">
        <f t="shared" si="234"/>
        <v/>
      </c>
      <c r="CQ948" s="3" t="str">
        <f t="shared" si="232"/>
        <v/>
      </c>
      <c r="CR948" s="3" t="str">
        <f t="shared" si="232"/>
        <v/>
      </c>
      <c r="CS948" s="3" t="str">
        <f t="shared" si="230"/>
        <v/>
      </c>
      <c r="CT948" s="3" t="str">
        <f t="shared" si="230"/>
        <v/>
      </c>
      <c r="CU948" s="3" t="str">
        <f t="shared" si="230"/>
        <v>115. REPACKAGING</v>
      </c>
      <c r="CV948" s="3" t="str">
        <f t="shared" si="227"/>
        <v>116. AS A PROCESS IMPURITY</v>
      </c>
      <c r="CW948" s="3" t="str">
        <f t="shared" si="227"/>
        <v/>
      </c>
      <c r="CX948" s="3" t="str">
        <f t="shared" si="227"/>
        <v/>
      </c>
      <c r="CY948" s="3" t="str">
        <f t="shared" si="231"/>
        <v/>
      </c>
      <c r="CZ948" s="3" t="str">
        <f t="shared" si="231"/>
        <v/>
      </c>
      <c r="DA948" s="3" t="str">
        <f t="shared" si="231"/>
        <v/>
      </c>
      <c r="DB948" s="3" t="str">
        <f t="shared" si="231"/>
        <v/>
      </c>
      <c r="DC948" s="3" t="str">
        <f t="shared" si="231"/>
        <v/>
      </c>
      <c r="DD948" s="3" t="str">
        <f t="shared" si="231"/>
        <v/>
      </c>
      <c r="DE948" s="3" t="str">
        <f t="shared" si="231"/>
        <v/>
      </c>
      <c r="DF948" s="3" t="str">
        <f t="shared" si="231"/>
        <v/>
      </c>
      <c r="DG948" s="3" t="str">
        <f t="shared" si="231"/>
        <v/>
      </c>
      <c r="DH948" s="3" t="str">
        <f t="shared" si="223"/>
        <v/>
      </c>
      <c r="DI948" s="3" t="str">
        <f t="shared" si="223"/>
        <v/>
      </c>
      <c r="DJ948" s="3" t="str">
        <f t="shared" si="223"/>
        <v/>
      </c>
      <c r="DK948" s="3" t="str">
        <f t="shared" si="222"/>
        <v/>
      </c>
      <c r="DL948" s="3" t="str">
        <f t="shared" si="222"/>
        <v/>
      </c>
      <c r="DM948" s="3" t="str">
        <f t="shared" si="222"/>
        <v>133. ANCILLARY OR OTHER USE</v>
      </c>
      <c r="DN948" s="3" t="str">
        <f t="shared" si="222"/>
        <v/>
      </c>
      <c r="DO948" s="3" t="str">
        <f t="shared" si="222"/>
        <v/>
      </c>
      <c r="DP948" s="3" t="str">
        <f t="shared" si="222"/>
        <v/>
      </c>
      <c r="DQ948" s="3" t="str">
        <f t="shared" si="229"/>
        <v/>
      </c>
      <c r="DR948" s="3" t="str">
        <f t="shared" si="229"/>
        <v/>
      </c>
      <c r="DS948" s="3" t="str">
        <f t="shared" si="229"/>
        <v/>
      </c>
      <c r="DT948" s="3" t="str">
        <f t="shared" si="224"/>
        <v/>
      </c>
      <c r="DU948" s="3" t="str">
        <f t="shared" si="224"/>
        <v/>
      </c>
      <c r="DV948" s="3" t="str">
        <f t="shared" si="224"/>
        <v/>
      </c>
    </row>
    <row r="949" spans="1:126" ht="75">
      <c r="A949" t="s">
        <v>115</v>
      </c>
      <c r="B949">
        <v>2017</v>
      </c>
      <c r="C949" t="s">
        <v>114</v>
      </c>
      <c r="D949">
        <v>106990</v>
      </c>
      <c r="E949" s="31">
        <v>1317216178828</v>
      </c>
      <c r="F949" t="s">
        <v>1205</v>
      </c>
      <c r="G949">
        <v>424710</v>
      </c>
      <c r="H949" t="s">
        <v>1206</v>
      </c>
      <c r="I949" t="s">
        <v>1207</v>
      </c>
      <c r="J949" t="s">
        <v>1098</v>
      </c>
      <c r="K949" t="s">
        <v>155</v>
      </c>
      <c r="L949">
        <v>90745</v>
      </c>
      <c r="M949" s="3" t="str">
        <f t="shared" si="225"/>
        <v>89. PRODUCE THE CHEMICAL, 91. ON-SITE USE OF THE CHEMICAL, 93. AS A BYPRODUCT, 94. AS A MANUFACTURED IMPURITY, 95. USED AS A REACTANT, 115. REPACKAGING, 116. AS A PROCESS IMPURITY</v>
      </c>
      <c r="N949" s="3" t="s">
        <v>58</v>
      </c>
      <c r="O949" s="3" t="s">
        <v>1462</v>
      </c>
      <c r="P949">
        <f>3+48+34</f>
        <v>85</v>
      </c>
      <c r="Q949">
        <f>4+3</f>
        <v>7</v>
      </c>
      <c r="R949">
        <f t="shared" si="235"/>
        <v>92</v>
      </c>
      <c r="S949" s="3" t="s">
        <v>1407</v>
      </c>
      <c r="T949" s="3" t="s">
        <v>1405</v>
      </c>
      <c r="U949" s="3" t="s">
        <v>1407</v>
      </c>
      <c r="V949" s="3" t="s">
        <v>1405</v>
      </c>
      <c r="W949" s="3" t="s">
        <v>1407</v>
      </c>
      <c r="X949" s="3" t="s">
        <v>1407</v>
      </c>
      <c r="Y949" s="3" t="s">
        <v>1407</v>
      </c>
      <c r="AE949" s="3" t="s">
        <v>1405</v>
      </c>
      <c r="AR949" s="3" t="s">
        <v>1405</v>
      </c>
      <c r="AS949" s="3" t="s">
        <v>1407</v>
      </c>
      <c r="AT949" s="3" t="s">
        <v>1407</v>
      </c>
      <c r="AV949" s="3" t="s">
        <v>1405</v>
      </c>
      <c r="BD949" s="3" t="s">
        <v>1405</v>
      </c>
      <c r="BK949" s="3" t="s">
        <v>1405</v>
      </c>
      <c r="BU949" s="3" t="str">
        <f t="shared" si="233"/>
        <v>89. PRODUCE THE CHEMICAL</v>
      </c>
      <c r="BV949" s="3" t="str">
        <f t="shared" si="233"/>
        <v/>
      </c>
      <c r="BW949" s="3" t="str">
        <f t="shared" si="233"/>
        <v>91. ON-SITE USE OF THE CHEMICAL</v>
      </c>
      <c r="BX949" s="3" t="str">
        <f t="shared" si="233"/>
        <v/>
      </c>
      <c r="BY949" s="3" t="str">
        <f t="shared" si="233"/>
        <v>93. AS A BYPRODUCT</v>
      </c>
      <c r="BZ949" s="3" t="str">
        <f t="shared" si="233"/>
        <v>94. AS A MANUFACTURED IMPURITY</v>
      </c>
      <c r="CA949" s="3" t="str">
        <f t="shared" si="233"/>
        <v>95. USED AS A REACTANT</v>
      </c>
      <c r="CB949" s="3" t="str">
        <f t="shared" si="233"/>
        <v/>
      </c>
      <c r="CC949" s="3" t="str">
        <f t="shared" si="233"/>
        <v/>
      </c>
      <c r="CD949" s="3" t="str">
        <f t="shared" si="233"/>
        <v/>
      </c>
      <c r="CE949" s="3" t="str">
        <f t="shared" si="233"/>
        <v/>
      </c>
      <c r="CF949" s="3" t="str">
        <f t="shared" si="233"/>
        <v/>
      </c>
      <c r="CG949" s="3" t="str">
        <f t="shared" si="233"/>
        <v/>
      </c>
      <c r="CH949" s="3" t="str">
        <f t="shared" si="233"/>
        <v/>
      </c>
      <c r="CI949" s="3" t="str">
        <f t="shared" si="233"/>
        <v/>
      </c>
      <c r="CJ949" s="3" t="str">
        <f t="shared" si="233"/>
        <v/>
      </c>
      <c r="CK949" s="3" t="str">
        <f t="shared" si="234"/>
        <v/>
      </c>
      <c r="CL949" s="3" t="str">
        <f t="shared" si="234"/>
        <v/>
      </c>
      <c r="CM949" s="3" t="str">
        <f t="shared" si="234"/>
        <v/>
      </c>
      <c r="CN949" s="3" t="str">
        <f t="shared" si="234"/>
        <v/>
      </c>
      <c r="CO949" s="3" t="str">
        <f t="shared" si="234"/>
        <v/>
      </c>
      <c r="CP949" s="3" t="str">
        <f t="shared" si="234"/>
        <v/>
      </c>
      <c r="CQ949" s="3" t="str">
        <f t="shared" si="232"/>
        <v/>
      </c>
      <c r="CR949" s="3" t="str">
        <f t="shared" si="232"/>
        <v/>
      </c>
      <c r="CS949" s="3" t="str">
        <f t="shared" si="230"/>
        <v/>
      </c>
      <c r="CT949" s="3" t="str">
        <f t="shared" si="230"/>
        <v/>
      </c>
      <c r="CU949" s="3" t="str">
        <f t="shared" si="230"/>
        <v>115. REPACKAGING</v>
      </c>
      <c r="CV949" s="3" t="str">
        <f t="shared" si="227"/>
        <v>116. AS A PROCESS IMPURITY</v>
      </c>
      <c r="CW949" s="3" t="str">
        <f t="shared" si="227"/>
        <v/>
      </c>
      <c r="CX949" s="3" t="str">
        <f t="shared" si="227"/>
        <v/>
      </c>
      <c r="CY949" s="3" t="str">
        <f t="shared" si="231"/>
        <v/>
      </c>
      <c r="CZ949" s="3" t="str">
        <f t="shared" si="231"/>
        <v/>
      </c>
      <c r="DA949" s="3" t="str">
        <f t="shared" si="231"/>
        <v/>
      </c>
      <c r="DB949" s="3" t="str">
        <f t="shared" si="231"/>
        <v/>
      </c>
      <c r="DC949" s="3" t="str">
        <f t="shared" si="231"/>
        <v/>
      </c>
      <c r="DD949" s="3" t="str">
        <f t="shared" si="231"/>
        <v/>
      </c>
      <c r="DE949" s="3" t="str">
        <f t="shared" si="231"/>
        <v/>
      </c>
      <c r="DF949" s="3" t="str">
        <f t="shared" si="231"/>
        <v/>
      </c>
      <c r="DG949" s="3" t="str">
        <f t="shared" si="231"/>
        <v/>
      </c>
      <c r="DH949" s="3" t="str">
        <f t="shared" si="223"/>
        <v/>
      </c>
      <c r="DI949" s="3" t="str">
        <f t="shared" si="223"/>
        <v/>
      </c>
      <c r="DJ949" s="3" t="str">
        <f t="shared" si="223"/>
        <v/>
      </c>
      <c r="DK949" s="3" t="str">
        <f t="shared" si="222"/>
        <v/>
      </c>
      <c r="DL949" s="3" t="str">
        <f t="shared" si="222"/>
        <v/>
      </c>
      <c r="DM949" s="3" t="str">
        <f t="shared" si="222"/>
        <v/>
      </c>
      <c r="DN949" s="3" t="str">
        <f t="shared" si="222"/>
        <v/>
      </c>
      <c r="DO949" s="3" t="str">
        <f t="shared" si="222"/>
        <v/>
      </c>
      <c r="DP949" s="3" t="str">
        <f t="shared" si="222"/>
        <v/>
      </c>
      <c r="DQ949" s="3" t="str">
        <f t="shared" si="229"/>
        <v/>
      </c>
      <c r="DR949" s="3" t="str">
        <f t="shared" si="229"/>
        <v/>
      </c>
      <c r="DS949" s="3" t="str">
        <f t="shared" si="229"/>
        <v/>
      </c>
      <c r="DT949" s="3" t="str">
        <f t="shared" si="224"/>
        <v/>
      </c>
      <c r="DU949" s="3" t="str">
        <f t="shared" si="224"/>
        <v/>
      </c>
      <c r="DV949" s="3" t="str">
        <f t="shared" si="224"/>
        <v/>
      </c>
    </row>
    <row r="950" spans="1:126" ht="90">
      <c r="A950" t="s">
        <v>115</v>
      </c>
      <c r="B950">
        <v>2018</v>
      </c>
      <c r="C950" t="s">
        <v>114</v>
      </c>
      <c r="D950">
        <v>106990</v>
      </c>
      <c r="E950" s="31">
        <v>1318217059207</v>
      </c>
      <c r="F950" t="s">
        <v>1205</v>
      </c>
      <c r="G950">
        <v>424710</v>
      </c>
      <c r="H950" t="s">
        <v>1206</v>
      </c>
      <c r="I950" t="s">
        <v>1207</v>
      </c>
      <c r="J950" t="s">
        <v>1098</v>
      </c>
      <c r="K950" t="s">
        <v>155</v>
      </c>
      <c r="L950">
        <v>90745</v>
      </c>
      <c r="M950" s="3" t="str">
        <f t="shared" si="225"/>
        <v>89. PRODUCE THE CHEMICAL, 93. AS A BYPRODUCT, 94. AS A MANUFACTURED IMPURITY, 115. REPACKAGING, 116. AS A PROCESS IMPURITY, 133. ANCILLARY OR OTHER USE, 137. Z304  FUEL, 142. Z399  OTHER</v>
      </c>
      <c r="N950" s="3" t="s">
        <v>58</v>
      </c>
      <c r="O950" s="3" t="s">
        <v>1462</v>
      </c>
      <c r="P950">
        <f>39+45+3</f>
        <v>87</v>
      </c>
      <c r="Q950">
        <f>4+4</f>
        <v>8</v>
      </c>
      <c r="R950">
        <f t="shared" si="235"/>
        <v>95</v>
      </c>
      <c r="S950" s="3" t="s">
        <v>1407</v>
      </c>
      <c r="T950" s="3" t="s">
        <v>1405</v>
      </c>
      <c r="U950" s="3" t="s">
        <v>1405</v>
      </c>
      <c r="V950" s="3" t="s">
        <v>1405</v>
      </c>
      <c r="W950" s="3" t="s">
        <v>1407</v>
      </c>
      <c r="X950" s="3" t="s">
        <v>1407</v>
      </c>
      <c r="Y950" s="3" t="s">
        <v>1405</v>
      </c>
      <c r="Z950" s="3" t="s">
        <v>1405</v>
      </c>
      <c r="AA950" s="3" t="s">
        <v>1405</v>
      </c>
      <c r="AB950" s="3" t="s">
        <v>1405</v>
      </c>
      <c r="AC950" s="3" t="s">
        <v>1405</v>
      </c>
      <c r="AD950" s="3" t="s">
        <v>1405</v>
      </c>
      <c r="AE950" s="3" t="s">
        <v>1405</v>
      </c>
      <c r="AF950" s="3" t="s">
        <v>1405</v>
      </c>
      <c r="AG950" s="3" t="s">
        <v>1405</v>
      </c>
      <c r="AH950" s="3" t="s">
        <v>1405</v>
      </c>
      <c r="AI950" s="3" t="s">
        <v>1405</v>
      </c>
      <c r="AJ950" s="3" t="s">
        <v>1405</v>
      </c>
      <c r="AK950" s="3" t="s">
        <v>1405</v>
      </c>
      <c r="AL950" s="3" t="s">
        <v>1405</v>
      </c>
      <c r="AM950" s="3" t="s">
        <v>1405</v>
      </c>
      <c r="AN950" s="3" t="s">
        <v>1405</v>
      </c>
      <c r="AO950" s="3" t="s">
        <v>1405</v>
      </c>
      <c r="AP950" s="3" t="s">
        <v>1405</v>
      </c>
      <c r="AQ950" s="3" t="s">
        <v>1405</v>
      </c>
      <c r="AR950" s="3" t="s">
        <v>1405</v>
      </c>
      <c r="AS950" s="3" t="s">
        <v>1407</v>
      </c>
      <c r="AT950" s="3" t="s">
        <v>1407</v>
      </c>
      <c r="AU950" s="3" t="s">
        <v>1405</v>
      </c>
      <c r="AV950" s="3" t="s">
        <v>1405</v>
      </c>
      <c r="AW950" s="3" t="s">
        <v>1405</v>
      </c>
      <c r="AX950" s="3" t="s">
        <v>1405</v>
      </c>
      <c r="AY950" s="3" t="s">
        <v>1405</v>
      </c>
      <c r="AZ950" s="3" t="s">
        <v>1405</v>
      </c>
      <c r="BA950" s="3" t="s">
        <v>1405</v>
      </c>
      <c r="BB950" s="3" t="s">
        <v>1405</v>
      </c>
      <c r="BC950" s="3" t="s">
        <v>1405</v>
      </c>
      <c r="BD950" s="3" t="s">
        <v>1405</v>
      </c>
      <c r="BE950" s="3" t="s">
        <v>1405</v>
      </c>
      <c r="BF950" s="3" t="s">
        <v>1405</v>
      </c>
      <c r="BG950" s="3" t="s">
        <v>1405</v>
      </c>
      <c r="BH950" s="3" t="s">
        <v>1405</v>
      </c>
      <c r="BI950" s="3" t="s">
        <v>1405</v>
      </c>
      <c r="BJ950" s="3" t="s">
        <v>1405</v>
      </c>
      <c r="BK950" s="3" t="s">
        <v>1407</v>
      </c>
      <c r="BL950" s="3" t="s">
        <v>1405</v>
      </c>
      <c r="BM950" s="3" t="s">
        <v>1405</v>
      </c>
      <c r="BN950" s="3" t="s">
        <v>1405</v>
      </c>
      <c r="BO950" s="3" t="s">
        <v>1407</v>
      </c>
      <c r="BP950" s="3" t="s">
        <v>1405</v>
      </c>
      <c r="BQ950" s="3" t="s">
        <v>1405</v>
      </c>
      <c r="BR950" s="3" t="s">
        <v>1405</v>
      </c>
      <c r="BS950" s="3" t="s">
        <v>1405</v>
      </c>
      <c r="BT950" s="3" t="s">
        <v>1407</v>
      </c>
      <c r="BU950" s="3" t="str">
        <f t="shared" si="233"/>
        <v>89. PRODUCE THE CHEMICAL</v>
      </c>
      <c r="BV950" s="3" t="str">
        <f t="shared" si="233"/>
        <v/>
      </c>
      <c r="BW950" s="3" t="str">
        <f t="shared" si="233"/>
        <v/>
      </c>
      <c r="BX950" s="3" t="str">
        <f t="shared" si="233"/>
        <v/>
      </c>
      <c r="BY950" s="3" t="str">
        <f t="shared" si="233"/>
        <v>93. AS A BYPRODUCT</v>
      </c>
      <c r="BZ950" s="3" t="str">
        <f t="shared" si="233"/>
        <v>94. AS A MANUFACTURED IMPURITY</v>
      </c>
      <c r="CA950" s="3" t="str">
        <f t="shared" si="233"/>
        <v/>
      </c>
      <c r="CB950" s="3" t="str">
        <f t="shared" si="233"/>
        <v/>
      </c>
      <c r="CC950" s="3" t="str">
        <f t="shared" si="233"/>
        <v/>
      </c>
      <c r="CD950" s="3" t="str">
        <f t="shared" si="233"/>
        <v/>
      </c>
      <c r="CE950" s="3" t="str">
        <f t="shared" si="233"/>
        <v/>
      </c>
      <c r="CF950" s="3" t="str">
        <f t="shared" si="233"/>
        <v/>
      </c>
      <c r="CG950" s="3" t="str">
        <f t="shared" si="233"/>
        <v/>
      </c>
      <c r="CH950" s="3" t="str">
        <f t="shared" si="233"/>
        <v/>
      </c>
      <c r="CI950" s="3" t="str">
        <f t="shared" si="233"/>
        <v/>
      </c>
      <c r="CJ950" s="3" t="str">
        <f t="shared" si="233"/>
        <v/>
      </c>
      <c r="CK950" s="3" t="str">
        <f t="shared" si="234"/>
        <v/>
      </c>
      <c r="CL950" s="3" t="str">
        <f t="shared" si="234"/>
        <v/>
      </c>
      <c r="CM950" s="3" t="str">
        <f t="shared" si="234"/>
        <v/>
      </c>
      <c r="CN950" s="3" t="str">
        <f t="shared" si="234"/>
        <v/>
      </c>
      <c r="CO950" s="3" t="str">
        <f t="shared" si="234"/>
        <v/>
      </c>
      <c r="CP950" s="3" t="str">
        <f t="shared" si="234"/>
        <v/>
      </c>
      <c r="CQ950" s="3" t="str">
        <f t="shared" si="232"/>
        <v/>
      </c>
      <c r="CR950" s="3" t="str">
        <f t="shared" si="232"/>
        <v/>
      </c>
      <c r="CS950" s="3" t="str">
        <f t="shared" si="230"/>
        <v/>
      </c>
      <c r="CT950" s="3" t="str">
        <f t="shared" si="230"/>
        <v/>
      </c>
      <c r="CU950" s="3" t="str">
        <f t="shared" si="230"/>
        <v>115. REPACKAGING</v>
      </c>
      <c r="CV950" s="3" t="str">
        <f t="shared" si="227"/>
        <v>116. AS A PROCESS IMPURITY</v>
      </c>
      <c r="CW950" s="3" t="str">
        <f t="shared" si="227"/>
        <v/>
      </c>
      <c r="CX950" s="3" t="str">
        <f t="shared" si="227"/>
        <v/>
      </c>
      <c r="CY950" s="3" t="str">
        <f t="shared" si="231"/>
        <v/>
      </c>
      <c r="CZ950" s="3" t="str">
        <f t="shared" si="231"/>
        <v/>
      </c>
      <c r="DA950" s="3" t="str">
        <f t="shared" si="231"/>
        <v/>
      </c>
      <c r="DB950" s="3" t="str">
        <f t="shared" si="231"/>
        <v/>
      </c>
      <c r="DC950" s="3" t="str">
        <f t="shared" si="231"/>
        <v/>
      </c>
      <c r="DD950" s="3" t="str">
        <f t="shared" si="231"/>
        <v/>
      </c>
      <c r="DE950" s="3" t="str">
        <f t="shared" si="231"/>
        <v/>
      </c>
      <c r="DF950" s="3" t="str">
        <f t="shared" si="231"/>
        <v/>
      </c>
      <c r="DG950" s="3" t="str">
        <f t="shared" si="231"/>
        <v/>
      </c>
      <c r="DH950" s="3" t="str">
        <f t="shared" si="223"/>
        <v/>
      </c>
      <c r="DI950" s="3" t="str">
        <f t="shared" si="223"/>
        <v/>
      </c>
      <c r="DJ950" s="3" t="str">
        <f t="shared" si="223"/>
        <v/>
      </c>
      <c r="DK950" s="3" t="str">
        <f t="shared" si="222"/>
        <v/>
      </c>
      <c r="DL950" s="3" t="str">
        <f t="shared" si="222"/>
        <v/>
      </c>
      <c r="DM950" s="3" t="str">
        <f t="shared" si="222"/>
        <v>133. ANCILLARY OR OTHER USE</v>
      </c>
      <c r="DN950" s="3" t="str">
        <f t="shared" si="222"/>
        <v/>
      </c>
      <c r="DO950" s="3" t="str">
        <f t="shared" si="222"/>
        <v/>
      </c>
      <c r="DP950" s="3" t="str">
        <f t="shared" si="222"/>
        <v/>
      </c>
      <c r="DQ950" s="3" t="str">
        <f t="shared" si="229"/>
        <v>137. Z304  FUEL</v>
      </c>
      <c r="DR950" s="3" t="str">
        <f t="shared" si="229"/>
        <v/>
      </c>
      <c r="DS950" s="3" t="str">
        <f t="shared" si="229"/>
        <v/>
      </c>
      <c r="DT950" s="3" t="str">
        <f t="shared" si="224"/>
        <v/>
      </c>
      <c r="DU950" s="3" t="str">
        <f t="shared" si="224"/>
        <v/>
      </c>
      <c r="DV950" s="3" t="str">
        <f t="shared" si="224"/>
        <v>142. Z399  OTHER</v>
      </c>
    </row>
    <row r="951" spans="1:126" ht="90">
      <c r="A951" t="s">
        <v>115</v>
      </c>
      <c r="B951">
        <v>2019</v>
      </c>
      <c r="C951" t="s">
        <v>114</v>
      </c>
      <c r="D951">
        <v>106990</v>
      </c>
      <c r="E951" s="31">
        <v>1319218222848</v>
      </c>
      <c r="F951" t="s">
        <v>1205</v>
      </c>
      <c r="G951">
        <v>424710</v>
      </c>
      <c r="H951" t="s">
        <v>1206</v>
      </c>
      <c r="I951" t="s">
        <v>1207</v>
      </c>
      <c r="J951" t="s">
        <v>1098</v>
      </c>
      <c r="K951" t="s">
        <v>155</v>
      </c>
      <c r="L951">
        <v>90745</v>
      </c>
      <c r="M951" s="3" t="str">
        <f t="shared" si="225"/>
        <v>89. PRODUCE THE CHEMICAL, 93. AS A BYPRODUCT, 94. AS A MANUFACTURED IMPURITY, 115. REPACKAGING, 116. AS A PROCESS IMPURITY, 133. ANCILLARY OR OTHER USE, 137. Z304  FUEL, 142. Z399  OTHER</v>
      </c>
      <c r="N951" s="3" t="s">
        <v>58</v>
      </c>
      <c r="O951" s="3" t="s">
        <v>1462</v>
      </c>
      <c r="P951">
        <f>32+3+39</f>
        <v>74</v>
      </c>
      <c r="Q951">
        <f>4+2</f>
        <v>6</v>
      </c>
      <c r="R951">
        <f t="shared" si="235"/>
        <v>80</v>
      </c>
      <c r="S951" s="3" t="s">
        <v>1407</v>
      </c>
      <c r="T951" s="3" t="s">
        <v>1405</v>
      </c>
      <c r="U951" s="3" t="s">
        <v>1405</v>
      </c>
      <c r="V951" s="3" t="s">
        <v>1405</v>
      </c>
      <c r="W951" s="3" t="s">
        <v>1407</v>
      </c>
      <c r="X951" s="3" t="s">
        <v>1407</v>
      </c>
      <c r="Y951" s="3" t="s">
        <v>1405</v>
      </c>
      <c r="Z951" s="3" t="s">
        <v>1405</v>
      </c>
      <c r="AA951" s="3" t="s">
        <v>1405</v>
      </c>
      <c r="AB951" s="3" t="s">
        <v>1405</v>
      </c>
      <c r="AC951" s="3" t="s">
        <v>1405</v>
      </c>
      <c r="AD951" s="3" t="s">
        <v>1405</v>
      </c>
      <c r="AE951" s="3" t="s">
        <v>1405</v>
      </c>
      <c r="AF951" s="3" t="s">
        <v>1405</v>
      </c>
      <c r="AG951" s="3" t="s">
        <v>1405</v>
      </c>
      <c r="AH951" s="3" t="s">
        <v>1405</v>
      </c>
      <c r="AI951" s="3" t="s">
        <v>1405</v>
      </c>
      <c r="AJ951" s="3" t="s">
        <v>1405</v>
      </c>
      <c r="AK951" s="3" t="s">
        <v>1405</v>
      </c>
      <c r="AL951" s="3" t="s">
        <v>1405</v>
      </c>
      <c r="AM951" s="3" t="s">
        <v>1405</v>
      </c>
      <c r="AN951" s="3" t="s">
        <v>1405</v>
      </c>
      <c r="AO951" s="3" t="s">
        <v>1405</v>
      </c>
      <c r="AP951" s="3" t="s">
        <v>1405</v>
      </c>
      <c r="AQ951" s="3" t="s">
        <v>1405</v>
      </c>
      <c r="AR951" s="3" t="s">
        <v>1405</v>
      </c>
      <c r="AS951" s="3" t="s">
        <v>1407</v>
      </c>
      <c r="AT951" s="3" t="s">
        <v>1407</v>
      </c>
      <c r="AU951" s="3" t="s">
        <v>1405</v>
      </c>
      <c r="AV951" s="3" t="s">
        <v>1405</v>
      </c>
      <c r="AW951" s="3" t="s">
        <v>1405</v>
      </c>
      <c r="AX951" s="3" t="s">
        <v>1405</v>
      </c>
      <c r="AY951" s="3" t="s">
        <v>1405</v>
      </c>
      <c r="AZ951" s="3" t="s">
        <v>1405</v>
      </c>
      <c r="BA951" s="3" t="s">
        <v>1405</v>
      </c>
      <c r="BB951" s="3" t="s">
        <v>1405</v>
      </c>
      <c r="BC951" s="3" t="s">
        <v>1405</v>
      </c>
      <c r="BD951" s="3" t="s">
        <v>1405</v>
      </c>
      <c r="BE951" s="3" t="s">
        <v>1405</v>
      </c>
      <c r="BF951" s="3" t="s">
        <v>1405</v>
      </c>
      <c r="BG951" s="3" t="s">
        <v>1405</v>
      </c>
      <c r="BH951" s="3" t="s">
        <v>1405</v>
      </c>
      <c r="BI951" s="3" t="s">
        <v>1405</v>
      </c>
      <c r="BJ951" s="3" t="s">
        <v>1405</v>
      </c>
      <c r="BK951" s="3" t="s">
        <v>1407</v>
      </c>
      <c r="BL951" s="3" t="s">
        <v>1405</v>
      </c>
      <c r="BM951" s="3" t="s">
        <v>1405</v>
      </c>
      <c r="BN951" s="3" t="s">
        <v>1405</v>
      </c>
      <c r="BO951" s="3" t="s">
        <v>1407</v>
      </c>
      <c r="BP951" s="3" t="s">
        <v>1405</v>
      </c>
      <c r="BQ951" s="3" t="s">
        <v>1405</v>
      </c>
      <c r="BR951" s="3" t="s">
        <v>1405</v>
      </c>
      <c r="BS951" s="3" t="s">
        <v>1405</v>
      </c>
      <c r="BT951" s="3" t="s">
        <v>1407</v>
      </c>
      <c r="BU951" s="3" t="str">
        <f t="shared" si="233"/>
        <v>89. PRODUCE THE CHEMICAL</v>
      </c>
      <c r="BV951" s="3" t="str">
        <f t="shared" si="233"/>
        <v/>
      </c>
      <c r="BW951" s="3" t="str">
        <f t="shared" si="233"/>
        <v/>
      </c>
      <c r="BX951" s="3" t="str">
        <f t="shared" si="233"/>
        <v/>
      </c>
      <c r="BY951" s="3" t="str">
        <f t="shared" si="233"/>
        <v>93. AS A BYPRODUCT</v>
      </c>
      <c r="BZ951" s="3" t="str">
        <f t="shared" si="233"/>
        <v>94. AS A MANUFACTURED IMPURITY</v>
      </c>
      <c r="CA951" s="3" t="str">
        <f t="shared" si="233"/>
        <v/>
      </c>
      <c r="CB951" s="3" t="str">
        <f t="shared" si="233"/>
        <v/>
      </c>
      <c r="CC951" s="3" t="str">
        <f t="shared" si="233"/>
        <v/>
      </c>
      <c r="CD951" s="3" t="str">
        <f t="shared" si="233"/>
        <v/>
      </c>
      <c r="CE951" s="3" t="str">
        <f t="shared" si="233"/>
        <v/>
      </c>
      <c r="CF951" s="3" t="str">
        <f t="shared" si="233"/>
        <v/>
      </c>
      <c r="CG951" s="3" t="str">
        <f t="shared" si="233"/>
        <v/>
      </c>
      <c r="CH951" s="3" t="str">
        <f t="shared" si="233"/>
        <v/>
      </c>
      <c r="CI951" s="3" t="str">
        <f t="shared" si="233"/>
        <v/>
      </c>
      <c r="CJ951" s="3" t="str">
        <f t="shared" si="233"/>
        <v/>
      </c>
      <c r="CK951" s="3" t="str">
        <f t="shared" si="234"/>
        <v/>
      </c>
      <c r="CL951" s="3" t="str">
        <f t="shared" si="234"/>
        <v/>
      </c>
      <c r="CM951" s="3" t="str">
        <f t="shared" si="234"/>
        <v/>
      </c>
      <c r="CN951" s="3" t="str">
        <f t="shared" si="234"/>
        <v/>
      </c>
      <c r="CO951" s="3" t="str">
        <f t="shared" si="234"/>
        <v/>
      </c>
      <c r="CP951" s="3" t="str">
        <f t="shared" si="234"/>
        <v/>
      </c>
      <c r="CQ951" s="3" t="str">
        <f t="shared" si="232"/>
        <v/>
      </c>
      <c r="CR951" s="3" t="str">
        <f t="shared" si="232"/>
        <v/>
      </c>
      <c r="CS951" s="3" t="str">
        <f t="shared" si="230"/>
        <v/>
      </c>
      <c r="CT951" s="3" t="str">
        <f t="shared" si="230"/>
        <v/>
      </c>
      <c r="CU951" s="3" t="str">
        <f t="shared" si="230"/>
        <v>115. REPACKAGING</v>
      </c>
      <c r="CV951" s="3" t="str">
        <f t="shared" si="227"/>
        <v>116. AS A PROCESS IMPURITY</v>
      </c>
      <c r="CW951" s="3" t="str">
        <f t="shared" si="227"/>
        <v/>
      </c>
      <c r="CX951" s="3" t="str">
        <f t="shared" si="227"/>
        <v/>
      </c>
      <c r="CY951" s="3" t="str">
        <f t="shared" si="231"/>
        <v/>
      </c>
      <c r="CZ951" s="3" t="str">
        <f t="shared" si="231"/>
        <v/>
      </c>
      <c r="DA951" s="3" t="str">
        <f t="shared" si="231"/>
        <v/>
      </c>
      <c r="DB951" s="3" t="str">
        <f t="shared" si="231"/>
        <v/>
      </c>
      <c r="DC951" s="3" t="str">
        <f t="shared" si="231"/>
        <v/>
      </c>
      <c r="DD951" s="3" t="str">
        <f t="shared" si="231"/>
        <v/>
      </c>
      <c r="DE951" s="3" t="str">
        <f t="shared" si="231"/>
        <v/>
      </c>
      <c r="DF951" s="3" t="str">
        <f t="shared" si="231"/>
        <v/>
      </c>
      <c r="DG951" s="3" t="str">
        <f t="shared" si="231"/>
        <v/>
      </c>
      <c r="DH951" s="3" t="str">
        <f t="shared" si="223"/>
        <v/>
      </c>
      <c r="DI951" s="3" t="str">
        <f t="shared" si="223"/>
        <v/>
      </c>
      <c r="DJ951" s="3" t="str">
        <f t="shared" si="223"/>
        <v/>
      </c>
      <c r="DK951" s="3" t="str">
        <f t="shared" si="222"/>
        <v/>
      </c>
      <c r="DL951" s="3" t="str">
        <f t="shared" si="222"/>
        <v/>
      </c>
      <c r="DM951" s="3" t="str">
        <f t="shared" si="222"/>
        <v>133. ANCILLARY OR OTHER USE</v>
      </c>
      <c r="DN951" s="3" t="str">
        <f t="shared" si="222"/>
        <v/>
      </c>
      <c r="DO951" s="3" t="str">
        <f t="shared" si="222"/>
        <v/>
      </c>
      <c r="DP951" s="3" t="str">
        <f t="shared" si="222"/>
        <v/>
      </c>
      <c r="DQ951" s="3" t="str">
        <f t="shared" si="229"/>
        <v>137. Z304  FUEL</v>
      </c>
      <c r="DR951" s="3" t="str">
        <f t="shared" si="229"/>
        <v/>
      </c>
      <c r="DS951" s="3" t="str">
        <f t="shared" si="229"/>
        <v/>
      </c>
      <c r="DT951" s="3" t="str">
        <f t="shared" si="224"/>
        <v/>
      </c>
      <c r="DU951" s="3" t="str">
        <f t="shared" si="224"/>
        <v/>
      </c>
      <c r="DV951" s="3" t="str">
        <f t="shared" si="224"/>
        <v>142. Z399  OTHER</v>
      </c>
    </row>
    <row r="952" spans="1:126" ht="90">
      <c r="A952" t="s">
        <v>115</v>
      </c>
      <c r="B952">
        <v>2020</v>
      </c>
      <c r="C952" t="s">
        <v>114</v>
      </c>
      <c r="D952">
        <v>106990</v>
      </c>
      <c r="E952" s="31">
        <v>1320219061417</v>
      </c>
      <c r="F952" t="s">
        <v>1205</v>
      </c>
      <c r="G952">
        <v>324110</v>
      </c>
      <c r="H952" t="s">
        <v>1206</v>
      </c>
      <c r="I952" t="s">
        <v>1207</v>
      </c>
      <c r="J952" t="s">
        <v>1098</v>
      </c>
      <c r="K952" t="s">
        <v>155</v>
      </c>
      <c r="L952">
        <v>90745</v>
      </c>
      <c r="M952" s="3" t="str">
        <f t="shared" si="225"/>
        <v>89. PRODUCE THE CHEMICAL, 91. ON-SITE USE OF THE CHEMICAL, 93. AS A BYPRODUCT, 94. AS A MANUFACTURED IMPURITY, 116. AS A PROCESS IMPURITY, 133. ANCILLARY OR OTHER USE, 137. Z304  FUEL, 142. Z399  OTHER</v>
      </c>
      <c r="N952" s="3" t="s">
        <v>58</v>
      </c>
      <c r="O952" s="3" t="s">
        <v>1447</v>
      </c>
      <c r="P952">
        <f>2+27+30</f>
        <v>59</v>
      </c>
      <c r="Q952">
        <f>5+4</f>
        <v>9</v>
      </c>
      <c r="R952">
        <f t="shared" si="235"/>
        <v>68</v>
      </c>
      <c r="S952" s="3" t="s">
        <v>1407</v>
      </c>
      <c r="T952" s="3" t="s">
        <v>1405</v>
      </c>
      <c r="U952" s="3" t="s">
        <v>1407</v>
      </c>
      <c r="V952" s="3" t="s">
        <v>1405</v>
      </c>
      <c r="W952" s="3" t="s">
        <v>1407</v>
      </c>
      <c r="X952" s="3" t="s">
        <v>1407</v>
      </c>
      <c r="Y952" s="3" t="s">
        <v>1405</v>
      </c>
      <c r="Z952" s="3" t="s">
        <v>1405</v>
      </c>
      <c r="AA952" s="3" t="s">
        <v>1405</v>
      </c>
      <c r="AB952" s="3" t="s">
        <v>1405</v>
      </c>
      <c r="AC952" s="3" t="s">
        <v>1405</v>
      </c>
      <c r="AD952" s="3" t="s">
        <v>1405</v>
      </c>
      <c r="AE952" s="3" t="s">
        <v>1405</v>
      </c>
      <c r="AF952" s="3" t="s">
        <v>1405</v>
      </c>
      <c r="AG952" s="3" t="s">
        <v>1405</v>
      </c>
      <c r="AH952" s="3" t="s">
        <v>1405</v>
      </c>
      <c r="AI952" s="3" t="s">
        <v>1405</v>
      </c>
      <c r="AJ952" s="3" t="s">
        <v>1405</v>
      </c>
      <c r="AK952" s="3" t="s">
        <v>1405</v>
      </c>
      <c r="AL952" s="3" t="s">
        <v>1405</v>
      </c>
      <c r="AM952" s="3" t="s">
        <v>1405</v>
      </c>
      <c r="AN952" s="3" t="s">
        <v>1405</v>
      </c>
      <c r="AO952" s="3" t="s">
        <v>1405</v>
      </c>
      <c r="AP952" s="3" t="s">
        <v>1405</v>
      </c>
      <c r="AQ952" s="3" t="s">
        <v>1405</v>
      </c>
      <c r="AR952" s="3" t="s">
        <v>1405</v>
      </c>
      <c r="AS952" s="3" t="s">
        <v>1405</v>
      </c>
      <c r="AT952" s="3" t="s">
        <v>1407</v>
      </c>
      <c r="AU952" s="3" t="s">
        <v>1405</v>
      </c>
      <c r="AV952" s="3" t="s">
        <v>1405</v>
      </c>
      <c r="AW952" s="3" t="s">
        <v>1405</v>
      </c>
      <c r="AX952" s="3" t="s">
        <v>1405</v>
      </c>
      <c r="AY952" s="3" t="s">
        <v>1405</v>
      </c>
      <c r="AZ952" s="3" t="s">
        <v>1405</v>
      </c>
      <c r="BA952" s="3" t="s">
        <v>1405</v>
      </c>
      <c r="BB952" s="3" t="s">
        <v>1405</v>
      </c>
      <c r="BC952" s="3" t="s">
        <v>1405</v>
      </c>
      <c r="BD952" s="3" t="s">
        <v>1405</v>
      </c>
      <c r="BE952" s="3" t="s">
        <v>1405</v>
      </c>
      <c r="BF952" s="3" t="s">
        <v>1405</v>
      </c>
      <c r="BG952" s="3" t="s">
        <v>1405</v>
      </c>
      <c r="BH952" s="3" t="s">
        <v>1405</v>
      </c>
      <c r="BI952" s="3" t="s">
        <v>1405</v>
      </c>
      <c r="BJ952" s="3" t="s">
        <v>1405</v>
      </c>
      <c r="BK952" s="3" t="s">
        <v>1407</v>
      </c>
      <c r="BL952" s="3" t="s">
        <v>1405</v>
      </c>
      <c r="BM952" s="3" t="s">
        <v>1405</v>
      </c>
      <c r="BN952" s="3" t="s">
        <v>1405</v>
      </c>
      <c r="BO952" s="3" t="s">
        <v>1407</v>
      </c>
      <c r="BP952" s="3" t="s">
        <v>1405</v>
      </c>
      <c r="BQ952" s="3" t="s">
        <v>1405</v>
      </c>
      <c r="BR952" s="3" t="s">
        <v>1405</v>
      </c>
      <c r="BS952" s="3" t="s">
        <v>1405</v>
      </c>
      <c r="BT952" s="3" t="s">
        <v>1407</v>
      </c>
      <c r="BU952" s="3" t="str">
        <f t="shared" si="233"/>
        <v>89. PRODUCE THE CHEMICAL</v>
      </c>
      <c r="BV952" s="3" t="str">
        <f t="shared" si="233"/>
        <v/>
      </c>
      <c r="BW952" s="3" t="str">
        <f t="shared" si="233"/>
        <v>91. ON-SITE USE OF THE CHEMICAL</v>
      </c>
      <c r="BX952" s="3" t="str">
        <f t="shared" si="233"/>
        <v/>
      </c>
      <c r="BY952" s="3" t="str">
        <f t="shared" si="233"/>
        <v>93. AS A BYPRODUCT</v>
      </c>
      <c r="BZ952" s="3" t="str">
        <f t="shared" si="233"/>
        <v>94. AS A MANUFACTURED IMPURITY</v>
      </c>
      <c r="CA952" s="3" t="str">
        <f t="shared" si="233"/>
        <v/>
      </c>
      <c r="CB952" s="3" t="str">
        <f t="shared" si="233"/>
        <v/>
      </c>
      <c r="CC952" s="3" t="str">
        <f t="shared" si="233"/>
        <v/>
      </c>
      <c r="CD952" s="3" t="str">
        <f t="shared" si="233"/>
        <v/>
      </c>
      <c r="CE952" s="3" t="str">
        <f t="shared" si="233"/>
        <v/>
      </c>
      <c r="CF952" s="3" t="str">
        <f t="shared" si="233"/>
        <v/>
      </c>
      <c r="CG952" s="3" t="str">
        <f t="shared" si="233"/>
        <v/>
      </c>
      <c r="CH952" s="3" t="str">
        <f t="shared" si="233"/>
        <v/>
      </c>
      <c r="CI952" s="3" t="str">
        <f t="shared" si="233"/>
        <v/>
      </c>
      <c r="CJ952" s="3" t="str">
        <f t="shared" si="233"/>
        <v/>
      </c>
      <c r="CK952" s="3" t="str">
        <f t="shared" si="234"/>
        <v/>
      </c>
      <c r="CL952" s="3" t="str">
        <f t="shared" si="234"/>
        <v/>
      </c>
      <c r="CM952" s="3" t="str">
        <f t="shared" si="234"/>
        <v/>
      </c>
      <c r="CN952" s="3" t="str">
        <f t="shared" si="234"/>
        <v/>
      </c>
      <c r="CO952" s="3" t="str">
        <f t="shared" si="234"/>
        <v/>
      </c>
      <c r="CP952" s="3" t="str">
        <f t="shared" si="234"/>
        <v/>
      </c>
      <c r="CQ952" s="3" t="str">
        <f t="shared" si="232"/>
        <v/>
      </c>
      <c r="CR952" s="3" t="str">
        <f t="shared" si="232"/>
        <v/>
      </c>
      <c r="CS952" s="3" t="str">
        <f t="shared" si="230"/>
        <v/>
      </c>
      <c r="CT952" s="3" t="str">
        <f t="shared" si="230"/>
        <v/>
      </c>
      <c r="CU952" s="3" t="str">
        <f t="shared" si="230"/>
        <v/>
      </c>
      <c r="CV952" s="3" t="str">
        <f t="shared" si="227"/>
        <v>116. AS A PROCESS IMPURITY</v>
      </c>
      <c r="CW952" s="3" t="str">
        <f t="shared" si="227"/>
        <v/>
      </c>
      <c r="CX952" s="3" t="str">
        <f t="shared" si="227"/>
        <v/>
      </c>
      <c r="CY952" s="3" t="str">
        <f t="shared" si="231"/>
        <v/>
      </c>
      <c r="CZ952" s="3" t="str">
        <f t="shared" si="231"/>
        <v/>
      </c>
      <c r="DA952" s="3" t="str">
        <f t="shared" si="231"/>
        <v/>
      </c>
      <c r="DB952" s="3" t="str">
        <f t="shared" si="231"/>
        <v/>
      </c>
      <c r="DC952" s="3" t="str">
        <f t="shared" si="231"/>
        <v/>
      </c>
      <c r="DD952" s="3" t="str">
        <f t="shared" si="231"/>
        <v/>
      </c>
      <c r="DE952" s="3" t="str">
        <f t="shared" si="231"/>
        <v/>
      </c>
      <c r="DF952" s="3" t="str">
        <f t="shared" si="231"/>
        <v/>
      </c>
      <c r="DG952" s="3" t="str">
        <f t="shared" si="231"/>
        <v/>
      </c>
      <c r="DH952" s="3" t="str">
        <f t="shared" si="223"/>
        <v/>
      </c>
      <c r="DI952" s="3" t="str">
        <f t="shared" si="223"/>
        <v/>
      </c>
      <c r="DJ952" s="3" t="str">
        <f t="shared" si="223"/>
        <v/>
      </c>
      <c r="DK952" s="3" t="str">
        <f t="shared" si="222"/>
        <v/>
      </c>
      <c r="DL952" s="3" t="str">
        <f t="shared" si="222"/>
        <v/>
      </c>
      <c r="DM952" s="3" t="str">
        <f t="shared" si="222"/>
        <v>133. ANCILLARY OR OTHER USE</v>
      </c>
      <c r="DN952" s="3" t="str">
        <f t="shared" si="222"/>
        <v/>
      </c>
      <c r="DO952" s="3" t="str">
        <f t="shared" si="222"/>
        <v/>
      </c>
      <c r="DP952" s="3" t="str">
        <f t="shared" si="222"/>
        <v/>
      </c>
      <c r="DQ952" s="3" t="str">
        <f t="shared" si="229"/>
        <v>137. Z304  FUEL</v>
      </c>
      <c r="DR952" s="3" t="str">
        <f t="shared" si="229"/>
        <v/>
      </c>
      <c r="DS952" s="3" t="str">
        <f t="shared" si="229"/>
        <v/>
      </c>
      <c r="DT952" s="3" t="str">
        <f t="shared" si="224"/>
        <v/>
      </c>
      <c r="DU952" s="3" t="str">
        <f t="shared" si="224"/>
        <v/>
      </c>
      <c r="DV952" s="3" t="str">
        <f t="shared" si="224"/>
        <v>142. Z399  OTHER</v>
      </c>
    </row>
    <row r="953" spans="1:126" ht="75">
      <c r="A953" t="s">
        <v>115</v>
      </c>
      <c r="B953">
        <v>2021</v>
      </c>
      <c r="C953" t="s">
        <v>114</v>
      </c>
      <c r="D953">
        <v>106990</v>
      </c>
      <c r="E953" s="31">
        <v>1321219855842</v>
      </c>
      <c r="F953" t="s">
        <v>1205</v>
      </c>
      <c r="G953">
        <v>324110</v>
      </c>
      <c r="H953" t="s">
        <v>1206</v>
      </c>
      <c r="I953" t="s">
        <v>1207</v>
      </c>
      <c r="J953" t="s">
        <v>1098</v>
      </c>
      <c r="K953" t="s">
        <v>155</v>
      </c>
      <c r="L953">
        <v>90745</v>
      </c>
      <c r="M953" s="3" t="str">
        <f t="shared" si="225"/>
        <v>89. PRODUCE THE CHEMICAL, 93. AS A BYPRODUCT, 94. AS A MANUFACTURED IMPURITY, 115. REPACKAGING, 116. AS A PROCESS IMPURITY, 133. ANCILLARY OR OTHER USE, 142. Z399  OTHER</v>
      </c>
      <c r="N953" s="3" t="s">
        <v>58</v>
      </c>
      <c r="O953" s="3" t="s">
        <v>1462</v>
      </c>
      <c r="P953">
        <f>27+3</f>
        <v>30</v>
      </c>
      <c r="Q953">
        <v>3</v>
      </c>
      <c r="R953">
        <f t="shared" si="235"/>
        <v>33</v>
      </c>
      <c r="S953" s="3" t="s">
        <v>1407</v>
      </c>
      <c r="T953" s="3" t="s">
        <v>1405</v>
      </c>
      <c r="U953" s="3" t="s">
        <v>1405</v>
      </c>
      <c r="V953" s="3" t="s">
        <v>1405</v>
      </c>
      <c r="W953" s="3" t="s">
        <v>1407</v>
      </c>
      <c r="X953" s="3" t="s">
        <v>1407</v>
      </c>
      <c r="Y953" s="3" t="s">
        <v>1405</v>
      </c>
      <c r="Z953" s="3" t="s">
        <v>1405</v>
      </c>
      <c r="AA953" s="3" t="s">
        <v>1405</v>
      </c>
      <c r="AB953" s="3" t="s">
        <v>1405</v>
      </c>
      <c r="AC953" s="3" t="s">
        <v>1405</v>
      </c>
      <c r="AD953" s="3" t="s">
        <v>1405</v>
      </c>
      <c r="AE953" s="3" t="s">
        <v>1405</v>
      </c>
      <c r="AF953" s="3" t="s">
        <v>1405</v>
      </c>
      <c r="AG953" s="3" t="s">
        <v>1405</v>
      </c>
      <c r="AH953" s="3" t="s">
        <v>1405</v>
      </c>
      <c r="AI953" s="3" t="s">
        <v>1405</v>
      </c>
      <c r="AJ953" s="3" t="s">
        <v>1405</v>
      </c>
      <c r="AK953" s="3" t="s">
        <v>1405</v>
      </c>
      <c r="AL953" s="3" t="s">
        <v>1405</v>
      </c>
      <c r="AM953" s="3" t="s">
        <v>1405</v>
      </c>
      <c r="AN953" s="3" t="s">
        <v>1405</v>
      </c>
      <c r="AO953" s="3" t="s">
        <v>1405</v>
      </c>
      <c r="AP953" s="3" t="s">
        <v>1405</v>
      </c>
      <c r="AQ953" s="3" t="s">
        <v>1405</v>
      </c>
      <c r="AR953" s="3" t="s">
        <v>1405</v>
      </c>
      <c r="AS953" s="3" t="s">
        <v>1407</v>
      </c>
      <c r="AT953" s="3" t="s">
        <v>1407</v>
      </c>
      <c r="AU953" s="3" t="s">
        <v>1405</v>
      </c>
      <c r="AV953" s="3" t="s">
        <v>1405</v>
      </c>
      <c r="AW953" s="3" t="s">
        <v>1405</v>
      </c>
      <c r="AX953" s="3" t="s">
        <v>1405</v>
      </c>
      <c r="AY953" s="3" t="s">
        <v>1405</v>
      </c>
      <c r="AZ953" s="3" t="s">
        <v>1405</v>
      </c>
      <c r="BA953" s="3" t="s">
        <v>1405</v>
      </c>
      <c r="BB953" s="3" t="s">
        <v>1405</v>
      </c>
      <c r="BC953" s="3" t="s">
        <v>1405</v>
      </c>
      <c r="BD953" s="3" t="s">
        <v>1405</v>
      </c>
      <c r="BE953" s="3" t="s">
        <v>1405</v>
      </c>
      <c r="BF953" s="3" t="s">
        <v>1405</v>
      </c>
      <c r="BG953" s="3" t="s">
        <v>1405</v>
      </c>
      <c r="BH953" s="3" t="s">
        <v>1405</v>
      </c>
      <c r="BI953" s="3" t="s">
        <v>1405</v>
      </c>
      <c r="BJ953" s="3" t="s">
        <v>1405</v>
      </c>
      <c r="BK953" s="3" t="s">
        <v>1407</v>
      </c>
      <c r="BL953" s="3" t="s">
        <v>1405</v>
      </c>
      <c r="BM953" s="3" t="s">
        <v>1405</v>
      </c>
      <c r="BN953" s="3" t="s">
        <v>1405</v>
      </c>
      <c r="BO953" s="3" t="s">
        <v>1405</v>
      </c>
      <c r="BP953" s="3" t="s">
        <v>1405</v>
      </c>
      <c r="BQ953" s="3" t="s">
        <v>1405</v>
      </c>
      <c r="BR953" s="3" t="s">
        <v>1405</v>
      </c>
      <c r="BS953" s="3" t="s">
        <v>1405</v>
      </c>
      <c r="BT953" s="3" t="s">
        <v>1407</v>
      </c>
      <c r="BU953" s="3" t="str">
        <f t="shared" si="233"/>
        <v>89. PRODUCE THE CHEMICAL</v>
      </c>
      <c r="BV953" s="3" t="str">
        <f t="shared" si="233"/>
        <v/>
      </c>
      <c r="BW953" s="3" t="str">
        <f t="shared" si="233"/>
        <v/>
      </c>
      <c r="BX953" s="3" t="str">
        <f t="shared" si="233"/>
        <v/>
      </c>
      <c r="BY953" s="3" t="str">
        <f t="shared" si="233"/>
        <v>93. AS A BYPRODUCT</v>
      </c>
      <c r="BZ953" s="3" t="str">
        <f t="shared" si="233"/>
        <v>94. AS A MANUFACTURED IMPURITY</v>
      </c>
      <c r="CA953" s="3" t="str">
        <f t="shared" si="233"/>
        <v/>
      </c>
      <c r="CB953" s="3" t="str">
        <f t="shared" si="233"/>
        <v/>
      </c>
      <c r="CC953" s="3" t="str">
        <f t="shared" si="233"/>
        <v/>
      </c>
      <c r="CD953" s="3" t="str">
        <f t="shared" ref="CD953:CM981" si="236">IF(AB953="Yes", CD$1,"")</f>
        <v/>
      </c>
      <c r="CE953" s="3" t="str">
        <f t="shared" si="236"/>
        <v/>
      </c>
      <c r="CF953" s="3" t="str">
        <f t="shared" si="236"/>
        <v/>
      </c>
      <c r="CG953" s="3" t="str">
        <f t="shared" si="236"/>
        <v/>
      </c>
      <c r="CH953" s="3" t="str">
        <f t="shared" si="236"/>
        <v/>
      </c>
      <c r="CI953" s="3" t="str">
        <f t="shared" si="236"/>
        <v/>
      </c>
      <c r="CJ953" s="3" t="str">
        <f t="shared" si="236"/>
        <v/>
      </c>
      <c r="CK953" s="3" t="str">
        <f t="shared" si="234"/>
        <v/>
      </c>
      <c r="CL953" s="3" t="str">
        <f t="shared" si="234"/>
        <v/>
      </c>
      <c r="CM953" s="3" t="str">
        <f t="shared" si="234"/>
        <v/>
      </c>
      <c r="CN953" s="3" t="str">
        <f t="shared" si="234"/>
        <v/>
      </c>
      <c r="CO953" s="3" t="str">
        <f t="shared" si="234"/>
        <v/>
      </c>
      <c r="CP953" s="3" t="str">
        <f t="shared" si="234"/>
        <v/>
      </c>
      <c r="CQ953" s="3" t="str">
        <f t="shared" si="232"/>
        <v/>
      </c>
      <c r="CR953" s="3" t="str">
        <f t="shared" si="232"/>
        <v/>
      </c>
      <c r="CS953" s="3" t="str">
        <f t="shared" si="230"/>
        <v/>
      </c>
      <c r="CT953" s="3" t="str">
        <f t="shared" si="230"/>
        <v/>
      </c>
      <c r="CU953" s="3" t="str">
        <f t="shared" si="230"/>
        <v>115. REPACKAGING</v>
      </c>
      <c r="CV953" s="3" t="str">
        <f t="shared" si="227"/>
        <v>116. AS A PROCESS IMPURITY</v>
      </c>
      <c r="CW953" s="3" t="str">
        <f t="shared" si="227"/>
        <v/>
      </c>
      <c r="CX953" s="3" t="str">
        <f t="shared" si="227"/>
        <v/>
      </c>
      <c r="CY953" s="3" t="str">
        <f t="shared" si="231"/>
        <v/>
      </c>
      <c r="CZ953" s="3" t="str">
        <f t="shared" si="231"/>
        <v/>
      </c>
      <c r="DA953" s="3" t="str">
        <f t="shared" si="231"/>
        <v/>
      </c>
      <c r="DB953" s="3" t="str">
        <f t="shared" si="231"/>
        <v/>
      </c>
      <c r="DC953" s="3" t="str">
        <f t="shared" si="231"/>
        <v/>
      </c>
      <c r="DD953" s="3" t="str">
        <f t="shared" si="231"/>
        <v/>
      </c>
      <c r="DE953" s="3" t="str">
        <f t="shared" si="231"/>
        <v/>
      </c>
      <c r="DF953" s="3" t="str">
        <f t="shared" si="231"/>
        <v/>
      </c>
      <c r="DG953" s="3" t="str">
        <f t="shared" si="231"/>
        <v/>
      </c>
      <c r="DH953" s="3" t="str">
        <f t="shared" si="223"/>
        <v/>
      </c>
      <c r="DI953" s="3" t="str">
        <f t="shared" si="223"/>
        <v/>
      </c>
      <c r="DJ953" s="3" t="str">
        <f t="shared" si="223"/>
        <v/>
      </c>
      <c r="DK953" s="3" t="str">
        <f t="shared" si="223"/>
        <v/>
      </c>
      <c r="DL953" s="3" t="str">
        <f t="shared" si="223"/>
        <v/>
      </c>
      <c r="DM953" s="3" t="str">
        <f t="shared" si="223"/>
        <v>133. ANCILLARY OR OTHER USE</v>
      </c>
      <c r="DN953" s="3" t="str">
        <f t="shared" si="223"/>
        <v/>
      </c>
      <c r="DO953" s="3" t="str">
        <f t="shared" si="223"/>
        <v/>
      </c>
      <c r="DP953" s="3" t="str">
        <f t="shared" si="223"/>
        <v/>
      </c>
      <c r="DQ953" s="3" t="str">
        <f t="shared" si="229"/>
        <v/>
      </c>
      <c r="DR953" s="3" t="str">
        <f t="shared" si="229"/>
        <v/>
      </c>
      <c r="DS953" s="3" t="str">
        <f t="shared" si="229"/>
        <v/>
      </c>
      <c r="DT953" s="3" t="str">
        <f t="shared" si="224"/>
        <v/>
      </c>
      <c r="DU953" s="3" t="str">
        <f t="shared" si="224"/>
        <v/>
      </c>
      <c r="DV953" s="3" t="str">
        <f t="shared" si="224"/>
        <v>142. Z399  OTHER</v>
      </c>
    </row>
    <row r="954" spans="1:126" ht="45">
      <c r="A954" t="s">
        <v>115</v>
      </c>
      <c r="B954">
        <v>2016</v>
      </c>
      <c r="C954" t="s">
        <v>114</v>
      </c>
      <c r="D954">
        <v>106990</v>
      </c>
      <c r="E954" s="31">
        <v>1316215620194</v>
      </c>
      <c r="F954" t="s">
        <v>1209</v>
      </c>
      <c r="G954">
        <v>324110</v>
      </c>
      <c r="H954" t="s">
        <v>1210</v>
      </c>
      <c r="I954" t="s">
        <v>1211</v>
      </c>
      <c r="J954" t="s">
        <v>1018</v>
      </c>
      <c r="K954" t="s">
        <v>155</v>
      </c>
      <c r="L954">
        <v>94553</v>
      </c>
      <c r="M954" s="3" t="str">
        <f t="shared" si="225"/>
        <v>89. PRODUCE THE CHEMICAL, 91. ON-SITE USE OF THE CHEMICAL, 93. AS A BYPRODUCT, 133. ANCILLARY OR OTHER USE</v>
      </c>
      <c r="N954" s="3" t="s">
        <v>63</v>
      </c>
      <c r="O954" s="3" t="s">
        <v>1482</v>
      </c>
      <c r="P954">
        <v>12</v>
      </c>
      <c r="Q954">
        <v>210</v>
      </c>
      <c r="R954">
        <v>222</v>
      </c>
      <c r="S954" s="3" t="s">
        <v>1407</v>
      </c>
      <c r="T954" s="3" t="s">
        <v>1405</v>
      </c>
      <c r="U954" s="3" t="s">
        <v>1407</v>
      </c>
      <c r="V954" s="3" t="s">
        <v>1405</v>
      </c>
      <c r="W954" s="3" t="s">
        <v>1407</v>
      </c>
      <c r="X954" s="3" t="s">
        <v>1405</v>
      </c>
      <c r="Y954" s="3" t="s">
        <v>1405</v>
      </c>
      <c r="AE954" s="3" t="s">
        <v>1405</v>
      </c>
      <c r="AR954" s="3" t="s">
        <v>1405</v>
      </c>
      <c r="AS954" s="3" t="s">
        <v>1405</v>
      </c>
      <c r="AT954" s="3" t="s">
        <v>1405</v>
      </c>
      <c r="AV954" s="3" t="s">
        <v>1405</v>
      </c>
      <c r="BD954" s="3" t="s">
        <v>1405</v>
      </c>
      <c r="BK954" s="3" t="s">
        <v>1407</v>
      </c>
      <c r="BU954" s="3" t="str">
        <f t="shared" ref="BU954:CC982" si="237">IF(S954="Yes", BU$1,"")</f>
        <v>89. PRODUCE THE CHEMICAL</v>
      </c>
      <c r="BV954" s="3" t="str">
        <f t="shared" si="237"/>
        <v/>
      </c>
      <c r="BW954" s="3" t="str">
        <f t="shared" si="237"/>
        <v>91. ON-SITE USE OF THE CHEMICAL</v>
      </c>
      <c r="BX954" s="3" t="str">
        <f t="shared" si="237"/>
        <v/>
      </c>
      <c r="BY954" s="3" t="str">
        <f t="shared" si="237"/>
        <v>93. AS A BYPRODUCT</v>
      </c>
      <c r="BZ954" s="3" t="str">
        <f t="shared" si="237"/>
        <v/>
      </c>
      <c r="CA954" s="3" t="str">
        <f t="shared" si="237"/>
        <v/>
      </c>
      <c r="CB954" s="3" t="str">
        <f t="shared" si="237"/>
        <v/>
      </c>
      <c r="CC954" s="3" t="str">
        <f t="shared" si="237"/>
        <v/>
      </c>
      <c r="CD954" s="3" t="str">
        <f t="shared" si="236"/>
        <v/>
      </c>
      <c r="CE954" s="3" t="str">
        <f t="shared" si="236"/>
        <v/>
      </c>
      <c r="CF954" s="3" t="str">
        <f t="shared" si="236"/>
        <v/>
      </c>
      <c r="CG954" s="3" t="str">
        <f t="shared" si="236"/>
        <v/>
      </c>
      <c r="CH954" s="3" t="str">
        <f t="shared" si="236"/>
        <v/>
      </c>
      <c r="CI954" s="3" t="str">
        <f t="shared" si="236"/>
        <v/>
      </c>
      <c r="CJ954" s="3" t="str">
        <f t="shared" si="236"/>
        <v/>
      </c>
      <c r="CK954" s="3" t="str">
        <f t="shared" si="234"/>
        <v/>
      </c>
      <c r="CL954" s="3" t="str">
        <f t="shared" si="234"/>
        <v/>
      </c>
      <c r="CM954" s="3" t="str">
        <f t="shared" si="234"/>
        <v/>
      </c>
      <c r="CN954" s="3" t="str">
        <f t="shared" si="234"/>
        <v/>
      </c>
      <c r="CO954" s="3" t="str">
        <f t="shared" si="234"/>
        <v/>
      </c>
      <c r="CP954" s="3" t="str">
        <f t="shared" si="234"/>
        <v/>
      </c>
      <c r="CQ954" s="3" t="str">
        <f t="shared" si="232"/>
        <v/>
      </c>
      <c r="CR954" s="3" t="str">
        <f t="shared" si="232"/>
        <v/>
      </c>
      <c r="CS954" s="3" t="str">
        <f t="shared" si="230"/>
        <v/>
      </c>
      <c r="CT954" s="3" t="str">
        <f t="shared" si="230"/>
        <v/>
      </c>
      <c r="CU954" s="3" t="str">
        <f t="shared" si="230"/>
        <v/>
      </c>
      <c r="CV954" s="3" t="str">
        <f t="shared" si="227"/>
        <v/>
      </c>
      <c r="CW954" s="3" t="str">
        <f t="shared" si="227"/>
        <v/>
      </c>
      <c r="CX954" s="3" t="str">
        <f t="shared" si="227"/>
        <v/>
      </c>
      <c r="CY954" s="3" t="str">
        <f t="shared" si="231"/>
        <v/>
      </c>
      <c r="CZ954" s="3" t="str">
        <f t="shared" si="231"/>
        <v/>
      </c>
      <c r="DA954" s="3" t="str">
        <f t="shared" si="231"/>
        <v/>
      </c>
      <c r="DB954" s="3" t="str">
        <f t="shared" si="231"/>
        <v/>
      </c>
      <c r="DC954" s="3" t="str">
        <f t="shared" si="231"/>
        <v/>
      </c>
      <c r="DD954" s="3" t="str">
        <f t="shared" si="231"/>
        <v/>
      </c>
      <c r="DE954" s="3" t="str">
        <f t="shared" si="231"/>
        <v/>
      </c>
      <c r="DF954" s="3" t="str">
        <f t="shared" si="231"/>
        <v/>
      </c>
      <c r="DG954" s="3" t="str">
        <f t="shared" si="231"/>
        <v/>
      </c>
      <c r="DH954" s="3" t="str">
        <f t="shared" si="223"/>
        <v/>
      </c>
      <c r="DI954" s="3" t="str">
        <f t="shared" si="223"/>
        <v/>
      </c>
      <c r="DJ954" s="3" t="str">
        <f t="shared" si="223"/>
        <v/>
      </c>
      <c r="DK954" s="3" t="str">
        <f t="shared" si="223"/>
        <v/>
      </c>
      <c r="DL954" s="3" t="str">
        <f t="shared" si="223"/>
        <v/>
      </c>
      <c r="DM954" s="3" t="str">
        <f t="shared" si="223"/>
        <v>133. ANCILLARY OR OTHER USE</v>
      </c>
      <c r="DN954" s="3" t="str">
        <f t="shared" si="223"/>
        <v/>
      </c>
      <c r="DO954" s="3" t="str">
        <f t="shared" si="223"/>
        <v/>
      </c>
      <c r="DP954" s="3" t="str">
        <f t="shared" si="223"/>
        <v/>
      </c>
      <c r="DQ954" s="3" t="str">
        <f t="shared" si="229"/>
        <v/>
      </c>
      <c r="DR954" s="3" t="str">
        <f t="shared" si="229"/>
        <v/>
      </c>
      <c r="DS954" s="3" t="str">
        <f t="shared" si="229"/>
        <v/>
      </c>
      <c r="DT954" s="3" t="str">
        <f t="shared" si="224"/>
        <v/>
      </c>
      <c r="DU954" s="3" t="str">
        <f t="shared" si="224"/>
        <v/>
      </c>
      <c r="DV954" s="3" t="str">
        <f t="shared" si="224"/>
        <v/>
      </c>
    </row>
    <row r="955" spans="1:126" ht="60">
      <c r="A955" t="s">
        <v>115</v>
      </c>
      <c r="B955">
        <v>2017</v>
      </c>
      <c r="C955" t="s">
        <v>114</v>
      </c>
      <c r="D955">
        <v>106990</v>
      </c>
      <c r="E955" s="31">
        <v>1317216470373</v>
      </c>
      <c r="F955" t="s">
        <v>1209</v>
      </c>
      <c r="G955">
        <v>324110</v>
      </c>
      <c r="H955" t="s">
        <v>1210</v>
      </c>
      <c r="I955" t="s">
        <v>1211</v>
      </c>
      <c r="J955" t="s">
        <v>1018</v>
      </c>
      <c r="K955" t="s">
        <v>155</v>
      </c>
      <c r="L955">
        <v>94553</v>
      </c>
      <c r="M955" s="3" t="str">
        <f t="shared" si="225"/>
        <v>89. PRODUCE THE CHEMICAL, 91. ON-SITE USE OF THE CHEMICAL, 94. AS A MANUFACTURED IMPURITY, 95. USED AS A REACTANT</v>
      </c>
      <c r="N955" s="3" t="s">
        <v>63</v>
      </c>
      <c r="O955" s="3" t="s">
        <v>1482</v>
      </c>
      <c r="P955">
        <v>23</v>
      </c>
      <c r="Q955">
        <v>270</v>
      </c>
      <c r="R955">
        <v>293</v>
      </c>
      <c r="S955" s="3" t="s">
        <v>1407</v>
      </c>
      <c r="T955" s="3" t="s">
        <v>1405</v>
      </c>
      <c r="U955" s="3" t="s">
        <v>1407</v>
      </c>
      <c r="V955" s="3" t="s">
        <v>1405</v>
      </c>
      <c r="W955" s="3" t="s">
        <v>1405</v>
      </c>
      <c r="X955" s="3" t="s">
        <v>1407</v>
      </c>
      <c r="Y955" s="3" t="s">
        <v>1407</v>
      </c>
      <c r="AE955" s="3" t="s">
        <v>1405</v>
      </c>
      <c r="AR955" s="3" t="s">
        <v>1405</v>
      </c>
      <c r="AS955" s="3" t="s">
        <v>1405</v>
      </c>
      <c r="AT955" s="3" t="s">
        <v>1405</v>
      </c>
      <c r="AV955" s="3" t="s">
        <v>1405</v>
      </c>
      <c r="BD955" s="3" t="s">
        <v>1405</v>
      </c>
      <c r="BK955" s="3" t="s">
        <v>1405</v>
      </c>
      <c r="BU955" s="3" t="str">
        <f t="shared" si="237"/>
        <v>89. PRODUCE THE CHEMICAL</v>
      </c>
      <c r="BV955" s="3" t="str">
        <f t="shared" si="237"/>
        <v/>
      </c>
      <c r="BW955" s="3" t="str">
        <f t="shared" si="237"/>
        <v>91. ON-SITE USE OF THE CHEMICAL</v>
      </c>
      <c r="BX955" s="3" t="str">
        <f t="shared" si="237"/>
        <v/>
      </c>
      <c r="BY955" s="3" t="str">
        <f t="shared" si="237"/>
        <v/>
      </c>
      <c r="BZ955" s="3" t="str">
        <f t="shared" si="237"/>
        <v>94. AS A MANUFACTURED IMPURITY</v>
      </c>
      <c r="CA955" s="3" t="str">
        <f t="shared" si="237"/>
        <v>95. USED AS A REACTANT</v>
      </c>
      <c r="CB955" s="3" t="str">
        <f t="shared" si="237"/>
        <v/>
      </c>
      <c r="CC955" s="3" t="str">
        <f t="shared" si="237"/>
        <v/>
      </c>
      <c r="CD955" s="3" t="str">
        <f t="shared" si="236"/>
        <v/>
      </c>
      <c r="CE955" s="3" t="str">
        <f t="shared" si="236"/>
        <v/>
      </c>
      <c r="CF955" s="3" t="str">
        <f t="shared" si="236"/>
        <v/>
      </c>
      <c r="CG955" s="3" t="str">
        <f t="shared" si="236"/>
        <v/>
      </c>
      <c r="CH955" s="3" t="str">
        <f t="shared" si="236"/>
        <v/>
      </c>
      <c r="CI955" s="3" t="str">
        <f t="shared" si="236"/>
        <v/>
      </c>
      <c r="CJ955" s="3" t="str">
        <f t="shared" si="236"/>
        <v/>
      </c>
      <c r="CK955" s="3" t="str">
        <f t="shared" si="234"/>
        <v/>
      </c>
      <c r="CL955" s="3" t="str">
        <f t="shared" si="234"/>
        <v/>
      </c>
      <c r="CM955" s="3" t="str">
        <f t="shared" si="234"/>
        <v/>
      </c>
      <c r="CN955" s="3" t="str">
        <f t="shared" si="234"/>
        <v/>
      </c>
      <c r="CO955" s="3" t="str">
        <f t="shared" si="234"/>
        <v/>
      </c>
      <c r="CP955" s="3" t="str">
        <f t="shared" si="234"/>
        <v/>
      </c>
      <c r="CQ955" s="3" t="str">
        <f t="shared" si="232"/>
        <v/>
      </c>
      <c r="CR955" s="3" t="str">
        <f t="shared" si="232"/>
        <v/>
      </c>
      <c r="CS955" s="3" t="str">
        <f t="shared" si="230"/>
        <v/>
      </c>
      <c r="CT955" s="3" t="str">
        <f t="shared" si="230"/>
        <v/>
      </c>
      <c r="CU955" s="3" t="str">
        <f t="shared" si="230"/>
        <v/>
      </c>
      <c r="CV955" s="3" t="str">
        <f t="shared" si="227"/>
        <v/>
      </c>
      <c r="CW955" s="3" t="str">
        <f t="shared" si="227"/>
        <v/>
      </c>
      <c r="CX955" s="3" t="str">
        <f t="shared" si="227"/>
        <v/>
      </c>
      <c r="CY955" s="3" t="str">
        <f t="shared" si="231"/>
        <v/>
      </c>
      <c r="CZ955" s="3" t="str">
        <f t="shared" si="231"/>
        <v/>
      </c>
      <c r="DA955" s="3" t="str">
        <f t="shared" si="231"/>
        <v/>
      </c>
      <c r="DB955" s="3" t="str">
        <f t="shared" si="231"/>
        <v/>
      </c>
      <c r="DC955" s="3" t="str">
        <f t="shared" si="231"/>
        <v/>
      </c>
      <c r="DD955" s="3" t="str">
        <f t="shared" si="231"/>
        <v/>
      </c>
      <c r="DE955" s="3" t="str">
        <f t="shared" si="231"/>
        <v/>
      </c>
      <c r="DF955" s="3" t="str">
        <f t="shared" si="231"/>
        <v/>
      </c>
      <c r="DG955" s="3" t="str">
        <f t="shared" si="231"/>
        <v/>
      </c>
      <c r="DH955" s="3" t="str">
        <f t="shared" si="223"/>
        <v/>
      </c>
      <c r="DI955" s="3" t="str">
        <f t="shared" si="223"/>
        <v/>
      </c>
      <c r="DJ955" s="3" t="str">
        <f t="shared" si="223"/>
        <v/>
      </c>
      <c r="DK955" s="3" t="str">
        <f t="shared" si="223"/>
        <v/>
      </c>
      <c r="DL955" s="3" t="str">
        <f t="shared" si="223"/>
        <v/>
      </c>
      <c r="DM955" s="3" t="str">
        <f t="shared" si="223"/>
        <v/>
      </c>
      <c r="DN955" s="3" t="str">
        <f t="shared" si="223"/>
        <v/>
      </c>
      <c r="DO955" s="3" t="str">
        <f t="shared" si="223"/>
        <v/>
      </c>
      <c r="DP955" s="3" t="str">
        <f t="shared" si="223"/>
        <v/>
      </c>
      <c r="DQ955" s="3" t="str">
        <f t="shared" si="229"/>
        <v/>
      </c>
      <c r="DR955" s="3" t="str">
        <f t="shared" si="229"/>
        <v/>
      </c>
      <c r="DS955" s="3" t="str">
        <f t="shared" si="229"/>
        <v/>
      </c>
      <c r="DT955" s="3" t="str">
        <f t="shared" si="224"/>
        <v/>
      </c>
      <c r="DU955" s="3" t="str">
        <f t="shared" si="224"/>
        <v/>
      </c>
      <c r="DV955" s="3" t="str">
        <f t="shared" si="224"/>
        <v/>
      </c>
    </row>
    <row r="956" spans="1:126" ht="75">
      <c r="A956" t="s">
        <v>115</v>
      </c>
      <c r="B956">
        <v>2018</v>
      </c>
      <c r="C956" t="s">
        <v>114</v>
      </c>
      <c r="D956">
        <v>106990</v>
      </c>
      <c r="E956" s="31">
        <v>1318217211299</v>
      </c>
      <c r="F956" t="s">
        <v>1209</v>
      </c>
      <c r="G956">
        <v>324110</v>
      </c>
      <c r="H956" t="s">
        <v>1210</v>
      </c>
      <c r="I956" t="s">
        <v>1211</v>
      </c>
      <c r="J956" t="s">
        <v>1018</v>
      </c>
      <c r="K956" t="s">
        <v>155</v>
      </c>
      <c r="L956">
        <v>94553</v>
      </c>
      <c r="M956" s="3" t="str">
        <f t="shared" si="225"/>
        <v>89. PRODUCE THE CHEMICAL, 94. AS A MANUFACTURED IMPURITY, 116. AS A PROCESS IMPURITY, 133. ANCILLARY OR OTHER USE, 137. Z304  FUEL</v>
      </c>
      <c r="N956" s="3" t="s">
        <v>63</v>
      </c>
      <c r="O956" s="3" t="s">
        <v>1462</v>
      </c>
      <c r="P956">
        <v>22</v>
      </c>
      <c r="Q956">
        <v>150</v>
      </c>
      <c r="R956">
        <v>172</v>
      </c>
      <c r="S956" s="3" t="s">
        <v>1407</v>
      </c>
      <c r="T956" s="3" t="s">
        <v>1405</v>
      </c>
      <c r="U956" s="3" t="s">
        <v>1405</v>
      </c>
      <c r="V956" s="3" t="s">
        <v>1405</v>
      </c>
      <c r="W956" s="3" t="s">
        <v>1405</v>
      </c>
      <c r="X956" s="3" t="s">
        <v>1407</v>
      </c>
      <c r="Y956" s="3" t="s">
        <v>1405</v>
      </c>
      <c r="Z956" s="3" t="s">
        <v>1405</v>
      </c>
      <c r="AA956" s="3" t="s">
        <v>1405</v>
      </c>
      <c r="AB956" s="3" t="s">
        <v>1405</v>
      </c>
      <c r="AC956" s="3" t="s">
        <v>1405</v>
      </c>
      <c r="AD956" s="3" t="s">
        <v>1405</v>
      </c>
      <c r="AE956" s="3" t="s">
        <v>1405</v>
      </c>
      <c r="AF956" s="3" t="s">
        <v>1405</v>
      </c>
      <c r="AG956" s="3" t="s">
        <v>1405</v>
      </c>
      <c r="AH956" s="3" t="s">
        <v>1405</v>
      </c>
      <c r="AI956" s="3" t="s">
        <v>1405</v>
      </c>
      <c r="AJ956" s="3" t="s">
        <v>1405</v>
      </c>
      <c r="AK956" s="3" t="s">
        <v>1405</v>
      </c>
      <c r="AL956" s="3" t="s">
        <v>1405</v>
      </c>
      <c r="AM956" s="3" t="s">
        <v>1405</v>
      </c>
      <c r="AN956" s="3" t="s">
        <v>1405</v>
      </c>
      <c r="AO956" s="3" t="s">
        <v>1405</v>
      </c>
      <c r="AP956" s="3" t="s">
        <v>1405</v>
      </c>
      <c r="AQ956" s="3" t="s">
        <v>1405</v>
      </c>
      <c r="AR956" s="3" t="s">
        <v>1405</v>
      </c>
      <c r="AS956" s="3" t="s">
        <v>1405</v>
      </c>
      <c r="AT956" s="3" t="s">
        <v>1407</v>
      </c>
      <c r="AU956" s="3" t="s">
        <v>1405</v>
      </c>
      <c r="AV956" s="3" t="s">
        <v>1405</v>
      </c>
      <c r="AW956" s="3" t="s">
        <v>1405</v>
      </c>
      <c r="AX956" s="3" t="s">
        <v>1405</v>
      </c>
      <c r="AY956" s="3" t="s">
        <v>1405</v>
      </c>
      <c r="AZ956" s="3" t="s">
        <v>1405</v>
      </c>
      <c r="BA956" s="3" t="s">
        <v>1405</v>
      </c>
      <c r="BB956" s="3" t="s">
        <v>1405</v>
      </c>
      <c r="BC956" s="3" t="s">
        <v>1405</v>
      </c>
      <c r="BD956" s="3" t="s">
        <v>1405</v>
      </c>
      <c r="BE956" s="3" t="s">
        <v>1405</v>
      </c>
      <c r="BF956" s="3" t="s">
        <v>1405</v>
      </c>
      <c r="BG956" s="3" t="s">
        <v>1405</v>
      </c>
      <c r="BH956" s="3" t="s">
        <v>1405</v>
      </c>
      <c r="BI956" s="3" t="s">
        <v>1405</v>
      </c>
      <c r="BJ956" s="3" t="s">
        <v>1405</v>
      </c>
      <c r="BK956" s="3" t="s">
        <v>1407</v>
      </c>
      <c r="BL956" s="3" t="s">
        <v>1405</v>
      </c>
      <c r="BM956" s="3" t="s">
        <v>1405</v>
      </c>
      <c r="BN956" s="3" t="s">
        <v>1405</v>
      </c>
      <c r="BO956" s="3" t="s">
        <v>1407</v>
      </c>
      <c r="BP956" s="3" t="s">
        <v>1405</v>
      </c>
      <c r="BQ956" s="3" t="s">
        <v>1405</v>
      </c>
      <c r="BR956" s="3" t="s">
        <v>1405</v>
      </c>
      <c r="BS956" s="3" t="s">
        <v>1405</v>
      </c>
      <c r="BT956" s="3" t="s">
        <v>1405</v>
      </c>
      <c r="BU956" s="3" t="str">
        <f t="shared" si="237"/>
        <v>89. PRODUCE THE CHEMICAL</v>
      </c>
      <c r="BV956" s="3" t="str">
        <f t="shared" si="237"/>
        <v/>
      </c>
      <c r="BW956" s="3" t="str">
        <f t="shared" si="237"/>
        <v/>
      </c>
      <c r="BX956" s="3" t="str">
        <f t="shared" si="237"/>
        <v/>
      </c>
      <c r="BY956" s="3" t="str">
        <f t="shared" si="237"/>
        <v/>
      </c>
      <c r="BZ956" s="3" t="str">
        <f t="shared" si="237"/>
        <v>94. AS A MANUFACTURED IMPURITY</v>
      </c>
      <c r="CA956" s="3" t="str">
        <f t="shared" si="237"/>
        <v/>
      </c>
      <c r="CB956" s="3" t="str">
        <f t="shared" si="237"/>
        <v/>
      </c>
      <c r="CC956" s="3" t="str">
        <f t="shared" si="237"/>
        <v/>
      </c>
      <c r="CD956" s="3" t="str">
        <f t="shared" si="236"/>
        <v/>
      </c>
      <c r="CE956" s="3" t="str">
        <f t="shared" si="236"/>
        <v/>
      </c>
      <c r="CF956" s="3" t="str">
        <f t="shared" si="236"/>
        <v/>
      </c>
      <c r="CG956" s="3" t="str">
        <f t="shared" si="236"/>
        <v/>
      </c>
      <c r="CH956" s="3" t="str">
        <f t="shared" si="236"/>
        <v/>
      </c>
      <c r="CI956" s="3" t="str">
        <f t="shared" si="236"/>
        <v/>
      </c>
      <c r="CJ956" s="3" t="str">
        <f t="shared" si="236"/>
        <v/>
      </c>
      <c r="CK956" s="3" t="str">
        <f t="shared" si="234"/>
        <v/>
      </c>
      <c r="CL956" s="3" t="str">
        <f t="shared" si="234"/>
        <v/>
      </c>
      <c r="CM956" s="3" t="str">
        <f t="shared" si="234"/>
        <v/>
      </c>
      <c r="CN956" s="3" t="str">
        <f t="shared" si="234"/>
        <v/>
      </c>
      <c r="CO956" s="3" t="str">
        <f t="shared" si="234"/>
        <v/>
      </c>
      <c r="CP956" s="3" t="str">
        <f t="shared" si="234"/>
        <v/>
      </c>
      <c r="CQ956" s="3" t="str">
        <f t="shared" si="232"/>
        <v/>
      </c>
      <c r="CR956" s="3" t="str">
        <f t="shared" si="232"/>
        <v/>
      </c>
      <c r="CS956" s="3" t="str">
        <f t="shared" si="230"/>
        <v/>
      </c>
      <c r="CT956" s="3" t="str">
        <f t="shared" si="230"/>
        <v/>
      </c>
      <c r="CU956" s="3" t="str">
        <f t="shared" si="230"/>
        <v/>
      </c>
      <c r="CV956" s="3" t="str">
        <f t="shared" si="227"/>
        <v>116. AS A PROCESS IMPURITY</v>
      </c>
      <c r="CW956" s="3" t="str">
        <f t="shared" si="227"/>
        <v/>
      </c>
      <c r="CX956" s="3" t="str">
        <f t="shared" si="227"/>
        <v/>
      </c>
      <c r="CY956" s="3" t="str">
        <f t="shared" si="231"/>
        <v/>
      </c>
      <c r="CZ956" s="3" t="str">
        <f t="shared" si="231"/>
        <v/>
      </c>
      <c r="DA956" s="3" t="str">
        <f t="shared" si="231"/>
        <v/>
      </c>
      <c r="DB956" s="3" t="str">
        <f t="shared" ref="DB956:DP974" si="238">IF(AZ956="Yes", DB$1,"")</f>
        <v/>
      </c>
      <c r="DC956" s="3" t="str">
        <f t="shared" si="238"/>
        <v/>
      </c>
      <c r="DD956" s="3" t="str">
        <f t="shared" si="238"/>
        <v/>
      </c>
      <c r="DE956" s="3" t="str">
        <f t="shared" si="238"/>
        <v/>
      </c>
      <c r="DF956" s="3" t="str">
        <f t="shared" si="238"/>
        <v/>
      </c>
      <c r="DG956" s="3" t="str">
        <f t="shared" si="238"/>
        <v/>
      </c>
      <c r="DH956" s="3" t="str">
        <f t="shared" si="223"/>
        <v/>
      </c>
      <c r="DI956" s="3" t="str">
        <f t="shared" si="223"/>
        <v/>
      </c>
      <c r="DJ956" s="3" t="str">
        <f t="shared" si="223"/>
        <v/>
      </c>
      <c r="DK956" s="3" t="str">
        <f t="shared" si="223"/>
        <v/>
      </c>
      <c r="DL956" s="3" t="str">
        <f t="shared" si="223"/>
        <v/>
      </c>
      <c r="DM956" s="3" t="str">
        <f t="shared" si="223"/>
        <v>133. ANCILLARY OR OTHER USE</v>
      </c>
      <c r="DN956" s="3" t="str">
        <f t="shared" si="223"/>
        <v/>
      </c>
      <c r="DO956" s="3" t="str">
        <f t="shared" si="223"/>
        <v/>
      </c>
      <c r="DP956" s="3" t="str">
        <f t="shared" si="223"/>
        <v/>
      </c>
      <c r="DQ956" s="3" t="str">
        <f t="shared" si="229"/>
        <v>137. Z304  FUEL</v>
      </c>
      <c r="DR956" s="3" t="str">
        <f t="shared" si="229"/>
        <v/>
      </c>
      <c r="DS956" s="3" t="str">
        <f t="shared" si="229"/>
        <v/>
      </c>
      <c r="DT956" s="3" t="str">
        <f t="shared" si="224"/>
        <v/>
      </c>
      <c r="DU956" s="3" t="str">
        <f t="shared" si="224"/>
        <v/>
      </c>
      <c r="DV956" s="3" t="str">
        <f t="shared" si="224"/>
        <v/>
      </c>
    </row>
    <row r="957" spans="1:126" ht="75">
      <c r="A957" t="s">
        <v>115</v>
      </c>
      <c r="B957">
        <v>2019</v>
      </c>
      <c r="C957" t="s">
        <v>114</v>
      </c>
      <c r="D957">
        <v>106990</v>
      </c>
      <c r="E957" s="31">
        <v>1319217964055</v>
      </c>
      <c r="F957" t="s">
        <v>1209</v>
      </c>
      <c r="G957">
        <v>324110</v>
      </c>
      <c r="H957" t="s">
        <v>1210</v>
      </c>
      <c r="I957" t="s">
        <v>1211</v>
      </c>
      <c r="J957" t="s">
        <v>1018</v>
      </c>
      <c r="K957" t="s">
        <v>155</v>
      </c>
      <c r="L957">
        <v>94553</v>
      </c>
      <c r="M957" s="3" t="str">
        <f t="shared" si="225"/>
        <v>89. PRODUCE THE CHEMICAL, 94. AS A MANUFACTURED IMPURITY</v>
      </c>
      <c r="N957" s="3" t="s">
        <v>63</v>
      </c>
      <c r="O957" s="3" t="s">
        <v>1462</v>
      </c>
      <c r="P957">
        <v>22</v>
      </c>
      <c r="Q957">
        <v>70</v>
      </c>
      <c r="R957">
        <v>92</v>
      </c>
      <c r="S957" s="3" t="s">
        <v>1407</v>
      </c>
      <c r="T957" s="3" t="s">
        <v>1405</v>
      </c>
      <c r="U957" s="3" t="s">
        <v>1405</v>
      </c>
      <c r="V957" s="3" t="s">
        <v>1405</v>
      </c>
      <c r="W957" s="3" t="s">
        <v>1405</v>
      </c>
      <c r="X957" s="3" t="s">
        <v>1407</v>
      </c>
      <c r="Y957" s="3" t="s">
        <v>1405</v>
      </c>
      <c r="Z957" s="3" t="s">
        <v>1405</v>
      </c>
      <c r="AA957" s="3" t="s">
        <v>1405</v>
      </c>
      <c r="AB957" s="3" t="s">
        <v>1405</v>
      </c>
      <c r="AC957" s="3" t="s">
        <v>1405</v>
      </c>
      <c r="AD957" s="3" t="s">
        <v>1405</v>
      </c>
      <c r="AE957" s="3" t="s">
        <v>1405</v>
      </c>
      <c r="AF957" s="3" t="s">
        <v>1405</v>
      </c>
      <c r="AG957" s="3" t="s">
        <v>1405</v>
      </c>
      <c r="AH957" s="3" t="s">
        <v>1405</v>
      </c>
      <c r="AI957" s="3" t="s">
        <v>1405</v>
      </c>
      <c r="AJ957" s="3" t="s">
        <v>1405</v>
      </c>
      <c r="AK957" s="3" t="s">
        <v>1405</v>
      </c>
      <c r="AL957" s="3" t="s">
        <v>1405</v>
      </c>
      <c r="AM957" s="3" t="s">
        <v>1405</v>
      </c>
      <c r="AN957" s="3" t="s">
        <v>1405</v>
      </c>
      <c r="AO957" s="3" t="s">
        <v>1405</v>
      </c>
      <c r="AP957" s="3" t="s">
        <v>1405</v>
      </c>
      <c r="AQ957" s="3" t="s">
        <v>1405</v>
      </c>
      <c r="AR957" s="3" t="s">
        <v>1405</v>
      </c>
      <c r="AS957" s="3" t="s">
        <v>1405</v>
      </c>
      <c r="AT957" s="3" t="s">
        <v>1405</v>
      </c>
      <c r="AU957" s="3" t="s">
        <v>1405</v>
      </c>
      <c r="AV957" s="3" t="s">
        <v>1405</v>
      </c>
      <c r="AW957" s="3" t="s">
        <v>1405</v>
      </c>
      <c r="AX957" s="3" t="s">
        <v>1405</v>
      </c>
      <c r="AY957" s="3" t="s">
        <v>1405</v>
      </c>
      <c r="AZ957" s="3" t="s">
        <v>1405</v>
      </c>
      <c r="BA957" s="3" t="s">
        <v>1405</v>
      </c>
      <c r="BB957" s="3" t="s">
        <v>1405</v>
      </c>
      <c r="BC957" s="3" t="s">
        <v>1405</v>
      </c>
      <c r="BD957" s="3" t="s">
        <v>1405</v>
      </c>
      <c r="BE957" s="3" t="s">
        <v>1405</v>
      </c>
      <c r="BF957" s="3" t="s">
        <v>1405</v>
      </c>
      <c r="BG957" s="3" t="s">
        <v>1405</v>
      </c>
      <c r="BH957" s="3" t="s">
        <v>1405</v>
      </c>
      <c r="BI957" s="3" t="s">
        <v>1405</v>
      </c>
      <c r="BJ957" s="3" t="s">
        <v>1405</v>
      </c>
      <c r="BK957" s="3" t="s">
        <v>1405</v>
      </c>
      <c r="BL957" s="3" t="s">
        <v>1405</v>
      </c>
      <c r="BM957" s="3" t="s">
        <v>1405</v>
      </c>
      <c r="BN957" s="3" t="s">
        <v>1405</v>
      </c>
      <c r="BO957" s="3" t="s">
        <v>1405</v>
      </c>
      <c r="BP957" s="3" t="s">
        <v>1405</v>
      </c>
      <c r="BQ957" s="3" t="s">
        <v>1405</v>
      </c>
      <c r="BR957" s="3" t="s">
        <v>1405</v>
      </c>
      <c r="BS957" s="3" t="s">
        <v>1405</v>
      </c>
      <c r="BT957" s="3" t="s">
        <v>1405</v>
      </c>
      <c r="BU957" s="3" t="str">
        <f t="shared" si="237"/>
        <v>89. PRODUCE THE CHEMICAL</v>
      </c>
      <c r="BV957" s="3" t="str">
        <f t="shared" si="237"/>
        <v/>
      </c>
      <c r="BW957" s="3" t="str">
        <f t="shared" si="237"/>
        <v/>
      </c>
      <c r="BX957" s="3" t="str">
        <f t="shared" si="237"/>
        <v/>
      </c>
      <c r="BY957" s="3" t="str">
        <f t="shared" si="237"/>
        <v/>
      </c>
      <c r="BZ957" s="3" t="str">
        <f t="shared" si="237"/>
        <v>94. AS A MANUFACTURED IMPURITY</v>
      </c>
      <c r="CA957" s="3" t="str">
        <f t="shared" si="237"/>
        <v/>
      </c>
      <c r="CB957" s="3" t="str">
        <f t="shared" si="237"/>
        <v/>
      </c>
      <c r="CC957" s="3" t="str">
        <f t="shared" si="237"/>
        <v/>
      </c>
      <c r="CD957" s="3" t="str">
        <f t="shared" si="236"/>
        <v/>
      </c>
      <c r="CE957" s="3" t="str">
        <f t="shared" si="236"/>
        <v/>
      </c>
      <c r="CF957" s="3" t="str">
        <f t="shared" si="236"/>
        <v/>
      </c>
      <c r="CG957" s="3" t="str">
        <f t="shared" si="236"/>
        <v/>
      </c>
      <c r="CH957" s="3" t="str">
        <f t="shared" si="236"/>
        <v/>
      </c>
      <c r="CI957" s="3" t="str">
        <f t="shared" si="236"/>
        <v/>
      </c>
      <c r="CJ957" s="3" t="str">
        <f t="shared" si="236"/>
        <v/>
      </c>
      <c r="CK957" s="3" t="str">
        <f t="shared" si="234"/>
        <v/>
      </c>
      <c r="CL957" s="3" t="str">
        <f t="shared" si="234"/>
        <v/>
      </c>
      <c r="CM957" s="3" t="str">
        <f t="shared" si="234"/>
        <v/>
      </c>
      <c r="CN957" s="3" t="str">
        <f t="shared" si="234"/>
        <v/>
      </c>
      <c r="CO957" s="3" t="str">
        <f t="shared" si="234"/>
        <v/>
      </c>
      <c r="CP957" s="3" t="str">
        <f t="shared" si="234"/>
        <v/>
      </c>
      <c r="CQ957" s="3" t="str">
        <f t="shared" si="232"/>
        <v/>
      </c>
      <c r="CR957" s="3" t="str">
        <f t="shared" si="232"/>
        <v/>
      </c>
      <c r="CS957" s="3" t="str">
        <f t="shared" si="230"/>
        <v/>
      </c>
      <c r="CT957" s="3" t="str">
        <f t="shared" si="230"/>
        <v/>
      </c>
      <c r="CU957" s="3" t="str">
        <f t="shared" si="230"/>
        <v/>
      </c>
      <c r="CV957" s="3" t="str">
        <f t="shared" si="227"/>
        <v/>
      </c>
      <c r="CW957" s="3" t="str">
        <f t="shared" si="227"/>
        <v/>
      </c>
      <c r="CX957" s="3" t="str">
        <f t="shared" si="227"/>
        <v/>
      </c>
      <c r="CY957" s="3" t="str">
        <f t="shared" si="227"/>
        <v/>
      </c>
      <c r="CZ957" s="3" t="str">
        <f t="shared" si="227"/>
        <v/>
      </c>
      <c r="DA957" s="3" t="str">
        <f t="shared" si="227"/>
        <v/>
      </c>
      <c r="DB957" s="3" t="str">
        <f t="shared" si="238"/>
        <v/>
      </c>
      <c r="DC957" s="3" t="str">
        <f t="shared" si="238"/>
        <v/>
      </c>
      <c r="DD957" s="3" t="str">
        <f t="shared" si="238"/>
        <v/>
      </c>
      <c r="DE957" s="3" t="str">
        <f t="shared" si="238"/>
        <v/>
      </c>
      <c r="DF957" s="3" t="str">
        <f t="shared" si="238"/>
        <v/>
      </c>
      <c r="DG957" s="3" t="str">
        <f t="shared" si="238"/>
        <v/>
      </c>
      <c r="DH957" s="3" t="str">
        <f t="shared" si="223"/>
        <v/>
      </c>
      <c r="DI957" s="3" t="str">
        <f t="shared" si="223"/>
        <v/>
      </c>
      <c r="DJ957" s="3" t="str">
        <f t="shared" si="223"/>
        <v/>
      </c>
      <c r="DK957" s="3" t="str">
        <f t="shared" si="223"/>
        <v/>
      </c>
      <c r="DL957" s="3" t="str">
        <f t="shared" si="223"/>
        <v/>
      </c>
      <c r="DM957" s="3" t="str">
        <f t="shared" si="223"/>
        <v/>
      </c>
      <c r="DN957" s="3" t="str">
        <f t="shared" si="223"/>
        <v/>
      </c>
      <c r="DO957" s="3" t="str">
        <f t="shared" si="223"/>
        <v/>
      </c>
      <c r="DP957" s="3" t="str">
        <f t="shared" si="223"/>
        <v/>
      </c>
      <c r="DQ957" s="3" t="str">
        <f t="shared" si="229"/>
        <v/>
      </c>
      <c r="DR957" s="3" t="str">
        <f t="shared" si="229"/>
        <v/>
      </c>
      <c r="DS957" s="3" t="str">
        <f t="shared" si="229"/>
        <v/>
      </c>
      <c r="DT957" s="3" t="str">
        <f t="shared" si="224"/>
        <v/>
      </c>
      <c r="DU957" s="3" t="str">
        <f t="shared" si="224"/>
        <v/>
      </c>
      <c r="DV957" s="3" t="str">
        <f t="shared" si="224"/>
        <v/>
      </c>
    </row>
    <row r="958" spans="1:126" ht="45">
      <c r="A958" t="s">
        <v>115</v>
      </c>
      <c r="B958">
        <v>2020</v>
      </c>
      <c r="C958" t="s">
        <v>114</v>
      </c>
      <c r="D958">
        <v>106990</v>
      </c>
      <c r="E958" s="31">
        <v>1320218955654</v>
      </c>
      <c r="F958" t="s">
        <v>1209</v>
      </c>
      <c r="G958">
        <v>324110</v>
      </c>
      <c r="H958" t="s">
        <v>1210</v>
      </c>
      <c r="I958" t="s">
        <v>1211</v>
      </c>
      <c r="J958" t="s">
        <v>1018</v>
      </c>
      <c r="K958" t="s">
        <v>155</v>
      </c>
      <c r="L958">
        <v>94553</v>
      </c>
      <c r="M958" s="3" t="str">
        <f t="shared" si="225"/>
        <v>89. PRODUCE THE CHEMICAL, 93. AS A BYPRODUCT, 115. REPACKAGING</v>
      </c>
      <c r="N958" s="3" t="s">
        <v>63</v>
      </c>
      <c r="O958" s="3" t="s">
        <v>1462</v>
      </c>
      <c r="P958">
        <v>12</v>
      </c>
      <c r="Q958">
        <v>350</v>
      </c>
      <c r="R958">
        <v>362</v>
      </c>
      <c r="S958" s="3" t="s">
        <v>1407</v>
      </c>
      <c r="T958" s="3" t="s">
        <v>1405</v>
      </c>
      <c r="U958" s="3" t="s">
        <v>1405</v>
      </c>
      <c r="V958" s="3" t="s">
        <v>1405</v>
      </c>
      <c r="W958" s="3" t="s">
        <v>1407</v>
      </c>
      <c r="X958" s="3" t="s">
        <v>1405</v>
      </c>
      <c r="Y958" s="3" t="s">
        <v>1405</v>
      </c>
      <c r="Z958" s="3" t="s">
        <v>1405</v>
      </c>
      <c r="AA958" s="3" t="s">
        <v>1405</v>
      </c>
      <c r="AB958" s="3" t="s">
        <v>1405</v>
      </c>
      <c r="AC958" s="3" t="s">
        <v>1405</v>
      </c>
      <c r="AD958" s="3" t="s">
        <v>1405</v>
      </c>
      <c r="AE958" s="3" t="s">
        <v>1405</v>
      </c>
      <c r="AF958" s="3" t="s">
        <v>1405</v>
      </c>
      <c r="AG958" s="3" t="s">
        <v>1405</v>
      </c>
      <c r="AH958" s="3" t="s">
        <v>1405</v>
      </c>
      <c r="AI958" s="3" t="s">
        <v>1405</v>
      </c>
      <c r="AJ958" s="3" t="s">
        <v>1405</v>
      </c>
      <c r="AK958" s="3" t="s">
        <v>1405</v>
      </c>
      <c r="AL958" s="3" t="s">
        <v>1405</v>
      </c>
      <c r="AM958" s="3" t="s">
        <v>1405</v>
      </c>
      <c r="AN958" s="3" t="s">
        <v>1405</v>
      </c>
      <c r="AO958" s="3" t="s">
        <v>1405</v>
      </c>
      <c r="AP958" s="3" t="s">
        <v>1405</v>
      </c>
      <c r="AQ958" s="3" t="s">
        <v>1405</v>
      </c>
      <c r="AR958" s="3" t="s">
        <v>1405</v>
      </c>
      <c r="AS958" s="3" t="s">
        <v>1407</v>
      </c>
      <c r="AT958" s="3" t="s">
        <v>1405</v>
      </c>
      <c r="AU958" s="3" t="s">
        <v>1405</v>
      </c>
      <c r="AV958" s="3" t="s">
        <v>1405</v>
      </c>
      <c r="AW958" s="3" t="s">
        <v>1405</v>
      </c>
      <c r="AX958" s="3" t="s">
        <v>1405</v>
      </c>
      <c r="AY958" s="3" t="s">
        <v>1405</v>
      </c>
      <c r="AZ958" s="3" t="s">
        <v>1405</v>
      </c>
      <c r="BA958" s="3" t="s">
        <v>1405</v>
      </c>
      <c r="BB958" s="3" t="s">
        <v>1405</v>
      </c>
      <c r="BC958" s="3" t="s">
        <v>1405</v>
      </c>
      <c r="BD958" s="3" t="s">
        <v>1405</v>
      </c>
      <c r="BE958" s="3" t="s">
        <v>1405</v>
      </c>
      <c r="BF958" s="3" t="s">
        <v>1405</v>
      </c>
      <c r="BG958" s="3" t="s">
        <v>1405</v>
      </c>
      <c r="BH958" s="3" t="s">
        <v>1405</v>
      </c>
      <c r="BI958" s="3" t="s">
        <v>1405</v>
      </c>
      <c r="BJ958" s="3" t="s">
        <v>1405</v>
      </c>
      <c r="BK958" s="3" t="s">
        <v>1405</v>
      </c>
      <c r="BL958" s="3" t="s">
        <v>1405</v>
      </c>
      <c r="BM958" s="3" t="s">
        <v>1405</v>
      </c>
      <c r="BN958" s="3" t="s">
        <v>1405</v>
      </c>
      <c r="BO958" s="3" t="s">
        <v>1405</v>
      </c>
      <c r="BP958" s="3" t="s">
        <v>1405</v>
      </c>
      <c r="BQ958" s="3" t="s">
        <v>1405</v>
      </c>
      <c r="BR958" s="3" t="s">
        <v>1405</v>
      </c>
      <c r="BS958" s="3" t="s">
        <v>1405</v>
      </c>
      <c r="BT958" s="3" t="s">
        <v>1405</v>
      </c>
      <c r="BU958" s="3" t="str">
        <f t="shared" si="237"/>
        <v>89. PRODUCE THE CHEMICAL</v>
      </c>
      <c r="BV958" s="3" t="str">
        <f t="shared" si="237"/>
        <v/>
      </c>
      <c r="BW958" s="3" t="str">
        <f t="shared" si="237"/>
        <v/>
      </c>
      <c r="BX958" s="3" t="str">
        <f t="shared" si="237"/>
        <v/>
      </c>
      <c r="BY958" s="3" t="str">
        <f t="shared" si="237"/>
        <v>93. AS A BYPRODUCT</v>
      </c>
      <c r="BZ958" s="3" t="str">
        <f t="shared" si="237"/>
        <v/>
      </c>
      <c r="CA958" s="3" t="str">
        <f t="shared" si="237"/>
        <v/>
      </c>
      <c r="CB958" s="3" t="str">
        <f t="shared" si="237"/>
        <v/>
      </c>
      <c r="CC958" s="3" t="str">
        <f t="shared" si="237"/>
        <v/>
      </c>
      <c r="CD958" s="3" t="str">
        <f t="shared" si="236"/>
        <v/>
      </c>
      <c r="CE958" s="3" t="str">
        <f t="shared" si="236"/>
        <v/>
      </c>
      <c r="CF958" s="3" t="str">
        <f t="shared" si="236"/>
        <v/>
      </c>
      <c r="CG958" s="3" t="str">
        <f t="shared" si="236"/>
        <v/>
      </c>
      <c r="CH958" s="3" t="str">
        <f t="shared" si="236"/>
        <v/>
      </c>
      <c r="CI958" s="3" t="str">
        <f t="shared" si="236"/>
        <v/>
      </c>
      <c r="CJ958" s="3" t="str">
        <f t="shared" si="236"/>
        <v/>
      </c>
      <c r="CK958" s="3" t="str">
        <f t="shared" si="234"/>
        <v/>
      </c>
      <c r="CL958" s="3" t="str">
        <f t="shared" si="234"/>
        <v/>
      </c>
      <c r="CM958" s="3" t="str">
        <f t="shared" si="234"/>
        <v/>
      </c>
      <c r="CN958" s="3" t="str">
        <f t="shared" si="234"/>
        <v/>
      </c>
      <c r="CO958" s="3" t="str">
        <f t="shared" si="234"/>
        <v/>
      </c>
      <c r="CP958" s="3" t="str">
        <f t="shared" si="234"/>
        <v/>
      </c>
      <c r="CQ958" s="3" t="str">
        <f t="shared" si="232"/>
        <v/>
      </c>
      <c r="CR958" s="3" t="str">
        <f t="shared" si="232"/>
        <v/>
      </c>
      <c r="CS958" s="3" t="str">
        <f t="shared" si="230"/>
        <v/>
      </c>
      <c r="CT958" s="3" t="str">
        <f t="shared" si="230"/>
        <v/>
      </c>
      <c r="CU958" s="3" t="str">
        <f t="shared" si="230"/>
        <v>115. REPACKAGING</v>
      </c>
      <c r="CV958" s="3" t="str">
        <f t="shared" si="227"/>
        <v/>
      </c>
      <c r="CW958" s="3" t="str">
        <f t="shared" si="227"/>
        <v/>
      </c>
      <c r="CX958" s="3" t="str">
        <f t="shared" si="227"/>
        <v/>
      </c>
      <c r="CY958" s="3" t="str">
        <f t="shared" si="227"/>
        <v/>
      </c>
      <c r="CZ958" s="3" t="str">
        <f t="shared" si="227"/>
        <v/>
      </c>
      <c r="DA958" s="3" t="str">
        <f t="shared" si="227"/>
        <v/>
      </c>
      <c r="DB958" s="3" t="str">
        <f t="shared" si="238"/>
        <v/>
      </c>
      <c r="DC958" s="3" t="str">
        <f t="shared" si="238"/>
        <v/>
      </c>
      <c r="DD958" s="3" t="str">
        <f t="shared" si="238"/>
        <v/>
      </c>
      <c r="DE958" s="3" t="str">
        <f t="shared" si="238"/>
        <v/>
      </c>
      <c r="DF958" s="3" t="str">
        <f t="shared" si="238"/>
        <v/>
      </c>
      <c r="DG958" s="3" t="str">
        <f t="shared" si="238"/>
        <v/>
      </c>
      <c r="DH958" s="3" t="str">
        <f t="shared" si="223"/>
        <v/>
      </c>
      <c r="DI958" s="3" t="str">
        <f t="shared" si="223"/>
        <v/>
      </c>
      <c r="DJ958" s="3" t="str">
        <f t="shared" si="223"/>
        <v/>
      </c>
      <c r="DK958" s="3" t="str">
        <f t="shared" si="223"/>
        <v/>
      </c>
      <c r="DL958" s="3" t="str">
        <f t="shared" si="223"/>
        <v/>
      </c>
      <c r="DM958" s="3" t="str">
        <f t="shared" si="223"/>
        <v/>
      </c>
      <c r="DN958" s="3" t="str">
        <f t="shared" si="223"/>
        <v/>
      </c>
      <c r="DO958" s="3" t="str">
        <f t="shared" si="223"/>
        <v/>
      </c>
      <c r="DP958" s="3" t="str">
        <f t="shared" si="223"/>
        <v/>
      </c>
      <c r="DQ958" s="3" t="str">
        <f t="shared" si="229"/>
        <v/>
      </c>
      <c r="DR958" s="3" t="str">
        <f t="shared" si="229"/>
        <v/>
      </c>
      <c r="DS958" s="3" t="str">
        <f t="shared" si="229"/>
        <v/>
      </c>
      <c r="DT958" s="3" t="str">
        <f t="shared" si="224"/>
        <v/>
      </c>
      <c r="DU958" s="3" t="str">
        <f t="shared" si="224"/>
        <v/>
      </c>
      <c r="DV958" s="3" t="str">
        <f t="shared" si="224"/>
        <v/>
      </c>
    </row>
    <row r="959" spans="1:126" ht="75">
      <c r="A959" t="s">
        <v>115</v>
      </c>
      <c r="B959">
        <v>2021</v>
      </c>
      <c r="C959" t="s">
        <v>114</v>
      </c>
      <c r="D959">
        <v>106990</v>
      </c>
      <c r="E959" s="31">
        <v>1321219886847</v>
      </c>
      <c r="F959" t="s">
        <v>1209</v>
      </c>
      <c r="G959">
        <v>324110</v>
      </c>
      <c r="H959" t="s">
        <v>1210</v>
      </c>
      <c r="I959" t="s">
        <v>1211</v>
      </c>
      <c r="J959" t="s">
        <v>1018</v>
      </c>
      <c r="K959" t="s">
        <v>155</v>
      </c>
      <c r="L959">
        <v>94553</v>
      </c>
      <c r="M959" s="3" t="str">
        <f t="shared" si="225"/>
        <v>89. PRODUCE THE CHEMICAL, 94. AS A MANUFACTURED IMPURITY</v>
      </c>
      <c r="N959" s="3" t="s">
        <v>63</v>
      </c>
      <c r="O959" s="3" t="s">
        <v>1462</v>
      </c>
      <c r="P959">
        <v>14</v>
      </c>
      <c r="Q959">
        <v>110</v>
      </c>
      <c r="R959">
        <v>124</v>
      </c>
      <c r="S959" s="3" t="s">
        <v>1407</v>
      </c>
      <c r="T959" s="3" t="s">
        <v>1405</v>
      </c>
      <c r="U959" s="3" t="s">
        <v>1405</v>
      </c>
      <c r="V959" s="3" t="s">
        <v>1405</v>
      </c>
      <c r="W959" s="3" t="s">
        <v>1405</v>
      </c>
      <c r="X959" s="3" t="s">
        <v>1407</v>
      </c>
      <c r="Y959" s="3" t="s">
        <v>1405</v>
      </c>
      <c r="Z959" s="3" t="s">
        <v>1405</v>
      </c>
      <c r="AA959" s="3" t="s">
        <v>1405</v>
      </c>
      <c r="AB959" s="3" t="s">
        <v>1405</v>
      </c>
      <c r="AC959" s="3" t="s">
        <v>1405</v>
      </c>
      <c r="AD959" s="3" t="s">
        <v>1405</v>
      </c>
      <c r="AE959" s="3" t="s">
        <v>1405</v>
      </c>
      <c r="AF959" s="3" t="s">
        <v>1405</v>
      </c>
      <c r="AG959" s="3" t="s">
        <v>1405</v>
      </c>
      <c r="AH959" s="3" t="s">
        <v>1405</v>
      </c>
      <c r="AI959" s="3" t="s">
        <v>1405</v>
      </c>
      <c r="AJ959" s="3" t="s">
        <v>1405</v>
      </c>
      <c r="AK959" s="3" t="s">
        <v>1405</v>
      </c>
      <c r="AL959" s="3" t="s">
        <v>1405</v>
      </c>
      <c r="AM959" s="3" t="s">
        <v>1405</v>
      </c>
      <c r="AN959" s="3" t="s">
        <v>1405</v>
      </c>
      <c r="AO959" s="3" t="s">
        <v>1405</v>
      </c>
      <c r="AP959" s="3" t="s">
        <v>1405</v>
      </c>
      <c r="AQ959" s="3" t="s">
        <v>1405</v>
      </c>
      <c r="AR959" s="3" t="s">
        <v>1405</v>
      </c>
      <c r="AS959" s="3" t="s">
        <v>1405</v>
      </c>
      <c r="AT959" s="3" t="s">
        <v>1405</v>
      </c>
      <c r="AU959" s="3" t="s">
        <v>1405</v>
      </c>
      <c r="AV959" s="3" t="s">
        <v>1405</v>
      </c>
      <c r="AW959" s="3" t="s">
        <v>1405</v>
      </c>
      <c r="AX959" s="3" t="s">
        <v>1405</v>
      </c>
      <c r="AY959" s="3" t="s">
        <v>1405</v>
      </c>
      <c r="AZ959" s="3" t="s">
        <v>1405</v>
      </c>
      <c r="BA959" s="3" t="s">
        <v>1405</v>
      </c>
      <c r="BB959" s="3" t="s">
        <v>1405</v>
      </c>
      <c r="BC959" s="3" t="s">
        <v>1405</v>
      </c>
      <c r="BD959" s="3" t="s">
        <v>1405</v>
      </c>
      <c r="BE959" s="3" t="s">
        <v>1405</v>
      </c>
      <c r="BF959" s="3" t="s">
        <v>1405</v>
      </c>
      <c r="BG959" s="3" t="s">
        <v>1405</v>
      </c>
      <c r="BH959" s="3" t="s">
        <v>1405</v>
      </c>
      <c r="BI959" s="3" t="s">
        <v>1405</v>
      </c>
      <c r="BJ959" s="3" t="s">
        <v>1405</v>
      </c>
      <c r="BK959" s="3" t="s">
        <v>1405</v>
      </c>
      <c r="BL959" s="3" t="s">
        <v>1405</v>
      </c>
      <c r="BM959" s="3" t="s">
        <v>1405</v>
      </c>
      <c r="BN959" s="3" t="s">
        <v>1405</v>
      </c>
      <c r="BO959" s="3" t="s">
        <v>1405</v>
      </c>
      <c r="BP959" s="3" t="s">
        <v>1405</v>
      </c>
      <c r="BQ959" s="3" t="s">
        <v>1405</v>
      </c>
      <c r="BR959" s="3" t="s">
        <v>1405</v>
      </c>
      <c r="BS959" s="3" t="s">
        <v>1405</v>
      </c>
      <c r="BT959" s="3" t="s">
        <v>1405</v>
      </c>
      <c r="BU959" s="3" t="str">
        <f t="shared" si="237"/>
        <v>89. PRODUCE THE CHEMICAL</v>
      </c>
      <c r="BV959" s="3" t="str">
        <f t="shared" si="237"/>
        <v/>
      </c>
      <c r="BW959" s="3" t="str">
        <f t="shared" si="237"/>
        <v/>
      </c>
      <c r="BX959" s="3" t="str">
        <f t="shared" si="237"/>
        <v/>
      </c>
      <c r="BY959" s="3" t="str">
        <f t="shared" si="237"/>
        <v/>
      </c>
      <c r="BZ959" s="3" t="str">
        <f t="shared" si="237"/>
        <v>94. AS A MANUFACTURED IMPURITY</v>
      </c>
      <c r="CA959" s="3" t="str">
        <f t="shared" si="237"/>
        <v/>
      </c>
      <c r="CB959" s="3" t="str">
        <f t="shared" si="237"/>
        <v/>
      </c>
      <c r="CC959" s="3" t="str">
        <f t="shared" si="237"/>
        <v/>
      </c>
      <c r="CD959" s="3" t="str">
        <f t="shared" si="236"/>
        <v/>
      </c>
      <c r="CE959" s="3" t="str">
        <f t="shared" si="236"/>
        <v/>
      </c>
      <c r="CF959" s="3" t="str">
        <f t="shared" si="236"/>
        <v/>
      </c>
      <c r="CG959" s="3" t="str">
        <f t="shared" si="236"/>
        <v/>
      </c>
      <c r="CH959" s="3" t="str">
        <f t="shared" si="236"/>
        <v/>
      </c>
      <c r="CI959" s="3" t="str">
        <f t="shared" si="236"/>
        <v/>
      </c>
      <c r="CJ959" s="3" t="str">
        <f t="shared" si="236"/>
        <v/>
      </c>
      <c r="CK959" s="3" t="str">
        <f t="shared" si="234"/>
        <v/>
      </c>
      <c r="CL959" s="3" t="str">
        <f t="shared" si="234"/>
        <v/>
      </c>
      <c r="CM959" s="3" t="str">
        <f t="shared" si="234"/>
        <v/>
      </c>
      <c r="CN959" s="3" t="str">
        <f t="shared" si="234"/>
        <v/>
      </c>
      <c r="CO959" s="3" t="str">
        <f t="shared" si="234"/>
        <v/>
      </c>
      <c r="CP959" s="3" t="str">
        <f t="shared" si="234"/>
        <v/>
      </c>
      <c r="CQ959" s="3" t="str">
        <f t="shared" si="232"/>
        <v/>
      </c>
      <c r="CR959" s="3" t="str">
        <f t="shared" si="232"/>
        <v/>
      </c>
      <c r="CS959" s="3" t="str">
        <f t="shared" si="230"/>
        <v/>
      </c>
      <c r="CT959" s="3" t="str">
        <f t="shared" si="230"/>
        <v/>
      </c>
      <c r="CU959" s="3" t="str">
        <f t="shared" si="230"/>
        <v/>
      </c>
      <c r="CV959" s="3" t="str">
        <f t="shared" si="227"/>
        <v/>
      </c>
      <c r="CW959" s="3" t="str">
        <f t="shared" si="227"/>
        <v/>
      </c>
      <c r="CX959" s="3" t="str">
        <f t="shared" si="227"/>
        <v/>
      </c>
      <c r="CY959" s="3" t="str">
        <f t="shared" si="227"/>
        <v/>
      </c>
      <c r="CZ959" s="3" t="str">
        <f t="shared" si="227"/>
        <v/>
      </c>
      <c r="DA959" s="3" t="str">
        <f t="shared" si="227"/>
        <v/>
      </c>
      <c r="DB959" s="3" t="str">
        <f t="shared" si="238"/>
        <v/>
      </c>
      <c r="DC959" s="3" t="str">
        <f t="shared" si="238"/>
        <v/>
      </c>
      <c r="DD959" s="3" t="str">
        <f t="shared" si="238"/>
        <v/>
      </c>
      <c r="DE959" s="3" t="str">
        <f t="shared" si="238"/>
        <v/>
      </c>
      <c r="DF959" s="3" t="str">
        <f t="shared" si="238"/>
        <v/>
      </c>
      <c r="DG959" s="3" t="str">
        <f t="shared" si="238"/>
        <v/>
      </c>
      <c r="DH959" s="3" t="str">
        <f t="shared" si="238"/>
        <v/>
      </c>
      <c r="DI959" s="3" t="str">
        <f t="shared" si="238"/>
        <v/>
      </c>
      <c r="DJ959" s="3" t="str">
        <f t="shared" si="238"/>
        <v/>
      </c>
      <c r="DK959" s="3" t="str">
        <f t="shared" si="238"/>
        <v/>
      </c>
      <c r="DL959" s="3" t="str">
        <f t="shared" si="238"/>
        <v/>
      </c>
      <c r="DM959" s="3" t="str">
        <f t="shared" si="238"/>
        <v/>
      </c>
      <c r="DN959" s="3" t="str">
        <f t="shared" si="238"/>
        <v/>
      </c>
      <c r="DO959" s="3" t="str">
        <f t="shared" si="238"/>
        <v/>
      </c>
      <c r="DP959" s="3" t="str">
        <f t="shared" si="238"/>
        <v/>
      </c>
      <c r="DQ959" s="3" t="str">
        <f t="shared" si="229"/>
        <v/>
      </c>
      <c r="DR959" s="3" t="str">
        <f t="shared" si="229"/>
        <v/>
      </c>
      <c r="DS959" s="3" t="str">
        <f t="shared" si="229"/>
        <v/>
      </c>
      <c r="DT959" s="3" t="str">
        <f t="shared" si="229"/>
        <v/>
      </c>
      <c r="DU959" s="3" t="str">
        <f t="shared" si="229"/>
        <v/>
      </c>
      <c r="DV959" s="3" t="str">
        <f t="shared" si="229"/>
        <v/>
      </c>
    </row>
    <row r="960" spans="1:126" ht="75">
      <c r="A960" t="s">
        <v>115</v>
      </c>
      <c r="B960">
        <v>2016</v>
      </c>
      <c r="C960" t="s">
        <v>114</v>
      </c>
      <c r="D960">
        <v>106990</v>
      </c>
      <c r="E960" s="31">
        <v>1316215601840</v>
      </c>
      <c r="F960" t="s">
        <v>328</v>
      </c>
      <c r="G960">
        <v>324110</v>
      </c>
      <c r="H960" t="s">
        <v>330</v>
      </c>
      <c r="I960" t="s">
        <v>331</v>
      </c>
      <c r="J960" t="s">
        <v>332</v>
      </c>
      <c r="K960" t="s">
        <v>334</v>
      </c>
      <c r="L960">
        <v>84103</v>
      </c>
      <c r="M960" s="3" t="str">
        <f t="shared" si="225"/>
        <v>89. PRODUCE THE CHEMICAL, 92. SALE OR DISTRIBUTION OF THE CHEMICAL, 93. AS A BYPRODUCT, 101. ADDED AS A FORMULATION COMPONENT, 115. REPACKAGING</v>
      </c>
      <c r="N960" s="3" t="s">
        <v>53</v>
      </c>
      <c r="O960" s="84" t="s">
        <v>1426</v>
      </c>
      <c r="P960">
        <v>86</v>
      </c>
      <c r="Q960">
        <v>95</v>
      </c>
      <c r="R960">
        <v>181</v>
      </c>
      <c r="S960" s="3" t="s">
        <v>1407</v>
      </c>
      <c r="T960" s="3" t="s">
        <v>1405</v>
      </c>
      <c r="U960" s="3" t="s">
        <v>1405</v>
      </c>
      <c r="V960" s="3" t="s">
        <v>1407</v>
      </c>
      <c r="W960" s="3" t="s">
        <v>1407</v>
      </c>
      <c r="X960" s="3" t="s">
        <v>1405</v>
      </c>
      <c r="Y960" s="3" t="s">
        <v>1405</v>
      </c>
      <c r="AE960" s="3" t="s">
        <v>1407</v>
      </c>
      <c r="AR960" s="3" t="s">
        <v>1405</v>
      </c>
      <c r="AS960" s="3" t="s">
        <v>1407</v>
      </c>
      <c r="AT960" s="3" t="s">
        <v>1405</v>
      </c>
      <c r="AV960" s="3" t="s">
        <v>1405</v>
      </c>
      <c r="BD960" s="3" t="s">
        <v>1405</v>
      </c>
      <c r="BK960" s="3" t="s">
        <v>1405</v>
      </c>
      <c r="BU960" s="3" t="str">
        <f t="shared" si="237"/>
        <v>89. PRODUCE THE CHEMICAL</v>
      </c>
      <c r="BV960" s="3" t="str">
        <f t="shared" si="237"/>
        <v/>
      </c>
      <c r="BW960" s="3" t="str">
        <f t="shared" si="237"/>
        <v/>
      </c>
      <c r="BX960" s="3" t="str">
        <f t="shared" si="237"/>
        <v>92. SALE OR DISTRIBUTION OF THE CHEMICAL</v>
      </c>
      <c r="BY960" s="3" t="str">
        <f t="shared" si="237"/>
        <v>93. AS A BYPRODUCT</v>
      </c>
      <c r="BZ960" s="3" t="str">
        <f t="shared" si="237"/>
        <v/>
      </c>
      <c r="CA960" s="3" t="str">
        <f t="shared" si="237"/>
        <v/>
      </c>
      <c r="CB960" s="3" t="str">
        <f t="shared" si="237"/>
        <v/>
      </c>
      <c r="CC960" s="3" t="str">
        <f t="shared" si="237"/>
        <v/>
      </c>
      <c r="CD960" s="3" t="str">
        <f t="shared" si="236"/>
        <v/>
      </c>
      <c r="CE960" s="3" t="str">
        <f t="shared" si="236"/>
        <v/>
      </c>
      <c r="CF960" s="3" t="str">
        <f t="shared" si="236"/>
        <v/>
      </c>
      <c r="CG960" s="3" t="str">
        <f t="shared" si="236"/>
        <v>101. ADDED AS A FORMULATION COMPONENT</v>
      </c>
      <c r="CH960" s="3" t="str">
        <f t="shared" si="236"/>
        <v/>
      </c>
      <c r="CI960" s="3" t="str">
        <f t="shared" si="236"/>
        <v/>
      </c>
      <c r="CJ960" s="3" t="str">
        <f t="shared" si="236"/>
        <v/>
      </c>
      <c r="CK960" s="3" t="str">
        <f t="shared" si="234"/>
        <v/>
      </c>
      <c r="CL960" s="3" t="str">
        <f t="shared" si="234"/>
        <v/>
      </c>
      <c r="CM960" s="3" t="str">
        <f t="shared" si="234"/>
        <v/>
      </c>
      <c r="CN960" s="3" t="str">
        <f t="shared" si="234"/>
        <v/>
      </c>
      <c r="CO960" s="3" t="str">
        <f t="shared" si="234"/>
        <v/>
      </c>
      <c r="CP960" s="3" t="str">
        <f t="shared" si="234"/>
        <v/>
      </c>
      <c r="CQ960" s="3" t="str">
        <f t="shared" si="232"/>
        <v/>
      </c>
      <c r="CR960" s="3" t="str">
        <f t="shared" si="232"/>
        <v/>
      </c>
      <c r="CS960" s="3" t="str">
        <f t="shared" si="230"/>
        <v/>
      </c>
      <c r="CT960" s="3" t="str">
        <f t="shared" si="230"/>
        <v/>
      </c>
      <c r="CU960" s="3" t="str">
        <f t="shared" si="230"/>
        <v>115. REPACKAGING</v>
      </c>
      <c r="CV960" s="3" t="str">
        <f t="shared" si="227"/>
        <v/>
      </c>
      <c r="CW960" s="3" t="str">
        <f t="shared" si="227"/>
        <v/>
      </c>
      <c r="CX960" s="3" t="str">
        <f t="shared" si="227"/>
        <v/>
      </c>
      <c r="CY960" s="3" t="str">
        <f t="shared" si="227"/>
        <v/>
      </c>
      <c r="CZ960" s="3" t="str">
        <f t="shared" si="227"/>
        <v/>
      </c>
      <c r="DA960" s="3" t="str">
        <f t="shared" si="227"/>
        <v/>
      </c>
      <c r="DB960" s="3" t="str">
        <f t="shared" si="238"/>
        <v/>
      </c>
      <c r="DC960" s="3" t="str">
        <f t="shared" si="238"/>
        <v/>
      </c>
      <c r="DD960" s="3" t="str">
        <f t="shared" si="238"/>
        <v/>
      </c>
      <c r="DE960" s="3" t="str">
        <f t="shared" si="238"/>
        <v/>
      </c>
      <c r="DF960" s="3" t="str">
        <f t="shared" si="238"/>
        <v/>
      </c>
      <c r="DG960" s="3" t="str">
        <f t="shared" si="238"/>
        <v/>
      </c>
      <c r="DH960" s="3" t="str">
        <f t="shared" si="238"/>
        <v/>
      </c>
      <c r="DI960" s="3" t="str">
        <f t="shared" si="238"/>
        <v/>
      </c>
      <c r="DJ960" s="3" t="str">
        <f t="shared" si="238"/>
        <v/>
      </c>
      <c r="DK960" s="3" t="str">
        <f t="shared" si="238"/>
        <v/>
      </c>
      <c r="DL960" s="3" t="str">
        <f t="shared" si="238"/>
        <v/>
      </c>
      <c r="DM960" s="3" t="str">
        <f t="shared" si="238"/>
        <v/>
      </c>
      <c r="DN960" s="3" t="str">
        <f t="shared" si="238"/>
        <v/>
      </c>
      <c r="DO960" s="3" t="str">
        <f t="shared" si="238"/>
        <v/>
      </c>
      <c r="DP960" s="3" t="str">
        <f t="shared" si="238"/>
        <v/>
      </c>
      <c r="DQ960" s="3" t="str">
        <f t="shared" si="229"/>
        <v/>
      </c>
      <c r="DR960" s="3" t="str">
        <f t="shared" si="229"/>
        <v/>
      </c>
      <c r="DS960" s="3" t="str">
        <f t="shared" si="229"/>
        <v/>
      </c>
      <c r="DT960" s="3" t="str">
        <f t="shared" si="229"/>
        <v/>
      </c>
      <c r="DU960" s="3" t="str">
        <f t="shared" si="229"/>
        <v/>
      </c>
      <c r="DV960" s="3" t="str">
        <f t="shared" si="229"/>
        <v/>
      </c>
    </row>
    <row r="961" spans="1:126" ht="75">
      <c r="A961" t="s">
        <v>115</v>
      </c>
      <c r="B961">
        <v>2017</v>
      </c>
      <c r="C961" t="s">
        <v>114</v>
      </c>
      <c r="D961">
        <v>106990</v>
      </c>
      <c r="E961" s="31">
        <v>1317216582318</v>
      </c>
      <c r="F961" t="s">
        <v>328</v>
      </c>
      <c r="G961">
        <v>324110</v>
      </c>
      <c r="H961" t="s">
        <v>330</v>
      </c>
      <c r="I961" t="s">
        <v>331</v>
      </c>
      <c r="J961" t="s">
        <v>332</v>
      </c>
      <c r="K961" t="s">
        <v>334</v>
      </c>
      <c r="L961">
        <v>84103</v>
      </c>
      <c r="M961" s="3" t="str">
        <f t="shared" si="225"/>
        <v>89. PRODUCE THE CHEMICAL, 92. SALE OR DISTRIBUTION OF THE CHEMICAL, 93. AS A BYPRODUCT, 101. ADDED AS A FORMULATION COMPONENT, 115. REPACKAGING</v>
      </c>
      <c r="N961" s="3" t="s">
        <v>53</v>
      </c>
      <c r="O961" s="84" t="s">
        <v>1426</v>
      </c>
      <c r="P961">
        <v>70</v>
      </c>
      <c r="Q961">
        <v>67</v>
      </c>
      <c r="R961">
        <v>137</v>
      </c>
      <c r="S961" s="3" t="s">
        <v>1407</v>
      </c>
      <c r="T961" s="3" t="s">
        <v>1405</v>
      </c>
      <c r="U961" s="3" t="s">
        <v>1405</v>
      </c>
      <c r="V961" s="3" t="s">
        <v>1407</v>
      </c>
      <c r="W961" s="3" t="s">
        <v>1407</v>
      </c>
      <c r="X961" s="3" t="s">
        <v>1405</v>
      </c>
      <c r="Y961" s="3" t="s">
        <v>1405</v>
      </c>
      <c r="AE961" s="3" t="s">
        <v>1407</v>
      </c>
      <c r="AR961" s="3" t="s">
        <v>1405</v>
      </c>
      <c r="AS961" s="3" t="s">
        <v>1407</v>
      </c>
      <c r="AT961" s="3" t="s">
        <v>1405</v>
      </c>
      <c r="AV961" s="3" t="s">
        <v>1405</v>
      </c>
      <c r="BD961" s="3" t="s">
        <v>1405</v>
      </c>
      <c r="BK961" s="3" t="s">
        <v>1405</v>
      </c>
      <c r="BU961" s="3" t="str">
        <f t="shared" si="237"/>
        <v>89. PRODUCE THE CHEMICAL</v>
      </c>
      <c r="BV961" s="3" t="str">
        <f t="shared" si="237"/>
        <v/>
      </c>
      <c r="BW961" s="3" t="str">
        <f t="shared" si="237"/>
        <v/>
      </c>
      <c r="BX961" s="3" t="str">
        <f t="shared" si="237"/>
        <v>92. SALE OR DISTRIBUTION OF THE CHEMICAL</v>
      </c>
      <c r="BY961" s="3" t="str">
        <f t="shared" si="237"/>
        <v>93. AS A BYPRODUCT</v>
      </c>
      <c r="BZ961" s="3" t="str">
        <f t="shared" si="237"/>
        <v/>
      </c>
      <c r="CA961" s="3" t="str">
        <f t="shared" si="237"/>
        <v/>
      </c>
      <c r="CB961" s="3" t="str">
        <f t="shared" si="237"/>
        <v/>
      </c>
      <c r="CC961" s="3" t="str">
        <f t="shared" si="237"/>
        <v/>
      </c>
      <c r="CD961" s="3" t="str">
        <f t="shared" si="236"/>
        <v/>
      </c>
      <c r="CE961" s="3" t="str">
        <f t="shared" si="236"/>
        <v/>
      </c>
      <c r="CF961" s="3" t="str">
        <f t="shared" si="236"/>
        <v/>
      </c>
      <c r="CG961" s="3" t="str">
        <f t="shared" si="236"/>
        <v>101. ADDED AS A FORMULATION COMPONENT</v>
      </c>
      <c r="CH961" s="3" t="str">
        <f t="shared" si="236"/>
        <v/>
      </c>
      <c r="CI961" s="3" t="str">
        <f t="shared" si="236"/>
        <v/>
      </c>
      <c r="CJ961" s="3" t="str">
        <f t="shared" si="236"/>
        <v/>
      </c>
      <c r="CK961" s="3" t="str">
        <f t="shared" si="234"/>
        <v/>
      </c>
      <c r="CL961" s="3" t="str">
        <f t="shared" si="234"/>
        <v/>
      </c>
      <c r="CM961" s="3" t="str">
        <f t="shared" si="234"/>
        <v/>
      </c>
      <c r="CN961" s="3" t="str">
        <f t="shared" si="234"/>
        <v/>
      </c>
      <c r="CO961" s="3" t="str">
        <f t="shared" si="234"/>
        <v/>
      </c>
      <c r="CP961" s="3" t="str">
        <f t="shared" si="234"/>
        <v/>
      </c>
      <c r="CQ961" s="3" t="str">
        <f t="shared" si="232"/>
        <v/>
      </c>
      <c r="CR961" s="3" t="str">
        <f t="shared" si="232"/>
        <v/>
      </c>
      <c r="CS961" s="3" t="str">
        <f t="shared" si="230"/>
        <v/>
      </c>
      <c r="CT961" s="3" t="str">
        <f t="shared" si="230"/>
        <v/>
      </c>
      <c r="CU961" s="3" t="str">
        <f t="shared" si="230"/>
        <v>115. REPACKAGING</v>
      </c>
      <c r="CV961" s="3" t="str">
        <f t="shared" si="227"/>
        <v/>
      </c>
      <c r="CW961" s="3" t="str">
        <f t="shared" si="227"/>
        <v/>
      </c>
      <c r="CX961" s="3" t="str">
        <f t="shared" si="227"/>
        <v/>
      </c>
      <c r="CY961" s="3" t="str">
        <f t="shared" si="227"/>
        <v/>
      </c>
      <c r="CZ961" s="3" t="str">
        <f t="shared" si="227"/>
        <v/>
      </c>
      <c r="DA961" s="3" t="str">
        <f t="shared" si="227"/>
        <v/>
      </c>
      <c r="DB961" s="3" t="str">
        <f t="shared" si="238"/>
        <v/>
      </c>
      <c r="DC961" s="3" t="str">
        <f t="shared" si="238"/>
        <v/>
      </c>
      <c r="DD961" s="3" t="str">
        <f t="shared" si="238"/>
        <v/>
      </c>
      <c r="DE961" s="3" t="str">
        <f t="shared" si="238"/>
        <v/>
      </c>
      <c r="DF961" s="3" t="str">
        <f t="shared" si="238"/>
        <v/>
      </c>
      <c r="DG961" s="3" t="str">
        <f t="shared" si="238"/>
        <v/>
      </c>
      <c r="DH961" s="3" t="str">
        <f t="shared" si="238"/>
        <v/>
      </c>
      <c r="DI961" s="3" t="str">
        <f t="shared" si="238"/>
        <v/>
      </c>
      <c r="DJ961" s="3" t="str">
        <f t="shared" si="238"/>
        <v/>
      </c>
      <c r="DK961" s="3" t="str">
        <f t="shared" si="238"/>
        <v/>
      </c>
      <c r="DL961" s="3" t="str">
        <f t="shared" si="238"/>
        <v/>
      </c>
      <c r="DM961" s="3" t="str">
        <f t="shared" si="238"/>
        <v/>
      </c>
      <c r="DN961" s="3" t="str">
        <f t="shared" si="238"/>
        <v/>
      </c>
      <c r="DO961" s="3" t="str">
        <f t="shared" si="238"/>
        <v/>
      </c>
      <c r="DP961" s="3" t="str">
        <f t="shared" si="238"/>
        <v/>
      </c>
      <c r="DQ961" s="3" t="str">
        <f t="shared" si="229"/>
        <v/>
      </c>
      <c r="DR961" s="3" t="str">
        <f t="shared" si="229"/>
        <v/>
      </c>
      <c r="DS961" s="3" t="str">
        <f t="shared" si="229"/>
        <v/>
      </c>
      <c r="DT961" s="3" t="str">
        <f t="shared" si="229"/>
        <v/>
      </c>
      <c r="DU961" s="3" t="str">
        <f t="shared" si="229"/>
        <v/>
      </c>
      <c r="DV961" s="3" t="str">
        <f t="shared" si="229"/>
        <v/>
      </c>
    </row>
    <row r="962" spans="1:126" ht="105">
      <c r="A962" t="s">
        <v>115</v>
      </c>
      <c r="B962">
        <v>2018</v>
      </c>
      <c r="C962" t="s">
        <v>114</v>
      </c>
      <c r="D962">
        <v>106990</v>
      </c>
      <c r="E962" s="31">
        <v>1318217505751</v>
      </c>
      <c r="F962" t="s">
        <v>328</v>
      </c>
      <c r="G962">
        <v>324110</v>
      </c>
      <c r="H962" t="s">
        <v>330</v>
      </c>
      <c r="I962" t="s">
        <v>331</v>
      </c>
      <c r="J962" t="s">
        <v>332</v>
      </c>
      <c r="K962" t="s">
        <v>334</v>
      </c>
      <c r="L962">
        <v>84103</v>
      </c>
      <c r="M962" s="3" t="str">
        <f t="shared" ref="M962:M1025" si="239">_xlfn.TEXTJOIN(", ", TRUE, BU962:DV962)</f>
        <v>89. PRODUCE THE CHEMICAL, 92. SALE OR DISTRIBUTION OF THE CHEMICAL, 93. AS A BYPRODUCT, 101. ADDED AS A FORMULATION COMPONENT, 113. P299  OTHER, 115. REPACKAGING, 133. ANCILLARY OR OTHER USE, 137. Z304  FUEL</v>
      </c>
      <c r="N962" s="3" t="s">
        <v>53</v>
      </c>
      <c r="O962" s="84" t="s">
        <v>1426</v>
      </c>
      <c r="P962">
        <v>73</v>
      </c>
      <c r="Q962">
        <v>22</v>
      </c>
      <c r="R962">
        <v>95</v>
      </c>
      <c r="S962" s="3" t="s">
        <v>1407</v>
      </c>
      <c r="T962" s="3" t="s">
        <v>1405</v>
      </c>
      <c r="U962" s="3" t="s">
        <v>1405</v>
      </c>
      <c r="V962" s="3" t="s">
        <v>1407</v>
      </c>
      <c r="W962" s="3" t="s">
        <v>1407</v>
      </c>
      <c r="X962" s="3" t="s">
        <v>1405</v>
      </c>
      <c r="Y962" s="3" t="s">
        <v>1405</v>
      </c>
      <c r="Z962" s="3" t="s">
        <v>1405</v>
      </c>
      <c r="AA962" s="3" t="s">
        <v>1405</v>
      </c>
      <c r="AB962" s="3" t="s">
        <v>1405</v>
      </c>
      <c r="AC962" s="3" t="s">
        <v>1405</v>
      </c>
      <c r="AD962" s="3" t="s">
        <v>1405</v>
      </c>
      <c r="AE962" s="3" t="s">
        <v>1407</v>
      </c>
      <c r="AF962" s="3" t="s">
        <v>1405</v>
      </c>
      <c r="AG962" s="3" t="s">
        <v>1405</v>
      </c>
      <c r="AH962" s="3" t="s">
        <v>1405</v>
      </c>
      <c r="AI962" s="3" t="s">
        <v>1405</v>
      </c>
      <c r="AJ962" s="3" t="s">
        <v>1405</v>
      </c>
      <c r="AK962" s="3" t="s">
        <v>1405</v>
      </c>
      <c r="AL962" s="3" t="s">
        <v>1405</v>
      </c>
      <c r="AM962" s="3" t="s">
        <v>1405</v>
      </c>
      <c r="AN962" s="3" t="s">
        <v>1405</v>
      </c>
      <c r="AO962" s="3" t="s">
        <v>1405</v>
      </c>
      <c r="AP962" s="3" t="s">
        <v>1405</v>
      </c>
      <c r="AQ962" s="3" t="s">
        <v>1407</v>
      </c>
      <c r="AR962" s="3" t="s">
        <v>1405</v>
      </c>
      <c r="AS962" s="3" t="s">
        <v>1407</v>
      </c>
      <c r="AT962" s="3" t="s">
        <v>1405</v>
      </c>
      <c r="AU962" s="3" t="s">
        <v>1405</v>
      </c>
      <c r="AV962" s="3" t="s">
        <v>1405</v>
      </c>
      <c r="AW962" s="3" t="s">
        <v>1405</v>
      </c>
      <c r="AX962" s="3" t="s">
        <v>1405</v>
      </c>
      <c r="AY962" s="3" t="s">
        <v>1405</v>
      </c>
      <c r="AZ962" s="3" t="s">
        <v>1405</v>
      </c>
      <c r="BA962" s="3" t="s">
        <v>1405</v>
      </c>
      <c r="BB962" s="3" t="s">
        <v>1405</v>
      </c>
      <c r="BC962" s="3" t="s">
        <v>1405</v>
      </c>
      <c r="BD962" s="3" t="s">
        <v>1405</v>
      </c>
      <c r="BE962" s="3" t="s">
        <v>1405</v>
      </c>
      <c r="BF962" s="3" t="s">
        <v>1405</v>
      </c>
      <c r="BG962" s="3" t="s">
        <v>1405</v>
      </c>
      <c r="BH962" s="3" t="s">
        <v>1405</v>
      </c>
      <c r="BI962" s="3" t="s">
        <v>1405</v>
      </c>
      <c r="BJ962" s="3" t="s">
        <v>1405</v>
      </c>
      <c r="BK962" s="3" t="s">
        <v>1407</v>
      </c>
      <c r="BL962" s="3" t="s">
        <v>1405</v>
      </c>
      <c r="BM962" s="3" t="s">
        <v>1405</v>
      </c>
      <c r="BN962" s="3" t="s">
        <v>1405</v>
      </c>
      <c r="BO962" s="3" t="s">
        <v>1407</v>
      </c>
      <c r="BP962" s="3" t="s">
        <v>1405</v>
      </c>
      <c r="BQ962" s="3" t="s">
        <v>1405</v>
      </c>
      <c r="BR962" s="3" t="s">
        <v>1405</v>
      </c>
      <c r="BS962" s="3" t="s">
        <v>1405</v>
      </c>
      <c r="BT962" s="3" t="s">
        <v>1405</v>
      </c>
      <c r="BU962" s="3" t="str">
        <f t="shared" si="237"/>
        <v>89. PRODUCE THE CHEMICAL</v>
      </c>
      <c r="BV962" s="3" t="str">
        <f t="shared" si="237"/>
        <v/>
      </c>
      <c r="BW962" s="3" t="str">
        <f t="shared" si="237"/>
        <v/>
      </c>
      <c r="BX962" s="3" t="str">
        <f t="shared" si="237"/>
        <v>92. SALE OR DISTRIBUTION OF THE CHEMICAL</v>
      </c>
      <c r="BY962" s="3" t="str">
        <f t="shared" si="237"/>
        <v>93. AS A BYPRODUCT</v>
      </c>
      <c r="BZ962" s="3" t="str">
        <f t="shared" si="237"/>
        <v/>
      </c>
      <c r="CA962" s="3" t="str">
        <f t="shared" si="237"/>
        <v/>
      </c>
      <c r="CB962" s="3" t="str">
        <f t="shared" si="237"/>
        <v/>
      </c>
      <c r="CC962" s="3" t="str">
        <f t="shared" si="237"/>
        <v/>
      </c>
      <c r="CD962" s="3" t="str">
        <f t="shared" si="236"/>
        <v/>
      </c>
      <c r="CE962" s="3" t="str">
        <f t="shared" si="236"/>
        <v/>
      </c>
      <c r="CF962" s="3" t="str">
        <f t="shared" si="236"/>
        <v/>
      </c>
      <c r="CG962" s="3" t="str">
        <f t="shared" si="236"/>
        <v>101. ADDED AS A FORMULATION COMPONENT</v>
      </c>
      <c r="CH962" s="3" t="str">
        <f t="shared" si="236"/>
        <v/>
      </c>
      <c r="CI962" s="3" t="str">
        <f t="shared" si="236"/>
        <v/>
      </c>
      <c r="CJ962" s="3" t="str">
        <f t="shared" si="236"/>
        <v/>
      </c>
      <c r="CK962" s="3" t="str">
        <f t="shared" si="234"/>
        <v/>
      </c>
      <c r="CL962" s="3" t="str">
        <f t="shared" si="234"/>
        <v/>
      </c>
      <c r="CM962" s="3" t="str">
        <f t="shared" si="234"/>
        <v/>
      </c>
      <c r="CN962" s="3" t="str">
        <f t="shared" si="234"/>
        <v/>
      </c>
      <c r="CO962" s="3" t="str">
        <f t="shared" si="234"/>
        <v/>
      </c>
      <c r="CP962" s="3" t="str">
        <f t="shared" si="234"/>
        <v/>
      </c>
      <c r="CQ962" s="3" t="str">
        <f t="shared" si="232"/>
        <v/>
      </c>
      <c r="CR962" s="3" t="str">
        <f t="shared" si="232"/>
        <v/>
      </c>
      <c r="CS962" s="3" t="str">
        <f t="shared" si="230"/>
        <v>113. P299  OTHER</v>
      </c>
      <c r="CT962" s="3" t="str">
        <f t="shared" si="230"/>
        <v/>
      </c>
      <c r="CU962" s="3" t="str">
        <f t="shared" si="230"/>
        <v>115. REPACKAGING</v>
      </c>
      <c r="CV962" s="3" t="str">
        <f t="shared" si="227"/>
        <v/>
      </c>
      <c r="CW962" s="3" t="str">
        <f t="shared" si="227"/>
        <v/>
      </c>
      <c r="CX962" s="3" t="str">
        <f t="shared" si="227"/>
        <v/>
      </c>
      <c r="CY962" s="3" t="str">
        <f t="shared" si="227"/>
        <v/>
      </c>
      <c r="CZ962" s="3" t="str">
        <f t="shared" si="227"/>
        <v/>
      </c>
      <c r="DA962" s="3" t="str">
        <f t="shared" si="227"/>
        <v/>
      </c>
      <c r="DB962" s="3" t="str">
        <f t="shared" si="238"/>
        <v/>
      </c>
      <c r="DC962" s="3" t="str">
        <f t="shared" si="238"/>
        <v/>
      </c>
      <c r="DD962" s="3" t="str">
        <f t="shared" si="238"/>
        <v/>
      </c>
      <c r="DE962" s="3" t="str">
        <f t="shared" si="238"/>
        <v/>
      </c>
      <c r="DF962" s="3" t="str">
        <f t="shared" si="238"/>
        <v/>
      </c>
      <c r="DG962" s="3" t="str">
        <f t="shared" si="238"/>
        <v/>
      </c>
      <c r="DH962" s="3" t="str">
        <f t="shared" si="238"/>
        <v/>
      </c>
      <c r="DI962" s="3" t="str">
        <f t="shared" si="238"/>
        <v/>
      </c>
      <c r="DJ962" s="3" t="str">
        <f t="shared" si="238"/>
        <v/>
      </c>
      <c r="DK962" s="3" t="str">
        <f t="shared" si="238"/>
        <v/>
      </c>
      <c r="DL962" s="3" t="str">
        <f t="shared" si="238"/>
        <v/>
      </c>
      <c r="DM962" s="3" t="str">
        <f t="shared" si="238"/>
        <v>133. ANCILLARY OR OTHER USE</v>
      </c>
      <c r="DN962" s="3" t="str">
        <f t="shared" si="238"/>
        <v/>
      </c>
      <c r="DO962" s="3" t="str">
        <f t="shared" si="238"/>
        <v/>
      </c>
      <c r="DP962" s="3" t="str">
        <f t="shared" si="238"/>
        <v/>
      </c>
      <c r="DQ962" s="3" t="str">
        <f t="shared" si="229"/>
        <v>137. Z304  FUEL</v>
      </c>
      <c r="DR962" s="3" t="str">
        <f t="shared" si="229"/>
        <v/>
      </c>
      <c r="DS962" s="3" t="str">
        <f t="shared" si="229"/>
        <v/>
      </c>
      <c r="DT962" s="3" t="str">
        <f t="shared" si="229"/>
        <v/>
      </c>
      <c r="DU962" s="3" t="str">
        <f t="shared" si="229"/>
        <v/>
      </c>
      <c r="DV962" s="3" t="str">
        <f t="shared" si="229"/>
        <v/>
      </c>
    </row>
    <row r="963" spans="1:126" ht="105">
      <c r="A963" t="s">
        <v>115</v>
      </c>
      <c r="B963">
        <v>2019</v>
      </c>
      <c r="C963" t="s">
        <v>114</v>
      </c>
      <c r="D963">
        <v>106990</v>
      </c>
      <c r="E963" s="31">
        <v>1319218389031</v>
      </c>
      <c r="F963" t="s">
        <v>328</v>
      </c>
      <c r="G963">
        <v>324110</v>
      </c>
      <c r="H963" t="s">
        <v>330</v>
      </c>
      <c r="I963" t="s">
        <v>331</v>
      </c>
      <c r="J963" t="s">
        <v>332</v>
      </c>
      <c r="K963" t="s">
        <v>334</v>
      </c>
      <c r="L963">
        <v>84103</v>
      </c>
      <c r="M963" s="3" t="str">
        <f t="shared" si="239"/>
        <v>89. PRODUCE THE CHEMICAL, 92. SALE OR DISTRIBUTION OF THE CHEMICAL, 93. AS A BYPRODUCT, 101. ADDED AS A FORMULATION COMPONENT, 113. P299  OTHER, 115. REPACKAGING, 133. ANCILLARY OR OTHER USE, 137. Z304  FUEL</v>
      </c>
      <c r="N963" s="3" t="s">
        <v>53</v>
      </c>
      <c r="O963" s="84" t="s">
        <v>1426</v>
      </c>
      <c r="P963">
        <v>80</v>
      </c>
      <c r="Q963">
        <v>23</v>
      </c>
      <c r="R963">
        <v>103</v>
      </c>
      <c r="S963" s="3" t="s">
        <v>1407</v>
      </c>
      <c r="T963" s="3" t="s">
        <v>1405</v>
      </c>
      <c r="U963" s="3" t="s">
        <v>1405</v>
      </c>
      <c r="V963" s="3" t="s">
        <v>1407</v>
      </c>
      <c r="W963" s="3" t="s">
        <v>1407</v>
      </c>
      <c r="X963" s="3" t="s">
        <v>1405</v>
      </c>
      <c r="Y963" s="3" t="s">
        <v>1405</v>
      </c>
      <c r="Z963" s="3" t="s">
        <v>1405</v>
      </c>
      <c r="AA963" s="3" t="s">
        <v>1405</v>
      </c>
      <c r="AB963" s="3" t="s">
        <v>1405</v>
      </c>
      <c r="AC963" s="3" t="s">
        <v>1405</v>
      </c>
      <c r="AD963" s="3" t="s">
        <v>1405</v>
      </c>
      <c r="AE963" s="3" t="s">
        <v>1407</v>
      </c>
      <c r="AF963" s="3" t="s">
        <v>1405</v>
      </c>
      <c r="AG963" s="3" t="s">
        <v>1405</v>
      </c>
      <c r="AH963" s="3" t="s">
        <v>1405</v>
      </c>
      <c r="AI963" s="3" t="s">
        <v>1405</v>
      </c>
      <c r="AJ963" s="3" t="s">
        <v>1405</v>
      </c>
      <c r="AK963" s="3" t="s">
        <v>1405</v>
      </c>
      <c r="AL963" s="3" t="s">
        <v>1405</v>
      </c>
      <c r="AM963" s="3" t="s">
        <v>1405</v>
      </c>
      <c r="AN963" s="3" t="s">
        <v>1405</v>
      </c>
      <c r="AO963" s="3" t="s">
        <v>1405</v>
      </c>
      <c r="AP963" s="3" t="s">
        <v>1405</v>
      </c>
      <c r="AQ963" s="3" t="s">
        <v>1407</v>
      </c>
      <c r="AR963" s="3" t="s">
        <v>1405</v>
      </c>
      <c r="AS963" s="3" t="s">
        <v>1407</v>
      </c>
      <c r="AT963" s="3" t="s">
        <v>1405</v>
      </c>
      <c r="AU963" s="3" t="s">
        <v>1405</v>
      </c>
      <c r="AV963" s="3" t="s">
        <v>1405</v>
      </c>
      <c r="AW963" s="3" t="s">
        <v>1405</v>
      </c>
      <c r="AX963" s="3" t="s">
        <v>1405</v>
      </c>
      <c r="AY963" s="3" t="s">
        <v>1405</v>
      </c>
      <c r="AZ963" s="3" t="s">
        <v>1405</v>
      </c>
      <c r="BA963" s="3" t="s">
        <v>1405</v>
      </c>
      <c r="BB963" s="3" t="s">
        <v>1405</v>
      </c>
      <c r="BC963" s="3" t="s">
        <v>1405</v>
      </c>
      <c r="BD963" s="3" t="s">
        <v>1405</v>
      </c>
      <c r="BE963" s="3" t="s">
        <v>1405</v>
      </c>
      <c r="BF963" s="3" t="s">
        <v>1405</v>
      </c>
      <c r="BG963" s="3" t="s">
        <v>1405</v>
      </c>
      <c r="BH963" s="3" t="s">
        <v>1405</v>
      </c>
      <c r="BI963" s="3" t="s">
        <v>1405</v>
      </c>
      <c r="BJ963" s="3" t="s">
        <v>1405</v>
      </c>
      <c r="BK963" s="3" t="s">
        <v>1407</v>
      </c>
      <c r="BL963" s="3" t="s">
        <v>1405</v>
      </c>
      <c r="BM963" s="3" t="s">
        <v>1405</v>
      </c>
      <c r="BN963" s="3" t="s">
        <v>1405</v>
      </c>
      <c r="BO963" s="3" t="s">
        <v>1407</v>
      </c>
      <c r="BP963" s="3" t="s">
        <v>1405</v>
      </c>
      <c r="BQ963" s="3" t="s">
        <v>1405</v>
      </c>
      <c r="BR963" s="3" t="s">
        <v>1405</v>
      </c>
      <c r="BS963" s="3" t="s">
        <v>1405</v>
      </c>
      <c r="BT963" s="3" t="s">
        <v>1405</v>
      </c>
      <c r="BU963" s="3" t="str">
        <f t="shared" si="237"/>
        <v>89. PRODUCE THE CHEMICAL</v>
      </c>
      <c r="BV963" s="3" t="str">
        <f t="shared" si="237"/>
        <v/>
      </c>
      <c r="BW963" s="3" t="str">
        <f t="shared" si="237"/>
        <v/>
      </c>
      <c r="BX963" s="3" t="str">
        <f t="shared" si="237"/>
        <v>92. SALE OR DISTRIBUTION OF THE CHEMICAL</v>
      </c>
      <c r="BY963" s="3" t="str">
        <f t="shared" si="237"/>
        <v>93. AS A BYPRODUCT</v>
      </c>
      <c r="BZ963" s="3" t="str">
        <f t="shared" si="237"/>
        <v/>
      </c>
      <c r="CA963" s="3" t="str">
        <f t="shared" si="237"/>
        <v/>
      </c>
      <c r="CB963" s="3" t="str">
        <f t="shared" si="237"/>
        <v/>
      </c>
      <c r="CC963" s="3" t="str">
        <f t="shared" si="237"/>
        <v/>
      </c>
      <c r="CD963" s="3" t="str">
        <f t="shared" si="236"/>
        <v/>
      </c>
      <c r="CE963" s="3" t="str">
        <f t="shared" si="236"/>
        <v/>
      </c>
      <c r="CF963" s="3" t="str">
        <f t="shared" si="236"/>
        <v/>
      </c>
      <c r="CG963" s="3" t="str">
        <f t="shared" si="236"/>
        <v>101. ADDED AS A FORMULATION COMPONENT</v>
      </c>
      <c r="CH963" s="3" t="str">
        <f t="shared" si="236"/>
        <v/>
      </c>
      <c r="CI963" s="3" t="str">
        <f t="shared" si="236"/>
        <v/>
      </c>
      <c r="CJ963" s="3" t="str">
        <f t="shared" si="236"/>
        <v/>
      </c>
      <c r="CK963" s="3" t="str">
        <f t="shared" si="234"/>
        <v/>
      </c>
      <c r="CL963" s="3" t="str">
        <f t="shared" si="234"/>
        <v/>
      </c>
      <c r="CM963" s="3" t="str">
        <f t="shared" si="234"/>
        <v/>
      </c>
      <c r="CN963" s="3" t="str">
        <f t="shared" si="234"/>
        <v/>
      </c>
      <c r="CO963" s="3" t="str">
        <f t="shared" si="234"/>
        <v/>
      </c>
      <c r="CP963" s="3" t="str">
        <f t="shared" si="234"/>
        <v/>
      </c>
      <c r="CQ963" s="3" t="str">
        <f t="shared" si="232"/>
        <v/>
      </c>
      <c r="CR963" s="3" t="str">
        <f t="shared" si="232"/>
        <v/>
      </c>
      <c r="CS963" s="3" t="str">
        <f t="shared" si="230"/>
        <v>113. P299  OTHER</v>
      </c>
      <c r="CT963" s="3" t="str">
        <f t="shared" si="230"/>
        <v/>
      </c>
      <c r="CU963" s="3" t="str">
        <f t="shared" si="230"/>
        <v>115. REPACKAGING</v>
      </c>
      <c r="CV963" s="3" t="str">
        <f t="shared" si="227"/>
        <v/>
      </c>
      <c r="CW963" s="3" t="str">
        <f t="shared" si="227"/>
        <v/>
      </c>
      <c r="CX963" s="3" t="str">
        <f t="shared" si="227"/>
        <v/>
      </c>
      <c r="CY963" s="3" t="str">
        <f t="shared" si="227"/>
        <v/>
      </c>
      <c r="CZ963" s="3" t="str">
        <f t="shared" si="227"/>
        <v/>
      </c>
      <c r="DA963" s="3" t="str">
        <f t="shared" si="227"/>
        <v/>
      </c>
      <c r="DB963" s="3" t="str">
        <f t="shared" si="238"/>
        <v/>
      </c>
      <c r="DC963" s="3" t="str">
        <f t="shared" si="238"/>
        <v/>
      </c>
      <c r="DD963" s="3" t="str">
        <f t="shared" si="238"/>
        <v/>
      </c>
      <c r="DE963" s="3" t="str">
        <f t="shared" si="238"/>
        <v/>
      </c>
      <c r="DF963" s="3" t="str">
        <f t="shared" si="238"/>
        <v/>
      </c>
      <c r="DG963" s="3" t="str">
        <f t="shared" si="238"/>
        <v/>
      </c>
      <c r="DH963" s="3" t="str">
        <f t="shared" si="238"/>
        <v/>
      </c>
      <c r="DI963" s="3" t="str">
        <f t="shared" si="238"/>
        <v/>
      </c>
      <c r="DJ963" s="3" t="str">
        <f t="shared" si="238"/>
        <v/>
      </c>
      <c r="DK963" s="3" t="str">
        <f t="shared" si="238"/>
        <v/>
      </c>
      <c r="DL963" s="3" t="str">
        <f t="shared" si="238"/>
        <v/>
      </c>
      <c r="DM963" s="3" t="str">
        <f t="shared" si="238"/>
        <v>133. ANCILLARY OR OTHER USE</v>
      </c>
      <c r="DN963" s="3" t="str">
        <f t="shared" si="238"/>
        <v/>
      </c>
      <c r="DO963" s="3" t="str">
        <f t="shared" si="238"/>
        <v/>
      </c>
      <c r="DP963" s="3" t="str">
        <f t="shared" si="238"/>
        <v/>
      </c>
      <c r="DQ963" s="3" t="str">
        <f t="shared" si="229"/>
        <v>137. Z304  FUEL</v>
      </c>
      <c r="DR963" s="3" t="str">
        <f t="shared" si="229"/>
        <v/>
      </c>
      <c r="DS963" s="3" t="str">
        <f t="shared" si="229"/>
        <v/>
      </c>
      <c r="DT963" s="3" t="str">
        <f t="shared" si="229"/>
        <v/>
      </c>
      <c r="DU963" s="3" t="str">
        <f t="shared" si="229"/>
        <v/>
      </c>
      <c r="DV963" s="3" t="str">
        <f t="shared" si="229"/>
        <v/>
      </c>
    </row>
    <row r="964" spans="1:126" ht="75">
      <c r="A964" t="s">
        <v>115</v>
      </c>
      <c r="B964">
        <v>2020</v>
      </c>
      <c r="C964" t="s">
        <v>114</v>
      </c>
      <c r="D964">
        <v>106990</v>
      </c>
      <c r="E964" s="31">
        <v>1320219295185</v>
      </c>
      <c r="F964" t="s">
        <v>328</v>
      </c>
      <c r="G964">
        <v>324110</v>
      </c>
      <c r="H964" t="s">
        <v>330</v>
      </c>
      <c r="I964" t="s">
        <v>331</v>
      </c>
      <c r="J964" t="s">
        <v>332</v>
      </c>
      <c r="K964" t="s">
        <v>334</v>
      </c>
      <c r="L964">
        <v>84103</v>
      </c>
      <c r="M964" s="3" t="str">
        <f t="shared" si="239"/>
        <v>89. PRODUCE THE CHEMICAL, 94. AS A MANUFACTURED IMPURITY, 116. AS A PROCESS IMPURITY, 133. ANCILLARY OR OTHER USE, 137. Z304  FUEL</v>
      </c>
      <c r="N964" s="3" t="s">
        <v>53</v>
      </c>
      <c r="O964" s="84" t="s">
        <v>1426</v>
      </c>
      <c r="P964">
        <v>13</v>
      </c>
      <c r="Q964">
        <v>39</v>
      </c>
      <c r="R964">
        <v>52</v>
      </c>
      <c r="S964" s="3" t="s">
        <v>1407</v>
      </c>
      <c r="T964" s="3" t="s">
        <v>1405</v>
      </c>
      <c r="U964" s="3" t="s">
        <v>1405</v>
      </c>
      <c r="V964" s="3" t="s">
        <v>1405</v>
      </c>
      <c r="W964" s="3" t="s">
        <v>1405</v>
      </c>
      <c r="X964" s="3" t="s">
        <v>1407</v>
      </c>
      <c r="Y964" s="3" t="s">
        <v>1405</v>
      </c>
      <c r="Z964" s="3" t="s">
        <v>1405</v>
      </c>
      <c r="AA964" s="3" t="s">
        <v>1405</v>
      </c>
      <c r="AB964" s="3" t="s">
        <v>1405</v>
      </c>
      <c r="AC964" s="3" t="s">
        <v>1405</v>
      </c>
      <c r="AD964" s="3" t="s">
        <v>1405</v>
      </c>
      <c r="AE964" s="3" t="s">
        <v>1405</v>
      </c>
      <c r="AF964" s="3" t="s">
        <v>1405</v>
      </c>
      <c r="AG964" s="3" t="s">
        <v>1405</v>
      </c>
      <c r="AH964" s="3" t="s">
        <v>1405</v>
      </c>
      <c r="AI964" s="3" t="s">
        <v>1405</v>
      </c>
      <c r="AJ964" s="3" t="s">
        <v>1405</v>
      </c>
      <c r="AK964" s="3" t="s">
        <v>1405</v>
      </c>
      <c r="AL964" s="3" t="s">
        <v>1405</v>
      </c>
      <c r="AM964" s="3" t="s">
        <v>1405</v>
      </c>
      <c r="AN964" s="3" t="s">
        <v>1405</v>
      </c>
      <c r="AO964" s="3" t="s">
        <v>1405</v>
      </c>
      <c r="AP964" s="3" t="s">
        <v>1405</v>
      </c>
      <c r="AQ964" s="3" t="s">
        <v>1405</v>
      </c>
      <c r="AR964" s="3" t="s">
        <v>1405</v>
      </c>
      <c r="AS964" s="3" t="s">
        <v>1405</v>
      </c>
      <c r="AT964" s="3" t="s">
        <v>1407</v>
      </c>
      <c r="AU964" s="3" t="s">
        <v>1405</v>
      </c>
      <c r="AV964" s="3" t="s">
        <v>1405</v>
      </c>
      <c r="AW964" s="3" t="s">
        <v>1405</v>
      </c>
      <c r="AX964" s="3" t="s">
        <v>1405</v>
      </c>
      <c r="AY964" s="3" t="s">
        <v>1405</v>
      </c>
      <c r="AZ964" s="3" t="s">
        <v>1405</v>
      </c>
      <c r="BA964" s="3" t="s">
        <v>1405</v>
      </c>
      <c r="BB964" s="3" t="s">
        <v>1405</v>
      </c>
      <c r="BC964" s="3" t="s">
        <v>1405</v>
      </c>
      <c r="BD964" s="3" t="s">
        <v>1405</v>
      </c>
      <c r="BE964" s="3" t="s">
        <v>1405</v>
      </c>
      <c r="BF964" s="3" t="s">
        <v>1405</v>
      </c>
      <c r="BG964" s="3" t="s">
        <v>1405</v>
      </c>
      <c r="BH964" s="3" t="s">
        <v>1405</v>
      </c>
      <c r="BI964" s="3" t="s">
        <v>1405</v>
      </c>
      <c r="BJ964" s="3" t="s">
        <v>1405</v>
      </c>
      <c r="BK964" s="3" t="s">
        <v>1407</v>
      </c>
      <c r="BL964" s="3" t="s">
        <v>1405</v>
      </c>
      <c r="BM964" s="3" t="s">
        <v>1405</v>
      </c>
      <c r="BN964" s="3" t="s">
        <v>1405</v>
      </c>
      <c r="BO964" s="3" t="s">
        <v>1407</v>
      </c>
      <c r="BP964" s="3" t="s">
        <v>1405</v>
      </c>
      <c r="BQ964" s="3" t="s">
        <v>1405</v>
      </c>
      <c r="BR964" s="3" t="s">
        <v>1405</v>
      </c>
      <c r="BS964" s="3" t="s">
        <v>1405</v>
      </c>
      <c r="BT964" s="3" t="s">
        <v>1405</v>
      </c>
      <c r="BU964" s="3" t="str">
        <f t="shared" si="237"/>
        <v>89. PRODUCE THE CHEMICAL</v>
      </c>
      <c r="BV964" s="3" t="str">
        <f t="shared" si="237"/>
        <v/>
      </c>
      <c r="BW964" s="3" t="str">
        <f t="shared" si="237"/>
        <v/>
      </c>
      <c r="BX964" s="3" t="str">
        <f t="shared" si="237"/>
        <v/>
      </c>
      <c r="BY964" s="3" t="str">
        <f t="shared" si="237"/>
        <v/>
      </c>
      <c r="BZ964" s="3" t="str">
        <f t="shared" si="237"/>
        <v>94. AS A MANUFACTURED IMPURITY</v>
      </c>
      <c r="CA964" s="3" t="str">
        <f t="shared" si="237"/>
        <v/>
      </c>
      <c r="CB964" s="3" t="str">
        <f t="shared" si="237"/>
        <v/>
      </c>
      <c r="CC964" s="3" t="str">
        <f t="shared" si="237"/>
        <v/>
      </c>
      <c r="CD964" s="3" t="str">
        <f t="shared" si="236"/>
        <v/>
      </c>
      <c r="CE964" s="3" t="str">
        <f t="shared" si="236"/>
        <v/>
      </c>
      <c r="CF964" s="3" t="str">
        <f t="shared" si="236"/>
        <v/>
      </c>
      <c r="CG964" s="3" t="str">
        <f t="shared" si="236"/>
        <v/>
      </c>
      <c r="CH964" s="3" t="str">
        <f t="shared" si="236"/>
        <v/>
      </c>
      <c r="CI964" s="3" t="str">
        <f t="shared" si="236"/>
        <v/>
      </c>
      <c r="CJ964" s="3" t="str">
        <f t="shared" si="236"/>
        <v/>
      </c>
      <c r="CK964" s="3" t="str">
        <f t="shared" si="234"/>
        <v/>
      </c>
      <c r="CL964" s="3" t="str">
        <f t="shared" si="234"/>
        <v/>
      </c>
      <c r="CM964" s="3" t="str">
        <f t="shared" si="234"/>
        <v/>
      </c>
      <c r="CN964" s="3" t="str">
        <f t="shared" si="234"/>
        <v/>
      </c>
      <c r="CO964" s="3" t="str">
        <f t="shared" si="234"/>
        <v/>
      </c>
      <c r="CP964" s="3" t="str">
        <f t="shared" si="234"/>
        <v/>
      </c>
      <c r="CQ964" s="3" t="str">
        <f t="shared" si="232"/>
        <v/>
      </c>
      <c r="CR964" s="3" t="str">
        <f t="shared" si="232"/>
        <v/>
      </c>
      <c r="CS964" s="3" t="str">
        <f t="shared" si="230"/>
        <v/>
      </c>
      <c r="CT964" s="3" t="str">
        <f t="shared" si="230"/>
        <v/>
      </c>
      <c r="CU964" s="3" t="str">
        <f t="shared" si="230"/>
        <v/>
      </c>
      <c r="CV964" s="3" t="str">
        <f t="shared" si="227"/>
        <v>116. AS A PROCESS IMPURITY</v>
      </c>
      <c r="CW964" s="3" t="str">
        <f t="shared" si="227"/>
        <v/>
      </c>
      <c r="CX964" s="3" t="str">
        <f t="shared" si="227"/>
        <v/>
      </c>
      <c r="CY964" s="3" t="str">
        <f t="shared" si="227"/>
        <v/>
      </c>
      <c r="CZ964" s="3" t="str">
        <f t="shared" si="227"/>
        <v/>
      </c>
      <c r="DA964" s="3" t="str">
        <f t="shared" si="227"/>
        <v/>
      </c>
      <c r="DB964" s="3" t="str">
        <f t="shared" si="238"/>
        <v/>
      </c>
      <c r="DC964" s="3" t="str">
        <f t="shared" si="238"/>
        <v/>
      </c>
      <c r="DD964" s="3" t="str">
        <f t="shared" si="238"/>
        <v/>
      </c>
      <c r="DE964" s="3" t="str">
        <f t="shared" si="238"/>
        <v/>
      </c>
      <c r="DF964" s="3" t="str">
        <f t="shared" si="238"/>
        <v/>
      </c>
      <c r="DG964" s="3" t="str">
        <f t="shared" si="238"/>
        <v/>
      </c>
      <c r="DH964" s="3" t="str">
        <f t="shared" si="238"/>
        <v/>
      </c>
      <c r="DI964" s="3" t="str">
        <f t="shared" si="238"/>
        <v/>
      </c>
      <c r="DJ964" s="3" t="str">
        <f t="shared" si="238"/>
        <v/>
      </c>
      <c r="DK964" s="3" t="str">
        <f t="shared" si="238"/>
        <v/>
      </c>
      <c r="DL964" s="3" t="str">
        <f t="shared" si="238"/>
        <v/>
      </c>
      <c r="DM964" s="3" t="str">
        <f t="shared" si="238"/>
        <v>133. ANCILLARY OR OTHER USE</v>
      </c>
      <c r="DN964" s="3" t="str">
        <f t="shared" si="238"/>
        <v/>
      </c>
      <c r="DO964" s="3" t="str">
        <f t="shared" si="238"/>
        <v/>
      </c>
      <c r="DP964" s="3" t="str">
        <f t="shared" si="238"/>
        <v/>
      </c>
      <c r="DQ964" s="3" t="str">
        <f t="shared" si="229"/>
        <v>137. Z304  FUEL</v>
      </c>
      <c r="DR964" s="3" t="str">
        <f t="shared" si="229"/>
        <v/>
      </c>
      <c r="DS964" s="3" t="str">
        <f t="shared" si="229"/>
        <v/>
      </c>
      <c r="DT964" s="3" t="str">
        <f t="shared" si="229"/>
        <v/>
      </c>
      <c r="DU964" s="3" t="str">
        <f t="shared" si="229"/>
        <v/>
      </c>
      <c r="DV964" s="3" t="str">
        <f t="shared" si="229"/>
        <v/>
      </c>
    </row>
    <row r="965" spans="1:126" ht="105">
      <c r="A965" t="s">
        <v>115</v>
      </c>
      <c r="B965">
        <v>2021</v>
      </c>
      <c r="C965" t="s">
        <v>114</v>
      </c>
      <c r="D965">
        <v>106990</v>
      </c>
      <c r="E965" s="31">
        <v>1321220095931</v>
      </c>
      <c r="F965" t="s">
        <v>328</v>
      </c>
      <c r="G965">
        <v>324110</v>
      </c>
      <c r="H965" t="s">
        <v>330</v>
      </c>
      <c r="I965" t="s">
        <v>331</v>
      </c>
      <c r="J965" t="s">
        <v>332</v>
      </c>
      <c r="K965" t="s">
        <v>334</v>
      </c>
      <c r="L965">
        <v>84103</v>
      </c>
      <c r="M965" s="3" t="str">
        <f t="shared" si="239"/>
        <v>89. PRODUCE THE CHEMICAL, 92. SALE OR DISTRIBUTION OF THE CHEMICAL, 93. AS A BYPRODUCT, 101. ADDED AS A FORMULATION COMPONENT, 113. P299  OTHER, 115. REPACKAGING, 133. ANCILLARY OR OTHER USE, 137. Z304  FUEL</v>
      </c>
      <c r="N965" s="3" t="s">
        <v>53</v>
      </c>
      <c r="O965" s="84" t="s">
        <v>1426</v>
      </c>
      <c r="P965">
        <v>13</v>
      </c>
      <c r="Q965">
        <v>39</v>
      </c>
      <c r="R965">
        <v>52</v>
      </c>
      <c r="S965" s="3" t="s">
        <v>1407</v>
      </c>
      <c r="T965" s="3" t="s">
        <v>1405</v>
      </c>
      <c r="U965" s="3" t="s">
        <v>1405</v>
      </c>
      <c r="V965" s="3" t="s">
        <v>1407</v>
      </c>
      <c r="W965" s="3" t="s">
        <v>1407</v>
      </c>
      <c r="X965" s="3" t="s">
        <v>1405</v>
      </c>
      <c r="Y965" s="3" t="s">
        <v>1405</v>
      </c>
      <c r="Z965" s="3" t="s">
        <v>1405</v>
      </c>
      <c r="AA965" s="3" t="s">
        <v>1405</v>
      </c>
      <c r="AB965" s="3" t="s">
        <v>1405</v>
      </c>
      <c r="AC965" s="3" t="s">
        <v>1405</v>
      </c>
      <c r="AD965" s="3" t="s">
        <v>1405</v>
      </c>
      <c r="AE965" s="3" t="s">
        <v>1407</v>
      </c>
      <c r="AF965" s="3" t="s">
        <v>1405</v>
      </c>
      <c r="AG965" s="3" t="s">
        <v>1405</v>
      </c>
      <c r="AH965" s="3" t="s">
        <v>1405</v>
      </c>
      <c r="AI965" s="3" t="s">
        <v>1405</v>
      </c>
      <c r="AJ965" s="3" t="s">
        <v>1405</v>
      </c>
      <c r="AK965" s="3" t="s">
        <v>1405</v>
      </c>
      <c r="AL965" s="3" t="s">
        <v>1405</v>
      </c>
      <c r="AM965" s="3" t="s">
        <v>1405</v>
      </c>
      <c r="AN965" s="3" t="s">
        <v>1405</v>
      </c>
      <c r="AO965" s="3" t="s">
        <v>1405</v>
      </c>
      <c r="AP965" s="3" t="s">
        <v>1405</v>
      </c>
      <c r="AQ965" s="3" t="s">
        <v>1407</v>
      </c>
      <c r="AR965" s="3" t="s">
        <v>1405</v>
      </c>
      <c r="AS965" s="3" t="s">
        <v>1407</v>
      </c>
      <c r="AT965" s="3" t="s">
        <v>1405</v>
      </c>
      <c r="AU965" s="3" t="s">
        <v>1405</v>
      </c>
      <c r="AV965" s="3" t="s">
        <v>1405</v>
      </c>
      <c r="AW965" s="3" t="s">
        <v>1405</v>
      </c>
      <c r="AX965" s="3" t="s">
        <v>1405</v>
      </c>
      <c r="AY965" s="3" t="s">
        <v>1405</v>
      </c>
      <c r="AZ965" s="3" t="s">
        <v>1405</v>
      </c>
      <c r="BA965" s="3" t="s">
        <v>1405</v>
      </c>
      <c r="BB965" s="3" t="s">
        <v>1405</v>
      </c>
      <c r="BC965" s="3" t="s">
        <v>1405</v>
      </c>
      <c r="BD965" s="3" t="s">
        <v>1405</v>
      </c>
      <c r="BE965" s="3" t="s">
        <v>1405</v>
      </c>
      <c r="BF965" s="3" t="s">
        <v>1405</v>
      </c>
      <c r="BG965" s="3" t="s">
        <v>1405</v>
      </c>
      <c r="BH965" s="3" t="s">
        <v>1405</v>
      </c>
      <c r="BI965" s="3" t="s">
        <v>1405</v>
      </c>
      <c r="BJ965" s="3" t="s">
        <v>1405</v>
      </c>
      <c r="BK965" s="3" t="s">
        <v>1407</v>
      </c>
      <c r="BL965" s="3" t="s">
        <v>1405</v>
      </c>
      <c r="BM965" s="3" t="s">
        <v>1405</v>
      </c>
      <c r="BN965" s="3" t="s">
        <v>1405</v>
      </c>
      <c r="BO965" s="3" t="s">
        <v>1407</v>
      </c>
      <c r="BP965" s="3" t="s">
        <v>1405</v>
      </c>
      <c r="BQ965" s="3" t="s">
        <v>1405</v>
      </c>
      <c r="BR965" s="3" t="s">
        <v>1405</v>
      </c>
      <c r="BS965" s="3" t="s">
        <v>1405</v>
      </c>
      <c r="BT965" s="3" t="s">
        <v>1405</v>
      </c>
      <c r="BU965" s="3" t="str">
        <f t="shared" si="237"/>
        <v>89. PRODUCE THE CHEMICAL</v>
      </c>
      <c r="BV965" s="3" t="str">
        <f t="shared" si="237"/>
        <v/>
      </c>
      <c r="BW965" s="3" t="str">
        <f t="shared" si="237"/>
        <v/>
      </c>
      <c r="BX965" s="3" t="str">
        <f t="shared" si="237"/>
        <v>92. SALE OR DISTRIBUTION OF THE CHEMICAL</v>
      </c>
      <c r="BY965" s="3" t="str">
        <f t="shared" si="237"/>
        <v>93. AS A BYPRODUCT</v>
      </c>
      <c r="BZ965" s="3" t="str">
        <f t="shared" si="237"/>
        <v/>
      </c>
      <c r="CA965" s="3" t="str">
        <f t="shared" si="237"/>
        <v/>
      </c>
      <c r="CB965" s="3" t="str">
        <f t="shared" si="237"/>
        <v/>
      </c>
      <c r="CC965" s="3" t="str">
        <f t="shared" si="237"/>
        <v/>
      </c>
      <c r="CD965" s="3" t="str">
        <f t="shared" si="236"/>
        <v/>
      </c>
      <c r="CE965" s="3" t="str">
        <f t="shared" si="236"/>
        <v/>
      </c>
      <c r="CF965" s="3" t="str">
        <f t="shared" si="236"/>
        <v/>
      </c>
      <c r="CG965" s="3" t="str">
        <f t="shared" si="236"/>
        <v>101. ADDED AS A FORMULATION COMPONENT</v>
      </c>
      <c r="CH965" s="3" t="str">
        <f t="shared" si="236"/>
        <v/>
      </c>
      <c r="CI965" s="3" t="str">
        <f t="shared" si="236"/>
        <v/>
      </c>
      <c r="CJ965" s="3" t="str">
        <f t="shared" si="236"/>
        <v/>
      </c>
      <c r="CK965" s="3" t="str">
        <f t="shared" si="234"/>
        <v/>
      </c>
      <c r="CL965" s="3" t="str">
        <f t="shared" si="234"/>
        <v/>
      </c>
      <c r="CM965" s="3" t="str">
        <f t="shared" si="234"/>
        <v/>
      </c>
      <c r="CN965" s="3" t="str">
        <f t="shared" si="234"/>
        <v/>
      </c>
      <c r="CO965" s="3" t="str">
        <f t="shared" si="234"/>
        <v/>
      </c>
      <c r="CP965" s="3" t="str">
        <f t="shared" si="234"/>
        <v/>
      </c>
      <c r="CQ965" s="3" t="str">
        <f t="shared" si="232"/>
        <v/>
      </c>
      <c r="CR965" s="3" t="str">
        <f t="shared" si="232"/>
        <v/>
      </c>
      <c r="CS965" s="3" t="str">
        <f t="shared" si="230"/>
        <v>113. P299  OTHER</v>
      </c>
      <c r="CT965" s="3" t="str">
        <f t="shared" si="230"/>
        <v/>
      </c>
      <c r="CU965" s="3" t="str">
        <f t="shared" si="230"/>
        <v>115. REPACKAGING</v>
      </c>
      <c r="CV965" s="3" t="str">
        <f t="shared" si="227"/>
        <v/>
      </c>
      <c r="CW965" s="3" t="str">
        <f t="shared" si="227"/>
        <v/>
      </c>
      <c r="CX965" s="3" t="str">
        <f t="shared" si="227"/>
        <v/>
      </c>
      <c r="CY965" s="3" t="str">
        <f t="shared" si="227"/>
        <v/>
      </c>
      <c r="CZ965" s="3" t="str">
        <f t="shared" si="227"/>
        <v/>
      </c>
      <c r="DA965" s="3" t="str">
        <f t="shared" si="227"/>
        <v/>
      </c>
      <c r="DB965" s="3" t="str">
        <f t="shared" si="238"/>
        <v/>
      </c>
      <c r="DC965" s="3" t="str">
        <f t="shared" si="238"/>
        <v/>
      </c>
      <c r="DD965" s="3" t="str">
        <f t="shared" si="238"/>
        <v/>
      </c>
      <c r="DE965" s="3" t="str">
        <f t="shared" si="238"/>
        <v/>
      </c>
      <c r="DF965" s="3" t="str">
        <f t="shared" si="238"/>
        <v/>
      </c>
      <c r="DG965" s="3" t="str">
        <f t="shared" si="238"/>
        <v/>
      </c>
      <c r="DH965" s="3" t="str">
        <f t="shared" si="238"/>
        <v/>
      </c>
      <c r="DI965" s="3" t="str">
        <f t="shared" si="238"/>
        <v/>
      </c>
      <c r="DJ965" s="3" t="str">
        <f t="shared" si="238"/>
        <v/>
      </c>
      <c r="DK965" s="3" t="str">
        <f t="shared" si="238"/>
        <v/>
      </c>
      <c r="DL965" s="3" t="str">
        <f t="shared" si="238"/>
        <v/>
      </c>
      <c r="DM965" s="3" t="str">
        <f t="shared" si="238"/>
        <v>133. ANCILLARY OR OTHER USE</v>
      </c>
      <c r="DN965" s="3" t="str">
        <f t="shared" si="238"/>
        <v/>
      </c>
      <c r="DO965" s="3" t="str">
        <f t="shared" si="238"/>
        <v/>
      </c>
      <c r="DP965" s="3" t="str">
        <f t="shared" si="238"/>
        <v/>
      </c>
      <c r="DQ965" s="3" t="str">
        <f t="shared" si="229"/>
        <v>137. Z304  FUEL</v>
      </c>
      <c r="DR965" s="3" t="str">
        <f t="shared" si="229"/>
        <v/>
      </c>
      <c r="DS965" s="3" t="str">
        <f t="shared" si="229"/>
        <v/>
      </c>
      <c r="DT965" s="3" t="str">
        <f t="shared" si="229"/>
        <v/>
      </c>
      <c r="DU965" s="3" t="str">
        <f t="shared" si="229"/>
        <v/>
      </c>
      <c r="DV965" s="3" t="str">
        <f t="shared" si="229"/>
        <v/>
      </c>
    </row>
    <row r="966" spans="1:126" ht="105">
      <c r="A966" t="s">
        <v>115</v>
      </c>
      <c r="B966">
        <v>2016</v>
      </c>
      <c r="C966" t="s">
        <v>114</v>
      </c>
      <c r="D966">
        <v>106990</v>
      </c>
      <c r="E966" s="31">
        <v>1316215324892</v>
      </c>
      <c r="F966" t="s">
        <v>1218</v>
      </c>
      <c r="G966">
        <v>325320</v>
      </c>
      <c r="H966" t="s">
        <v>1219</v>
      </c>
      <c r="I966" t="s">
        <v>1079</v>
      </c>
      <c r="J966" t="s">
        <v>659</v>
      </c>
      <c r="K966" t="s">
        <v>660</v>
      </c>
      <c r="L966">
        <v>48667</v>
      </c>
      <c r="M966" s="3" t="str">
        <f t="shared" si="239"/>
        <v>89. PRODUCE THE CHEMICAL, 90. IMPORT THE CHEMICAL, 91. ON-SITE USE OF THE CHEMICAL, 93. AS A BYPRODUCT, 133. ANCILLARY OR OTHER USE</v>
      </c>
      <c r="N966" t="s">
        <v>63</v>
      </c>
      <c r="O966" s="84" t="s">
        <v>1435</v>
      </c>
      <c r="P966">
        <v>3</v>
      </c>
      <c r="Q966">
        <v>13</v>
      </c>
      <c r="R966">
        <v>16</v>
      </c>
      <c r="S966" s="3" t="s">
        <v>1407</v>
      </c>
      <c r="T966" s="3" t="s">
        <v>1407</v>
      </c>
      <c r="U966" s="3" t="s">
        <v>1407</v>
      </c>
      <c r="V966" s="3" t="s">
        <v>1405</v>
      </c>
      <c r="W966" s="3" t="s">
        <v>1407</v>
      </c>
      <c r="X966" s="3" t="s">
        <v>1405</v>
      </c>
      <c r="Y966" s="3" t="s">
        <v>1405</v>
      </c>
      <c r="AE966" s="3" t="s">
        <v>1405</v>
      </c>
      <c r="AR966" s="3" t="s">
        <v>1405</v>
      </c>
      <c r="AS966" s="3" t="s">
        <v>1405</v>
      </c>
      <c r="AT966" s="3" t="s">
        <v>1405</v>
      </c>
      <c r="AV966" s="3" t="s">
        <v>1405</v>
      </c>
      <c r="BD966" s="3" t="s">
        <v>1405</v>
      </c>
      <c r="BK966" s="3" t="s">
        <v>1407</v>
      </c>
      <c r="BU966" s="3" t="str">
        <f t="shared" si="237"/>
        <v>89. PRODUCE THE CHEMICAL</v>
      </c>
      <c r="BV966" s="3" t="str">
        <f t="shared" si="237"/>
        <v>90. IMPORT THE CHEMICAL</v>
      </c>
      <c r="BW966" s="3" t="str">
        <f t="shared" si="237"/>
        <v>91. ON-SITE USE OF THE CHEMICAL</v>
      </c>
      <c r="BX966" s="3" t="str">
        <f t="shared" si="237"/>
        <v/>
      </c>
      <c r="BY966" s="3" t="str">
        <f t="shared" si="237"/>
        <v>93. AS A BYPRODUCT</v>
      </c>
      <c r="BZ966" s="3" t="str">
        <f t="shared" si="237"/>
        <v/>
      </c>
      <c r="CA966" s="3" t="str">
        <f t="shared" si="237"/>
        <v/>
      </c>
      <c r="CB966" s="3" t="str">
        <f t="shared" si="237"/>
        <v/>
      </c>
      <c r="CC966" s="3" t="str">
        <f t="shared" si="237"/>
        <v/>
      </c>
      <c r="CD966" s="3" t="str">
        <f t="shared" si="236"/>
        <v/>
      </c>
      <c r="CE966" s="3" t="str">
        <f t="shared" si="236"/>
        <v/>
      </c>
      <c r="CF966" s="3" t="str">
        <f t="shared" si="236"/>
        <v/>
      </c>
      <c r="CG966" s="3" t="str">
        <f t="shared" si="236"/>
        <v/>
      </c>
      <c r="CH966" s="3" t="str">
        <f t="shared" si="236"/>
        <v/>
      </c>
      <c r="CI966" s="3" t="str">
        <f t="shared" si="236"/>
        <v/>
      </c>
      <c r="CJ966" s="3" t="str">
        <f t="shared" si="236"/>
        <v/>
      </c>
      <c r="CK966" s="3" t="str">
        <f t="shared" si="234"/>
        <v/>
      </c>
      <c r="CL966" s="3" t="str">
        <f t="shared" si="234"/>
        <v/>
      </c>
      <c r="CM966" s="3" t="str">
        <f t="shared" si="234"/>
        <v/>
      </c>
      <c r="CN966" s="3" t="str">
        <f t="shared" si="234"/>
        <v/>
      </c>
      <c r="CO966" s="3" t="str">
        <f t="shared" si="234"/>
        <v/>
      </c>
      <c r="CP966" s="3" t="str">
        <f t="shared" si="234"/>
        <v/>
      </c>
      <c r="CQ966" s="3" t="str">
        <f t="shared" si="232"/>
        <v/>
      </c>
      <c r="CR966" s="3" t="str">
        <f t="shared" si="232"/>
        <v/>
      </c>
      <c r="CS966" s="3" t="str">
        <f t="shared" si="230"/>
        <v/>
      </c>
      <c r="CT966" s="3" t="str">
        <f t="shared" si="230"/>
        <v/>
      </c>
      <c r="CU966" s="3" t="str">
        <f t="shared" si="230"/>
        <v/>
      </c>
      <c r="CV966" s="3" t="str">
        <f t="shared" si="227"/>
        <v/>
      </c>
      <c r="CW966" s="3" t="str">
        <f t="shared" si="227"/>
        <v/>
      </c>
      <c r="CX966" s="3" t="str">
        <f t="shared" si="227"/>
        <v/>
      </c>
      <c r="CY966" s="3" t="str">
        <f t="shared" si="227"/>
        <v/>
      </c>
      <c r="CZ966" s="3" t="str">
        <f t="shared" si="227"/>
        <v/>
      </c>
      <c r="DA966" s="3" t="str">
        <f t="shared" si="227"/>
        <v/>
      </c>
      <c r="DB966" s="3" t="str">
        <f t="shared" si="238"/>
        <v/>
      </c>
      <c r="DC966" s="3" t="str">
        <f t="shared" si="238"/>
        <v/>
      </c>
      <c r="DD966" s="3" t="str">
        <f t="shared" si="238"/>
        <v/>
      </c>
      <c r="DE966" s="3" t="str">
        <f t="shared" si="238"/>
        <v/>
      </c>
      <c r="DF966" s="3" t="str">
        <f t="shared" si="238"/>
        <v/>
      </c>
      <c r="DG966" s="3" t="str">
        <f t="shared" si="238"/>
        <v/>
      </c>
      <c r="DH966" s="3" t="str">
        <f t="shared" si="238"/>
        <v/>
      </c>
      <c r="DI966" s="3" t="str">
        <f t="shared" si="238"/>
        <v/>
      </c>
      <c r="DJ966" s="3" t="str">
        <f t="shared" si="238"/>
        <v/>
      </c>
      <c r="DK966" s="3" t="str">
        <f t="shared" si="238"/>
        <v/>
      </c>
      <c r="DL966" s="3" t="str">
        <f t="shared" si="238"/>
        <v/>
      </c>
      <c r="DM966" s="3" t="str">
        <f t="shared" si="238"/>
        <v>133. ANCILLARY OR OTHER USE</v>
      </c>
      <c r="DN966" s="3" t="str">
        <f t="shared" si="238"/>
        <v/>
      </c>
      <c r="DO966" s="3" t="str">
        <f t="shared" si="238"/>
        <v/>
      </c>
      <c r="DP966" s="3" t="str">
        <f t="shared" si="238"/>
        <v/>
      </c>
      <c r="DQ966" s="3" t="str">
        <f t="shared" si="229"/>
        <v/>
      </c>
      <c r="DR966" s="3" t="str">
        <f t="shared" si="229"/>
        <v/>
      </c>
      <c r="DS966" s="3" t="str">
        <f t="shared" si="229"/>
        <v/>
      </c>
      <c r="DT966" s="3" t="str">
        <f t="shared" si="229"/>
        <v/>
      </c>
      <c r="DU966" s="3" t="str">
        <f t="shared" si="229"/>
        <v/>
      </c>
      <c r="DV966" s="3" t="str">
        <f t="shared" si="229"/>
        <v/>
      </c>
    </row>
    <row r="967" spans="1:126" ht="105">
      <c r="A967" t="s">
        <v>115</v>
      </c>
      <c r="B967">
        <v>2017</v>
      </c>
      <c r="C967" t="s">
        <v>114</v>
      </c>
      <c r="D967">
        <v>106990</v>
      </c>
      <c r="E967" s="31">
        <v>1317216174209</v>
      </c>
      <c r="F967" t="s">
        <v>1218</v>
      </c>
      <c r="G967">
        <v>325320</v>
      </c>
      <c r="H967" t="s">
        <v>1219</v>
      </c>
      <c r="I967" t="s">
        <v>1079</v>
      </c>
      <c r="J967" t="s">
        <v>659</v>
      </c>
      <c r="K967" t="s">
        <v>660</v>
      </c>
      <c r="L967">
        <v>48667</v>
      </c>
      <c r="M967" s="3" t="str">
        <f t="shared" si="239"/>
        <v>89. PRODUCE THE CHEMICAL, 90. IMPORT THE CHEMICAL, 91. ON-SITE USE OF THE CHEMICAL, 93. AS A BYPRODUCT, 133. ANCILLARY OR OTHER USE</v>
      </c>
      <c r="N967" t="s">
        <v>63</v>
      </c>
      <c r="O967" s="84" t="s">
        <v>1435</v>
      </c>
      <c r="P967">
        <v>4</v>
      </c>
      <c r="Q967">
        <v>11</v>
      </c>
      <c r="R967">
        <v>15</v>
      </c>
      <c r="S967" s="3" t="s">
        <v>1407</v>
      </c>
      <c r="T967" s="3" t="s">
        <v>1407</v>
      </c>
      <c r="U967" s="3" t="s">
        <v>1407</v>
      </c>
      <c r="V967" s="3" t="s">
        <v>1405</v>
      </c>
      <c r="W967" s="3" t="s">
        <v>1407</v>
      </c>
      <c r="X967" s="3" t="s">
        <v>1405</v>
      </c>
      <c r="Y967" s="3" t="s">
        <v>1405</v>
      </c>
      <c r="AE967" s="3" t="s">
        <v>1405</v>
      </c>
      <c r="AR967" s="3" t="s">
        <v>1405</v>
      </c>
      <c r="AS967" s="3" t="s">
        <v>1405</v>
      </c>
      <c r="AT967" s="3" t="s">
        <v>1405</v>
      </c>
      <c r="AV967" s="3" t="s">
        <v>1405</v>
      </c>
      <c r="BD967" s="3" t="s">
        <v>1405</v>
      </c>
      <c r="BK967" s="3" t="s">
        <v>1407</v>
      </c>
      <c r="BU967" s="3" t="str">
        <f t="shared" si="237"/>
        <v>89. PRODUCE THE CHEMICAL</v>
      </c>
      <c r="BV967" s="3" t="str">
        <f t="shared" si="237"/>
        <v>90. IMPORT THE CHEMICAL</v>
      </c>
      <c r="BW967" s="3" t="str">
        <f t="shared" si="237"/>
        <v>91. ON-SITE USE OF THE CHEMICAL</v>
      </c>
      <c r="BX967" s="3" t="str">
        <f t="shared" si="237"/>
        <v/>
      </c>
      <c r="BY967" s="3" t="str">
        <f t="shared" si="237"/>
        <v>93. AS A BYPRODUCT</v>
      </c>
      <c r="BZ967" s="3" t="str">
        <f t="shared" si="237"/>
        <v/>
      </c>
      <c r="CA967" s="3" t="str">
        <f t="shared" si="237"/>
        <v/>
      </c>
      <c r="CB967" s="3" t="str">
        <f t="shared" si="237"/>
        <v/>
      </c>
      <c r="CC967" s="3" t="str">
        <f t="shared" si="237"/>
        <v/>
      </c>
      <c r="CD967" s="3" t="str">
        <f t="shared" si="236"/>
        <v/>
      </c>
      <c r="CE967" s="3" t="str">
        <f t="shared" si="236"/>
        <v/>
      </c>
      <c r="CF967" s="3" t="str">
        <f t="shared" si="236"/>
        <v/>
      </c>
      <c r="CG967" s="3" t="str">
        <f t="shared" si="236"/>
        <v/>
      </c>
      <c r="CH967" s="3" t="str">
        <f t="shared" si="236"/>
        <v/>
      </c>
      <c r="CI967" s="3" t="str">
        <f t="shared" si="236"/>
        <v/>
      </c>
      <c r="CJ967" s="3" t="str">
        <f t="shared" si="236"/>
        <v/>
      </c>
      <c r="CK967" s="3" t="str">
        <f t="shared" si="234"/>
        <v/>
      </c>
      <c r="CL967" s="3" t="str">
        <f t="shared" si="234"/>
        <v/>
      </c>
      <c r="CM967" s="3" t="str">
        <f t="shared" si="234"/>
        <v/>
      </c>
      <c r="CN967" s="3" t="str">
        <f t="shared" si="234"/>
        <v/>
      </c>
      <c r="CO967" s="3" t="str">
        <f t="shared" si="234"/>
        <v/>
      </c>
      <c r="CP967" s="3" t="str">
        <f t="shared" si="234"/>
        <v/>
      </c>
      <c r="CQ967" s="3" t="str">
        <f t="shared" si="232"/>
        <v/>
      </c>
      <c r="CR967" s="3" t="str">
        <f t="shared" si="232"/>
        <v/>
      </c>
      <c r="CS967" s="3" t="str">
        <f t="shared" si="230"/>
        <v/>
      </c>
      <c r="CT967" s="3" t="str">
        <f t="shared" si="230"/>
        <v/>
      </c>
      <c r="CU967" s="3" t="str">
        <f t="shared" si="230"/>
        <v/>
      </c>
      <c r="CV967" s="3" t="str">
        <f t="shared" si="227"/>
        <v/>
      </c>
      <c r="CW967" s="3" t="str">
        <f t="shared" si="227"/>
        <v/>
      </c>
      <c r="CX967" s="3" t="str">
        <f t="shared" si="227"/>
        <v/>
      </c>
      <c r="CY967" s="3" t="str">
        <f t="shared" si="227"/>
        <v/>
      </c>
      <c r="CZ967" s="3" t="str">
        <f t="shared" si="227"/>
        <v/>
      </c>
      <c r="DA967" s="3" t="str">
        <f t="shared" si="227"/>
        <v/>
      </c>
      <c r="DB967" s="3" t="str">
        <f t="shared" si="238"/>
        <v/>
      </c>
      <c r="DC967" s="3" t="str">
        <f t="shared" si="238"/>
        <v/>
      </c>
      <c r="DD967" s="3" t="str">
        <f t="shared" si="238"/>
        <v/>
      </c>
      <c r="DE967" s="3" t="str">
        <f t="shared" si="238"/>
        <v/>
      </c>
      <c r="DF967" s="3" t="str">
        <f t="shared" si="238"/>
        <v/>
      </c>
      <c r="DG967" s="3" t="str">
        <f t="shared" si="238"/>
        <v/>
      </c>
      <c r="DH967" s="3" t="str">
        <f t="shared" si="238"/>
        <v/>
      </c>
      <c r="DI967" s="3" t="str">
        <f t="shared" si="238"/>
        <v/>
      </c>
      <c r="DJ967" s="3" t="str">
        <f t="shared" si="238"/>
        <v/>
      </c>
      <c r="DK967" s="3" t="str">
        <f t="shared" si="238"/>
        <v/>
      </c>
      <c r="DL967" s="3" t="str">
        <f t="shared" si="238"/>
        <v/>
      </c>
      <c r="DM967" s="3" t="str">
        <f t="shared" si="238"/>
        <v>133. ANCILLARY OR OTHER USE</v>
      </c>
      <c r="DN967" s="3" t="str">
        <f t="shared" si="238"/>
        <v/>
      </c>
      <c r="DO967" s="3" t="str">
        <f t="shared" si="238"/>
        <v/>
      </c>
      <c r="DP967" s="3" t="str">
        <f t="shared" si="238"/>
        <v/>
      </c>
      <c r="DQ967" s="3" t="str">
        <f t="shared" si="229"/>
        <v/>
      </c>
      <c r="DR967" s="3" t="str">
        <f t="shared" si="229"/>
        <v/>
      </c>
      <c r="DS967" s="3" t="str">
        <f t="shared" si="229"/>
        <v/>
      </c>
      <c r="DT967" s="3" t="str">
        <f t="shared" si="229"/>
        <v/>
      </c>
      <c r="DU967" s="3" t="str">
        <f t="shared" si="229"/>
        <v/>
      </c>
      <c r="DV967" s="3" t="str">
        <f t="shared" si="229"/>
        <v/>
      </c>
    </row>
    <row r="968" spans="1:126" ht="105">
      <c r="A968" t="s">
        <v>115</v>
      </c>
      <c r="B968">
        <v>2018</v>
      </c>
      <c r="C968" t="s">
        <v>114</v>
      </c>
      <c r="D968">
        <v>106990</v>
      </c>
      <c r="E968" s="31">
        <v>1318217203001</v>
      </c>
      <c r="F968" t="s">
        <v>1218</v>
      </c>
      <c r="G968">
        <v>325320</v>
      </c>
      <c r="H968" t="s">
        <v>1219</v>
      </c>
      <c r="I968" t="s">
        <v>1079</v>
      </c>
      <c r="J968" t="s">
        <v>659</v>
      </c>
      <c r="K968" t="s">
        <v>660</v>
      </c>
      <c r="L968">
        <v>48667</v>
      </c>
      <c r="M968" s="3" t="str">
        <f t="shared" si="239"/>
        <v>89. PRODUCE THE CHEMICAL, 90. IMPORT THE CHEMICAL, 91. ON-SITE USE OF THE CHEMICAL, 93. AS A BYPRODUCT, 133. ANCILLARY OR OTHER USE, 142. Z399  OTHER</v>
      </c>
      <c r="N968" t="s">
        <v>63</v>
      </c>
      <c r="O968" s="84" t="s">
        <v>1435</v>
      </c>
      <c r="P968">
        <v>4</v>
      </c>
      <c r="Q968">
        <v>440</v>
      </c>
      <c r="R968">
        <v>444</v>
      </c>
      <c r="S968" s="3" t="s">
        <v>1407</v>
      </c>
      <c r="T968" s="3" t="s">
        <v>1407</v>
      </c>
      <c r="U968" s="3" t="s">
        <v>1407</v>
      </c>
      <c r="V968" s="3" t="s">
        <v>1405</v>
      </c>
      <c r="W968" s="3" t="s">
        <v>1407</v>
      </c>
      <c r="X968" s="3" t="s">
        <v>1405</v>
      </c>
      <c r="Y968" s="3" t="s">
        <v>1405</v>
      </c>
      <c r="Z968" s="3" t="s">
        <v>1405</v>
      </c>
      <c r="AA968" s="3" t="s">
        <v>1405</v>
      </c>
      <c r="AB968" s="3" t="s">
        <v>1405</v>
      </c>
      <c r="AC968" s="3" t="s">
        <v>1405</v>
      </c>
      <c r="AD968" s="3" t="s">
        <v>1405</v>
      </c>
      <c r="AE968" s="3" t="s">
        <v>1405</v>
      </c>
      <c r="AF968" s="3" t="s">
        <v>1405</v>
      </c>
      <c r="AG968" s="3" t="s">
        <v>1405</v>
      </c>
      <c r="AH968" s="3" t="s">
        <v>1405</v>
      </c>
      <c r="AI968" s="3" t="s">
        <v>1405</v>
      </c>
      <c r="AJ968" s="3" t="s">
        <v>1405</v>
      </c>
      <c r="AK968" s="3" t="s">
        <v>1405</v>
      </c>
      <c r="AL968" s="3" t="s">
        <v>1405</v>
      </c>
      <c r="AM968" s="3" t="s">
        <v>1405</v>
      </c>
      <c r="AN968" s="3" t="s">
        <v>1405</v>
      </c>
      <c r="AO968" s="3" t="s">
        <v>1405</v>
      </c>
      <c r="AP968" s="3" t="s">
        <v>1405</v>
      </c>
      <c r="AQ968" s="3" t="s">
        <v>1405</v>
      </c>
      <c r="AR968" s="3" t="s">
        <v>1405</v>
      </c>
      <c r="AS968" s="3" t="s">
        <v>1405</v>
      </c>
      <c r="AT968" s="3" t="s">
        <v>1405</v>
      </c>
      <c r="AU968" s="3" t="s">
        <v>1405</v>
      </c>
      <c r="AV968" s="3" t="s">
        <v>1405</v>
      </c>
      <c r="AW968" s="3" t="s">
        <v>1405</v>
      </c>
      <c r="AX968" s="3" t="s">
        <v>1405</v>
      </c>
      <c r="AY968" s="3" t="s">
        <v>1405</v>
      </c>
      <c r="AZ968" s="3" t="s">
        <v>1405</v>
      </c>
      <c r="BA968" s="3" t="s">
        <v>1405</v>
      </c>
      <c r="BB968" s="3" t="s">
        <v>1405</v>
      </c>
      <c r="BC968" s="3" t="s">
        <v>1405</v>
      </c>
      <c r="BD968" s="3" t="s">
        <v>1405</v>
      </c>
      <c r="BE968" s="3" t="s">
        <v>1405</v>
      </c>
      <c r="BF968" s="3" t="s">
        <v>1405</v>
      </c>
      <c r="BG968" s="3" t="s">
        <v>1405</v>
      </c>
      <c r="BH968" s="3" t="s">
        <v>1405</v>
      </c>
      <c r="BI968" s="3" t="s">
        <v>1405</v>
      </c>
      <c r="BJ968" s="3" t="s">
        <v>1405</v>
      </c>
      <c r="BK968" s="3" t="s">
        <v>1407</v>
      </c>
      <c r="BL968" s="3" t="s">
        <v>1405</v>
      </c>
      <c r="BM968" s="3" t="s">
        <v>1405</v>
      </c>
      <c r="BN968" s="3" t="s">
        <v>1405</v>
      </c>
      <c r="BO968" s="3" t="s">
        <v>1405</v>
      </c>
      <c r="BP968" s="3" t="s">
        <v>1405</v>
      </c>
      <c r="BQ968" s="3" t="s">
        <v>1405</v>
      </c>
      <c r="BR968" s="3" t="s">
        <v>1405</v>
      </c>
      <c r="BS968" s="3" t="s">
        <v>1405</v>
      </c>
      <c r="BT968" s="3" t="s">
        <v>1407</v>
      </c>
      <c r="BU968" s="3" t="str">
        <f t="shared" si="237"/>
        <v>89. PRODUCE THE CHEMICAL</v>
      </c>
      <c r="BV968" s="3" t="str">
        <f t="shared" si="237"/>
        <v>90. IMPORT THE CHEMICAL</v>
      </c>
      <c r="BW968" s="3" t="str">
        <f t="shared" si="237"/>
        <v>91. ON-SITE USE OF THE CHEMICAL</v>
      </c>
      <c r="BX968" s="3" t="str">
        <f t="shared" si="237"/>
        <v/>
      </c>
      <c r="BY968" s="3" t="str">
        <f t="shared" si="237"/>
        <v>93. AS A BYPRODUCT</v>
      </c>
      <c r="BZ968" s="3" t="str">
        <f t="shared" si="237"/>
        <v/>
      </c>
      <c r="CA968" s="3" t="str">
        <f t="shared" si="237"/>
        <v/>
      </c>
      <c r="CB968" s="3" t="str">
        <f t="shared" si="237"/>
        <v/>
      </c>
      <c r="CC968" s="3" t="str">
        <f t="shared" si="237"/>
        <v/>
      </c>
      <c r="CD968" s="3" t="str">
        <f t="shared" si="236"/>
        <v/>
      </c>
      <c r="CE968" s="3" t="str">
        <f t="shared" si="236"/>
        <v/>
      </c>
      <c r="CF968" s="3" t="str">
        <f t="shared" si="236"/>
        <v/>
      </c>
      <c r="CG968" s="3" t="str">
        <f t="shared" si="236"/>
        <v/>
      </c>
      <c r="CH968" s="3" t="str">
        <f t="shared" si="236"/>
        <v/>
      </c>
      <c r="CI968" s="3" t="str">
        <f t="shared" si="236"/>
        <v/>
      </c>
      <c r="CJ968" s="3" t="str">
        <f t="shared" si="236"/>
        <v/>
      </c>
      <c r="CK968" s="3" t="str">
        <f t="shared" si="234"/>
        <v/>
      </c>
      <c r="CL968" s="3" t="str">
        <f t="shared" si="234"/>
        <v/>
      </c>
      <c r="CM968" s="3" t="str">
        <f t="shared" si="234"/>
        <v/>
      </c>
      <c r="CN968" s="3" t="str">
        <f t="shared" si="234"/>
        <v/>
      </c>
      <c r="CO968" s="3" t="str">
        <f t="shared" si="234"/>
        <v/>
      </c>
      <c r="CP968" s="3" t="str">
        <f t="shared" si="234"/>
        <v/>
      </c>
      <c r="CQ968" s="3" t="str">
        <f t="shared" si="232"/>
        <v/>
      </c>
      <c r="CR968" s="3" t="str">
        <f t="shared" si="232"/>
        <v/>
      </c>
      <c r="CS968" s="3" t="str">
        <f t="shared" si="230"/>
        <v/>
      </c>
      <c r="CT968" s="3" t="str">
        <f t="shared" si="230"/>
        <v/>
      </c>
      <c r="CU968" s="3" t="str">
        <f t="shared" si="230"/>
        <v/>
      </c>
      <c r="CV968" s="3" t="str">
        <f t="shared" si="227"/>
        <v/>
      </c>
      <c r="CW968" s="3" t="str">
        <f t="shared" si="227"/>
        <v/>
      </c>
      <c r="CX968" s="3" t="str">
        <f t="shared" si="227"/>
        <v/>
      </c>
      <c r="CY968" s="3" t="str">
        <f t="shared" si="227"/>
        <v/>
      </c>
      <c r="CZ968" s="3" t="str">
        <f t="shared" si="227"/>
        <v/>
      </c>
      <c r="DA968" s="3" t="str">
        <f t="shared" si="227"/>
        <v/>
      </c>
      <c r="DB968" s="3" t="str">
        <f t="shared" si="238"/>
        <v/>
      </c>
      <c r="DC968" s="3" t="str">
        <f t="shared" si="238"/>
        <v/>
      </c>
      <c r="DD968" s="3" t="str">
        <f t="shared" si="238"/>
        <v/>
      </c>
      <c r="DE968" s="3" t="str">
        <f t="shared" si="238"/>
        <v/>
      </c>
      <c r="DF968" s="3" t="str">
        <f t="shared" si="238"/>
        <v/>
      </c>
      <c r="DG968" s="3" t="str">
        <f t="shared" si="238"/>
        <v/>
      </c>
      <c r="DH968" s="3" t="str">
        <f t="shared" si="238"/>
        <v/>
      </c>
      <c r="DI968" s="3" t="str">
        <f t="shared" si="238"/>
        <v/>
      </c>
      <c r="DJ968" s="3" t="str">
        <f t="shared" si="238"/>
        <v/>
      </c>
      <c r="DK968" s="3" t="str">
        <f t="shared" si="238"/>
        <v/>
      </c>
      <c r="DL968" s="3" t="str">
        <f t="shared" si="238"/>
        <v/>
      </c>
      <c r="DM968" s="3" t="str">
        <f t="shared" si="238"/>
        <v>133. ANCILLARY OR OTHER USE</v>
      </c>
      <c r="DN968" s="3" t="str">
        <f t="shared" si="238"/>
        <v/>
      </c>
      <c r="DO968" s="3" t="str">
        <f t="shared" si="238"/>
        <v/>
      </c>
      <c r="DP968" s="3" t="str">
        <f t="shared" si="238"/>
        <v/>
      </c>
      <c r="DQ968" s="3" t="str">
        <f t="shared" si="229"/>
        <v/>
      </c>
      <c r="DR968" s="3" t="str">
        <f t="shared" si="229"/>
        <v/>
      </c>
      <c r="DS968" s="3" t="str">
        <f t="shared" si="229"/>
        <v/>
      </c>
      <c r="DT968" s="3" t="str">
        <f t="shared" si="229"/>
        <v/>
      </c>
      <c r="DU968" s="3" t="str">
        <f t="shared" si="229"/>
        <v/>
      </c>
      <c r="DV968" s="3" t="str">
        <f t="shared" si="229"/>
        <v>142. Z399  OTHER</v>
      </c>
    </row>
    <row r="969" spans="1:126" ht="120">
      <c r="A969" t="s">
        <v>115</v>
      </c>
      <c r="B969">
        <v>2016</v>
      </c>
      <c r="C969" t="s">
        <v>114</v>
      </c>
      <c r="D969">
        <v>106990</v>
      </c>
      <c r="E969" s="31">
        <v>1316215512361</v>
      </c>
      <c r="F969" t="s">
        <v>1221</v>
      </c>
      <c r="G969">
        <v>325199</v>
      </c>
      <c r="H969" t="s">
        <v>1222</v>
      </c>
      <c r="I969" t="s">
        <v>1223</v>
      </c>
      <c r="J969" t="s">
        <v>1167</v>
      </c>
      <c r="K969" t="s">
        <v>216</v>
      </c>
      <c r="L969">
        <v>70764</v>
      </c>
      <c r="M969" s="3" t="str">
        <f t="shared" si="239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69" s="3" t="s">
        <v>53</v>
      </c>
      <c r="O969" s="84" t="s">
        <v>1426</v>
      </c>
      <c r="P969">
        <v>3048</v>
      </c>
      <c r="Q969">
        <v>2155</v>
      </c>
      <c r="R969">
        <v>5203</v>
      </c>
      <c r="S969" s="3" t="s">
        <v>1407</v>
      </c>
      <c r="T969" s="3" t="s">
        <v>1407</v>
      </c>
      <c r="U969" s="3" t="s">
        <v>1407</v>
      </c>
      <c r="V969" s="3" t="s">
        <v>1407</v>
      </c>
      <c r="W969" s="3" t="s">
        <v>1407</v>
      </c>
      <c r="X969" s="3" t="s">
        <v>1407</v>
      </c>
      <c r="Y969" s="3" t="s">
        <v>1407</v>
      </c>
      <c r="AE969" s="3" t="s">
        <v>1405</v>
      </c>
      <c r="AR969" s="3" t="s">
        <v>1405</v>
      </c>
      <c r="AS969" s="3" t="s">
        <v>1405</v>
      </c>
      <c r="AT969" s="3" t="s">
        <v>1407</v>
      </c>
      <c r="AV969" s="3" t="s">
        <v>1407</v>
      </c>
      <c r="BD969" s="3" t="s">
        <v>1405</v>
      </c>
      <c r="BK969" s="3" t="s">
        <v>1407</v>
      </c>
      <c r="BU969" s="3" t="str">
        <f t="shared" si="237"/>
        <v>89. PRODUCE THE CHEMICAL</v>
      </c>
      <c r="BV969" s="3" t="str">
        <f t="shared" si="237"/>
        <v>90. IMPORT THE CHEMICAL</v>
      </c>
      <c r="BW969" s="3" t="str">
        <f t="shared" si="237"/>
        <v>91. ON-SITE USE OF THE CHEMICAL</v>
      </c>
      <c r="BX969" s="3" t="str">
        <f t="shared" si="237"/>
        <v>92. SALE OR DISTRIBUTION OF THE CHEMICAL</v>
      </c>
      <c r="BY969" s="3" t="str">
        <f t="shared" si="237"/>
        <v>93. AS A BYPRODUCT</v>
      </c>
      <c r="BZ969" s="3" t="str">
        <f t="shared" si="237"/>
        <v>94. AS A MANUFACTURED IMPURITY</v>
      </c>
      <c r="CA969" s="3" t="str">
        <f t="shared" si="237"/>
        <v>95. USED AS A REACTANT</v>
      </c>
      <c r="CB969" s="3" t="str">
        <f t="shared" si="237"/>
        <v/>
      </c>
      <c r="CC969" s="3" t="str">
        <f t="shared" si="237"/>
        <v/>
      </c>
      <c r="CD969" s="3" t="str">
        <f t="shared" si="236"/>
        <v/>
      </c>
      <c r="CE969" s="3" t="str">
        <f t="shared" si="236"/>
        <v/>
      </c>
      <c r="CF969" s="3" t="str">
        <f t="shared" si="236"/>
        <v/>
      </c>
      <c r="CG969" s="3" t="str">
        <f t="shared" si="236"/>
        <v/>
      </c>
      <c r="CH969" s="3" t="str">
        <f t="shared" si="236"/>
        <v/>
      </c>
      <c r="CI969" s="3" t="str">
        <f t="shared" si="236"/>
        <v/>
      </c>
      <c r="CJ969" s="3" t="str">
        <f t="shared" si="236"/>
        <v/>
      </c>
      <c r="CK969" s="3" t="str">
        <f t="shared" si="234"/>
        <v/>
      </c>
      <c r="CL969" s="3" t="str">
        <f t="shared" si="234"/>
        <v/>
      </c>
      <c r="CM969" s="3" t="str">
        <f t="shared" si="234"/>
        <v/>
      </c>
      <c r="CN969" s="3" t="str">
        <f t="shared" si="234"/>
        <v/>
      </c>
      <c r="CO969" s="3" t="str">
        <f t="shared" si="234"/>
        <v/>
      </c>
      <c r="CP969" s="3" t="str">
        <f t="shared" si="234"/>
        <v/>
      </c>
      <c r="CQ969" s="3" t="str">
        <f t="shared" si="232"/>
        <v/>
      </c>
      <c r="CR969" s="3" t="str">
        <f t="shared" si="232"/>
        <v/>
      </c>
      <c r="CS969" s="3" t="str">
        <f t="shared" si="230"/>
        <v/>
      </c>
      <c r="CT969" s="3" t="str">
        <f t="shared" si="230"/>
        <v/>
      </c>
      <c r="CU969" s="3" t="str">
        <f t="shared" si="230"/>
        <v/>
      </c>
      <c r="CV969" s="3" t="str">
        <f t="shared" si="227"/>
        <v>116. AS A PROCESS IMPURITY</v>
      </c>
      <c r="CW969" s="3" t="str">
        <f t="shared" si="227"/>
        <v/>
      </c>
      <c r="CX969" s="3" t="str">
        <f t="shared" si="227"/>
        <v>118. USED AS A CHEMICAL PROCESSING AID</v>
      </c>
      <c r="CY969" s="3" t="str">
        <f t="shared" si="227"/>
        <v/>
      </c>
      <c r="CZ969" s="3" t="str">
        <f t="shared" si="227"/>
        <v/>
      </c>
      <c r="DA969" s="3" t="str">
        <f t="shared" si="227"/>
        <v/>
      </c>
      <c r="DB969" s="3" t="str">
        <f t="shared" si="238"/>
        <v/>
      </c>
      <c r="DC969" s="3" t="str">
        <f t="shared" si="238"/>
        <v/>
      </c>
      <c r="DD969" s="3" t="str">
        <f t="shared" si="238"/>
        <v/>
      </c>
      <c r="DE969" s="3" t="str">
        <f t="shared" si="238"/>
        <v/>
      </c>
      <c r="DF969" s="3" t="str">
        <f t="shared" si="238"/>
        <v/>
      </c>
      <c r="DG969" s="3" t="str">
        <f t="shared" si="238"/>
        <v/>
      </c>
      <c r="DH969" s="3" t="str">
        <f t="shared" si="238"/>
        <v/>
      </c>
      <c r="DI969" s="3" t="str">
        <f t="shared" si="238"/>
        <v/>
      </c>
      <c r="DJ969" s="3" t="str">
        <f t="shared" si="238"/>
        <v/>
      </c>
      <c r="DK969" s="3" t="str">
        <f t="shared" si="238"/>
        <v/>
      </c>
      <c r="DL969" s="3" t="str">
        <f t="shared" si="238"/>
        <v/>
      </c>
      <c r="DM969" s="3" t="str">
        <f t="shared" si="238"/>
        <v>133. ANCILLARY OR OTHER USE</v>
      </c>
      <c r="DN969" s="3" t="str">
        <f t="shared" si="238"/>
        <v/>
      </c>
      <c r="DO969" s="3" t="str">
        <f t="shared" si="238"/>
        <v/>
      </c>
      <c r="DP969" s="3" t="str">
        <f t="shared" si="238"/>
        <v/>
      </c>
      <c r="DQ969" s="3" t="str">
        <f t="shared" si="229"/>
        <v/>
      </c>
      <c r="DR969" s="3" t="str">
        <f t="shared" si="229"/>
        <v/>
      </c>
      <c r="DS969" s="3" t="str">
        <f t="shared" si="229"/>
        <v/>
      </c>
      <c r="DT969" s="3" t="str">
        <f t="shared" si="229"/>
        <v/>
      </c>
      <c r="DU969" s="3" t="str">
        <f t="shared" si="229"/>
        <v/>
      </c>
      <c r="DV969" s="3" t="str">
        <f t="shared" si="229"/>
        <v/>
      </c>
    </row>
    <row r="970" spans="1:126" ht="120">
      <c r="A970" t="s">
        <v>115</v>
      </c>
      <c r="B970">
        <v>2017</v>
      </c>
      <c r="C970" t="s">
        <v>114</v>
      </c>
      <c r="D970">
        <v>106990</v>
      </c>
      <c r="E970" s="31">
        <v>1317216588297</v>
      </c>
      <c r="F970" t="s">
        <v>1221</v>
      </c>
      <c r="G970">
        <v>325199</v>
      </c>
      <c r="H970" t="s">
        <v>1222</v>
      </c>
      <c r="I970" t="s">
        <v>1223</v>
      </c>
      <c r="J970" t="s">
        <v>1167</v>
      </c>
      <c r="K970" t="s">
        <v>216</v>
      </c>
      <c r="L970">
        <v>70764</v>
      </c>
      <c r="M970" s="3" t="str">
        <f t="shared" si="239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70" s="3" t="s">
        <v>53</v>
      </c>
      <c r="O970" s="84" t="s">
        <v>1426</v>
      </c>
      <c r="P970">
        <v>6991</v>
      </c>
      <c r="Q970">
        <v>2510</v>
      </c>
      <c r="R970">
        <v>9501</v>
      </c>
      <c r="S970" s="3" t="s">
        <v>1407</v>
      </c>
      <c r="T970" s="3" t="s">
        <v>1407</v>
      </c>
      <c r="U970" s="3" t="s">
        <v>1407</v>
      </c>
      <c r="V970" s="3" t="s">
        <v>1407</v>
      </c>
      <c r="W970" s="3" t="s">
        <v>1407</v>
      </c>
      <c r="X970" s="3" t="s">
        <v>1407</v>
      </c>
      <c r="Y970" s="3" t="s">
        <v>1407</v>
      </c>
      <c r="AE970" s="3" t="s">
        <v>1405</v>
      </c>
      <c r="AR970" s="3" t="s">
        <v>1405</v>
      </c>
      <c r="AS970" s="3" t="s">
        <v>1405</v>
      </c>
      <c r="AT970" s="3" t="s">
        <v>1407</v>
      </c>
      <c r="AV970" s="3" t="s">
        <v>1407</v>
      </c>
      <c r="BD970" s="3" t="s">
        <v>1405</v>
      </c>
      <c r="BK970" s="3" t="s">
        <v>1407</v>
      </c>
      <c r="BU970" s="3" t="str">
        <f t="shared" si="237"/>
        <v>89. PRODUCE THE CHEMICAL</v>
      </c>
      <c r="BV970" s="3" t="str">
        <f t="shared" si="237"/>
        <v>90. IMPORT THE CHEMICAL</v>
      </c>
      <c r="BW970" s="3" t="str">
        <f t="shared" si="237"/>
        <v>91. ON-SITE USE OF THE CHEMICAL</v>
      </c>
      <c r="BX970" s="3" t="str">
        <f t="shared" si="237"/>
        <v>92. SALE OR DISTRIBUTION OF THE CHEMICAL</v>
      </c>
      <c r="BY970" s="3" t="str">
        <f t="shared" si="237"/>
        <v>93. AS A BYPRODUCT</v>
      </c>
      <c r="BZ970" s="3" t="str">
        <f t="shared" si="237"/>
        <v>94. AS A MANUFACTURED IMPURITY</v>
      </c>
      <c r="CA970" s="3" t="str">
        <f t="shared" si="237"/>
        <v>95. USED AS A REACTANT</v>
      </c>
      <c r="CB970" s="3" t="str">
        <f t="shared" si="237"/>
        <v/>
      </c>
      <c r="CC970" s="3" t="str">
        <f t="shared" si="237"/>
        <v/>
      </c>
      <c r="CD970" s="3" t="str">
        <f t="shared" si="236"/>
        <v/>
      </c>
      <c r="CE970" s="3" t="str">
        <f t="shared" si="236"/>
        <v/>
      </c>
      <c r="CF970" s="3" t="str">
        <f t="shared" si="236"/>
        <v/>
      </c>
      <c r="CG970" s="3" t="str">
        <f t="shared" si="236"/>
        <v/>
      </c>
      <c r="CH970" s="3" t="str">
        <f t="shared" si="236"/>
        <v/>
      </c>
      <c r="CI970" s="3" t="str">
        <f t="shared" si="236"/>
        <v/>
      </c>
      <c r="CJ970" s="3" t="str">
        <f t="shared" si="236"/>
        <v/>
      </c>
      <c r="CK970" s="3" t="str">
        <f t="shared" si="234"/>
        <v/>
      </c>
      <c r="CL970" s="3" t="str">
        <f t="shared" si="234"/>
        <v/>
      </c>
      <c r="CM970" s="3" t="str">
        <f t="shared" si="234"/>
        <v/>
      </c>
      <c r="CN970" s="3" t="str">
        <f t="shared" si="234"/>
        <v/>
      </c>
      <c r="CO970" s="3" t="str">
        <f t="shared" si="234"/>
        <v/>
      </c>
      <c r="CP970" s="3" t="str">
        <f t="shared" si="234"/>
        <v/>
      </c>
      <c r="CQ970" s="3" t="str">
        <f t="shared" si="232"/>
        <v/>
      </c>
      <c r="CR970" s="3" t="str">
        <f t="shared" si="232"/>
        <v/>
      </c>
      <c r="CS970" s="3" t="str">
        <f t="shared" si="230"/>
        <v/>
      </c>
      <c r="CT970" s="3" t="str">
        <f t="shared" si="230"/>
        <v/>
      </c>
      <c r="CU970" s="3" t="str">
        <f t="shared" si="230"/>
        <v/>
      </c>
      <c r="CV970" s="3" t="str">
        <f t="shared" si="227"/>
        <v>116. AS A PROCESS IMPURITY</v>
      </c>
      <c r="CW970" s="3" t="str">
        <f t="shared" si="227"/>
        <v/>
      </c>
      <c r="CX970" s="3" t="str">
        <f t="shared" si="227"/>
        <v>118. USED AS A CHEMICAL PROCESSING AID</v>
      </c>
      <c r="CY970" s="3" t="str">
        <f t="shared" si="227"/>
        <v/>
      </c>
      <c r="CZ970" s="3" t="str">
        <f t="shared" si="227"/>
        <v/>
      </c>
      <c r="DA970" s="3" t="str">
        <f t="shared" si="227"/>
        <v/>
      </c>
      <c r="DB970" s="3" t="str">
        <f t="shared" si="238"/>
        <v/>
      </c>
      <c r="DC970" s="3" t="str">
        <f t="shared" si="238"/>
        <v/>
      </c>
      <c r="DD970" s="3" t="str">
        <f t="shared" si="238"/>
        <v/>
      </c>
      <c r="DE970" s="3" t="str">
        <f t="shared" si="238"/>
        <v/>
      </c>
      <c r="DF970" s="3" t="str">
        <f t="shared" si="238"/>
        <v/>
      </c>
      <c r="DG970" s="3" t="str">
        <f t="shared" si="238"/>
        <v/>
      </c>
      <c r="DH970" s="3" t="str">
        <f t="shared" si="238"/>
        <v/>
      </c>
      <c r="DI970" s="3" t="str">
        <f t="shared" si="238"/>
        <v/>
      </c>
      <c r="DJ970" s="3" t="str">
        <f t="shared" si="238"/>
        <v/>
      </c>
      <c r="DK970" s="3" t="str">
        <f t="shared" si="238"/>
        <v/>
      </c>
      <c r="DL970" s="3" t="str">
        <f t="shared" si="238"/>
        <v/>
      </c>
      <c r="DM970" s="3" t="str">
        <f t="shared" si="238"/>
        <v>133. ANCILLARY OR OTHER USE</v>
      </c>
      <c r="DN970" s="3" t="str">
        <f t="shared" si="238"/>
        <v/>
      </c>
      <c r="DO970" s="3" t="str">
        <f t="shared" si="238"/>
        <v/>
      </c>
      <c r="DP970" s="3" t="str">
        <f t="shared" si="238"/>
        <v/>
      </c>
      <c r="DQ970" s="3" t="str">
        <f t="shared" si="229"/>
        <v/>
      </c>
      <c r="DR970" s="3" t="str">
        <f t="shared" si="229"/>
        <v/>
      </c>
      <c r="DS970" s="3" t="str">
        <f t="shared" si="229"/>
        <v/>
      </c>
      <c r="DT970" s="3" t="str">
        <f t="shared" si="229"/>
        <v/>
      </c>
      <c r="DU970" s="3" t="str">
        <f t="shared" si="229"/>
        <v/>
      </c>
      <c r="DV970" s="3" t="str">
        <f t="shared" si="229"/>
        <v/>
      </c>
    </row>
    <row r="971" spans="1:126" ht="105">
      <c r="A971" t="s">
        <v>115</v>
      </c>
      <c r="B971">
        <v>2018</v>
      </c>
      <c r="C971" t="s">
        <v>114</v>
      </c>
      <c r="D971">
        <v>106990</v>
      </c>
      <c r="E971" s="31">
        <v>1318218118952</v>
      </c>
      <c r="F971" t="s">
        <v>1221</v>
      </c>
      <c r="G971">
        <v>325199</v>
      </c>
      <c r="H971" t="s">
        <v>1222</v>
      </c>
      <c r="I971" t="s">
        <v>1223</v>
      </c>
      <c r="J971" t="s">
        <v>1167</v>
      </c>
      <c r="K971" t="s">
        <v>216</v>
      </c>
      <c r="L971">
        <v>70764</v>
      </c>
      <c r="M971" s="3" t="str">
        <f t="shared" si="239"/>
        <v>89. PRODUCE THE CHEMICAL, 90. IMPORT THE CHEMICAL, 91. ON-SITE USE OF THE CHEMICAL, 92. SALE OR DISTRIBUTION OF THE CHEMICAL, 93. AS A BYPRODUCT, 94. AS A MANUFACTURED IMPURITY, 95. USED AS A REACTANT, 97. P102  RAW MATERIALS, 116. AS A PROCESS IMPURITY</v>
      </c>
      <c r="N971" s="3" t="s">
        <v>53</v>
      </c>
      <c r="O971" s="84" t="s">
        <v>1426</v>
      </c>
      <c r="P971">
        <v>4984</v>
      </c>
      <c r="Q971">
        <v>3235</v>
      </c>
      <c r="R971">
        <v>8219</v>
      </c>
      <c r="S971" s="3" t="s">
        <v>1407</v>
      </c>
      <c r="T971" s="3" t="s">
        <v>1407</v>
      </c>
      <c r="U971" s="3" t="s">
        <v>1407</v>
      </c>
      <c r="V971" s="3" t="s">
        <v>1407</v>
      </c>
      <c r="W971" s="3" t="s">
        <v>1407</v>
      </c>
      <c r="X971" s="3" t="s">
        <v>1407</v>
      </c>
      <c r="Y971" s="3" t="s">
        <v>1407</v>
      </c>
      <c r="Z971" s="3" t="s">
        <v>1405</v>
      </c>
      <c r="AA971" s="3" t="s">
        <v>1407</v>
      </c>
      <c r="AB971" s="3" t="s">
        <v>1405</v>
      </c>
      <c r="AC971" s="3" t="s">
        <v>1405</v>
      </c>
      <c r="AD971" s="3" t="s">
        <v>1405</v>
      </c>
      <c r="AE971" s="3" t="s">
        <v>1405</v>
      </c>
      <c r="AF971" s="3" t="s">
        <v>1405</v>
      </c>
      <c r="AG971" s="3" t="s">
        <v>1405</v>
      </c>
      <c r="AH971" s="3" t="s">
        <v>1405</v>
      </c>
      <c r="AI971" s="3" t="s">
        <v>1405</v>
      </c>
      <c r="AJ971" s="3" t="s">
        <v>1405</v>
      </c>
      <c r="AK971" s="3" t="s">
        <v>1405</v>
      </c>
      <c r="AL971" s="3" t="s">
        <v>1405</v>
      </c>
      <c r="AM971" s="3" t="s">
        <v>1405</v>
      </c>
      <c r="AN971" s="3" t="s">
        <v>1405</v>
      </c>
      <c r="AO971" s="3" t="s">
        <v>1405</v>
      </c>
      <c r="AP971" s="3" t="s">
        <v>1405</v>
      </c>
      <c r="AQ971" s="3" t="s">
        <v>1405</v>
      </c>
      <c r="AR971" s="3" t="s">
        <v>1405</v>
      </c>
      <c r="AS971" s="3" t="s">
        <v>1405</v>
      </c>
      <c r="AT971" s="3" t="s">
        <v>1407</v>
      </c>
      <c r="AU971" s="3" t="s">
        <v>1405</v>
      </c>
      <c r="AV971" s="3" t="s">
        <v>1405</v>
      </c>
      <c r="AW971" s="3" t="s">
        <v>1405</v>
      </c>
      <c r="AX971" s="3" t="s">
        <v>1405</v>
      </c>
      <c r="AY971" s="3" t="s">
        <v>1405</v>
      </c>
      <c r="AZ971" s="3" t="s">
        <v>1405</v>
      </c>
      <c r="BA971" s="3" t="s">
        <v>1405</v>
      </c>
      <c r="BB971" s="3" t="s">
        <v>1405</v>
      </c>
      <c r="BC971" s="3" t="s">
        <v>1405</v>
      </c>
      <c r="BD971" s="3" t="s">
        <v>1405</v>
      </c>
      <c r="BE971" s="3" t="s">
        <v>1405</v>
      </c>
      <c r="BF971" s="3" t="s">
        <v>1405</v>
      </c>
      <c r="BG971" s="3" t="s">
        <v>1405</v>
      </c>
      <c r="BH971" s="3" t="s">
        <v>1405</v>
      </c>
      <c r="BI971" s="3" t="s">
        <v>1405</v>
      </c>
      <c r="BJ971" s="3" t="s">
        <v>1405</v>
      </c>
      <c r="BK971" s="3" t="s">
        <v>1405</v>
      </c>
      <c r="BL971" s="3" t="s">
        <v>1405</v>
      </c>
      <c r="BM971" s="3" t="s">
        <v>1405</v>
      </c>
      <c r="BN971" s="3" t="s">
        <v>1405</v>
      </c>
      <c r="BO971" s="3" t="s">
        <v>1405</v>
      </c>
      <c r="BP971" s="3" t="s">
        <v>1405</v>
      </c>
      <c r="BQ971" s="3" t="s">
        <v>1405</v>
      </c>
      <c r="BR971" s="3" t="s">
        <v>1405</v>
      </c>
      <c r="BS971" s="3" t="s">
        <v>1405</v>
      </c>
      <c r="BT971" s="3" t="s">
        <v>1405</v>
      </c>
      <c r="BU971" s="3" t="str">
        <f t="shared" si="237"/>
        <v>89. PRODUCE THE CHEMICAL</v>
      </c>
      <c r="BV971" s="3" t="str">
        <f t="shared" si="237"/>
        <v>90. IMPORT THE CHEMICAL</v>
      </c>
      <c r="BW971" s="3" t="str">
        <f t="shared" si="237"/>
        <v>91. ON-SITE USE OF THE CHEMICAL</v>
      </c>
      <c r="BX971" s="3" t="str">
        <f t="shared" si="237"/>
        <v>92. SALE OR DISTRIBUTION OF THE CHEMICAL</v>
      </c>
      <c r="BY971" s="3" t="str">
        <f t="shared" si="237"/>
        <v>93. AS A BYPRODUCT</v>
      </c>
      <c r="BZ971" s="3" t="str">
        <f t="shared" si="237"/>
        <v>94. AS A MANUFACTURED IMPURITY</v>
      </c>
      <c r="CA971" s="3" t="str">
        <f t="shared" si="237"/>
        <v>95. USED AS A REACTANT</v>
      </c>
      <c r="CB971" s="3" t="str">
        <f t="shared" si="237"/>
        <v/>
      </c>
      <c r="CC971" s="3" t="str">
        <f t="shared" si="237"/>
        <v>97. P102  RAW MATERIALS</v>
      </c>
      <c r="CD971" s="3" t="str">
        <f t="shared" si="236"/>
        <v/>
      </c>
      <c r="CE971" s="3" t="str">
        <f t="shared" si="236"/>
        <v/>
      </c>
      <c r="CF971" s="3" t="str">
        <f t="shared" si="236"/>
        <v/>
      </c>
      <c r="CG971" s="3" t="str">
        <f t="shared" si="236"/>
        <v/>
      </c>
      <c r="CH971" s="3" t="str">
        <f t="shared" si="236"/>
        <v/>
      </c>
      <c r="CI971" s="3" t="str">
        <f t="shared" si="236"/>
        <v/>
      </c>
      <c r="CJ971" s="3" t="str">
        <f t="shared" si="236"/>
        <v/>
      </c>
      <c r="CK971" s="3" t="str">
        <f t="shared" si="234"/>
        <v/>
      </c>
      <c r="CL971" s="3" t="str">
        <f t="shared" si="234"/>
        <v/>
      </c>
      <c r="CM971" s="3" t="str">
        <f t="shared" si="234"/>
        <v/>
      </c>
      <c r="CN971" s="3" t="str">
        <f t="shared" si="234"/>
        <v/>
      </c>
      <c r="CO971" s="3" t="str">
        <f t="shared" si="234"/>
        <v/>
      </c>
      <c r="CP971" s="3" t="str">
        <f t="shared" si="234"/>
        <v/>
      </c>
      <c r="CQ971" s="3" t="str">
        <f t="shared" si="232"/>
        <v/>
      </c>
      <c r="CR971" s="3" t="str">
        <f t="shared" si="232"/>
        <v/>
      </c>
      <c r="CS971" s="3" t="str">
        <f t="shared" si="230"/>
        <v/>
      </c>
      <c r="CT971" s="3" t="str">
        <f t="shared" si="230"/>
        <v/>
      </c>
      <c r="CU971" s="3" t="str">
        <f t="shared" si="230"/>
        <v/>
      </c>
      <c r="CV971" s="3" t="str">
        <f t="shared" si="227"/>
        <v>116. AS A PROCESS IMPURITY</v>
      </c>
      <c r="CW971" s="3" t="str">
        <f t="shared" si="227"/>
        <v/>
      </c>
      <c r="CX971" s="3" t="str">
        <f t="shared" si="227"/>
        <v/>
      </c>
      <c r="CY971" s="3" t="str">
        <f t="shared" si="227"/>
        <v/>
      </c>
      <c r="CZ971" s="3" t="str">
        <f t="shared" si="227"/>
        <v/>
      </c>
      <c r="DA971" s="3" t="str">
        <f t="shared" si="227"/>
        <v/>
      </c>
      <c r="DB971" s="3" t="str">
        <f t="shared" si="238"/>
        <v/>
      </c>
      <c r="DC971" s="3" t="str">
        <f t="shared" si="238"/>
        <v/>
      </c>
      <c r="DD971" s="3" t="str">
        <f t="shared" si="238"/>
        <v/>
      </c>
      <c r="DE971" s="3" t="str">
        <f t="shared" si="238"/>
        <v/>
      </c>
      <c r="DF971" s="3" t="str">
        <f t="shared" si="238"/>
        <v/>
      </c>
      <c r="DG971" s="3" t="str">
        <f t="shared" si="238"/>
        <v/>
      </c>
      <c r="DH971" s="3" t="str">
        <f t="shared" si="238"/>
        <v/>
      </c>
      <c r="DI971" s="3" t="str">
        <f t="shared" si="238"/>
        <v/>
      </c>
      <c r="DJ971" s="3" t="str">
        <f t="shared" si="238"/>
        <v/>
      </c>
      <c r="DK971" s="3" t="str">
        <f t="shared" si="238"/>
        <v/>
      </c>
      <c r="DL971" s="3" t="str">
        <f t="shared" si="238"/>
        <v/>
      </c>
      <c r="DM971" s="3" t="str">
        <f t="shared" si="238"/>
        <v/>
      </c>
      <c r="DN971" s="3" t="str">
        <f t="shared" si="238"/>
        <v/>
      </c>
      <c r="DO971" s="3" t="str">
        <f t="shared" si="238"/>
        <v/>
      </c>
      <c r="DP971" s="3" t="str">
        <f t="shared" si="238"/>
        <v/>
      </c>
      <c r="DQ971" s="3" t="str">
        <f t="shared" si="229"/>
        <v/>
      </c>
      <c r="DR971" s="3" t="str">
        <f t="shared" si="229"/>
        <v/>
      </c>
      <c r="DS971" s="3" t="str">
        <f t="shared" si="229"/>
        <v/>
      </c>
      <c r="DT971" s="3" t="str">
        <f t="shared" si="229"/>
        <v/>
      </c>
      <c r="DU971" s="3" t="str">
        <f t="shared" si="229"/>
        <v/>
      </c>
      <c r="DV971" s="3" t="str">
        <f t="shared" si="229"/>
        <v/>
      </c>
    </row>
    <row r="972" spans="1:126" ht="120">
      <c r="A972" t="s">
        <v>115</v>
      </c>
      <c r="B972">
        <v>2019</v>
      </c>
      <c r="C972" t="s">
        <v>114</v>
      </c>
      <c r="D972">
        <v>106990</v>
      </c>
      <c r="E972" s="31">
        <v>1319218119220</v>
      </c>
      <c r="F972" t="s">
        <v>1221</v>
      </c>
      <c r="G972">
        <v>325199</v>
      </c>
      <c r="H972" t="s">
        <v>1222</v>
      </c>
      <c r="I972" t="s">
        <v>1223</v>
      </c>
      <c r="J972" t="s">
        <v>1167</v>
      </c>
      <c r="K972" t="s">
        <v>216</v>
      </c>
      <c r="L972">
        <v>70764</v>
      </c>
      <c r="M972" s="3" t="str">
        <f t="shared" si="239"/>
        <v>89. PRODUCE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2" s="3" t="s">
        <v>53</v>
      </c>
      <c r="O972" s="84" t="s">
        <v>1426</v>
      </c>
      <c r="P972">
        <v>5707</v>
      </c>
      <c r="Q972">
        <v>1253</v>
      </c>
      <c r="R972">
        <v>6960</v>
      </c>
      <c r="S972" s="3" t="s">
        <v>1407</v>
      </c>
      <c r="T972" s="3" t="s">
        <v>1405</v>
      </c>
      <c r="U972" s="3" t="s">
        <v>1407</v>
      </c>
      <c r="V972" s="3" t="s">
        <v>1407</v>
      </c>
      <c r="W972" s="3" t="s">
        <v>1407</v>
      </c>
      <c r="X972" s="3" t="s">
        <v>1407</v>
      </c>
      <c r="Y972" s="3" t="s">
        <v>1407</v>
      </c>
      <c r="Z972" s="3" t="s">
        <v>1405</v>
      </c>
      <c r="AA972" s="3" t="s">
        <v>1407</v>
      </c>
      <c r="AB972" s="3" t="s">
        <v>1405</v>
      </c>
      <c r="AC972" s="3" t="s">
        <v>1405</v>
      </c>
      <c r="AD972" s="3" t="s">
        <v>1405</v>
      </c>
      <c r="AE972" s="3" t="s">
        <v>1405</v>
      </c>
      <c r="AF972" s="3" t="s">
        <v>1405</v>
      </c>
      <c r="AG972" s="3" t="s">
        <v>1405</v>
      </c>
      <c r="AH972" s="3" t="s">
        <v>1405</v>
      </c>
      <c r="AI972" s="3" t="s">
        <v>1405</v>
      </c>
      <c r="AJ972" s="3" t="s">
        <v>1405</v>
      </c>
      <c r="AK972" s="3" t="s">
        <v>1405</v>
      </c>
      <c r="AL972" s="3" t="s">
        <v>1405</v>
      </c>
      <c r="AM972" s="3" t="s">
        <v>1405</v>
      </c>
      <c r="AN972" s="3" t="s">
        <v>1405</v>
      </c>
      <c r="AO972" s="3" t="s">
        <v>1405</v>
      </c>
      <c r="AP972" s="3" t="s">
        <v>1405</v>
      </c>
      <c r="AQ972" s="3" t="s">
        <v>1405</v>
      </c>
      <c r="AR972" s="3" t="s">
        <v>1405</v>
      </c>
      <c r="AS972" s="3" t="s">
        <v>1405</v>
      </c>
      <c r="AT972" s="3" t="s">
        <v>1407</v>
      </c>
      <c r="AU972" s="3" t="s">
        <v>1405</v>
      </c>
      <c r="AV972" s="3" t="s">
        <v>1405</v>
      </c>
      <c r="AW972" s="3" t="s">
        <v>1405</v>
      </c>
      <c r="AX972" s="3" t="s">
        <v>1405</v>
      </c>
      <c r="AY972" s="3" t="s">
        <v>1405</v>
      </c>
      <c r="AZ972" s="3" t="s">
        <v>1405</v>
      </c>
      <c r="BA972" s="3" t="s">
        <v>1405</v>
      </c>
      <c r="BB972" s="3" t="s">
        <v>1405</v>
      </c>
      <c r="BC972" s="3" t="s">
        <v>1405</v>
      </c>
      <c r="BD972" s="3" t="s">
        <v>1405</v>
      </c>
      <c r="BE972" s="3" t="s">
        <v>1405</v>
      </c>
      <c r="BF972" s="3" t="s">
        <v>1405</v>
      </c>
      <c r="BG972" s="3" t="s">
        <v>1405</v>
      </c>
      <c r="BH972" s="3" t="s">
        <v>1405</v>
      </c>
      <c r="BI972" s="3" t="s">
        <v>1405</v>
      </c>
      <c r="BJ972" s="3" t="s">
        <v>1405</v>
      </c>
      <c r="BK972" s="3" t="s">
        <v>1407</v>
      </c>
      <c r="BL972" s="3" t="s">
        <v>1405</v>
      </c>
      <c r="BM972" s="3" t="s">
        <v>1405</v>
      </c>
      <c r="BN972" s="3" t="s">
        <v>1405</v>
      </c>
      <c r="BO972" s="3" t="s">
        <v>1405</v>
      </c>
      <c r="BP972" s="3" t="s">
        <v>1405</v>
      </c>
      <c r="BQ972" s="3" t="s">
        <v>1405</v>
      </c>
      <c r="BR972" s="3" t="s">
        <v>1405</v>
      </c>
      <c r="BS972" s="3" t="s">
        <v>1405</v>
      </c>
      <c r="BT972" s="3" t="s">
        <v>1407</v>
      </c>
      <c r="BU972" s="3" t="str">
        <f t="shared" si="237"/>
        <v>89. PRODUCE THE CHEMICAL</v>
      </c>
      <c r="BV972" s="3" t="str">
        <f t="shared" si="237"/>
        <v/>
      </c>
      <c r="BW972" s="3" t="str">
        <f t="shared" si="237"/>
        <v>91. ON-SITE USE OF THE CHEMICAL</v>
      </c>
      <c r="BX972" s="3" t="str">
        <f t="shared" si="237"/>
        <v>92. SALE OR DISTRIBUTION OF THE CHEMICAL</v>
      </c>
      <c r="BY972" s="3" t="str">
        <f t="shared" si="237"/>
        <v>93. AS A BYPRODUCT</v>
      </c>
      <c r="BZ972" s="3" t="str">
        <f t="shared" si="237"/>
        <v>94. AS A MANUFACTURED IMPURITY</v>
      </c>
      <c r="CA972" s="3" t="str">
        <f t="shared" si="237"/>
        <v>95. USED AS A REACTANT</v>
      </c>
      <c r="CB972" s="3" t="str">
        <f t="shared" si="237"/>
        <v/>
      </c>
      <c r="CC972" s="3" t="str">
        <f t="shared" si="237"/>
        <v>97. P102  RAW MATERIALS</v>
      </c>
      <c r="CD972" s="3" t="str">
        <f t="shared" si="236"/>
        <v/>
      </c>
      <c r="CE972" s="3" t="str">
        <f t="shared" si="236"/>
        <v/>
      </c>
      <c r="CF972" s="3" t="str">
        <f t="shared" si="236"/>
        <v/>
      </c>
      <c r="CG972" s="3" t="str">
        <f t="shared" si="236"/>
        <v/>
      </c>
      <c r="CH972" s="3" t="str">
        <f t="shared" si="236"/>
        <v/>
      </c>
      <c r="CI972" s="3" t="str">
        <f t="shared" si="236"/>
        <v/>
      </c>
      <c r="CJ972" s="3" t="str">
        <f t="shared" si="236"/>
        <v/>
      </c>
      <c r="CK972" s="3" t="str">
        <f t="shared" si="234"/>
        <v/>
      </c>
      <c r="CL972" s="3" t="str">
        <f t="shared" si="234"/>
        <v/>
      </c>
      <c r="CM972" s="3" t="str">
        <f t="shared" si="234"/>
        <v/>
      </c>
      <c r="CN972" s="3" t="str">
        <f t="shared" si="234"/>
        <v/>
      </c>
      <c r="CO972" s="3" t="str">
        <f t="shared" si="234"/>
        <v/>
      </c>
      <c r="CP972" s="3" t="str">
        <f t="shared" si="234"/>
        <v/>
      </c>
      <c r="CQ972" s="3" t="str">
        <f t="shared" si="232"/>
        <v/>
      </c>
      <c r="CR972" s="3" t="str">
        <f t="shared" si="232"/>
        <v/>
      </c>
      <c r="CS972" s="3" t="str">
        <f t="shared" si="230"/>
        <v/>
      </c>
      <c r="CT972" s="3" t="str">
        <f t="shared" si="230"/>
        <v/>
      </c>
      <c r="CU972" s="3" t="str">
        <f t="shared" si="230"/>
        <v/>
      </c>
      <c r="CV972" s="3" t="str">
        <f t="shared" si="227"/>
        <v>116. AS A PROCESS IMPURITY</v>
      </c>
      <c r="CW972" s="3" t="str">
        <f t="shared" si="227"/>
        <v/>
      </c>
      <c r="CX972" s="3" t="str">
        <f t="shared" si="227"/>
        <v/>
      </c>
      <c r="CY972" s="3" t="str">
        <f t="shared" si="227"/>
        <v/>
      </c>
      <c r="CZ972" s="3" t="str">
        <f t="shared" si="227"/>
        <v/>
      </c>
      <c r="DA972" s="3" t="str">
        <f t="shared" si="227"/>
        <v/>
      </c>
      <c r="DB972" s="3" t="str">
        <f t="shared" si="238"/>
        <v/>
      </c>
      <c r="DC972" s="3" t="str">
        <f t="shared" si="238"/>
        <v/>
      </c>
      <c r="DD972" s="3" t="str">
        <f t="shared" si="238"/>
        <v/>
      </c>
      <c r="DE972" s="3" t="str">
        <f t="shared" si="238"/>
        <v/>
      </c>
      <c r="DF972" s="3" t="str">
        <f t="shared" si="238"/>
        <v/>
      </c>
      <c r="DG972" s="3" t="str">
        <f t="shared" si="238"/>
        <v/>
      </c>
      <c r="DH972" s="3" t="str">
        <f t="shared" si="238"/>
        <v/>
      </c>
      <c r="DI972" s="3" t="str">
        <f t="shared" si="238"/>
        <v/>
      </c>
      <c r="DJ972" s="3" t="str">
        <f t="shared" si="238"/>
        <v/>
      </c>
      <c r="DK972" s="3" t="str">
        <f t="shared" si="238"/>
        <v/>
      </c>
      <c r="DL972" s="3" t="str">
        <f t="shared" si="238"/>
        <v/>
      </c>
      <c r="DM972" s="3" t="str">
        <f t="shared" si="238"/>
        <v>133. ANCILLARY OR OTHER USE</v>
      </c>
      <c r="DN972" s="3" t="str">
        <f t="shared" si="238"/>
        <v/>
      </c>
      <c r="DO972" s="3" t="str">
        <f t="shared" si="238"/>
        <v/>
      </c>
      <c r="DP972" s="3" t="str">
        <f t="shared" si="238"/>
        <v/>
      </c>
      <c r="DQ972" s="3" t="str">
        <f t="shared" si="229"/>
        <v/>
      </c>
      <c r="DR972" s="3" t="str">
        <f t="shared" si="229"/>
        <v/>
      </c>
      <c r="DS972" s="3" t="str">
        <f t="shared" si="229"/>
        <v/>
      </c>
      <c r="DT972" s="3" t="str">
        <f t="shared" si="229"/>
        <v/>
      </c>
      <c r="DU972" s="3" t="str">
        <f t="shared" si="229"/>
        <v/>
      </c>
      <c r="DV972" s="3" t="str">
        <f t="shared" si="229"/>
        <v>142. Z399  OTHER</v>
      </c>
    </row>
    <row r="973" spans="1:126" ht="105">
      <c r="A973" t="s">
        <v>115</v>
      </c>
      <c r="B973">
        <v>2020</v>
      </c>
      <c r="C973" t="s">
        <v>114</v>
      </c>
      <c r="D973">
        <v>106990</v>
      </c>
      <c r="E973" s="31">
        <v>1320219015981</v>
      </c>
      <c r="F973" t="s">
        <v>1221</v>
      </c>
      <c r="G973">
        <v>325199</v>
      </c>
      <c r="H973" t="s">
        <v>1222</v>
      </c>
      <c r="I973" t="s">
        <v>1223</v>
      </c>
      <c r="J973" t="s">
        <v>1167</v>
      </c>
      <c r="K973" t="s">
        <v>216</v>
      </c>
      <c r="L973">
        <v>70764</v>
      </c>
      <c r="M973" s="3" t="str">
        <f t="shared" si="239"/>
        <v>89. PRODUCE THE CHEMICAL, 92. SALE OR DISTRIBUTION OF THE CHEMICAL, 93. AS A BYPRODUCT, 101. ADDED AS A FORMULATION COMPONENT, 113. P299  OTHER, 115. REPACKAGING, 133. ANCILLARY OR OTHER USE, 137. Z304  FUEL</v>
      </c>
      <c r="N973" s="3" t="s">
        <v>53</v>
      </c>
      <c r="O973" s="84" t="s">
        <v>1426</v>
      </c>
      <c r="P973">
        <v>3806</v>
      </c>
      <c r="Q973">
        <v>3741</v>
      </c>
      <c r="R973">
        <v>7547</v>
      </c>
      <c r="S973" s="3" t="s">
        <v>1407</v>
      </c>
      <c r="T973" s="3" t="s">
        <v>1405</v>
      </c>
      <c r="U973" s="3" t="s">
        <v>1405</v>
      </c>
      <c r="V973" s="3" t="s">
        <v>1407</v>
      </c>
      <c r="W973" s="3" t="s">
        <v>1407</v>
      </c>
      <c r="X973" s="3" t="s">
        <v>1405</v>
      </c>
      <c r="Y973" s="3" t="s">
        <v>1405</v>
      </c>
      <c r="Z973" s="3" t="s">
        <v>1405</v>
      </c>
      <c r="AA973" s="3" t="s">
        <v>1405</v>
      </c>
      <c r="AB973" s="3" t="s">
        <v>1405</v>
      </c>
      <c r="AC973" s="3" t="s">
        <v>1405</v>
      </c>
      <c r="AD973" s="3" t="s">
        <v>1405</v>
      </c>
      <c r="AE973" s="3" t="s">
        <v>1407</v>
      </c>
      <c r="AF973" s="3" t="s">
        <v>1405</v>
      </c>
      <c r="AG973" s="3" t="s">
        <v>1405</v>
      </c>
      <c r="AH973" s="3" t="s">
        <v>1405</v>
      </c>
      <c r="AI973" s="3" t="s">
        <v>1405</v>
      </c>
      <c r="AJ973" s="3" t="s">
        <v>1405</v>
      </c>
      <c r="AK973" s="3" t="s">
        <v>1405</v>
      </c>
      <c r="AL973" s="3" t="s">
        <v>1405</v>
      </c>
      <c r="AM973" s="3" t="s">
        <v>1405</v>
      </c>
      <c r="AN973" s="3" t="s">
        <v>1405</v>
      </c>
      <c r="AO973" s="3" t="s">
        <v>1405</v>
      </c>
      <c r="AP973" s="3" t="s">
        <v>1405</v>
      </c>
      <c r="AQ973" s="3" t="s">
        <v>1407</v>
      </c>
      <c r="AR973" s="3" t="s">
        <v>1405</v>
      </c>
      <c r="AS973" s="3" t="s">
        <v>1407</v>
      </c>
      <c r="AT973" s="3" t="s">
        <v>1405</v>
      </c>
      <c r="AU973" s="3" t="s">
        <v>1405</v>
      </c>
      <c r="AV973" s="3" t="s">
        <v>1405</v>
      </c>
      <c r="AW973" s="3" t="s">
        <v>1405</v>
      </c>
      <c r="AX973" s="3" t="s">
        <v>1405</v>
      </c>
      <c r="AY973" s="3" t="s">
        <v>1405</v>
      </c>
      <c r="AZ973" s="3" t="s">
        <v>1405</v>
      </c>
      <c r="BA973" s="3" t="s">
        <v>1405</v>
      </c>
      <c r="BB973" s="3" t="s">
        <v>1405</v>
      </c>
      <c r="BC973" s="3" t="s">
        <v>1405</v>
      </c>
      <c r="BD973" s="3" t="s">
        <v>1405</v>
      </c>
      <c r="BE973" s="3" t="s">
        <v>1405</v>
      </c>
      <c r="BF973" s="3" t="s">
        <v>1405</v>
      </c>
      <c r="BG973" s="3" t="s">
        <v>1405</v>
      </c>
      <c r="BH973" s="3" t="s">
        <v>1405</v>
      </c>
      <c r="BI973" s="3" t="s">
        <v>1405</v>
      </c>
      <c r="BJ973" s="3" t="s">
        <v>1405</v>
      </c>
      <c r="BK973" s="3" t="s">
        <v>1407</v>
      </c>
      <c r="BL973" s="3" t="s">
        <v>1405</v>
      </c>
      <c r="BM973" s="3" t="s">
        <v>1405</v>
      </c>
      <c r="BN973" s="3" t="s">
        <v>1405</v>
      </c>
      <c r="BO973" s="3" t="s">
        <v>1407</v>
      </c>
      <c r="BP973" s="3" t="s">
        <v>1405</v>
      </c>
      <c r="BQ973" s="3" t="s">
        <v>1405</v>
      </c>
      <c r="BR973" s="3" t="s">
        <v>1405</v>
      </c>
      <c r="BS973" s="3" t="s">
        <v>1405</v>
      </c>
      <c r="BT973" s="3" t="s">
        <v>1405</v>
      </c>
      <c r="BU973" s="3" t="str">
        <f t="shared" si="237"/>
        <v>89. PRODUCE THE CHEMICAL</v>
      </c>
      <c r="BV973" s="3" t="str">
        <f t="shared" si="237"/>
        <v/>
      </c>
      <c r="BW973" s="3" t="str">
        <f t="shared" si="237"/>
        <v/>
      </c>
      <c r="BX973" s="3" t="str">
        <f t="shared" si="237"/>
        <v>92. SALE OR DISTRIBUTION OF THE CHEMICAL</v>
      </c>
      <c r="BY973" s="3" t="str">
        <f t="shared" si="237"/>
        <v>93. AS A BYPRODUCT</v>
      </c>
      <c r="BZ973" s="3" t="str">
        <f t="shared" si="237"/>
        <v/>
      </c>
      <c r="CA973" s="3" t="str">
        <f t="shared" si="237"/>
        <v/>
      </c>
      <c r="CB973" s="3" t="str">
        <f t="shared" si="237"/>
        <v/>
      </c>
      <c r="CC973" s="3" t="str">
        <f t="shared" si="237"/>
        <v/>
      </c>
      <c r="CD973" s="3" t="str">
        <f t="shared" si="236"/>
        <v/>
      </c>
      <c r="CE973" s="3" t="str">
        <f t="shared" si="236"/>
        <v/>
      </c>
      <c r="CF973" s="3" t="str">
        <f t="shared" si="236"/>
        <v/>
      </c>
      <c r="CG973" s="3" t="str">
        <f t="shared" si="236"/>
        <v>101. ADDED AS A FORMULATION COMPONENT</v>
      </c>
      <c r="CH973" s="3" t="str">
        <f t="shared" si="236"/>
        <v/>
      </c>
      <c r="CI973" s="3" t="str">
        <f t="shared" si="236"/>
        <v/>
      </c>
      <c r="CJ973" s="3" t="str">
        <f t="shared" si="236"/>
        <v/>
      </c>
      <c r="CK973" s="3" t="str">
        <f t="shared" si="234"/>
        <v/>
      </c>
      <c r="CL973" s="3" t="str">
        <f t="shared" si="234"/>
        <v/>
      </c>
      <c r="CM973" s="3" t="str">
        <f t="shared" si="234"/>
        <v/>
      </c>
      <c r="CN973" s="3" t="str">
        <f t="shared" si="234"/>
        <v/>
      </c>
      <c r="CO973" s="3" t="str">
        <f t="shared" si="234"/>
        <v/>
      </c>
      <c r="CP973" s="3" t="str">
        <f t="shared" si="234"/>
        <v/>
      </c>
      <c r="CQ973" s="3" t="str">
        <f t="shared" si="232"/>
        <v/>
      </c>
      <c r="CR973" s="3" t="str">
        <f t="shared" si="232"/>
        <v/>
      </c>
      <c r="CS973" s="3" t="str">
        <f t="shared" si="230"/>
        <v>113. P299  OTHER</v>
      </c>
      <c r="CT973" s="3" t="str">
        <f t="shared" si="230"/>
        <v/>
      </c>
      <c r="CU973" s="3" t="str">
        <f t="shared" si="230"/>
        <v>115. REPACKAGING</v>
      </c>
      <c r="CV973" s="3" t="str">
        <f t="shared" si="227"/>
        <v/>
      </c>
      <c r="CW973" s="3" t="str">
        <f t="shared" si="227"/>
        <v/>
      </c>
      <c r="CX973" s="3" t="str">
        <f t="shared" si="227"/>
        <v/>
      </c>
      <c r="CY973" s="3" t="str">
        <f t="shared" si="227"/>
        <v/>
      </c>
      <c r="CZ973" s="3" t="str">
        <f t="shared" si="227"/>
        <v/>
      </c>
      <c r="DA973" s="3" t="str">
        <f t="shared" si="227"/>
        <v/>
      </c>
      <c r="DB973" s="3" t="str">
        <f t="shared" si="238"/>
        <v/>
      </c>
      <c r="DC973" s="3" t="str">
        <f t="shared" si="238"/>
        <v/>
      </c>
      <c r="DD973" s="3" t="str">
        <f t="shared" si="238"/>
        <v/>
      </c>
      <c r="DE973" s="3" t="str">
        <f t="shared" si="238"/>
        <v/>
      </c>
      <c r="DF973" s="3" t="str">
        <f t="shared" si="238"/>
        <v/>
      </c>
      <c r="DG973" s="3" t="str">
        <f t="shared" si="238"/>
        <v/>
      </c>
      <c r="DH973" s="3" t="str">
        <f t="shared" si="238"/>
        <v/>
      </c>
      <c r="DI973" s="3" t="str">
        <f t="shared" si="238"/>
        <v/>
      </c>
      <c r="DJ973" s="3" t="str">
        <f t="shared" si="238"/>
        <v/>
      </c>
      <c r="DK973" s="3" t="str">
        <f t="shared" si="238"/>
        <v/>
      </c>
      <c r="DL973" s="3" t="str">
        <f t="shared" si="238"/>
        <v/>
      </c>
      <c r="DM973" s="3" t="str">
        <f t="shared" si="238"/>
        <v>133. ANCILLARY OR OTHER USE</v>
      </c>
      <c r="DN973" s="3" t="str">
        <f t="shared" si="238"/>
        <v/>
      </c>
      <c r="DO973" s="3" t="str">
        <f t="shared" si="238"/>
        <v/>
      </c>
      <c r="DP973" s="3" t="str">
        <f t="shared" si="238"/>
        <v/>
      </c>
      <c r="DQ973" s="3" t="str">
        <f t="shared" si="229"/>
        <v>137. Z304  FUEL</v>
      </c>
      <c r="DR973" s="3" t="str">
        <f t="shared" si="229"/>
        <v/>
      </c>
      <c r="DS973" s="3" t="str">
        <f t="shared" si="229"/>
        <v/>
      </c>
      <c r="DT973" s="3" t="str">
        <f t="shared" si="229"/>
        <v/>
      </c>
      <c r="DU973" s="3" t="str">
        <f t="shared" si="229"/>
        <v/>
      </c>
      <c r="DV973" s="3" t="str">
        <f t="shared" si="229"/>
        <v/>
      </c>
    </row>
    <row r="974" spans="1:126" ht="120">
      <c r="A974" t="s">
        <v>115</v>
      </c>
      <c r="B974">
        <v>2021</v>
      </c>
      <c r="C974" t="s">
        <v>114</v>
      </c>
      <c r="D974">
        <v>106990</v>
      </c>
      <c r="E974" s="31">
        <v>1321220221725</v>
      </c>
      <c r="F974" t="s">
        <v>1221</v>
      </c>
      <c r="G974">
        <v>325199</v>
      </c>
      <c r="H974" t="s">
        <v>1222</v>
      </c>
      <c r="I974" t="s">
        <v>1223</v>
      </c>
      <c r="J974" t="s">
        <v>1167</v>
      </c>
      <c r="K974" t="s">
        <v>216</v>
      </c>
      <c r="L974">
        <v>70764</v>
      </c>
      <c r="M974" s="3" t="str">
        <f t="shared" si="239"/>
        <v>89. PRODUCE THE CHEMICAL, 90. IMPORT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4" s="3" t="s">
        <v>53</v>
      </c>
      <c r="O974" s="84" t="s">
        <v>1426</v>
      </c>
      <c r="P974">
        <v>3177</v>
      </c>
      <c r="Q974">
        <v>2531</v>
      </c>
      <c r="R974">
        <v>5708</v>
      </c>
      <c r="S974" s="3" t="s">
        <v>1407</v>
      </c>
      <c r="T974" s="3" t="s">
        <v>1407</v>
      </c>
      <c r="U974" s="3" t="s">
        <v>1407</v>
      </c>
      <c r="V974" s="3" t="s">
        <v>1407</v>
      </c>
      <c r="W974" s="3" t="s">
        <v>1407</v>
      </c>
      <c r="X974" s="3" t="s">
        <v>1407</v>
      </c>
      <c r="Y974" s="3" t="s">
        <v>1407</v>
      </c>
      <c r="Z974" s="3" t="s">
        <v>1405</v>
      </c>
      <c r="AA974" s="3" t="s">
        <v>1407</v>
      </c>
      <c r="AB974" s="3" t="s">
        <v>1405</v>
      </c>
      <c r="AC974" s="3" t="s">
        <v>1405</v>
      </c>
      <c r="AD974" s="3" t="s">
        <v>1405</v>
      </c>
      <c r="AE974" s="3" t="s">
        <v>1405</v>
      </c>
      <c r="AF974" s="3" t="s">
        <v>1405</v>
      </c>
      <c r="AG974" s="3" t="s">
        <v>1405</v>
      </c>
      <c r="AH974" s="3" t="s">
        <v>1405</v>
      </c>
      <c r="AI974" s="3" t="s">
        <v>1405</v>
      </c>
      <c r="AJ974" s="3" t="s">
        <v>1405</v>
      </c>
      <c r="AK974" s="3" t="s">
        <v>1405</v>
      </c>
      <c r="AL974" s="3" t="s">
        <v>1405</v>
      </c>
      <c r="AM974" s="3" t="s">
        <v>1405</v>
      </c>
      <c r="AN974" s="3" t="s">
        <v>1405</v>
      </c>
      <c r="AO974" s="3" t="s">
        <v>1405</v>
      </c>
      <c r="AP974" s="3" t="s">
        <v>1405</v>
      </c>
      <c r="AQ974" s="3" t="s">
        <v>1405</v>
      </c>
      <c r="AR974" s="3" t="s">
        <v>1405</v>
      </c>
      <c r="AS974" s="3" t="s">
        <v>1405</v>
      </c>
      <c r="AT974" s="3" t="s">
        <v>1407</v>
      </c>
      <c r="AU974" s="3" t="s">
        <v>1405</v>
      </c>
      <c r="AV974" s="3" t="s">
        <v>1405</v>
      </c>
      <c r="AW974" s="3" t="s">
        <v>1405</v>
      </c>
      <c r="AX974" s="3" t="s">
        <v>1405</v>
      </c>
      <c r="AY974" s="3" t="s">
        <v>1405</v>
      </c>
      <c r="AZ974" s="3" t="s">
        <v>1405</v>
      </c>
      <c r="BA974" s="3" t="s">
        <v>1405</v>
      </c>
      <c r="BB974" s="3" t="s">
        <v>1405</v>
      </c>
      <c r="BC974" s="3" t="s">
        <v>1405</v>
      </c>
      <c r="BD974" s="3" t="s">
        <v>1405</v>
      </c>
      <c r="BE974" s="3" t="s">
        <v>1405</v>
      </c>
      <c r="BF974" s="3" t="s">
        <v>1405</v>
      </c>
      <c r="BG974" s="3" t="s">
        <v>1405</v>
      </c>
      <c r="BH974" s="3" t="s">
        <v>1405</v>
      </c>
      <c r="BI974" s="3" t="s">
        <v>1405</v>
      </c>
      <c r="BJ974" s="3" t="s">
        <v>1405</v>
      </c>
      <c r="BK974" s="3" t="s">
        <v>1407</v>
      </c>
      <c r="BL974" s="3" t="s">
        <v>1405</v>
      </c>
      <c r="BM974" s="3" t="s">
        <v>1405</v>
      </c>
      <c r="BN974" s="3" t="s">
        <v>1405</v>
      </c>
      <c r="BO974" s="3" t="s">
        <v>1405</v>
      </c>
      <c r="BP974" s="3" t="s">
        <v>1405</v>
      </c>
      <c r="BQ974" s="3" t="s">
        <v>1405</v>
      </c>
      <c r="BR974" s="3" t="s">
        <v>1405</v>
      </c>
      <c r="BS974" s="3" t="s">
        <v>1405</v>
      </c>
      <c r="BT974" s="3" t="s">
        <v>1407</v>
      </c>
      <c r="BU974" s="3" t="str">
        <f t="shared" si="237"/>
        <v>89. PRODUCE THE CHEMICAL</v>
      </c>
      <c r="BV974" s="3" t="str">
        <f t="shared" si="237"/>
        <v>90. IMPORT THE CHEMICAL</v>
      </c>
      <c r="BW974" s="3" t="str">
        <f t="shared" si="237"/>
        <v>91. ON-SITE USE OF THE CHEMICAL</v>
      </c>
      <c r="BX974" s="3" t="str">
        <f t="shared" si="237"/>
        <v>92. SALE OR DISTRIBUTION OF THE CHEMICAL</v>
      </c>
      <c r="BY974" s="3" t="str">
        <f t="shared" si="237"/>
        <v>93. AS A BYPRODUCT</v>
      </c>
      <c r="BZ974" s="3" t="str">
        <f t="shared" si="237"/>
        <v>94. AS A MANUFACTURED IMPURITY</v>
      </c>
      <c r="CA974" s="3" t="str">
        <f t="shared" si="237"/>
        <v>95. USED AS A REACTANT</v>
      </c>
      <c r="CB974" s="3" t="str">
        <f t="shared" si="237"/>
        <v/>
      </c>
      <c r="CC974" s="3" t="str">
        <f t="shared" si="237"/>
        <v>97. P102  RAW MATERIALS</v>
      </c>
      <c r="CD974" s="3" t="str">
        <f t="shared" si="236"/>
        <v/>
      </c>
      <c r="CE974" s="3" t="str">
        <f t="shared" si="236"/>
        <v/>
      </c>
      <c r="CF974" s="3" t="str">
        <f t="shared" si="236"/>
        <v/>
      </c>
      <c r="CG974" s="3" t="str">
        <f t="shared" si="236"/>
        <v/>
      </c>
      <c r="CH974" s="3" t="str">
        <f t="shared" si="236"/>
        <v/>
      </c>
      <c r="CI974" s="3" t="str">
        <f t="shared" si="236"/>
        <v/>
      </c>
      <c r="CJ974" s="3" t="str">
        <f t="shared" si="236"/>
        <v/>
      </c>
      <c r="CK974" s="3" t="str">
        <f t="shared" si="234"/>
        <v/>
      </c>
      <c r="CL974" s="3" t="str">
        <f t="shared" si="234"/>
        <v/>
      </c>
      <c r="CM974" s="3" t="str">
        <f t="shared" si="234"/>
        <v/>
      </c>
      <c r="CN974" s="3" t="str">
        <f t="shared" si="234"/>
        <v/>
      </c>
      <c r="CO974" s="3" t="str">
        <f t="shared" si="234"/>
        <v/>
      </c>
      <c r="CP974" s="3" t="str">
        <f t="shared" si="234"/>
        <v/>
      </c>
      <c r="CQ974" s="3" t="str">
        <f t="shared" si="232"/>
        <v/>
      </c>
      <c r="CR974" s="3" t="str">
        <f t="shared" si="232"/>
        <v/>
      </c>
      <c r="CS974" s="3" t="str">
        <f t="shared" si="230"/>
        <v/>
      </c>
      <c r="CT974" s="3" t="str">
        <f t="shared" si="230"/>
        <v/>
      </c>
      <c r="CU974" s="3" t="str">
        <f t="shared" si="230"/>
        <v/>
      </c>
      <c r="CV974" s="3" t="str">
        <f t="shared" si="230"/>
        <v>116. AS A PROCESS IMPURITY</v>
      </c>
      <c r="CW974" s="3" t="str">
        <f t="shared" si="230"/>
        <v/>
      </c>
      <c r="CX974" s="3" t="str">
        <f t="shared" si="230"/>
        <v/>
      </c>
      <c r="CY974" s="3" t="str">
        <f t="shared" si="230"/>
        <v/>
      </c>
      <c r="CZ974" s="3" t="str">
        <f t="shared" si="230"/>
        <v/>
      </c>
      <c r="DA974" s="3" t="str">
        <f t="shared" si="230"/>
        <v/>
      </c>
      <c r="DB974" s="3" t="str">
        <f t="shared" si="238"/>
        <v/>
      </c>
      <c r="DC974" s="3" t="str">
        <f t="shared" si="238"/>
        <v/>
      </c>
      <c r="DD974" s="3" t="str">
        <f t="shared" si="238"/>
        <v/>
      </c>
      <c r="DE974" s="3" t="str">
        <f t="shared" si="238"/>
        <v/>
      </c>
      <c r="DF974" s="3" t="str">
        <f t="shared" si="238"/>
        <v/>
      </c>
      <c r="DG974" s="3" t="str">
        <f t="shared" si="238"/>
        <v/>
      </c>
      <c r="DH974" s="3" t="str">
        <f t="shared" si="238"/>
        <v/>
      </c>
      <c r="DI974" s="3" t="str">
        <f t="shared" si="238"/>
        <v/>
      </c>
      <c r="DJ974" s="3" t="str">
        <f t="shared" si="238"/>
        <v/>
      </c>
      <c r="DK974" s="3" t="str">
        <f t="shared" si="238"/>
        <v/>
      </c>
      <c r="DL974" s="3" t="str">
        <f t="shared" si="238"/>
        <v/>
      </c>
      <c r="DM974" s="3" t="str">
        <f t="shared" si="238"/>
        <v>133. ANCILLARY OR OTHER USE</v>
      </c>
      <c r="DN974" s="3" t="str">
        <f t="shared" ref="DN974:DV1009" si="240">IF(BL974="Yes", DN$1,"")</f>
        <v/>
      </c>
      <c r="DO974" s="3" t="str">
        <f t="shared" si="240"/>
        <v/>
      </c>
      <c r="DP974" s="3" t="str">
        <f t="shared" si="240"/>
        <v/>
      </c>
      <c r="DQ974" s="3" t="str">
        <f t="shared" si="229"/>
        <v/>
      </c>
      <c r="DR974" s="3" t="str">
        <f t="shared" si="229"/>
        <v/>
      </c>
      <c r="DS974" s="3" t="str">
        <f t="shared" si="229"/>
        <v/>
      </c>
      <c r="DT974" s="3" t="str">
        <f t="shared" si="229"/>
        <v/>
      </c>
      <c r="DU974" s="3" t="str">
        <f t="shared" si="229"/>
        <v/>
      </c>
      <c r="DV974" s="3" t="str">
        <f t="shared" si="229"/>
        <v>142. Z399  OTHER</v>
      </c>
    </row>
    <row r="975" spans="1:126" ht="30">
      <c r="A975" t="s">
        <v>115</v>
      </c>
      <c r="B975">
        <v>2016</v>
      </c>
      <c r="C975" t="s">
        <v>114</v>
      </c>
      <c r="D975">
        <v>106990</v>
      </c>
      <c r="E975" s="31">
        <v>1316215528415</v>
      </c>
      <c r="F975" t="s">
        <v>1224</v>
      </c>
      <c r="G975">
        <v>325212</v>
      </c>
      <c r="H975" t="s">
        <v>237</v>
      </c>
      <c r="I975" t="s">
        <v>1225</v>
      </c>
      <c r="J975" t="s">
        <v>833</v>
      </c>
      <c r="K975" t="s">
        <v>148</v>
      </c>
      <c r="L975">
        <v>77017</v>
      </c>
      <c r="M975" s="3" t="str">
        <f t="shared" si="239"/>
        <v>90. IMPORT THE CHEMICAL, 91. ON-SITE USE OF THE CHEMICAL, 95. USED AS A REACTANT</v>
      </c>
      <c r="N975" s="3" t="s">
        <v>66</v>
      </c>
      <c r="O975" s="3" t="s">
        <v>1437</v>
      </c>
      <c r="P975">
        <v>9799</v>
      </c>
      <c r="Q975">
        <v>3372</v>
      </c>
      <c r="R975">
        <v>13171</v>
      </c>
      <c r="S975" s="3" t="s">
        <v>1405</v>
      </c>
      <c r="T975" s="3" t="s">
        <v>1407</v>
      </c>
      <c r="U975" s="3" t="s">
        <v>1407</v>
      </c>
      <c r="V975" s="3" t="s">
        <v>1405</v>
      </c>
      <c r="W975" s="3" t="s">
        <v>1405</v>
      </c>
      <c r="X975" s="3" t="s">
        <v>1405</v>
      </c>
      <c r="Y975" s="3" t="s">
        <v>1407</v>
      </c>
      <c r="AE975" s="3" t="s">
        <v>1405</v>
      </c>
      <c r="AR975" s="3" t="s">
        <v>1405</v>
      </c>
      <c r="AS975" s="3" t="s">
        <v>1405</v>
      </c>
      <c r="AT975" s="3" t="s">
        <v>1405</v>
      </c>
      <c r="AV975" s="3" t="s">
        <v>1405</v>
      </c>
      <c r="BD975" s="3" t="s">
        <v>1405</v>
      </c>
      <c r="BK975" s="3" t="s">
        <v>1405</v>
      </c>
      <c r="BU975" s="3" t="str">
        <f t="shared" si="237"/>
        <v/>
      </c>
      <c r="BV975" s="3" t="str">
        <f t="shared" si="237"/>
        <v>90. IMPORT THE CHEMICAL</v>
      </c>
      <c r="BW975" s="3" t="str">
        <f t="shared" si="237"/>
        <v>91. ON-SITE USE OF THE CHEMICAL</v>
      </c>
      <c r="BX975" s="3" t="str">
        <f t="shared" si="237"/>
        <v/>
      </c>
      <c r="BY975" s="3" t="str">
        <f t="shared" si="237"/>
        <v/>
      </c>
      <c r="BZ975" s="3" t="str">
        <f t="shared" si="237"/>
        <v/>
      </c>
      <c r="CA975" s="3" t="str">
        <f t="shared" si="237"/>
        <v>95. USED AS A REACTANT</v>
      </c>
      <c r="CB975" s="3" t="str">
        <f t="shared" si="237"/>
        <v/>
      </c>
      <c r="CC975" s="3" t="str">
        <f t="shared" si="237"/>
        <v/>
      </c>
      <c r="CD975" s="3" t="str">
        <f t="shared" si="236"/>
        <v/>
      </c>
      <c r="CE975" s="3" t="str">
        <f t="shared" si="236"/>
        <v/>
      </c>
      <c r="CF975" s="3" t="str">
        <f t="shared" si="236"/>
        <v/>
      </c>
      <c r="CG975" s="3" t="str">
        <f t="shared" si="236"/>
        <v/>
      </c>
      <c r="CH975" s="3" t="str">
        <f t="shared" si="236"/>
        <v/>
      </c>
      <c r="CI975" s="3" t="str">
        <f t="shared" si="236"/>
        <v/>
      </c>
      <c r="CJ975" s="3" t="str">
        <f t="shared" si="236"/>
        <v/>
      </c>
      <c r="CK975" s="3" t="str">
        <f t="shared" si="234"/>
        <v/>
      </c>
      <c r="CL975" s="3" t="str">
        <f t="shared" si="234"/>
        <v/>
      </c>
      <c r="CM975" s="3" t="str">
        <f t="shared" si="234"/>
        <v/>
      </c>
      <c r="CN975" s="3" t="str">
        <f t="shared" si="234"/>
        <v/>
      </c>
      <c r="CO975" s="3" t="str">
        <f t="shared" si="234"/>
        <v/>
      </c>
      <c r="CP975" s="3" t="str">
        <f t="shared" si="234"/>
        <v/>
      </c>
      <c r="CQ975" s="3" t="str">
        <f t="shared" si="232"/>
        <v/>
      </c>
      <c r="CR975" s="3" t="str">
        <f t="shared" si="232"/>
        <v/>
      </c>
      <c r="CS975" s="3" t="str">
        <f t="shared" si="230"/>
        <v/>
      </c>
      <c r="CT975" s="3" t="str">
        <f t="shared" si="230"/>
        <v/>
      </c>
      <c r="CU975" s="3" t="str">
        <f t="shared" si="230"/>
        <v/>
      </c>
      <c r="CV975" s="3" t="str">
        <f t="shared" si="230"/>
        <v/>
      </c>
      <c r="CW975" s="3" t="str">
        <f t="shared" si="230"/>
        <v/>
      </c>
      <c r="CX975" s="3" t="str">
        <f t="shared" si="230"/>
        <v/>
      </c>
      <c r="CY975" s="3" t="str">
        <f t="shared" si="230"/>
        <v/>
      </c>
      <c r="CZ975" s="3" t="str">
        <f t="shared" si="230"/>
        <v/>
      </c>
      <c r="DA975" s="3" t="str">
        <f t="shared" si="230"/>
        <v/>
      </c>
      <c r="DB975" s="3" t="str">
        <f t="shared" si="230"/>
        <v/>
      </c>
      <c r="DC975" s="3" t="str">
        <f t="shared" si="230"/>
        <v/>
      </c>
      <c r="DD975" s="3" t="str">
        <f t="shared" si="230"/>
        <v/>
      </c>
      <c r="DE975" s="3" t="str">
        <f t="shared" si="230"/>
        <v/>
      </c>
      <c r="DF975" s="3" t="str">
        <f t="shared" si="230"/>
        <v/>
      </c>
      <c r="DG975" s="3" t="str">
        <f t="shared" si="230"/>
        <v/>
      </c>
      <c r="DH975" s="3" t="str">
        <f t="shared" si="230"/>
        <v/>
      </c>
      <c r="DI975" s="3" t="str">
        <f t="shared" ref="DI975:DS1017" si="241">IF(BG975="Yes", DI$1,"")</f>
        <v/>
      </c>
      <c r="DJ975" s="3" t="str">
        <f t="shared" si="241"/>
        <v/>
      </c>
      <c r="DK975" s="3" t="str">
        <f t="shared" si="241"/>
        <v/>
      </c>
      <c r="DL975" s="3" t="str">
        <f t="shared" si="241"/>
        <v/>
      </c>
      <c r="DM975" s="3" t="str">
        <f t="shared" si="241"/>
        <v/>
      </c>
      <c r="DN975" s="3" t="str">
        <f t="shared" si="240"/>
        <v/>
      </c>
      <c r="DO975" s="3" t="str">
        <f t="shared" si="240"/>
        <v/>
      </c>
      <c r="DP975" s="3" t="str">
        <f t="shared" si="240"/>
        <v/>
      </c>
      <c r="DQ975" s="3" t="str">
        <f t="shared" si="229"/>
        <v/>
      </c>
      <c r="DR975" s="3" t="str">
        <f t="shared" si="229"/>
        <v/>
      </c>
      <c r="DS975" s="3" t="str">
        <f t="shared" si="229"/>
        <v/>
      </c>
      <c r="DT975" s="3" t="str">
        <f t="shared" si="229"/>
        <v/>
      </c>
      <c r="DU975" s="3" t="str">
        <f t="shared" si="229"/>
        <v/>
      </c>
      <c r="DV975" s="3" t="str">
        <f t="shared" si="229"/>
        <v/>
      </c>
    </row>
    <row r="976" spans="1:126" ht="30">
      <c r="A976" t="s">
        <v>115</v>
      </c>
      <c r="B976">
        <v>2017</v>
      </c>
      <c r="C976" t="s">
        <v>114</v>
      </c>
      <c r="D976">
        <v>106990</v>
      </c>
      <c r="E976" s="31">
        <v>1317216494765</v>
      </c>
      <c r="F976" t="s">
        <v>1224</v>
      </c>
      <c r="G976">
        <v>325212</v>
      </c>
      <c r="H976" t="s">
        <v>237</v>
      </c>
      <c r="I976" t="s">
        <v>1225</v>
      </c>
      <c r="J976" t="s">
        <v>833</v>
      </c>
      <c r="K976" t="s">
        <v>148</v>
      </c>
      <c r="L976">
        <v>77017</v>
      </c>
      <c r="M976" s="3" t="str">
        <f t="shared" si="239"/>
        <v>90. IMPORT THE CHEMICAL, 91. ON-SITE USE OF THE CHEMICAL, 95. USED AS A REACTANT</v>
      </c>
      <c r="N976" s="3" t="s">
        <v>66</v>
      </c>
      <c r="O976" s="3" t="s">
        <v>1437</v>
      </c>
      <c r="P976">
        <v>8621</v>
      </c>
      <c r="Q976">
        <v>3974</v>
      </c>
      <c r="R976">
        <v>12595</v>
      </c>
      <c r="S976" s="3" t="s">
        <v>1405</v>
      </c>
      <c r="T976" s="3" t="s">
        <v>1407</v>
      </c>
      <c r="U976" s="3" t="s">
        <v>1407</v>
      </c>
      <c r="V976" s="3" t="s">
        <v>1405</v>
      </c>
      <c r="W976" s="3" t="s">
        <v>1405</v>
      </c>
      <c r="X976" s="3" t="s">
        <v>1405</v>
      </c>
      <c r="Y976" s="3" t="s">
        <v>1407</v>
      </c>
      <c r="AE976" s="3" t="s">
        <v>1405</v>
      </c>
      <c r="AR976" s="3" t="s">
        <v>1405</v>
      </c>
      <c r="AS976" s="3" t="s">
        <v>1405</v>
      </c>
      <c r="AT976" s="3" t="s">
        <v>1405</v>
      </c>
      <c r="AV976" s="3" t="s">
        <v>1405</v>
      </c>
      <c r="BD976" s="3" t="s">
        <v>1405</v>
      </c>
      <c r="BK976" s="3" t="s">
        <v>1405</v>
      </c>
      <c r="BU976" s="3" t="str">
        <f t="shared" si="237"/>
        <v/>
      </c>
      <c r="BV976" s="3" t="str">
        <f t="shared" si="237"/>
        <v>90. IMPORT THE CHEMICAL</v>
      </c>
      <c r="BW976" s="3" t="str">
        <f t="shared" si="237"/>
        <v>91. ON-SITE USE OF THE CHEMICAL</v>
      </c>
      <c r="BX976" s="3" t="str">
        <f t="shared" si="237"/>
        <v/>
      </c>
      <c r="BY976" s="3" t="str">
        <f t="shared" si="237"/>
        <v/>
      </c>
      <c r="BZ976" s="3" t="str">
        <f t="shared" si="237"/>
        <v/>
      </c>
      <c r="CA976" s="3" t="str">
        <f t="shared" si="237"/>
        <v>95. USED AS A REACTANT</v>
      </c>
      <c r="CB976" s="3" t="str">
        <f t="shared" si="237"/>
        <v/>
      </c>
      <c r="CC976" s="3" t="str">
        <f t="shared" si="237"/>
        <v/>
      </c>
      <c r="CD976" s="3" t="str">
        <f t="shared" si="236"/>
        <v/>
      </c>
      <c r="CE976" s="3" t="str">
        <f t="shared" si="236"/>
        <v/>
      </c>
      <c r="CF976" s="3" t="str">
        <f t="shared" si="236"/>
        <v/>
      </c>
      <c r="CG976" s="3" t="str">
        <f t="shared" si="236"/>
        <v/>
      </c>
      <c r="CH976" s="3" t="str">
        <f t="shared" si="236"/>
        <v/>
      </c>
      <c r="CI976" s="3" t="str">
        <f t="shared" si="236"/>
        <v/>
      </c>
      <c r="CJ976" s="3" t="str">
        <f t="shared" si="236"/>
        <v/>
      </c>
      <c r="CK976" s="3" t="str">
        <f t="shared" si="234"/>
        <v/>
      </c>
      <c r="CL976" s="3" t="str">
        <f t="shared" si="234"/>
        <v/>
      </c>
      <c r="CM976" s="3" t="str">
        <f t="shared" si="234"/>
        <v/>
      </c>
      <c r="CN976" s="3" t="str">
        <f t="shared" si="234"/>
        <v/>
      </c>
      <c r="CO976" s="3" t="str">
        <f t="shared" si="234"/>
        <v/>
      </c>
      <c r="CP976" s="3" t="str">
        <f t="shared" si="234"/>
        <v/>
      </c>
      <c r="CQ976" s="3" t="str">
        <f t="shared" si="232"/>
        <v/>
      </c>
      <c r="CR976" s="3" t="str">
        <f t="shared" si="232"/>
        <v/>
      </c>
      <c r="CS976" s="3" t="str">
        <f t="shared" si="230"/>
        <v/>
      </c>
      <c r="CT976" s="3" t="str">
        <f t="shared" si="230"/>
        <v/>
      </c>
      <c r="CU976" s="3" t="str">
        <f t="shared" si="230"/>
        <v/>
      </c>
      <c r="CV976" s="3" t="str">
        <f t="shared" si="230"/>
        <v/>
      </c>
      <c r="CW976" s="3" t="str">
        <f t="shared" si="230"/>
        <v/>
      </c>
      <c r="CX976" s="3" t="str">
        <f t="shared" si="230"/>
        <v/>
      </c>
      <c r="CY976" s="3" t="str">
        <f t="shared" si="230"/>
        <v/>
      </c>
      <c r="CZ976" s="3" t="str">
        <f t="shared" si="230"/>
        <v/>
      </c>
      <c r="DA976" s="3" t="str">
        <f t="shared" si="230"/>
        <v/>
      </c>
      <c r="DB976" s="3" t="str">
        <f t="shared" si="230"/>
        <v/>
      </c>
      <c r="DC976" s="3" t="str">
        <f t="shared" si="230"/>
        <v/>
      </c>
      <c r="DD976" s="3" t="str">
        <f t="shared" si="230"/>
        <v/>
      </c>
      <c r="DE976" s="3" t="str">
        <f t="shared" si="230"/>
        <v/>
      </c>
      <c r="DF976" s="3" t="str">
        <f t="shared" si="230"/>
        <v/>
      </c>
      <c r="DG976" s="3" t="str">
        <f t="shared" si="230"/>
        <v/>
      </c>
      <c r="DH976" s="3" t="str">
        <f t="shared" si="230"/>
        <v/>
      </c>
      <c r="DI976" s="3" t="str">
        <f t="shared" si="241"/>
        <v/>
      </c>
      <c r="DJ976" s="3" t="str">
        <f t="shared" si="241"/>
        <v/>
      </c>
      <c r="DK976" s="3" t="str">
        <f t="shared" si="241"/>
        <v/>
      </c>
      <c r="DL976" s="3" t="str">
        <f t="shared" si="241"/>
        <v/>
      </c>
      <c r="DM976" s="3" t="str">
        <f t="shared" si="241"/>
        <v/>
      </c>
      <c r="DN976" s="3" t="str">
        <f t="shared" si="240"/>
        <v/>
      </c>
      <c r="DO976" s="3" t="str">
        <f t="shared" si="240"/>
        <v/>
      </c>
      <c r="DP976" s="3" t="str">
        <f t="shared" si="240"/>
        <v/>
      </c>
      <c r="DQ976" s="3" t="str">
        <f t="shared" si="229"/>
        <v/>
      </c>
      <c r="DR976" s="3" t="str">
        <f t="shared" si="229"/>
        <v/>
      </c>
      <c r="DS976" s="3" t="str">
        <f t="shared" si="229"/>
        <v/>
      </c>
      <c r="DT976" s="3" t="str">
        <f t="shared" si="229"/>
        <v/>
      </c>
      <c r="DU976" s="3" t="str">
        <f t="shared" si="229"/>
        <v/>
      </c>
      <c r="DV976" s="3" t="str">
        <f t="shared" si="229"/>
        <v/>
      </c>
    </row>
    <row r="977" spans="1:126" ht="75">
      <c r="A977" t="s">
        <v>115</v>
      </c>
      <c r="B977">
        <v>2018</v>
      </c>
      <c r="C977" t="s">
        <v>114</v>
      </c>
      <c r="D977">
        <v>106990</v>
      </c>
      <c r="E977" s="31">
        <v>1318217750191</v>
      </c>
      <c r="F977" t="s">
        <v>1224</v>
      </c>
      <c r="G977">
        <v>325212</v>
      </c>
      <c r="H977" t="s">
        <v>237</v>
      </c>
      <c r="I977" t="s">
        <v>1225</v>
      </c>
      <c r="J977" t="s">
        <v>833</v>
      </c>
      <c r="K977" t="s">
        <v>148</v>
      </c>
      <c r="L977">
        <v>77017</v>
      </c>
      <c r="M977" s="3" t="str">
        <f t="shared" si="239"/>
        <v>90. IMPORT THE CHEMICAL, 91. ON-SITE USE OF THE CHEMICAL, 95. USED AS A REACTANT, 96. P101  FEEDSTOCKS, 97. P102  RAW MATERIALS</v>
      </c>
      <c r="N977" s="3" t="s">
        <v>66</v>
      </c>
      <c r="O977" s="3" t="s">
        <v>1437</v>
      </c>
      <c r="P977">
        <v>8874</v>
      </c>
      <c r="Q977">
        <v>5268</v>
      </c>
      <c r="R977">
        <v>14142</v>
      </c>
      <c r="S977" s="3" t="s">
        <v>1405</v>
      </c>
      <c r="T977" s="3" t="s">
        <v>1407</v>
      </c>
      <c r="U977" s="3" t="s">
        <v>1407</v>
      </c>
      <c r="V977" s="3" t="s">
        <v>1405</v>
      </c>
      <c r="W977" s="3" t="s">
        <v>1405</v>
      </c>
      <c r="X977" s="3" t="s">
        <v>1405</v>
      </c>
      <c r="Y977" s="3" t="s">
        <v>1407</v>
      </c>
      <c r="Z977" s="3" t="s">
        <v>1407</v>
      </c>
      <c r="AA977" s="3" t="s">
        <v>1407</v>
      </c>
      <c r="AB977" s="3" t="s">
        <v>1405</v>
      </c>
      <c r="AC977" s="3" t="s">
        <v>1405</v>
      </c>
      <c r="AD977" s="3" t="s">
        <v>1405</v>
      </c>
      <c r="AE977" s="3" t="s">
        <v>1405</v>
      </c>
      <c r="AF977" s="3" t="s">
        <v>1405</v>
      </c>
      <c r="AG977" s="3" t="s">
        <v>1405</v>
      </c>
      <c r="AH977" s="3" t="s">
        <v>1405</v>
      </c>
      <c r="AI977" s="3" t="s">
        <v>1405</v>
      </c>
      <c r="AJ977" s="3" t="s">
        <v>1405</v>
      </c>
      <c r="AK977" s="3" t="s">
        <v>1405</v>
      </c>
      <c r="AL977" s="3" t="s">
        <v>1405</v>
      </c>
      <c r="AM977" s="3" t="s">
        <v>1405</v>
      </c>
      <c r="AN977" s="3" t="s">
        <v>1405</v>
      </c>
      <c r="AO977" s="3" t="s">
        <v>1405</v>
      </c>
      <c r="AP977" s="3" t="s">
        <v>1405</v>
      </c>
      <c r="AQ977" s="3" t="s">
        <v>1405</v>
      </c>
      <c r="AR977" s="3" t="s">
        <v>1405</v>
      </c>
      <c r="AS977" s="3" t="s">
        <v>1405</v>
      </c>
      <c r="AT977" s="3" t="s">
        <v>1405</v>
      </c>
      <c r="AU977" s="3" t="s">
        <v>1405</v>
      </c>
      <c r="AV977" s="3" t="s">
        <v>1405</v>
      </c>
      <c r="AW977" s="3" t="s">
        <v>1405</v>
      </c>
      <c r="AX977" s="3" t="s">
        <v>1405</v>
      </c>
      <c r="AY977" s="3" t="s">
        <v>1405</v>
      </c>
      <c r="AZ977" s="3" t="s">
        <v>1405</v>
      </c>
      <c r="BA977" s="3" t="s">
        <v>1405</v>
      </c>
      <c r="BB977" s="3" t="s">
        <v>1405</v>
      </c>
      <c r="BC977" s="3" t="s">
        <v>1405</v>
      </c>
      <c r="BD977" s="3" t="s">
        <v>1405</v>
      </c>
      <c r="BE977" s="3" t="s">
        <v>1405</v>
      </c>
      <c r="BF977" s="3" t="s">
        <v>1405</v>
      </c>
      <c r="BG977" s="3" t="s">
        <v>1405</v>
      </c>
      <c r="BH977" s="3" t="s">
        <v>1405</v>
      </c>
      <c r="BI977" s="3" t="s">
        <v>1405</v>
      </c>
      <c r="BJ977" s="3" t="s">
        <v>1405</v>
      </c>
      <c r="BK977" s="3" t="s">
        <v>1405</v>
      </c>
      <c r="BL977" s="3" t="s">
        <v>1405</v>
      </c>
      <c r="BM977" s="3" t="s">
        <v>1405</v>
      </c>
      <c r="BN977" s="3" t="s">
        <v>1405</v>
      </c>
      <c r="BO977" s="3" t="s">
        <v>1405</v>
      </c>
      <c r="BP977" s="3" t="s">
        <v>1405</v>
      </c>
      <c r="BQ977" s="3" t="s">
        <v>1405</v>
      </c>
      <c r="BR977" s="3" t="s">
        <v>1405</v>
      </c>
      <c r="BS977" s="3" t="s">
        <v>1405</v>
      </c>
      <c r="BT977" s="3" t="s">
        <v>1405</v>
      </c>
      <c r="BU977" s="3" t="str">
        <f t="shared" si="237"/>
        <v/>
      </c>
      <c r="BV977" s="3" t="str">
        <f t="shared" si="237"/>
        <v>90. IMPORT THE CHEMICAL</v>
      </c>
      <c r="BW977" s="3" t="str">
        <f t="shared" si="237"/>
        <v>91. ON-SITE USE OF THE CHEMICAL</v>
      </c>
      <c r="BX977" s="3" t="str">
        <f t="shared" si="237"/>
        <v/>
      </c>
      <c r="BY977" s="3" t="str">
        <f t="shared" si="237"/>
        <v/>
      </c>
      <c r="BZ977" s="3" t="str">
        <f t="shared" si="237"/>
        <v/>
      </c>
      <c r="CA977" s="3" t="str">
        <f t="shared" si="237"/>
        <v>95. USED AS A REACTANT</v>
      </c>
      <c r="CB977" s="3" t="str">
        <f t="shared" si="237"/>
        <v>96. P101  FEEDSTOCKS</v>
      </c>
      <c r="CC977" s="3" t="str">
        <f t="shared" si="237"/>
        <v>97. P102  RAW MATERIALS</v>
      </c>
      <c r="CD977" s="3" t="str">
        <f t="shared" si="236"/>
        <v/>
      </c>
      <c r="CE977" s="3" t="str">
        <f t="shared" si="236"/>
        <v/>
      </c>
      <c r="CF977" s="3" t="str">
        <f t="shared" si="236"/>
        <v/>
      </c>
      <c r="CG977" s="3" t="str">
        <f t="shared" si="236"/>
        <v/>
      </c>
      <c r="CH977" s="3" t="str">
        <f t="shared" si="236"/>
        <v/>
      </c>
      <c r="CI977" s="3" t="str">
        <f t="shared" si="236"/>
        <v/>
      </c>
      <c r="CJ977" s="3" t="str">
        <f t="shared" si="236"/>
        <v/>
      </c>
      <c r="CK977" s="3" t="str">
        <f t="shared" si="234"/>
        <v/>
      </c>
      <c r="CL977" s="3" t="str">
        <f t="shared" si="234"/>
        <v/>
      </c>
      <c r="CM977" s="3" t="str">
        <f t="shared" si="234"/>
        <v/>
      </c>
      <c r="CN977" s="3" t="str">
        <f t="shared" si="234"/>
        <v/>
      </c>
      <c r="CO977" s="3" t="str">
        <f t="shared" si="234"/>
        <v/>
      </c>
      <c r="CP977" s="3" t="str">
        <f t="shared" si="234"/>
        <v/>
      </c>
      <c r="CQ977" s="3" t="str">
        <f t="shared" si="232"/>
        <v/>
      </c>
      <c r="CR977" s="3" t="str">
        <f t="shared" si="232"/>
        <v/>
      </c>
      <c r="CS977" s="3" t="str">
        <f t="shared" si="230"/>
        <v/>
      </c>
      <c r="CT977" s="3" t="str">
        <f t="shared" si="230"/>
        <v/>
      </c>
      <c r="CU977" s="3" t="str">
        <f t="shared" si="230"/>
        <v/>
      </c>
      <c r="CV977" s="3" t="str">
        <f t="shared" si="230"/>
        <v/>
      </c>
      <c r="CW977" s="3" t="str">
        <f t="shared" si="230"/>
        <v/>
      </c>
      <c r="CX977" s="3" t="str">
        <f t="shared" si="230"/>
        <v/>
      </c>
      <c r="CY977" s="3" t="str">
        <f t="shared" si="230"/>
        <v/>
      </c>
      <c r="CZ977" s="3" t="str">
        <f t="shared" si="230"/>
        <v/>
      </c>
      <c r="DA977" s="3" t="str">
        <f t="shared" si="230"/>
        <v/>
      </c>
      <c r="DB977" s="3" t="str">
        <f t="shared" si="230"/>
        <v/>
      </c>
      <c r="DC977" s="3" t="str">
        <f t="shared" si="230"/>
        <v/>
      </c>
      <c r="DD977" s="3" t="str">
        <f t="shared" si="230"/>
        <v/>
      </c>
      <c r="DE977" s="3" t="str">
        <f t="shared" si="230"/>
        <v/>
      </c>
      <c r="DF977" s="3" t="str">
        <f t="shared" si="230"/>
        <v/>
      </c>
      <c r="DG977" s="3" t="str">
        <f t="shared" si="230"/>
        <v/>
      </c>
      <c r="DH977" s="3" t="str">
        <f t="shared" si="230"/>
        <v/>
      </c>
      <c r="DI977" s="3" t="str">
        <f t="shared" si="241"/>
        <v/>
      </c>
      <c r="DJ977" s="3" t="str">
        <f t="shared" si="241"/>
        <v/>
      </c>
      <c r="DK977" s="3" t="str">
        <f t="shared" si="241"/>
        <v/>
      </c>
      <c r="DL977" s="3" t="str">
        <f t="shared" si="241"/>
        <v/>
      </c>
      <c r="DM977" s="3" t="str">
        <f t="shared" si="241"/>
        <v/>
      </c>
      <c r="DN977" s="3" t="str">
        <f t="shared" si="240"/>
        <v/>
      </c>
      <c r="DO977" s="3" t="str">
        <f t="shared" si="240"/>
        <v/>
      </c>
      <c r="DP977" s="3" t="str">
        <f t="shared" si="240"/>
        <v/>
      </c>
      <c r="DQ977" s="3" t="str">
        <f t="shared" si="229"/>
        <v/>
      </c>
      <c r="DR977" s="3" t="str">
        <f t="shared" si="229"/>
        <v/>
      </c>
      <c r="DS977" s="3" t="str">
        <f t="shared" si="229"/>
        <v/>
      </c>
      <c r="DT977" s="3" t="str">
        <f t="shared" si="229"/>
        <v/>
      </c>
      <c r="DU977" s="3" t="str">
        <f t="shared" si="229"/>
        <v/>
      </c>
      <c r="DV977" s="3" t="str">
        <f t="shared" si="229"/>
        <v/>
      </c>
    </row>
    <row r="978" spans="1:126" ht="75">
      <c r="A978" t="s">
        <v>115</v>
      </c>
      <c r="B978">
        <v>2019</v>
      </c>
      <c r="C978" t="s">
        <v>114</v>
      </c>
      <c r="D978">
        <v>106990</v>
      </c>
      <c r="E978" s="31">
        <v>1319218473205</v>
      </c>
      <c r="F978" t="s">
        <v>1224</v>
      </c>
      <c r="G978">
        <v>325212</v>
      </c>
      <c r="H978" t="s">
        <v>237</v>
      </c>
      <c r="I978" t="s">
        <v>1225</v>
      </c>
      <c r="J978" t="s">
        <v>833</v>
      </c>
      <c r="K978" t="s">
        <v>148</v>
      </c>
      <c r="L978">
        <v>77017</v>
      </c>
      <c r="M978" s="3" t="str">
        <f t="shared" si="239"/>
        <v>90. IMPORT THE CHEMICAL, 91. ON-SITE USE OF THE CHEMICAL, 95. USED AS A REACTANT, 96. P101  FEEDSTOCKS, 97. P102  RAW MATERIALS</v>
      </c>
      <c r="N978" s="3" t="s">
        <v>66</v>
      </c>
      <c r="O978" s="3" t="s">
        <v>1437</v>
      </c>
      <c r="P978">
        <v>10269</v>
      </c>
      <c r="Q978">
        <v>4122</v>
      </c>
      <c r="R978">
        <v>14391</v>
      </c>
      <c r="S978" s="3" t="s">
        <v>1405</v>
      </c>
      <c r="T978" s="3" t="s">
        <v>1407</v>
      </c>
      <c r="U978" s="3" t="s">
        <v>1407</v>
      </c>
      <c r="V978" s="3" t="s">
        <v>1405</v>
      </c>
      <c r="W978" s="3" t="s">
        <v>1405</v>
      </c>
      <c r="X978" s="3" t="s">
        <v>1405</v>
      </c>
      <c r="Y978" s="3" t="s">
        <v>1407</v>
      </c>
      <c r="Z978" s="3" t="s">
        <v>1407</v>
      </c>
      <c r="AA978" s="3" t="s">
        <v>1407</v>
      </c>
      <c r="AB978" s="3" t="s">
        <v>1405</v>
      </c>
      <c r="AC978" s="3" t="s">
        <v>1405</v>
      </c>
      <c r="AD978" s="3" t="s">
        <v>1405</v>
      </c>
      <c r="AE978" s="3" t="s">
        <v>1405</v>
      </c>
      <c r="AF978" s="3" t="s">
        <v>1405</v>
      </c>
      <c r="AG978" s="3" t="s">
        <v>1405</v>
      </c>
      <c r="AH978" s="3" t="s">
        <v>1405</v>
      </c>
      <c r="AI978" s="3" t="s">
        <v>1405</v>
      </c>
      <c r="AJ978" s="3" t="s">
        <v>1405</v>
      </c>
      <c r="AK978" s="3" t="s">
        <v>1405</v>
      </c>
      <c r="AL978" s="3" t="s">
        <v>1405</v>
      </c>
      <c r="AM978" s="3" t="s">
        <v>1405</v>
      </c>
      <c r="AN978" s="3" t="s">
        <v>1405</v>
      </c>
      <c r="AO978" s="3" t="s">
        <v>1405</v>
      </c>
      <c r="AP978" s="3" t="s">
        <v>1405</v>
      </c>
      <c r="AQ978" s="3" t="s">
        <v>1405</v>
      </c>
      <c r="AR978" s="3" t="s">
        <v>1405</v>
      </c>
      <c r="AS978" s="3" t="s">
        <v>1405</v>
      </c>
      <c r="AT978" s="3" t="s">
        <v>1405</v>
      </c>
      <c r="AU978" s="3" t="s">
        <v>1405</v>
      </c>
      <c r="AV978" s="3" t="s">
        <v>1405</v>
      </c>
      <c r="AW978" s="3" t="s">
        <v>1405</v>
      </c>
      <c r="AX978" s="3" t="s">
        <v>1405</v>
      </c>
      <c r="AY978" s="3" t="s">
        <v>1405</v>
      </c>
      <c r="AZ978" s="3" t="s">
        <v>1405</v>
      </c>
      <c r="BA978" s="3" t="s">
        <v>1405</v>
      </c>
      <c r="BB978" s="3" t="s">
        <v>1405</v>
      </c>
      <c r="BC978" s="3" t="s">
        <v>1405</v>
      </c>
      <c r="BD978" s="3" t="s">
        <v>1405</v>
      </c>
      <c r="BE978" s="3" t="s">
        <v>1405</v>
      </c>
      <c r="BF978" s="3" t="s">
        <v>1405</v>
      </c>
      <c r="BG978" s="3" t="s">
        <v>1405</v>
      </c>
      <c r="BH978" s="3" t="s">
        <v>1405</v>
      </c>
      <c r="BI978" s="3" t="s">
        <v>1405</v>
      </c>
      <c r="BJ978" s="3" t="s">
        <v>1405</v>
      </c>
      <c r="BK978" s="3" t="s">
        <v>1405</v>
      </c>
      <c r="BL978" s="3" t="s">
        <v>1405</v>
      </c>
      <c r="BM978" s="3" t="s">
        <v>1405</v>
      </c>
      <c r="BN978" s="3" t="s">
        <v>1405</v>
      </c>
      <c r="BO978" s="3" t="s">
        <v>1405</v>
      </c>
      <c r="BP978" s="3" t="s">
        <v>1405</v>
      </c>
      <c r="BQ978" s="3" t="s">
        <v>1405</v>
      </c>
      <c r="BR978" s="3" t="s">
        <v>1405</v>
      </c>
      <c r="BS978" s="3" t="s">
        <v>1405</v>
      </c>
      <c r="BT978" s="3" t="s">
        <v>1405</v>
      </c>
      <c r="BU978" s="3" t="str">
        <f t="shared" si="237"/>
        <v/>
      </c>
      <c r="BV978" s="3" t="str">
        <f t="shared" si="237"/>
        <v>90. IMPORT THE CHEMICAL</v>
      </c>
      <c r="BW978" s="3" t="str">
        <f t="shared" si="237"/>
        <v>91. ON-SITE USE OF THE CHEMICAL</v>
      </c>
      <c r="BX978" s="3" t="str">
        <f t="shared" si="237"/>
        <v/>
      </c>
      <c r="BY978" s="3" t="str">
        <f t="shared" si="237"/>
        <v/>
      </c>
      <c r="BZ978" s="3" t="str">
        <f t="shared" si="237"/>
        <v/>
      </c>
      <c r="CA978" s="3" t="str">
        <f t="shared" si="237"/>
        <v>95. USED AS A REACTANT</v>
      </c>
      <c r="CB978" s="3" t="str">
        <f t="shared" si="237"/>
        <v>96. P101  FEEDSTOCKS</v>
      </c>
      <c r="CC978" s="3" t="str">
        <f t="shared" si="237"/>
        <v>97. P102  RAW MATERIALS</v>
      </c>
      <c r="CD978" s="3" t="str">
        <f t="shared" si="236"/>
        <v/>
      </c>
      <c r="CE978" s="3" t="str">
        <f t="shared" si="236"/>
        <v/>
      </c>
      <c r="CF978" s="3" t="str">
        <f t="shared" si="236"/>
        <v/>
      </c>
      <c r="CG978" s="3" t="str">
        <f t="shared" si="236"/>
        <v/>
      </c>
      <c r="CH978" s="3" t="str">
        <f t="shared" si="236"/>
        <v/>
      </c>
      <c r="CI978" s="3" t="str">
        <f t="shared" si="236"/>
        <v/>
      </c>
      <c r="CJ978" s="3" t="str">
        <f t="shared" si="236"/>
        <v/>
      </c>
      <c r="CK978" s="3" t="str">
        <f t="shared" si="234"/>
        <v/>
      </c>
      <c r="CL978" s="3" t="str">
        <f t="shared" si="234"/>
        <v/>
      </c>
      <c r="CM978" s="3" t="str">
        <f t="shared" si="234"/>
        <v/>
      </c>
      <c r="CN978" s="3" t="str">
        <f t="shared" si="234"/>
        <v/>
      </c>
      <c r="CO978" s="3" t="str">
        <f t="shared" si="234"/>
        <v/>
      </c>
      <c r="CP978" s="3" t="str">
        <f t="shared" si="234"/>
        <v/>
      </c>
      <c r="CQ978" s="3" t="str">
        <f t="shared" si="232"/>
        <v/>
      </c>
      <c r="CR978" s="3" t="str">
        <f t="shared" si="232"/>
        <v/>
      </c>
      <c r="CS978" s="3" t="str">
        <f t="shared" si="230"/>
        <v/>
      </c>
      <c r="CT978" s="3" t="str">
        <f t="shared" si="230"/>
        <v/>
      </c>
      <c r="CU978" s="3" t="str">
        <f t="shared" si="230"/>
        <v/>
      </c>
      <c r="CV978" s="3" t="str">
        <f t="shared" si="230"/>
        <v/>
      </c>
      <c r="CW978" s="3" t="str">
        <f t="shared" si="230"/>
        <v/>
      </c>
      <c r="CX978" s="3" t="str">
        <f t="shared" si="230"/>
        <v/>
      </c>
      <c r="CY978" s="3" t="str">
        <f t="shared" si="230"/>
        <v/>
      </c>
      <c r="CZ978" s="3" t="str">
        <f t="shared" si="230"/>
        <v/>
      </c>
      <c r="DA978" s="3" t="str">
        <f t="shared" si="230"/>
        <v/>
      </c>
      <c r="DB978" s="3" t="str">
        <f t="shared" si="230"/>
        <v/>
      </c>
      <c r="DC978" s="3" t="str">
        <f t="shared" si="230"/>
        <v/>
      </c>
      <c r="DD978" s="3" t="str">
        <f t="shared" si="230"/>
        <v/>
      </c>
      <c r="DE978" s="3" t="str">
        <f t="shared" si="230"/>
        <v/>
      </c>
      <c r="DF978" s="3" t="str">
        <f t="shared" si="230"/>
        <v/>
      </c>
      <c r="DG978" s="3" t="str">
        <f t="shared" si="230"/>
        <v/>
      </c>
      <c r="DH978" s="3" t="str">
        <f t="shared" si="230"/>
        <v/>
      </c>
      <c r="DI978" s="3" t="str">
        <f t="shared" si="241"/>
        <v/>
      </c>
      <c r="DJ978" s="3" t="str">
        <f t="shared" si="241"/>
        <v/>
      </c>
      <c r="DK978" s="3" t="str">
        <f t="shared" si="241"/>
        <v/>
      </c>
      <c r="DL978" s="3" t="str">
        <f t="shared" si="241"/>
        <v/>
      </c>
      <c r="DM978" s="3" t="str">
        <f t="shared" si="241"/>
        <v/>
      </c>
      <c r="DN978" s="3" t="str">
        <f t="shared" si="240"/>
        <v/>
      </c>
      <c r="DO978" s="3" t="str">
        <f t="shared" si="240"/>
        <v/>
      </c>
      <c r="DP978" s="3" t="str">
        <f t="shared" si="240"/>
        <v/>
      </c>
      <c r="DQ978" s="3" t="str">
        <f t="shared" si="229"/>
        <v/>
      </c>
      <c r="DR978" s="3" t="str">
        <f t="shared" si="229"/>
        <v/>
      </c>
      <c r="DS978" s="3" t="str">
        <f t="shared" si="229"/>
        <v/>
      </c>
      <c r="DT978" s="3" t="str">
        <f t="shared" si="229"/>
        <v/>
      </c>
      <c r="DU978" s="3" t="str">
        <f t="shared" si="229"/>
        <v/>
      </c>
      <c r="DV978" s="3" t="str">
        <f t="shared" si="229"/>
        <v/>
      </c>
    </row>
    <row r="979" spans="1:126" ht="135">
      <c r="A979" t="s">
        <v>115</v>
      </c>
      <c r="B979">
        <v>2020</v>
      </c>
      <c r="C979" t="s">
        <v>114</v>
      </c>
      <c r="D979">
        <v>106990</v>
      </c>
      <c r="E979" s="31">
        <v>1320219258035</v>
      </c>
      <c r="F979" t="s">
        <v>1224</v>
      </c>
      <c r="G979">
        <v>325212</v>
      </c>
      <c r="H979" t="s">
        <v>237</v>
      </c>
      <c r="I979" t="s">
        <v>1225</v>
      </c>
      <c r="J979" t="s">
        <v>833</v>
      </c>
      <c r="K979" t="s">
        <v>148</v>
      </c>
      <c r="L979">
        <v>77017</v>
      </c>
      <c r="M979" s="3" t="str">
        <f t="shared" si="239"/>
        <v>89. PRODUCE THE CHEMICAL, 91. ON-SITE USE OF THE CHEMICAL, 92. SALE OR DISTRIBUTION OF THE CHEMICAL, 93. AS A BYPRODUCT, 94. AS A MANUFACTURED IMPURITY, 95. USED AS A REACTANT, 97. P102  RAW MATERIALS, 116. AS A PROCESS IMPURITY, 133. ANCILLARY OR OTHER USE, 139. Z306  WASTE TREATMENT, 142. Z399  OTHER</v>
      </c>
      <c r="N979" s="3" t="s">
        <v>66</v>
      </c>
      <c r="O979" s="3" t="s">
        <v>1437</v>
      </c>
      <c r="P979">
        <v>13984</v>
      </c>
      <c r="Q979">
        <v>3654</v>
      </c>
      <c r="R979">
        <v>17638</v>
      </c>
      <c r="S979" s="3" t="s">
        <v>1407</v>
      </c>
      <c r="T979" s="3" t="s">
        <v>1405</v>
      </c>
      <c r="U979" s="3" t="s">
        <v>1407</v>
      </c>
      <c r="V979" s="3" t="s">
        <v>1407</v>
      </c>
      <c r="W979" s="3" t="s">
        <v>1407</v>
      </c>
      <c r="X979" s="3" t="s">
        <v>1407</v>
      </c>
      <c r="Y979" s="3" t="s">
        <v>1407</v>
      </c>
      <c r="Z979" s="3" t="s">
        <v>1405</v>
      </c>
      <c r="AA979" s="3" t="s">
        <v>1407</v>
      </c>
      <c r="AB979" s="3" t="s">
        <v>1405</v>
      </c>
      <c r="AC979" s="3" t="s">
        <v>1405</v>
      </c>
      <c r="AD979" s="3" t="s">
        <v>1405</v>
      </c>
      <c r="AE979" s="3" t="s">
        <v>1405</v>
      </c>
      <c r="AF979" s="3" t="s">
        <v>1405</v>
      </c>
      <c r="AG979" s="3" t="s">
        <v>1405</v>
      </c>
      <c r="AH979" s="3" t="s">
        <v>1405</v>
      </c>
      <c r="AI979" s="3" t="s">
        <v>1405</v>
      </c>
      <c r="AJ979" s="3" t="s">
        <v>1405</v>
      </c>
      <c r="AK979" s="3" t="s">
        <v>1405</v>
      </c>
      <c r="AL979" s="3" t="s">
        <v>1405</v>
      </c>
      <c r="AM979" s="3" t="s">
        <v>1405</v>
      </c>
      <c r="AN979" s="3" t="s">
        <v>1405</v>
      </c>
      <c r="AO979" s="3" t="s">
        <v>1405</v>
      </c>
      <c r="AP979" s="3" t="s">
        <v>1405</v>
      </c>
      <c r="AQ979" s="3" t="s">
        <v>1405</v>
      </c>
      <c r="AR979" s="3" t="s">
        <v>1405</v>
      </c>
      <c r="AS979" s="3" t="s">
        <v>1405</v>
      </c>
      <c r="AT979" s="3" t="s">
        <v>1407</v>
      </c>
      <c r="AU979" s="3" t="s">
        <v>1405</v>
      </c>
      <c r="AV979" s="3" t="s">
        <v>1405</v>
      </c>
      <c r="AW979" s="3" t="s">
        <v>1405</v>
      </c>
      <c r="AX979" s="3" t="s">
        <v>1405</v>
      </c>
      <c r="AY979" s="3" t="s">
        <v>1405</v>
      </c>
      <c r="AZ979" s="3" t="s">
        <v>1405</v>
      </c>
      <c r="BA979" s="3" t="s">
        <v>1405</v>
      </c>
      <c r="BB979" s="3" t="s">
        <v>1405</v>
      </c>
      <c r="BC979" s="3" t="s">
        <v>1405</v>
      </c>
      <c r="BD979" s="3" t="s">
        <v>1405</v>
      </c>
      <c r="BE979" s="3" t="s">
        <v>1405</v>
      </c>
      <c r="BF979" s="3" t="s">
        <v>1405</v>
      </c>
      <c r="BG979" s="3" t="s">
        <v>1405</v>
      </c>
      <c r="BH979" s="3" t="s">
        <v>1405</v>
      </c>
      <c r="BI979" s="3" t="s">
        <v>1405</v>
      </c>
      <c r="BJ979" s="3" t="s">
        <v>1405</v>
      </c>
      <c r="BK979" s="3" t="s">
        <v>1407</v>
      </c>
      <c r="BL979" s="3" t="s">
        <v>1405</v>
      </c>
      <c r="BM979" s="3" t="s">
        <v>1405</v>
      </c>
      <c r="BN979" s="3" t="s">
        <v>1405</v>
      </c>
      <c r="BO979" s="3" t="s">
        <v>1405</v>
      </c>
      <c r="BP979" s="3" t="s">
        <v>1405</v>
      </c>
      <c r="BQ979" s="3" t="s">
        <v>1407</v>
      </c>
      <c r="BR979" s="3" t="s">
        <v>1405</v>
      </c>
      <c r="BS979" s="3" t="s">
        <v>1405</v>
      </c>
      <c r="BT979" s="3" t="s">
        <v>1407</v>
      </c>
      <c r="BU979" s="3" t="str">
        <f t="shared" si="237"/>
        <v>89. PRODUCE THE CHEMICAL</v>
      </c>
      <c r="BV979" s="3" t="str">
        <f t="shared" si="237"/>
        <v/>
      </c>
      <c r="BW979" s="3" t="str">
        <f t="shared" si="237"/>
        <v>91. ON-SITE USE OF THE CHEMICAL</v>
      </c>
      <c r="BX979" s="3" t="str">
        <f t="shared" si="237"/>
        <v>92. SALE OR DISTRIBUTION OF THE CHEMICAL</v>
      </c>
      <c r="BY979" s="3" t="str">
        <f t="shared" si="237"/>
        <v>93. AS A BYPRODUCT</v>
      </c>
      <c r="BZ979" s="3" t="str">
        <f t="shared" si="237"/>
        <v>94. AS A MANUFACTURED IMPURITY</v>
      </c>
      <c r="CA979" s="3" t="str">
        <f t="shared" si="237"/>
        <v>95. USED AS A REACTANT</v>
      </c>
      <c r="CB979" s="3" t="str">
        <f t="shared" si="237"/>
        <v/>
      </c>
      <c r="CC979" s="3" t="str">
        <f t="shared" si="237"/>
        <v>97. P102  RAW MATERIALS</v>
      </c>
      <c r="CD979" s="3" t="str">
        <f t="shared" si="236"/>
        <v/>
      </c>
      <c r="CE979" s="3" t="str">
        <f t="shared" si="236"/>
        <v/>
      </c>
      <c r="CF979" s="3" t="str">
        <f t="shared" si="236"/>
        <v/>
      </c>
      <c r="CG979" s="3" t="str">
        <f t="shared" si="236"/>
        <v/>
      </c>
      <c r="CH979" s="3" t="str">
        <f t="shared" si="236"/>
        <v/>
      </c>
      <c r="CI979" s="3" t="str">
        <f t="shared" si="236"/>
        <v/>
      </c>
      <c r="CJ979" s="3" t="str">
        <f t="shared" si="236"/>
        <v/>
      </c>
      <c r="CK979" s="3" t="str">
        <f t="shared" si="234"/>
        <v/>
      </c>
      <c r="CL979" s="3" t="str">
        <f t="shared" si="234"/>
        <v/>
      </c>
      <c r="CM979" s="3" t="str">
        <f t="shared" si="234"/>
        <v/>
      </c>
      <c r="CN979" s="3" t="str">
        <f t="shared" ref="CN979:CY1010" si="242">IF(AL979="Yes", CN$1,"")</f>
        <v/>
      </c>
      <c r="CO979" s="3" t="str">
        <f t="shared" si="242"/>
        <v/>
      </c>
      <c r="CP979" s="3" t="str">
        <f t="shared" si="242"/>
        <v/>
      </c>
      <c r="CQ979" s="3" t="str">
        <f t="shared" si="232"/>
        <v/>
      </c>
      <c r="CR979" s="3" t="str">
        <f t="shared" si="232"/>
        <v/>
      </c>
      <c r="CS979" s="3" t="str">
        <f t="shared" si="230"/>
        <v/>
      </c>
      <c r="CT979" s="3" t="str">
        <f t="shared" si="230"/>
        <v/>
      </c>
      <c r="CU979" s="3" t="str">
        <f t="shared" si="230"/>
        <v/>
      </c>
      <c r="CV979" s="3" t="str">
        <f t="shared" si="230"/>
        <v>116. AS A PROCESS IMPURITY</v>
      </c>
      <c r="CW979" s="3" t="str">
        <f t="shared" si="230"/>
        <v/>
      </c>
      <c r="CX979" s="3" t="str">
        <f t="shared" si="230"/>
        <v/>
      </c>
      <c r="CY979" s="3" t="str">
        <f t="shared" si="230"/>
        <v/>
      </c>
      <c r="CZ979" s="3" t="str">
        <f t="shared" si="230"/>
        <v/>
      </c>
      <c r="DA979" s="3" t="str">
        <f t="shared" si="230"/>
        <v/>
      </c>
      <c r="DB979" s="3" t="str">
        <f t="shared" si="230"/>
        <v/>
      </c>
      <c r="DC979" s="3" t="str">
        <f t="shared" si="230"/>
        <v/>
      </c>
      <c r="DD979" s="3" t="str">
        <f t="shared" si="230"/>
        <v/>
      </c>
      <c r="DE979" s="3" t="str">
        <f t="shared" si="230"/>
        <v/>
      </c>
      <c r="DF979" s="3" t="str">
        <f t="shared" si="230"/>
        <v/>
      </c>
      <c r="DG979" s="3" t="str">
        <f t="shared" si="230"/>
        <v/>
      </c>
      <c r="DH979" s="3" t="str">
        <f t="shared" si="230"/>
        <v/>
      </c>
      <c r="DI979" s="3" t="str">
        <f t="shared" si="241"/>
        <v/>
      </c>
      <c r="DJ979" s="3" t="str">
        <f t="shared" si="241"/>
        <v/>
      </c>
      <c r="DK979" s="3" t="str">
        <f t="shared" si="241"/>
        <v/>
      </c>
      <c r="DL979" s="3" t="str">
        <f t="shared" si="241"/>
        <v/>
      </c>
      <c r="DM979" s="3" t="str">
        <f t="shared" si="241"/>
        <v>133. ANCILLARY OR OTHER USE</v>
      </c>
      <c r="DN979" s="3" t="str">
        <f t="shared" si="240"/>
        <v/>
      </c>
      <c r="DO979" s="3" t="str">
        <f t="shared" si="240"/>
        <v/>
      </c>
      <c r="DP979" s="3" t="str">
        <f t="shared" si="240"/>
        <v/>
      </c>
      <c r="DQ979" s="3" t="str">
        <f t="shared" si="229"/>
        <v/>
      </c>
      <c r="DR979" s="3" t="str">
        <f t="shared" si="229"/>
        <v/>
      </c>
      <c r="DS979" s="3" t="str">
        <f t="shared" si="229"/>
        <v>139. Z306  WASTE TREATMENT</v>
      </c>
      <c r="DT979" s="3" t="str">
        <f t="shared" si="229"/>
        <v/>
      </c>
      <c r="DU979" s="3" t="str">
        <f t="shared" si="229"/>
        <v/>
      </c>
      <c r="DV979" s="3" t="str">
        <f t="shared" si="229"/>
        <v>142. Z399  OTHER</v>
      </c>
    </row>
    <row r="980" spans="1:126" ht="75">
      <c r="A980" t="s">
        <v>115</v>
      </c>
      <c r="B980">
        <v>2021</v>
      </c>
      <c r="C980" t="s">
        <v>114</v>
      </c>
      <c r="D980">
        <v>106990</v>
      </c>
      <c r="E980" s="31">
        <v>1321220376115</v>
      </c>
      <c r="F980" t="s">
        <v>1224</v>
      </c>
      <c r="G980">
        <v>325212</v>
      </c>
      <c r="H980" t="s">
        <v>237</v>
      </c>
      <c r="I980" t="s">
        <v>1225</v>
      </c>
      <c r="J980" t="s">
        <v>833</v>
      </c>
      <c r="K980" t="s">
        <v>148</v>
      </c>
      <c r="L980">
        <v>77017</v>
      </c>
      <c r="M980" s="3" t="str">
        <f t="shared" si="239"/>
        <v>90. IMPORT THE CHEMICAL, 91. ON-SITE USE OF THE CHEMICAL, 95. USED AS A REACTANT, 96. P101  FEEDSTOCKS, 97. P102  RAW MATERIALS</v>
      </c>
      <c r="N980" s="3" t="s">
        <v>66</v>
      </c>
      <c r="O980" s="3" t="s">
        <v>1437</v>
      </c>
      <c r="P980">
        <v>16997</v>
      </c>
      <c r="Q980">
        <v>6395</v>
      </c>
      <c r="R980">
        <v>23392</v>
      </c>
      <c r="S980" s="3" t="s">
        <v>1405</v>
      </c>
      <c r="T980" s="3" t="s">
        <v>1407</v>
      </c>
      <c r="U980" s="3" t="s">
        <v>1407</v>
      </c>
      <c r="V980" s="3" t="s">
        <v>1405</v>
      </c>
      <c r="W980" s="3" t="s">
        <v>1405</v>
      </c>
      <c r="X980" s="3" t="s">
        <v>1405</v>
      </c>
      <c r="Y980" s="3" t="s">
        <v>1407</v>
      </c>
      <c r="Z980" s="3" t="s">
        <v>1407</v>
      </c>
      <c r="AA980" s="3" t="s">
        <v>1407</v>
      </c>
      <c r="AB980" s="3" t="s">
        <v>1405</v>
      </c>
      <c r="AC980" s="3" t="s">
        <v>1405</v>
      </c>
      <c r="AD980" s="3" t="s">
        <v>1405</v>
      </c>
      <c r="AE980" s="3" t="s">
        <v>1405</v>
      </c>
      <c r="AF980" s="3" t="s">
        <v>1405</v>
      </c>
      <c r="AG980" s="3" t="s">
        <v>1405</v>
      </c>
      <c r="AH980" s="3" t="s">
        <v>1405</v>
      </c>
      <c r="AI980" s="3" t="s">
        <v>1405</v>
      </c>
      <c r="AJ980" s="3" t="s">
        <v>1405</v>
      </c>
      <c r="AK980" s="3" t="s">
        <v>1405</v>
      </c>
      <c r="AL980" s="3" t="s">
        <v>1405</v>
      </c>
      <c r="AM980" s="3" t="s">
        <v>1405</v>
      </c>
      <c r="AN980" s="3" t="s">
        <v>1405</v>
      </c>
      <c r="AO980" s="3" t="s">
        <v>1405</v>
      </c>
      <c r="AP980" s="3" t="s">
        <v>1405</v>
      </c>
      <c r="AQ980" s="3" t="s">
        <v>1405</v>
      </c>
      <c r="AR980" s="3" t="s">
        <v>1405</v>
      </c>
      <c r="AS980" s="3" t="s">
        <v>1405</v>
      </c>
      <c r="AT980" s="3" t="s">
        <v>1405</v>
      </c>
      <c r="AU980" s="3" t="s">
        <v>1405</v>
      </c>
      <c r="AV980" s="3" t="s">
        <v>1405</v>
      </c>
      <c r="AW980" s="3" t="s">
        <v>1405</v>
      </c>
      <c r="AX980" s="3" t="s">
        <v>1405</v>
      </c>
      <c r="AY980" s="3" t="s">
        <v>1405</v>
      </c>
      <c r="AZ980" s="3" t="s">
        <v>1405</v>
      </c>
      <c r="BA980" s="3" t="s">
        <v>1405</v>
      </c>
      <c r="BB980" s="3" t="s">
        <v>1405</v>
      </c>
      <c r="BC980" s="3" t="s">
        <v>1405</v>
      </c>
      <c r="BD980" s="3" t="s">
        <v>1405</v>
      </c>
      <c r="BE980" s="3" t="s">
        <v>1405</v>
      </c>
      <c r="BF980" s="3" t="s">
        <v>1405</v>
      </c>
      <c r="BG980" s="3" t="s">
        <v>1405</v>
      </c>
      <c r="BH980" s="3" t="s">
        <v>1405</v>
      </c>
      <c r="BI980" s="3" t="s">
        <v>1405</v>
      </c>
      <c r="BJ980" s="3" t="s">
        <v>1405</v>
      </c>
      <c r="BK980" s="3" t="s">
        <v>1405</v>
      </c>
      <c r="BL980" s="3" t="s">
        <v>1405</v>
      </c>
      <c r="BM980" s="3" t="s">
        <v>1405</v>
      </c>
      <c r="BN980" s="3" t="s">
        <v>1405</v>
      </c>
      <c r="BO980" s="3" t="s">
        <v>1405</v>
      </c>
      <c r="BP980" s="3" t="s">
        <v>1405</v>
      </c>
      <c r="BQ980" s="3" t="s">
        <v>1405</v>
      </c>
      <c r="BR980" s="3" t="s">
        <v>1405</v>
      </c>
      <c r="BS980" s="3" t="s">
        <v>1405</v>
      </c>
      <c r="BT980" s="3" t="s">
        <v>1405</v>
      </c>
      <c r="BU980" s="3" t="str">
        <f t="shared" si="237"/>
        <v/>
      </c>
      <c r="BV980" s="3" t="str">
        <f t="shared" si="237"/>
        <v>90. IMPORT THE CHEMICAL</v>
      </c>
      <c r="BW980" s="3" t="str">
        <f t="shared" si="237"/>
        <v>91. ON-SITE USE OF THE CHEMICAL</v>
      </c>
      <c r="BX980" s="3" t="str">
        <f t="shared" si="237"/>
        <v/>
      </c>
      <c r="BY980" s="3" t="str">
        <f t="shared" si="237"/>
        <v/>
      </c>
      <c r="BZ980" s="3" t="str">
        <f t="shared" si="237"/>
        <v/>
      </c>
      <c r="CA980" s="3" t="str">
        <f t="shared" si="237"/>
        <v>95. USED AS A REACTANT</v>
      </c>
      <c r="CB980" s="3" t="str">
        <f t="shared" si="237"/>
        <v>96. P101  FEEDSTOCKS</v>
      </c>
      <c r="CC980" s="3" t="str">
        <f t="shared" si="237"/>
        <v>97. P102  RAW MATERIALS</v>
      </c>
      <c r="CD980" s="3" t="str">
        <f t="shared" si="236"/>
        <v/>
      </c>
      <c r="CE980" s="3" t="str">
        <f t="shared" si="236"/>
        <v/>
      </c>
      <c r="CF980" s="3" t="str">
        <f t="shared" si="236"/>
        <v/>
      </c>
      <c r="CG980" s="3" t="str">
        <f t="shared" si="236"/>
        <v/>
      </c>
      <c r="CH980" s="3" t="str">
        <f t="shared" si="236"/>
        <v/>
      </c>
      <c r="CI980" s="3" t="str">
        <f t="shared" si="236"/>
        <v/>
      </c>
      <c r="CJ980" s="3" t="str">
        <f t="shared" si="236"/>
        <v/>
      </c>
      <c r="CK980" s="3" t="str">
        <f t="shared" si="236"/>
        <v/>
      </c>
      <c r="CL980" s="3" t="str">
        <f t="shared" si="236"/>
        <v/>
      </c>
      <c r="CM980" s="3" t="str">
        <f t="shared" si="236"/>
        <v/>
      </c>
      <c r="CN980" s="3" t="str">
        <f t="shared" si="242"/>
        <v/>
      </c>
      <c r="CO980" s="3" t="str">
        <f t="shared" si="242"/>
        <v/>
      </c>
      <c r="CP980" s="3" t="str">
        <f t="shared" si="242"/>
        <v/>
      </c>
      <c r="CQ980" s="3" t="str">
        <f t="shared" si="232"/>
        <v/>
      </c>
      <c r="CR980" s="3" t="str">
        <f t="shared" si="232"/>
        <v/>
      </c>
      <c r="CS980" s="3" t="str">
        <f t="shared" si="230"/>
        <v/>
      </c>
      <c r="CT980" s="3" t="str">
        <f t="shared" si="230"/>
        <v/>
      </c>
      <c r="CU980" s="3" t="str">
        <f t="shared" si="230"/>
        <v/>
      </c>
      <c r="CV980" s="3" t="str">
        <f t="shared" si="230"/>
        <v/>
      </c>
      <c r="CW980" s="3" t="str">
        <f t="shared" si="230"/>
        <v/>
      </c>
      <c r="CX980" s="3" t="str">
        <f t="shared" si="230"/>
        <v/>
      </c>
      <c r="CY980" s="3" t="str">
        <f t="shared" si="230"/>
        <v/>
      </c>
      <c r="CZ980" s="3" t="str">
        <f t="shared" si="230"/>
        <v/>
      </c>
      <c r="DA980" s="3" t="str">
        <f t="shared" si="230"/>
        <v/>
      </c>
      <c r="DB980" s="3" t="str">
        <f t="shared" si="230"/>
        <v/>
      </c>
      <c r="DC980" s="3" t="str">
        <f t="shared" si="230"/>
        <v/>
      </c>
      <c r="DD980" s="3" t="str">
        <f t="shared" si="230"/>
        <v/>
      </c>
      <c r="DE980" s="3" t="str">
        <f t="shared" si="230"/>
        <v/>
      </c>
      <c r="DF980" s="3" t="str">
        <f t="shared" si="230"/>
        <v/>
      </c>
      <c r="DG980" s="3" t="str">
        <f t="shared" si="230"/>
        <v/>
      </c>
      <c r="DH980" s="3" t="str">
        <f t="shared" si="230"/>
        <v/>
      </c>
      <c r="DI980" s="3" t="str">
        <f t="shared" si="241"/>
        <v/>
      </c>
      <c r="DJ980" s="3" t="str">
        <f t="shared" si="241"/>
        <v/>
      </c>
      <c r="DK980" s="3" t="str">
        <f t="shared" si="241"/>
        <v/>
      </c>
      <c r="DL980" s="3" t="str">
        <f t="shared" si="241"/>
        <v/>
      </c>
      <c r="DM980" s="3" t="str">
        <f t="shared" si="241"/>
        <v/>
      </c>
      <c r="DN980" s="3" t="str">
        <f t="shared" si="240"/>
        <v/>
      </c>
      <c r="DO980" s="3" t="str">
        <f t="shared" si="240"/>
        <v/>
      </c>
      <c r="DP980" s="3" t="str">
        <f t="shared" si="240"/>
        <v/>
      </c>
      <c r="DQ980" s="3" t="str">
        <f t="shared" si="229"/>
        <v/>
      </c>
      <c r="DR980" s="3" t="str">
        <f t="shared" si="229"/>
        <v/>
      </c>
      <c r="DS980" s="3" t="str">
        <f t="shared" si="229"/>
        <v/>
      </c>
      <c r="DT980" s="3" t="str">
        <f t="shared" si="229"/>
        <v/>
      </c>
      <c r="DU980" s="3" t="str">
        <f t="shared" si="229"/>
        <v/>
      </c>
      <c r="DV980" s="3" t="str">
        <f t="shared" si="229"/>
        <v/>
      </c>
    </row>
    <row r="981" spans="1:126" ht="75">
      <c r="A981" t="s">
        <v>115</v>
      </c>
      <c r="B981">
        <v>2019</v>
      </c>
      <c r="C981" t="s">
        <v>114</v>
      </c>
      <c r="D981">
        <v>106990</v>
      </c>
      <c r="E981" s="31">
        <v>1319218511032</v>
      </c>
      <c r="F981" t="s">
        <v>335</v>
      </c>
      <c r="G981">
        <v>325199</v>
      </c>
      <c r="H981" t="s">
        <v>337</v>
      </c>
      <c r="I981" t="s">
        <v>338</v>
      </c>
      <c r="J981" t="s">
        <v>339</v>
      </c>
      <c r="K981" t="s">
        <v>148</v>
      </c>
      <c r="L981">
        <v>77536</v>
      </c>
      <c r="M981" s="3" t="str">
        <f t="shared" si="239"/>
        <v>133. ANCILLARY OR OTHER USE, 142. Z399  OTHER</v>
      </c>
      <c r="N981" s="3" t="s">
        <v>81</v>
      </c>
      <c r="O981" s="3" t="s">
        <v>1444</v>
      </c>
      <c r="P981">
        <v>0</v>
      </c>
      <c r="Q981">
        <v>5</v>
      </c>
      <c r="R981">
        <v>5</v>
      </c>
      <c r="S981" s="3" t="s">
        <v>1405</v>
      </c>
      <c r="T981" s="3" t="s">
        <v>1405</v>
      </c>
      <c r="U981" s="3" t="s">
        <v>1405</v>
      </c>
      <c r="V981" s="3" t="s">
        <v>1405</v>
      </c>
      <c r="W981" s="3" t="s">
        <v>1405</v>
      </c>
      <c r="X981" s="3" t="s">
        <v>1405</v>
      </c>
      <c r="Y981" s="3" t="s">
        <v>1405</v>
      </c>
      <c r="Z981" s="3" t="s">
        <v>1405</v>
      </c>
      <c r="AA981" s="3" t="s">
        <v>1405</v>
      </c>
      <c r="AB981" s="3" t="s">
        <v>1405</v>
      </c>
      <c r="AC981" s="3" t="s">
        <v>1405</v>
      </c>
      <c r="AD981" s="3" t="s">
        <v>1405</v>
      </c>
      <c r="AE981" s="3" t="s">
        <v>1405</v>
      </c>
      <c r="AF981" s="3" t="s">
        <v>1405</v>
      </c>
      <c r="AG981" s="3" t="s">
        <v>1405</v>
      </c>
      <c r="AH981" s="3" t="s">
        <v>1405</v>
      </c>
      <c r="AI981" s="3" t="s">
        <v>1405</v>
      </c>
      <c r="AJ981" s="3" t="s">
        <v>1405</v>
      </c>
      <c r="AK981" s="3" t="s">
        <v>1405</v>
      </c>
      <c r="AL981" s="3" t="s">
        <v>1405</v>
      </c>
      <c r="AM981" s="3" t="s">
        <v>1405</v>
      </c>
      <c r="AN981" s="3" t="s">
        <v>1405</v>
      </c>
      <c r="AO981" s="3" t="s">
        <v>1405</v>
      </c>
      <c r="AP981" s="3" t="s">
        <v>1405</v>
      </c>
      <c r="AQ981" s="3" t="s">
        <v>1405</v>
      </c>
      <c r="AR981" s="3" t="s">
        <v>1405</v>
      </c>
      <c r="AS981" s="3" t="s">
        <v>1405</v>
      </c>
      <c r="AT981" s="3" t="s">
        <v>1405</v>
      </c>
      <c r="AU981" s="3" t="s">
        <v>1405</v>
      </c>
      <c r="AV981" s="3" t="s">
        <v>1405</v>
      </c>
      <c r="AW981" s="3" t="s">
        <v>1405</v>
      </c>
      <c r="AX981" s="3" t="s">
        <v>1405</v>
      </c>
      <c r="AY981" s="3" t="s">
        <v>1405</v>
      </c>
      <c r="AZ981" s="3" t="s">
        <v>1405</v>
      </c>
      <c r="BA981" s="3" t="s">
        <v>1405</v>
      </c>
      <c r="BB981" s="3" t="s">
        <v>1405</v>
      </c>
      <c r="BC981" s="3" t="s">
        <v>1405</v>
      </c>
      <c r="BD981" s="3" t="s">
        <v>1405</v>
      </c>
      <c r="BE981" s="3" t="s">
        <v>1405</v>
      </c>
      <c r="BF981" s="3" t="s">
        <v>1405</v>
      </c>
      <c r="BG981" s="3" t="s">
        <v>1405</v>
      </c>
      <c r="BH981" s="3" t="s">
        <v>1405</v>
      </c>
      <c r="BI981" s="3" t="s">
        <v>1405</v>
      </c>
      <c r="BJ981" s="3" t="s">
        <v>1405</v>
      </c>
      <c r="BK981" s="3" t="s">
        <v>1407</v>
      </c>
      <c r="BL981" s="3" t="s">
        <v>1405</v>
      </c>
      <c r="BM981" s="3" t="s">
        <v>1405</v>
      </c>
      <c r="BN981" s="3" t="s">
        <v>1405</v>
      </c>
      <c r="BO981" s="3" t="s">
        <v>1405</v>
      </c>
      <c r="BP981" s="3" t="s">
        <v>1405</v>
      </c>
      <c r="BQ981" s="3" t="s">
        <v>1405</v>
      </c>
      <c r="BR981" s="3" t="s">
        <v>1405</v>
      </c>
      <c r="BS981" s="3" t="s">
        <v>1405</v>
      </c>
      <c r="BT981" s="3" t="s">
        <v>1407</v>
      </c>
      <c r="BU981" s="3" t="str">
        <f t="shared" si="237"/>
        <v/>
      </c>
      <c r="BV981" s="3" t="str">
        <f t="shared" si="237"/>
        <v/>
      </c>
      <c r="BW981" s="3" t="str">
        <f t="shared" si="237"/>
        <v/>
      </c>
      <c r="BX981" s="3" t="str">
        <f t="shared" si="237"/>
        <v/>
      </c>
      <c r="BY981" s="3" t="str">
        <f t="shared" si="237"/>
        <v/>
      </c>
      <c r="BZ981" s="3" t="str">
        <f t="shared" si="237"/>
        <v/>
      </c>
      <c r="CA981" s="3" t="str">
        <f t="shared" si="237"/>
        <v/>
      </c>
      <c r="CB981" s="3" t="str">
        <f t="shared" si="237"/>
        <v/>
      </c>
      <c r="CC981" s="3" t="str">
        <f t="shared" si="237"/>
        <v/>
      </c>
      <c r="CD981" s="3" t="str">
        <f t="shared" si="236"/>
        <v/>
      </c>
      <c r="CE981" s="3" t="str">
        <f t="shared" si="236"/>
        <v/>
      </c>
      <c r="CF981" s="3" t="str">
        <f t="shared" si="236"/>
        <v/>
      </c>
      <c r="CG981" s="3" t="str">
        <f t="shared" si="236"/>
        <v/>
      </c>
      <c r="CH981" s="3" t="str">
        <f t="shared" si="236"/>
        <v/>
      </c>
      <c r="CI981" s="3" t="str">
        <f t="shared" si="236"/>
        <v/>
      </c>
      <c r="CJ981" s="3" t="str">
        <f t="shared" si="236"/>
        <v/>
      </c>
      <c r="CK981" s="3" t="str">
        <f t="shared" si="236"/>
        <v/>
      </c>
      <c r="CL981" s="3" t="str">
        <f t="shared" si="236"/>
        <v/>
      </c>
      <c r="CM981" s="3" t="str">
        <f t="shared" si="236"/>
        <v/>
      </c>
      <c r="CN981" s="3" t="str">
        <f t="shared" si="242"/>
        <v/>
      </c>
      <c r="CO981" s="3" t="str">
        <f t="shared" si="242"/>
        <v/>
      </c>
      <c r="CP981" s="3" t="str">
        <f t="shared" si="242"/>
        <v/>
      </c>
      <c r="CQ981" s="3" t="str">
        <f t="shared" si="232"/>
        <v/>
      </c>
      <c r="CR981" s="3" t="str">
        <f t="shared" si="232"/>
        <v/>
      </c>
      <c r="CS981" s="3" t="str">
        <f t="shared" si="230"/>
        <v/>
      </c>
      <c r="CT981" s="3" t="str">
        <f t="shared" si="230"/>
        <v/>
      </c>
      <c r="CU981" s="3" t="str">
        <f t="shared" si="230"/>
        <v/>
      </c>
      <c r="CV981" s="3" t="str">
        <f t="shared" si="230"/>
        <v/>
      </c>
      <c r="CW981" s="3" t="str">
        <f t="shared" si="230"/>
        <v/>
      </c>
      <c r="CX981" s="3" t="str">
        <f t="shared" si="230"/>
        <v/>
      </c>
      <c r="CY981" s="3" t="str">
        <f t="shared" si="230"/>
        <v/>
      </c>
      <c r="CZ981" s="3" t="str">
        <f t="shared" si="230"/>
        <v/>
      </c>
      <c r="DA981" s="3" t="str">
        <f t="shared" si="230"/>
        <v/>
      </c>
      <c r="DB981" s="3" t="str">
        <f t="shared" si="230"/>
        <v/>
      </c>
      <c r="DC981" s="3" t="str">
        <f t="shared" si="230"/>
        <v/>
      </c>
      <c r="DD981" s="3" t="str">
        <f t="shared" si="230"/>
        <v/>
      </c>
      <c r="DE981" s="3" t="str">
        <f t="shared" ref="DE981:DK1033" si="243">IF(BC981="Yes", DE$1,"")</f>
        <v/>
      </c>
      <c r="DF981" s="3" t="str">
        <f t="shared" si="243"/>
        <v/>
      </c>
      <c r="DG981" s="3" t="str">
        <f t="shared" si="243"/>
        <v/>
      </c>
      <c r="DH981" s="3" t="str">
        <f t="shared" si="243"/>
        <v/>
      </c>
      <c r="DI981" s="3" t="str">
        <f t="shared" si="241"/>
        <v/>
      </c>
      <c r="DJ981" s="3" t="str">
        <f t="shared" si="241"/>
        <v/>
      </c>
      <c r="DK981" s="3" t="str">
        <f t="shared" si="241"/>
        <v/>
      </c>
      <c r="DL981" s="3" t="str">
        <f t="shared" si="241"/>
        <v/>
      </c>
      <c r="DM981" s="3" t="str">
        <f t="shared" si="241"/>
        <v>133. ANCILLARY OR OTHER USE</v>
      </c>
      <c r="DN981" s="3" t="str">
        <f t="shared" si="240"/>
        <v/>
      </c>
      <c r="DO981" s="3" t="str">
        <f t="shared" si="240"/>
        <v/>
      </c>
      <c r="DP981" s="3" t="str">
        <f t="shared" si="240"/>
        <v/>
      </c>
      <c r="DQ981" s="3" t="str">
        <f t="shared" si="229"/>
        <v/>
      </c>
      <c r="DR981" s="3" t="str">
        <f t="shared" si="229"/>
        <v/>
      </c>
      <c r="DS981" s="3" t="str">
        <f t="shared" si="229"/>
        <v/>
      </c>
      <c r="DT981" s="3" t="str">
        <f t="shared" si="229"/>
        <v/>
      </c>
      <c r="DU981" s="3" t="str">
        <f t="shared" si="229"/>
        <v/>
      </c>
      <c r="DV981" s="3" t="str">
        <f t="shared" si="229"/>
        <v>142. Z399  OTHER</v>
      </c>
    </row>
    <row r="982" spans="1:126" ht="30">
      <c r="A982" t="s">
        <v>115</v>
      </c>
      <c r="B982">
        <v>2016</v>
      </c>
      <c r="C982" t="s">
        <v>114</v>
      </c>
      <c r="D982">
        <v>106990</v>
      </c>
      <c r="E982" s="31">
        <v>1316215475854</v>
      </c>
      <c r="F982" t="s">
        <v>1228</v>
      </c>
      <c r="G982">
        <v>324110</v>
      </c>
      <c r="H982" t="s">
        <v>1229</v>
      </c>
      <c r="I982" t="s">
        <v>1230</v>
      </c>
      <c r="J982" t="s">
        <v>553</v>
      </c>
      <c r="K982" t="s">
        <v>250</v>
      </c>
      <c r="L982">
        <v>43616</v>
      </c>
      <c r="M982" s="3" t="str">
        <f t="shared" si="239"/>
        <v>89. PRODUCE THE CHEMICAL, 93. AS A BYPRODUCT</v>
      </c>
      <c r="N982" s="3" t="s">
        <v>1419</v>
      </c>
      <c r="O982" s="3" t="s">
        <v>1409</v>
      </c>
      <c r="P982">
        <v>250</v>
      </c>
      <c r="Q982">
        <v>0</v>
      </c>
      <c r="R982">
        <v>250</v>
      </c>
      <c r="S982" s="3" t="s">
        <v>1407</v>
      </c>
      <c r="T982" s="3" t="s">
        <v>1405</v>
      </c>
      <c r="U982" s="3" t="s">
        <v>1405</v>
      </c>
      <c r="V982" s="3" t="s">
        <v>1405</v>
      </c>
      <c r="W982" s="3" t="s">
        <v>1407</v>
      </c>
      <c r="X982" s="3" t="s">
        <v>1405</v>
      </c>
      <c r="Y982" s="3" t="s">
        <v>1405</v>
      </c>
      <c r="AE982" s="3" t="s">
        <v>1405</v>
      </c>
      <c r="AR982" s="3" t="s">
        <v>1405</v>
      </c>
      <c r="AS982" s="3" t="s">
        <v>1405</v>
      </c>
      <c r="AT982" s="3" t="s">
        <v>1405</v>
      </c>
      <c r="AV982" s="3" t="s">
        <v>1405</v>
      </c>
      <c r="BD982" s="3" t="s">
        <v>1405</v>
      </c>
      <c r="BK982" s="3" t="s">
        <v>1405</v>
      </c>
      <c r="BU982" s="3" t="str">
        <f t="shared" si="237"/>
        <v>89. PRODUCE THE CHEMICAL</v>
      </c>
      <c r="BV982" s="3" t="str">
        <f t="shared" si="237"/>
        <v/>
      </c>
      <c r="BW982" s="3" t="str">
        <f t="shared" si="237"/>
        <v/>
      </c>
      <c r="BX982" s="3" t="str">
        <f t="shared" ref="BX982:CM997" si="244">IF(V982="Yes", BX$1,"")</f>
        <v/>
      </c>
      <c r="BY982" s="3" t="str">
        <f t="shared" si="244"/>
        <v>93. AS A BYPRODUCT</v>
      </c>
      <c r="BZ982" s="3" t="str">
        <f t="shared" si="244"/>
        <v/>
      </c>
      <c r="CA982" s="3" t="str">
        <f t="shared" si="244"/>
        <v/>
      </c>
      <c r="CB982" s="3" t="str">
        <f t="shared" si="244"/>
        <v/>
      </c>
      <c r="CC982" s="3" t="str">
        <f t="shared" si="244"/>
        <v/>
      </c>
      <c r="CD982" s="3" t="str">
        <f t="shared" si="244"/>
        <v/>
      </c>
      <c r="CE982" s="3" t="str">
        <f t="shared" si="244"/>
        <v/>
      </c>
      <c r="CF982" s="3" t="str">
        <f t="shared" si="244"/>
        <v/>
      </c>
      <c r="CG982" s="3" t="str">
        <f t="shared" si="244"/>
        <v/>
      </c>
      <c r="CH982" s="3" t="str">
        <f t="shared" si="244"/>
        <v/>
      </c>
      <c r="CI982" s="3" t="str">
        <f t="shared" si="244"/>
        <v/>
      </c>
      <c r="CJ982" s="3" t="str">
        <f t="shared" si="244"/>
        <v/>
      </c>
      <c r="CK982" s="3" t="str">
        <f t="shared" si="244"/>
        <v/>
      </c>
      <c r="CL982" s="3" t="str">
        <f t="shared" si="244"/>
        <v/>
      </c>
      <c r="CM982" s="3" t="str">
        <f t="shared" si="244"/>
        <v/>
      </c>
      <c r="CN982" s="3" t="str">
        <f t="shared" si="242"/>
        <v/>
      </c>
      <c r="CO982" s="3" t="str">
        <f t="shared" si="242"/>
        <v/>
      </c>
      <c r="CP982" s="3" t="str">
        <f t="shared" si="242"/>
        <v/>
      </c>
      <c r="CQ982" s="3" t="str">
        <f t="shared" si="232"/>
        <v/>
      </c>
      <c r="CR982" s="3" t="str">
        <f t="shared" si="232"/>
        <v/>
      </c>
      <c r="CS982" s="3" t="str">
        <f t="shared" si="232"/>
        <v/>
      </c>
      <c r="CT982" s="3" t="str">
        <f t="shared" si="232"/>
        <v/>
      </c>
      <c r="CU982" s="3" t="str">
        <f t="shared" si="232"/>
        <v/>
      </c>
      <c r="CV982" s="3" t="str">
        <f t="shared" si="232"/>
        <v/>
      </c>
      <c r="CW982" s="3" t="str">
        <f t="shared" si="232"/>
        <v/>
      </c>
      <c r="CX982" s="3" t="str">
        <f t="shared" si="232"/>
        <v/>
      </c>
      <c r="CY982" s="3" t="str">
        <f t="shared" si="232"/>
        <v/>
      </c>
      <c r="CZ982" s="3" t="str">
        <f t="shared" si="232"/>
        <v/>
      </c>
      <c r="DA982" s="3" t="str">
        <f t="shared" si="232"/>
        <v/>
      </c>
      <c r="DB982" s="3" t="str">
        <f t="shared" si="232"/>
        <v/>
      </c>
      <c r="DC982" s="3" t="str">
        <f t="shared" si="232"/>
        <v/>
      </c>
      <c r="DD982" s="3" t="str">
        <f t="shared" si="232"/>
        <v/>
      </c>
      <c r="DE982" s="3" t="str">
        <f t="shared" si="243"/>
        <v/>
      </c>
      <c r="DF982" s="3" t="str">
        <f t="shared" si="243"/>
        <v/>
      </c>
      <c r="DG982" s="3" t="str">
        <f t="shared" si="243"/>
        <v/>
      </c>
      <c r="DH982" s="3" t="str">
        <f t="shared" si="243"/>
        <v/>
      </c>
      <c r="DI982" s="3" t="str">
        <f t="shared" si="241"/>
        <v/>
      </c>
      <c r="DJ982" s="3" t="str">
        <f t="shared" si="241"/>
        <v/>
      </c>
      <c r="DK982" s="3" t="str">
        <f t="shared" si="241"/>
        <v/>
      </c>
      <c r="DL982" s="3" t="str">
        <f t="shared" si="241"/>
        <v/>
      </c>
      <c r="DM982" s="3" t="str">
        <f t="shared" si="241"/>
        <v/>
      </c>
      <c r="DN982" s="3" t="str">
        <f t="shared" si="240"/>
        <v/>
      </c>
      <c r="DO982" s="3" t="str">
        <f t="shared" si="240"/>
        <v/>
      </c>
      <c r="DP982" s="3" t="str">
        <f t="shared" si="240"/>
        <v/>
      </c>
      <c r="DQ982" s="3" t="str">
        <f t="shared" si="229"/>
        <v/>
      </c>
      <c r="DR982" s="3" t="str">
        <f t="shared" si="229"/>
        <v/>
      </c>
      <c r="DS982" s="3" t="str">
        <f t="shared" si="229"/>
        <v/>
      </c>
      <c r="DT982" s="3" t="str">
        <f t="shared" si="229"/>
        <v/>
      </c>
      <c r="DU982" s="3" t="str">
        <f t="shared" si="229"/>
        <v/>
      </c>
      <c r="DV982" s="3" t="str">
        <f t="shared" si="229"/>
        <v/>
      </c>
    </row>
    <row r="983" spans="1:126" ht="30">
      <c r="A983" t="s">
        <v>115</v>
      </c>
      <c r="B983">
        <v>2017</v>
      </c>
      <c r="C983" t="s">
        <v>114</v>
      </c>
      <c r="D983">
        <v>106990</v>
      </c>
      <c r="E983" s="31">
        <v>1317216423564</v>
      </c>
      <c r="F983" t="s">
        <v>1228</v>
      </c>
      <c r="G983">
        <v>324110</v>
      </c>
      <c r="H983" t="s">
        <v>1229</v>
      </c>
      <c r="I983" t="s">
        <v>1230</v>
      </c>
      <c r="J983" t="s">
        <v>553</v>
      </c>
      <c r="K983" t="s">
        <v>250</v>
      </c>
      <c r="L983">
        <v>43616</v>
      </c>
      <c r="M983" s="3" t="str">
        <f t="shared" si="239"/>
        <v>89. PRODUCE THE CHEMICAL, 93. AS A BYPRODUCT</v>
      </c>
      <c r="N983" s="3" t="s">
        <v>1419</v>
      </c>
      <c r="O983" s="3" t="s">
        <v>1409</v>
      </c>
      <c r="P983">
        <v>250</v>
      </c>
      <c r="Q983">
        <v>5</v>
      </c>
      <c r="R983">
        <v>255</v>
      </c>
      <c r="S983" s="3" t="s">
        <v>1407</v>
      </c>
      <c r="T983" s="3" t="s">
        <v>1405</v>
      </c>
      <c r="U983" s="3" t="s">
        <v>1405</v>
      </c>
      <c r="V983" s="3" t="s">
        <v>1405</v>
      </c>
      <c r="W983" s="3" t="s">
        <v>1407</v>
      </c>
      <c r="X983" s="3" t="s">
        <v>1405</v>
      </c>
      <c r="Y983" s="3" t="s">
        <v>1405</v>
      </c>
      <c r="AE983" s="3" t="s">
        <v>1405</v>
      </c>
      <c r="AR983" s="3" t="s">
        <v>1405</v>
      </c>
      <c r="AS983" s="3" t="s">
        <v>1405</v>
      </c>
      <c r="AT983" s="3" t="s">
        <v>1405</v>
      </c>
      <c r="AV983" s="3" t="s">
        <v>1405</v>
      </c>
      <c r="BD983" s="3" t="s">
        <v>1405</v>
      </c>
      <c r="BK983" s="3" t="s">
        <v>1405</v>
      </c>
      <c r="BU983" s="3" t="str">
        <f t="shared" ref="BU983:CJ1011" si="245">IF(S983="Yes", BU$1,"")</f>
        <v>89. PRODUCE THE CHEMICAL</v>
      </c>
      <c r="BV983" s="3" t="str">
        <f t="shared" si="245"/>
        <v/>
      </c>
      <c r="BW983" s="3" t="str">
        <f t="shared" si="245"/>
        <v/>
      </c>
      <c r="BX983" s="3" t="str">
        <f t="shared" si="244"/>
        <v/>
      </c>
      <c r="BY983" s="3" t="str">
        <f t="shared" si="244"/>
        <v>93. AS A BYPRODUCT</v>
      </c>
      <c r="BZ983" s="3" t="str">
        <f t="shared" si="244"/>
        <v/>
      </c>
      <c r="CA983" s="3" t="str">
        <f t="shared" si="244"/>
        <v/>
      </c>
      <c r="CB983" s="3" t="str">
        <f t="shared" si="244"/>
        <v/>
      </c>
      <c r="CC983" s="3" t="str">
        <f t="shared" si="244"/>
        <v/>
      </c>
      <c r="CD983" s="3" t="str">
        <f t="shared" si="244"/>
        <v/>
      </c>
      <c r="CE983" s="3" t="str">
        <f t="shared" si="244"/>
        <v/>
      </c>
      <c r="CF983" s="3" t="str">
        <f t="shared" si="244"/>
        <v/>
      </c>
      <c r="CG983" s="3" t="str">
        <f t="shared" si="244"/>
        <v/>
      </c>
      <c r="CH983" s="3" t="str">
        <f t="shared" si="244"/>
        <v/>
      </c>
      <c r="CI983" s="3" t="str">
        <f t="shared" si="244"/>
        <v/>
      </c>
      <c r="CJ983" s="3" t="str">
        <f t="shared" si="244"/>
        <v/>
      </c>
      <c r="CK983" s="3" t="str">
        <f t="shared" si="244"/>
        <v/>
      </c>
      <c r="CL983" s="3" t="str">
        <f t="shared" si="244"/>
        <v/>
      </c>
      <c r="CM983" s="3" t="str">
        <f t="shared" si="244"/>
        <v/>
      </c>
      <c r="CN983" s="3" t="str">
        <f t="shared" si="242"/>
        <v/>
      </c>
      <c r="CO983" s="3" t="str">
        <f t="shared" si="242"/>
        <v/>
      </c>
      <c r="CP983" s="3" t="str">
        <f t="shared" si="242"/>
        <v/>
      </c>
      <c r="CQ983" s="3" t="str">
        <f t="shared" si="232"/>
        <v/>
      </c>
      <c r="CR983" s="3" t="str">
        <f t="shared" si="232"/>
        <v/>
      </c>
      <c r="CS983" s="3" t="str">
        <f t="shared" si="232"/>
        <v/>
      </c>
      <c r="CT983" s="3" t="str">
        <f t="shared" si="232"/>
        <v/>
      </c>
      <c r="CU983" s="3" t="str">
        <f t="shared" si="232"/>
        <v/>
      </c>
      <c r="CV983" s="3" t="str">
        <f t="shared" si="232"/>
        <v/>
      </c>
      <c r="CW983" s="3" t="str">
        <f t="shared" si="232"/>
        <v/>
      </c>
      <c r="CX983" s="3" t="str">
        <f t="shared" si="232"/>
        <v/>
      </c>
      <c r="CY983" s="3" t="str">
        <f t="shared" si="232"/>
        <v/>
      </c>
      <c r="CZ983" s="3" t="str">
        <f t="shared" si="232"/>
        <v/>
      </c>
      <c r="DA983" s="3" t="str">
        <f t="shared" si="232"/>
        <v/>
      </c>
      <c r="DB983" s="3" t="str">
        <f t="shared" si="232"/>
        <v/>
      </c>
      <c r="DC983" s="3" t="str">
        <f t="shared" si="232"/>
        <v/>
      </c>
      <c r="DD983" s="3" t="str">
        <f t="shared" si="232"/>
        <v/>
      </c>
      <c r="DE983" s="3" t="str">
        <f t="shared" si="243"/>
        <v/>
      </c>
      <c r="DF983" s="3" t="str">
        <f t="shared" si="243"/>
        <v/>
      </c>
      <c r="DG983" s="3" t="str">
        <f t="shared" si="243"/>
        <v/>
      </c>
      <c r="DH983" s="3" t="str">
        <f t="shared" si="243"/>
        <v/>
      </c>
      <c r="DI983" s="3" t="str">
        <f t="shared" si="241"/>
        <v/>
      </c>
      <c r="DJ983" s="3" t="str">
        <f t="shared" si="241"/>
        <v/>
      </c>
      <c r="DK983" s="3" t="str">
        <f t="shared" si="241"/>
        <v/>
      </c>
      <c r="DL983" s="3" t="str">
        <f t="shared" si="241"/>
        <v/>
      </c>
      <c r="DM983" s="3" t="str">
        <f t="shared" si="241"/>
        <v/>
      </c>
      <c r="DN983" s="3" t="str">
        <f t="shared" si="240"/>
        <v/>
      </c>
      <c r="DO983" s="3" t="str">
        <f t="shared" si="240"/>
        <v/>
      </c>
      <c r="DP983" s="3" t="str">
        <f t="shared" si="240"/>
        <v/>
      </c>
      <c r="DQ983" s="3" t="str">
        <f t="shared" si="229"/>
        <v/>
      </c>
      <c r="DR983" s="3" t="str">
        <f t="shared" si="229"/>
        <v/>
      </c>
      <c r="DS983" s="3" t="str">
        <f t="shared" si="229"/>
        <v/>
      </c>
      <c r="DT983" s="3" t="str">
        <f t="shared" si="229"/>
        <v/>
      </c>
      <c r="DU983" s="3" t="str">
        <f t="shared" si="229"/>
        <v/>
      </c>
      <c r="DV983" s="3" t="str">
        <f t="shared" si="229"/>
        <v/>
      </c>
    </row>
    <row r="984" spans="1:126" ht="75">
      <c r="A984" t="s">
        <v>115</v>
      </c>
      <c r="B984">
        <v>2018</v>
      </c>
      <c r="C984" t="s">
        <v>114</v>
      </c>
      <c r="D984">
        <v>106990</v>
      </c>
      <c r="E984" s="31">
        <v>1318218344570</v>
      </c>
      <c r="F984" t="s">
        <v>1228</v>
      </c>
      <c r="G984">
        <v>324110</v>
      </c>
      <c r="H984" t="s">
        <v>1229</v>
      </c>
      <c r="I984" t="s">
        <v>1230</v>
      </c>
      <c r="J984" t="s">
        <v>553</v>
      </c>
      <c r="K984" t="s">
        <v>250</v>
      </c>
      <c r="L984">
        <v>43616</v>
      </c>
      <c r="M984" s="3" t="str">
        <f t="shared" si="239"/>
        <v>89. PRODUCE THE CHEMICAL, 91. ON-SITE USE OF THE CHEMICAL, 93. AS A BYPRODUCT, 95. USED AS A REACTANT, 98. P103  INTERMEDIATES</v>
      </c>
      <c r="N984" s="3" t="s">
        <v>1419</v>
      </c>
      <c r="O984" s="3" t="s">
        <v>1409</v>
      </c>
      <c r="P984">
        <v>250</v>
      </c>
      <c r="Q984">
        <v>5</v>
      </c>
      <c r="R984">
        <v>255</v>
      </c>
      <c r="S984" s="3" t="s">
        <v>1407</v>
      </c>
      <c r="T984" s="3" t="s">
        <v>1405</v>
      </c>
      <c r="U984" s="3" t="s">
        <v>1407</v>
      </c>
      <c r="V984" s="3" t="s">
        <v>1405</v>
      </c>
      <c r="W984" s="3" t="s">
        <v>1407</v>
      </c>
      <c r="X984" s="3" t="s">
        <v>1405</v>
      </c>
      <c r="Y984" s="3" t="s">
        <v>1407</v>
      </c>
      <c r="Z984" s="3" t="s">
        <v>1405</v>
      </c>
      <c r="AA984" s="3" t="s">
        <v>1405</v>
      </c>
      <c r="AB984" s="3" t="s">
        <v>1407</v>
      </c>
      <c r="AC984" s="3" t="s">
        <v>1405</v>
      </c>
      <c r="AD984" s="3" t="s">
        <v>1405</v>
      </c>
      <c r="AE984" s="3" t="s">
        <v>1405</v>
      </c>
      <c r="AF984" s="3" t="s">
        <v>1405</v>
      </c>
      <c r="AG984" s="3" t="s">
        <v>1405</v>
      </c>
      <c r="AH984" s="3" t="s">
        <v>1405</v>
      </c>
      <c r="AI984" s="3" t="s">
        <v>1405</v>
      </c>
      <c r="AJ984" s="3" t="s">
        <v>1405</v>
      </c>
      <c r="AK984" s="3" t="s">
        <v>1405</v>
      </c>
      <c r="AL984" s="3" t="s">
        <v>1405</v>
      </c>
      <c r="AM984" s="3" t="s">
        <v>1405</v>
      </c>
      <c r="AN984" s="3" t="s">
        <v>1405</v>
      </c>
      <c r="AO984" s="3" t="s">
        <v>1405</v>
      </c>
      <c r="AP984" s="3" t="s">
        <v>1405</v>
      </c>
      <c r="AQ984" s="3" t="s">
        <v>1405</v>
      </c>
      <c r="AR984" s="3" t="s">
        <v>1405</v>
      </c>
      <c r="AS984" s="3" t="s">
        <v>1405</v>
      </c>
      <c r="AT984" s="3" t="s">
        <v>1405</v>
      </c>
      <c r="AU984" s="3" t="s">
        <v>1405</v>
      </c>
      <c r="AV984" s="3" t="s">
        <v>1405</v>
      </c>
      <c r="AW984" s="3" t="s">
        <v>1405</v>
      </c>
      <c r="AX984" s="3" t="s">
        <v>1405</v>
      </c>
      <c r="AY984" s="3" t="s">
        <v>1405</v>
      </c>
      <c r="AZ984" s="3" t="s">
        <v>1405</v>
      </c>
      <c r="BA984" s="3" t="s">
        <v>1405</v>
      </c>
      <c r="BB984" s="3" t="s">
        <v>1405</v>
      </c>
      <c r="BC984" s="3" t="s">
        <v>1405</v>
      </c>
      <c r="BD984" s="3" t="s">
        <v>1405</v>
      </c>
      <c r="BE984" s="3" t="s">
        <v>1405</v>
      </c>
      <c r="BF984" s="3" t="s">
        <v>1405</v>
      </c>
      <c r="BG984" s="3" t="s">
        <v>1405</v>
      </c>
      <c r="BH984" s="3" t="s">
        <v>1405</v>
      </c>
      <c r="BI984" s="3" t="s">
        <v>1405</v>
      </c>
      <c r="BJ984" s="3" t="s">
        <v>1405</v>
      </c>
      <c r="BK984" s="3" t="s">
        <v>1405</v>
      </c>
      <c r="BL984" s="3" t="s">
        <v>1405</v>
      </c>
      <c r="BM984" s="3" t="s">
        <v>1405</v>
      </c>
      <c r="BN984" s="3" t="s">
        <v>1405</v>
      </c>
      <c r="BO984" s="3" t="s">
        <v>1405</v>
      </c>
      <c r="BP984" s="3" t="s">
        <v>1405</v>
      </c>
      <c r="BQ984" s="3" t="s">
        <v>1405</v>
      </c>
      <c r="BR984" s="3" t="s">
        <v>1405</v>
      </c>
      <c r="BS984" s="3" t="s">
        <v>1405</v>
      </c>
      <c r="BT984" s="3" t="s">
        <v>1405</v>
      </c>
      <c r="BU984" s="3" t="str">
        <f t="shared" si="245"/>
        <v>89. PRODUCE THE CHEMICAL</v>
      </c>
      <c r="BV984" s="3" t="str">
        <f t="shared" si="245"/>
        <v/>
      </c>
      <c r="BW984" s="3" t="str">
        <f t="shared" si="245"/>
        <v>91. ON-SITE USE OF THE CHEMICAL</v>
      </c>
      <c r="BX984" s="3" t="str">
        <f t="shared" si="244"/>
        <v/>
      </c>
      <c r="BY984" s="3" t="str">
        <f t="shared" si="244"/>
        <v>93. AS A BYPRODUCT</v>
      </c>
      <c r="BZ984" s="3" t="str">
        <f t="shared" si="244"/>
        <v/>
      </c>
      <c r="CA984" s="3" t="str">
        <f t="shared" si="244"/>
        <v>95. USED AS A REACTANT</v>
      </c>
      <c r="CB984" s="3" t="str">
        <f t="shared" si="244"/>
        <v/>
      </c>
      <c r="CC984" s="3" t="str">
        <f t="shared" si="244"/>
        <v/>
      </c>
      <c r="CD984" s="3" t="str">
        <f t="shared" si="244"/>
        <v>98. P103  INTERMEDIATES</v>
      </c>
      <c r="CE984" s="3" t="str">
        <f t="shared" si="244"/>
        <v/>
      </c>
      <c r="CF984" s="3" t="str">
        <f t="shared" si="244"/>
        <v/>
      </c>
      <c r="CG984" s="3" t="str">
        <f t="shared" si="244"/>
        <v/>
      </c>
      <c r="CH984" s="3" t="str">
        <f t="shared" si="244"/>
        <v/>
      </c>
      <c r="CI984" s="3" t="str">
        <f t="shared" si="244"/>
        <v/>
      </c>
      <c r="CJ984" s="3" t="str">
        <f t="shared" si="244"/>
        <v/>
      </c>
      <c r="CK984" s="3" t="str">
        <f t="shared" si="244"/>
        <v/>
      </c>
      <c r="CL984" s="3" t="str">
        <f t="shared" si="244"/>
        <v/>
      </c>
      <c r="CM984" s="3" t="str">
        <f t="shared" si="244"/>
        <v/>
      </c>
      <c r="CN984" s="3" t="str">
        <f t="shared" si="242"/>
        <v/>
      </c>
      <c r="CO984" s="3" t="str">
        <f t="shared" si="242"/>
        <v/>
      </c>
      <c r="CP984" s="3" t="str">
        <f t="shared" si="242"/>
        <v/>
      </c>
      <c r="CQ984" s="3" t="str">
        <f t="shared" si="232"/>
        <v/>
      </c>
      <c r="CR984" s="3" t="str">
        <f t="shared" si="232"/>
        <v/>
      </c>
      <c r="CS984" s="3" t="str">
        <f t="shared" si="232"/>
        <v/>
      </c>
      <c r="CT984" s="3" t="str">
        <f t="shared" si="232"/>
        <v/>
      </c>
      <c r="CU984" s="3" t="str">
        <f t="shared" si="232"/>
        <v/>
      </c>
      <c r="CV984" s="3" t="str">
        <f t="shared" si="232"/>
        <v/>
      </c>
      <c r="CW984" s="3" t="str">
        <f t="shared" si="232"/>
        <v/>
      </c>
      <c r="CX984" s="3" t="str">
        <f t="shared" si="232"/>
        <v/>
      </c>
      <c r="CY984" s="3" t="str">
        <f t="shared" si="232"/>
        <v/>
      </c>
      <c r="CZ984" s="3" t="str">
        <f t="shared" si="232"/>
        <v/>
      </c>
      <c r="DA984" s="3" t="str">
        <f t="shared" si="232"/>
        <v/>
      </c>
      <c r="DB984" s="3" t="str">
        <f t="shared" si="232"/>
        <v/>
      </c>
      <c r="DC984" s="3" t="str">
        <f t="shared" si="232"/>
        <v/>
      </c>
      <c r="DD984" s="3" t="str">
        <f t="shared" si="232"/>
        <v/>
      </c>
      <c r="DE984" s="3" t="str">
        <f t="shared" si="243"/>
        <v/>
      </c>
      <c r="DF984" s="3" t="str">
        <f t="shared" si="243"/>
        <v/>
      </c>
      <c r="DG984" s="3" t="str">
        <f t="shared" si="243"/>
        <v/>
      </c>
      <c r="DH984" s="3" t="str">
        <f t="shared" si="243"/>
        <v/>
      </c>
      <c r="DI984" s="3" t="str">
        <f t="shared" si="241"/>
        <v/>
      </c>
      <c r="DJ984" s="3" t="str">
        <f t="shared" si="241"/>
        <v/>
      </c>
      <c r="DK984" s="3" t="str">
        <f t="shared" si="241"/>
        <v/>
      </c>
      <c r="DL984" s="3" t="str">
        <f t="shared" si="241"/>
        <v/>
      </c>
      <c r="DM984" s="3" t="str">
        <f t="shared" si="241"/>
        <v/>
      </c>
      <c r="DN984" s="3" t="str">
        <f t="shared" si="240"/>
        <v/>
      </c>
      <c r="DO984" s="3" t="str">
        <f t="shared" si="240"/>
        <v/>
      </c>
      <c r="DP984" s="3" t="str">
        <f t="shared" si="240"/>
        <v/>
      </c>
      <c r="DQ984" s="3" t="str">
        <f t="shared" si="229"/>
        <v/>
      </c>
      <c r="DR984" s="3" t="str">
        <f t="shared" si="229"/>
        <v/>
      </c>
      <c r="DS984" s="3" t="str">
        <f t="shared" si="229"/>
        <v/>
      </c>
      <c r="DT984" s="3" t="str">
        <f t="shared" si="229"/>
        <v/>
      </c>
      <c r="DU984" s="3" t="str">
        <f t="shared" si="229"/>
        <v/>
      </c>
      <c r="DV984" s="3" t="str">
        <f t="shared" si="229"/>
        <v/>
      </c>
    </row>
    <row r="985" spans="1:126" ht="75">
      <c r="A985" t="s">
        <v>115</v>
      </c>
      <c r="B985">
        <v>2019</v>
      </c>
      <c r="C985" t="s">
        <v>114</v>
      </c>
      <c r="D985">
        <v>106990</v>
      </c>
      <c r="E985" s="31">
        <v>1319218344289</v>
      </c>
      <c r="F985" t="s">
        <v>1228</v>
      </c>
      <c r="G985">
        <v>324110</v>
      </c>
      <c r="H985" t="s">
        <v>1229</v>
      </c>
      <c r="I985" t="s">
        <v>1230</v>
      </c>
      <c r="J985" t="s">
        <v>553</v>
      </c>
      <c r="K985" t="s">
        <v>250</v>
      </c>
      <c r="L985">
        <v>43616</v>
      </c>
      <c r="M985" s="3" t="str">
        <f t="shared" si="239"/>
        <v>89. PRODUCE THE CHEMICAL, 91. ON-SITE USE OF THE CHEMICAL, 93. AS A BYPRODUCT, 95. USED AS A REACTANT, 98. P103  INTERMEDIATES</v>
      </c>
      <c r="N985" s="3" t="s">
        <v>1419</v>
      </c>
      <c r="O985" s="3" t="s">
        <v>1409</v>
      </c>
      <c r="P985">
        <v>250</v>
      </c>
      <c r="Q985">
        <v>5</v>
      </c>
      <c r="R985">
        <v>255</v>
      </c>
      <c r="S985" s="3" t="s">
        <v>1407</v>
      </c>
      <c r="T985" s="3" t="s">
        <v>1405</v>
      </c>
      <c r="U985" s="3" t="s">
        <v>1407</v>
      </c>
      <c r="V985" s="3" t="s">
        <v>1405</v>
      </c>
      <c r="W985" s="3" t="s">
        <v>1407</v>
      </c>
      <c r="X985" s="3" t="s">
        <v>1405</v>
      </c>
      <c r="Y985" s="3" t="s">
        <v>1407</v>
      </c>
      <c r="Z985" s="3" t="s">
        <v>1405</v>
      </c>
      <c r="AA985" s="3" t="s">
        <v>1405</v>
      </c>
      <c r="AB985" s="3" t="s">
        <v>1407</v>
      </c>
      <c r="AC985" s="3" t="s">
        <v>1405</v>
      </c>
      <c r="AD985" s="3" t="s">
        <v>1405</v>
      </c>
      <c r="AE985" s="3" t="s">
        <v>1405</v>
      </c>
      <c r="AF985" s="3" t="s">
        <v>1405</v>
      </c>
      <c r="AG985" s="3" t="s">
        <v>1405</v>
      </c>
      <c r="AH985" s="3" t="s">
        <v>1405</v>
      </c>
      <c r="AI985" s="3" t="s">
        <v>1405</v>
      </c>
      <c r="AJ985" s="3" t="s">
        <v>1405</v>
      </c>
      <c r="AK985" s="3" t="s">
        <v>1405</v>
      </c>
      <c r="AL985" s="3" t="s">
        <v>1405</v>
      </c>
      <c r="AM985" s="3" t="s">
        <v>1405</v>
      </c>
      <c r="AN985" s="3" t="s">
        <v>1405</v>
      </c>
      <c r="AO985" s="3" t="s">
        <v>1405</v>
      </c>
      <c r="AP985" s="3" t="s">
        <v>1405</v>
      </c>
      <c r="AQ985" s="3" t="s">
        <v>1405</v>
      </c>
      <c r="AR985" s="3" t="s">
        <v>1405</v>
      </c>
      <c r="AS985" s="3" t="s">
        <v>1405</v>
      </c>
      <c r="AT985" s="3" t="s">
        <v>1405</v>
      </c>
      <c r="AU985" s="3" t="s">
        <v>1405</v>
      </c>
      <c r="AV985" s="3" t="s">
        <v>1405</v>
      </c>
      <c r="AW985" s="3" t="s">
        <v>1405</v>
      </c>
      <c r="AX985" s="3" t="s">
        <v>1405</v>
      </c>
      <c r="AY985" s="3" t="s">
        <v>1405</v>
      </c>
      <c r="AZ985" s="3" t="s">
        <v>1405</v>
      </c>
      <c r="BA985" s="3" t="s">
        <v>1405</v>
      </c>
      <c r="BB985" s="3" t="s">
        <v>1405</v>
      </c>
      <c r="BC985" s="3" t="s">
        <v>1405</v>
      </c>
      <c r="BD985" s="3" t="s">
        <v>1405</v>
      </c>
      <c r="BE985" s="3" t="s">
        <v>1405</v>
      </c>
      <c r="BF985" s="3" t="s">
        <v>1405</v>
      </c>
      <c r="BG985" s="3" t="s">
        <v>1405</v>
      </c>
      <c r="BH985" s="3" t="s">
        <v>1405</v>
      </c>
      <c r="BI985" s="3" t="s">
        <v>1405</v>
      </c>
      <c r="BJ985" s="3" t="s">
        <v>1405</v>
      </c>
      <c r="BK985" s="3" t="s">
        <v>1405</v>
      </c>
      <c r="BL985" s="3" t="s">
        <v>1405</v>
      </c>
      <c r="BM985" s="3" t="s">
        <v>1405</v>
      </c>
      <c r="BN985" s="3" t="s">
        <v>1405</v>
      </c>
      <c r="BO985" s="3" t="s">
        <v>1405</v>
      </c>
      <c r="BP985" s="3" t="s">
        <v>1405</v>
      </c>
      <c r="BQ985" s="3" t="s">
        <v>1405</v>
      </c>
      <c r="BR985" s="3" t="s">
        <v>1405</v>
      </c>
      <c r="BS985" s="3" t="s">
        <v>1405</v>
      </c>
      <c r="BT985" s="3" t="s">
        <v>1405</v>
      </c>
      <c r="BU985" s="3" t="str">
        <f t="shared" si="245"/>
        <v>89. PRODUCE THE CHEMICAL</v>
      </c>
      <c r="BV985" s="3" t="str">
        <f t="shared" si="245"/>
        <v/>
      </c>
      <c r="BW985" s="3" t="str">
        <f t="shared" si="245"/>
        <v>91. ON-SITE USE OF THE CHEMICAL</v>
      </c>
      <c r="BX985" s="3" t="str">
        <f t="shared" si="244"/>
        <v/>
      </c>
      <c r="BY985" s="3" t="str">
        <f t="shared" si="244"/>
        <v>93. AS A BYPRODUCT</v>
      </c>
      <c r="BZ985" s="3" t="str">
        <f t="shared" si="244"/>
        <v/>
      </c>
      <c r="CA985" s="3" t="str">
        <f t="shared" si="244"/>
        <v>95. USED AS A REACTANT</v>
      </c>
      <c r="CB985" s="3" t="str">
        <f t="shared" si="244"/>
        <v/>
      </c>
      <c r="CC985" s="3" t="str">
        <f t="shared" si="244"/>
        <v/>
      </c>
      <c r="CD985" s="3" t="str">
        <f t="shared" si="244"/>
        <v>98. P103  INTERMEDIATES</v>
      </c>
      <c r="CE985" s="3" t="str">
        <f t="shared" si="244"/>
        <v/>
      </c>
      <c r="CF985" s="3" t="str">
        <f t="shared" si="244"/>
        <v/>
      </c>
      <c r="CG985" s="3" t="str">
        <f t="shared" si="244"/>
        <v/>
      </c>
      <c r="CH985" s="3" t="str">
        <f t="shared" si="244"/>
        <v/>
      </c>
      <c r="CI985" s="3" t="str">
        <f t="shared" si="244"/>
        <v/>
      </c>
      <c r="CJ985" s="3" t="str">
        <f t="shared" si="244"/>
        <v/>
      </c>
      <c r="CK985" s="3" t="str">
        <f t="shared" si="244"/>
        <v/>
      </c>
      <c r="CL985" s="3" t="str">
        <f t="shared" si="244"/>
        <v/>
      </c>
      <c r="CM985" s="3" t="str">
        <f t="shared" si="244"/>
        <v/>
      </c>
      <c r="CN985" s="3" t="str">
        <f t="shared" si="242"/>
        <v/>
      </c>
      <c r="CO985" s="3" t="str">
        <f t="shared" si="242"/>
        <v/>
      </c>
      <c r="CP985" s="3" t="str">
        <f t="shared" si="242"/>
        <v/>
      </c>
      <c r="CQ985" s="3" t="str">
        <f t="shared" si="232"/>
        <v/>
      </c>
      <c r="CR985" s="3" t="str">
        <f t="shared" si="232"/>
        <v/>
      </c>
      <c r="CS985" s="3" t="str">
        <f t="shared" si="232"/>
        <v/>
      </c>
      <c r="CT985" s="3" t="str">
        <f t="shared" si="232"/>
        <v/>
      </c>
      <c r="CU985" s="3" t="str">
        <f t="shared" si="232"/>
        <v/>
      </c>
      <c r="CV985" s="3" t="str">
        <f t="shared" si="232"/>
        <v/>
      </c>
      <c r="CW985" s="3" t="str">
        <f t="shared" si="232"/>
        <v/>
      </c>
      <c r="CX985" s="3" t="str">
        <f t="shared" si="232"/>
        <v/>
      </c>
      <c r="CY985" s="3" t="str">
        <f t="shared" si="232"/>
        <v/>
      </c>
      <c r="CZ985" s="3" t="str">
        <f t="shared" si="232"/>
        <v/>
      </c>
      <c r="DA985" s="3" t="str">
        <f t="shared" si="232"/>
        <v/>
      </c>
      <c r="DB985" s="3" t="str">
        <f t="shared" si="232"/>
        <v/>
      </c>
      <c r="DC985" s="3" t="str">
        <f t="shared" si="232"/>
        <v/>
      </c>
      <c r="DD985" s="3" t="str">
        <f t="shared" si="232"/>
        <v/>
      </c>
      <c r="DE985" s="3" t="str">
        <f t="shared" si="243"/>
        <v/>
      </c>
      <c r="DF985" s="3" t="str">
        <f t="shared" si="243"/>
        <v/>
      </c>
      <c r="DG985" s="3" t="str">
        <f t="shared" si="243"/>
        <v/>
      </c>
      <c r="DH985" s="3" t="str">
        <f t="shared" si="243"/>
        <v/>
      </c>
      <c r="DI985" s="3" t="str">
        <f t="shared" si="241"/>
        <v/>
      </c>
      <c r="DJ985" s="3" t="str">
        <f t="shared" si="241"/>
        <v/>
      </c>
      <c r="DK985" s="3" t="str">
        <f t="shared" si="241"/>
        <v/>
      </c>
      <c r="DL985" s="3" t="str">
        <f t="shared" si="241"/>
        <v/>
      </c>
      <c r="DM985" s="3" t="str">
        <f t="shared" si="241"/>
        <v/>
      </c>
      <c r="DN985" s="3" t="str">
        <f t="shared" si="240"/>
        <v/>
      </c>
      <c r="DO985" s="3" t="str">
        <f t="shared" si="240"/>
        <v/>
      </c>
      <c r="DP985" s="3" t="str">
        <f t="shared" si="240"/>
        <v/>
      </c>
      <c r="DQ985" s="3" t="str">
        <f t="shared" si="240"/>
        <v/>
      </c>
      <c r="DR985" s="3" t="str">
        <f t="shared" si="240"/>
        <v/>
      </c>
      <c r="DS985" s="3" t="str">
        <f t="shared" si="240"/>
        <v/>
      </c>
      <c r="DT985" s="3" t="str">
        <f t="shared" si="240"/>
        <v/>
      </c>
      <c r="DU985" s="3" t="str">
        <f t="shared" si="240"/>
        <v/>
      </c>
      <c r="DV985" s="3" t="str">
        <f t="shared" si="240"/>
        <v/>
      </c>
    </row>
    <row r="986" spans="1:126" ht="75">
      <c r="A986" t="s">
        <v>115</v>
      </c>
      <c r="B986">
        <v>2020</v>
      </c>
      <c r="C986" t="s">
        <v>114</v>
      </c>
      <c r="D986">
        <v>106990</v>
      </c>
      <c r="E986" s="31">
        <v>1320218887750</v>
      </c>
      <c r="F986" t="s">
        <v>1228</v>
      </c>
      <c r="G986">
        <v>324110</v>
      </c>
      <c r="H986" t="s">
        <v>1229</v>
      </c>
      <c r="I986" t="s">
        <v>1230</v>
      </c>
      <c r="J986" t="s">
        <v>553</v>
      </c>
      <c r="K986" t="s">
        <v>250</v>
      </c>
      <c r="L986">
        <v>43616</v>
      </c>
      <c r="M986" s="3" t="str">
        <f t="shared" si="239"/>
        <v>90. IMPORT THE CHEMICAL, 91. ON-SITE USE OF THE CHEMICAL, 95. USED AS A REACTANT, 96. P101  FEEDSTOCKS, 97. P102  RAW MATERIALS</v>
      </c>
      <c r="N986" s="3" t="s">
        <v>1419</v>
      </c>
      <c r="O986" s="3" t="s">
        <v>1409</v>
      </c>
      <c r="P986">
        <v>250</v>
      </c>
      <c r="Q986">
        <v>5</v>
      </c>
      <c r="R986">
        <v>255</v>
      </c>
      <c r="S986" s="3" t="s">
        <v>1405</v>
      </c>
      <c r="T986" s="3" t="s">
        <v>1407</v>
      </c>
      <c r="U986" s="3" t="s">
        <v>1407</v>
      </c>
      <c r="V986" s="3" t="s">
        <v>1405</v>
      </c>
      <c r="W986" s="3" t="s">
        <v>1405</v>
      </c>
      <c r="X986" s="3" t="s">
        <v>1405</v>
      </c>
      <c r="Y986" s="3" t="s">
        <v>1407</v>
      </c>
      <c r="Z986" s="3" t="s">
        <v>1407</v>
      </c>
      <c r="AA986" s="3" t="s">
        <v>1407</v>
      </c>
      <c r="AB986" s="3" t="s">
        <v>1405</v>
      </c>
      <c r="AC986" s="3" t="s">
        <v>1405</v>
      </c>
      <c r="AD986" s="3" t="s">
        <v>1405</v>
      </c>
      <c r="AE986" s="3" t="s">
        <v>1405</v>
      </c>
      <c r="AF986" s="3" t="s">
        <v>1405</v>
      </c>
      <c r="AG986" s="3" t="s">
        <v>1405</v>
      </c>
      <c r="AH986" s="3" t="s">
        <v>1405</v>
      </c>
      <c r="AI986" s="3" t="s">
        <v>1405</v>
      </c>
      <c r="AJ986" s="3" t="s">
        <v>1405</v>
      </c>
      <c r="AK986" s="3" t="s">
        <v>1405</v>
      </c>
      <c r="AL986" s="3" t="s">
        <v>1405</v>
      </c>
      <c r="AM986" s="3" t="s">
        <v>1405</v>
      </c>
      <c r="AN986" s="3" t="s">
        <v>1405</v>
      </c>
      <c r="AO986" s="3" t="s">
        <v>1405</v>
      </c>
      <c r="AP986" s="3" t="s">
        <v>1405</v>
      </c>
      <c r="AQ986" s="3" t="s">
        <v>1405</v>
      </c>
      <c r="AR986" s="3" t="s">
        <v>1405</v>
      </c>
      <c r="AS986" s="3" t="s">
        <v>1405</v>
      </c>
      <c r="AT986" s="3" t="s">
        <v>1405</v>
      </c>
      <c r="AU986" s="3" t="s">
        <v>1405</v>
      </c>
      <c r="AV986" s="3" t="s">
        <v>1405</v>
      </c>
      <c r="AW986" s="3" t="s">
        <v>1405</v>
      </c>
      <c r="AX986" s="3" t="s">
        <v>1405</v>
      </c>
      <c r="AY986" s="3" t="s">
        <v>1405</v>
      </c>
      <c r="AZ986" s="3" t="s">
        <v>1405</v>
      </c>
      <c r="BA986" s="3" t="s">
        <v>1405</v>
      </c>
      <c r="BB986" s="3" t="s">
        <v>1405</v>
      </c>
      <c r="BC986" s="3" t="s">
        <v>1405</v>
      </c>
      <c r="BD986" s="3" t="s">
        <v>1405</v>
      </c>
      <c r="BE986" s="3" t="s">
        <v>1405</v>
      </c>
      <c r="BF986" s="3" t="s">
        <v>1405</v>
      </c>
      <c r="BG986" s="3" t="s">
        <v>1405</v>
      </c>
      <c r="BH986" s="3" t="s">
        <v>1405</v>
      </c>
      <c r="BI986" s="3" t="s">
        <v>1405</v>
      </c>
      <c r="BJ986" s="3" t="s">
        <v>1405</v>
      </c>
      <c r="BK986" s="3" t="s">
        <v>1405</v>
      </c>
      <c r="BL986" s="3" t="s">
        <v>1405</v>
      </c>
      <c r="BM986" s="3" t="s">
        <v>1405</v>
      </c>
      <c r="BN986" s="3" t="s">
        <v>1405</v>
      </c>
      <c r="BO986" s="3" t="s">
        <v>1405</v>
      </c>
      <c r="BP986" s="3" t="s">
        <v>1405</v>
      </c>
      <c r="BQ986" s="3" t="s">
        <v>1405</v>
      </c>
      <c r="BR986" s="3" t="s">
        <v>1405</v>
      </c>
      <c r="BS986" s="3" t="s">
        <v>1405</v>
      </c>
      <c r="BT986" s="3" t="s">
        <v>1405</v>
      </c>
      <c r="BU986" s="3" t="str">
        <f t="shared" si="245"/>
        <v/>
      </c>
      <c r="BV986" s="3" t="str">
        <f t="shared" si="245"/>
        <v>90. IMPORT THE CHEMICAL</v>
      </c>
      <c r="BW986" s="3" t="str">
        <f t="shared" si="245"/>
        <v>91. ON-SITE USE OF THE CHEMICAL</v>
      </c>
      <c r="BX986" s="3" t="str">
        <f t="shared" si="244"/>
        <v/>
      </c>
      <c r="BY986" s="3" t="str">
        <f t="shared" si="244"/>
        <v/>
      </c>
      <c r="BZ986" s="3" t="str">
        <f t="shared" si="244"/>
        <v/>
      </c>
      <c r="CA986" s="3" t="str">
        <f t="shared" si="244"/>
        <v>95. USED AS A REACTANT</v>
      </c>
      <c r="CB986" s="3" t="str">
        <f t="shared" si="244"/>
        <v>96. P101  FEEDSTOCKS</v>
      </c>
      <c r="CC986" s="3" t="str">
        <f t="shared" si="244"/>
        <v>97. P102  RAW MATERIALS</v>
      </c>
      <c r="CD986" s="3" t="str">
        <f t="shared" si="244"/>
        <v/>
      </c>
      <c r="CE986" s="3" t="str">
        <f t="shared" si="244"/>
        <v/>
      </c>
      <c r="CF986" s="3" t="str">
        <f t="shared" si="244"/>
        <v/>
      </c>
      <c r="CG986" s="3" t="str">
        <f t="shared" si="244"/>
        <v/>
      </c>
      <c r="CH986" s="3" t="str">
        <f t="shared" si="244"/>
        <v/>
      </c>
      <c r="CI986" s="3" t="str">
        <f t="shared" si="244"/>
        <v/>
      </c>
      <c r="CJ986" s="3" t="str">
        <f t="shared" si="244"/>
        <v/>
      </c>
      <c r="CK986" s="3" t="str">
        <f t="shared" si="244"/>
        <v/>
      </c>
      <c r="CL986" s="3" t="str">
        <f t="shared" si="244"/>
        <v/>
      </c>
      <c r="CM986" s="3" t="str">
        <f t="shared" si="244"/>
        <v/>
      </c>
      <c r="CN986" s="3" t="str">
        <f t="shared" si="242"/>
        <v/>
      </c>
      <c r="CO986" s="3" t="str">
        <f t="shared" si="242"/>
        <v/>
      </c>
      <c r="CP986" s="3" t="str">
        <f t="shared" si="242"/>
        <v/>
      </c>
      <c r="CQ986" s="3" t="str">
        <f t="shared" si="232"/>
        <v/>
      </c>
      <c r="CR986" s="3" t="str">
        <f t="shared" si="232"/>
        <v/>
      </c>
      <c r="CS986" s="3" t="str">
        <f t="shared" si="232"/>
        <v/>
      </c>
      <c r="CT986" s="3" t="str">
        <f t="shared" si="232"/>
        <v/>
      </c>
      <c r="CU986" s="3" t="str">
        <f t="shared" si="232"/>
        <v/>
      </c>
      <c r="CV986" s="3" t="str">
        <f t="shared" si="232"/>
        <v/>
      </c>
      <c r="CW986" s="3" t="str">
        <f t="shared" si="232"/>
        <v/>
      </c>
      <c r="CX986" s="3" t="str">
        <f t="shared" si="232"/>
        <v/>
      </c>
      <c r="CY986" s="3" t="str">
        <f t="shared" si="232"/>
        <v/>
      </c>
      <c r="CZ986" s="3" t="str">
        <f t="shared" si="232"/>
        <v/>
      </c>
      <c r="DA986" s="3" t="str">
        <f t="shared" si="232"/>
        <v/>
      </c>
      <c r="DB986" s="3" t="str">
        <f t="shared" si="232"/>
        <v/>
      </c>
      <c r="DC986" s="3" t="str">
        <f t="shared" si="232"/>
        <v/>
      </c>
      <c r="DD986" s="3" t="str">
        <f t="shared" si="232"/>
        <v/>
      </c>
      <c r="DE986" s="3" t="str">
        <f t="shared" si="243"/>
        <v/>
      </c>
      <c r="DF986" s="3" t="str">
        <f t="shared" si="243"/>
        <v/>
      </c>
      <c r="DG986" s="3" t="str">
        <f t="shared" si="243"/>
        <v/>
      </c>
      <c r="DH986" s="3" t="str">
        <f t="shared" si="243"/>
        <v/>
      </c>
      <c r="DI986" s="3" t="str">
        <f t="shared" si="241"/>
        <v/>
      </c>
      <c r="DJ986" s="3" t="str">
        <f t="shared" si="241"/>
        <v/>
      </c>
      <c r="DK986" s="3" t="str">
        <f t="shared" si="241"/>
        <v/>
      </c>
      <c r="DL986" s="3" t="str">
        <f t="shared" si="241"/>
        <v/>
      </c>
      <c r="DM986" s="3" t="str">
        <f t="shared" si="241"/>
        <v/>
      </c>
      <c r="DN986" s="3" t="str">
        <f t="shared" si="240"/>
        <v/>
      </c>
      <c r="DO986" s="3" t="str">
        <f t="shared" si="240"/>
        <v/>
      </c>
      <c r="DP986" s="3" t="str">
        <f t="shared" si="240"/>
        <v/>
      </c>
      <c r="DQ986" s="3" t="str">
        <f t="shared" si="240"/>
        <v/>
      </c>
      <c r="DR986" s="3" t="str">
        <f t="shared" si="240"/>
        <v/>
      </c>
      <c r="DS986" s="3" t="str">
        <f t="shared" si="240"/>
        <v/>
      </c>
      <c r="DT986" s="3" t="str">
        <f t="shared" si="240"/>
        <v/>
      </c>
      <c r="DU986" s="3" t="str">
        <f t="shared" si="240"/>
        <v/>
      </c>
      <c r="DV986" s="3" t="str">
        <f t="shared" si="240"/>
        <v/>
      </c>
    </row>
    <row r="987" spans="1:126" ht="75">
      <c r="A987" t="s">
        <v>115</v>
      </c>
      <c r="B987">
        <v>2021</v>
      </c>
      <c r="C987" t="s">
        <v>114</v>
      </c>
      <c r="D987">
        <v>106990</v>
      </c>
      <c r="E987" s="31">
        <v>1321220226397</v>
      </c>
      <c r="F987" t="s">
        <v>1228</v>
      </c>
      <c r="G987">
        <v>324110</v>
      </c>
      <c r="H987" t="s">
        <v>1229</v>
      </c>
      <c r="I987" t="s">
        <v>1230</v>
      </c>
      <c r="J987" t="s">
        <v>553</v>
      </c>
      <c r="K987" t="s">
        <v>250</v>
      </c>
      <c r="L987">
        <v>43616</v>
      </c>
      <c r="M987" s="3" t="str">
        <f t="shared" si="239"/>
        <v>89. PRODUCE THE CHEMICAL, 91. ON-SITE USE OF THE CHEMICAL, 93. AS A BYPRODUCT, 95. USED AS A REACTANT, 98. P103  INTERMEDIATES</v>
      </c>
      <c r="N987" s="3" t="s">
        <v>1419</v>
      </c>
      <c r="O987" s="3" t="s">
        <v>1409</v>
      </c>
      <c r="P987">
        <v>250</v>
      </c>
      <c r="Q987">
        <v>5</v>
      </c>
      <c r="R987">
        <v>255</v>
      </c>
      <c r="S987" s="3" t="s">
        <v>1407</v>
      </c>
      <c r="T987" s="3" t="s">
        <v>1405</v>
      </c>
      <c r="U987" s="3" t="s">
        <v>1407</v>
      </c>
      <c r="V987" s="3" t="s">
        <v>1405</v>
      </c>
      <c r="W987" s="3" t="s">
        <v>1407</v>
      </c>
      <c r="X987" s="3" t="s">
        <v>1405</v>
      </c>
      <c r="Y987" s="3" t="s">
        <v>1407</v>
      </c>
      <c r="Z987" s="3" t="s">
        <v>1405</v>
      </c>
      <c r="AA987" s="3" t="s">
        <v>1405</v>
      </c>
      <c r="AB987" s="3" t="s">
        <v>1407</v>
      </c>
      <c r="AC987" s="3" t="s">
        <v>1405</v>
      </c>
      <c r="AD987" s="3" t="s">
        <v>1405</v>
      </c>
      <c r="AE987" s="3" t="s">
        <v>1405</v>
      </c>
      <c r="AF987" s="3" t="s">
        <v>1405</v>
      </c>
      <c r="AG987" s="3" t="s">
        <v>1405</v>
      </c>
      <c r="AH987" s="3" t="s">
        <v>1405</v>
      </c>
      <c r="AI987" s="3" t="s">
        <v>1405</v>
      </c>
      <c r="AJ987" s="3" t="s">
        <v>1405</v>
      </c>
      <c r="AK987" s="3" t="s">
        <v>1405</v>
      </c>
      <c r="AL987" s="3" t="s">
        <v>1405</v>
      </c>
      <c r="AM987" s="3" t="s">
        <v>1405</v>
      </c>
      <c r="AN987" s="3" t="s">
        <v>1405</v>
      </c>
      <c r="AO987" s="3" t="s">
        <v>1405</v>
      </c>
      <c r="AP987" s="3" t="s">
        <v>1405</v>
      </c>
      <c r="AQ987" s="3" t="s">
        <v>1405</v>
      </c>
      <c r="AR987" s="3" t="s">
        <v>1405</v>
      </c>
      <c r="AS987" s="3" t="s">
        <v>1405</v>
      </c>
      <c r="AT987" s="3" t="s">
        <v>1405</v>
      </c>
      <c r="AU987" s="3" t="s">
        <v>1405</v>
      </c>
      <c r="AV987" s="3" t="s">
        <v>1405</v>
      </c>
      <c r="AW987" s="3" t="s">
        <v>1405</v>
      </c>
      <c r="AX987" s="3" t="s">
        <v>1405</v>
      </c>
      <c r="AY987" s="3" t="s">
        <v>1405</v>
      </c>
      <c r="AZ987" s="3" t="s">
        <v>1405</v>
      </c>
      <c r="BA987" s="3" t="s">
        <v>1405</v>
      </c>
      <c r="BB987" s="3" t="s">
        <v>1405</v>
      </c>
      <c r="BC987" s="3" t="s">
        <v>1405</v>
      </c>
      <c r="BD987" s="3" t="s">
        <v>1405</v>
      </c>
      <c r="BE987" s="3" t="s">
        <v>1405</v>
      </c>
      <c r="BF987" s="3" t="s">
        <v>1405</v>
      </c>
      <c r="BG987" s="3" t="s">
        <v>1405</v>
      </c>
      <c r="BH987" s="3" t="s">
        <v>1405</v>
      </c>
      <c r="BI987" s="3" t="s">
        <v>1405</v>
      </c>
      <c r="BJ987" s="3" t="s">
        <v>1405</v>
      </c>
      <c r="BK987" s="3" t="s">
        <v>1405</v>
      </c>
      <c r="BL987" s="3" t="s">
        <v>1405</v>
      </c>
      <c r="BM987" s="3" t="s">
        <v>1405</v>
      </c>
      <c r="BN987" s="3" t="s">
        <v>1405</v>
      </c>
      <c r="BO987" s="3" t="s">
        <v>1405</v>
      </c>
      <c r="BP987" s="3" t="s">
        <v>1405</v>
      </c>
      <c r="BQ987" s="3" t="s">
        <v>1405</v>
      </c>
      <c r="BR987" s="3" t="s">
        <v>1405</v>
      </c>
      <c r="BS987" s="3" t="s">
        <v>1405</v>
      </c>
      <c r="BT987" s="3" t="s">
        <v>1405</v>
      </c>
      <c r="BU987" s="3" t="str">
        <f t="shared" si="245"/>
        <v>89. PRODUCE THE CHEMICAL</v>
      </c>
      <c r="BV987" s="3" t="str">
        <f t="shared" si="245"/>
        <v/>
      </c>
      <c r="BW987" s="3" t="str">
        <f t="shared" si="245"/>
        <v>91. ON-SITE USE OF THE CHEMICAL</v>
      </c>
      <c r="BX987" s="3" t="str">
        <f t="shared" si="244"/>
        <v/>
      </c>
      <c r="BY987" s="3" t="str">
        <f t="shared" si="244"/>
        <v>93. AS A BYPRODUCT</v>
      </c>
      <c r="BZ987" s="3" t="str">
        <f t="shared" si="244"/>
        <v/>
      </c>
      <c r="CA987" s="3" t="str">
        <f t="shared" si="244"/>
        <v>95. USED AS A REACTANT</v>
      </c>
      <c r="CB987" s="3" t="str">
        <f t="shared" si="244"/>
        <v/>
      </c>
      <c r="CC987" s="3" t="str">
        <f t="shared" si="244"/>
        <v/>
      </c>
      <c r="CD987" s="3" t="str">
        <f t="shared" si="244"/>
        <v>98. P103  INTERMEDIATES</v>
      </c>
      <c r="CE987" s="3" t="str">
        <f t="shared" si="244"/>
        <v/>
      </c>
      <c r="CF987" s="3" t="str">
        <f t="shared" si="244"/>
        <v/>
      </c>
      <c r="CG987" s="3" t="str">
        <f t="shared" si="244"/>
        <v/>
      </c>
      <c r="CH987" s="3" t="str">
        <f t="shared" si="244"/>
        <v/>
      </c>
      <c r="CI987" s="3" t="str">
        <f t="shared" si="244"/>
        <v/>
      </c>
      <c r="CJ987" s="3" t="str">
        <f t="shared" si="244"/>
        <v/>
      </c>
      <c r="CK987" s="3" t="str">
        <f t="shared" si="244"/>
        <v/>
      </c>
      <c r="CL987" s="3" t="str">
        <f t="shared" si="244"/>
        <v/>
      </c>
      <c r="CM987" s="3" t="str">
        <f t="shared" si="244"/>
        <v/>
      </c>
      <c r="CN987" s="3" t="str">
        <f t="shared" si="242"/>
        <v/>
      </c>
      <c r="CO987" s="3" t="str">
        <f t="shared" si="242"/>
        <v/>
      </c>
      <c r="CP987" s="3" t="str">
        <f t="shared" si="242"/>
        <v/>
      </c>
      <c r="CQ987" s="3" t="str">
        <f t="shared" si="232"/>
        <v/>
      </c>
      <c r="CR987" s="3" t="str">
        <f t="shared" si="232"/>
        <v/>
      </c>
      <c r="CS987" s="3" t="str">
        <f t="shared" si="232"/>
        <v/>
      </c>
      <c r="CT987" s="3" t="str">
        <f t="shared" si="232"/>
        <v/>
      </c>
      <c r="CU987" s="3" t="str">
        <f t="shared" si="232"/>
        <v/>
      </c>
      <c r="CV987" s="3" t="str">
        <f t="shared" si="232"/>
        <v/>
      </c>
      <c r="CW987" s="3" t="str">
        <f t="shared" si="232"/>
        <v/>
      </c>
      <c r="CX987" s="3" t="str">
        <f t="shared" si="232"/>
        <v/>
      </c>
      <c r="CY987" s="3" t="str">
        <f t="shared" si="232"/>
        <v/>
      </c>
      <c r="CZ987" s="3" t="str">
        <f t="shared" si="232"/>
        <v/>
      </c>
      <c r="DA987" s="3" t="str">
        <f t="shared" si="232"/>
        <v/>
      </c>
      <c r="DB987" s="3" t="str">
        <f t="shared" si="232"/>
        <v/>
      </c>
      <c r="DC987" s="3" t="str">
        <f t="shared" si="232"/>
        <v/>
      </c>
      <c r="DD987" s="3" t="str">
        <f t="shared" si="232"/>
        <v/>
      </c>
      <c r="DE987" s="3" t="str">
        <f t="shared" si="243"/>
        <v/>
      </c>
      <c r="DF987" s="3" t="str">
        <f t="shared" si="243"/>
        <v/>
      </c>
      <c r="DG987" s="3" t="str">
        <f t="shared" si="243"/>
        <v/>
      </c>
      <c r="DH987" s="3" t="str">
        <f t="shared" si="243"/>
        <v/>
      </c>
      <c r="DI987" s="3" t="str">
        <f t="shared" si="241"/>
        <v/>
      </c>
      <c r="DJ987" s="3" t="str">
        <f t="shared" si="241"/>
        <v/>
      </c>
      <c r="DK987" s="3" t="str">
        <f t="shared" si="241"/>
        <v/>
      </c>
      <c r="DL987" s="3" t="str">
        <f t="shared" si="241"/>
        <v/>
      </c>
      <c r="DM987" s="3" t="str">
        <f t="shared" si="241"/>
        <v/>
      </c>
      <c r="DN987" s="3" t="str">
        <f t="shared" si="240"/>
        <v/>
      </c>
      <c r="DO987" s="3" t="str">
        <f t="shared" si="240"/>
        <v/>
      </c>
      <c r="DP987" s="3" t="str">
        <f t="shared" si="240"/>
        <v/>
      </c>
      <c r="DQ987" s="3" t="str">
        <f t="shared" si="240"/>
        <v/>
      </c>
      <c r="DR987" s="3" t="str">
        <f t="shared" si="240"/>
        <v/>
      </c>
      <c r="DS987" s="3" t="str">
        <f t="shared" si="240"/>
        <v/>
      </c>
      <c r="DT987" s="3" t="str">
        <f t="shared" si="240"/>
        <v/>
      </c>
      <c r="DU987" s="3" t="str">
        <f t="shared" si="240"/>
        <v/>
      </c>
      <c r="DV987" s="3" t="str">
        <f t="shared" si="240"/>
        <v/>
      </c>
    </row>
    <row r="988" spans="1:126" ht="75">
      <c r="A988" t="s">
        <v>115</v>
      </c>
      <c r="B988">
        <v>2016</v>
      </c>
      <c r="C988" t="s">
        <v>114</v>
      </c>
      <c r="D988">
        <v>106990</v>
      </c>
      <c r="E988" s="31">
        <v>1316215355734</v>
      </c>
      <c r="F988" t="s">
        <v>1231</v>
      </c>
      <c r="G988">
        <v>324110</v>
      </c>
      <c r="H988" t="s">
        <v>1232</v>
      </c>
      <c r="I988" t="s">
        <v>1233</v>
      </c>
      <c r="J988" t="s">
        <v>1234</v>
      </c>
      <c r="K988" t="s">
        <v>155</v>
      </c>
      <c r="L988">
        <v>90504</v>
      </c>
      <c r="M988" s="3" t="str">
        <f t="shared" si="239"/>
        <v>89. PRODUCE THE CHEMICAL, 91. ON-SITE USE OF THE CHEMICAL, 92. SALE OR DISTRIBUTION OF THE CHEMICAL, 93. AS A BYPRODUCT, 116. AS A PROCESS IMPURITY, 133. ANCILLARY OR OTHER USE</v>
      </c>
      <c r="N988" s="3" t="s">
        <v>53</v>
      </c>
      <c r="O988" s="84" t="s">
        <v>1426</v>
      </c>
      <c r="P988">
        <v>2</v>
      </c>
      <c r="Q988">
        <v>350</v>
      </c>
      <c r="R988">
        <v>352</v>
      </c>
      <c r="S988" s="3" t="s">
        <v>1407</v>
      </c>
      <c r="T988" s="3" t="s">
        <v>1405</v>
      </c>
      <c r="U988" s="3" t="s">
        <v>1407</v>
      </c>
      <c r="V988" s="3" t="s">
        <v>1407</v>
      </c>
      <c r="W988" s="3" t="s">
        <v>1407</v>
      </c>
      <c r="X988" s="3" t="s">
        <v>1405</v>
      </c>
      <c r="Y988" s="3" t="s">
        <v>1405</v>
      </c>
      <c r="AE988" s="3" t="s">
        <v>1405</v>
      </c>
      <c r="AR988" s="3" t="s">
        <v>1405</v>
      </c>
      <c r="AS988" s="3" t="s">
        <v>1405</v>
      </c>
      <c r="AT988" s="3" t="s">
        <v>1407</v>
      </c>
      <c r="AV988" s="3" t="s">
        <v>1405</v>
      </c>
      <c r="BD988" s="3" t="s">
        <v>1405</v>
      </c>
      <c r="BK988" s="3" t="s">
        <v>1407</v>
      </c>
      <c r="BU988" s="3" t="str">
        <f t="shared" si="245"/>
        <v>89. PRODUCE THE CHEMICAL</v>
      </c>
      <c r="BV988" s="3" t="str">
        <f t="shared" si="245"/>
        <v/>
      </c>
      <c r="BW988" s="3" t="str">
        <f t="shared" si="245"/>
        <v>91. ON-SITE USE OF THE CHEMICAL</v>
      </c>
      <c r="BX988" s="3" t="str">
        <f t="shared" si="244"/>
        <v>92. SALE OR DISTRIBUTION OF THE CHEMICAL</v>
      </c>
      <c r="BY988" s="3" t="str">
        <f t="shared" si="244"/>
        <v>93. AS A BYPRODUCT</v>
      </c>
      <c r="BZ988" s="3" t="str">
        <f t="shared" si="244"/>
        <v/>
      </c>
      <c r="CA988" s="3" t="str">
        <f t="shared" si="244"/>
        <v/>
      </c>
      <c r="CB988" s="3" t="str">
        <f t="shared" si="244"/>
        <v/>
      </c>
      <c r="CC988" s="3" t="str">
        <f t="shared" si="244"/>
        <v/>
      </c>
      <c r="CD988" s="3" t="str">
        <f t="shared" si="244"/>
        <v/>
      </c>
      <c r="CE988" s="3" t="str">
        <f t="shared" si="244"/>
        <v/>
      </c>
      <c r="CF988" s="3" t="str">
        <f t="shared" si="244"/>
        <v/>
      </c>
      <c r="CG988" s="3" t="str">
        <f t="shared" si="244"/>
        <v/>
      </c>
      <c r="CH988" s="3" t="str">
        <f t="shared" si="244"/>
        <v/>
      </c>
      <c r="CI988" s="3" t="str">
        <f t="shared" si="244"/>
        <v/>
      </c>
      <c r="CJ988" s="3" t="str">
        <f t="shared" si="244"/>
        <v/>
      </c>
      <c r="CK988" s="3" t="str">
        <f t="shared" si="244"/>
        <v/>
      </c>
      <c r="CL988" s="3" t="str">
        <f t="shared" si="244"/>
        <v/>
      </c>
      <c r="CM988" s="3" t="str">
        <f t="shared" si="244"/>
        <v/>
      </c>
      <c r="CN988" s="3" t="str">
        <f t="shared" si="242"/>
        <v/>
      </c>
      <c r="CO988" s="3" t="str">
        <f t="shared" si="242"/>
        <v/>
      </c>
      <c r="CP988" s="3" t="str">
        <f t="shared" si="242"/>
        <v/>
      </c>
      <c r="CQ988" s="3" t="str">
        <f t="shared" si="232"/>
        <v/>
      </c>
      <c r="CR988" s="3" t="str">
        <f t="shared" si="232"/>
        <v/>
      </c>
      <c r="CS988" s="3" t="str">
        <f t="shared" si="232"/>
        <v/>
      </c>
      <c r="CT988" s="3" t="str">
        <f t="shared" si="232"/>
        <v/>
      </c>
      <c r="CU988" s="3" t="str">
        <f t="shared" si="232"/>
        <v/>
      </c>
      <c r="CV988" s="3" t="str">
        <f t="shared" si="232"/>
        <v>116. AS A PROCESS IMPURITY</v>
      </c>
      <c r="CW988" s="3" t="str">
        <f t="shared" si="232"/>
        <v/>
      </c>
      <c r="CX988" s="3" t="str">
        <f t="shared" si="232"/>
        <v/>
      </c>
      <c r="CY988" s="3" t="str">
        <f t="shared" si="232"/>
        <v/>
      </c>
      <c r="CZ988" s="3" t="str">
        <f t="shared" si="232"/>
        <v/>
      </c>
      <c r="DA988" s="3" t="str">
        <f t="shared" si="232"/>
        <v/>
      </c>
      <c r="DB988" s="3" t="str">
        <f t="shared" si="232"/>
        <v/>
      </c>
      <c r="DC988" s="3" t="str">
        <f t="shared" si="232"/>
        <v/>
      </c>
      <c r="DD988" s="3" t="str">
        <f t="shared" si="232"/>
        <v/>
      </c>
      <c r="DE988" s="3" t="str">
        <f t="shared" si="243"/>
        <v/>
      </c>
      <c r="DF988" s="3" t="str">
        <f t="shared" si="243"/>
        <v/>
      </c>
      <c r="DG988" s="3" t="str">
        <f t="shared" si="243"/>
        <v/>
      </c>
      <c r="DH988" s="3" t="str">
        <f t="shared" si="243"/>
        <v/>
      </c>
      <c r="DI988" s="3" t="str">
        <f t="shared" si="241"/>
        <v/>
      </c>
      <c r="DJ988" s="3" t="str">
        <f t="shared" si="241"/>
        <v/>
      </c>
      <c r="DK988" s="3" t="str">
        <f t="shared" si="241"/>
        <v/>
      </c>
      <c r="DL988" s="3" t="str">
        <f t="shared" si="241"/>
        <v/>
      </c>
      <c r="DM988" s="3" t="str">
        <f t="shared" si="241"/>
        <v>133. ANCILLARY OR OTHER USE</v>
      </c>
      <c r="DN988" s="3" t="str">
        <f t="shared" si="240"/>
        <v/>
      </c>
      <c r="DO988" s="3" t="str">
        <f t="shared" si="240"/>
        <v/>
      </c>
      <c r="DP988" s="3" t="str">
        <f t="shared" si="240"/>
        <v/>
      </c>
      <c r="DQ988" s="3" t="str">
        <f t="shared" si="240"/>
        <v/>
      </c>
      <c r="DR988" s="3" t="str">
        <f t="shared" si="240"/>
        <v/>
      </c>
      <c r="DS988" s="3" t="str">
        <f t="shared" si="240"/>
        <v/>
      </c>
      <c r="DT988" s="3" t="str">
        <f t="shared" si="240"/>
        <v/>
      </c>
      <c r="DU988" s="3" t="str">
        <f t="shared" si="240"/>
        <v/>
      </c>
      <c r="DV988" s="3" t="str">
        <f t="shared" si="240"/>
        <v/>
      </c>
    </row>
    <row r="989" spans="1:126" ht="75">
      <c r="A989" t="s">
        <v>115</v>
      </c>
      <c r="B989">
        <v>2017</v>
      </c>
      <c r="C989" t="s">
        <v>114</v>
      </c>
      <c r="D989">
        <v>106990</v>
      </c>
      <c r="E989" s="31">
        <v>1317216316188</v>
      </c>
      <c r="F989" t="s">
        <v>1231</v>
      </c>
      <c r="G989">
        <v>324110</v>
      </c>
      <c r="H989" t="s">
        <v>1232</v>
      </c>
      <c r="I989" t="s">
        <v>1233</v>
      </c>
      <c r="J989" t="s">
        <v>1234</v>
      </c>
      <c r="K989" t="s">
        <v>155</v>
      </c>
      <c r="L989">
        <v>90504</v>
      </c>
      <c r="M989" s="3" t="str">
        <f t="shared" si="239"/>
        <v>89. PRODUCE THE CHEMICAL, 91. ON-SITE USE OF THE CHEMICAL, 92. SALE OR DISTRIBUTION OF THE CHEMICAL, 93. AS A BYPRODUCT, 116. AS A PROCESS IMPURITY, 133. ANCILLARY OR OTHER USE</v>
      </c>
      <c r="N989" s="3" t="s">
        <v>53</v>
      </c>
      <c r="O989" s="84" t="s">
        <v>1426</v>
      </c>
      <c r="P989">
        <v>3</v>
      </c>
      <c r="Q989">
        <v>190</v>
      </c>
      <c r="R989">
        <v>193</v>
      </c>
      <c r="S989" s="3" t="s">
        <v>1407</v>
      </c>
      <c r="T989" s="3" t="s">
        <v>1405</v>
      </c>
      <c r="U989" s="3" t="s">
        <v>1407</v>
      </c>
      <c r="V989" s="3" t="s">
        <v>1407</v>
      </c>
      <c r="W989" s="3" t="s">
        <v>1407</v>
      </c>
      <c r="X989" s="3" t="s">
        <v>1405</v>
      </c>
      <c r="Y989" s="3" t="s">
        <v>1405</v>
      </c>
      <c r="AE989" s="3" t="s">
        <v>1405</v>
      </c>
      <c r="AR989" s="3" t="s">
        <v>1405</v>
      </c>
      <c r="AS989" s="3" t="s">
        <v>1405</v>
      </c>
      <c r="AT989" s="3" t="s">
        <v>1407</v>
      </c>
      <c r="AV989" s="3" t="s">
        <v>1405</v>
      </c>
      <c r="BD989" s="3" t="s">
        <v>1405</v>
      </c>
      <c r="BK989" s="3" t="s">
        <v>1407</v>
      </c>
      <c r="BU989" s="3" t="str">
        <f t="shared" si="245"/>
        <v>89. PRODUCE THE CHEMICAL</v>
      </c>
      <c r="BV989" s="3" t="str">
        <f t="shared" si="245"/>
        <v/>
      </c>
      <c r="BW989" s="3" t="str">
        <f t="shared" si="245"/>
        <v>91. ON-SITE USE OF THE CHEMICAL</v>
      </c>
      <c r="BX989" s="3" t="str">
        <f t="shared" si="244"/>
        <v>92. SALE OR DISTRIBUTION OF THE CHEMICAL</v>
      </c>
      <c r="BY989" s="3" t="str">
        <f t="shared" si="244"/>
        <v>93. AS A BYPRODUCT</v>
      </c>
      <c r="BZ989" s="3" t="str">
        <f t="shared" si="244"/>
        <v/>
      </c>
      <c r="CA989" s="3" t="str">
        <f t="shared" si="244"/>
        <v/>
      </c>
      <c r="CB989" s="3" t="str">
        <f t="shared" si="244"/>
        <v/>
      </c>
      <c r="CC989" s="3" t="str">
        <f t="shared" si="244"/>
        <v/>
      </c>
      <c r="CD989" s="3" t="str">
        <f t="shared" si="244"/>
        <v/>
      </c>
      <c r="CE989" s="3" t="str">
        <f t="shared" si="244"/>
        <v/>
      </c>
      <c r="CF989" s="3" t="str">
        <f t="shared" si="244"/>
        <v/>
      </c>
      <c r="CG989" s="3" t="str">
        <f t="shared" si="244"/>
        <v/>
      </c>
      <c r="CH989" s="3" t="str">
        <f t="shared" si="244"/>
        <v/>
      </c>
      <c r="CI989" s="3" t="str">
        <f t="shared" si="244"/>
        <v/>
      </c>
      <c r="CJ989" s="3" t="str">
        <f t="shared" si="244"/>
        <v/>
      </c>
      <c r="CK989" s="3" t="str">
        <f t="shared" si="244"/>
        <v/>
      </c>
      <c r="CL989" s="3" t="str">
        <f t="shared" si="244"/>
        <v/>
      </c>
      <c r="CM989" s="3" t="str">
        <f t="shared" si="244"/>
        <v/>
      </c>
      <c r="CN989" s="3" t="str">
        <f t="shared" si="242"/>
        <v/>
      </c>
      <c r="CO989" s="3" t="str">
        <f t="shared" si="242"/>
        <v/>
      </c>
      <c r="CP989" s="3" t="str">
        <f t="shared" si="242"/>
        <v/>
      </c>
      <c r="CQ989" s="3" t="str">
        <f t="shared" si="232"/>
        <v/>
      </c>
      <c r="CR989" s="3" t="str">
        <f t="shared" si="232"/>
        <v/>
      </c>
      <c r="CS989" s="3" t="str">
        <f t="shared" si="232"/>
        <v/>
      </c>
      <c r="CT989" s="3" t="str">
        <f t="shared" si="232"/>
        <v/>
      </c>
      <c r="CU989" s="3" t="str">
        <f t="shared" si="232"/>
        <v/>
      </c>
      <c r="CV989" s="3" t="str">
        <f t="shared" si="232"/>
        <v>116. AS A PROCESS IMPURITY</v>
      </c>
      <c r="CW989" s="3" t="str">
        <f t="shared" si="232"/>
        <v/>
      </c>
      <c r="CX989" s="3" t="str">
        <f t="shared" si="232"/>
        <v/>
      </c>
      <c r="CY989" s="3" t="str">
        <f t="shared" si="232"/>
        <v/>
      </c>
      <c r="CZ989" s="3" t="str">
        <f t="shared" si="232"/>
        <v/>
      </c>
      <c r="DA989" s="3" t="str">
        <f t="shared" si="232"/>
        <v/>
      </c>
      <c r="DB989" s="3" t="str">
        <f t="shared" si="232"/>
        <v/>
      </c>
      <c r="DC989" s="3" t="str">
        <f t="shared" si="232"/>
        <v/>
      </c>
      <c r="DD989" s="3" t="str">
        <f t="shared" si="232"/>
        <v/>
      </c>
      <c r="DE989" s="3" t="str">
        <f t="shared" si="243"/>
        <v/>
      </c>
      <c r="DF989" s="3" t="str">
        <f t="shared" si="243"/>
        <v/>
      </c>
      <c r="DG989" s="3" t="str">
        <f t="shared" si="243"/>
        <v/>
      </c>
      <c r="DH989" s="3" t="str">
        <f t="shared" si="243"/>
        <v/>
      </c>
      <c r="DI989" s="3" t="str">
        <f t="shared" si="241"/>
        <v/>
      </c>
      <c r="DJ989" s="3" t="str">
        <f t="shared" si="241"/>
        <v/>
      </c>
      <c r="DK989" s="3" t="str">
        <f t="shared" si="241"/>
        <v/>
      </c>
      <c r="DL989" s="3" t="str">
        <f t="shared" si="241"/>
        <v/>
      </c>
      <c r="DM989" s="3" t="str">
        <f t="shared" si="241"/>
        <v>133. ANCILLARY OR OTHER USE</v>
      </c>
      <c r="DN989" s="3" t="str">
        <f t="shared" si="240"/>
        <v/>
      </c>
      <c r="DO989" s="3" t="str">
        <f t="shared" si="240"/>
        <v/>
      </c>
      <c r="DP989" s="3" t="str">
        <f t="shared" si="240"/>
        <v/>
      </c>
      <c r="DQ989" s="3" t="str">
        <f t="shared" si="240"/>
        <v/>
      </c>
      <c r="DR989" s="3" t="str">
        <f t="shared" si="240"/>
        <v/>
      </c>
      <c r="DS989" s="3" t="str">
        <f t="shared" si="240"/>
        <v/>
      </c>
      <c r="DT989" s="3" t="str">
        <f t="shared" si="240"/>
        <v/>
      </c>
      <c r="DU989" s="3" t="str">
        <f t="shared" si="240"/>
        <v/>
      </c>
      <c r="DV989" s="3" t="str">
        <f t="shared" si="240"/>
        <v/>
      </c>
    </row>
    <row r="990" spans="1:126" ht="105">
      <c r="A990" t="s">
        <v>115</v>
      </c>
      <c r="B990">
        <v>2018</v>
      </c>
      <c r="C990" t="s">
        <v>114</v>
      </c>
      <c r="D990">
        <v>106990</v>
      </c>
      <c r="E990" s="31">
        <v>1318217296678</v>
      </c>
      <c r="F990" t="s">
        <v>1231</v>
      </c>
      <c r="G990">
        <v>324110</v>
      </c>
      <c r="H990" t="s">
        <v>1232</v>
      </c>
      <c r="I990" t="s">
        <v>1233</v>
      </c>
      <c r="J990" t="s">
        <v>1234</v>
      </c>
      <c r="K990" t="s">
        <v>155</v>
      </c>
      <c r="L990">
        <v>90504</v>
      </c>
      <c r="M990" s="3" t="str">
        <f t="shared" si="239"/>
        <v>89. PRODUCE THE CHEMICAL, 91. ON-SITE USE OF THE CHEMICAL, 92. SALE OR DISTRIBUTION OF THE CHEMICAL, 93. AS A BYPRODUCT, 116. AS A PROCESS IMPURITY</v>
      </c>
      <c r="N990" s="3" t="s">
        <v>53</v>
      </c>
      <c r="O990" s="84" t="s">
        <v>1426</v>
      </c>
      <c r="P990">
        <v>3</v>
      </c>
      <c r="Q990">
        <v>130</v>
      </c>
      <c r="R990">
        <v>133</v>
      </c>
      <c r="S990" s="3" t="s">
        <v>1407</v>
      </c>
      <c r="T990" s="3" t="s">
        <v>1405</v>
      </c>
      <c r="U990" s="3" t="s">
        <v>1407</v>
      </c>
      <c r="V990" s="3" t="s">
        <v>1407</v>
      </c>
      <c r="W990" s="3" t="s">
        <v>1407</v>
      </c>
      <c r="X990" s="3" t="s">
        <v>1405</v>
      </c>
      <c r="Y990" s="3" t="s">
        <v>1405</v>
      </c>
      <c r="Z990" s="3" t="s">
        <v>1405</v>
      </c>
      <c r="AA990" s="3" t="s">
        <v>1405</v>
      </c>
      <c r="AB990" s="3" t="s">
        <v>1405</v>
      </c>
      <c r="AC990" s="3" t="s">
        <v>1405</v>
      </c>
      <c r="AD990" s="3" t="s">
        <v>1405</v>
      </c>
      <c r="AE990" s="3" t="s">
        <v>1405</v>
      </c>
      <c r="AF990" s="3" t="s">
        <v>1405</v>
      </c>
      <c r="AG990" s="3" t="s">
        <v>1405</v>
      </c>
      <c r="AH990" s="3" t="s">
        <v>1405</v>
      </c>
      <c r="AI990" s="3" t="s">
        <v>1405</v>
      </c>
      <c r="AJ990" s="3" t="s">
        <v>1405</v>
      </c>
      <c r="AK990" s="3" t="s">
        <v>1405</v>
      </c>
      <c r="AL990" s="3" t="s">
        <v>1405</v>
      </c>
      <c r="AM990" s="3" t="s">
        <v>1405</v>
      </c>
      <c r="AN990" s="3" t="s">
        <v>1405</v>
      </c>
      <c r="AO990" s="3" t="s">
        <v>1405</v>
      </c>
      <c r="AP990" s="3" t="s">
        <v>1405</v>
      </c>
      <c r="AQ990" s="3" t="s">
        <v>1405</v>
      </c>
      <c r="AR990" s="3" t="s">
        <v>1405</v>
      </c>
      <c r="AS990" s="3" t="s">
        <v>1405</v>
      </c>
      <c r="AT990" s="3" t="s">
        <v>1407</v>
      </c>
      <c r="AU990" s="3" t="s">
        <v>1405</v>
      </c>
      <c r="AV990" s="3" t="s">
        <v>1405</v>
      </c>
      <c r="AW990" s="3" t="s">
        <v>1405</v>
      </c>
      <c r="AX990" s="3" t="s">
        <v>1405</v>
      </c>
      <c r="AY990" s="3" t="s">
        <v>1405</v>
      </c>
      <c r="AZ990" s="3" t="s">
        <v>1405</v>
      </c>
      <c r="BA990" s="3" t="s">
        <v>1405</v>
      </c>
      <c r="BB990" s="3" t="s">
        <v>1405</v>
      </c>
      <c r="BC990" s="3" t="s">
        <v>1405</v>
      </c>
      <c r="BD990" s="3" t="s">
        <v>1405</v>
      </c>
      <c r="BE990" s="3" t="s">
        <v>1405</v>
      </c>
      <c r="BF990" s="3" t="s">
        <v>1405</v>
      </c>
      <c r="BG990" s="3" t="s">
        <v>1405</v>
      </c>
      <c r="BH990" s="3" t="s">
        <v>1405</v>
      </c>
      <c r="BI990" s="3" t="s">
        <v>1405</v>
      </c>
      <c r="BJ990" s="3" t="s">
        <v>1405</v>
      </c>
      <c r="BK990" s="3" t="s">
        <v>1405</v>
      </c>
      <c r="BL990" s="3" t="s">
        <v>1405</v>
      </c>
      <c r="BM990" s="3" t="s">
        <v>1405</v>
      </c>
      <c r="BN990" s="3" t="s">
        <v>1405</v>
      </c>
      <c r="BO990" s="3" t="s">
        <v>1405</v>
      </c>
      <c r="BP990" s="3" t="s">
        <v>1405</v>
      </c>
      <c r="BQ990" s="3" t="s">
        <v>1405</v>
      </c>
      <c r="BR990" s="3" t="s">
        <v>1405</v>
      </c>
      <c r="BS990" s="3" t="s">
        <v>1405</v>
      </c>
      <c r="BT990" s="3" t="s">
        <v>1405</v>
      </c>
      <c r="BU990" s="3" t="str">
        <f t="shared" si="245"/>
        <v>89. PRODUCE THE CHEMICAL</v>
      </c>
      <c r="BV990" s="3" t="str">
        <f t="shared" si="245"/>
        <v/>
      </c>
      <c r="BW990" s="3" t="str">
        <f t="shared" si="245"/>
        <v>91. ON-SITE USE OF THE CHEMICAL</v>
      </c>
      <c r="BX990" s="3" t="str">
        <f t="shared" si="244"/>
        <v>92. SALE OR DISTRIBUTION OF THE CHEMICAL</v>
      </c>
      <c r="BY990" s="3" t="str">
        <f t="shared" si="244"/>
        <v>93. AS A BYPRODUCT</v>
      </c>
      <c r="BZ990" s="3" t="str">
        <f t="shared" si="244"/>
        <v/>
      </c>
      <c r="CA990" s="3" t="str">
        <f t="shared" si="244"/>
        <v/>
      </c>
      <c r="CB990" s="3" t="str">
        <f t="shared" si="244"/>
        <v/>
      </c>
      <c r="CC990" s="3" t="str">
        <f t="shared" si="244"/>
        <v/>
      </c>
      <c r="CD990" s="3" t="str">
        <f t="shared" si="244"/>
        <v/>
      </c>
      <c r="CE990" s="3" t="str">
        <f t="shared" si="244"/>
        <v/>
      </c>
      <c r="CF990" s="3" t="str">
        <f t="shared" si="244"/>
        <v/>
      </c>
      <c r="CG990" s="3" t="str">
        <f t="shared" si="244"/>
        <v/>
      </c>
      <c r="CH990" s="3" t="str">
        <f t="shared" si="244"/>
        <v/>
      </c>
      <c r="CI990" s="3" t="str">
        <f t="shared" si="244"/>
        <v/>
      </c>
      <c r="CJ990" s="3" t="str">
        <f t="shared" si="244"/>
        <v/>
      </c>
      <c r="CK990" s="3" t="str">
        <f t="shared" si="244"/>
        <v/>
      </c>
      <c r="CL990" s="3" t="str">
        <f t="shared" si="244"/>
        <v/>
      </c>
      <c r="CM990" s="3" t="str">
        <f t="shared" si="244"/>
        <v/>
      </c>
      <c r="CN990" s="3" t="str">
        <f t="shared" si="242"/>
        <v/>
      </c>
      <c r="CO990" s="3" t="str">
        <f t="shared" si="242"/>
        <v/>
      </c>
      <c r="CP990" s="3" t="str">
        <f t="shared" si="242"/>
        <v/>
      </c>
      <c r="CQ990" s="3" t="str">
        <f t="shared" si="232"/>
        <v/>
      </c>
      <c r="CR990" s="3" t="str">
        <f t="shared" si="232"/>
        <v/>
      </c>
      <c r="CS990" s="3" t="str">
        <f t="shared" si="232"/>
        <v/>
      </c>
      <c r="CT990" s="3" t="str">
        <f t="shared" si="232"/>
        <v/>
      </c>
      <c r="CU990" s="3" t="str">
        <f t="shared" si="232"/>
        <v/>
      </c>
      <c r="CV990" s="3" t="str">
        <f t="shared" si="232"/>
        <v>116. AS A PROCESS IMPURITY</v>
      </c>
      <c r="CW990" s="3" t="str">
        <f t="shared" si="232"/>
        <v/>
      </c>
      <c r="CX990" s="3" t="str">
        <f t="shared" si="232"/>
        <v/>
      </c>
      <c r="CY990" s="3" t="str">
        <f t="shared" si="232"/>
        <v/>
      </c>
      <c r="CZ990" s="3" t="str">
        <f t="shared" si="232"/>
        <v/>
      </c>
      <c r="DA990" s="3" t="str">
        <f t="shared" si="232"/>
        <v/>
      </c>
      <c r="DB990" s="3" t="str">
        <f t="shared" si="232"/>
        <v/>
      </c>
      <c r="DC990" s="3" t="str">
        <f t="shared" si="232"/>
        <v/>
      </c>
      <c r="DD990" s="3" t="str">
        <f t="shared" si="232"/>
        <v/>
      </c>
      <c r="DE990" s="3" t="str">
        <f t="shared" si="243"/>
        <v/>
      </c>
      <c r="DF990" s="3" t="str">
        <f t="shared" si="243"/>
        <v/>
      </c>
      <c r="DG990" s="3" t="str">
        <f t="shared" si="243"/>
        <v/>
      </c>
      <c r="DH990" s="3" t="str">
        <f t="shared" si="243"/>
        <v/>
      </c>
      <c r="DI990" s="3" t="str">
        <f t="shared" si="241"/>
        <v/>
      </c>
      <c r="DJ990" s="3" t="str">
        <f t="shared" si="241"/>
        <v/>
      </c>
      <c r="DK990" s="3" t="str">
        <f t="shared" si="241"/>
        <v/>
      </c>
      <c r="DL990" s="3" t="str">
        <f t="shared" si="241"/>
        <v/>
      </c>
      <c r="DM990" s="3" t="str">
        <f t="shared" si="241"/>
        <v/>
      </c>
      <c r="DN990" s="3" t="str">
        <f t="shared" si="240"/>
        <v/>
      </c>
      <c r="DO990" s="3" t="str">
        <f t="shared" si="240"/>
        <v/>
      </c>
      <c r="DP990" s="3" t="str">
        <f t="shared" si="240"/>
        <v/>
      </c>
      <c r="DQ990" s="3" t="str">
        <f t="shared" si="240"/>
        <v/>
      </c>
      <c r="DR990" s="3" t="str">
        <f t="shared" si="240"/>
        <v/>
      </c>
      <c r="DS990" s="3" t="str">
        <f t="shared" si="240"/>
        <v/>
      </c>
      <c r="DT990" s="3" t="str">
        <f t="shared" si="240"/>
        <v/>
      </c>
      <c r="DU990" s="3" t="str">
        <f t="shared" si="240"/>
        <v/>
      </c>
      <c r="DV990" s="3" t="str">
        <f t="shared" si="240"/>
        <v/>
      </c>
    </row>
    <row r="991" spans="1:126" ht="105">
      <c r="A991" t="s">
        <v>115</v>
      </c>
      <c r="B991">
        <v>2019</v>
      </c>
      <c r="C991" t="s">
        <v>114</v>
      </c>
      <c r="D991">
        <v>106990</v>
      </c>
      <c r="E991" s="31">
        <v>1319218129450</v>
      </c>
      <c r="F991" t="s">
        <v>1231</v>
      </c>
      <c r="G991">
        <v>324110</v>
      </c>
      <c r="H991" t="s">
        <v>1232</v>
      </c>
      <c r="I991" t="s">
        <v>1233</v>
      </c>
      <c r="J991" t="s">
        <v>1234</v>
      </c>
      <c r="K991" t="s">
        <v>155</v>
      </c>
      <c r="L991">
        <v>90504</v>
      </c>
      <c r="M991" s="3" t="str">
        <f t="shared" si="239"/>
        <v>89. PRODUCE THE CHEMICAL, 91. ON-SITE USE OF THE CHEMICAL, 92. SALE OR DISTRIBUTION OF THE CHEMICAL, 93. AS A BYPRODUCT, 116. AS A PROCESS IMPURITY</v>
      </c>
      <c r="N991" s="3" t="s">
        <v>53</v>
      </c>
      <c r="O991" s="84" t="s">
        <v>1426</v>
      </c>
      <c r="P991">
        <v>3</v>
      </c>
      <c r="Q991">
        <v>220</v>
      </c>
      <c r="R991">
        <v>223</v>
      </c>
      <c r="S991" s="3" t="s">
        <v>1407</v>
      </c>
      <c r="T991" s="3" t="s">
        <v>1405</v>
      </c>
      <c r="U991" s="3" t="s">
        <v>1407</v>
      </c>
      <c r="V991" s="3" t="s">
        <v>1407</v>
      </c>
      <c r="W991" s="3" t="s">
        <v>1407</v>
      </c>
      <c r="X991" s="3" t="s">
        <v>1405</v>
      </c>
      <c r="Y991" s="3" t="s">
        <v>1405</v>
      </c>
      <c r="Z991" s="3" t="s">
        <v>1405</v>
      </c>
      <c r="AA991" s="3" t="s">
        <v>1405</v>
      </c>
      <c r="AB991" s="3" t="s">
        <v>1405</v>
      </c>
      <c r="AC991" s="3" t="s">
        <v>1405</v>
      </c>
      <c r="AD991" s="3" t="s">
        <v>1405</v>
      </c>
      <c r="AE991" s="3" t="s">
        <v>1405</v>
      </c>
      <c r="AF991" s="3" t="s">
        <v>1405</v>
      </c>
      <c r="AG991" s="3" t="s">
        <v>1405</v>
      </c>
      <c r="AH991" s="3" t="s">
        <v>1405</v>
      </c>
      <c r="AI991" s="3" t="s">
        <v>1405</v>
      </c>
      <c r="AJ991" s="3" t="s">
        <v>1405</v>
      </c>
      <c r="AK991" s="3" t="s">
        <v>1405</v>
      </c>
      <c r="AL991" s="3" t="s">
        <v>1405</v>
      </c>
      <c r="AM991" s="3" t="s">
        <v>1405</v>
      </c>
      <c r="AN991" s="3" t="s">
        <v>1405</v>
      </c>
      <c r="AO991" s="3" t="s">
        <v>1405</v>
      </c>
      <c r="AP991" s="3" t="s">
        <v>1405</v>
      </c>
      <c r="AQ991" s="3" t="s">
        <v>1405</v>
      </c>
      <c r="AR991" s="3" t="s">
        <v>1405</v>
      </c>
      <c r="AS991" s="3" t="s">
        <v>1405</v>
      </c>
      <c r="AT991" s="3" t="s">
        <v>1407</v>
      </c>
      <c r="AU991" s="3" t="s">
        <v>1405</v>
      </c>
      <c r="AV991" s="3" t="s">
        <v>1405</v>
      </c>
      <c r="AW991" s="3" t="s">
        <v>1405</v>
      </c>
      <c r="AX991" s="3" t="s">
        <v>1405</v>
      </c>
      <c r="AY991" s="3" t="s">
        <v>1405</v>
      </c>
      <c r="AZ991" s="3" t="s">
        <v>1405</v>
      </c>
      <c r="BA991" s="3" t="s">
        <v>1405</v>
      </c>
      <c r="BB991" s="3" t="s">
        <v>1405</v>
      </c>
      <c r="BC991" s="3" t="s">
        <v>1405</v>
      </c>
      <c r="BD991" s="3" t="s">
        <v>1405</v>
      </c>
      <c r="BE991" s="3" t="s">
        <v>1405</v>
      </c>
      <c r="BF991" s="3" t="s">
        <v>1405</v>
      </c>
      <c r="BG991" s="3" t="s">
        <v>1405</v>
      </c>
      <c r="BH991" s="3" t="s">
        <v>1405</v>
      </c>
      <c r="BI991" s="3" t="s">
        <v>1405</v>
      </c>
      <c r="BJ991" s="3" t="s">
        <v>1405</v>
      </c>
      <c r="BK991" s="3" t="s">
        <v>1405</v>
      </c>
      <c r="BL991" s="3" t="s">
        <v>1405</v>
      </c>
      <c r="BM991" s="3" t="s">
        <v>1405</v>
      </c>
      <c r="BN991" s="3" t="s">
        <v>1405</v>
      </c>
      <c r="BO991" s="3" t="s">
        <v>1405</v>
      </c>
      <c r="BP991" s="3" t="s">
        <v>1405</v>
      </c>
      <c r="BQ991" s="3" t="s">
        <v>1405</v>
      </c>
      <c r="BR991" s="3" t="s">
        <v>1405</v>
      </c>
      <c r="BS991" s="3" t="s">
        <v>1405</v>
      </c>
      <c r="BT991" s="3" t="s">
        <v>1405</v>
      </c>
      <c r="BU991" s="3" t="str">
        <f t="shared" si="245"/>
        <v>89. PRODUCE THE CHEMICAL</v>
      </c>
      <c r="BV991" s="3" t="str">
        <f t="shared" si="245"/>
        <v/>
      </c>
      <c r="BW991" s="3" t="str">
        <f t="shared" si="245"/>
        <v>91. ON-SITE USE OF THE CHEMICAL</v>
      </c>
      <c r="BX991" s="3" t="str">
        <f t="shared" si="244"/>
        <v>92. SALE OR DISTRIBUTION OF THE CHEMICAL</v>
      </c>
      <c r="BY991" s="3" t="str">
        <f t="shared" si="244"/>
        <v>93. AS A BYPRODUCT</v>
      </c>
      <c r="BZ991" s="3" t="str">
        <f t="shared" si="244"/>
        <v/>
      </c>
      <c r="CA991" s="3" t="str">
        <f t="shared" si="244"/>
        <v/>
      </c>
      <c r="CB991" s="3" t="str">
        <f t="shared" si="244"/>
        <v/>
      </c>
      <c r="CC991" s="3" t="str">
        <f t="shared" si="244"/>
        <v/>
      </c>
      <c r="CD991" s="3" t="str">
        <f t="shared" si="244"/>
        <v/>
      </c>
      <c r="CE991" s="3" t="str">
        <f t="shared" si="244"/>
        <v/>
      </c>
      <c r="CF991" s="3" t="str">
        <f t="shared" si="244"/>
        <v/>
      </c>
      <c r="CG991" s="3" t="str">
        <f t="shared" si="244"/>
        <v/>
      </c>
      <c r="CH991" s="3" t="str">
        <f t="shared" si="244"/>
        <v/>
      </c>
      <c r="CI991" s="3" t="str">
        <f t="shared" si="244"/>
        <v/>
      </c>
      <c r="CJ991" s="3" t="str">
        <f t="shared" si="244"/>
        <v/>
      </c>
      <c r="CK991" s="3" t="str">
        <f t="shared" si="244"/>
        <v/>
      </c>
      <c r="CL991" s="3" t="str">
        <f t="shared" si="244"/>
        <v/>
      </c>
      <c r="CM991" s="3" t="str">
        <f t="shared" si="244"/>
        <v/>
      </c>
      <c r="CN991" s="3" t="str">
        <f t="shared" si="242"/>
        <v/>
      </c>
      <c r="CO991" s="3" t="str">
        <f t="shared" si="242"/>
        <v/>
      </c>
      <c r="CP991" s="3" t="str">
        <f t="shared" si="242"/>
        <v/>
      </c>
      <c r="CQ991" s="3" t="str">
        <f t="shared" si="232"/>
        <v/>
      </c>
      <c r="CR991" s="3" t="str">
        <f t="shared" si="232"/>
        <v/>
      </c>
      <c r="CS991" s="3" t="str">
        <f t="shared" si="232"/>
        <v/>
      </c>
      <c r="CT991" s="3" t="str">
        <f t="shared" si="232"/>
        <v/>
      </c>
      <c r="CU991" s="3" t="str">
        <f t="shared" si="232"/>
        <v/>
      </c>
      <c r="CV991" s="3" t="str">
        <f t="shared" si="232"/>
        <v>116. AS A PROCESS IMPURITY</v>
      </c>
      <c r="CW991" s="3" t="str">
        <f t="shared" si="232"/>
        <v/>
      </c>
      <c r="CX991" s="3" t="str">
        <f t="shared" si="232"/>
        <v/>
      </c>
      <c r="CY991" s="3" t="str">
        <f t="shared" si="232"/>
        <v/>
      </c>
      <c r="CZ991" s="3" t="str">
        <f t="shared" si="232"/>
        <v/>
      </c>
      <c r="DA991" s="3" t="str">
        <f t="shared" si="232"/>
        <v/>
      </c>
      <c r="DB991" s="3" t="str">
        <f t="shared" si="232"/>
        <v/>
      </c>
      <c r="DC991" s="3" t="str">
        <f t="shared" si="232"/>
        <v/>
      </c>
      <c r="DD991" s="3" t="str">
        <f t="shared" si="232"/>
        <v/>
      </c>
      <c r="DE991" s="3" t="str">
        <f t="shared" si="243"/>
        <v/>
      </c>
      <c r="DF991" s="3" t="str">
        <f t="shared" si="243"/>
        <v/>
      </c>
      <c r="DG991" s="3" t="str">
        <f t="shared" si="243"/>
        <v/>
      </c>
      <c r="DH991" s="3" t="str">
        <f t="shared" si="243"/>
        <v/>
      </c>
      <c r="DI991" s="3" t="str">
        <f t="shared" si="241"/>
        <v/>
      </c>
      <c r="DJ991" s="3" t="str">
        <f t="shared" si="241"/>
        <v/>
      </c>
      <c r="DK991" s="3" t="str">
        <f t="shared" si="241"/>
        <v/>
      </c>
      <c r="DL991" s="3" t="str">
        <f t="shared" si="241"/>
        <v/>
      </c>
      <c r="DM991" s="3" t="str">
        <f t="shared" si="241"/>
        <v/>
      </c>
      <c r="DN991" s="3" t="str">
        <f t="shared" si="240"/>
        <v/>
      </c>
      <c r="DO991" s="3" t="str">
        <f t="shared" si="240"/>
        <v/>
      </c>
      <c r="DP991" s="3" t="str">
        <f t="shared" si="240"/>
        <v/>
      </c>
      <c r="DQ991" s="3" t="str">
        <f t="shared" si="240"/>
        <v/>
      </c>
      <c r="DR991" s="3" t="str">
        <f t="shared" si="240"/>
        <v/>
      </c>
      <c r="DS991" s="3" t="str">
        <f t="shared" si="240"/>
        <v/>
      </c>
      <c r="DT991" s="3" t="str">
        <f t="shared" si="240"/>
        <v/>
      </c>
      <c r="DU991" s="3" t="str">
        <f t="shared" si="240"/>
        <v/>
      </c>
      <c r="DV991" s="3" t="str">
        <f t="shared" si="240"/>
        <v/>
      </c>
    </row>
    <row r="992" spans="1:126" ht="75">
      <c r="A992" t="s">
        <v>115</v>
      </c>
      <c r="B992">
        <v>2020</v>
      </c>
      <c r="C992" t="s">
        <v>114</v>
      </c>
      <c r="D992">
        <v>106990</v>
      </c>
      <c r="E992" s="31">
        <v>1320219267402</v>
      </c>
      <c r="F992" t="s">
        <v>1231</v>
      </c>
      <c r="G992">
        <v>324110</v>
      </c>
      <c r="H992" t="s">
        <v>1232</v>
      </c>
      <c r="I992" t="s">
        <v>1233</v>
      </c>
      <c r="J992" t="s">
        <v>1234</v>
      </c>
      <c r="K992" t="s">
        <v>155</v>
      </c>
      <c r="L992">
        <v>90504</v>
      </c>
      <c r="M992" s="3" t="str">
        <f t="shared" si="239"/>
        <v>89. PRODUCE THE CHEMICAL, 91. ON-SITE USE OF THE CHEMICAL, 93. AS A BYPRODUCT, 95. USED AS A REACTANT, 98. P103  INTERMEDIATES</v>
      </c>
      <c r="N992" s="3" t="s">
        <v>53</v>
      </c>
      <c r="O992" s="84" t="s">
        <v>1426</v>
      </c>
      <c r="P992">
        <v>3</v>
      </c>
      <c r="Q992">
        <v>140</v>
      </c>
      <c r="R992">
        <v>143</v>
      </c>
      <c r="S992" s="3" t="s">
        <v>1407</v>
      </c>
      <c r="T992" s="3" t="s">
        <v>1405</v>
      </c>
      <c r="U992" s="3" t="s">
        <v>1407</v>
      </c>
      <c r="V992" s="3" t="s">
        <v>1405</v>
      </c>
      <c r="W992" s="3" t="s">
        <v>1407</v>
      </c>
      <c r="X992" s="3" t="s">
        <v>1405</v>
      </c>
      <c r="Y992" s="3" t="s">
        <v>1407</v>
      </c>
      <c r="Z992" s="3" t="s">
        <v>1405</v>
      </c>
      <c r="AA992" s="3" t="s">
        <v>1405</v>
      </c>
      <c r="AB992" s="3" t="s">
        <v>1407</v>
      </c>
      <c r="AC992" s="3" t="s">
        <v>1405</v>
      </c>
      <c r="AD992" s="3" t="s">
        <v>1405</v>
      </c>
      <c r="AE992" s="3" t="s">
        <v>1405</v>
      </c>
      <c r="AF992" s="3" t="s">
        <v>1405</v>
      </c>
      <c r="AG992" s="3" t="s">
        <v>1405</v>
      </c>
      <c r="AH992" s="3" t="s">
        <v>1405</v>
      </c>
      <c r="AI992" s="3" t="s">
        <v>1405</v>
      </c>
      <c r="AJ992" s="3" t="s">
        <v>1405</v>
      </c>
      <c r="AK992" s="3" t="s">
        <v>1405</v>
      </c>
      <c r="AL992" s="3" t="s">
        <v>1405</v>
      </c>
      <c r="AM992" s="3" t="s">
        <v>1405</v>
      </c>
      <c r="AN992" s="3" t="s">
        <v>1405</v>
      </c>
      <c r="AO992" s="3" t="s">
        <v>1405</v>
      </c>
      <c r="AP992" s="3" t="s">
        <v>1405</v>
      </c>
      <c r="AQ992" s="3" t="s">
        <v>1405</v>
      </c>
      <c r="AR992" s="3" t="s">
        <v>1405</v>
      </c>
      <c r="AS992" s="3" t="s">
        <v>1405</v>
      </c>
      <c r="AT992" s="3" t="s">
        <v>1405</v>
      </c>
      <c r="AU992" s="3" t="s">
        <v>1405</v>
      </c>
      <c r="AV992" s="3" t="s">
        <v>1405</v>
      </c>
      <c r="AW992" s="3" t="s">
        <v>1405</v>
      </c>
      <c r="AX992" s="3" t="s">
        <v>1405</v>
      </c>
      <c r="AY992" s="3" t="s">
        <v>1405</v>
      </c>
      <c r="AZ992" s="3" t="s">
        <v>1405</v>
      </c>
      <c r="BA992" s="3" t="s">
        <v>1405</v>
      </c>
      <c r="BB992" s="3" t="s">
        <v>1405</v>
      </c>
      <c r="BC992" s="3" t="s">
        <v>1405</v>
      </c>
      <c r="BD992" s="3" t="s">
        <v>1405</v>
      </c>
      <c r="BE992" s="3" t="s">
        <v>1405</v>
      </c>
      <c r="BF992" s="3" t="s">
        <v>1405</v>
      </c>
      <c r="BG992" s="3" t="s">
        <v>1405</v>
      </c>
      <c r="BH992" s="3" t="s">
        <v>1405</v>
      </c>
      <c r="BI992" s="3" t="s">
        <v>1405</v>
      </c>
      <c r="BJ992" s="3" t="s">
        <v>1405</v>
      </c>
      <c r="BK992" s="3" t="s">
        <v>1405</v>
      </c>
      <c r="BL992" s="3" t="s">
        <v>1405</v>
      </c>
      <c r="BM992" s="3" t="s">
        <v>1405</v>
      </c>
      <c r="BN992" s="3" t="s">
        <v>1405</v>
      </c>
      <c r="BO992" s="3" t="s">
        <v>1405</v>
      </c>
      <c r="BP992" s="3" t="s">
        <v>1405</v>
      </c>
      <c r="BQ992" s="3" t="s">
        <v>1405</v>
      </c>
      <c r="BR992" s="3" t="s">
        <v>1405</v>
      </c>
      <c r="BS992" s="3" t="s">
        <v>1405</v>
      </c>
      <c r="BT992" s="3" t="s">
        <v>1405</v>
      </c>
      <c r="BU992" s="3" t="str">
        <f t="shared" si="245"/>
        <v>89. PRODUCE THE CHEMICAL</v>
      </c>
      <c r="BV992" s="3" t="str">
        <f t="shared" si="245"/>
        <v/>
      </c>
      <c r="BW992" s="3" t="str">
        <f t="shared" si="245"/>
        <v>91. ON-SITE USE OF THE CHEMICAL</v>
      </c>
      <c r="BX992" s="3" t="str">
        <f t="shared" si="244"/>
        <v/>
      </c>
      <c r="BY992" s="3" t="str">
        <f t="shared" si="244"/>
        <v>93. AS A BYPRODUCT</v>
      </c>
      <c r="BZ992" s="3" t="str">
        <f t="shared" si="244"/>
        <v/>
      </c>
      <c r="CA992" s="3" t="str">
        <f t="shared" si="244"/>
        <v>95. USED AS A REACTANT</v>
      </c>
      <c r="CB992" s="3" t="str">
        <f t="shared" si="244"/>
        <v/>
      </c>
      <c r="CC992" s="3" t="str">
        <f t="shared" si="244"/>
        <v/>
      </c>
      <c r="CD992" s="3" t="str">
        <f t="shared" si="244"/>
        <v>98. P103  INTERMEDIATES</v>
      </c>
      <c r="CE992" s="3" t="str">
        <f t="shared" si="244"/>
        <v/>
      </c>
      <c r="CF992" s="3" t="str">
        <f t="shared" si="244"/>
        <v/>
      </c>
      <c r="CG992" s="3" t="str">
        <f t="shared" si="244"/>
        <v/>
      </c>
      <c r="CH992" s="3" t="str">
        <f t="shared" si="244"/>
        <v/>
      </c>
      <c r="CI992" s="3" t="str">
        <f t="shared" si="244"/>
        <v/>
      </c>
      <c r="CJ992" s="3" t="str">
        <f t="shared" si="244"/>
        <v/>
      </c>
      <c r="CK992" s="3" t="str">
        <f t="shared" si="244"/>
        <v/>
      </c>
      <c r="CL992" s="3" t="str">
        <f t="shared" si="244"/>
        <v/>
      </c>
      <c r="CM992" s="3" t="str">
        <f t="shared" si="244"/>
        <v/>
      </c>
      <c r="CN992" s="3" t="str">
        <f t="shared" si="242"/>
        <v/>
      </c>
      <c r="CO992" s="3" t="str">
        <f t="shared" si="242"/>
        <v/>
      </c>
      <c r="CP992" s="3" t="str">
        <f t="shared" si="242"/>
        <v/>
      </c>
      <c r="CQ992" s="3" t="str">
        <f t="shared" si="232"/>
        <v/>
      </c>
      <c r="CR992" s="3" t="str">
        <f t="shared" si="232"/>
        <v/>
      </c>
      <c r="CS992" s="3" t="str">
        <f t="shared" si="232"/>
        <v/>
      </c>
      <c r="CT992" s="3" t="str">
        <f t="shared" si="232"/>
        <v/>
      </c>
      <c r="CU992" s="3" t="str">
        <f t="shared" si="232"/>
        <v/>
      </c>
      <c r="CV992" s="3" t="str">
        <f t="shared" si="232"/>
        <v/>
      </c>
      <c r="CW992" s="3" t="str">
        <f t="shared" si="232"/>
        <v/>
      </c>
      <c r="CX992" s="3" t="str">
        <f t="shared" si="232"/>
        <v/>
      </c>
      <c r="CY992" s="3" t="str">
        <f t="shared" si="232"/>
        <v/>
      </c>
      <c r="CZ992" s="3" t="str">
        <f t="shared" ref="CZ992:DF1040" si="246">IF(AX992="Yes", CZ$1,"")</f>
        <v/>
      </c>
      <c r="DA992" s="3" t="str">
        <f t="shared" si="246"/>
        <v/>
      </c>
      <c r="DB992" s="3" t="str">
        <f t="shared" si="246"/>
        <v/>
      </c>
      <c r="DC992" s="3" t="str">
        <f t="shared" si="246"/>
        <v/>
      </c>
      <c r="DD992" s="3" t="str">
        <f t="shared" si="246"/>
        <v/>
      </c>
      <c r="DE992" s="3" t="str">
        <f t="shared" si="243"/>
        <v/>
      </c>
      <c r="DF992" s="3" t="str">
        <f t="shared" si="243"/>
        <v/>
      </c>
      <c r="DG992" s="3" t="str">
        <f t="shared" si="243"/>
        <v/>
      </c>
      <c r="DH992" s="3" t="str">
        <f t="shared" si="243"/>
        <v/>
      </c>
      <c r="DI992" s="3" t="str">
        <f t="shared" si="241"/>
        <v/>
      </c>
      <c r="DJ992" s="3" t="str">
        <f t="shared" si="241"/>
        <v/>
      </c>
      <c r="DK992" s="3" t="str">
        <f t="shared" si="241"/>
        <v/>
      </c>
      <c r="DL992" s="3" t="str">
        <f t="shared" si="241"/>
        <v/>
      </c>
      <c r="DM992" s="3" t="str">
        <f t="shared" si="241"/>
        <v/>
      </c>
      <c r="DN992" s="3" t="str">
        <f t="shared" si="240"/>
        <v/>
      </c>
      <c r="DO992" s="3" t="str">
        <f t="shared" si="240"/>
        <v/>
      </c>
      <c r="DP992" s="3" t="str">
        <f t="shared" si="240"/>
        <v/>
      </c>
      <c r="DQ992" s="3" t="str">
        <f t="shared" si="240"/>
        <v/>
      </c>
      <c r="DR992" s="3" t="str">
        <f t="shared" si="240"/>
        <v/>
      </c>
      <c r="DS992" s="3" t="str">
        <f t="shared" si="240"/>
        <v/>
      </c>
      <c r="DT992" s="3" t="str">
        <f t="shared" si="240"/>
        <v/>
      </c>
      <c r="DU992" s="3" t="str">
        <f t="shared" si="240"/>
        <v/>
      </c>
      <c r="DV992" s="3" t="str">
        <f t="shared" si="240"/>
        <v/>
      </c>
    </row>
    <row r="993" spans="1:126" ht="105">
      <c r="A993" t="s">
        <v>115</v>
      </c>
      <c r="B993">
        <v>2021</v>
      </c>
      <c r="C993" t="s">
        <v>114</v>
      </c>
      <c r="D993">
        <v>106990</v>
      </c>
      <c r="E993" s="31">
        <v>1321220237022</v>
      </c>
      <c r="F993" t="s">
        <v>1231</v>
      </c>
      <c r="G993">
        <v>324110</v>
      </c>
      <c r="H993" t="s">
        <v>1232</v>
      </c>
      <c r="I993" t="s">
        <v>1233</v>
      </c>
      <c r="J993" t="s">
        <v>1234</v>
      </c>
      <c r="K993" t="s">
        <v>155</v>
      </c>
      <c r="L993">
        <v>90504</v>
      </c>
      <c r="M993" s="3" t="str">
        <f t="shared" si="239"/>
        <v>89. PRODUCE THE CHEMICAL, 91. ON-SITE USE OF THE CHEMICAL, 92. SALE OR DISTRIBUTION OF THE CHEMICAL, 93. AS A BYPRODUCT, 116. AS A PROCESS IMPURITY</v>
      </c>
      <c r="N993" s="3" t="s">
        <v>53</v>
      </c>
      <c r="O993" s="84" t="s">
        <v>1426</v>
      </c>
      <c r="P993">
        <v>3</v>
      </c>
      <c r="Q993">
        <v>170</v>
      </c>
      <c r="R993">
        <v>173</v>
      </c>
      <c r="S993" s="3" t="s">
        <v>1407</v>
      </c>
      <c r="T993" s="3" t="s">
        <v>1405</v>
      </c>
      <c r="U993" s="3" t="s">
        <v>1407</v>
      </c>
      <c r="V993" s="3" t="s">
        <v>1407</v>
      </c>
      <c r="W993" s="3" t="s">
        <v>1407</v>
      </c>
      <c r="X993" s="3" t="s">
        <v>1405</v>
      </c>
      <c r="Y993" s="3" t="s">
        <v>1405</v>
      </c>
      <c r="Z993" s="3" t="s">
        <v>1405</v>
      </c>
      <c r="AA993" s="3" t="s">
        <v>1405</v>
      </c>
      <c r="AB993" s="3" t="s">
        <v>1405</v>
      </c>
      <c r="AC993" s="3" t="s">
        <v>1405</v>
      </c>
      <c r="AD993" s="3" t="s">
        <v>1405</v>
      </c>
      <c r="AE993" s="3" t="s">
        <v>1405</v>
      </c>
      <c r="AF993" s="3" t="s">
        <v>1405</v>
      </c>
      <c r="AG993" s="3" t="s">
        <v>1405</v>
      </c>
      <c r="AH993" s="3" t="s">
        <v>1405</v>
      </c>
      <c r="AI993" s="3" t="s">
        <v>1405</v>
      </c>
      <c r="AJ993" s="3" t="s">
        <v>1405</v>
      </c>
      <c r="AK993" s="3" t="s">
        <v>1405</v>
      </c>
      <c r="AL993" s="3" t="s">
        <v>1405</v>
      </c>
      <c r="AM993" s="3" t="s">
        <v>1405</v>
      </c>
      <c r="AN993" s="3" t="s">
        <v>1405</v>
      </c>
      <c r="AO993" s="3" t="s">
        <v>1405</v>
      </c>
      <c r="AP993" s="3" t="s">
        <v>1405</v>
      </c>
      <c r="AQ993" s="3" t="s">
        <v>1405</v>
      </c>
      <c r="AR993" s="3" t="s">
        <v>1405</v>
      </c>
      <c r="AS993" s="3" t="s">
        <v>1405</v>
      </c>
      <c r="AT993" s="3" t="s">
        <v>1407</v>
      </c>
      <c r="AU993" s="3" t="s">
        <v>1405</v>
      </c>
      <c r="AV993" s="3" t="s">
        <v>1405</v>
      </c>
      <c r="AW993" s="3" t="s">
        <v>1405</v>
      </c>
      <c r="AX993" s="3" t="s">
        <v>1405</v>
      </c>
      <c r="AY993" s="3" t="s">
        <v>1405</v>
      </c>
      <c r="AZ993" s="3" t="s">
        <v>1405</v>
      </c>
      <c r="BA993" s="3" t="s">
        <v>1405</v>
      </c>
      <c r="BB993" s="3" t="s">
        <v>1405</v>
      </c>
      <c r="BC993" s="3" t="s">
        <v>1405</v>
      </c>
      <c r="BD993" s="3" t="s">
        <v>1405</v>
      </c>
      <c r="BE993" s="3" t="s">
        <v>1405</v>
      </c>
      <c r="BF993" s="3" t="s">
        <v>1405</v>
      </c>
      <c r="BG993" s="3" t="s">
        <v>1405</v>
      </c>
      <c r="BH993" s="3" t="s">
        <v>1405</v>
      </c>
      <c r="BI993" s="3" t="s">
        <v>1405</v>
      </c>
      <c r="BJ993" s="3" t="s">
        <v>1405</v>
      </c>
      <c r="BK993" s="3" t="s">
        <v>1405</v>
      </c>
      <c r="BL993" s="3" t="s">
        <v>1405</v>
      </c>
      <c r="BM993" s="3" t="s">
        <v>1405</v>
      </c>
      <c r="BN993" s="3" t="s">
        <v>1405</v>
      </c>
      <c r="BO993" s="3" t="s">
        <v>1405</v>
      </c>
      <c r="BP993" s="3" t="s">
        <v>1405</v>
      </c>
      <c r="BQ993" s="3" t="s">
        <v>1405</v>
      </c>
      <c r="BR993" s="3" t="s">
        <v>1405</v>
      </c>
      <c r="BS993" s="3" t="s">
        <v>1405</v>
      </c>
      <c r="BT993" s="3" t="s">
        <v>1405</v>
      </c>
      <c r="BU993" s="3" t="str">
        <f t="shared" si="245"/>
        <v>89. PRODUCE THE CHEMICAL</v>
      </c>
      <c r="BV993" s="3" t="str">
        <f t="shared" si="245"/>
        <v/>
      </c>
      <c r="BW993" s="3" t="str">
        <f t="shared" si="245"/>
        <v>91. ON-SITE USE OF THE CHEMICAL</v>
      </c>
      <c r="BX993" s="3" t="str">
        <f t="shared" si="244"/>
        <v>92. SALE OR DISTRIBUTION OF THE CHEMICAL</v>
      </c>
      <c r="BY993" s="3" t="str">
        <f t="shared" si="244"/>
        <v>93. AS A BYPRODUCT</v>
      </c>
      <c r="BZ993" s="3" t="str">
        <f t="shared" si="244"/>
        <v/>
      </c>
      <c r="CA993" s="3" t="str">
        <f t="shared" si="244"/>
        <v/>
      </c>
      <c r="CB993" s="3" t="str">
        <f t="shared" si="244"/>
        <v/>
      </c>
      <c r="CC993" s="3" t="str">
        <f t="shared" si="244"/>
        <v/>
      </c>
      <c r="CD993" s="3" t="str">
        <f t="shared" si="244"/>
        <v/>
      </c>
      <c r="CE993" s="3" t="str">
        <f t="shared" si="244"/>
        <v/>
      </c>
      <c r="CF993" s="3" t="str">
        <f t="shared" si="244"/>
        <v/>
      </c>
      <c r="CG993" s="3" t="str">
        <f t="shared" si="244"/>
        <v/>
      </c>
      <c r="CH993" s="3" t="str">
        <f t="shared" si="244"/>
        <v/>
      </c>
      <c r="CI993" s="3" t="str">
        <f t="shared" si="244"/>
        <v/>
      </c>
      <c r="CJ993" s="3" t="str">
        <f t="shared" si="244"/>
        <v/>
      </c>
      <c r="CK993" s="3" t="str">
        <f t="shared" si="244"/>
        <v/>
      </c>
      <c r="CL993" s="3" t="str">
        <f t="shared" si="244"/>
        <v/>
      </c>
      <c r="CM993" s="3" t="str">
        <f t="shared" si="244"/>
        <v/>
      </c>
      <c r="CN993" s="3" t="str">
        <f t="shared" si="242"/>
        <v/>
      </c>
      <c r="CO993" s="3" t="str">
        <f t="shared" si="242"/>
        <v/>
      </c>
      <c r="CP993" s="3" t="str">
        <f t="shared" si="242"/>
        <v/>
      </c>
      <c r="CQ993" s="3" t="str">
        <f t="shared" si="242"/>
        <v/>
      </c>
      <c r="CR993" s="3" t="str">
        <f t="shared" si="242"/>
        <v/>
      </c>
      <c r="CS993" s="3" t="str">
        <f t="shared" si="242"/>
        <v/>
      </c>
      <c r="CT993" s="3" t="str">
        <f t="shared" si="242"/>
        <v/>
      </c>
      <c r="CU993" s="3" t="str">
        <f t="shared" si="242"/>
        <v/>
      </c>
      <c r="CV993" s="3" t="str">
        <f t="shared" si="242"/>
        <v>116. AS A PROCESS IMPURITY</v>
      </c>
      <c r="CW993" s="3" t="str">
        <f t="shared" si="242"/>
        <v/>
      </c>
      <c r="CX993" s="3" t="str">
        <f t="shared" si="242"/>
        <v/>
      </c>
      <c r="CY993" s="3" t="str">
        <f t="shared" si="242"/>
        <v/>
      </c>
      <c r="CZ993" s="3" t="str">
        <f t="shared" si="246"/>
        <v/>
      </c>
      <c r="DA993" s="3" t="str">
        <f t="shared" si="246"/>
        <v/>
      </c>
      <c r="DB993" s="3" t="str">
        <f t="shared" si="246"/>
        <v/>
      </c>
      <c r="DC993" s="3" t="str">
        <f t="shared" si="246"/>
        <v/>
      </c>
      <c r="DD993" s="3" t="str">
        <f t="shared" si="246"/>
        <v/>
      </c>
      <c r="DE993" s="3" t="str">
        <f t="shared" si="243"/>
        <v/>
      </c>
      <c r="DF993" s="3" t="str">
        <f t="shared" si="243"/>
        <v/>
      </c>
      <c r="DG993" s="3" t="str">
        <f t="shared" si="243"/>
        <v/>
      </c>
      <c r="DH993" s="3" t="str">
        <f t="shared" si="243"/>
        <v/>
      </c>
      <c r="DI993" s="3" t="str">
        <f t="shared" si="241"/>
        <v/>
      </c>
      <c r="DJ993" s="3" t="str">
        <f t="shared" si="241"/>
        <v/>
      </c>
      <c r="DK993" s="3" t="str">
        <f t="shared" si="241"/>
        <v/>
      </c>
      <c r="DL993" s="3" t="str">
        <f t="shared" si="241"/>
        <v/>
      </c>
      <c r="DM993" s="3" t="str">
        <f t="shared" si="241"/>
        <v/>
      </c>
      <c r="DN993" s="3" t="str">
        <f t="shared" si="240"/>
        <v/>
      </c>
      <c r="DO993" s="3" t="str">
        <f t="shared" si="240"/>
        <v/>
      </c>
      <c r="DP993" s="3" t="str">
        <f t="shared" si="240"/>
        <v/>
      </c>
      <c r="DQ993" s="3" t="str">
        <f t="shared" si="240"/>
        <v/>
      </c>
      <c r="DR993" s="3" t="str">
        <f t="shared" si="240"/>
        <v/>
      </c>
      <c r="DS993" s="3" t="str">
        <f t="shared" si="240"/>
        <v/>
      </c>
      <c r="DT993" s="3" t="str">
        <f t="shared" si="240"/>
        <v/>
      </c>
      <c r="DU993" s="3" t="str">
        <f t="shared" si="240"/>
        <v/>
      </c>
      <c r="DV993" s="3" t="str">
        <f t="shared" si="240"/>
        <v/>
      </c>
    </row>
    <row r="994" spans="1:126" ht="30">
      <c r="A994" t="s">
        <v>115</v>
      </c>
      <c r="B994">
        <v>2016</v>
      </c>
      <c r="C994" t="s">
        <v>114</v>
      </c>
      <c r="D994">
        <v>106990</v>
      </c>
      <c r="E994" s="31">
        <v>1316215616020</v>
      </c>
      <c r="F994" t="s">
        <v>1235</v>
      </c>
      <c r="G994">
        <v>325212</v>
      </c>
      <c r="H994" t="s">
        <v>1236</v>
      </c>
      <c r="I994" t="s">
        <v>1237</v>
      </c>
      <c r="J994" t="s">
        <v>1238</v>
      </c>
      <c r="K994" t="s">
        <v>648</v>
      </c>
      <c r="L994">
        <v>81505</v>
      </c>
      <c r="M994" s="3" t="str">
        <f t="shared" si="239"/>
        <v>95. USED AS A REACTANT</v>
      </c>
      <c r="N994" s="3" t="s">
        <v>66</v>
      </c>
      <c r="O994" s="3" t="s">
        <v>1437</v>
      </c>
      <c r="P994">
        <v>12</v>
      </c>
      <c r="Q994">
        <v>5958</v>
      </c>
      <c r="R994">
        <v>5970</v>
      </c>
      <c r="S994" s="3" t="s">
        <v>1405</v>
      </c>
      <c r="T994" s="3" t="s">
        <v>1405</v>
      </c>
      <c r="U994" s="3" t="s">
        <v>1405</v>
      </c>
      <c r="V994" s="3" t="s">
        <v>1405</v>
      </c>
      <c r="W994" s="3" t="s">
        <v>1405</v>
      </c>
      <c r="X994" s="3" t="s">
        <v>1405</v>
      </c>
      <c r="Y994" s="3" t="s">
        <v>1407</v>
      </c>
      <c r="AE994" s="3" t="s">
        <v>1405</v>
      </c>
      <c r="AR994" s="3" t="s">
        <v>1405</v>
      </c>
      <c r="AS994" s="3" t="s">
        <v>1405</v>
      </c>
      <c r="AT994" s="3" t="s">
        <v>1405</v>
      </c>
      <c r="AV994" s="3" t="s">
        <v>1405</v>
      </c>
      <c r="BD994" s="3" t="s">
        <v>1405</v>
      </c>
      <c r="BK994" s="3" t="s">
        <v>1405</v>
      </c>
      <c r="BU994" s="3" t="str">
        <f t="shared" si="245"/>
        <v/>
      </c>
      <c r="BV994" s="3" t="str">
        <f t="shared" si="245"/>
        <v/>
      </c>
      <c r="BW994" s="3" t="str">
        <f t="shared" si="245"/>
        <v/>
      </c>
      <c r="BX994" s="3" t="str">
        <f t="shared" si="244"/>
        <v/>
      </c>
      <c r="BY994" s="3" t="str">
        <f t="shared" si="244"/>
        <v/>
      </c>
      <c r="BZ994" s="3" t="str">
        <f t="shared" si="244"/>
        <v/>
      </c>
      <c r="CA994" s="3" t="str">
        <f t="shared" si="244"/>
        <v>95. USED AS A REACTANT</v>
      </c>
      <c r="CB994" s="3" t="str">
        <f t="shared" si="244"/>
        <v/>
      </c>
      <c r="CC994" s="3" t="str">
        <f t="shared" si="244"/>
        <v/>
      </c>
      <c r="CD994" s="3" t="str">
        <f t="shared" si="244"/>
        <v/>
      </c>
      <c r="CE994" s="3" t="str">
        <f t="shared" si="244"/>
        <v/>
      </c>
      <c r="CF994" s="3" t="str">
        <f t="shared" si="244"/>
        <v/>
      </c>
      <c r="CG994" s="3" t="str">
        <f t="shared" si="244"/>
        <v/>
      </c>
      <c r="CH994" s="3" t="str">
        <f t="shared" si="244"/>
        <v/>
      </c>
      <c r="CI994" s="3" t="str">
        <f t="shared" si="244"/>
        <v/>
      </c>
      <c r="CJ994" s="3" t="str">
        <f t="shared" si="244"/>
        <v/>
      </c>
      <c r="CK994" s="3" t="str">
        <f t="shared" si="244"/>
        <v/>
      </c>
      <c r="CL994" s="3" t="str">
        <f t="shared" si="244"/>
        <v/>
      </c>
      <c r="CM994" s="3" t="str">
        <f t="shared" si="244"/>
        <v/>
      </c>
      <c r="CN994" s="3" t="str">
        <f t="shared" si="242"/>
        <v/>
      </c>
      <c r="CO994" s="3" t="str">
        <f t="shared" si="242"/>
        <v/>
      </c>
      <c r="CP994" s="3" t="str">
        <f t="shared" si="242"/>
        <v/>
      </c>
      <c r="CQ994" s="3" t="str">
        <f t="shared" si="242"/>
        <v/>
      </c>
      <c r="CR994" s="3" t="str">
        <f t="shared" si="242"/>
        <v/>
      </c>
      <c r="CS994" s="3" t="str">
        <f t="shared" si="242"/>
        <v/>
      </c>
      <c r="CT994" s="3" t="str">
        <f t="shared" si="242"/>
        <v/>
      </c>
      <c r="CU994" s="3" t="str">
        <f t="shared" si="242"/>
        <v/>
      </c>
      <c r="CV994" s="3" t="str">
        <f t="shared" si="242"/>
        <v/>
      </c>
      <c r="CW994" s="3" t="str">
        <f t="shared" si="242"/>
        <v/>
      </c>
      <c r="CX994" s="3" t="str">
        <f t="shared" si="242"/>
        <v/>
      </c>
      <c r="CY994" s="3" t="str">
        <f t="shared" si="242"/>
        <v/>
      </c>
      <c r="CZ994" s="3" t="str">
        <f t="shared" si="246"/>
        <v/>
      </c>
      <c r="DA994" s="3" t="str">
        <f t="shared" si="246"/>
        <v/>
      </c>
      <c r="DB994" s="3" t="str">
        <f t="shared" si="246"/>
        <v/>
      </c>
      <c r="DC994" s="3" t="str">
        <f t="shared" si="246"/>
        <v/>
      </c>
      <c r="DD994" s="3" t="str">
        <f t="shared" si="246"/>
        <v/>
      </c>
      <c r="DE994" s="3" t="str">
        <f t="shared" si="243"/>
        <v/>
      </c>
      <c r="DF994" s="3" t="str">
        <f t="shared" si="243"/>
        <v/>
      </c>
      <c r="DG994" s="3" t="str">
        <f t="shared" si="243"/>
        <v/>
      </c>
      <c r="DH994" s="3" t="str">
        <f t="shared" si="243"/>
        <v/>
      </c>
      <c r="DI994" s="3" t="str">
        <f t="shared" si="241"/>
        <v/>
      </c>
      <c r="DJ994" s="3" t="str">
        <f t="shared" si="241"/>
        <v/>
      </c>
      <c r="DK994" s="3" t="str">
        <f t="shared" si="241"/>
        <v/>
      </c>
      <c r="DL994" s="3" t="str">
        <f t="shared" si="241"/>
        <v/>
      </c>
      <c r="DM994" s="3" t="str">
        <f t="shared" si="241"/>
        <v/>
      </c>
      <c r="DN994" s="3" t="str">
        <f t="shared" si="240"/>
        <v/>
      </c>
      <c r="DO994" s="3" t="str">
        <f t="shared" si="240"/>
        <v/>
      </c>
      <c r="DP994" s="3" t="str">
        <f t="shared" si="240"/>
        <v/>
      </c>
      <c r="DQ994" s="3" t="str">
        <f t="shared" si="240"/>
        <v/>
      </c>
      <c r="DR994" s="3" t="str">
        <f t="shared" si="240"/>
        <v/>
      </c>
      <c r="DS994" s="3" t="str">
        <f t="shared" si="240"/>
        <v/>
      </c>
      <c r="DT994" s="3" t="str">
        <f t="shared" si="240"/>
        <v/>
      </c>
      <c r="DU994" s="3" t="str">
        <f t="shared" si="240"/>
        <v/>
      </c>
      <c r="DV994" s="3" t="str">
        <f t="shared" si="240"/>
        <v/>
      </c>
    </row>
    <row r="995" spans="1:126" ht="30">
      <c r="A995" t="s">
        <v>115</v>
      </c>
      <c r="B995">
        <v>2017</v>
      </c>
      <c r="C995" t="s">
        <v>114</v>
      </c>
      <c r="D995">
        <v>106990</v>
      </c>
      <c r="E995" s="31">
        <v>1317216356117</v>
      </c>
      <c r="F995" t="s">
        <v>1235</v>
      </c>
      <c r="G995">
        <v>325212</v>
      </c>
      <c r="H995" t="s">
        <v>1236</v>
      </c>
      <c r="I995" t="s">
        <v>1237</v>
      </c>
      <c r="J995" t="s">
        <v>1238</v>
      </c>
      <c r="K995" t="s">
        <v>648</v>
      </c>
      <c r="L995">
        <v>81505</v>
      </c>
      <c r="M995" s="3" t="str">
        <f t="shared" si="239"/>
        <v>95. USED AS A REACTANT</v>
      </c>
      <c r="N995" s="3" t="s">
        <v>66</v>
      </c>
      <c r="O995" s="3" t="s">
        <v>1437</v>
      </c>
      <c r="P995">
        <v>10</v>
      </c>
      <c r="Q995">
        <v>6053</v>
      </c>
      <c r="R995">
        <v>6063</v>
      </c>
      <c r="S995" s="3" t="s">
        <v>1405</v>
      </c>
      <c r="T995" s="3" t="s">
        <v>1405</v>
      </c>
      <c r="U995" s="3" t="s">
        <v>1405</v>
      </c>
      <c r="V995" s="3" t="s">
        <v>1405</v>
      </c>
      <c r="W995" s="3" t="s">
        <v>1405</v>
      </c>
      <c r="X995" s="3" t="s">
        <v>1405</v>
      </c>
      <c r="Y995" s="3" t="s">
        <v>1407</v>
      </c>
      <c r="AE995" s="3" t="s">
        <v>1405</v>
      </c>
      <c r="AR995" s="3" t="s">
        <v>1405</v>
      </c>
      <c r="AS995" s="3" t="s">
        <v>1405</v>
      </c>
      <c r="AT995" s="3" t="s">
        <v>1405</v>
      </c>
      <c r="AV995" s="3" t="s">
        <v>1405</v>
      </c>
      <c r="BD995" s="3" t="s">
        <v>1405</v>
      </c>
      <c r="BK995" s="3" t="s">
        <v>1405</v>
      </c>
      <c r="BU995" s="3" t="str">
        <f t="shared" si="245"/>
        <v/>
      </c>
      <c r="BV995" s="3" t="str">
        <f t="shared" si="245"/>
        <v/>
      </c>
      <c r="BW995" s="3" t="str">
        <f t="shared" si="245"/>
        <v/>
      </c>
      <c r="BX995" s="3" t="str">
        <f t="shared" si="244"/>
        <v/>
      </c>
      <c r="BY995" s="3" t="str">
        <f t="shared" si="244"/>
        <v/>
      </c>
      <c r="BZ995" s="3" t="str">
        <f t="shared" si="244"/>
        <v/>
      </c>
      <c r="CA995" s="3" t="str">
        <f t="shared" si="244"/>
        <v>95. USED AS A REACTANT</v>
      </c>
      <c r="CB995" s="3" t="str">
        <f t="shared" si="244"/>
        <v/>
      </c>
      <c r="CC995" s="3" t="str">
        <f t="shared" si="244"/>
        <v/>
      </c>
      <c r="CD995" s="3" t="str">
        <f t="shared" si="244"/>
        <v/>
      </c>
      <c r="CE995" s="3" t="str">
        <f t="shared" si="244"/>
        <v/>
      </c>
      <c r="CF995" s="3" t="str">
        <f t="shared" si="244"/>
        <v/>
      </c>
      <c r="CG995" s="3" t="str">
        <f t="shared" si="244"/>
        <v/>
      </c>
      <c r="CH995" s="3" t="str">
        <f t="shared" si="244"/>
        <v/>
      </c>
      <c r="CI995" s="3" t="str">
        <f t="shared" si="244"/>
        <v/>
      </c>
      <c r="CJ995" s="3" t="str">
        <f t="shared" si="244"/>
        <v/>
      </c>
      <c r="CK995" s="3" t="str">
        <f t="shared" si="244"/>
        <v/>
      </c>
      <c r="CL995" s="3" t="str">
        <f t="shared" si="244"/>
        <v/>
      </c>
      <c r="CM995" s="3" t="str">
        <f t="shared" si="244"/>
        <v/>
      </c>
      <c r="CN995" s="3" t="str">
        <f t="shared" si="242"/>
        <v/>
      </c>
      <c r="CO995" s="3" t="str">
        <f t="shared" si="242"/>
        <v/>
      </c>
      <c r="CP995" s="3" t="str">
        <f t="shared" si="242"/>
        <v/>
      </c>
      <c r="CQ995" s="3" t="str">
        <f t="shared" si="242"/>
        <v/>
      </c>
      <c r="CR995" s="3" t="str">
        <f t="shared" si="242"/>
        <v/>
      </c>
      <c r="CS995" s="3" t="str">
        <f t="shared" si="242"/>
        <v/>
      </c>
      <c r="CT995" s="3" t="str">
        <f t="shared" si="242"/>
        <v/>
      </c>
      <c r="CU995" s="3" t="str">
        <f t="shared" si="242"/>
        <v/>
      </c>
      <c r="CV995" s="3" t="str">
        <f t="shared" si="242"/>
        <v/>
      </c>
      <c r="CW995" s="3" t="str">
        <f t="shared" si="242"/>
        <v/>
      </c>
      <c r="CX995" s="3" t="str">
        <f t="shared" si="242"/>
        <v/>
      </c>
      <c r="CY995" s="3" t="str">
        <f t="shared" si="242"/>
        <v/>
      </c>
      <c r="CZ995" s="3" t="str">
        <f t="shared" si="246"/>
        <v/>
      </c>
      <c r="DA995" s="3" t="str">
        <f t="shared" si="246"/>
        <v/>
      </c>
      <c r="DB995" s="3" t="str">
        <f t="shared" si="246"/>
        <v/>
      </c>
      <c r="DC995" s="3" t="str">
        <f t="shared" si="246"/>
        <v/>
      </c>
      <c r="DD995" s="3" t="str">
        <f t="shared" si="246"/>
        <v/>
      </c>
      <c r="DE995" s="3" t="str">
        <f t="shared" si="243"/>
        <v/>
      </c>
      <c r="DF995" s="3" t="str">
        <f t="shared" si="243"/>
        <v/>
      </c>
      <c r="DG995" s="3" t="str">
        <f t="shared" si="243"/>
        <v/>
      </c>
      <c r="DH995" s="3" t="str">
        <f t="shared" si="243"/>
        <v/>
      </c>
      <c r="DI995" s="3" t="str">
        <f t="shared" si="241"/>
        <v/>
      </c>
      <c r="DJ995" s="3" t="str">
        <f t="shared" si="241"/>
        <v/>
      </c>
      <c r="DK995" s="3" t="str">
        <f t="shared" si="241"/>
        <v/>
      </c>
      <c r="DL995" s="3" t="str">
        <f t="shared" si="241"/>
        <v/>
      </c>
      <c r="DM995" s="3" t="str">
        <f t="shared" si="241"/>
        <v/>
      </c>
      <c r="DN995" s="3" t="str">
        <f t="shared" si="240"/>
        <v/>
      </c>
      <c r="DO995" s="3" t="str">
        <f t="shared" si="240"/>
        <v/>
      </c>
      <c r="DP995" s="3" t="str">
        <f t="shared" si="240"/>
        <v/>
      </c>
      <c r="DQ995" s="3" t="str">
        <f t="shared" si="240"/>
        <v/>
      </c>
      <c r="DR995" s="3" t="str">
        <f t="shared" si="240"/>
        <v/>
      </c>
      <c r="DS995" s="3" t="str">
        <f t="shared" si="240"/>
        <v/>
      </c>
      <c r="DT995" s="3" t="str">
        <f t="shared" si="240"/>
        <v/>
      </c>
      <c r="DU995" s="3" t="str">
        <f t="shared" si="240"/>
        <v/>
      </c>
      <c r="DV995" s="3" t="str">
        <f t="shared" si="240"/>
        <v/>
      </c>
    </row>
    <row r="996" spans="1:126" ht="60">
      <c r="A996" t="s">
        <v>115</v>
      </c>
      <c r="B996">
        <v>2018</v>
      </c>
      <c r="C996" t="s">
        <v>114</v>
      </c>
      <c r="D996">
        <v>106990</v>
      </c>
      <c r="E996" s="31">
        <v>1318217517958</v>
      </c>
      <c r="F996" t="s">
        <v>1235</v>
      </c>
      <c r="G996">
        <v>325212</v>
      </c>
      <c r="H996" t="s">
        <v>1236</v>
      </c>
      <c r="I996" t="s">
        <v>1237</v>
      </c>
      <c r="J996" t="s">
        <v>1238</v>
      </c>
      <c r="K996" t="s">
        <v>648</v>
      </c>
      <c r="L996">
        <v>81505</v>
      </c>
      <c r="M996" s="3" t="str">
        <f t="shared" si="239"/>
        <v>95. USED AS A REACTANT, 99. P104  INITIATORS</v>
      </c>
      <c r="N996" s="3" t="s">
        <v>66</v>
      </c>
      <c r="O996" s="3" t="s">
        <v>1437</v>
      </c>
      <c r="P996">
        <v>13</v>
      </c>
      <c r="Q996">
        <v>5205</v>
      </c>
      <c r="R996">
        <v>5218</v>
      </c>
      <c r="S996" s="3" t="s">
        <v>1405</v>
      </c>
      <c r="T996" s="3" t="s">
        <v>1405</v>
      </c>
      <c r="U996" s="3" t="s">
        <v>1405</v>
      </c>
      <c r="V996" s="3" t="s">
        <v>1405</v>
      </c>
      <c r="W996" s="3" t="s">
        <v>1405</v>
      </c>
      <c r="X996" s="3" t="s">
        <v>1405</v>
      </c>
      <c r="Y996" s="3" t="s">
        <v>1407</v>
      </c>
      <c r="Z996" s="3" t="s">
        <v>1405</v>
      </c>
      <c r="AA996" s="3" t="s">
        <v>1405</v>
      </c>
      <c r="AB996" s="3" t="s">
        <v>1405</v>
      </c>
      <c r="AC996" s="3" t="s">
        <v>1407</v>
      </c>
      <c r="AD996" s="3" t="s">
        <v>1405</v>
      </c>
      <c r="AE996" s="3" t="s">
        <v>1405</v>
      </c>
      <c r="AF996" s="3" t="s">
        <v>1405</v>
      </c>
      <c r="AG996" s="3" t="s">
        <v>1405</v>
      </c>
      <c r="AH996" s="3" t="s">
        <v>1405</v>
      </c>
      <c r="AI996" s="3" t="s">
        <v>1405</v>
      </c>
      <c r="AJ996" s="3" t="s">
        <v>1405</v>
      </c>
      <c r="AK996" s="3" t="s">
        <v>1405</v>
      </c>
      <c r="AL996" s="3" t="s">
        <v>1405</v>
      </c>
      <c r="AM996" s="3" t="s">
        <v>1405</v>
      </c>
      <c r="AN996" s="3" t="s">
        <v>1405</v>
      </c>
      <c r="AO996" s="3" t="s">
        <v>1405</v>
      </c>
      <c r="AP996" s="3" t="s">
        <v>1405</v>
      </c>
      <c r="AQ996" s="3" t="s">
        <v>1405</v>
      </c>
      <c r="AR996" s="3" t="s">
        <v>1405</v>
      </c>
      <c r="AS996" s="3" t="s">
        <v>1405</v>
      </c>
      <c r="AT996" s="3" t="s">
        <v>1405</v>
      </c>
      <c r="AU996" s="3" t="s">
        <v>1405</v>
      </c>
      <c r="AV996" s="3" t="s">
        <v>1405</v>
      </c>
      <c r="AW996" s="3" t="s">
        <v>1405</v>
      </c>
      <c r="AX996" s="3" t="s">
        <v>1405</v>
      </c>
      <c r="AY996" s="3" t="s">
        <v>1405</v>
      </c>
      <c r="AZ996" s="3" t="s">
        <v>1405</v>
      </c>
      <c r="BA996" s="3" t="s">
        <v>1405</v>
      </c>
      <c r="BB996" s="3" t="s">
        <v>1405</v>
      </c>
      <c r="BC996" s="3" t="s">
        <v>1405</v>
      </c>
      <c r="BD996" s="3" t="s">
        <v>1405</v>
      </c>
      <c r="BE996" s="3" t="s">
        <v>1405</v>
      </c>
      <c r="BF996" s="3" t="s">
        <v>1405</v>
      </c>
      <c r="BG996" s="3" t="s">
        <v>1405</v>
      </c>
      <c r="BH996" s="3" t="s">
        <v>1405</v>
      </c>
      <c r="BI996" s="3" t="s">
        <v>1405</v>
      </c>
      <c r="BJ996" s="3" t="s">
        <v>1405</v>
      </c>
      <c r="BK996" s="3" t="s">
        <v>1405</v>
      </c>
      <c r="BL996" s="3" t="s">
        <v>1405</v>
      </c>
      <c r="BM996" s="3" t="s">
        <v>1405</v>
      </c>
      <c r="BN996" s="3" t="s">
        <v>1405</v>
      </c>
      <c r="BO996" s="3" t="s">
        <v>1405</v>
      </c>
      <c r="BP996" s="3" t="s">
        <v>1405</v>
      </c>
      <c r="BQ996" s="3" t="s">
        <v>1405</v>
      </c>
      <c r="BR996" s="3" t="s">
        <v>1405</v>
      </c>
      <c r="BS996" s="3" t="s">
        <v>1405</v>
      </c>
      <c r="BT996" s="3" t="s">
        <v>1405</v>
      </c>
      <c r="BU996" s="3" t="str">
        <f t="shared" si="245"/>
        <v/>
      </c>
      <c r="BV996" s="3" t="str">
        <f t="shared" si="245"/>
        <v/>
      </c>
      <c r="BW996" s="3" t="str">
        <f t="shared" si="245"/>
        <v/>
      </c>
      <c r="BX996" s="3" t="str">
        <f t="shared" si="244"/>
        <v/>
      </c>
      <c r="BY996" s="3" t="str">
        <f t="shared" si="244"/>
        <v/>
      </c>
      <c r="BZ996" s="3" t="str">
        <f t="shared" si="244"/>
        <v/>
      </c>
      <c r="CA996" s="3" t="str">
        <f t="shared" si="244"/>
        <v>95. USED AS A REACTANT</v>
      </c>
      <c r="CB996" s="3" t="str">
        <f t="shared" si="244"/>
        <v/>
      </c>
      <c r="CC996" s="3" t="str">
        <f t="shared" si="244"/>
        <v/>
      </c>
      <c r="CD996" s="3" t="str">
        <f t="shared" si="244"/>
        <v/>
      </c>
      <c r="CE996" s="3" t="str">
        <f t="shared" si="244"/>
        <v>99. P104  INITIATORS</v>
      </c>
      <c r="CF996" s="3" t="str">
        <f t="shared" si="244"/>
        <v/>
      </c>
      <c r="CG996" s="3" t="str">
        <f t="shared" si="244"/>
        <v/>
      </c>
      <c r="CH996" s="3" t="str">
        <f t="shared" si="244"/>
        <v/>
      </c>
      <c r="CI996" s="3" t="str">
        <f t="shared" si="244"/>
        <v/>
      </c>
      <c r="CJ996" s="3" t="str">
        <f t="shared" si="244"/>
        <v/>
      </c>
      <c r="CK996" s="3" t="str">
        <f t="shared" si="244"/>
        <v/>
      </c>
      <c r="CL996" s="3" t="str">
        <f t="shared" si="244"/>
        <v/>
      </c>
      <c r="CM996" s="3" t="str">
        <f t="shared" si="244"/>
        <v/>
      </c>
      <c r="CN996" s="3" t="str">
        <f t="shared" si="242"/>
        <v/>
      </c>
      <c r="CO996" s="3" t="str">
        <f t="shared" si="242"/>
        <v/>
      </c>
      <c r="CP996" s="3" t="str">
        <f t="shared" si="242"/>
        <v/>
      </c>
      <c r="CQ996" s="3" t="str">
        <f t="shared" si="242"/>
        <v/>
      </c>
      <c r="CR996" s="3" t="str">
        <f t="shared" si="242"/>
        <v/>
      </c>
      <c r="CS996" s="3" t="str">
        <f t="shared" si="242"/>
        <v/>
      </c>
      <c r="CT996" s="3" t="str">
        <f t="shared" si="242"/>
        <v/>
      </c>
      <c r="CU996" s="3" t="str">
        <f t="shared" si="242"/>
        <v/>
      </c>
      <c r="CV996" s="3" t="str">
        <f t="shared" si="242"/>
        <v/>
      </c>
      <c r="CW996" s="3" t="str">
        <f t="shared" si="242"/>
        <v/>
      </c>
      <c r="CX996" s="3" t="str">
        <f t="shared" si="242"/>
        <v/>
      </c>
      <c r="CY996" s="3" t="str">
        <f t="shared" si="242"/>
        <v/>
      </c>
      <c r="CZ996" s="3" t="str">
        <f t="shared" si="246"/>
        <v/>
      </c>
      <c r="DA996" s="3" t="str">
        <f t="shared" si="246"/>
        <v/>
      </c>
      <c r="DB996" s="3" t="str">
        <f t="shared" si="246"/>
        <v/>
      </c>
      <c r="DC996" s="3" t="str">
        <f t="shared" si="246"/>
        <v/>
      </c>
      <c r="DD996" s="3" t="str">
        <f t="shared" si="246"/>
        <v/>
      </c>
      <c r="DE996" s="3" t="str">
        <f t="shared" si="243"/>
        <v/>
      </c>
      <c r="DF996" s="3" t="str">
        <f t="shared" si="243"/>
        <v/>
      </c>
      <c r="DG996" s="3" t="str">
        <f t="shared" si="243"/>
        <v/>
      </c>
      <c r="DH996" s="3" t="str">
        <f t="shared" si="243"/>
        <v/>
      </c>
      <c r="DI996" s="3" t="str">
        <f t="shared" si="241"/>
        <v/>
      </c>
      <c r="DJ996" s="3" t="str">
        <f t="shared" si="241"/>
        <v/>
      </c>
      <c r="DK996" s="3" t="str">
        <f t="shared" si="241"/>
        <v/>
      </c>
      <c r="DL996" s="3" t="str">
        <f t="shared" si="241"/>
        <v/>
      </c>
      <c r="DM996" s="3" t="str">
        <f t="shared" si="241"/>
        <v/>
      </c>
      <c r="DN996" s="3" t="str">
        <f t="shared" si="240"/>
        <v/>
      </c>
      <c r="DO996" s="3" t="str">
        <f t="shared" si="240"/>
        <v/>
      </c>
      <c r="DP996" s="3" t="str">
        <f t="shared" si="240"/>
        <v/>
      </c>
      <c r="DQ996" s="3" t="str">
        <f t="shared" si="240"/>
        <v/>
      </c>
      <c r="DR996" s="3" t="str">
        <f t="shared" si="240"/>
        <v/>
      </c>
      <c r="DS996" s="3" t="str">
        <f t="shared" si="240"/>
        <v/>
      </c>
      <c r="DT996" s="3" t="str">
        <f t="shared" si="240"/>
        <v/>
      </c>
      <c r="DU996" s="3" t="str">
        <f t="shared" si="240"/>
        <v/>
      </c>
      <c r="DV996" s="3" t="str">
        <f t="shared" si="240"/>
        <v/>
      </c>
    </row>
    <row r="997" spans="1:126" ht="60">
      <c r="A997" t="s">
        <v>115</v>
      </c>
      <c r="B997">
        <v>2019</v>
      </c>
      <c r="C997" t="s">
        <v>114</v>
      </c>
      <c r="D997">
        <v>106990</v>
      </c>
      <c r="E997" s="31">
        <v>1319218118279</v>
      </c>
      <c r="F997" t="s">
        <v>1235</v>
      </c>
      <c r="G997">
        <v>325212</v>
      </c>
      <c r="H997" t="s">
        <v>1236</v>
      </c>
      <c r="I997" t="s">
        <v>1237</v>
      </c>
      <c r="J997" t="s">
        <v>1238</v>
      </c>
      <c r="K997" t="s">
        <v>648</v>
      </c>
      <c r="L997">
        <v>81505</v>
      </c>
      <c r="M997" s="3" t="str">
        <f t="shared" si="239"/>
        <v>95. USED AS A REACTANT, 99. P104  INITIATORS</v>
      </c>
      <c r="N997" s="3" t="s">
        <v>66</v>
      </c>
      <c r="O997" s="3" t="s">
        <v>1437</v>
      </c>
      <c r="P997">
        <v>11</v>
      </c>
      <c r="Q997">
        <v>6567</v>
      </c>
      <c r="R997">
        <v>6578</v>
      </c>
      <c r="S997" s="3" t="s">
        <v>1405</v>
      </c>
      <c r="T997" s="3" t="s">
        <v>1405</v>
      </c>
      <c r="U997" s="3" t="s">
        <v>1405</v>
      </c>
      <c r="V997" s="3" t="s">
        <v>1405</v>
      </c>
      <c r="W997" s="3" t="s">
        <v>1405</v>
      </c>
      <c r="X997" s="3" t="s">
        <v>1405</v>
      </c>
      <c r="Y997" s="3" t="s">
        <v>1407</v>
      </c>
      <c r="Z997" s="3" t="s">
        <v>1405</v>
      </c>
      <c r="AA997" s="3" t="s">
        <v>1405</v>
      </c>
      <c r="AB997" s="3" t="s">
        <v>1405</v>
      </c>
      <c r="AC997" s="3" t="s">
        <v>1407</v>
      </c>
      <c r="AD997" s="3" t="s">
        <v>1405</v>
      </c>
      <c r="AE997" s="3" t="s">
        <v>1405</v>
      </c>
      <c r="AF997" s="3" t="s">
        <v>1405</v>
      </c>
      <c r="AG997" s="3" t="s">
        <v>1405</v>
      </c>
      <c r="AH997" s="3" t="s">
        <v>1405</v>
      </c>
      <c r="AI997" s="3" t="s">
        <v>1405</v>
      </c>
      <c r="AJ997" s="3" t="s">
        <v>1405</v>
      </c>
      <c r="AK997" s="3" t="s">
        <v>1405</v>
      </c>
      <c r="AL997" s="3" t="s">
        <v>1405</v>
      </c>
      <c r="AM997" s="3" t="s">
        <v>1405</v>
      </c>
      <c r="AN997" s="3" t="s">
        <v>1405</v>
      </c>
      <c r="AO997" s="3" t="s">
        <v>1405</v>
      </c>
      <c r="AP997" s="3" t="s">
        <v>1405</v>
      </c>
      <c r="AQ997" s="3" t="s">
        <v>1405</v>
      </c>
      <c r="AR997" s="3" t="s">
        <v>1405</v>
      </c>
      <c r="AS997" s="3" t="s">
        <v>1405</v>
      </c>
      <c r="AT997" s="3" t="s">
        <v>1405</v>
      </c>
      <c r="AU997" s="3" t="s">
        <v>1405</v>
      </c>
      <c r="AV997" s="3" t="s">
        <v>1405</v>
      </c>
      <c r="AW997" s="3" t="s">
        <v>1405</v>
      </c>
      <c r="AX997" s="3" t="s">
        <v>1405</v>
      </c>
      <c r="AY997" s="3" t="s">
        <v>1405</v>
      </c>
      <c r="AZ997" s="3" t="s">
        <v>1405</v>
      </c>
      <c r="BA997" s="3" t="s">
        <v>1405</v>
      </c>
      <c r="BB997" s="3" t="s">
        <v>1405</v>
      </c>
      <c r="BC997" s="3" t="s">
        <v>1405</v>
      </c>
      <c r="BD997" s="3" t="s">
        <v>1405</v>
      </c>
      <c r="BE997" s="3" t="s">
        <v>1405</v>
      </c>
      <c r="BF997" s="3" t="s">
        <v>1405</v>
      </c>
      <c r="BG997" s="3" t="s">
        <v>1405</v>
      </c>
      <c r="BH997" s="3" t="s">
        <v>1405</v>
      </c>
      <c r="BI997" s="3" t="s">
        <v>1405</v>
      </c>
      <c r="BJ997" s="3" t="s">
        <v>1405</v>
      </c>
      <c r="BK997" s="3" t="s">
        <v>1405</v>
      </c>
      <c r="BL997" s="3" t="s">
        <v>1405</v>
      </c>
      <c r="BM997" s="3" t="s">
        <v>1405</v>
      </c>
      <c r="BN997" s="3" t="s">
        <v>1405</v>
      </c>
      <c r="BO997" s="3" t="s">
        <v>1405</v>
      </c>
      <c r="BP997" s="3" t="s">
        <v>1405</v>
      </c>
      <c r="BQ997" s="3" t="s">
        <v>1405</v>
      </c>
      <c r="BR997" s="3" t="s">
        <v>1405</v>
      </c>
      <c r="BS997" s="3" t="s">
        <v>1405</v>
      </c>
      <c r="BT997" s="3" t="s">
        <v>1405</v>
      </c>
      <c r="BU997" s="3" t="str">
        <f t="shared" si="245"/>
        <v/>
      </c>
      <c r="BV997" s="3" t="str">
        <f t="shared" si="245"/>
        <v/>
      </c>
      <c r="BW997" s="3" t="str">
        <f t="shared" si="245"/>
        <v/>
      </c>
      <c r="BX997" s="3" t="str">
        <f t="shared" si="244"/>
        <v/>
      </c>
      <c r="BY997" s="3" t="str">
        <f t="shared" si="244"/>
        <v/>
      </c>
      <c r="BZ997" s="3" t="str">
        <f t="shared" si="244"/>
        <v/>
      </c>
      <c r="CA997" s="3" t="str">
        <f t="shared" si="244"/>
        <v>95. USED AS A REACTANT</v>
      </c>
      <c r="CB997" s="3" t="str">
        <f t="shared" si="244"/>
        <v/>
      </c>
      <c r="CC997" s="3" t="str">
        <f t="shared" si="244"/>
        <v/>
      </c>
      <c r="CD997" s="3" t="str">
        <f t="shared" si="244"/>
        <v/>
      </c>
      <c r="CE997" s="3" t="str">
        <f t="shared" si="244"/>
        <v>99. P104  INITIATORS</v>
      </c>
      <c r="CF997" s="3" t="str">
        <f t="shared" si="244"/>
        <v/>
      </c>
      <c r="CG997" s="3" t="str">
        <f t="shared" si="244"/>
        <v/>
      </c>
      <c r="CH997" s="3" t="str">
        <f t="shared" si="244"/>
        <v/>
      </c>
      <c r="CI997" s="3" t="str">
        <f t="shared" si="244"/>
        <v/>
      </c>
      <c r="CJ997" s="3" t="str">
        <f t="shared" si="244"/>
        <v/>
      </c>
      <c r="CK997" s="3" t="str">
        <f t="shared" si="244"/>
        <v/>
      </c>
      <c r="CL997" s="3" t="str">
        <f t="shared" si="244"/>
        <v/>
      </c>
      <c r="CM997" s="3" t="str">
        <f t="shared" ref="CM997:CV1035" si="247">IF(AK997="Yes", CM$1,"")</f>
        <v/>
      </c>
      <c r="CN997" s="3" t="str">
        <f t="shared" si="242"/>
        <v/>
      </c>
      <c r="CO997" s="3" t="str">
        <f t="shared" si="242"/>
        <v/>
      </c>
      <c r="CP997" s="3" t="str">
        <f t="shared" si="242"/>
        <v/>
      </c>
      <c r="CQ997" s="3" t="str">
        <f t="shared" si="242"/>
        <v/>
      </c>
      <c r="CR997" s="3" t="str">
        <f t="shared" si="242"/>
        <v/>
      </c>
      <c r="CS997" s="3" t="str">
        <f t="shared" si="242"/>
        <v/>
      </c>
      <c r="CT997" s="3" t="str">
        <f t="shared" si="242"/>
        <v/>
      </c>
      <c r="CU997" s="3" t="str">
        <f t="shared" si="242"/>
        <v/>
      </c>
      <c r="CV997" s="3" t="str">
        <f t="shared" si="242"/>
        <v/>
      </c>
      <c r="CW997" s="3" t="str">
        <f t="shared" si="242"/>
        <v/>
      </c>
      <c r="CX997" s="3" t="str">
        <f t="shared" si="242"/>
        <v/>
      </c>
      <c r="CY997" s="3" t="str">
        <f t="shared" si="242"/>
        <v/>
      </c>
      <c r="CZ997" s="3" t="str">
        <f t="shared" si="246"/>
        <v/>
      </c>
      <c r="DA997" s="3" t="str">
        <f t="shared" si="246"/>
        <v/>
      </c>
      <c r="DB997" s="3" t="str">
        <f t="shared" si="246"/>
        <v/>
      </c>
      <c r="DC997" s="3" t="str">
        <f t="shared" si="246"/>
        <v/>
      </c>
      <c r="DD997" s="3" t="str">
        <f t="shared" si="246"/>
        <v/>
      </c>
      <c r="DE997" s="3" t="str">
        <f t="shared" si="243"/>
        <v/>
      </c>
      <c r="DF997" s="3" t="str">
        <f t="shared" si="243"/>
        <v/>
      </c>
      <c r="DG997" s="3" t="str">
        <f t="shared" si="243"/>
        <v/>
      </c>
      <c r="DH997" s="3" t="str">
        <f t="shared" si="243"/>
        <v/>
      </c>
      <c r="DI997" s="3" t="str">
        <f t="shared" si="241"/>
        <v/>
      </c>
      <c r="DJ997" s="3" t="str">
        <f t="shared" si="241"/>
        <v/>
      </c>
      <c r="DK997" s="3" t="str">
        <f t="shared" si="241"/>
        <v/>
      </c>
      <c r="DL997" s="3" t="str">
        <f t="shared" si="241"/>
        <v/>
      </c>
      <c r="DM997" s="3" t="str">
        <f t="shared" si="241"/>
        <v/>
      </c>
      <c r="DN997" s="3" t="str">
        <f t="shared" si="240"/>
        <v/>
      </c>
      <c r="DO997" s="3" t="str">
        <f t="shared" si="240"/>
        <v/>
      </c>
      <c r="DP997" s="3" t="str">
        <f t="shared" si="240"/>
        <v/>
      </c>
      <c r="DQ997" s="3" t="str">
        <f t="shared" si="240"/>
        <v/>
      </c>
      <c r="DR997" s="3" t="str">
        <f t="shared" si="240"/>
        <v/>
      </c>
      <c r="DS997" s="3" t="str">
        <f t="shared" si="240"/>
        <v/>
      </c>
      <c r="DT997" s="3" t="str">
        <f t="shared" si="240"/>
        <v/>
      </c>
      <c r="DU997" s="3" t="str">
        <f t="shared" si="240"/>
        <v/>
      </c>
      <c r="DV997" s="3" t="str">
        <f t="shared" si="240"/>
        <v/>
      </c>
    </row>
    <row r="998" spans="1:126" ht="105">
      <c r="A998" t="s">
        <v>115</v>
      </c>
      <c r="B998">
        <v>2020</v>
      </c>
      <c r="C998" t="s">
        <v>114</v>
      </c>
      <c r="D998">
        <v>106990</v>
      </c>
      <c r="E998" s="31">
        <v>1320218956757</v>
      </c>
      <c r="F998" t="s">
        <v>1235</v>
      </c>
      <c r="G998">
        <v>325212</v>
      </c>
      <c r="H998" t="s">
        <v>1236</v>
      </c>
      <c r="I998" t="s">
        <v>1237</v>
      </c>
      <c r="J998" t="s">
        <v>1238</v>
      </c>
      <c r="K998" t="s">
        <v>648</v>
      </c>
      <c r="L998">
        <v>81505</v>
      </c>
      <c r="M998" s="3" t="str">
        <f t="shared" si="239"/>
        <v>89. PRODUCE THE CHEMICAL, 91. ON-SITE USE OF THE CHEMICAL, 92. SALE OR DISTRIBUTION OF THE CHEMICAL, 93. AS A BYPRODUCT, 116. AS A PROCESS IMPURITY</v>
      </c>
      <c r="N998" s="3" t="s">
        <v>66</v>
      </c>
      <c r="O998" s="3" t="s">
        <v>1437</v>
      </c>
      <c r="P998">
        <v>12</v>
      </c>
      <c r="Q998">
        <v>6877</v>
      </c>
      <c r="R998">
        <v>6889</v>
      </c>
      <c r="S998" s="3" t="s">
        <v>1407</v>
      </c>
      <c r="T998" s="3" t="s">
        <v>1405</v>
      </c>
      <c r="U998" s="3" t="s">
        <v>1407</v>
      </c>
      <c r="V998" s="3" t="s">
        <v>1407</v>
      </c>
      <c r="W998" s="3" t="s">
        <v>1407</v>
      </c>
      <c r="X998" s="3" t="s">
        <v>1405</v>
      </c>
      <c r="Y998" s="3" t="s">
        <v>1405</v>
      </c>
      <c r="Z998" s="3" t="s">
        <v>1405</v>
      </c>
      <c r="AA998" s="3" t="s">
        <v>1405</v>
      </c>
      <c r="AB998" s="3" t="s">
        <v>1405</v>
      </c>
      <c r="AC998" s="3" t="s">
        <v>1405</v>
      </c>
      <c r="AD998" s="3" t="s">
        <v>1405</v>
      </c>
      <c r="AE998" s="3" t="s">
        <v>1405</v>
      </c>
      <c r="AF998" s="3" t="s">
        <v>1405</v>
      </c>
      <c r="AG998" s="3" t="s">
        <v>1405</v>
      </c>
      <c r="AH998" s="3" t="s">
        <v>1405</v>
      </c>
      <c r="AI998" s="3" t="s">
        <v>1405</v>
      </c>
      <c r="AJ998" s="3" t="s">
        <v>1405</v>
      </c>
      <c r="AK998" s="3" t="s">
        <v>1405</v>
      </c>
      <c r="AL998" s="3" t="s">
        <v>1405</v>
      </c>
      <c r="AM998" s="3" t="s">
        <v>1405</v>
      </c>
      <c r="AN998" s="3" t="s">
        <v>1405</v>
      </c>
      <c r="AO998" s="3" t="s">
        <v>1405</v>
      </c>
      <c r="AP998" s="3" t="s">
        <v>1405</v>
      </c>
      <c r="AQ998" s="3" t="s">
        <v>1405</v>
      </c>
      <c r="AR998" s="3" t="s">
        <v>1405</v>
      </c>
      <c r="AS998" s="3" t="s">
        <v>1405</v>
      </c>
      <c r="AT998" s="3" t="s">
        <v>1407</v>
      </c>
      <c r="AU998" s="3" t="s">
        <v>1405</v>
      </c>
      <c r="AV998" s="3" t="s">
        <v>1405</v>
      </c>
      <c r="AW998" s="3" t="s">
        <v>1405</v>
      </c>
      <c r="AX998" s="3" t="s">
        <v>1405</v>
      </c>
      <c r="AY998" s="3" t="s">
        <v>1405</v>
      </c>
      <c r="AZ998" s="3" t="s">
        <v>1405</v>
      </c>
      <c r="BA998" s="3" t="s">
        <v>1405</v>
      </c>
      <c r="BB998" s="3" t="s">
        <v>1405</v>
      </c>
      <c r="BC998" s="3" t="s">
        <v>1405</v>
      </c>
      <c r="BD998" s="3" t="s">
        <v>1405</v>
      </c>
      <c r="BE998" s="3" t="s">
        <v>1405</v>
      </c>
      <c r="BF998" s="3" t="s">
        <v>1405</v>
      </c>
      <c r="BG998" s="3" t="s">
        <v>1405</v>
      </c>
      <c r="BH998" s="3" t="s">
        <v>1405</v>
      </c>
      <c r="BI998" s="3" t="s">
        <v>1405</v>
      </c>
      <c r="BJ998" s="3" t="s">
        <v>1405</v>
      </c>
      <c r="BK998" s="3" t="s">
        <v>1405</v>
      </c>
      <c r="BL998" s="3" t="s">
        <v>1405</v>
      </c>
      <c r="BM998" s="3" t="s">
        <v>1405</v>
      </c>
      <c r="BN998" s="3" t="s">
        <v>1405</v>
      </c>
      <c r="BO998" s="3" t="s">
        <v>1405</v>
      </c>
      <c r="BP998" s="3" t="s">
        <v>1405</v>
      </c>
      <c r="BQ998" s="3" t="s">
        <v>1405</v>
      </c>
      <c r="BR998" s="3" t="s">
        <v>1405</v>
      </c>
      <c r="BS998" s="3" t="s">
        <v>1405</v>
      </c>
      <c r="BT998" s="3" t="s">
        <v>1405</v>
      </c>
      <c r="BU998" s="3" t="str">
        <f t="shared" si="245"/>
        <v>89. PRODUCE THE CHEMICAL</v>
      </c>
      <c r="BV998" s="3" t="str">
        <f t="shared" si="245"/>
        <v/>
      </c>
      <c r="BW998" s="3" t="str">
        <f t="shared" si="245"/>
        <v>91. ON-SITE USE OF THE CHEMICAL</v>
      </c>
      <c r="BX998" s="3" t="str">
        <f t="shared" si="245"/>
        <v>92. SALE OR DISTRIBUTION OF THE CHEMICAL</v>
      </c>
      <c r="BY998" s="3" t="str">
        <f t="shared" si="245"/>
        <v>93. AS A BYPRODUCT</v>
      </c>
      <c r="BZ998" s="3" t="str">
        <f t="shared" si="245"/>
        <v/>
      </c>
      <c r="CA998" s="3" t="str">
        <f t="shared" si="245"/>
        <v/>
      </c>
      <c r="CB998" s="3" t="str">
        <f t="shared" si="245"/>
        <v/>
      </c>
      <c r="CC998" s="3" t="str">
        <f t="shared" si="245"/>
        <v/>
      </c>
      <c r="CD998" s="3" t="str">
        <f t="shared" si="245"/>
        <v/>
      </c>
      <c r="CE998" s="3" t="str">
        <f t="shared" si="245"/>
        <v/>
      </c>
      <c r="CF998" s="3" t="str">
        <f t="shared" si="245"/>
        <v/>
      </c>
      <c r="CG998" s="3" t="str">
        <f t="shared" si="245"/>
        <v/>
      </c>
      <c r="CH998" s="3" t="str">
        <f t="shared" si="245"/>
        <v/>
      </c>
      <c r="CI998" s="3" t="str">
        <f t="shared" si="245"/>
        <v/>
      </c>
      <c r="CJ998" s="3" t="str">
        <f t="shared" si="245"/>
        <v/>
      </c>
      <c r="CK998" s="3" t="str">
        <f t="shared" ref="CK998:CM1061" si="248">IF(AI998="Yes", CK$1,"")</f>
        <v/>
      </c>
      <c r="CL998" s="3" t="str">
        <f t="shared" si="248"/>
        <v/>
      </c>
      <c r="CM998" s="3" t="str">
        <f t="shared" si="247"/>
        <v/>
      </c>
      <c r="CN998" s="3" t="str">
        <f t="shared" si="242"/>
        <v/>
      </c>
      <c r="CO998" s="3" t="str">
        <f t="shared" si="242"/>
        <v/>
      </c>
      <c r="CP998" s="3" t="str">
        <f t="shared" si="242"/>
        <v/>
      </c>
      <c r="CQ998" s="3" t="str">
        <f t="shared" si="242"/>
        <v/>
      </c>
      <c r="CR998" s="3" t="str">
        <f t="shared" si="242"/>
        <v/>
      </c>
      <c r="CS998" s="3" t="str">
        <f t="shared" si="242"/>
        <v/>
      </c>
      <c r="CT998" s="3" t="str">
        <f t="shared" si="242"/>
        <v/>
      </c>
      <c r="CU998" s="3" t="str">
        <f t="shared" si="242"/>
        <v/>
      </c>
      <c r="CV998" s="3" t="str">
        <f t="shared" si="242"/>
        <v>116. AS A PROCESS IMPURITY</v>
      </c>
      <c r="CW998" s="3" t="str">
        <f t="shared" si="242"/>
        <v/>
      </c>
      <c r="CX998" s="3" t="str">
        <f t="shared" si="242"/>
        <v/>
      </c>
      <c r="CY998" s="3" t="str">
        <f t="shared" si="242"/>
        <v/>
      </c>
      <c r="CZ998" s="3" t="str">
        <f t="shared" si="246"/>
        <v/>
      </c>
      <c r="DA998" s="3" t="str">
        <f t="shared" si="246"/>
        <v/>
      </c>
      <c r="DB998" s="3" t="str">
        <f t="shared" si="246"/>
        <v/>
      </c>
      <c r="DC998" s="3" t="str">
        <f t="shared" si="246"/>
        <v/>
      </c>
      <c r="DD998" s="3" t="str">
        <f t="shared" si="246"/>
        <v/>
      </c>
      <c r="DE998" s="3" t="str">
        <f t="shared" si="243"/>
        <v/>
      </c>
      <c r="DF998" s="3" t="str">
        <f t="shared" si="243"/>
        <v/>
      </c>
      <c r="DG998" s="3" t="str">
        <f t="shared" si="243"/>
        <v/>
      </c>
      <c r="DH998" s="3" t="str">
        <f t="shared" si="243"/>
        <v/>
      </c>
      <c r="DI998" s="3" t="str">
        <f t="shared" si="241"/>
        <v/>
      </c>
      <c r="DJ998" s="3" t="str">
        <f t="shared" si="241"/>
        <v/>
      </c>
      <c r="DK998" s="3" t="str">
        <f t="shared" si="241"/>
        <v/>
      </c>
      <c r="DL998" s="3" t="str">
        <f t="shared" si="241"/>
        <v/>
      </c>
      <c r="DM998" s="3" t="str">
        <f t="shared" si="241"/>
        <v/>
      </c>
      <c r="DN998" s="3" t="str">
        <f t="shared" si="240"/>
        <v/>
      </c>
      <c r="DO998" s="3" t="str">
        <f t="shared" si="240"/>
        <v/>
      </c>
      <c r="DP998" s="3" t="str">
        <f t="shared" si="240"/>
        <v/>
      </c>
      <c r="DQ998" s="3" t="str">
        <f t="shared" si="240"/>
        <v/>
      </c>
      <c r="DR998" s="3" t="str">
        <f t="shared" si="240"/>
        <v/>
      </c>
      <c r="DS998" s="3" t="str">
        <f t="shared" si="240"/>
        <v/>
      </c>
      <c r="DT998" s="3" t="str">
        <f t="shared" si="240"/>
        <v/>
      </c>
      <c r="DU998" s="3" t="str">
        <f t="shared" si="240"/>
        <v/>
      </c>
      <c r="DV998" s="3" t="str">
        <f t="shared" si="240"/>
        <v/>
      </c>
    </row>
    <row r="999" spans="1:126" ht="60">
      <c r="A999" t="s">
        <v>115</v>
      </c>
      <c r="B999">
        <v>2021</v>
      </c>
      <c r="C999" t="s">
        <v>114</v>
      </c>
      <c r="D999">
        <v>106990</v>
      </c>
      <c r="E999" s="31">
        <v>1321219640075</v>
      </c>
      <c r="F999" t="s">
        <v>1235</v>
      </c>
      <c r="G999">
        <v>325212</v>
      </c>
      <c r="H999" t="s">
        <v>1236</v>
      </c>
      <c r="I999" t="s">
        <v>1237</v>
      </c>
      <c r="J999" t="s">
        <v>1238</v>
      </c>
      <c r="K999" t="s">
        <v>648</v>
      </c>
      <c r="L999">
        <v>81505</v>
      </c>
      <c r="M999" s="3" t="str">
        <f t="shared" si="239"/>
        <v>95. USED AS A REACTANT, 99. P104  INITIATORS</v>
      </c>
      <c r="N999" s="3" t="s">
        <v>66</v>
      </c>
      <c r="O999" s="3" t="s">
        <v>1437</v>
      </c>
      <c r="P999">
        <v>16</v>
      </c>
      <c r="Q999">
        <v>8679</v>
      </c>
      <c r="R999">
        <v>8695</v>
      </c>
      <c r="S999" s="3" t="s">
        <v>1405</v>
      </c>
      <c r="T999" s="3" t="s">
        <v>1405</v>
      </c>
      <c r="U999" s="3" t="s">
        <v>1405</v>
      </c>
      <c r="V999" s="3" t="s">
        <v>1405</v>
      </c>
      <c r="W999" s="3" t="s">
        <v>1405</v>
      </c>
      <c r="X999" s="3" t="s">
        <v>1405</v>
      </c>
      <c r="Y999" s="3" t="s">
        <v>1407</v>
      </c>
      <c r="Z999" s="3" t="s">
        <v>1405</v>
      </c>
      <c r="AA999" s="3" t="s">
        <v>1405</v>
      </c>
      <c r="AB999" s="3" t="s">
        <v>1405</v>
      </c>
      <c r="AC999" s="3" t="s">
        <v>1407</v>
      </c>
      <c r="AD999" s="3" t="s">
        <v>1405</v>
      </c>
      <c r="AE999" s="3" t="s">
        <v>1405</v>
      </c>
      <c r="AF999" s="3" t="s">
        <v>1405</v>
      </c>
      <c r="AG999" s="3" t="s">
        <v>1405</v>
      </c>
      <c r="AH999" s="3" t="s">
        <v>1405</v>
      </c>
      <c r="AI999" s="3" t="s">
        <v>1405</v>
      </c>
      <c r="AJ999" s="3" t="s">
        <v>1405</v>
      </c>
      <c r="AK999" s="3" t="s">
        <v>1405</v>
      </c>
      <c r="AL999" s="3" t="s">
        <v>1405</v>
      </c>
      <c r="AM999" s="3" t="s">
        <v>1405</v>
      </c>
      <c r="AN999" s="3" t="s">
        <v>1405</v>
      </c>
      <c r="AO999" s="3" t="s">
        <v>1405</v>
      </c>
      <c r="AP999" s="3" t="s">
        <v>1405</v>
      </c>
      <c r="AQ999" s="3" t="s">
        <v>1405</v>
      </c>
      <c r="AR999" s="3" t="s">
        <v>1405</v>
      </c>
      <c r="AS999" s="3" t="s">
        <v>1405</v>
      </c>
      <c r="AT999" s="3" t="s">
        <v>1405</v>
      </c>
      <c r="AU999" s="3" t="s">
        <v>1405</v>
      </c>
      <c r="AV999" s="3" t="s">
        <v>1405</v>
      </c>
      <c r="AW999" s="3" t="s">
        <v>1405</v>
      </c>
      <c r="AX999" s="3" t="s">
        <v>1405</v>
      </c>
      <c r="AY999" s="3" t="s">
        <v>1405</v>
      </c>
      <c r="AZ999" s="3" t="s">
        <v>1405</v>
      </c>
      <c r="BA999" s="3" t="s">
        <v>1405</v>
      </c>
      <c r="BB999" s="3" t="s">
        <v>1405</v>
      </c>
      <c r="BC999" s="3" t="s">
        <v>1405</v>
      </c>
      <c r="BD999" s="3" t="s">
        <v>1405</v>
      </c>
      <c r="BE999" s="3" t="s">
        <v>1405</v>
      </c>
      <c r="BF999" s="3" t="s">
        <v>1405</v>
      </c>
      <c r="BG999" s="3" t="s">
        <v>1405</v>
      </c>
      <c r="BH999" s="3" t="s">
        <v>1405</v>
      </c>
      <c r="BI999" s="3" t="s">
        <v>1405</v>
      </c>
      <c r="BJ999" s="3" t="s">
        <v>1405</v>
      </c>
      <c r="BK999" s="3" t="s">
        <v>1405</v>
      </c>
      <c r="BL999" s="3" t="s">
        <v>1405</v>
      </c>
      <c r="BM999" s="3" t="s">
        <v>1405</v>
      </c>
      <c r="BN999" s="3" t="s">
        <v>1405</v>
      </c>
      <c r="BO999" s="3" t="s">
        <v>1405</v>
      </c>
      <c r="BP999" s="3" t="s">
        <v>1405</v>
      </c>
      <c r="BQ999" s="3" t="s">
        <v>1405</v>
      </c>
      <c r="BR999" s="3" t="s">
        <v>1405</v>
      </c>
      <c r="BS999" s="3" t="s">
        <v>1405</v>
      </c>
      <c r="BT999" s="3" t="s">
        <v>1405</v>
      </c>
      <c r="BU999" s="3" t="str">
        <f t="shared" si="245"/>
        <v/>
      </c>
      <c r="BV999" s="3" t="str">
        <f t="shared" si="245"/>
        <v/>
      </c>
      <c r="BW999" s="3" t="str">
        <f t="shared" si="245"/>
        <v/>
      </c>
      <c r="BX999" s="3" t="str">
        <f t="shared" si="245"/>
        <v/>
      </c>
      <c r="BY999" s="3" t="str">
        <f t="shared" si="245"/>
        <v/>
      </c>
      <c r="BZ999" s="3" t="str">
        <f t="shared" si="245"/>
        <v/>
      </c>
      <c r="CA999" s="3" t="str">
        <f t="shared" si="245"/>
        <v>95. USED AS A REACTANT</v>
      </c>
      <c r="CB999" s="3" t="str">
        <f t="shared" si="245"/>
        <v/>
      </c>
      <c r="CC999" s="3" t="str">
        <f t="shared" si="245"/>
        <v/>
      </c>
      <c r="CD999" s="3" t="str">
        <f t="shared" si="245"/>
        <v/>
      </c>
      <c r="CE999" s="3" t="str">
        <f t="shared" si="245"/>
        <v>99. P104  INITIATORS</v>
      </c>
      <c r="CF999" s="3" t="str">
        <f t="shared" si="245"/>
        <v/>
      </c>
      <c r="CG999" s="3" t="str">
        <f t="shared" si="245"/>
        <v/>
      </c>
      <c r="CH999" s="3" t="str">
        <f t="shared" si="245"/>
        <v/>
      </c>
      <c r="CI999" s="3" t="str">
        <f t="shared" si="245"/>
        <v/>
      </c>
      <c r="CJ999" s="3" t="str">
        <f t="shared" si="245"/>
        <v/>
      </c>
      <c r="CK999" s="3" t="str">
        <f t="shared" si="248"/>
        <v/>
      </c>
      <c r="CL999" s="3" t="str">
        <f t="shared" si="248"/>
        <v/>
      </c>
      <c r="CM999" s="3" t="str">
        <f t="shared" si="247"/>
        <v/>
      </c>
      <c r="CN999" s="3" t="str">
        <f t="shared" si="242"/>
        <v/>
      </c>
      <c r="CO999" s="3" t="str">
        <f t="shared" si="242"/>
        <v/>
      </c>
      <c r="CP999" s="3" t="str">
        <f t="shared" si="242"/>
        <v/>
      </c>
      <c r="CQ999" s="3" t="str">
        <f t="shared" si="242"/>
        <v/>
      </c>
      <c r="CR999" s="3" t="str">
        <f t="shared" si="242"/>
        <v/>
      </c>
      <c r="CS999" s="3" t="str">
        <f t="shared" si="242"/>
        <v/>
      </c>
      <c r="CT999" s="3" t="str">
        <f t="shared" si="242"/>
        <v/>
      </c>
      <c r="CU999" s="3" t="str">
        <f t="shared" si="242"/>
        <v/>
      </c>
      <c r="CV999" s="3" t="str">
        <f t="shared" si="242"/>
        <v/>
      </c>
      <c r="CW999" s="3" t="str">
        <f t="shared" si="242"/>
        <v/>
      </c>
      <c r="CX999" s="3" t="str">
        <f t="shared" si="242"/>
        <v/>
      </c>
      <c r="CY999" s="3" t="str">
        <f t="shared" si="242"/>
        <v/>
      </c>
      <c r="CZ999" s="3" t="str">
        <f t="shared" si="246"/>
        <v/>
      </c>
      <c r="DA999" s="3" t="str">
        <f t="shared" si="246"/>
        <v/>
      </c>
      <c r="DB999" s="3" t="str">
        <f t="shared" si="246"/>
        <v/>
      </c>
      <c r="DC999" s="3" t="str">
        <f t="shared" si="246"/>
        <v/>
      </c>
      <c r="DD999" s="3" t="str">
        <f t="shared" si="246"/>
        <v/>
      </c>
      <c r="DE999" s="3" t="str">
        <f t="shared" si="243"/>
        <v/>
      </c>
      <c r="DF999" s="3" t="str">
        <f t="shared" si="243"/>
        <v/>
      </c>
      <c r="DG999" s="3" t="str">
        <f t="shared" si="243"/>
        <v/>
      </c>
      <c r="DH999" s="3" t="str">
        <f t="shared" si="243"/>
        <v/>
      </c>
      <c r="DI999" s="3" t="str">
        <f t="shared" si="241"/>
        <v/>
      </c>
      <c r="DJ999" s="3" t="str">
        <f t="shared" si="241"/>
        <v/>
      </c>
      <c r="DK999" s="3" t="str">
        <f t="shared" si="241"/>
        <v/>
      </c>
      <c r="DL999" s="3" t="str">
        <f t="shared" si="241"/>
        <v/>
      </c>
      <c r="DM999" s="3" t="str">
        <f t="shared" si="241"/>
        <v/>
      </c>
      <c r="DN999" s="3" t="str">
        <f t="shared" si="240"/>
        <v/>
      </c>
      <c r="DO999" s="3" t="str">
        <f t="shared" si="240"/>
        <v/>
      </c>
      <c r="DP999" s="3" t="str">
        <f t="shared" si="240"/>
        <v/>
      </c>
      <c r="DQ999" s="3" t="str">
        <f t="shared" si="240"/>
        <v/>
      </c>
      <c r="DR999" s="3" t="str">
        <f t="shared" si="240"/>
        <v/>
      </c>
      <c r="DS999" s="3" t="str">
        <f t="shared" si="240"/>
        <v/>
      </c>
      <c r="DT999" s="3" t="str">
        <f t="shared" si="240"/>
        <v/>
      </c>
      <c r="DU999" s="3" t="str">
        <f t="shared" si="240"/>
        <v/>
      </c>
      <c r="DV999" s="3" t="str">
        <f t="shared" si="240"/>
        <v/>
      </c>
    </row>
    <row r="1000" spans="1:126" ht="105">
      <c r="A1000" t="s">
        <v>115</v>
      </c>
      <c r="B1000">
        <v>2016</v>
      </c>
      <c r="C1000" t="s">
        <v>114</v>
      </c>
      <c r="D1000">
        <v>106990</v>
      </c>
      <c r="E1000" s="31">
        <v>1316215522588</v>
      </c>
      <c r="F1000" t="s">
        <v>1239</v>
      </c>
      <c r="G1000">
        <v>324110</v>
      </c>
      <c r="H1000" t="s">
        <v>1240</v>
      </c>
      <c r="I1000" t="s">
        <v>522</v>
      </c>
      <c r="J1000" t="s">
        <v>146</v>
      </c>
      <c r="K1000" t="s">
        <v>148</v>
      </c>
      <c r="L1000">
        <v>77642</v>
      </c>
      <c r="M1000" s="3" t="str">
        <f t="shared" si="239"/>
        <v>89. PRODUCE THE CHEMICAL, 93. AS A BYPRODUCT</v>
      </c>
      <c r="N1000" s="3" t="s">
        <v>63</v>
      </c>
      <c r="O1000" s="84" t="s">
        <v>1435</v>
      </c>
      <c r="P1000">
        <v>9.92</v>
      </c>
      <c r="Q1000">
        <v>165621.67000000001</v>
      </c>
      <c r="R1000">
        <v>165631.59</v>
      </c>
      <c r="S1000" s="3" t="s">
        <v>1407</v>
      </c>
      <c r="T1000" s="3" t="s">
        <v>1405</v>
      </c>
      <c r="U1000" s="3" t="s">
        <v>1405</v>
      </c>
      <c r="V1000" s="3" t="s">
        <v>1405</v>
      </c>
      <c r="W1000" s="3" t="s">
        <v>1407</v>
      </c>
      <c r="X1000" s="3" t="s">
        <v>1405</v>
      </c>
      <c r="Y1000" s="3" t="s">
        <v>1405</v>
      </c>
      <c r="AE1000" s="3" t="s">
        <v>1405</v>
      </c>
      <c r="AR1000" s="3" t="s">
        <v>1405</v>
      </c>
      <c r="AS1000" s="3" t="s">
        <v>1405</v>
      </c>
      <c r="AT1000" s="3" t="s">
        <v>1405</v>
      </c>
      <c r="AV1000" s="3" t="s">
        <v>1405</v>
      </c>
      <c r="BD1000" s="3" t="s">
        <v>1405</v>
      </c>
      <c r="BK1000" s="3" t="s">
        <v>1405</v>
      </c>
      <c r="BU1000" s="3" t="str">
        <f t="shared" si="245"/>
        <v>89. PRODUCE THE CHEMICAL</v>
      </c>
      <c r="BV1000" s="3" t="str">
        <f t="shared" si="245"/>
        <v/>
      </c>
      <c r="BW1000" s="3" t="str">
        <f t="shared" si="245"/>
        <v/>
      </c>
      <c r="BX1000" s="3" t="str">
        <f t="shared" si="245"/>
        <v/>
      </c>
      <c r="BY1000" s="3" t="str">
        <f t="shared" si="245"/>
        <v>93. AS A BYPRODUCT</v>
      </c>
      <c r="BZ1000" s="3" t="str">
        <f t="shared" si="245"/>
        <v/>
      </c>
      <c r="CA1000" s="3" t="str">
        <f t="shared" si="245"/>
        <v/>
      </c>
      <c r="CB1000" s="3" t="str">
        <f t="shared" si="245"/>
        <v/>
      </c>
      <c r="CC1000" s="3" t="str">
        <f t="shared" si="245"/>
        <v/>
      </c>
      <c r="CD1000" s="3" t="str">
        <f t="shared" si="245"/>
        <v/>
      </c>
      <c r="CE1000" s="3" t="str">
        <f t="shared" si="245"/>
        <v/>
      </c>
      <c r="CF1000" s="3" t="str">
        <f t="shared" si="245"/>
        <v/>
      </c>
      <c r="CG1000" s="3" t="str">
        <f t="shared" si="245"/>
        <v/>
      </c>
      <c r="CH1000" s="3" t="str">
        <f t="shared" si="245"/>
        <v/>
      </c>
      <c r="CI1000" s="3" t="str">
        <f t="shared" si="245"/>
        <v/>
      </c>
      <c r="CJ1000" s="3" t="str">
        <f t="shared" si="245"/>
        <v/>
      </c>
      <c r="CK1000" s="3" t="str">
        <f t="shared" si="248"/>
        <v/>
      </c>
      <c r="CL1000" s="3" t="str">
        <f t="shared" si="248"/>
        <v/>
      </c>
      <c r="CM1000" s="3" t="str">
        <f t="shared" si="247"/>
        <v/>
      </c>
      <c r="CN1000" s="3" t="str">
        <f t="shared" si="242"/>
        <v/>
      </c>
      <c r="CO1000" s="3" t="str">
        <f t="shared" si="242"/>
        <v/>
      </c>
      <c r="CP1000" s="3" t="str">
        <f t="shared" si="242"/>
        <v/>
      </c>
      <c r="CQ1000" s="3" t="str">
        <f t="shared" si="242"/>
        <v/>
      </c>
      <c r="CR1000" s="3" t="str">
        <f t="shared" si="242"/>
        <v/>
      </c>
      <c r="CS1000" s="3" t="str">
        <f t="shared" si="242"/>
        <v/>
      </c>
      <c r="CT1000" s="3" t="str">
        <f t="shared" si="242"/>
        <v/>
      </c>
      <c r="CU1000" s="3" t="str">
        <f t="shared" si="242"/>
        <v/>
      </c>
      <c r="CV1000" s="3" t="str">
        <f t="shared" si="242"/>
        <v/>
      </c>
      <c r="CW1000" s="3" t="str">
        <f t="shared" si="242"/>
        <v/>
      </c>
      <c r="CX1000" s="3" t="str">
        <f t="shared" si="242"/>
        <v/>
      </c>
      <c r="CY1000" s="3" t="str">
        <f t="shared" si="242"/>
        <v/>
      </c>
      <c r="CZ1000" s="3" t="str">
        <f t="shared" si="246"/>
        <v/>
      </c>
      <c r="DA1000" s="3" t="str">
        <f t="shared" si="246"/>
        <v/>
      </c>
      <c r="DB1000" s="3" t="str">
        <f t="shared" si="246"/>
        <v/>
      </c>
      <c r="DC1000" s="3" t="str">
        <f t="shared" si="246"/>
        <v/>
      </c>
      <c r="DD1000" s="3" t="str">
        <f t="shared" si="246"/>
        <v/>
      </c>
      <c r="DE1000" s="3" t="str">
        <f t="shared" si="243"/>
        <v/>
      </c>
      <c r="DF1000" s="3" t="str">
        <f t="shared" si="243"/>
        <v/>
      </c>
      <c r="DG1000" s="3" t="str">
        <f t="shared" si="243"/>
        <v/>
      </c>
      <c r="DH1000" s="3" t="str">
        <f t="shared" si="243"/>
        <v/>
      </c>
      <c r="DI1000" s="3" t="str">
        <f t="shared" si="241"/>
        <v/>
      </c>
      <c r="DJ1000" s="3" t="str">
        <f t="shared" si="241"/>
        <v/>
      </c>
      <c r="DK1000" s="3" t="str">
        <f t="shared" si="241"/>
        <v/>
      </c>
      <c r="DL1000" s="3" t="str">
        <f t="shared" si="241"/>
        <v/>
      </c>
      <c r="DM1000" s="3" t="str">
        <f t="shared" si="241"/>
        <v/>
      </c>
      <c r="DN1000" s="3" t="str">
        <f t="shared" si="240"/>
        <v/>
      </c>
      <c r="DO1000" s="3" t="str">
        <f t="shared" si="240"/>
        <v/>
      </c>
      <c r="DP1000" s="3" t="str">
        <f t="shared" si="240"/>
        <v/>
      </c>
      <c r="DQ1000" s="3" t="str">
        <f t="shared" si="240"/>
        <v/>
      </c>
      <c r="DR1000" s="3" t="str">
        <f t="shared" si="240"/>
        <v/>
      </c>
      <c r="DS1000" s="3" t="str">
        <f t="shared" si="240"/>
        <v/>
      </c>
      <c r="DT1000" s="3" t="str">
        <f t="shared" si="240"/>
        <v/>
      </c>
      <c r="DU1000" s="3" t="str">
        <f t="shared" si="240"/>
        <v/>
      </c>
      <c r="DV1000" s="3" t="str">
        <f t="shared" si="240"/>
        <v/>
      </c>
    </row>
    <row r="1001" spans="1:126" ht="105">
      <c r="A1001" t="s">
        <v>115</v>
      </c>
      <c r="B1001">
        <v>2017</v>
      </c>
      <c r="C1001" t="s">
        <v>114</v>
      </c>
      <c r="D1001">
        <v>106990</v>
      </c>
      <c r="E1001" s="31">
        <v>1317216262562</v>
      </c>
      <c r="F1001" t="s">
        <v>1239</v>
      </c>
      <c r="G1001">
        <v>324110</v>
      </c>
      <c r="H1001" t="s">
        <v>1240</v>
      </c>
      <c r="I1001" t="s">
        <v>522</v>
      </c>
      <c r="J1001" t="s">
        <v>146</v>
      </c>
      <c r="K1001" t="s">
        <v>148</v>
      </c>
      <c r="L1001">
        <v>77642</v>
      </c>
      <c r="M1001" s="3" t="str">
        <f t="shared" si="239"/>
        <v>89. PRODUCE THE CHEMICAL, 93. AS A BYPRODUCT</v>
      </c>
      <c r="N1001" s="3" t="s">
        <v>63</v>
      </c>
      <c r="O1001" s="84" t="s">
        <v>1435</v>
      </c>
      <c r="P1001">
        <v>7.02</v>
      </c>
      <c r="Q1001">
        <v>143501.13</v>
      </c>
      <c r="R1001">
        <v>143508.15</v>
      </c>
      <c r="S1001" s="3" t="s">
        <v>1407</v>
      </c>
      <c r="T1001" s="3" t="s">
        <v>1405</v>
      </c>
      <c r="U1001" s="3" t="s">
        <v>1405</v>
      </c>
      <c r="V1001" s="3" t="s">
        <v>1405</v>
      </c>
      <c r="W1001" s="3" t="s">
        <v>1407</v>
      </c>
      <c r="X1001" s="3" t="s">
        <v>1405</v>
      </c>
      <c r="Y1001" s="3" t="s">
        <v>1405</v>
      </c>
      <c r="AE1001" s="3" t="s">
        <v>1405</v>
      </c>
      <c r="AR1001" s="3" t="s">
        <v>1405</v>
      </c>
      <c r="AS1001" s="3" t="s">
        <v>1405</v>
      </c>
      <c r="AT1001" s="3" t="s">
        <v>1405</v>
      </c>
      <c r="AV1001" s="3" t="s">
        <v>1405</v>
      </c>
      <c r="BD1001" s="3" t="s">
        <v>1405</v>
      </c>
      <c r="BK1001" s="3" t="s">
        <v>1405</v>
      </c>
      <c r="BU1001" s="3" t="str">
        <f t="shared" si="245"/>
        <v>89. PRODUCE THE CHEMICAL</v>
      </c>
      <c r="BV1001" s="3" t="str">
        <f t="shared" si="245"/>
        <v/>
      </c>
      <c r="BW1001" s="3" t="str">
        <f t="shared" si="245"/>
        <v/>
      </c>
      <c r="BX1001" s="3" t="str">
        <f t="shared" si="245"/>
        <v/>
      </c>
      <c r="BY1001" s="3" t="str">
        <f t="shared" si="245"/>
        <v>93. AS A BYPRODUCT</v>
      </c>
      <c r="BZ1001" s="3" t="str">
        <f t="shared" si="245"/>
        <v/>
      </c>
      <c r="CA1001" s="3" t="str">
        <f t="shared" si="245"/>
        <v/>
      </c>
      <c r="CB1001" s="3" t="str">
        <f t="shared" si="245"/>
        <v/>
      </c>
      <c r="CC1001" s="3" t="str">
        <f t="shared" si="245"/>
        <v/>
      </c>
      <c r="CD1001" s="3" t="str">
        <f t="shared" si="245"/>
        <v/>
      </c>
      <c r="CE1001" s="3" t="str">
        <f t="shared" si="245"/>
        <v/>
      </c>
      <c r="CF1001" s="3" t="str">
        <f t="shared" si="245"/>
        <v/>
      </c>
      <c r="CG1001" s="3" t="str">
        <f t="shared" si="245"/>
        <v/>
      </c>
      <c r="CH1001" s="3" t="str">
        <f t="shared" si="245"/>
        <v/>
      </c>
      <c r="CI1001" s="3" t="str">
        <f t="shared" si="245"/>
        <v/>
      </c>
      <c r="CJ1001" s="3" t="str">
        <f t="shared" si="245"/>
        <v/>
      </c>
      <c r="CK1001" s="3" t="str">
        <f t="shared" si="248"/>
        <v/>
      </c>
      <c r="CL1001" s="3" t="str">
        <f t="shared" si="248"/>
        <v/>
      </c>
      <c r="CM1001" s="3" t="str">
        <f t="shared" si="247"/>
        <v/>
      </c>
      <c r="CN1001" s="3" t="str">
        <f t="shared" si="242"/>
        <v/>
      </c>
      <c r="CO1001" s="3" t="str">
        <f t="shared" si="242"/>
        <v/>
      </c>
      <c r="CP1001" s="3" t="str">
        <f t="shared" si="242"/>
        <v/>
      </c>
      <c r="CQ1001" s="3" t="str">
        <f t="shared" si="242"/>
        <v/>
      </c>
      <c r="CR1001" s="3" t="str">
        <f t="shared" si="242"/>
        <v/>
      </c>
      <c r="CS1001" s="3" t="str">
        <f t="shared" si="242"/>
        <v/>
      </c>
      <c r="CT1001" s="3" t="str">
        <f t="shared" si="242"/>
        <v/>
      </c>
      <c r="CU1001" s="3" t="str">
        <f t="shared" si="242"/>
        <v/>
      </c>
      <c r="CV1001" s="3" t="str">
        <f t="shared" si="242"/>
        <v/>
      </c>
      <c r="CW1001" s="3" t="str">
        <f t="shared" si="242"/>
        <v/>
      </c>
      <c r="CX1001" s="3" t="str">
        <f t="shared" si="242"/>
        <v/>
      </c>
      <c r="CY1001" s="3" t="str">
        <f t="shared" si="242"/>
        <v/>
      </c>
      <c r="CZ1001" s="3" t="str">
        <f t="shared" si="246"/>
        <v/>
      </c>
      <c r="DA1001" s="3" t="str">
        <f t="shared" si="246"/>
        <v/>
      </c>
      <c r="DB1001" s="3" t="str">
        <f t="shared" si="246"/>
        <v/>
      </c>
      <c r="DC1001" s="3" t="str">
        <f t="shared" si="246"/>
        <v/>
      </c>
      <c r="DD1001" s="3" t="str">
        <f t="shared" si="246"/>
        <v/>
      </c>
      <c r="DE1001" s="3" t="str">
        <f t="shared" si="243"/>
        <v/>
      </c>
      <c r="DF1001" s="3" t="str">
        <f t="shared" si="243"/>
        <v/>
      </c>
      <c r="DG1001" s="3" t="str">
        <f t="shared" si="243"/>
        <v/>
      </c>
      <c r="DH1001" s="3" t="str">
        <f t="shared" si="243"/>
        <v/>
      </c>
      <c r="DI1001" s="3" t="str">
        <f t="shared" si="241"/>
        <v/>
      </c>
      <c r="DJ1001" s="3" t="str">
        <f t="shared" si="241"/>
        <v/>
      </c>
      <c r="DK1001" s="3" t="str">
        <f t="shared" si="241"/>
        <v/>
      </c>
      <c r="DL1001" s="3" t="str">
        <f t="shared" si="241"/>
        <v/>
      </c>
      <c r="DM1001" s="3" t="str">
        <f t="shared" si="241"/>
        <v/>
      </c>
      <c r="DN1001" s="3" t="str">
        <f t="shared" si="240"/>
        <v/>
      </c>
      <c r="DO1001" s="3" t="str">
        <f t="shared" si="240"/>
        <v/>
      </c>
      <c r="DP1001" s="3" t="str">
        <f t="shared" si="240"/>
        <v/>
      </c>
      <c r="DQ1001" s="3" t="str">
        <f t="shared" si="240"/>
        <v/>
      </c>
      <c r="DR1001" s="3" t="str">
        <f t="shared" si="240"/>
        <v/>
      </c>
      <c r="DS1001" s="3" t="str">
        <f t="shared" si="240"/>
        <v/>
      </c>
      <c r="DT1001" s="3" t="str">
        <f t="shared" si="240"/>
        <v/>
      </c>
      <c r="DU1001" s="3" t="str">
        <f t="shared" si="240"/>
        <v/>
      </c>
      <c r="DV1001" s="3" t="str">
        <f t="shared" si="240"/>
        <v/>
      </c>
    </row>
    <row r="1002" spans="1:126" ht="105">
      <c r="A1002" t="s">
        <v>115</v>
      </c>
      <c r="B1002">
        <v>2018</v>
      </c>
      <c r="C1002" t="s">
        <v>114</v>
      </c>
      <c r="D1002">
        <v>106990</v>
      </c>
      <c r="E1002" s="31">
        <v>1318218554665</v>
      </c>
      <c r="F1002" t="s">
        <v>1239</v>
      </c>
      <c r="G1002">
        <v>324110</v>
      </c>
      <c r="H1002" t="s">
        <v>1240</v>
      </c>
      <c r="I1002" t="s">
        <v>522</v>
      </c>
      <c r="J1002" t="s">
        <v>146</v>
      </c>
      <c r="K1002" t="s">
        <v>148</v>
      </c>
      <c r="L1002">
        <v>77642</v>
      </c>
      <c r="M1002" s="3" t="str">
        <f t="shared" si="239"/>
        <v>89. PRODUCE THE CHEMICAL, 93. AS A BYPRODUCT</v>
      </c>
      <c r="N1002" s="3" t="s">
        <v>63</v>
      </c>
      <c r="O1002" s="84" t="s">
        <v>1435</v>
      </c>
      <c r="P1002">
        <v>5.47</v>
      </c>
      <c r="Q1002">
        <v>361.35</v>
      </c>
      <c r="R1002">
        <v>366.82</v>
      </c>
      <c r="S1002" s="3" t="s">
        <v>1407</v>
      </c>
      <c r="T1002" s="3" t="s">
        <v>1405</v>
      </c>
      <c r="U1002" s="3" t="s">
        <v>1405</v>
      </c>
      <c r="V1002" s="3" t="s">
        <v>1405</v>
      </c>
      <c r="W1002" s="3" t="s">
        <v>1407</v>
      </c>
      <c r="X1002" s="3" t="s">
        <v>1405</v>
      </c>
      <c r="Y1002" s="3" t="s">
        <v>1405</v>
      </c>
      <c r="Z1002" s="3" t="s">
        <v>1405</v>
      </c>
      <c r="AA1002" s="3" t="s">
        <v>1405</v>
      </c>
      <c r="AB1002" s="3" t="s">
        <v>1405</v>
      </c>
      <c r="AC1002" s="3" t="s">
        <v>1405</v>
      </c>
      <c r="AD1002" s="3" t="s">
        <v>1405</v>
      </c>
      <c r="AE1002" s="3" t="s">
        <v>1405</v>
      </c>
      <c r="AF1002" s="3" t="s">
        <v>1405</v>
      </c>
      <c r="AG1002" s="3" t="s">
        <v>1405</v>
      </c>
      <c r="AH1002" s="3" t="s">
        <v>1405</v>
      </c>
      <c r="AI1002" s="3" t="s">
        <v>1405</v>
      </c>
      <c r="AJ1002" s="3" t="s">
        <v>1405</v>
      </c>
      <c r="AK1002" s="3" t="s">
        <v>1405</v>
      </c>
      <c r="AL1002" s="3" t="s">
        <v>1405</v>
      </c>
      <c r="AM1002" s="3" t="s">
        <v>1405</v>
      </c>
      <c r="AN1002" s="3" t="s">
        <v>1405</v>
      </c>
      <c r="AO1002" s="3" t="s">
        <v>1405</v>
      </c>
      <c r="AP1002" s="3" t="s">
        <v>1405</v>
      </c>
      <c r="AQ1002" s="3" t="s">
        <v>1405</v>
      </c>
      <c r="AR1002" s="3" t="s">
        <v>1405</v>
      </c>
      <c r="AS1002" s="3" t="s">
        <v>1405</v>
      </c>
      <c r="AT1002" s="3" t="s">
        <v>1405</v>
      </c>
      <c r="AU1002" s="3" t="s">
        <v>1405</v>
      </c>
      <c r="AV1002" s="3" t="s">
        <v>1405</v>
      </c>
      <c r="AW1002" s="3" t="s">
        <v>1405</v>
      </c>
      <c r="AX1002" s="3" t="s">
        <v>1405</v>
      </c>
      <c r="AY1002" s="3" t="s">
        <v>1405</v>
      </c>
      <c r="AZ1002" s="3" t="s">
        <v>1405</v>
      </c>
      <c r="BA1002" s="3" t="s">
        <v>1405</v>
      </c>
      <c r="BB1002" s="3" t="s">
        <v>1405</v>
      </c>
      <c r="BC1002" s="3" t="s">
        <v>1405</v>
      </c>
      <c r="BD1002" s="3" t="s">
        <v>1405</v>
      </c>
      <c r="BE1002" s="3" t="s">
        <v>1405</v>
      </c>
      <c r="BF1002" s="3" t="s">
        <v>1405</v>
      </c>
      <c r="BG1002" s="3" t="s">
        <v>1405</v>
      </c>
      <c r="BH1002" s="3" t="s">
        <v>1405</v>
      </c>
      <c r="BI1002" s="3" t="s">
        <v>1405</v>
      </c>
      <c r="BJ1002" s="3" t="s">
        <v>1405</v>
      </c>
      <c r="BK1002" s="3" t="s">
        <v>1405</v>
      </c>
      <c r="BL1002" s="3" t="s">
        <v>1405</v>
      </c>
      <c r="BM1002" s="3" t="s">
        <v>1405</v>
      </c>
      <c r="BN1002" s="3" t="s">
        <v>1405</v>
      </c>
      <c r="BO1002" s="3" t="s">
        <v>1405</v>
      </c>
      <c r="BP1002" s="3" t="s">
        <v>1405</v>
      </c>
      <c r="BQ1002" s="3" t="s">
        <v>1405</v>
      </c>
      <c r="BR1002" s="3" t="s">
        <v>1405</v>
      </c>
      <c r="BS1002" s="3" t="s">
        <v>1405</v>
      </c>
      <c r="BT1002" s="3" t="s">
        <v>1405</v>
      </c>
      <c r="BU1002" s="3" t="str">
        <f t="shared" si="245"/>
        <v>89. PRODUCE THE CHEMICAL</v>
      </c>
      <c r="BV1002" s="3" t="str">
        <f t="shared" si="245"/>
        <v/>
      </c>
      <c r="BW1002" s="3" t="str">
        <f t="shared" si="245"/>
        <v/>
      </c>
      <c r="BX1002" s="3" t="str">
        <f t="shared" si="245"/>
        <v/>
      </c>
      <c r="BY1002" s="3" t="str">
        <f t="shared" si="245"/>
        <v>93. AS A BYPRODUCT</v>
      </c>
      <c r="BZ1002" s="3" t="str">
        <f t="shared" si="245"/>
        <v/>
      </c>
      <c r="CA1002" s="3" t="str">
        <f t="shared" si="245"/>
        <v/>
      </c>
      <c r="CB1002" s="3" t="str">
        <f t="shared" si="245"/>
        <v/>
      </c>
      <c r="CC1002" s="3" t="str">
        <f t="shared" si="245"/>
        <v/>
      </c>
      <c r="CD1002" s="3" t="str">
        <f t="shared" si="245"/>
        <v/>
      </c>
      <c r="CE1002" s="3" t="str">
        <f t="shared" si="245"/>
        <v/>
      </c>
      <c r="CF1002" s="3" t="str">
        <f t="shared" si="245"/>
        <v/>
      </c>
      <c r="CG1002" s="3" t="str">
        <f t="shared" si="245"/>
        <v/>
      </c>
      <c r="CH1002" s="3" t="str">
        <f t="shared" si="245"/>
        <v/>
      </c>
      <c r="CI1002" s="3" t="str">
        <f t="shared" si="245"/>
        <v/>
      </c>
      <c r="CJ1002" s="3" t="str">
        <f t="shared" si="245"/>
        <v/>
      </c>
      <c r="CK1002" s="3" t="str">
        <f t="shared" si="248"/>
        <v/>
      </c>
      <c r="CL1002" s="3" t="str">
        <f t="shared" si="248"/>
        <v/>
      </c>
      <c r="CM1002" s="3" t="str">
        <f t="shared" si="247"/>
        <v/>
      </c>
      <c r="CN1002" s="3" t="str">
        <f t="shared" si="242"/>
        <v/>
      </c>
      <c r="CO1002" s="3" t="str">
        <f t="shared" si="242"/>
        <v/>
      </c>
      <c r="CP1002" s="3" t="str">
        <f t="shared" si="242"/>
        <v/>
      </c>
      <c r="CQ1002" s="3" t="str">
        <f t="shared" si="242"/>
        <v/>
      </c>
      <c r="CR1002" s="3" t="str">
        <f t="shared" si="242"/>
        <v/>
      </c>
      <c r="CS1002" s="3" t="str">
        <f t="shared" si="242"/>
        <v/>
      </c>
      <c r="CT1002" s="3" t="str">
        <f t="shared" si="242"/>
        <v/>
      </c>
      <c r="CU1002" s="3" t="str">
        <f t="shared" si="242"/>
        <v/>
      </c>
      <c r="CV1002" s="3" t="str">
        <f t="shared" si="242"/>
        <v/>
      </c>
      <c r="CW1002" s="3" t="str">
        <f t="shared" si="242"/>
        <v/>
      </c>
      <c r="CX1002" s="3" t="str">
        <f t="shared" si="242"/>
        <v/>
      </c>
      <c r="CY1002" s="3" t="str">
        <f t="shared" si="242"/>
        <v/>
      </c>
      <c r="CZ1002" s="3" t="str">
        <f t="shared" si="246"/>
        <v/>
      </c>
      <c r="DA1002" s="3" t="str">
        <f t="shared" si="246"/>
        <v/>
      </c>
      <c r="DB1002" s="3" t="str">
        <f t="shared" si="246"/>
        <v/>
      </c>
      <c r="DC1002" s="3" t="str">
        <f t="shared" si="246"/>
        <v/>
      </c>
      <c r="DD1002" s="3" t="str">
        <f t="shared" si="246"/>
        <v/>
      </c>
      <c r="DE1002" s="3" t="str">
        <f t="shared" si="243"/>
        <v/>
      </c>
      <c r="DF1002" s="3" t="str">
        <f t="shared" si="243"/>
        <v/>
      </c>
      <c r="DG1002" s="3" t="str">
        <f t="shared" si="243"/>
        <v/>
      </c>
      <c r="DH1002" s="3" t="str">
        <f t="shared" si="243"/>
        <v/>
      </c>
      <c r="DI1002" s="3" t="str">
        <f t="shared" si="241"/>
        <v/>
      </c>
      <c r="DJ1002" s="3" t="str">
        <f t="shared" si="241"/>
        <v/>
      </c>
      <c r="DK1002" s="3" t="str">
        <f t="shared" si="241"/>
        <v/>
      </c>
      <c r="DL1002" s="3" t="str">
        <f t="shared" si="241"/>
        <v/>
      </c>
      <c r="DM1002" s="3" t="str">
        <f t="shared" si="241"/>
        <v/>
      </c>
      <c r="DN1002" s="3" t="str">
        <f t="shared" si="240"/>
        <v/>
      </c>
      <c r="DO1002" s="3" t="str">
        <f t="shared" si="240"/>
        <v/>
      </c>
      <c r="DP1002" s="3" t="str">
        <f t="shared" si="240"/>
        <v/>
      </c>
      <c r="DQ1002" s="3" t="str">
        <f t="shared" si="240"/>
        <v/>
      </c>
      <c r="DR1002" s="3" t="str">
        <f t="shared" si="240"/>
        <v/>
      </c>
      <c r="DS1002" s="3" t="str">
        <f t="shared" si="240"/>
        <v/>
      </c>
      <c r="DT1002" s="3" t="str">
        <f t="shared" si="240"/>
        <v/>
      </c>
      <c r="DU1002" s="3" t="str">
        <f t="shared" si="240"/>
        <v/>
      </c>
      <c r="DV1002" s="3" t="str">
        <f t="shared" si="240"/>
        <v/>
      </c>
    </row>
    <row r="1003" spans="1:126" ht="105">
      <c r="A1003" t="s">
        <v>115</v>
      </c>
      <c r="B1003">
        <v>2019</v>
      </c>
      <c r="C1003" t="s">
        <v>114</v>
      </c>
      <c r="D1003">
        <v>106990</v>
      </c>
      <c r="E1003" s="31">
        <v>1319218141430</v>
      </c>
      <c r="F1003" t="s">
        <v>1239</v>
      </c>
      <c r="G1003">
        <v>324110</v>
      </c>
      <c r="H1003" t="s">
        <v>1240</v>
      </c>
      <c r="I1003" t="s">
        <v>522</v>
      </c>
      <c r="J1003" t="s">
        <v>146</v>
      </c>
      <c r="K1003" t="s">
        <v>148</v>
      </c>
      <c r="L1003">
        <v>77642</v>
      </c>
      <c r="M1003" s="3" t="str">
        <f t="shared" si="239"/>
        <v>89. PRODUCE THE CHEMICAL, 94. AS A MANUFACTURED IMPURITY</v>
      </c>
      <c r="N1003" s="3" t="s">
        <v>63</v>
      </c>
      <c r="O1003" s="84" t="s">
        <v>1435</v>
      </c>
      <c r="P1003">
        <v>125</v>
      </c>
      <c r="Q1003">
        <v>267</v>
      </c>
      <c r="R1003">
        <v>392</v>
      </c>
      <c r="S1003" s="3" t="s">
        <v>1407</v>
      </c>
      <c r="T1003" s="3" t="s">
        <v>1405</v>
      </c>
      <c r="U1003" s="3" t="s">
        <v>1405</v>
      </c>
      <c r="V1003" s="3" t="s">
        <v>1405</v>
      </c>
      <c r="W1003" s="3" t="s">
        <v>1405</v>
      </c>
      <c r="X1003" s="3" t="s">
        <v>1407</v>
      </c>
      <c r="Y1003" s="3" t="s">
        <v>1405</v>
      </c>
      <c r="Z1003" s="3" t="s">
        <v>1405</v>
      </c>
      <c r="AA1003" s="3" t="s">
        <v>1405</v>
      </c>
      <c r="AB1003" s="3" t="s">
        <v>1405</v>
      </c>
      <c r="AC1003" s="3" t="s">
        <v>1405</v>
      </c>
      <c r="AD1003" s="3" t="s">
        <v>1405</v>
      </c>
      <c r="AE1003" s="3" t="s">
        <v>1405</v>
      </c>
      <c r="AF1003" s="3" t="s">
        <v>1405</v>
      </c>
      <c r="AG1003" s="3" t="s">
        <v>1405</v>
      </c>
      <c r="AH1003" s="3" t="s">
        <v>1405</v>
      </c>
      <c r="AI1003" s="3" t="s">
        <v>1405</v>
      </c>
      <c r="AJ1003" s="3" t="s">
        <v>1405</v>
      </c>
      <c r="AK1003" s="3" t="s">
        <v>1405</v>
      </c>
      <c r="AL1003" s="3" t="s">
        <v>1405</v>
      </c>
      <c r="AM1003" s="3" t="s">
        <v>1405</v>
      </c>
      <c r="AN1003" s="3" t="s">
        <v>1405</v>
      </c>
      <c r="AO1003" s="3" t="s">
        <v>1405</v>
      </c>
      <c r="AP1003" s="3" t="s">
        <v>1405</v>
      </c>
      <c r="AQ1003" s="3" t="s">
        <v>1405</v>
      </c>
      <c r="AR1003" s="3" t="s">
        <v>1405</v>
      </c>
      <c r="AS1003" s="3" t="s">
        <v>1405</v>
      </c>
      <c r="AT1003" s="3" t="s">
        <v>1405</v>
      </c>
      <c r="AU1003" s="3" t="s">
        <v>1405</v>
      </c>
      <c r="AV1003" s="3" t="s">
        <v>1405</v>
      </c>
      <c r="AW1003" s="3" t="s">
        <v>1405</v>
      </c>
      <c r="AX1003" s="3" t="s">
        <v>1405</v>
      </c>
      <c r="AY1003" s="3" t="s">
        <v>1405</v>
      </c>
      <c r="AZ1003" s="3" t="s">
        <v>1405</v>
      </c>
      <c r="BA1003" s="3" t="s">
        <v>1405</v>
      </c>
      <c r="BB1003" s="3" t="s">
        <v>1405</v>
      </c>
      <c r="BC1003" s="3" t="s">
        <v>1405</v>
      </c>
      <c r="BD1003" s="3" t="s">
        <v>1405</v>
      </c>
      <c r="BE1003" s="3" t="s">
        <v>1405</v>
      </c>
      <c r="BF1003" s="3" t="s">
        <v>1405</v>
      </c>
      <c r="BG1003" s="3" t="s">
        <v>1405</v>
      </c>
      <c r="BH1003" s="3" t="s">
        <v>1405</v>
      </c>
      <c r="BI1003" s="3" t="s">
        <v>1405</v>
      </c>
      <c r="BJ1003" s="3" t="s">
        <v>1405</v>
      </c>
      <c r="BK1003" s="3" t="s">
        <v>1405</v>
      </c>
      <c r="BL1003" s="3" t="s">
        <v>1405</v>
      </c>
      <c r="BM1003" s="3" t="s">
        <v>1405</v>
      </c>
      <c r="BN1003" s="3" t="s">
        <v>1405</v>
      </c>
      <c r="BO1003" s="3" t="s">
        <v>1405</v>
      </c>
      <c r="BP1003" s="3" t="s">
        <v>1405</v>
      </c>
      <c r="BQ1003" s="3" t="s">
        <v>1405</v>
      </c>
      <c r="BR1003" s="3" t="s">
        <v>1405</v>
      </c>
      <c r="BS1003" s="3" t="s">
        <v>1405</v>
      </c>
      <c r="BT1003" s="3" t="s">
        <v>1405</v>
      </c>
      <c r="BU1003" s="3" t="str">
        <f t="shared" si="245"/>
        <v>89. PRODUCE THE CHEMICAL</v>
      </c>
      <c r="BV1003" s="3" t="str">
        <f t="shared" si="245"/>
        <v/>
      </c>
      <c r="BW1003" s="3" t="str">
        <f t="shared" si="245"/>
        <v/>
      </c>
      <c r="BX1003" s="3" t="str">
        <f t="shared" si="245"/>
        <v/>
      </c>
      <c r="BY1003" s="3" t="str">
        <f t="shared" si="245"/>
        <v/>
      </c>
      <c r="BZ1003" s="3" t="str">
        <f t="shared" si="245"/>
        <v>94. AS A MANUFACTURED IMPURITY</v>
      </c>
      <c r="CA1003" s="3" t="str">
        <f t="shared" si="245"/>
        <v/>
      </c>
      <c r="CB1003" s="3" t="str">
        <f t="shared" si="245"/>
        <v/>
      </c>
      <c r="CC1003" s="3" t="str">
        <f t="shared" si="245"/>
        <v/>
      </c>
      <c r="CD1003" s="3" t="str">
        <f t="shared" si="245"/>
        <v/>
      </c>
      <c r="CE1003" s="3" t="str">
        <f t="shared" si="245"/>
        <v/>
      </c>
      <c r="CF1003" s="3" t="str">
        <f t="shared" si="245"/>
        <v/>
      </c>
      <c r="CG1003" s="3" t="str">
        <f t="shared" si="245"/>
        <v/>
      </c>
      <c r="CH1003" s="3" t="str">
        <f t="shared" si="245"/>
        <v/>
      </c>
      <c r="CI1003" s="3" t="str">
        <f t="shared" si="245"/>
        <v/>
      </c>
      <c r="CJ1003" s="3" t="str">
        <f t="shared" si="245"/>
        <v/>
      </c>
      <c r="CK1003" s="3" t="str">
        <f t="shared" si="248"/>
        <v/>
      </c>
      <c r="CL1003" s="3" t="str">
        <f t="shared" si="248"/>
        <v/>
      </c>
      <c r="CM1003" s="3" t="str">
        <f t="shared" si="247"/>
        <v/>
      </c>
      <c r="CN1003" s="3" t="str">
        <f t="shared" si="242"/>
        <v/>
      </c>
      <c r="CO1003" s="3" t="str">
        <f t="shared" si="242"/>
        <v/>
      </c>
      <c r="CP1003" s="3" t="str">
        <f t="shared" si="242"/>
        <v/>
      </c>
      <c r="CQ1003" s="3" t="str">
        <f t="shared" si="242"/>
        <v/>
      </c>
      <c r="CR1003" s="3" t="str">
        <f t="shared" si="242"/>
        <v/>
      </c>
      <c r="CS1003" s="3" t="str">
        <f t="shared" si="242"/>
        <v/>
      </c>
      <c r="CT1003" s="3" t="str">
        <f t="shared" si="242"/>
        <v/>
      </c>
      <c r="CU1003" s="3" t="str">
        <f t="shared" si="242"/>
        <v/>
      </c>
      <c r="CV1003" s="3" t="str">
        <f t="shared" si="242"/>
        <v/>
      </c>
      <c r="CW1003" s="3" t="str">
        <f t="shared" si="242"/>
        <v/>
      </c>
      <c r="CX1003" s="3" t="str">
        <f t="shared" si="242"/>
        <v/>
      </c>
      <c r="CY1003" s="3" t="str">
        <f t="shared" si="242"/>
        <v/>
      </c>
      <c r="CZ1003" s="3" t="str">
        <f t="shared" si="246"/>
        <v/>
      </c>
      <c r="DA1003" s="3" t="str">
        <f t="shared" si="246"/>
        <v/>
      </c>
      <c r="DB1003" s="3" t="str">
        <f t="shared" si="246"/>
        <v/>
      </c>
      <c r="DC1003" s="3" t="str">
        <f t="shared" si="246"/>
        <v/>
      </c>
      <c r="DD1003" s="3" t="str">
        <f t="shared" si="246"/>
        <v/>
      </c>
      <c r="DE1003" s="3" t="str">
        <f t="shared" si="243"/>
        <v/>
      </c>
      <c r="DF1003" s="3" t="str">
        <f t="shared" si="243"/>
        <v/>
      </c>
      <c r="DG1003" s="3" t="str">
        <f t="shared" si="243"/>
        <v/>
      </c>
      <c r="DH1003" s="3" t="str">
        <f t="shared" si="243"/>
        <v/>
      </c>
      <c r="DI1003" s="3" t="str">
        <f t="shared" si="241"/>
        <v/>
      </c>
      <c r="DJ1003" s="3" t="str">
        <f t="shared" si="241"/>
        <v/>
      </c>
      <c r="DK1003" s="3" t="str">
        <f t="shared" si="241"/>
        <v/>
      </c>
      <c r="DL1003" s="3" t="str">
        <f t="shared" si="241"/>
        <v/>
      </c>
      <c r="DM1003" s="3" t="str">
        <f t="shared" si="241"/>
        <v/>
      </c>
      <c r="DN1003" s="3" t="str">
        <f t="shared" si="240"/>
        <v/>
      </c>
      <c r="DO1003" s="3" t="str">
        <f t="shared" si="240"/>
        <v/>
      </c>
      <c r="DP1003" s="3" t="str">
        <f t="shared" si="240"/>
        <v/>
      </c>
      <c r="DQ1003" s="3" t="str">
        <f t="shared" si="240"/>
        <v/>
      </c>
      <c r="DR1003" s="3" t="str">
        <f t="shared" si="240"/>
        <v/>
      </c>
      <c r="DS1003" s="3" t="str">
        <f t="shared" si="240"/>
        <v/>
      </c>
      <c r="DT1003" s="3" t="str">
        <f t="shared" si="240"/>
        <v/>
      </c>
      <c r="DU1003" s="3" t="str">
        <f t="shared" si="240"/>
        <v/>
      </c>
      <c r="DV1003" s="3" t="str">
        <f t="shared" si="240"/>
        <v/>
      </c>
    </row>
    <row r="1004" spans="1:126" ht="30">
      <c r="A1004" t="s">
        <v>115</v>
      </c>
      <c r="B1004">
        <v>2016</v>
      </c>
      <c r="C1004" t="s">
        <v>114</v>
      </c>
      <c r="D1004">
        <v>106990</v>
      </c>
      <c r="E1004" s="31">
        <v>1316215569157</v>
      </c>
      <c r="F1004" t="s">
        <v>1241</v>
      </c>
      <c r="G1004">
        <v>325199</v>
      </c>
      <c r="H1004" t="s">
        <v>1242</v>
      </c>
      <c r="I1004" t="s">
        <v>1243</v>
      </c>
      <c r="J1004" t="s">
        <v>626</v>
      </c>
      <c r="K1004" t="s">
        <v>148</v>
      </c>
      <c r="L1004">
        <v>77651</v>
      </c>
      <c r="M1004" s="3" t="str">
        <f t="shared" si="239"/>
        <v>89. PRODUCE THE CHEMICAL, 92. SALE OR DISTRIBUTION OF THE CHEMICAL</v>
      </c>
      <c r="N1004" s="3" t="s">
        <v>53</v>
      </c>
      <c r="O1004" s="3" t="s">
        <v>1461</v>
      </c>
      <c r="P1004">
        <v>17095</v>
      </c>
      <c r="Q1004">
        <v>19895</v>
      </c>
      <c r="R1004">
        <v>36990</v>
      </c>
      <c r="S1004" s="3" t="s">
        <v>1407</v>
      </c>
      <c r="T1004" s="3" t="s">
        <v>1405</v>
      </c>
      <c r="U1004" s="3" t="s">
        <v>1405</v>
      </c>
      <c r="V1004" s="3" t="s">
        <v>1407</v>
      </c>
      <c r="W1004" s="3" t="s">
        <v>1405</v>
      </c>
      <c r="X1004" s="3" t="s">
        <v>1405</v>
      </c>
      <c r="Y1004" s="3" t="s">
        <v>1405</v>
      </c>
      <c r="AE1004" s="3" t="s">
        <v>1405</v>
      </c>
      <c r="AR1004" s="3" t="s">
        <v>1405</v>
      </c>
      <c r="AS1004" s="3" t="s">
        <v>1405</v>
      </c>
      <c r="AT1004" s="3" t="s">
        <v>1405</v>
      </c>
      <c r="AV1004" s="3" t="s">
        <v>1405</v>
      </c>
      <c r="BD1004" s="3" t="s">
        <v>1405</v>
      </c>
      <c r="BK1004" s="3" t="s">
        <v>1405</v>
      </c>
      <c r="BU1004" s="3" t="str">
        <f t="shared" si="245"/>
        <v>89. PRODUCE THE CHEMICAL</v>
      </c>
      <c r="BV1004" s="3" t="str">
        <f t="shared" si="245"/>
        <v/>
      </c>
      <c r="BW1004" s="3" t="str">
        <f t="shared" si="245"/>
        <v/>
      </c>
      <c r="BX1004" s="3" t="str">
        <f t="shared" si="245"/>
        <v>92. SALE OR DISTRIBUTION OF THE CHEMICAL</v>
      </c>
      <c r="BY1004" s="3" t="str">
        <f t="shared" si="245"/>
        <v/>
      </c>
      <c r="BZ1004" s="3" t="str">
        <f t="shared" si="245"/>
        <v/>
      </c>
      <c r="CA1004" s="3" t="str">
        <f t="shared" si="245"/>
        <v/>
      </c>
      <c r="CB1004" s="3" t="str">
        <f t="shared" si="245"/>
        <v/>
      </c>
      <c r="CC1004" s="3" t="str">
        <f t="shared" si="245"/>
        <v/>
      </c>
      <c r="CD1004" s="3" t="str">
        <f t="shared" si="245"/>
        <v/>
      </c>
      <c r="CE1004" s="3" t="str">
        <f t="shared" si="245"/>
        <v/>
      </c>
      <c r="CF1004" s="3" t="str">
        <f t="shared" si="245"/>
        <v/>
      </c>
      <c r="CG1004" s="3" t="str">
        <f t="shared" si="245"/>
        <v/>
      </c>
      <c r="CH1004" s="3" t="str">
        <f t="shared" si="245"/>
        <v/>
      </c>
      <c r="CI1004" s="3" t="str">
        <f t="shared" si="245"/>
        <v/>
      </c>
      <c r="CJ1004" s="3" t="str">
        <f t="shared" si="245"/>
        <v/>
      </c>
      <c r="CK1004" s="3" t="str">
        <f t="shared" si="248"/>
        <v/>
      </c>
      <c r="CL1004" s="3" t="str">
        <f t="shared" si="248"/>
        <v/>
      </c>
      <c r="CM1004" s="3" t="str">
        <f t="shared" si="247"/>
        <v/>
      </c>
      <c r="CN1004" s="3" t="str">
        <f t="shared" si="242"/>
        <v/>
      </c>
      <c r="CO1004" s="3" t="str">
        <f t="shared" si="242"/>
        <v/>
      </c>
      <c r="CP1004" s="3" t="str">
        <f t="shared" si="242"/>
        <v/>
      </c>
      <c r="CQ1004" s="3" t="str">
        <f t="shared" si="242"/>
        <v/>
      </c>
      <c r="CR1004" s="3" t="str">
        <f t="shared" si="242"/>
        <v/>
      </c>
      <c r="CS1004" s="3" t="str">
        <f t="shared" si="242"/>
        <v/>
      </c>
      <c r="CT1004" s="3" t="str">
        <f t="shared" si="242"/>
        <v/>
      </c>
      <c r="CU1004" s="3" t="str">
        <f t="shared" si="242"/>
        <v/>
      </c>
      <c r="CV1004" s="3" t="str">
        <f t="shared" si="242"/>
        <v/>
      </c>
      <c r="CW1004" s="3" t="str">
        <f t="shared" si="242"/>
        <v/>
      </c>
      <c r="CX1004" s="3" t="str">
        <f t="shared" si="242"/>
        <v/>
      </c>
      <c r="CY1004" s="3" t="str">
        <f t="shared" si="242"/>
        <v/>
      </c>
      <c r="CZ1004" s="3" t="str">
        <f t="shared" si="246"/>
        <v/>
      </c>
      <c r="DA1004" s="3" t="str">
        <f t="shared" si="246"/>
        <v/>
      </c>
      <c r="DB1004" s="3" t="str">
        <f t="shared" si="246"/>
        <v/>
      </c>
      <c r="DC1004" s="3" t="str">
        <f t="shared" si="246"/>
        <v/>
      </c>
      <c r="DD1004" s="3" t="str">
        <f t="shared" si="246"/>
        <v/>
      </c>
      <c r="DE1004" s="3" t="str">
        <f t="shared" si="243"/>
        <v/>
      </c>
      <c r="DF1004" s="3" t="str">
        <f t="shared" si="243"/>
        <v/>
      </c>
      <c r="DG1004" s="3" t="str">
        <f t="shared" si="243"/>
        <v/>
      </c>
      <c r="DH1004" s="3" t="str">
        <f t="shared" si="243"/>
        <v/>
      </c>
      <c r="DI1004" s="3" t="str">
        <f t="shared" si="241"/>
        <v/>
      </c>
      <c r="DJ1004" s="3" t="str">
        <f t="shared" si="241"/>
        <v/>
      </c>
      <c r="DK1004" s="3" t="str">
        <f t="shared" si="241"/>
        <v/>
      </c>
      <c r="DL1004" s="3" t="str">
        <f t="shared" si="241"/>
        <v/>
      </c>
      <c r="DM1004" s="3" t="str">
        <f t="shared" si="241"/>
        <v/>
      </c>
      <c r="DN1004" s="3" t="str">
        <f t="shared" si="240"/>
        <v/>
      </c>
      <c r="DO1004" s="3" t="str">
        <f t="shared" si="240"/>
        <v/>
      </c>
      <c r="DP1004" s="3" t="str">
        <f t="shared" si="240"/>
        <v/>
      </c>
      <c r="DQ1004" s="3" t="str">
        <f t="shared" si="240"/>
        <v/>
      </c>
      <c r="DR1004" s="3" t="str">
        <f t="shared" si="240"/>
        <v/>
      </c>
      <c r="DS1004" s="3" t="str">
        <f t="shared" si="240"/>
        <v/>
      </c>
      <c r="DT1004" s="3" t="str">
        <f t="shared" si="240"/>
        <v/>
      </c>
      <c r="DU1004" s="3" t="str">
        <f t="shared" si="240"/>
        <v/>
      </c>
      <c r="DV1004" s="3" t="str">
        <f t="shared" si="240"/>
        <v/>
      </c>
    </row>
    <row r="1005" spans="1:126" ht="30">
      <c r="A1005" t="s">
        <v>115</v>
      </c>
      <c r="B1005">
        <v>2017</v>
      </c>
      <c r="C1005" t="s">
        <v>114</v>
      </c>
      <c r="D1005">
        <v>106990</v>
      </c>
      <c r="E1005" s="31">
        <v>1317216542338</v>
      </c>
      <c r="F1005" t="s">
        <v>1241</v>
      </c>
      <c r="G1005">
        <v>325199</v>
      </c>
      <c r="H1005" t="s">
        <v>1242</v>
      </c>
      <c r="I1005" t="s">
        <v>1243</v>
      </c>
      <c r="J1005" t="s">
        <v>626</v>
      </c>
      <c r="K1005" t="s">
        <v>148</v>
      </c>
      <c r="L1005">
        <v>77651</v>
      </c>
      <c r="M1005" s="3" t="str">
        <f t="shared" si="239"/>
        <v>89. PRODUCE THE CHEMICAL, 92. SALE OR DISTRIBUTION OF THE CHEMICAL</v>
      </c>
      <c r="N1005" s="3" t="s">
        <v>53</v>
      </c>
      <c r="O1005" s="3" t="s">
        <v>1461</v>
      </c>
      <c r="P1005">
        <v>16121</v>
      </c>
      <c r="Q1005">
        <v>44959</v>
      </c>
      <c r="R1005">
        <v>61080</v>
      </c>
      <c r="S1005" s="3" t="s">
        <v>1407</v>
      </c>
      <c r="T1005" s="3" t="s">
        <v>1405</v>
      </c>
      <c r="U1005" s="3" t="s">
        <v>1405</v>
      </c>
      <c r="V1005" s="3" t="s">
        <v>1407</v>
      </c>
      <c r="W1005" s="3" t="s">
        <v>1405</v>
      </c>
      <c r="X1005" s="3" t="s">
        <v>1405</v>
      </c>
      <c r="Y1005" s="3" t="s">
        <v>1405</v>
      </c>
      <c r="AE1005" s="3" t="s">
        <v>1405</v>
      </c>
      <c r="AR1005" s="3" t="s">
        <v>1405</v>
      </c>
      <c r="AS1005" s="3" t="s">
        <v>1405</v>
      </c>
      <c r="AT1005" s="3" t="s">
        <v>1405</v>
      </c>
      <c r="AV1005" s="3" t="s">
        <v>1405</v>
      </c>
      <c r="BD1005" s="3" t="s">
        <v>1405</v>
      </c>
      <c r="BK1005" s="3" t="s">
        <v>1405</v>
      </c>
      <c r="BU1005" s="3" t="str">
        <f t="shared" si="245"/>
        <v>89. PRODUCE THE CHEMICAL</v>
      </c>
      <c r="BV1005" s="3" t="str">
        <f t="shared" si="245"/>
        <v/>
      </c>
      <c r="BW1005" s="3" t="str">
        <f t="shared" si="245"/>
        <v/>
      </c>
      <c r="BX1005" s="3" t="str">
        <f t="shared" si="245"/>
        <v>92. SALE OR DISTRIBUTION OF THE CHEMICAL</v>
      </c>
      <c r="BY1005" s="3" t="str">
        <f t="shared" si="245"/>
        <v/>
      </c>
      <c r="BZ1005" s="3" t="str">
        <f t="shared" si="245"/>
        <v/>
      </c>
      <c r="CA1005" s="3" t="str">
        <f t="shared" si="245"/>
        <v/>
      </c>
      <c r="CB1005" s="3" t="str">
        <f t="shared" si="245"/>
        <v/>
      </c>
      <c r="CC1005" s="3" t="str">
        <f t="shared" si="245"/>
        <v/>
      </c>
      <c r="CD1005" s="3" t="str">
        <f t="shared" si="245"/>
        <v/>
      </c>
      <c r="CE1005" s="3" t="str">
        <f t="shared" si="245"/>
        <v/>
      </c>
      <c r="CF1005" s="3" t="str">
        <f t="shared" si="245"/>
        <v/>
      </c>
      <c r="CG1005" s="3" t="str">
        <f t="shared" si="245"/>
        <v/>
      </c>
      <c r="CH1005" s="3" t="str">
        <f t="shared" si="245"/>
        <v/>
      </c>
      <c r="CI1005" s="3" t="str">
        <f t="shared" si="245"/>
        <v/>
      </c>
      <c r="CJ1005" s="3" t="str">
        <f t="shared" si="245"/>
        <v/>
      </c>
      <c r="CK1005" s="3" t="str">
        <f t="shared" si="248"/>
        <v/>
      </c>
      <c r="CL1005" s="3" t="str">
        <f t="shared" si="248"/>
        <v/>
      </c>
      <c r="CM1005" s="3" t="str">
        <f t="shared" si="247"/>
        <v/>
      </c>
      <c r="CN1005" s="3" t="str">
        <f t="shared" si="242"/>
        <v/>
      </c>
      <c r="CO1005" s="3" t="str">
        <f t="shared" si="242"/>
        <v/>
      </c>
      <c r="CP1005" s="3" t="str">
        <f t="shared" si="242"/>
        <v/>
      </c>
      <c r="CQ1005" s="3" t="str">
        <f t="shared" si="242"/>
        <v/>
      </c>
      <c r="CR1005" s="3" t="str">
        <f t="shared" si="242"/>
        <v/>
      </c>
      <c r="CS1005" s="3" t="str">
        <f t="shared" si="242"/>
        <v/>
      </c>
      <c r="CT1005" s="3" t="str">
        <f t="shared" si="242"/>
        <v/>
      </c>
      <c r="CU1005" s="3" t="str">
        <f t="shared" si="242"/>
        <v/>
      </c>
      <c r="CV1005" s="3" t="str">
        <f t="shared" si="242"/>
        <v/>
      </c>
      <c r="CW1005" s="3" t="str">
        <f t="shared" si="242"/>
        <v/>
      </c>
      <c r="CX1005" s="3" t="str">
        <f t="shared" si="242"/>
        <v/>
      </c>
      <c r="CY1005" s="3" t="str">
        <f t="shared" si="242"/>
        <v/>
      </c>
      <c r="CZ1005" s="3" t="str">
        <f t="shared" si="246"/>
        <v/>
      </c>
      <c r="DA1005" s="3" t="str">
        <f t="shared" si="246"/>
        <v/>
      </c>
      <c r="DB1005" s="3" t="str">
        <f t="shared" si="246"/>
        <v/>
      </c>
      <c r="DC1005" s="3" t="str">
        <f t="shared" si="246"/>
        <v/>
      </c>
      <c r="DD1005" s="3" t="str">
        <f t="shared" si="246"/>
        <v/>
      </c>
      <c r="DE1005" s="3" t="str">
        <f t="shared" si="243"/>
        <v/>
      </c>
      <c r="DF1005" s="3" t="str">
        <f t="shared" si="243"/>
        <v/>
      </c>
      <c r="DG1005" s="3" t="str">
        <f t="shared" si="243"/>
        <v/>
      </c>
      <c r="DH1005" s="3" t="str">
        <f t="shared" si="243"/>
        <v/>
      </c>
      <c r="DI1005" s="3" t="str">
        <f t="shared" si="241"/>
        <v/>
      </c>
      <c r="DJ1005" s="3" t="str">
        <f t="shared" si="241"/>
        <v/>
      </c>
      <c r="DK1005" s="3" t="str">
        <f t="shared" si="241"/>
        <v/>
      </c>
      <c r="DL1005" s="3" t="str">
        <f t="shared" si="241"/>
        <v/>
      </c>
      <c r="DM1005" s="3" t="str">
        <f t="shared" si="241"/>
        <v/>
      </c>
      <c r="DN1005" s="3" t="str">
        <f t="shared" si="240"/>
        <v/>
      </c>
      <c r="DO1005" s="3" t="str">
        <f t="shared" si="240"/>
        <v/>
      </c>
      <c r="DP1005" s="3" t="str">
        <f t="shared" si="240"/>
        <v/>
      </c>
      <c r="DQ1005" s="3" t="str">
        <f t="shared" si="240"/>
        <v/>
      </c>
      <c r="DR1005" s="3" t="str">
        <f t="shared" si="240"/>
        <v/>
      </c>
      <c r="DS1005" s="3" t="str">
        <f t="shared" si="240"/>
        <v/>
      </c>
      <c r="DT1005" s="3" t="str">
        <f t="shared" si="240"/>
        <v/>
      </c>
      <c r="DU1005" s="3" t="str">
        <f t="shared" si="240"/>
        <v/>
      </c>
      <c r="DV1005" s="3" t="str">
        <f t="shared" si="240"/>
        <v/>
      </c>
    </row>
    <row r="1006" spans="1:126" ht="105">
      <c r="A1006" t="s">
        <v>115</v>
      </c>
      <c r="B1006">
        <v>2018</v>
      </c>
      <c r="C1006" t="s">
        <v>114</v>
      </c>
      <c r="D1006">
        <v>106990</v>
      </c>
      <c r="E1006" s="31">
        <v>1318217288137</v>
      </c>
      <c r="F1006" t="s">
        <v>1241</v>
      </c>
      <c r="G1006">
        <v>325199</v>
      </c>
      <c r="H1006" t="s">
        <v>1242</v>
      </c>
      <c r="I1006" t="s">
        <v>1243</v>
      </c>
      <c r="J1006" t="s">
        <v>626</v>
      </c>
      <c r="K1006" t="s">
        <v>148</v>
      </c>
      <c r="L1006">
        <v>77651</v>
      </c>
      <c r="M1006" s="3" t="str">
        <f t="shared" si="239"/>
        <v>89. PRODUCE THE CHEMICAL, 92. SALE OR DISTRIBUTION OF THE CHEMICAL</v>
      </c>
      <c r="N1006" s="3" t="s">
        <v>53</v>
      </c>
      <c r="O1006" s="3" t="s">
        <v>1461</v>
      </c>
      <c r="P1006">
        <v>17304</v>
      </c>
      <c r="Q1006">
        <v>44075</v>
      </c>
      <c r="R1006">
        <v>61379</v>
      </c>
      <c r="S1006" s="3" t="s">
        <v>1407</v>
      </c>
      <c r="T1006" s="3" t="s">
        <v>1405</v>
      </c>
      <c r="U1006" s="3" t="s">
        <v>1405</v>
      </c>
      <c r="V1006" s="3" t="s">
        <v>1407</v>
      </c>
      <c r="W1006" s="3" t="s">
        <v>1405</v>
      </c>
      <c r="X1006" s="3" t="s">
        <v>1405</v>
      </c>
      <c r="Y1006" s="3" t="s">
        <v>1405</v>
      </c>
      <c r="Z1006" s="3" t="s">
        <v>1405</v>
      </c>
      <c r="AA1006" s="3" t="s">
        <v>1405</v>
      </c>
      <c r="AB1006" s="3" t="s">
        <v>1405</v>
      </c>
      <c r="AC1006" s="3" t="s">
        <v>1405</v>
      </c>
      <c r="AD1006" s="3" t="s">
        <v>1405</v>
      </c>
      <c r="AE1006" s="3" t="s">
        <v>1405</v>
      </c>
      <c r="AF1006" s="3" t="s">
        <v>1405</v>
      </c>
      <c r="AG1006" s="3" t="s">
        <v>1405</v>
      </c>
      <c r="AH1006" s="3" t="s">
        <v>1405</v>
      </c>
      <c r="AI1006" s="3" t="s">
        <v>1405</v>
      </c>
      <c r="AJ1006" s="3" t="s">
        <v>1405</v>
      </c>
      <c r="AK1006" s="3" t="s">
        <v>1405</v>
      </c>
      <c r="AL1006" s="3" t="s">
        <v>1405</v>
      </c>
      <c r="AM1006" s="3" t="s">
        <v>1405</v>
      </c>
      <c r="AN1006" s="3" t="s">
        <v>1405</v>
      </c>
      <c r="AO1006" s="3" t="s">
        <v>1405</v>
      </c>
      <c r="AP1006" s="3" t="s">
        <v>1405</v>
      </c>
      <c r="AQ1006" s="3" t="s">
        <v>1405</v>
      </c>
      <c r="AR1006" s="3" t="s">
        <v>1405</v>
      </c>
      <c r="AS1006" s="3" t="s">
        <v>1405</v>
      </c>
      <c r="AT1006" s="3" t="s">
        <v>1405</v>
      </c>
      <c r="AU1006" s="3" t="s">
        <v>1405</v>
      </c>
      <c r="AV1006" s="3" t="s">
        <v>1405</v>
      </c>
      <c r="AW1006" s="3" t="s">
        <v>1405</v>
      </c>
      <c r="AX1006" s="3" t="s">
        <v>1405</v>
      </c>
      <c r="AY1006" s="3" t="s">
        <v>1405</v>
      </c>
      <c r="AZ1006" s="3" t="s">
        <v>1405</v>
      </c>
      <c r="BA1006" s="3" t="s">
        <v>1405</v>
      </c>
      <c r="BB1006" s="3" t="s">
        <v>1405</v>
      </c>
      <c r="BC1006" s="3" t="s">
        <v>1405</v>
      </c>
      <c r="BD1006" s="3" t="s">
        <v>1405</v>
      </c>
      <c r="BE1006" s="3" t="s">
        <v>1405</v>
      </c>
      <c r="BF1006" s="3" t="s">
        <v>1405</v>
      </c>
      <c r="BG1006" s="3" t="s">
        <v>1405</v>
      </c>
      <c r="BH1006" s="3" t="s">
        <v>1405</v>
      </c>
      <c r="BI1006" s="3" t="s">
        <v>1405</v>
      </c>
      <c r="BJ1006" s="3" t="s">
        <v>1405</v>
      </c>
      <c r="BK1006" s="3" t="s">
        <v>1405</v>
      </c>
      <c r="BL1006" s="3" t="s">
        <v>1405</v>
      </c>
      <c r="BM1006" s="3" t="s">
        <v>1405</v>
      </c>
      <c r="BN1006" s="3" t="s">
        <v>1405</v>
      </c>
      <c r="BO1006" s="3" t="s">
        <v>1405</v>
      </c>
      <c r="BP1006" s="3" t="s">
        <v>1405</v>
      </c>
      <c r="BQ1006" s="3" t="s">
        <v>1405</v>
      </c>
      <c r="BR1006" s="3" t="s">
        <v>1405</v>
      </c>
      <c r="BS1006" s="3" t="s">
        <v>1405</v>
      </c>
      <c r="BT1006" s="3" t="s">
        <v>1405</v>
      </c>
      <c r="BU1006" s="3" t="str">
        <f t="shared" si="245"/>
        <v>89. PRODUCE THE CHEMICAL</v>
      </c>
      <c r="BV1006" s="3" t="str">
        <f t="shared" si="245"/>
        <v/>
      </c>
      <c r="BW1006" s="3" t="str">
        <f t="shared" si="245"/>
        <v/>
      </c>
      <c r="BX1006" s="3" t="str">
        <f t="shared" si="245"/>
        <v>92. SALE OR DISTRIBUTION OF THE CHEMICAL</v>
      </c>
      <c r="BY1006" s="3" t="str">
        <f t="shared" si="245"/>
        <v/>
      </c>
      <c r="BZ1006" s="3" t="str">
        <f t="shared" si="245"/>
        <v/>
      </c>
      <c r="CA1006" s="3" t="str">
        <f t="shared" si="245"/>
        <v/>
      </c>
      <c r="CB1006" s="3" t="str">
        <f t="shared" si="245"/>
        <v/>
      </c>
      <c r="CC1006" s="3" t="str">
        <f t="shared" si="245"/>
        <v/>
      </c>
      <c r="CD1006" s="3" t="str">
        <f t="shared" si="245"/>
        <v/>
      </c>
      <c r="CE1006" s="3" t="str">
        <f t="shared" si="245"/>
        <v/>
      </c>
      <c r="CF1006" s="3" t="str">
        <f t="shared" si="245"/>
        <v/>
      </c>
      <c r="CG1006" s="3" t="str">
        <f t="shared" si="245"/>
        <v/>
      </c>
      <c r="CH1006" s="3" t="str">
        <f t="shared" si="245"/>
        <v/>
      </c>
      <c r="CI1006" s="3" t="str">
        <f t="shared" si="245"/>
        <v/>
      </c>
      <c r="CJ1006" s="3" t="str">
        <f t="shared" si="245"/>
        <v/>
      </c>
      <c r="CK1006" s="3" t="str">
        <f t="shared" si="248"/>
        <v/>
      </c>
      <c r="CL1006" s="3" t="str">
        <f t="shared" si="248"/>
        <v/>
      </c>
      <c r="CM1006" s="3" t="str">
        <f t="shared" si="247"/>
        <v/>
      </c>
      <c r="CN1006" s="3" t="str">
        <f t="shared" si="242"/>
        <v/>
      </c>
      <c r="CO1006" s="3" t="str">
        <f t="shared" si="242"/>
        <v/>
      </c>
      <c r="CP1006" s="3" t="str">
        <f t="shared" si="242"/>
        <v/>
      </c>
      <c r="CQ1006" s="3" t="str">
        <f t="shared" si="242"/>
        <v/>
      </c>
      <c r="CR1006" s="3" t="str">
        <f t="shared" si="242"/>
        <v/>
      </c>
      <c r="CS1006" s="3" t="str">
        <f t="shared" si="242"/>
        <v/>
      </c>
      <c r="CT1006" s="3" t="str">
        <f t="shared" si="242"/>
        <v/>
      </c>
      <c r="CU1006" s="3" t="str">
        <f t="shared" si="242"/>
        <v/>
      </c>
      <c r="CV1006" s="3" t="str">
        <f t="shared" si="242"/>
        <v/>
      </c>
      <c r="CW1006" s="3" t="str">
        <f t="shared" si="242"/>
        <v/>
      </c>
      <c r="CX1006" s="3" t="str">
        <f t="shared" si="242"/>
        <v/>
      </c>
      <c r="CY1006" s="3" t="str">
        <f t="shared" si="242"/>
        <v/>
      </c>
      <c r="CZ1006" s="3" t="str">
        <f t="shared" si="246"/>
        <v/>
      </c>
      <c r="DA1006" s="3" t="str">
        <f t="shared" si="246"/>
        <v/>
      </c>
      <c r="DB1006" s="3" t="str">
        <f t="shared" si="246"/>
        <v/>
      </c>
      <c r="DC1006" s="3" t="str">
        <f t="shared" si="246"/>
        <v/>
      </c>
      <c r="DD1006" s="3" t="str">
        <f t="shared" si="246"/>
        <v/>
      </c>
      <c r="DE1006" s="3" t="str">
        <f t="shared" si="243"/>
        <v/>
      </c>
      <c r="DF1006" s="3" t="str">
        <f t="shared" si="243"/>
        <v/>
      </c>
      <c r="DG1006" s="3" t="str">
        <f t="shared" si="243"/>
        <v/>
      </c>
      <c r="DH1006" s="3" t="str">
        <f t="shared" si="243"/>
        <v/>
      </c>
      <c r="DI1006" s="3" t="str">
        <f t="shared" si="241"/>
        <v/>
      </c>
      <c r="DJ1006" s="3" t="str">
        <f t="shared" si="241"/>
        <v/>
      </c>
      <c r="DK1006" s="3" t="str">
        <f t="shared" si="241"/>
        <v/>
      </c>
      <c r="DL1006" s="3" t="str">
        <f t="shared" si="241"/>
        <v/>
      </c>
      <c r="DM1006" s="3" t="str">
        <f t="shared" si="241"/>
        <v/>
      </c>
      <c r="DN1006" s="3" t="str">
        <f t="shared" si="240"/>
        <v/>
      </c>
      <c r="DO1006" s="3" t="str">
        <f t="shared" si="240"/>
        <v/>
      </c>
      <c r="DP1006" s="3" t="str">
        <f t="shared" si="240"/>
        <v/>
      </c>
      <c r="DQ1006" s="3" t="str">
        <f t="shared" si="240"/>
        <v/>
      </c>
      <c r="DR1006" s="3" t="str">
        <f t="shared" si="240"/>
        <v/>
      </c>
      <c r="DS1006" s="3" t="str">
        <f t="shared" si="240"/>
        <v/>
      </c>
      <c r="DT1006" s="3" t="str">
        <f t="shared" si="240"/>
        <v/>
      </c>
      <c r="DU1006" s="3" t="str">
        <f t="shared" si="240"/>
        <v/>
      </c>
      <c r="DV1006" s="3" t="str">
        <f t="shared" si="240"/>
        <v/>
      </c>
    </row>
    <row r="1007" spans="1:126" ht="105">
      <c r="A1007" t="s">
        <v>115</v>
      </c>
      <c r="B1007">
        <v>2019</v>
      </c>
      <c r="C1007" t="s">
        <v>114</v>
      </c>
      <c r="D1007">
        <v>106990</v>
      </c>
      <c r="E1007" s="31">
        <v>1319218192387</v>
      </c>
      <c r="F1007" t="s">
        <v>1241</v>
      </c>
      <c r="G1007">
        <v>325199</v>
      </c>
      <c r="H1007" t="s">
        <v>1242</v>
      </c>
      <c r="I1007" t="s">
        <v>1243</v>
      </c>
      <c r="J1007" t="s">
        <v>626</v>
      </c>
      <c r="K1007" t="s">
        <v>148</v>
      </c>
      <c r="L1007">
        <v>77651</v>
      </c>
      <c r="M1007" s="3" t="str">
        <f t="shared" si="239"/>
        <v>89. PRODUCE THE CHEMICAL, 92. SALE OR DISTRIBUTION OF THE CHEMICAL</v>
      </c>
      <c r="N1007" s="3" t="s">
        <v>53</v>
      </c>
      <c r="O1007" s="3" t="s">
        <v>1461</v>
      </c>
      <c r="P1007">
        <v>23654</v>
      </c>
      <c r="Q1007">
        <v>292633</v>
      </c>
      <c r="R1007">
        <v>316287</v>
      </c>
      <c r="S1007" s="3" t="s">
        <v>1407</v>
      </c>
      <c r="T1007" s="3" t="s">
        <v>1405</v>
      </c>
      <c r="U1007" s="3" t="s">
        <v>1405</v>
      </c>
      <c r="V1007" s="3" t="s">
        <v>1407</v>
      </c>
      <c r="W1007" s="3" t="s">
        <v>1405</v>
      </c>
      <c r="X1007" s="3" t="s">
        <v>1405</v>
      </c>
      <c r="Y1007" s="3" t="s">
        <v>1405</v>
      </c>
      <c r="Z1007" s="3" t="s">
        <v>1405</v>
      </c>
      <c r="AA1007" s="3" t="s">
        <v>1405</v>
      </c>
      <c r="AB1007" s="3" t="s">
        <v>1405</v>
      </c>
      <c r="AC1007" s="3" t="s">
        <v>1405</v>
      </c>
      <c r="AD1007" s="3" t="s">
        <v>1405</v>
      </c>
      <c r="AE1007" s="3" t="s">
        <v>1405</v>
      </c>
      <c r="AF1007" s="3" t="s">
        <v>1405</v>
      </c>
      <c r="AG1007" s="3" t="s">
        <v>1405</v>
      </c>
      <c r="AH1007" s="3" t="s">
        <v>1405</v>
      </c>
      <c r="AI1007" s="3" t="s">
        <v>1405</v>
      </c>
      <c r="AJ1007" s="3" t="s">
        <v>1405</v>
      </c>
      <c r="AK1007" s="3" t="s">
        <v>1405</v>
      </c>
      <c r="AL1007" s="3" t="s">
        <v>1405</v>
      </c>
      <c r="AM1007" s="3" t="s">
        <v>1405</v>
      </c>
      <c r="AN1007" s="3" t="s">
        <v>1405</v>
      </c>
      <c r="AO1007" s="3" t="s">
        <v>1405</v>
      </c>
      <c r="AP1007" s="3" t="s">
        <v>1405</v>
      </c>
      <c r="AQ1007" s="3" t="s">
        <v>1405</v>
      </c>
      <c r="AR1007" s="3" t="s">
        <v>1405</v>
      </c>
      <c r="AS1007" s="3" t="s">
        <v>1405</v>
      </c>
      <c r="AT1007" s="3" t="s">
        <v>1405</v>
      </c>
      <c r="AU1007" s="3" t="s">
        <v>1405</v>
      </c>
      <c r="AV1007" s="3" t="s">
        <v>1405</v>
      </c>
      <c r="AW1007" s="3" t="s">
        <v>1405</v>
      </c>
      <c r="AX1007" s="3" t="s">
        <v>1405</v>
      </c>
      <c r="AY1007" s="3" t="s">
        <v>1405</v>
      </c>
      <c r="AZ1007" s="3" t="s">
        <v>1405</v>
      </c>
      <c r="BA1007" s="3" t="s">
        <v>1405</v>
      </c>
      <c r="BB1007" s="3" t="s">
        <v>1405</v>
      </c>
      <c r="BC1007" s="3" t="s">
        <v>1405</v>
      </c>
      <c r="BD1007" s="3" t="s">
        <v>1405</v>
      </c>
      <c r="BE1007" s="3" t="s">
        <v>1405</v>
      </c>
      <c r="BF1007" s="3" t="s">
        <v>1405</v>
      </c>
      <c r="BG1007" s="3" t="s">
        <v>1405</v>
      </c>
      <c r="BH1007" s="3" t="s">
        <v>1405</v>
      </c>
      <c r="BI1007" s="3" t="s">
        <v>1405</v>
      </c>
      <c r="BJ1007" s="3" t="s">
        <v>1405</v>
      </c>
      <c r="BK1007" s="3" t="s">
        <v>1405</v>
      </c>
      <c r="BL1007" s="3" t="s">
        <v>1405</v>
      </c>
      <c r="BM1007" s="3" t="s">
        <v>1405</v>
      </c>
      <c r="BN1007" s="3" t="s">
        <v>1405</v>
      </c>
      <c r="BO1007" s="3" t="s">
        <v>1405</v>
      </c>
      <c r="BP1007" s="3" t="s">
        <v>1405</v>
      </c>
      <c r="BQ1007" s="3" t="s">
        <v>1405</v>
      </c>
      <c r="BR1007" s="3" t="s">
        <v>1405</v>
      </c>
      <c r="BS1007" s="3" t="s">
        <v>1405</v>
      </c>
      <c r="BT1007" s="3" t="s">
        <v>1405</v>
      </c>
      <c r="BU1007" s="3" t="str">
        <f t="shared" si="245"/>
        <v>89. PRODUCE THE CHEMICAL</v>
      </c>
      <c r="BV1007" s="3" t="str">
        <f t="shared" si="245"/>
        <v/>
      </c>
      <c r="BW1007" s="3" t="str">
        <f t="shared" si="245"/>
        <v/>
      </c>
      <c r="BX1007" s="3" t="str">
        <f t="shared" si="245"/>
        <v>92. SALE OR DISTRIBUTION OF THE CHEMICAL</v>
      </c>
      <c r="BY1007" s="3" t="str">
        <f t="shared" si="245"/>
        <v/>
      </c>
      <c r="BZ1007" s="3" t="str">
        <f t="shared" si="245"/>
        <v/>
      </c>
      <c r="CA1007" s="3" t="str">
        <f t="shared" si="245"/>
        <v/>
      </c>
      <c r="CB1007" s="3" t="str">
        <f t="shared" si="245"/>
        <v/>
      </c>
      <c r="CC1007" s="3" t="str">
        <f t="shared" si="245"/>
        <v/>
      </c>
      <c r="CD1007" s="3" t="str">
        <f t="shared" si="245"/>
        <v/>
      </c>
      <c r="CE1007" s="3" t="str">
        <f t="shared" si="245"/>
        <v/>
      </c>
      <c r="CF1007" s="3" t="str">
        <f t="shared" si="245"/>
        <v/>
      </c>
      <c r="CG1007" s="3" t="str">
        <f t="shared" si="245"/>
        <v/>
      </c>
      <c r="CH1007" s="3" t="str">
        <f t="shared" si="245"/>
        <v/>
      </c>
      <c r="CI1007" s="3" t="str">
        <f t="shared" si="245"/>
        <v/>
      </c>
      <c r="CJ1007" s="3" t="str">
        <f t="shared" si="245"/>
        <v/>
      </c>
      <c r="CK1007" s="3" t="str">
        <f t="shared" si="248"/>
        <v/>
      </c>
      <c r="CL1007" s="3" t="str">
        <f t="shared" si="248"/>
        <v/>
      </c>
      <c r="CM1007" s="3" t="str">
        <f t="shared" si="247"/>
        <v/>
      </c>
      <c r="CN1007" s="3" t="str">
        <f t="shared" si="242"/>
        <v/>
      </c>
      <c r="CO1007" s="3" t="str">
        <f t="shared" si="242"/>
        <v/>
      </c>
      <c r="CP1007" s="3" t="str">
        <f t="shared" si="242"/>
        <v/>
      </c>
      <c r="CQ1007" s="3" t="str">
        <f t="shared" si="242"/>
        <v/>
      </c>
      <c r="CR1007" s="3" t="str">
        <f t="shared" si="242"/>
        <v/>
      </c>
      <c r="CS1007" s="3" t="str">
        <f t="shared" si="242"/>
        <v/>
      </c>
      <c r="CT1007" s="3" t="str">
        <f t="shared" si="242"/>
        <v/>
      </c>
      <c r="CU1007" s="3" t="str">
        <f t="shared" si="242"/>
        <v/>
      </c>
      <c r="CV1007" s="3" t="str">
        <f t="shared" si="242"/>
        <v/>
      </c>
      <c r="CW1007" s="3" t="str">
        <f t="shared" si="242"/>
        <v/>
      </c>
      <c r="CX1007" s="3" t="str">
        <f t="shared" si="242"/>
        <v/>
      </c>
      <c r="CY1007" s="3" t="str">
        <f t="shared" si="242"/>
        <v/>
      </c>
      <c r="CZ1007" s="3" t="str">
        <f t="shared" si="246"/>
        <v/>
      </c>
      <c r="DA1007" s="3" t="str">
        <f t="shared" si="246"/>
        <v/>
      </c>
      <c r="DB1007" s="3" t="str">
        <f t="shared" si="246"/>
        <v/>
      </c>
      <c r="DC1007" s="3" t="str">
        <f t="shared" si="246"/>
        <v/>
      </c>
      <c r="DD1007" s="3" t="str">
        <f t="shared" si="246"/>
        <v/>
      </c>
      <c r="DE1007" s="3" t="str">
        <f t="shared" si="243"/>
        <v/>
      </c>
      <c r="DF1007" s="3" t="str">
        <f t="shared" si="243"/>
        <v/>
      </c>
      <c r="DG1007" s="3" t="str">
        <f t="shared" si="243"/>
        <v/>
      </c>
      <c r="DH1007" s="3" t="str">
        <f t="shared" si="243"/>
        <v/>
      </c>
      <c r="DI1007" s="3" t="str">
        <f t="shared" si="241"/>
        <v/>
      </c>
      <c r="DJ1007" s="3" t="str">
        <f t="shared" si="241"/>
        <v/>
      </c>
      <c r="DK1007" s="3" t="str">
        <f t="shared" si="241"/>
        <v/>
      </c>
      <c r="DL1007" s="3" t="str">
        <f t="shared" si="241"/>
        <v/>
      </c>
      <c r="DM1007" s="3" t="str">
        <f t="shared" si="241"/>
        <v/>
      </c>
      <c r="DN1007" s="3" t="str">
        <f t="shared" si="240"/>
        <v/>
      </c>
      <c r="DO1007" s="3" t="str">
        <f t="shared" si="240"/>
        <v/>
      </c>
      <c r="DP1007" s="3" t="str">
        <f t="shared" si="240"/>
        <v/>
      </c>
      <c r="DQ1007" s="3" t="str">
        <f t="shared" si="240"/>
        <v/>
      </c>
      <c r="DR1007" s="3" t="str">
        <f t="shared" si="240"/>
        <v/>
      </c>
      <c r="DS1007" s="3" t="str">
        <f t="shared" si="240"/>
        <v/>
      </c>
      <c r="DT1007" s="3" t="str">
        <f t="shared" si="240"/>
        <v/>
      </c>
      <c r="DU1007" s="3" t="str">
        <f t="shared" si="240"/>
        <v/>
      </c>
      <c r="DV1007" s="3" t="str">
        <f t="shared" si="240"/>
        <v/>
      </c>
    </row>
    <row r="1008" spans="1:126" ht="45">
      <c r="A1008" t="s">
        <v>115</v>
      </c>
      <c r="B1008">
        <v>2021</v>
      </c>
      <c r="C1008" t="s">
        <v>114</v>
      </c>
      <c r="D1008">
        <v>106990</v>
      </c>
      <c r="E1008" s="31">
        <v>1321220389605</v>
      </c>
      <c r="F1008" t="s">
        <v>1241</v>
      </c>
      <c r="G1008">
        <v>424690</v>
      </c>
      <c r="H1008" t="s">
        <v>1242</v>
      </c>
      <c r="I1008" t="s">
        <v>1243</v>
      </c>
      <c r="J1008" t="s">
        <v>626</v>
      </c>
      <c r="K1008" t="s">
        <v>148</v>
      </c>
      <c r="L1008">
        <v>77651</v>
      </c>
      <c r="M1008" s="3" t="str">
        <f t="shared" si="239"/>
        <v>115. REPACKAGING</v>
      </c>
      <c r="N1008" s="3" t="s">
        <v>53</v>
      </c>
      <c r="O1008" s="3" t="s">
        <v>1461</v>
      </c>
      <c r="P1008">
        <v>15129.63</v>
      </c>
      <c r="Q1008">
        <v>10775.54</v>
      </c>
      <c r="R1008">
        <v>25905.17</v>
      </c>
      <c r="S1008" s="3" t="s">
        <v>1405</v>
      </c>
      <c r="T1008" s="3" t="s">
        <v>1405</v>
      </c>
      <c r="U1008" s="3" t="s">
        <v>1405</v>
      </c>
      <c r="V1008" s="3" t="s">
        <v>1405</v>
      </c>
      <c r="W1008" s="3" t="s">
        <v>1405</v>
      </c>
      <c r="X1008" s="3" t="s">
        <v>1405</v>
      </c>
      <c r="Y1008" s="3" t="s">
        <v>1405</v>
      </c>
      <c r="Z1008" s="3" t="s">
        <v>1405</v>
      </c>
      <c r="AA1008" s="3" t="s">
        <v>1405</v>
      </c>
      <c r="AB1008" s="3" t="s">
        <v>1405</v>
      </c>
      <c r="AC1008" s="3" t="s">
        <v>1405</v>
      </c>
      <c r="AD1008" s="3" t="s">
        <v>1405</v>
      </c>
      <c r="AE1008" s="3" t="s">
        <v>1405</v>
      </c>
      <c r="AF1008" s="3" t="s">
        <v>1405</v>
      </c>
      <c r="AG1008" s="3" t="s">
        <v>1405</v>
      </c>
      <c r="AH1008" s="3" t="s">
        <v>1405</v>
      </c>
      <c r="AI1008" s="3" t="s">
        <v>1405</v>
      </c>
      <c r="AJ1008" s="3" t="s">
        <v>1405</v>
      </c>
      <c r="AK1008" s="3" t="s">
        <v>1405</v>
      </c>
      <c r="AL1008" s="3" t="s">
        <v>1405</v>
      </c>
      <c r="AM1008" s="3" t="s">
        <v>1405</v>
      </c>
      <c r="AN1008" s="3" t="s">
        <v>1405</v>
      </c>
      <c r="AO1008" s="3" t="s">
        <v>1405</v>
      </c>
      <c r="AP1008" s="3" t="s">
        <v>1405</v>
      </c>
      <c r="AQ1008" s="3" t="s">
        <v>1405</v>
      </c>
      <c r="AR1008" s="3" t="s">
        <v>1405</v>
      </c>
      <c r="AS1008" s="3" t="s">
        <v>1407</v>
      </c>
      <c r="AT1008" s="3" t="s">
        <v>1405</v>
      </c>
      <c r="AU1008" s="3" t="s">
        <v>1405</v>
      </c>
      <c r="AV1008" s="3" t="s">
        <v>1405</v>
      </c>
      <c r="AW1008" s="3" t="s">
        <v>1405</v>
      </c>
      <c r="AX1008" s="3" t="s">
        <v>1405</v>
      </c>
      <c r="AY1008" s="3" t="s">
        <v>1405</v>
      </c>
      <c r="AZ1008" s="3" t="s">
        <v>1405</v>
      </c>
      <c r="BA1008" s="3" t="s">
        <v>1405</v>
      </c>
      <c r="BB1008" s="3" t="s">
        <v>1405</v>
      </c>
      <c r="BC1008" s="3" t="s">
        <v>1405</v>
      </c>
      <c r="BD1008" s="3" t="s">
        <v>1405</v>
      </c>
      <c r="BE1008" s="3" t="s">
        <v>1405</v>
      </c>
      <c r="BF1008" s="3" t="s">
        <v>1405</v>
      </c>
      <c r="BG1008" s="3" t="s">
        <v>1405</v>
      </c>
      <c r="BH1008" s="3" t="s">
        <v>1405</v>
      </c>
      <c r="BI1008" s="3" t="s">
        <v>1405</v>
      </c>
      <c r="BJ1008" s="3" t="s">
        <v>1405</v>
      </c>
      <c r="BK1008" s="3" t="s">
        <v>1405</v>
      </c>
      <c r="BL1008" s="3" t="s">
        <v>1405</v>
      </c>
      <c r="BM1008" s="3" t="s">
        <v>1405</v>
      </c>
      <c r="BN1008" s="3" t="s">
        <v>1405</v>
      </c>
      <c r="BO1008" s="3" t="s">
        <v>1405</v>
      </c>
      <c r="BP1008" s="3" t="s">
        <v>1405</v>
      </c>
      <c r="BQ1008" s="3" t="s">
        <v>1405</v>
      </c>
      <c r="BR1008" s="3" t="s">
        <v>1405</v>
      </c>
      <c r="BS1008" s="3" t="s">
        <v>1405</v>
      </c>
      <c r="BT1008" s="3" t="s">
        <v>1405</v>
      </c>
      <c r="BU1008" s="3" t="str">
        <f t="shared" si="245"/>
        <v/>
      </c>
      <c r="BV1008" s="3" t="str">
        <f t="shared" si="245"/>
        <v/>
      </c>
      <c r="BW1008" s="3" t="str">
        <f t="shared" si="245"/>
        <v/>
      </c>
      <c r="BX1008" s="3" t="str">
        <f t="shared" si="245"/>
        <v/>
      </c>
      <c r="BY1008" s="3" t="str">
        <f t="shared" si="245"/>
        <v/>
      </c>
      <c r="BZ1008" s="3" t="str">
        <f t="shared" si="245"/>
        <v/>
      </c>
      <c r="CA1008" s="3" t="str">
        <f t="shared" si="245"/>
        <v/>
      </c>
      <c r="CB1008" s="3" t="str">
        <f t="shared" si="245"/>
        <v/>
      </c>
      <c r="CC1008" s="3" t="str">
        <f t="shared" si="245"/>
        <v/>
      </c>
      <c r="CD1008" s="3" t="str">
        <f t="shared" si="245"/>
        <v/>
      </c>
      <c r="CE1008" s="3" t="str">
        <f t="shared" si="245"/>
        <v/>
      </c>
      <c r="CF1008" s="3" t="str">
        <f t="shared" si="245"/>
        <v/>
      </c>
      <c r="CG1008" s="3" t="str">
        <f t="shared" si="245"/>
        <v/>
      </c>
      <c r="CH1008" s="3" t="str">
        <f t="shared" si="245"/>
        <v/>
      </c>
      <c r="CI1008" s="3" t="str">
        <f t="shared" si="245"/>
        <v/>
      </c>
      <c r="CJ1008" s="3" t="str">
        <f t="shared" si="245"/>
        <v/>
      </c>
      <c r="CK1008" s="3" t="str">
        <f t="shared" si="248"/>
        <v/>
      </c>
      <c r="CL1008" s="3" t="str">
        <f t="shared" si="248"/>
        <v/>
      </c>
      <c r="CM1008" s="3" t="str">
        <f t="shared" si="247"/>
        <v/>
      </c>
      <c r="CN1008" s="3" t="str">
        <f t="shared" si="242"/>
        <v/>
      </c>
      <c r="CO1008" s="3" t="str">
        <f t="shared" si="242"/>
        <v/>
      </c>
      <c r="CP1008" s="3" t="str">
        <f t="shared" si="242"/>
        <v/>
      </c>
      <c r="CQ1008" s="3" t="str">
        <f t="shared" si="242"/>
        <v/>
      </c>
      <c r="CR1008" s="3" t="str">
        <f t="shared" si="242"/>
        <v/>
      </c>
      <c r="CS1008" s="3" t="str">
        <f t="shared" si="242"/>
        <v/>
      </c>
      <c r="CT1008" s="3" t="str">
        <f t="shared" si="242"/>
        <v/>
      </c>
      <c r="CU1008" s="3" t="str">
        <f t="shared" si="242"/>
        <v>115. REPACKAGING</v>
      </c>
      <c r="CV1008" s="3" t="str">
        <f t="shared" si="242"/>
        <v/>
      </c>
      <c r="CW1008" s="3" t="str">
        <f t="shared" si="242"/>
        <v/>
      </c>
      <c r="CX1008" s="3" t="str">
        <f t="shared" si="242"/>
        <v/>
      </c>
      <c r="CY1008" s="3" t="str">
        <f t="shared" si="242"/>
        <v/>
      </c>
      <c r="CZ1008" s="3" t="str">
        <f t="shared" si="246"/>
        <v/>
      </c>
      <c r="DA1008" s="3" t="str">
        <f t="shared" si="246"/>
        <v/>
      </c>
      <c r="DB1008" s="3" t="str">
        <f t="shared" si="246"/>
        <v/>
      </c>
      <c r="DC1008" s="3" t="str">
        <f t="shared" si="246"/>
        <v/>
      </c>
      <c r="DD1008" s="3" t="str">
        <f t="shared" si="246"/>
        <v/>
      </c>
      <c r="DE1008" s="3" t="str">
        <f t="shared" si="243"/>
        <v/>
      </c>
      <c r="DF1008" s="3" t="str">
        <f t="shared" si="243"/>
        <v/>
      </c>
      <c r="DG1008" s="3" t="str">
        <f t="shared" si="243"/>
        <v/>
      </c>
      <c r="DH1008" s="3" t="str">
        <f t="shared" si="243"/>
        <v/>
      </c>
      <c r="DI1008" s="3" t="str">
        <f t="shared" si="241"/>
        <v/>
      </c>
      <c r="DJ1008" s="3" t="str">
        <f t="shared" si="241"/>
        <v/>
      </c>
      <c r="DK1008" s="3" t="str">
        <f t="shared" si="241"/>
        <v/>
      </c>
      <c r="DL1008" s="3" t="str">
        <f t="shared" si="241"/>
        <v/>
      </c>
      <c r="DM1008" s="3" t="str">
        <f t="shared" si="241"/>
        <v/>
      </c>
      <c r="DN1008" s="3" t="str">
        <f t="shared" si="240"/>
        <v/>
      </c>
      <c r="DO1008" s="3" t="str">
        <f t="shared" si="240"/>
        <v/>
      </c>
      <c r="DP1008" s="3" t="str">
        <f t="shared" si="240"/>
        <v/>
      </c>
      <c r="DQ1008" s="3" t="str">
        <f t="shared" si="240"/>
        <v/>
      </c>
      <c r="DR1008" s="3" t="str">
        <f t="shared" si="240"/>
        <v/>
      </c>
      <c r="DS1008" s="3" t="str">
        <f t="shared" si="240"/>
        <v/>
      </c>
      <c r="DT1008" s="3" t="str">
        <f t="shared" si="240"/>
        <v/>
      </c>
      <c r="DU1008" s="3" t="str">
        <f t="shared" si="240"/>
        <v/>
      </c>
      <c r="DV1008" s="3" t="str">
        <f t="shared" si="240"/>
        <v/>
      </c>
    </row>
    <row r="1009" spans="1:126" ht="60">
      <c r="A1009" t="s">
        <v>115</v>
      </c>
      <c r="B1009">
        <v>2020</v>
      </c>
      <c r="C1009" t="s">
        <v>114</v>
      </c>
      <c r="D1009">
        <v>106990</v>
      </c>
      <c r="E1009" s="31">
        <v>1320219462405</v>
      </c>
      <c r="F1009" t="s">
        <v>1241</v>
      </c>
      <c r="G1009">
        <v>424710</v>
      </c>
      <c r="H1009" t="s">
        <v>1242</v>
      </c>
      <c r="I1009" t="s">
        <v>1243</v>
      </c>
      <c r="J1009" t="s">
        <v>626</v>
      </c>
      <c r="K1009" t="s">
        <v>148</v>
      </c>
      <c r="L1009">
        <v>77651</v>
      </c>
      <c r="M1009" s="3" t="str">
        <f t="shared" si="239"/>
        <v>95. USED AS A REACTANT, 99. P104  INITIATORS</v>
      </c>
      <c r="N1009" s="3" t="s">
        <v>53</v>
      </c>
      <c r="O1009" s="3" t="s">
        <v>1461</v>
      </c>
      <c r="P1009">
        <v>20091</v>
      </c>
      <c r="Q1009">
        <v>2093</v>
      </c>
      <c r="R1009">
        <v>22184</v>
      </c>
      <c r="S1009" s="3" t="s">
        <v>1405</v>
      </c>
      <c r="T1009" s="3" t="s">
        <v>1405</v>
      </c>
      <c r="U1009" s="3" t="s">
        <v>1405</v>
      </c>
      <c r="V1009" s="3" t="s">
        <v>1405</v>
      </c>
      <c r="W1009" s="3" t="s">
        <v>1405</v>
      </c>
      <c r="X1009" s="3" t="s">
        <v>1405</v>
      </c>
      <c r="Y1009" s="3" t="s">
        <v>1407</v>
      </c>
      <c r="Z1009" s="3" t="s">
        <v>1405</v>
      </c>
      <c r="AA1009" s="3" t="s">
        <v>1405</v>
      </c>
      <c r="AB1009" s="3" t="s">
        <v>1405</v>
      </c>
      <c r="AC1009" s="3" t="s">
        <v>1407</v>
      </c>
      <c r="AD1009" s="3" t="s">
        <v>1405</v>
      </c>
      <c r="AE1009" s="3" t="s">
        <v>1405</v>
      </c>
      <c r="AF1009" s="3" t="s">
        <v>1405</v>
      </c>
      <c r="AG1009" s="3" t="s">
        <v>1405</v>
      </c>
      <c r="AH1009" s="3" t="s">
        <v>1405</v>
      </c>
      <c r="AI1009" s="3" t="s">
        <v>1405</v>
      </c>
      <c r="AJ1009" s="3" t="s">
        <v>1405</v>
      </c>
      <c r="AK1009" s="3" t="s">
        <v>1405</v>
      </c>
      <c r="AL1009" s="3" t="s">
        <v>1405</v>
      </c>
      <c r="AM1009" s="3" t="s">
        <v>1405</v>
      </c>
      <c r="AN1009" s="3" t="s">
        <v>1405</v>
      </c>
      <c r="AO1009" s="3" t="s">
        <v>1405</v>
      </c>
      <c r="AP1009" s="3" t="s">
        <v>1405</v>
      </c>
      <c r="AQ1009" s="3" t="s">
        <v>1405</v>
      </c>
      <c r="AR1009" s="3" t="s">
        <v>1405</v>
      </c>
      <c r="AS1009" s="3" t="s">
        <v>1405</v>
      </c>
      <c r="AT1009" s="3" t="s">
        <v>1405</v>
      </c>
      <c r="AU1009" s="3" t="s">
        <v>1405</v>
      </c>
      <c r="AV1009" s="3" t="s">
        <v>1405</v>
      </c>
      <c r="AW1009" s="3" t="s">
        <v>1405</v>
      </c>
      <c r="AX1009" s="3" t="s">
        <v>1405</v>
      </c>
      <c r="AY1009" s="3" t="s">
        <v>1405</v>
      </c>
      <c r="AZ1009" s="3" t="s">
        <v>1405</v>
      </c>
      <c r="BA1009" s="3" t="s">
        <v>1405</v>
      </c>
      <c r="BB1009" s="3" t="s">
        <v>1405</v>
      </c>
      <c r="BC1009" s="3" t="s">
        <v>1405</v>
      </c>
      <c r="BD1009" s="3" t="s">
        <v>1405</v>
      </c>
      <c r="BE1009" s="3" t="s">
        <v>1405</v>
      </c>
      <c r="BF1009" s="3" t="s">
        <v>1405</v>
      </c>
      <c r="BG1009" s="3" t="s">
        <v>1405</v>
      </c>
      <c r="BH1009" s="3" t="s">
        <v>1405</v>
      </c>
      <c r="BI1009" s="3" t="s">
        <v>1405</v>
      </c>
      <c r="BJ1009" s="3" t="s">
        <v>1405</v>
      </c>
      <c r="BK1009" s="3" t="s">
        <v>1405</v>
      </c>
      <c r="BL1009" s="3" t="s">
        <v>1405</v>
      </c>
      <c r="BM1009" s="3" t="s">
        <v>1405</v>
      </c>
      <c r="BN1009" s="3" t="s">
        <v>1405</v>
      </c>
      <c r="BO1009" s="3" t="s">
        <v>1405</v>
      </c>
      <c r="BP1009" s="3" t="s">
        <v>1405</v>
      </c>
      <c r="BQ1009" s="3" t="s">
        <v>1405</v>
      </c>
      <c r="BR1009" s="3" t="s">
        <v>1405</v>
      </c>
      <c r="BS1009" s="3" t="s">
        <v>1405</v>
      </c>
      <c r="BT1009" s="3" t="s">
        <v>1405</v>
      </c>
      <c r="BU1009" s="3" t="str">
        <f t="shared" si="245"/>
        <v/>
      </c>
      <c r="BV1009" s="3" t="str">
        <f t="shared" si="245"/>
        <v/>
      </c>
      <c r="BW1009" s="3" t="str">
        <f t="shared" si="245"/>
        <v/>
      </c>
      <c r="BX1009" s="3" t="str">
        <f t="shared" si="245"/>
        <v/>
      </c>
      <c r="BY1009" s="3" t="str">
        <f t="shared" si="245"/>
        <v/>
      </c>
      <c r="BZ1009" s="3" t="str">
        <f t="shared" si="245"/>
        <v/>
      </c>
      <c r="CA1009" s="3" t="str">
        <f t="shared" si="245"/>
        <v>95. USED AS A REACTANT</v>
      </c>
      <c r="CB1009" s="3" t="str">
        <f t="shared" si="245"/>
        <v/>
      </c>
      <c r="CC1009" s="3" t="str">
        <f t="shared" si="245"/>
        <v/>
      </c>
      <c r="CD1009" s="3" t="str">
        <f t="shared" si="245"/>
        <v/>
      </c>
      <c r="CE1009" s="3" t="str">
        <f t="shared" si="245"/>
        <v>99. P104  INITIATORS</v>
      </c>
      <c r="CF1009" s="3" t="str">
        <f t="shared" si="245"/>
        <v/>
      </c>
      <c r="CG1009" s="3" t="str">
        <f t="shared" si="245"/>
        <v/>
      </c>
      <c r="CH1009" s="3" t="str">
        <f t="shared" si="245"/>
        <v/>
      </c>
      <c r="CI1009" s="3" t="str">
        <f t="shared" si="245"/>
        <v/>
      </c>
      <c r="CJ1009" s="3" t="str">
        <f t="shared" si="245"/>
        <v/>
      </c>
      <c r="CK1009" s="3" t="str">
        <f t="shared" si="248"/>
        <v/>
      </c>
      <c r="CL1009" s="3" t="str">
        <f t="shared" si="248"/>
        <v/>
      </c>
      <c r="CM1009" s="3" t="str">
        <f t="shared" si="247"/>
        <v/>
      </c>
      <c r="CN1009" s="3" t="str">
        <f t="shared" si="242"/>
        <v/>
      </c>
      <c r="CO1009" s="3" t="str">
        <f t="shared" si="242"/>
        <v/>
      </c>
      <c r="CP1009" s="3" t="str">
        <f t="shared" si="242"/>
        <v/>
      </c>
      <c r="CQ1009" s="3" t="str">
        <f t="shared" si="242"/>
        <v/>
      </c>
      <c r="CR1009" s="3" t="str">
        <f t="shared" si="242"/>
        <v/>
      </c>
      <c r="CS1009" s="3" t="str">
        <f t="shared" si="242"/>
        <v/>
      </c>
      <c r="CT1009" s="3" t="str">
        <f t="shared" si="242"/>
        <v/>
      </c>
      <c r="CU1009" s="3" t="str">
        <f t="shared" si="242"/>
        <v/>
      </c>
      <c r="CV1009" s="3" t="str">
        <f t="shared" si="242"/>
        <v/>
      </c>
      <c r="CW1009" s="3" t="str">
        <f t="shared" si="242"/>
        <v/>
      </c>
      <c r="CX1009" s="3" t="str">
        <f t="shared" si="242"/>
        <v/>
      </c>
      <c r="CY1009" s="3" t="str">
        <f t="shared" si="242"/>
        <v/>
      </c>
      <c r="CZ1009" s="3" t="str">
        <f t="shared" si="246"/>
        <v/>
      </c>
      <c r="DA1009" s="3" t="str">
        <f t="shared" si="246"/>
        <v/>
      </c>
      <c r="DB1009" s="3" t="str">
        <f t="shared" si="246"/>
        <v/>
      </c>
      <c r="DC1009" s="3" t="str">
        <f t="shared" si="246"/>
        <v/>
      </c>
      <c r="DD1009" s="3" t="str">
        <f t="shared" si="246"/>
        <v/>
      </c>
      <c r="DE1009" s="3" t="str">
        <f t="shared" si="243"/>
        <v/>
      </c>
      <c r="DF1009" s="3" t="str">
        <f t="shared" si="243"/>
        <v/>
      </c>
      <c r="DG1009" s="3" t="str">
        <f t="shared" si="243"/>
        <v/>
      </c>
      <c r="DH1009" s="3" t="str">
        <f t="shared" si="243"/>
        <v/>
      </c>
      <c r="DI1009" s="3" t="str">
        <f t="shared" si="241"/>
        <v/>
      </c>
      <c r="DJ1009" s="3" t="str">
        <f t="shared" si="241"/>
        <v/>
      </c>
      <c r="DK1009" s="3" t="str">
        <f t="shared" si="241"/>
        <v/>
      </c>
      <c r="DL1009" s="3" t="str">
        <f t="shared" si="241"/>
        <v/>
      </c>
      <c r="DM1009" s="3" t="str">
        <f t="shared" si="241"/>
        <v/>
      </c>
      <c r="DN1009" s="3" t="str">
        <f t="shared" si="240"/>
        <v/>
      </c>
      <c r="DO1009" s="3" t="str">
        <f t="shared" si="240"/>
        <v/>
      </c>
      <c r="DP1009" s="3" t="str">
        <f t="shared" si="240"/>
        <v/>
      </c>
      <c r="DQ1009" s="3" t="str">
        <f t="shared" si="240"/>
        <v/>
      </c>
      <c r="DR1009" s="3" t="str">
        <f t="shared" si="240"/>
        <v/>
      </c>
      <c r="DS1009" s="3" t="str">
        <f t="shared" si="240"/>
        <v/>
      </c>
      <c r="DT1009" s="3" t="str">
        <f t="shared" ref="DT1009:DV1072" si="249">IF(BR1009="Yes", DT$1,"")</f>
        <v/>
      </c>
      <c r="DU1009" s="3" t="str">
        <f t="shared" si="249"/>
        <v/>
      </c>
      <c r="DV1009" s="3" t="str">
        <f t="shared" si="249"/>
        <v/>
      </c>
    </row>
    <row r="1010" spans="1:126" ht="45">
      <c r="A1010" t="s">
        <v>115</v>
      </c>
      <c r="B1010">
        <v>2016</v>
      </c>
      <c r="C1010" t="s">
        <v>114</v>
      </c>
      <c r="D1010">
        <v>106990</v>
      </c>
      <c r="E1010" s="31">
        <v>1316215669831</v>
      </c>
      <c r="F1010" t="s">
        <v>1244</v>
      </c>
      <c r="G1010">
        <v>325199</v>
      </c>
      <c r="H1010" t="s">
        <v>1245</v>
      </c>
      <c r="I1010" t="s">
        <v>1246</v>
      </c>
      <c r="J1010" t="s">
        <v>833</v>
      </c>
      <c r="K1010" t="s">
        <v>148</v>
      </c>
      <c r="L1010">
        <v>77017</v>
      </c>
      <c r="M1010" s="3" t="str">
        <f t="shared" si="239"/>
        <v>89. PRODUCE THE CHEMICAL, 90. IMPORT THE CHEMICAL, 92. SALE OR DISTRIBUTION OF THE CHEMICAL</v>
      </c>
      <c r="N1010" s="3" t="s">
        <v>53</v>
      </c>
      <c r="O1010" s="3" t="s">
        <v>1461</v>
      </c>
      <c r="P1010">
        <v>11327</v>
      </c>
      <c r="Q1010">
        <v>5052</v>
      </c>
      <c r="R1010">
        <v>16379</v>
      </c>
      <c r="S1010" s="3" t="s">
        <v>1407</v>
      </c>
      <c r="T1010" s="3" t="s">
        <v>1407</v>
      </c>
      <c r="U1010" s="3" t="s">
        <v>1405</v>
      </c>
      <c r="V1010" s="3" t="s">
        <v>1407</v>
      </c>
      <c r="W1010" s="3" t="s">
        <v>1405</v>
      </c>
      <c r="X1010" s="3" t="s">
        <v>1405</v>
      </c>
      <c r="Y1010" s="3" t="s">
        <v>1405</v>
      </c>
      <c r="AE1010" s="3" t="s">
        <v>1405</v>
      </c>
      <c r="AR1010" s="3" t="s">
        <v>1405</v>
      </c>
      <c r="AS1010" s="3" t="s">
        <v>1405</v>
      </c>
      <c r="AT1010" s="3" t="s">
        <v>1405</v>
      </c>
      <c r="AV1010" s="3" t="s">
        <v>1405</v>
      </c>
      <c r="BD1010" s="3" t="s">
        <v>1405</v>
      </c>
      <c r="BK1010" s="3" t="s">
        <v>1405</v>
      </c>
      <c r="BU1010" s="3" t="str">
        <f t="shared" si="245"/>
        <v>89. PRODUCE THE CHEMICAL</v>
      </c>
      <c r="BV1010" s="3" t="str">
        <f t="shared" si="245"/>
        <v>90. IMPORT THE CHEMICAL</v>
      </c>
      <c r="BW1010" s="3" t="str">
        <f t="shared" si="245"/>
        <v/>
      </c>
      <c r="BX1010" s="3" t="str">
        <f t="shared" si="245"/>
        <v>92. SALE OR DISTRIBUTION OF THE CHEMICAL</v>
      </c>
      <c r="BY1010" s="3" t="str">
        <f t="shared" si="245"/>
        <v/>
      </c>
      <c r="BZ1010" s="3" t="str">
        <f t="shared" si="245"/>
        <v/>
      </c>
      <c r="CA1010" s="3" t="str">
        <f t="shared" si="245"/>
        <v/>
      </c>
      <c r="CB1010" s="3" t="str">
        <f t="shared" si="245"/>
        <v/>
      </c>
      <c r="CC1010" s="3" t="str">
        <f t="shared" si="245"/>
        <v/>
      </c>
      <c r="CD1010" s="3" t="str">
        <f t="shared" si="245"/>
        <v/>
      </c>
      <c r="CE1010" s="3" t="str">
        <f t="shared" si="245"/>
        <v/>
      </c>
      <c r="CF1010" s="3" t="str">
        <f t="shared" si="245"/>
        <v/>
      </c>
      <c r="CG1010" s="3" t="str">
        <f t="shared" si="245"/>
        <v/>
      </c>
      <c r="CH1010" s="3" t="str">
        <f t="shared" si="245"/>
        <v/>
      </c>
      <c r="CI1010" s="3" t="str">
        <f t="shared" si="245"/>
        <v/>
      </c>
      <c r="CJ1010" s="3" t="str">
        <f t="shared" si="245"/>
        <v/>
      </c>
      <c r="CK1010" s="3" t="str">
        <f t="shared" si="248"/>
        <v/>
      </c>
      <c r="CL1010" s="3" t="str">
        <f t="shared" si="248"/>
        <v/>
      </c>
      <c r="CM1010" s="3" t="str">
        <f t="shared" si="247"/>
        <v/>
      </c>
      <c r="CN1010" s="3" t="str">
        <f t="shared" si="242"/>
        <v/>
      </c>
      <c r="CO1010" s="3" t="str">
        <f t="shared" si="242"/>
        <v/>
      </c>
      <c r="CP1010" s="3" t="str">
        <f t="shared" si="242"/>
        <v/>
      </c>
      <c r="CQ1010" s="3" t="str">
        <f t="shared" si="242"/>
        <v/>
      </c>
      <c r="CR1010" s="3" t="str">
        <f t="shared" si="242"/>
        <v/>
      </c>
      <c r="CS1010" s="3" t="str">
        <f t="shared" si="242"/>
        <v/>
      </c>
      <c r="CT1010" s="3" t="str">
        <f t="shared" si="242"/>
        <v/>
      </c>
      <c r="CU1010" s="3" t="str">
        <f t="shared" si="242"/>
        <v/>
      </c>
      <c r="CV1010" s="3" t="str">
        <f t="shared" si="242"/>
        <v/>
      </c>
      <c r="CW1010" s="3" t="str">
        <f t="shared" ref="CW1010:DB1067" si="250">IF(AU1010="Yes", CW$1,"")</f>
        <v/>
      </c>
      <c r="CX1010" s="3" t="str">
        <f t="shared" si="250"/>
        <v/>
      </c>
      <c r="CY1010" s="3" t="str">
        <f t="shared" si="250"/>
        <v/>
      </c>
      <c r="CZ1010" s="3" t="str">
        <f t="shared" si="246"/>
        <v/>
      </c>
      <c r="DA1010" s="3" t="str">
        <f t="shared" si="246"/>
        <v/>
      </c>
      <c r="DB1010" s="3" t="str">
        <f t="shared" si="246"/>
        <v/>
      </c>
      <c r="DC1010" s="3" t="str">
        <f t="shared" si="246"/>
        <v/>
      </c>
      <c r="DD1010" s="3" t="str">
        <f t="shared" si="246"/>
        <v/>
      </c>
      <c r="DE1010" s="3" t="str">
        <f t="shared" si="243"/>
        <v/>
      </c>
      <c r="DF1010" s="3" t="str">
        <f t="shared" si="243"/>
        <v/>
      </c>
      <c r="DG1010" s="3" t="str">
        <f t="shared" si="243"/>
        <v/>
      </c>
      <c r="DH1010" s="3" t="str">
        <f t="shared" si="243"/>
        <v/>
      </c>
      <c r="DI1010" s="3" t="str">
        <f t="shared" si="241"/>
        <v/>
      </c>
      <c r="DJ1010" s="3" t="str">
        <f t="shared" si="241"/>
        <v/>
      </c>
      <c r="DK1010" s="3" t="str">
        <f t="shared" si="241"/>
        <v/>
      </c>
      <c r="DL1010" s="3" t="str">
        <f t="shared" si="241"/>
        <v/>
      </c>
      <c r="DM1010" s="3" t="str">
        <f t="shared" si="241"/>
        <v/>
      </c>
      <c r="DN1010" s="3" t="str">
        <f t="shared" si="241"/>
        <v/>
      </c>
      <c r="DO1010" s="3" t="str">
        <f t="shared" si="241"/>
        <v/>
      </c>
      <c r="DP1010" s="3" t="str">
        <f t="shared" si="241"/>
        <v/>
      </c>
      <c r="DQ1010" s="3" t="str">
        <f t="shared" si="241"/>
        <v/>
      </c>
      <c r="DR1010" s="3" t="str">
        <f t="shared" si="241"/>
        <v/>
      </c>
      <c r="DS1010" s="3" t="str">
        <f t="shared" si="241"/>
        <v/>
      </c>
      <c r="DT1010" s="3" t="str">
        <f t="shared" si="249"/>
        <v/>
      </c>
      <c r="DU1010" s="3" t="str">
        <f t="shared" si="249"/>
        <v/>
      </c>
      <c r="DV1010" s="3" t="str">
        <f t="shared" si="249"/>
        <v/>
      </c>
    </row>
    <row r="1011" spans="1:126" ht="45">
      <c r="A1011" t="s">
        <v>115</v>
      </c>
      <c r="B1011">
        <v>2017</v>
      </c>
      <c r="C1011" t="s">
        <v>114</v>
      </c>
      <c r="D1011">
        <v>106990</v>
      </c>
      <c r="E1011" s="31">
        <v>1317216583272</v>
      </c>
      <c r="F1011" t="s">
        <v>1244</v>
      </c>
      <c r="G1011">
        <v>325199</v>
      </c>
      <c r="H1011" t="s">
        <v>1245</v>
      </c>
      <c r="I1011" t="s">
        <v>1246</v>
      </c>
      <c r="J1011" t="s">
        <v>833</v>
      </c>
      <c r="K1011" t="s">
        <v>148</v>
      </c>
      <c r="L1011">
        <v>77017</v>
      </c>
      <c r="M1011" s="3" t="str">
        <f t="shared" si="239"/>
        <v>89. PRODUCE THE CHEMICAL, 90. IMPORT THE CHEMICAL, 92. SALE OR DISTRIBUTION OF THE CHEMICAL</v>
      </c>
      <c r="N1011" s="3" t="s">
        <v>53</v>
      </c>
      <c r="O1011" s="3" t="s">
        <v>1461</v>
      </c>
      <c r="P1011">
        <v>9848</v>
      </c>
      <c r="Q1011">
        <v>4175</v>
      </c>
      <c r="R1011">
        <v>14023</v>
      </c>
      <c r="S1011" s="3" t="s">
        <v>1407</v>
      </c>
      <c r="T1011" s="3" t="s">
        <v>1407</v>
      </c>
      <c r="U1011" s="3" t="s">
        <v>1405</v>
      </c>
      <c r="V1011" s="3" t="s">
        <v>1407</v>
      </c>
      <c r="W1011" s="3" t="s">
        <v>1405</v>
      </c>
      <c r="X1011" s="3" t="s">
        <v>1405</v>
      </c>
      <c r="Y1011" s="3" t="s">
        <v>1405</v>
      </c>
      <c r="AE1011" s="3" t="s">
        <v>1405</v>
      </c>
      <c r="AR1011" s="3" t="s">
        <v>1405</v>
      </c>
      <c r="AS1011" s="3" t="s">
        <v>1405</v>
      </c>
      <c r="AT1011" s="3" t="s">
        <v>1405</v>
      </c>
      <c r="AV1011" s="3" t="s">
        <v>1405</v>
      </c>
      <c r="BD1011" s="3" t="s">
        <v>1405</v>
      </c>
      <c r="BK1011" s="3" t="s">
        <v>1405</v>
      </c>
      <c r="BU1011" s="3" t="str">
        <f t="shared" si="245"/>
        <v>89. PRODUCE THE CHEMICAL</v>
      </c>
      <c r="BV1011" s="3" t="str">
        <f t="shared" si="245"/>
        <v>90. IMPORT THE CHEMICAL</v>
      </c>
      <c r="BW1011" s="3" t="str">
        <f t="shared" ref="BW1011:CJ1029" si="251">IF(U1011="Yes", BW$1,"")</f>
        <v/>
      </c>
      <c r="BX1011" s="3" t="str">
        <f t="shared" si="251"/>
        <v>92. SALE OR DISTRIBUTION OF THE CHEMICAL</v>
      </c>
      <c r="BY1011" s="3" t="str">
        <f t="shared" si="251"/>
        <v/>
      </c>
      <c r="BZ1011" s="3" t="str">
        <f t="shared" si="251"/>
        <v/>
      </c>
      <c r="CA1011" s="3" t="str">
        <f t="shared" si="251"/>
        <v/>
      </c>
      <c r="CB1011" s="3" t="str">
        <f t="shared" si="251"/>
        <v/>
      </c>
      <c r="CC1011" s="3" t="str">
        <f t="shared" si="251"/>
        <v/>
      </c>
      <c r="CD1011" s="3" t="str">
        <f t="shared" si="251"/>
        <v/>
      </c>
      <c r="CE1011" s="3" t="str">
        <f t="shared" si="251"/>
        <v/>
      </c>
      <c r="CF1011" s="3" t="str">
        <f t="shared" si="251"/>
        <v/>
      </c>
      <c r="CG1011" s="3" t="str">
        <f t="shared" si="251"/>
        <v/>
      </c>
      <c r="CH1011" s="3" t="str">
        <f t="shared" si="251"/>
        <v/>
      </c>
      <c r="CI1011" s="3" t="str">
        <f t="shared" si="251"/>
        <v/>
      </c>
      <c r="CJ1011" s="3" t="str">
        <f t="shared" si="251"/>
        <v/>
      </c>
      <c r="CK1011" s="3" t="str">
        <f t="shared" si="248"/>
        <v/>
      </c>
      <c r="CL1011" s="3" t="str">
        <f t="shared" si="248"/>
        <v/>
      </c>
      <c r="CM1011" s="3" t="str">
        <f t="shared" si="247"/>
        <v/>
      </c>
      <c r="CN1011" s="3" t="str">
        <f t="shared" si="247"/>
        <v/>
      </c>
      <c r="CO1011" s="3" t="str">
        <f t="shared" si="247"/>
        <v/>
      </c>
      <c r="CP1011" s="3" t="str">
        <f t="shared" si="247"/>
        <v/>
      </c>
      <c r="CQ1011" s="3" t="str">
        <f t="shared" si="247"/>
        <v/>
      </c>
      <c r="CR1011" s="3" t="str">
        <f t="shared" si="247"/>
        <v/>
      </c>
      <c r="CS1011" s="3" t="str">
        <f t="shared" si="247"/>
        <v/>
      </c>
      <c r="CT1011" s="3" t="str">
        <f t="shared" si="247"/>
        <v/>
      </c>
      <c r="CU1011" s="3" t="str">
        <f t="shared" si="247"/>
        <v/>
      </c>
      <c r="CV1011" s="3" t="str">
        <f t="shared" si="247"/>
        <v/>
      </c>
      <c r="CW1011" s="3" t="str">
        <f t="shared" si="250"/>
        <v/>
      </c>
      <c r="CX1011" s="3" t="str">
        <f t="shared" si="250"/>
        <v/>
      </c>
      <c r="CY1011" s="3" t="str">
        <f t="shared" si="250"/>
        <v/>
      </c>
      <c r="CZ1011" s="3" t="str">
        <f t="shared" si="246"/>
        <v/>
      </c>
      <c r="DA1011" s="3" t="str">
        <f t="shared" si="246"/>
        <v/>
      </c>
      <c r="DB1011" s="3" t="str">
        <f t="shared" si="246"/>
        <v/>
      </c>
      <c r="DC1011" s="3" t="str">
        <f t="shared" si="246"/>
        <v/>
      </c>
      <c r="DD1011" s="3" t="str">
        <f t="shared" si="246"/>
        <v/>
      </c>
      <c r="DE1011" s="3" t="str">
        <f t="shared" si="243"/>
        <v/>
      </c>
      <c r="DF1011" s="3" t="str">
        <f t="shared" si="243"/>
        <v/>
      </c>
      <c r="DG1011" s="3" t="str">
        <f t="shared" si="243"/>
        <v/>
      </c>
      <c r="DH1011" s="3" t="str">
        <f t="shared" si="243"/>
        <v/>
      </c>
      <c r="DI1011" s="3" t="str">
        <f t="shared" si="241"/>
        <v/>
      </c>
      <c r="DJ1011" s="3" t="str">
        <f t="shared" si="241"/>
        <v/>
      </c>
      <c r="DK1011" s="3" t="str">
        <f t="shared" si="241"/>
        <v/>
      </c>
      <c r="DL1011" s="3" t="str">
        <f t="shared" si="241"/>
        <v/>
      </c>
      <c r="DM1011" s="3" t="str">
        <f t="shared" si="241"/>
        <v/>
      </c>
      <c r="DN1011" s="3" t="str">
        <f t="shared" si="241"/>
        <v/>
      </c>
      <c r="DO1011" s="3" t="str">
        <f t="shared" si="241"/>
        <v/>
      </c>
      <c r="DP1011" s="3" t="str">
        <f t="shared" si="241"/>
        <v/>
      </c>
      <c r="DQ1011" s="3" t="str">
        <f t="shared" si="241"/>
        <v/>
      </c>
      <c r="DR1011" s="3" t="str">
        <f t="shared" si="241"/>
        <v/>
      </c>
      <c r="DS1011" s="3" t="str">
        <f t="shared" si="241"/>
        <v/>
      </c>
      <c r="DT1011" s="3" t="str">
        <f t="shared" si="249"/>
        <v/>
      </c>
      <c r="DU1011" s="3" t="str">
        <f t="shared" si="249"/>
        <v/>
      </c>
      <c r="DV1011" s="3" t="str">
        <f t="shared" si="249"/>
        <v/>
      </c>
    </row>
    <row r="1012" spans="1:126" ht="105">
      <c r="A1012" t="s">
        <v>115</v>
      </c>
      <c r="B1012">
        <v>2018</v>
      </c>
      <c r="C1012" t="s">
        <v>114</v>
      </c>
      <c r="D1012">
        <v>106990</v>
      </c>
      <c r="E1012" s="31">
        <v>1318217458076</v>
      </c>
      <c r="F1012" t="s">
        <v>1244</v>
      </c>
      <c r="G1012">
        <v>325199</v>
      </c>
      <c r="H1012" t="s">
        <v>1245</v>
      </c>
      <c r="I1012" t="s">
        <v>1246</v>
      </c>
      <c r="J1012" t="s">
        <v>833</v>
      </c>
      <c r="K1012" t="s">
        <v>148</v>
      </c>
      <c r="L1012">
        <v>77017</v>
      </c>
      <c r="M1012" s="3" t="str">
        <f t="shared" si="239"/>
        <v>89. PRODUCE THE CHEMICAL, 90. IMPORT THE CHEMICAL, 92. SALE OR DISTRIBUTION OF THE CHEMICAL</v>
      </c>
      <c r="N1012" s="3" t="s">
        <v>53</v>
      </c>
      <c r="O1012" s="3" t="s">
        <v>1461</v>
      </c>
      <c r="P1012">
        <v>12988</v>
      </c>
      <c r="Q1012">
        <v>10474</v>
      </c>
      <c r="R1012">
        <v>23462</v>
      </c>
      <c r="S1012" s="3" t="s">
        <v>1407</v>
      </c>
      <c r="T1012" s="3" t="s">
        <v>1407</v>
      </c>
      <c r="U1012" s="3" t="s">
        <v>1405</v>
      </c>
      <c r="V1012" s="3" t="s">
        <v>1407</v>
      </c>
      <c r="W1012" s="3" t="s">
        <v>1405</v>
      </c>
      <c r="X1012" s="3" t="s">
        <v>1405</v>
      </c>
      <c r="Y1012" s="3" t="s">
        <v>1405</v>
      </c>
      <c r="Z1012" s="3" t="s">
        <v>1405</v>
      </c>
      <c r="AA1012" s="3" t="s">
        <v>1405</v>
      </c>
      <c r="AB1012" s="3" t="s">
        <v>1405</v>
      </c>
      <c r="AC1012" s="3" t="s">
        <v>1405</v>
      </c>
      <c r="AD1012" s="3" t="s">
        <v>1405</v>
      </c>
      <c r="AE1012" s="3" t="s">
        <v>1405</v>
      </c>
      <c r="AF1012" s="3" t="s">
        <v>1405</v>
      </c>
      <c r="AG1012" s="3" t="s">
        <v>1405</v>
      </c>
      <c r="AH1012" s="3" t="s">
        <v>1405</v>
      </c>
      <c r="AI1012" s="3" t="s">
        <v>1405</v>
      </c>
      <c r="AJ1012" s="3" t="s">
        <v>1405</v>
      </c>
      <c r="AK1012" s="3" t="s">
        <v>1405</v>
      </c>
      <c r="AL1012" s="3" t="s">
        <v>1405</v>
      </c>
      <c r="AM1012" s="3" t="s">
        <v>1405</v>
      </c>
      <c r="AN1012" s="3" t="s">
        <v>1405</v>
      </c>
      <c r="AO1012" s="3" t="s">
        <v>1405</v>
      </c>
      <c r="AP1012" s="3" t="s">
        <v>1405</v>
      </c>
      <c r="AQ1012" s="3" t="s">
        <v>1405</v>
      </c>
      <c r="AR1012" s="3" t="s">
        <v>1405</v>
      </c>
      <c r="AS1012" s="3" t="s">
        <v>1405</v>
      </c>
      <c r="AT1012" s="3" t="s">
        <v>1405</v>
      </c>
      <c r="AU1012" s="3" t="s">
        <v>1405</v>
      </c>
      <c r="AV1012" s="3" t="s">
        <v>1405</v>
      </c>
      <c r="AW1012" s="3" t="s">
        <v>1405</v>
      </c>
      <c r="AX1012" s="3" t="s">
        <v>1405</v>
      </c>
      <c r="AY1012" s="3" t="s">
        <v>1405</v>
      </c>
      <c r="AZ1012" s="3" t="s">
        <v>1405</v>
      </c>
      <c r="BA1012" s="3" t="s">
        <v>1405</v>
      </c>
      <c r="BB1012" s="3" t="s">
        <v>1405</v>
      </c>
      <c r="BC1012" s="3" t="s">
        <v>1405</v>
      </c>
      <c r="BD1012" s="3" t="s">
        <v>1405</v>
      </c>
      <c r="BE1012" s="3" t="s">
        <v>1405</v>
      </c>
      <c r="BF1012" s="3" t="s">
        <v>1405</v>
      </c>
      <c r="BG1012" s="3" t="s">
        <v>1405</v>
      </c>
      <c r="BH1012" s="3" t="s">
        <v>1405</v>
      </c>
      <c r="BI1012" s="3" t="s">
        <v>1405</v>
      </c>
      <c r="BJ1012" s="3" t="s">
        <v>1405</v>
      </c>
      <c r="BK1012" s="3" t="s">
        <v>1405</v>
      </c>
      <c r="BL1012" s="3" t="s">
        <v>1405</v>
      </c>
      <c r="BM1012" s="3" t="s">
        <v>1405</v>
      </c>
      <c r="BN1012" s="3" t="s">
        <v>1405</v>
      </c>
      <c r="BO1012" s="3" t="s">
        <v>1405</v>
      </c>
      <c r="BP1012" s="3" t="s">
        <v>1405</v>
      </c>
      <c r="BQ1012" s="3" t="s">
        <v>1405</v>
      </c>
      <c r="BR1012" s="3" t="s">
        <v>1405</v>
      </c>
      <c r="BS1012" s="3" t="s">
        <v>1405</v>
      </c>
      <c r="BT1012" s="3" t="s">
        <v>1405</v>
      </c>
      <c r="BU1012" s="3" t="str">
        <f t="shared" ref="BU1012:CA1067" si="252">IF(S1012="Yes", BU$1,"")</f>
        <v>89. PRODUCE THE CHEMICAL</v>
      </c>
      <c r="BV1012" s="3" t="str">
        <f t="shared" si="252"/>
        <v>90. IMPORT THE CHEMICAL</v>
      </c>
      <c r="BW1012" s="3" t="str">
        <f t="shared" si="251"/>
        <v/>
      </c>
      <c r="BX1012" s="3" t="str">
        <f t="shared" si="251"/>
        <v>92. SALE OR DISTRIBUTION OF THE CHEMICAL</v>
      </c>
      <c r="BY1012" s="3" t="str">
        <f t="shared" si="251"/>
        <v/>
      </c>
      <c r="BZ1012" s="3" t="str">
        <f t="shared" si="251"/>
        <v/>
      </c>
      <c r="CA1012" s="3" t="str">
        <f t="shared" si="251"/>
        <v/>
      </c>
      <c r="CB1012" s="3" t="str">
        <f t="shared" si="251"/>
        <v/>
      </c>
      <c r="CC1012" s="3" t="str">
        <f t="shared" si="251"/>
        <v/>
      </c>
      <c r="CD1012" s="3" t="str">
        <f t="shared" si="251"/>
        <v/>
      </c>
      <c r="CE1012" s="3" t="str">
        <f t="shared" si="251"/>
        <v/>
      </c>
      <c r="CF1012" s="3" t="str">
        <f t="shared" si="251"/>
        <v/>
      </c>
      <c r="CG1012" s="3" t="str">
        <f t="shared" si="251"/>
        <v/>
      </c>
      <c r="CH1012" s="3" t="str">
        <f t="shared" si="251"/>
        <v/>
      </c>
      <c r="CI1012" s="3" t="str">
        <f t="shared" si="251"/>
        <v/>
      </c>
      <c r="CJ1012" s="3" t="str">
        <f t="shared" si="251"/>
        <v/>
      </c>
      <c r="CK1012" s="3" t="str">
        <f t="shared" si="248"/>
        <v/>
      </c>
      <c r="CL1012" s="3" t="str">
        <f t="shared" si="248"/>
        <v/>
      </c>
      <c r="CM1012" s="3" t="str">
        <f t="shared" si="247"/>
        <v/>
      </c>
      <c r="CN1012" s="3" t="str">
        <f t="shared" si="247"/>
        <v/>
      </c>
      <c r="CO1012" s="3" t="str">
        <f t="shared" si="247"/>
        <v/>
      </c>
      <c r="CP1012" s="3" t="str">
        <f t="shared" si="247"/>
        <v/>
      </c>
      <c r="CQ1012" s="3" t="str">
        <f t="shared" si="247"/>
        <v/>
      </c>
      <c r="CR1012" s="3" t="str">
        <f t="shared" si="247"/>
        <v/>
      </c>
      <c r="CS1012" s="3" t="str">
        <f t="shared" si="247"/>
        <v/>
      </c>
      <c r="CT1012" s="3" t="str">
        <f t="shared" si="247"/>
        <v/>
      </c>
      <c r="CU1012" s="3" t="str">
        <f t="shared" si="247"/>
        <v/>
      </c>
      <c r="CV1012" s="3" t="str">
        <f t="shared" si="247"/>
        <v/>
      </c>
      <c r="CW1012" s="3" t="str">
        <f t="shared" si="250"/>
        <v/>
      </c>
      <c r="CX1012" s="3" t="str">
        <f t="shared" si="250"/>
        <v/>
      </c>
      <c r="CY1012" s="3" t="str">
        <f t="shared" si="250"/>
        <v/>
      </c>
      <c r="CZ1012" s="3" t="str">
        <f t="shared" si="246"/>
        <v/>
      </c>
      <c r="DA1012" s="3" t="str">
        <f t="shared" si="246"/>
        <v/>
      </c>
      <c r="DB1012" s="3" t="str">
        <f t="shared" si="246"/>
        <v/>
      </c>
      <c r="DC1012" s="3" t="str">
        <f t="shared" si="246"/>
        <v/>
      </c>
      <c r="DD1012" s="3" t="str">
        <f t="shared" si="246"/>
        <v/>
      </c>
      <c r="DE1012" s="3" t="str">
        <f t="shared" si="243"/>
        <v/>
      </c>
      <c r="DF1012" s="3" t="str">
        <f t="shared" si="243"/>
        <v/>
      </c>
      <c r="DG1012" s="3" t="str">
        <f t="shared" si="243"/>
        <v/>
      </c>
      <c r="DH1012" s="3" t="str">
        <f t="shared" si="243"/>
        <v/>
      </c>
      <c r="DI1012" s="3" t="str">
        <f t="shared" si="241"/>
        <v/>
      </c>
      <c r="DJ1012" s="3" t="str">
        <f t="shared" si="241"/>
        <v/>
      </c>
      <c r="DK1012" s="3" t="str">
        <f t="shared" si="241"/>
        <v/>
      </c>
      <c r="DL1012" s="3" t="str">
        <f t="shared" si="241"/>
        <v/>
      </c>
      <c r="DM1012" s="3" t="str">
        <f t="shared" si="241"/>
        <v/>
      </c>
      <c r="DN1012" s="3" t="str">
        <f t="shared" si="241"/>
        <v/>
      </c>
      <c r="DO1012" s="3" t="str">
        <f t="shared" si="241"/>
        <v/>
      </c>
      <c r="DP1012" s="3" t="str">
        <f t="shared" si="241"/>
        <v/>
      </c>
      <c r="DQ1012" s="3" t="str">
        <f t="shared" si="241"/>
        <v/>
      </c>
      <c r="DR1012" s="3" t="str">
        <f t="shared" si="241"/>
        <v/>
      </c>
      <c r="DS1012" s="3" t="str">
        <f t="shared" si="241"/>
        <v/>
      </c>
      <c r="DT1012" s="3" t="str">
        <f t="shared" si="249"/>
        <v/>
      </c>
      <c r="DU1012" s="3" t="str">
        <f t="shared" si="249"/>
        <v/>
      </c>
      <c r="DV1012" s="3" t="str">
        <f t="shared" si="249"/>
        <v/>
      </c>
    </row>
    <row r="1013" spans="1:126" ht="105">
      <c r="A1013" t="s">
        <v>115</v>
      </c>
      <c r="B1013">
        <v>2019</v>
      </c>
      <c r="C1013" t="s">
        <v>114</v>
      </c>
      <c r="D1013">
        <v>106990</v>
      </c>
      <c r="E1013" s="31">
        <v>1319218249516</v>
      </c>
      <c r="F1013" t="s">
        <v>1244</v>
      </c>
      <c r="G1013">
        <v>325199</v>
      </c>
      <c r="H1013" t="s">
        <v>1245</v>
      </c>
      <c r="I1013" t="s">
        <v>1246</v>
      </c>
      <c r="J1013" t="s">
        <v>833</v>
      </c>
      <c r="K1013" t="s">
        <v>148</v>
      </c>
      <c r="L1013">
        <v>77017</v>
      </c>
      <c r="M1013" s="3" t="str">
        <f t="shared" si="239"/>
        <v>89. PRODUCE THE CHEMICAL, 90. IMPORT THE CHEMICAL, 92. SALE OR DISTRIBUTION OF THE CHEMICAL</v>
      </c>
      <c r="N1013" s="3" t="s">
        <v>53</v>
      </c>
      <c r="O1013" s="3" t="s">
        <v>1461</v>
      </c>
      <c r="P1013">
        <v>11180</v>
      </c>
      <c r="Q1013">
        <v>4804</v>
      </c>
      <c r="R1013">
        <v>15984</v>
      </c>
      <c r="S1013" s="3" t="s">
        <v>1407</v>
      </c>
      <c r="T1013" s="3" t="s">
        <v>1407</v>
      </c>
      <c r="U1013" s="3" t="s">
        <v>1405</v>
      </c>
      <c r="V1013" s="3" t="s">
        <v>1407</v>
      </c>
      <c r="W1013" s="3" t="s">
        <v>1405</v>
      </c>
      <c r="X1013" s="3" t="s">
        <v>1405</v>
      </c>
      <c r="Y1013" s="3" t="s">
        <v>1405</v>
      </c>
      <c r="Z1013" s="3" t="s">
        <v>1405</v>
      </c>
      <c r="AA1013" s="3" t="s">
        <v>1405</v>
      </c>
      <c r="AB1013" s="3" t="s">
        <v>1405</v>
      </c>
      <c r="AC1013" s="3" t="s">
        <v>1405</v>
      </c>
      <c r="AD1013" s="3" t="s">
        <v>1405</v>
      </c>
      <c r="AE1013" s="3" t="s">
        <v>1405</v>
      </c>
      <c r="AF1013" s="3" t="s">
        <v>1405</v>
      </c>
      <c r="AG1013" s="3" t="s">
        <v>1405</v>
      </c>
      <c r="AH1013" s="3" t="s">
        <v>1405</v>
      </c>
      <c r="AI1013" s="3" t="s">
        <v>1405</v>
      </c>
      <c r="AJ1013" s="3" t="s">
        <v>1405</v>
      </c>
      <c r="AK1013" s="3" t="s">
        <v>1405</v>
      </c>
      <c r="AL1013" s="3" t="s">
        <v>1405</v>
      </c>
      <c r="AM1013" s="3" t="s">
        <v>1405</v>
      </c>
      <c r="AN1013" s="3" t="s">
        <v>1405</v>
      </c>
      <c r="AO1013" s="3" t="s">
        <v>1405</v>
      </c>
      <c r="AP1013" s="3" t="s">
        <v>1405</v>
      </c>
      <c r="AQ1013" s="3" t="s">
        <v>1405</v>
      </c>
      <c r="AR1013" s="3" t="s">
        <v>1405</v>
      </c>
      <c r="AS1013" s="3" t="s">
        <v>1405</v>
      </c>
      <c r="AT1013" s="3" t="s">
        <v>1405</v>
      </c>
      <c r="AU1013" s="3" t="s">
        <v>1405</v>
      </c>
      <c r="AV1013" s="3" t="s">
        <v>1405</v>
      </c>
      <c r="AW1013" s="3" t="s">
        <v>1405</v>
      </c>
      <c r="AX1013" s="3" t="s">
        <v>1405</v>
      </c>
      <c r="AY1013" s="3" t="s">
        <v>1405</v>
      </c>
      <c r="AZ1013" s="3" t="s">
        <v>1405</v>
      </c>
      <c r="BA1013" s="3" t="s">
        <v>1405</v>
      </c>
      <c r="BB1013" s="3" t="s">
        <v>1405</v>
      </c>
      <c r="BC1013" s="3" t="s">
        <v>1405</v>
      </c>
      <c r="BD1013" s="3" t="s">
        <v>1405</v>
      </c>
      <c r="BE1013" s="3" t="s">
        <v>1405</v>
      </c>
      <c r="BF1013" s="3" t="s">
        <v>1405</v>
      </c>
      <c r="BG1013" s="3" t="s">
        <v>1405</v>
      </c>
      <c r="BH1013" s="3" t="s">
        <v>1405</v>
      </c>
      <c r="BI1013" s="3" t="s">
        <v>1405</v>
      </c>
      <c r="BJ1013" s="3" t="s">
        <v>1405</v>
      </c>
      <c r="BK1013" s="3" t="s">
        <v>1405</v>
      </c>
      <c r="BL1013" s="3" t="s">
        <v>1405</v>
      </c>
      <c r="BM1013" s="3" t="s">
        <v>1405</v>
      </c>
      <c r="BN1013" s="3" t="s">
        <v>1405</v>
      </c>
      <c r="BO1013" s="3" t="s">
        <v>1405</v>
      </c>
      <c r="BP1013" s="3" t="s">
        <v>1405</v>
      </c>
      <c r="BQ1013" s="3" t="s">
        <v>1405</v>
      </c>
      <c r="BR1013" s="3" t="s">
        <v>1405</v>
      </c>
      <c r="BS1013" s="3" t="s">
        <v>1405</v>
      </c>
      <c r="BT1013" s="3" t="s">
        <v>1405</v>
      </c>
      <c r="BU1013" s="3" t="str">
        <f t="shared" si="252"/>
        <v>89. PRODUCE THE CHEMICAL</v>
      </c>
      <c r="BV1013" s="3" t="str">
        <f t="shared" si="252"/>
        <v>90. IMPORT THE CHEMICAL</v>
      </c>
      <c r="BW1013" s="3" t="str">
        <f t="shared" si="251"/>
        <v/>
      </c>
      <c r="BX1013" s="3" t="str">
        <f t="shared" si="251"/>
        <v>92. SALE OR DISTRIBUTION OF THE CHEMICAL</v>
      </c>
      <c r="BY1013" s="3" t="str">
        <f t="shared" si="251"/>
        <v/>
      </c>
      <c r="BZ1013" s="3" t="str">
        <f t="shared" si="251"/>
        <v/>
      </c>
      <c r="CA1013" s="3" t="str">
        <f t="shared" si="251"/>
        <v/>
      </c>
      <c r="CB1013" s="3" t="str">
        <f t="shared" si="251"/>
        <v/>
      </c>
      <c r="CC1013" s="3" t="str">
        <f t="shared" si="251"/>
        <v/>
      </c>
      <c r="CD1013" s="3" t="str">
        <f t="shared" si="251"/>
        <v/>
      </c>
      <c r="CE1013" s="3" t="str">
        <f t="shared" si="251"/>
        <v/>
      </c>
      <c r="CF1013" s="3" t="str">
        <f t="shared" si="251"/>
        <v/>
      </c>
      <c r="CG1013" s="3" t="str">
        <f t="shared" si="251"/>
        <v/>
      </c>
      <c r="CH1013" s="3" t="str">
        <f t="shared" si="251"/>
        <v/>
      </c>
      <c r="CI1013" s="3" t="str">
        <f t="shared" si="251"/>
        <v/>
      </c>
      <c r="CJ1013" s="3" t="str">
        <f t="shared" si="251"/>
        <v/>
      </c>
      <c r="CK1013" s="3" t="str">
        <f t="shared" si="248"/>
        <v/>
      </c>
      <c r="CL1013" s="3" t="str">
        <f t="shared" si="248"/>
        <v/>
      </c>
      <c r="CM1013" s="3" t="str">
        <f t="shared" si="247"/>
        <v/>
      </c>
      <c r="CN1013" s="3" t="str">
        <f t="shared" si="247"/>
        <v/>
      </c>
      <c r="CO1013" s="3" t="str">
        <f t="shared" si="247"/>
        <v/>
      </c>
      <c r="CP1013" s="3" t="str">
        <f t="shared" si="247"/>
        <v/>
      </c>
      <c r="CQ1013" s="3" t="str">
        <f t="shared" si="247"/>
        <v/>
      </c>
      <c r="CR1013" s="3" t="str">
        <f t="shared" si="247"/>
        <v/>
      </c>
      <c r="CS1013" s="3" t="str">
        <f t="shared" si="247"/>
        <v/>
      </c>
      <c r="CT1013" s="3" t="str">
        <f t="shared" si="247"/>
        <v/>
      </c>
      <c r="CU1013" s="3" t="str">
        <f t="shared" si="247"/>
        <v/>
      </c>
      <c r="CV1013" s="3" t="str">
        <f t="shared" si="247"/>
        <v/>
      </c>
      <c r="CW1013" s="3" t="str">
        <f t="shared" si="250"/>
        <v/>
      </c>
      <c r="CX1013" s="3" t="str">
        <f t="shared" si="250"/>
        <v/>
      </c>
      <c r="CY1013" s="3" t="str">
        <f t="shared" si="250"/>
        <v/>
      </c>
      <c r="CZ1013" s="3" t="str">
        <f t="shared" si="246"/>
        <v/>
      </c>
      <c r="DA1013" s="3" t="str">
        <f t="shared" si="246"/>
        <v/>
      </c>
      <c r="DB1013" s="3" t="str">
        <f t="shared" si="246"/>
        <v/>
      </c>
      <c r="DC1013" s="3" t="str">
        <f t="shared" si="246"/>
        <v/>
      </c>
      <c r="DD1013" s="3" t="str">
        <f t="shared" si="246"/>
        <v/>
      </c>
      <c r="DE1013" s="3" t="str">
        <f t="shared" si="243"/>
        <v/>
      </c>
      <c r="DF1013" s="3" t="str">
        <f t="shared" si="243"/>
        <v/>
      </c>
      <c r="DG1013" s="3" t="str">
        <f t="shared" si="243"/>
        <v/>
      </c>
      <c r="DH1013" s="3" t="str">
        <f t="shared" si="243"/>
        <v/>
      </c>
      <c r="DI1013" s="3" t="str">
        <f t="shared" si="241"/>
        <v/>
      </c>
      <c r="DJ1013" s="3" t="str">
        <f t="shared" si="241"/>
        <v/>
      </c>
      <c r="DK1013" s="3" t="str">
        <f t="shared" si="241"/>
        <v/>
      </c>
      <c r="DL1013" s="3" t="str">
        <f t="shared" si="241"/>
        <v/>
      </c>
      <c r="DM1013" s="3" t="str">
        <f t="shared" si="241"/>
        <v/>
      </c>
      <c r="DN1013" s="3" t="str">
        <f t="shared" si="241"/>
        <v/>
      </c>
      <c r="DO1013" s="3" t="str">
        <f t="shared" si="241"/>
        <v/>
      </c>
      <c r="DP1013" s="3" t="str">
        <f t="shared" si="241"/>
        <v/>
      </c>
      <c r="DQ1013" s="3" t="str">
        <f t="shared" si="241"/>
        <v/>
      </c>
      <c r="DR1013" s="3" t="str">
        <f t="shared" si="241"/>
        <v/>
      </c>
      <c r="DS1013" s="3" t="str">
        <f t="shared" si="241"/>
        <v/>
      </c>
      <c r="DT1013" s="3" t="str">
        <f t="shared" si="249"/>
        <v/>
      </c>
      <c r="DU1013" s="3" t="str">
        <f t="shared" si="249"/>
        <v/>
      </c>
      <c r="DV1013" s="3" t="str">
        <f t="shared" si="249"/>
        <v/>
      </c>
    </row>
    <row r="1014" spans="1:126" ht="45">
      <c r="A1014" t="s">
        <v>115</v>
      </c>
      <c r="B1014">
        <v>2020</v>
      </c>
      <c r="C1014" t="s">
        <v>114</v>
      </c>
      <c r="D1014">
        <v>106990</v>
      </c>
      <c r="E1014" s="31">
        <v>1320219005168</v>
      </c>
      <c r="F1014" t="s">
        <v>1244</v>
      </c>
      <c r="G1014">
        <v>325199</v>
      </c>
      <c r="H1014" t="s">
        <v>1245</v>
      </c>
      <c r="I1014" t="s">
        <v>1246</v>
      </c>
      <c r="J1014" t="s">
        <v>833</v>
      </c>
      <c r="K1014" t="s">
        <v>148</v>
      </c>
      <c r="L1014">
        <v>77017</v>
      </c>
      <c r="M1014" s="3" t="str">
        <f t="shared" si="239"/>
        <v>115. REPACKAGING</v>
      </c>
      <c r="N1014" s="3" t="s">
        <v>53</v>
      </c>
      <c r="O1014" s="3" t="s">
        <v>1461</v>
      </c>
      <c r="P1014">
        <v>9083</v>
      </c>
      <c r="Q1014">
        <v>14726</v>
      </c>
      <c r="R1014">
        <v>23809</v>
      </c>
      <c r="S1014" s="3" t="s">
        <v>1405</v>
      </c>
      <c r="T1014" s="3" t="s">
        <v>1405</v>
      </c>
      <c r="U1014" s="3" t="s">
        <v>1405</v>
      </c>
      <c r="V1014" s="3" t="s">
        <v>1405</v>
      </c>
      <c r="W1014" s="3" t="s">
        <v>1405</v>
      </c>
      <c r="X1014" s="3" t="s">
        <v>1405</v>
      </c>
      <c r="Y1014" s="3" t="s">
        <v>1405</v>
      </c>
      <c r="Z1014" s="3" t="s">
        <v>1405</v>
      </c>
      <c r="AA1014" s="3" t="s">
        <v>1405</v>
      </c>
      <c r="AB1014" s="3" t="s">
        <v>1405</v>
      </c>
      <c r="AC1014" s="3" t="s">
        <v>1405</v>
      </c>
      <c r="AD1014" s="3" t="s">
        <v>1405</v>
      </c>
      <c r="AE1014" s="3" t="s">
        <v>1405</v>
      </c>
      <c r="AF1014" s="3" t="s">
        <v>1405</v>
      </c>
      <c r="AG1014" s="3" t="s">
        <v>1405</v>
      </c>
      <c r="AH1014" s="3" t="s">
        <v>1405</v>
      </c>
      <c r="AI1014" s="3" t="s">
        <v>1405</v>
      </c>
      <c r="AJ1014" s="3" t="s">
        <v>1405</v>
      </c>
      <c r="AK1014" s="3" t="s">
        <v>1405</v>
      </c>
      <c r="AL1014" s="3" t="s">
        <v>1405</v>
      </c>
      <c r="AM1014" s="3" t="s">
        <v>1405</v>
      </c>
      <c r="AN1014" s="3" t="s">
        <v>1405</v>
      </c>
      <c r="AO1014" s="3" t="s">
        <v>1405</v>
      </c>
      <c r="AP1014" s="3" t="s">
        <v>1405</v>
      </c>
      <c r="AQ1014" s="3" t="s">
        <v>1405</v>
      </c>
      <c r="AR1014" s="3" t="s">
        <v>1405</v>
      </c>
      <c r="AS1014" s="3" t="s">
        <v>1407</v>
      </c>
      <c r="AT1014" s="3" t="s">
        <v>1405</v>
      </c>
      <c r="AU1014" s="3" t="s">
        <v>1405</v>
      </c>
      <c r="AV1014" s="3" t="s">
        <v>1405</v>
      </c>
      <c r="AW1014" s="3" t="s">
        <v>1405</v>
      </c>
      <c r="AX1014" s="3" t="s">
        <v>1405</v>
      </c>
      <c r="AY1014" s="3" t="s">
        <v>1405</v>
      </c>
      <c r="AZ1014" s="3" t="s">
        <v>1405</v>
      </c>
      <c r="BA1014" s="3" t="s">
        <v>1405</v>
      </c>
      <c r="BB1014" s="3" t="s">
        <v>1405</v>
      </c>
      <c r="BC1014" s="3" t="s">
        <v>1405</v>
      </c>
      <c r="BD1014" s="3" t="s">
        <v>1405</v>
      </c>
      <c r="BE1014" s="3" t="s">
        <v>1405</v>
      </c>
      <c r="BF1014" s="3" t="s">
        <v>1405</v>
      </c>
      <c r="BG1014" s="3" t="s">
        <v>1405</v>
      </c>
      <c r="BH1014" s="3" t="s">
        <v>1405</v>
      </c>
      <c r="BI1014" s="3" t="s">
        <v>1405</v>
      </c>
      <c r="BJ1014" s="3" t="s">
        <v>1405</v>
      </c>
      <c r="BK1014" s="3" t="s">
        <v>1405</v>
      </c>
      <c r="BL1014" s="3" t="s">
        <v>1405</v>
      </c>
      <c r="BM1014" s="3" t="s">
        <v>1405</v>
      </c>
      <c r="BN1014" s="3" t="s">
        <v>1405</v>
      </c>
      <c r="BO1014" s="3" t="s">
        <v>1405</v>
      </c>
      <c r="BP1014" s="3" t="s">
        <v>1405</v>
      </c>
      <c r="BQ1014" s="3" t="s">
        <v>1405</v>
      </c>
      <c r="BR1014" s="3" t="s">
        <v>1405</v>
      </c>
      <c r="BS1014" s="3" t="s">
        <v>1405</v>
      </c>
      <c r="BT1014" s="3" t="s">
        <v>1405</v>
      </c>
      <c r="BU1014" s="3" t="str">
        <f t="shared" si="252"/>
        <v/>
      </c>
      <c r="BV1014" s="3" t="str">
        <f t="shared" si="252"/>
        <v/>
      </c>
      <c r="BW1014" s="3" t="str">
        <f t="shared" si="251"/>
        <v/>
      </c>
      <c r="BX1014" s="3" t="str">
        <f t="shared" si="251"/>
        <v/>
      </c>
      <c r="BY1014" s="3" t="str">
        <f t="shared" si="251"/>
        <v/>
      </c>
      <c r="BZ1014" s="3" t="str">
        <f t="shared" si="251"/>
        <v/>
      </c>
      <c r="CA1014" s="3" t="str">
        <f t="shared" si="251"/>
        <v/>
      </c>
      <c r="CB1014" s="3" t="str">
        <f t="shared" si="251"/>
        <v/>
      </c>
      <c r="CC1014" s="3" t="str">
        <f t="shared" si="251"/>
        <v/>
      </c>
      <c r="CD1014" s="3" t="str">
        <f t="shared" si="251"/>
        <v/>
      </c>
      <c r="CE1014" s="3" t="str">
        <f t="shared" si="251"/>
        <v/>
      </c>
      <c r="CF1014" s="3" t="str">
        <f t="shared" si="251"/>
        <v/>
      </c>
      <c r="CG1014" s="3" t="str">
        <f t="shared" si="251"/>
        <v/>
      </c>
      <c r="CH1014" s="3" t="str">
        <f t="shared" si="251"/>
        <v/>
      </c>
      <c r="CI1014" s="3" t="str">
        <f t="shared" si="251"/>
        <v/>
      </c>
      <c r="CJ1014" s="3" t="str">
        <f t="shared" si="251"/>
        <v/>
      </c>
      <c r="CK1014" s="3" t="str">
        <f t="shared" si="248"/>
        <v/>
      </c>
      <c r="CL1014" s="3" t="str">
        <f t="shared" si="248"/>
        <v/>
      </c>
      <c r="CM1014" s="3" t="str">
        <f t="shared" si="247"/>
        <v/>
      </c>
      <c r="CN1014" s="3" t="str">
        <f t="shared" si="247"/>
        <v/>
      </c>
      <c r="CO1014" s="3" t="str">
        <f t="shared" si="247"/>
        <v/>
      </c>
      <c r="CP1014" s="3" t="str">
        <f t="shared" si="247"/>
        <v/>
      </c>
      <c r="CQ1014" s="3" t="str">
        <f t="shared" si="247"/>
        <v/>
      </c>
      <c r="CR1014" s="3" t="str">
        <f t="shared" si="247"/>
        <v/>
      </c>
      <c r="CS1014" s="3" t="str">
        <f t="shared" si="247"/>
        <v/>
      </c>
      <c r="CT1014" s="3" t="str">
        <f t="shared" si="247"/>
        <v/>
      </c>
      <c r="CU1014" s="3" t="str">
        <f t="shared" si="247"/>
        <v>115. REPACKAGING</v>
      </c>
      <c r="CV1014" s="3" t="str">
        <f t="shared" si="247"/>
        <v/>
      </c>
      <c r="CW1014" s="3" t="str">
        <f t="shared" si="250"/>
        <v/>
      </c>
      <c r="CX1014" s="3" t="str">
        <f t="shared" si="250"/>
        <v/>
      </c>
      <c r="CY1014" s="3" t="str">
        <f t="shared" si="250"/>
        <v/>
      </c>
      <c r="CZ1014" s="3" t="str">
        <f t="shared" si="246"/>
        <v/>
      </c>
      <c r="DA1014" s="3" t="str">
        <f t="shared" si="246"/>
        <v/>
      </c>
      <c r="DB1014" s="3" t="str">
        <f t="shared" si="246"/>
        <v/>
      </c>
      <c r="DC1014" s="3" t="str">
        <f t="shared" si="246"/>
        <v/>
      </c>
      <c r="DD1014" s="3" t="str">
        <f t="shared" si="246"/>
        <v/>
      </c>
      <c r="DE1014" s="3" t="str">
        <f t="shared" si="243"/>
        <v/>
      </c>
      <c r="DF1014" s="3" t="str">
        <f t="shared" si="243"/>
        <v/>
      </c>
      <c r="DG1014" s="3" t="str">
        <f t="shared" si="243"/>
        <v/>
      </c>
      <c r="DH1014" s="3" t="str">
        <f t="shared" si="243"/>
        <v/>
      </c>
      <c r="DI1014" s="3" t="str">
        <f t="shared" si="241"/>
        <v/>
      </c>
      <c r="DJ1014" s="3" t="str">
        <f t="shared" si="241"/>
        <v/>
      </c>
      <c r="DK1014" s="3" t="str">
        <f t="shared" si="241"/>
        <v/>
      </c>
      <c r="DL1014" s="3" t="str">
        <f t="shared" si="241"/>
        <v/>
      </c>
      <c r="DM1014" s="3" t="str">
        <f t="shared" si="241"/>
        <v/>
      </c>
      <c r="DN1014" s="3" t="str">
        <f t="shared" si="241"/>
        <v/>
      </c>
      <c r="DO1014" s="3" t="str">
        <f t="shared" si="241"/>
        <v/>
      </c>
      <c r="DP1014" s="3" t="str">
        <f t="shared" si="241"/>
        <v/>
      </c>
      <c r="DQ1014" s="3" t="str">
        <f t="shared" si="241"/>
        <v/>
      </c>
      <c r="DR1014" s="3" t="str">
        <f t="shared" si="241"/>
        <v/>
      </c>
      <c r="DS1014" s="3" t="str">
        <f t="shared" si="241"/>
        <v/>
      </c>
      <c r="DT1014" s="3" t="str">
        <f t="shared" si="249"/>
        <v/>
      </c>
      <c r="DU1014" s="3" t="str">
        <f t="shared" si="249"/>
        <v/>
      </c>
      <c r="DV1014" s="3" t="str">
        <f t="shared" si="249"/>
        <v/>
      </c>
    </row>
    <row r="1015" spans="1:126" ht="105">
      <c r="A1015" t="s">
        <v>115</v>
      </c>
      <c r="B1015">
        <v>2021</v>
      </c>
      <c r="C1015" t="s">
        <v>114</v>
      </c>
      <c r="D1015">
        <v>106990</v>
      </c>
      <c r="E1015" s="31">
        <v>1321220234874</v>
      </c>
      <c r="F1015" t="s">
        <v>1244</v>
      </c>
      <c r="G1015">
        <v>325199</v>
      </c>
      <c r="H1015" t="s">
        <v>1245</v>
      </c>
      <c r="I1015" t="s">
        <v>1246</v>
      </c>
      <c r="J1015" t="s">
        <v>833</v>
      </c>
      <c r="K1015" t="s">
        <v>148</v>
      </c>
      <c r="L1015">
        <v>77017</v>
      </c>
      <c r="M1015" s="3" t="str">
        <f t="shared" si="239"/>
        <v>89. PRODUCE THE CHEMICAL, 90. IMPORT THE CHEMICAL, 92. SALE OR DISTRIBUTION OF THE CHEMICAL</v>
      </c>
      <c r="N1015" s="3" t="s">
        <v>53</v>
      </c>
      <c r="O1015" s="3" t="s">
        <v>1461</v>
      </c>
      <c r="P1015">
        <v>16918</v>
      </c>
      <c r="Q1015">
        <v>17562</v>
      </c>
      <c r="R1015">
        <v>34480</v>
      </c>
      <c r="S1015" s="3" t="s">
        <v>1407</v>
      </c>
      <c r="T1015" s="3" t="s">
        <v>1407</v>
      </c>
      <c r="U1015" s="3" t="s">
        <v>1405</v>
      </c>
      <c r="V1015" s="3" t="s">
        <v>1407</v>
      </c>
      <c r="W1015" s="3" t="s">
        <v>1405</v>
      </c>
      <c r="X1015" s="3" t="s">
        <v>1405</v>
      </c>
      <c r="Y1015" s="3" t="s">
        <v>1405</v>
      </c>
      <c r="Z1015" s="3" t="s">
        <v>1405</v>
      </c>
      <c r="AA1015" s="3" t="s">
        <v>1405</v>
      </c>
      <c r="AB1015" s="3" t="s">
        <v>1405</v>
      </c>
      <c r="AC1015" s="3" t="s">
        <v>1405</v>
      </c>
      <c r="AD1015" s="3" t="s">
        <v>1405</v>
      </c>
      <c r="AE1015" s="3" t="s">
        <v>1405</v>
      </c>
      <c r="AF1015" s="3" t="s">
        <v>1405</v>
      </c>
      <c r="AG1015" s="3" t="s">
        <v>1405</v>
      </c>
      <c r="AH1015" s="3" t="s">
        <v>1405</v>
      </c>
      <c r="AI1015" s="3" t="s">
        <v>1405</v>
      </c>
      <c r="AJ1015" s="3" t="s">
        <v>1405</v>
      </c>
      <c r="AK1015" s="3" t="s">
        <v>1405</v>
      </c>
      <c r="AL1015" s="3" t="s">
        <v>1405</v>
      </c>
      <c r="AM1015" s="3" t="s">
        <v>1405</v>
      </c>
      <c r="AN1015" s="3" t="s">
        <v>1405</v>
      </c>
      <c r="AO1015" s="3" t="s">
        <v>1405</v>
      </c>
      <c r="AP1015" s="3" t="s">
        <v>1405</v>
      </c>
      <c r="AQ1015" s="3" t="s">
        <v>1405</v>
      </c>
      <c r="AR1015" s="3" t="s">
        <v>1405</v>
      </c>
      <c r="AS1015" s="3" t="s">
        <v>1405</v>
      </c>
      <c r="AT1015" s="3" t="s">
        <v>1405</v>
      </c>
      <c r="AU1015" s="3" t="s">
        <v>1405</v>
      </c>
      <c r="AV1015" s="3" t="s">
        <v>1405</v>
      </c>
      <c r="AW1015" s="3" t="s">
        <v>1405</v>
      </c>
      <c r="AX1015" s="3" t="s">
        <v>1405</v>
      </c>
      <c r="AY1015" s="3" t="s">
        <v>1405</v>
      </c>
      <c r="AZ1015" s="3" t="s">
        <v>1405</v>
      </c>
      <c r="BA1015" s="3" t="s">
        <v>1405</v>
      </c>
      <c r="BB1015" s="3" t="s">
        <v>1405</v>
      </c>
      <c r="BC1015" s="3" t="s">
        <v>1405</v>
      </c>
      <c r="BD1015" s="3" t="s">
        <v>1405</v>
      </c>
      <c r="BE1015" s="3" t="s">
        <v>1405</v>
      </c>
      <c r="BF1015" s="3" t="s">
        <v>1405</v>
      </c>
      <c r="BG1015" s="3" t="s">
        <v>1405</v>
      </c>
      <c r="BH1015" s="3" t="s">
        <v>1405</v>
      </c>
      <c r="BI1015" s="3" t="s">
        <v>1405</v>
      </c>
      <c r="BJ1015" s="3" t="s">
        <v>1405</v>
      </c>
      <c r="BK1015" s="3" t="s">
        <v>1405</v>
      </c>
      <c r="BL1015" s="3" t="s">
        <v>1405</v>
      </c>
      <c r="BM1015" s="3" t="s">
        <v>1405</v>
      </c>
      <c r="BN1015" s="3" t="s">
        <v>1405</v>
      </c>
      <c r="BO1015" s="3" t="s">
        <v>1405</v>
      </c>
      <c r="BP1015" s="3" t="s">
        <v>1405</v>
      </c>
      <c r="BQ1015" s="3" t="s">
        <v>1405</v>
      </c>
      <c r="BR1015" s="3" t="s">
        <v>1405</v>
      </c>
      <c r="BS1015" s="3" t="s">
        <v>1405</v>
      </c>
      <c r="BT1015" s="3" t="s">
        <v>1405</v>
      </c>
      <c r="BU1015" s="3" t="str">
        <f t="shared" si="252"/>
        <v>89. PRODUCE THE CHEMICAL</v>
      </c>
      <c r="BV1015" s="3" t="str">
        <f t="shared" si="252"/>
        <v>90. IMPORT THE CHEMICAL</v>
      </c>
      <c r="BW1015" s="3" t="str">
        <f t="shared" si="251"/>
        <v/>
      </c>
      <c r="BX1015" s="3" t="str">
        <f t="shared" si="251"/>
        <v>92. SALE OR DISTRIBUTION OF THE CHEMICAL</v>
      </c>
      <c r="BY1015" s="3" t="str">
        <f t="shared" si="251"/>
        <v/>
      </c>
      <c r="BZ1015" s="3" t="str">
        <f t="shared" si="251"/>
        <v/>
      </c>
      <c r="CA1015" s="3" t="str">
        <f t="shared" si="251"/>
        <v/>
      </c>
      <c r="CB1015" s="3" t="str">
        <f t="shared" si="251"/>
        <v/>
      </c>
      <c r="CC1015" s="3" t="str">
        <f t="shared" si="251"/>
        <v/>
      </c>
      <c r="CD1015" s="3" t="str">
        <f t="shared" si="251"/>
        <v/>
      </c>
      <c r="CE1015" s="3" t="str">
        <f t="shared" si="251"/>
        <v/>
      </c>
      <c r="CF1015" s="3" t="str">
        <f t="shared" si="251"/>
        <v/>
      </c>
      <c r="CG1015" s="3" t="str">
        <f t="shared" si="251"/>
        <v/>
      </c>
      <c r="CH1015" s="3" t="str">
        <f t="shared" si="251"/>
        <v/>
      </c>
      <c r="CI1015" s="3" t="str">
        <f t="shared" si="251"/>
        <v/>
      </c>
      <c r="CJ1015" s="3" t="str">
        <f t="shared" si="251"/>
        <v/>
      </c>
      <c r="CK1015" s="3" t="str">
        <f t="shared" si="248"/>
        <v/>
      </c>
      <c r="CL1015" s="3" t="str">
        <f t="shared" si="248"/>
        <v/>
      </c>
      <c r="CM1015" s="3" t="str">
        <f t="shared" si="247"/>
        <v/>
      </c>
      <c r="CN1015" s="3" t="str">
        <f t="shared" si="247"/>
        <v/>
      </c>
      <c r="CO1015" s="3" t="str">
        <f t="shared" si="247"/>
        <v/>
      </c>
      <c r="CP1015" s="3" t="str">
        <f t="shared" si="247"/>
        <v/>
      </c>
      <c r="CQ1015" s="3" t="str">
        <f t="shared" si="247"/>
        <v/>
      </c>
      <c r="CR1015" s="3" t="str">
        <f t="shared" si="247"/>
        <v/>
      </c>
      <c r="CS1015" s="3" t="str">
        <f t="shared" si="247"/>
        <v/>
      </c>
      <c r="CT1015" s="3" t="str">
        <f t="shared" si="247"/>
        <v/>
      </c>
      <c r="CU1015" s="3" t="str">
        <f t="shared" si="247"/>
        <v/>
      </c>
      <c r="CV1015" s="3" t="str">
        <f t="shared" si="247"/>
        <v/>
      </c>
      <c r="CW1015" s="3" t="str">
        <f t="shared" si="250"/>
        <v/>
      </c>
      <c r="CX1015" s="3" t="str">
        <f t="shared" si="250"/>
        <v/>
      </c>
      <c r="CY1015" s="3" t="str">
        <f t="shared" si="250"/>
        <v/>
      </c>
      <c r="CZ1015" s="3" t="str">
        <f t="shared" si="246"/>
        <v/>
      </c>
      <c r="DA1015" s="3" t="str">
        <f t="shared" si="246"/>
        <v/>
      </c>
      <c r="DB1015" s="3" t="str">
        <f t="shared" si="246"/>
        <v/>
      </c>
      <c r="DC1015" s="3" t="str">
        <f t="shared" si="246"/>
        <v/>
      </c>
      <c r="DD1015" s="3" t="str">
        <f t="shared" si="246"/>
        <v/>
      </c>
      <c r="DE1015" s="3" t="str">
        <f t="shared" si="243"/>
        <v/>
      </c>
      <c r="DF1015" s="3" t="str">
        <f t="shared" si="243"/>
        <v/>
      </c>
      <c r="DG1015" s="3" t="str">
        <f t="shared" si="243"/>
        <v/>
      </c>
      <c r="DH1015" s="3" t="str">
        <f t="shared" si="243"/>
        <v/>
      </c>
      <c r="DI1015" s="3" t="str">
        <f t="shared" si="241"/>
        <v/>
      </c>
      <c r="DJ1015" s="3" t="str">
        <f t="shared" si="241"/>
        <v/>
      </c>
      <c r="DK1015" s="3" t="str">
        <f t="shared" si="241"/>
        <v/>
      </c>
      <c r="DL1015" s="3" t="str">
        <f t="shared" si="241"/>
        <v/>
      </c>
      <c r="DM1015" s="3" t="str">
        <f t="shared" si="241"/>
        <v/>
      </c>
      <c r="DN1015" s="3" t="str">
        <f t="shared" si="241"/>
        <v/>
      </c>
      <c r="DO1015" s="3" t="str">
        <f t="shared" si="241"/>
        <v/>
      </c>
      <c r="DP1015" s="3" t="str">
        <f t="shared" si="241"/>
        <v/>
      </c>
      <c r="DQ1015" s="3" t="str">
        <f t="shared" si="241"/>
        <v/>
      </c>
      <c r="DR1015" s="3" t="str">
        <f t="shared" si="241"/>
        <v/>
      </c>
      <c r="DS1015" s="3" t="str">
        <f t="shared" si="241"/>
        <v/>
      </c>
      <c r="DT1015" s="3" t="str">
        <f t="shared" si="249"/>
        <v/>
      </c>
      <c r="DU1015" s="3" t="str">
        <f t="shared" si="249"/>
        <v/>
      </c>
      <c r="DV1015" s="3" t="str">
        <f t="shared" si="249"/>
        <v/>
      </c>
    </row>
    <row r="1016" spans="1:126" ht="30">
      <c r="A1016" t="s">
        <v>115</v>
      </c>
      <c r="B1016">
        <v>2016</v>
      </c>
      <c r="C1016" t="s">
        <v>114</v>
      </c>
      <c r="D1016">
        <v>106990</v>
      </c>
      <c r="E1016" s="31">
        <v>1316215736683</v>
      </c>
      <c r="F1016" t="s">
        <v>1247</v>
      </c>
      <c r="G1016">
        <v>325212</v>
      </c>
      <c r="H1016" t="s">
        <v>1248</v>
      </c>
      <c r="I1016" t="s">
        <v>1249</v>
      </c>
      <c r="J1016" t="s">
        <v>1250</v>
      </c>
      <c r="K1016" t="s">
        <v>1050</v>
      </c>
      <c r="L1016">
        <v>30721</v>
      </c>
      <c r="M1016" s="3" t="str">
        <f t="shared" si="239"/>
        <v>95. USED AS A REACTANT</v>
      </c>
      <c r="N1016" s="3" t="s">
        <v>66</v>
      </c>
      <c r="O1016" s="3" t="s">
        <v>1437</v>
      </c>
      <c r="P1016">
        <v>238</v>
      </c>
      <c r="Q1016">
        <v>105</v>
      </c>
      <c r="R1016">
        <v>343</v>
      </c>
      <c r="S1016" s="3" t="s">
        <v>1405</v>
      </c>
      <c r="T1016" s="3" t="s">
        <v>1405</v>
      </c>
      <c r="U1016" s="3" t="s">
        <v>1405</v>
      </c>
      <c r="V1016" s="3" t="s">
        <v>1405</v>
      </c>
      <c r="W1016" s="3" t="s">
        <v>1405</v>
      </c>
      <c r="X1016" s="3" t="s">
        <v>1405</v>
      </c>
      <c r="Y1016" s="3" t="s">
        <v>1407</v>
      </c>
      <c r="AE1016" s="3" t="s">
        <v>1405</v>
      </c>
      <c r="AR1016" s="3" t="s">
        <v>1405</v>
      </c>
      <c r="AS1016" s="3" t="s">
        <v>1405</v>
      </c>
      <c r="AT1016" s="3" t="s">
        <v>1405</v>
      </c>
      <c r="AV1016" s="3" t="s">
        <v>1405</v>
      </c>
      <c r="BD1016" s="3" t="s">
        <v>1405</v>
      </c>
      <c r="BK1016" s="3" t="s">
        <v>1405</v>
      </c>
      <c r="BU1016" s="3" t="str">
        <f t="shared" si="252"/>
        <v/>
      </c>
      <c r="BV1016" s="3" t="str">
        <f t="shared" si="252"/>
        <v/>
      </c>
      <c r="BW1016" s="3" t="str">
        <f t="shared" si="251"/>
        <v/>
      </c>
      <c r="BX1016" s="3" t="str">
        <f t="shared" si="251"/>
        <v/>
      </c>
      <c r="BY1016" s="3" t="str">
        <f t="shared" si="251"/>
        <v/>
      </c>
      <c r="BZ1016" s="3" t="str">
        <f t="shared" si="251"/>
        <v/>
      </c>
      <c r="CA1016" s="3" t="str">
        <f t="shared" si="251"/>
        <v>95. USED AS A REACTANT</v>
      </c>
      <c r="CB1016" s="3" t="str">
        <f t="shared" si="251"/>
        <v/>
      </c>
      <c r="CC1016" s="3" t="str">
        <f t="shared" si="251"/>
        <v/>
      </c>
      <c r="CD1016" s="3" t="str">
        <f t="shared" si="251"/>
        <v/>
      </c>
      <c r="CE1016" s="3" t="str">
        <f t="shared" si="251"/>
        <v/>
      </c>
      <c r="CF1016" s="3" t="str">
        <f t="shared" si="251"/>
        <v/>
      </c>
      <c r="CG1016" s="3" t="str">
        <f t="shared" si="251"/>
        <v/>
      </c>
      <c r="CH1016" s="3" t="str">
        <f t="shared" si="251"/>
        <v/>
      </c>
      <c r="CI1016" s="3" t="str">
        <f t="shared" si="251"/>
        <v/>
      </c>
      <c r="CJ1016" s="3" t="str">
        <f t="shared" si="251"/>
        <v/>
      </c>
      <c r="CK1016" s="3" t="str">
        <f t="shared" si="248"/>
        <v/>
      </c>
      <c r="CL1016" s="3" t="str">
        <f t="shared" si="248"/>
        <v/>
      </c>
      <c r="CM1016" s="3" t="str">
        <f t="shared" si="247"/>
        <v/>
      </c>
      <c r="CN1016" s="3" t="str">
        <f t="shared" si="247"/>
        <v/>
      </c>
      <c r="CO1016" s="3" t="str">
        <f t="shared" si="247"/>
        <v/>
      </c>
      <c r="CP1016" s="3" t="str">
        <f t="shared" si="247"/>
        <v/>
      </c>
      <c r="CQ1016" s="3" t="str">
        <f t="shared" si="247"/>
        <v/>
      </c>
      <c r="CR1016" s="3" t="str">
        <f t="shared" si="247"/>
        <v/>
      </c>
      <c r="CS1016" s="3" t="str">
        <f t="shared" si="247"/>
        <v/>
      </c>
      <c r="CT1016" s="3" t="str">
        <f t="shared" si="247"/>
        <v/>
      </c>
      <c r="CU1016" s="3" t="str">
        <f t="shared" si="247"/>
        <v/>
      </c>
      <c r="CV1016" s="3" t="str">
        <f t="shared" si="247"/>
        <v/>
      </c>
      <c r="CW1016" s="3" t="str">
        <f t="shared" si="250"/>
        <v/>
      </c>
      <c r="CX1016" s="3" t="str">
        <f t="shared" si="250"/>
        <v/>
      </c>
      <c r="CY1016" s="3" t="str">
        <f t="shared" si="250"/>
        <v/>
      </c>
      <c r="CZ1016" s="3" t="str">
        <f t="shared" si="246"/>
        <v/>
      </c>
      <c r="DA1016" s="3" t="str">
        <f t="shared" si="246"/>
        <v/>
      </c>
      <c r="DB1016" s="3" t="str">
        <f t="shared" si="246"/>
        <v/>
      </c>
      <c r="DC1016" s="3" t="str">
        <f t="shared" si="246"/>
        <v/>
      </c>
      <c r="DD1016" s="3" t="str">
        <f t="shared" si="246"/>
        <v/>
      </c>
      <c r="DE1016" s="3" t="str">
        <f t="shared" si="243"/>
        <v/>
      </c>
      <c r="DF1016" s="3" t="str">
        <f t="shared" si="243"/>
        <v/>
      </c>
      <c r="DG1016" s="3" t="str">
        <f t="shared" si="243"/>
        <v/>
      </c>
      <c r="DH1016" s="3" t="str">
        <f t="shared" si="243"/>
        <v/>
      </c>
      <c r="DI1016" s="3" t="str">
        <f t="shared" si="241"/>
        <v/>
      </c>
      <c r="DJ1016" s="3" t="str">
        <f t="shared" si="241"/>
        <v/>
      </c>
      <c r="DK1016" s="3" t="str">
        <f t="shared" si="241"/>
        <v/>
      </c>
      <c r="DL1016" s="3" t="str">
        <f t="shared" si="241"/>
        <v/>
      </c>
      <c r="DM1016" s="3" t="str">
        <f t="shared" si="241"/>
        <v/>
      </c>
      <c r="DN1016" s="3" t="str">
        <f t="shared" si="241"/>
        <v/>
      </c>
      <c r="DO1016" s="3" t="str">
        <f t="shared" si="241"/>
        <v/>
      </c>
      <c r="DP1016" s="3" t="str">
        <f t="shared" si="241"/>
        <v/>
      </c>
      <c r="DQ1016" s="3" t="str">
        <f t="shared" si="241"/>
        <v/>
      </c>
      <c r="DR1016" s="3" t="str">
        <f t="shared" si="241"/>
        <v/>
      </c>
      <c r="DS1016" s="3" t="str">
        <f t="shared" si="241"/>
        <v/>
      </c>
      <c r="DT1016" s="3" t="str">
        <f t="shared" si="249"/>
        <v/>
      </c>
      <c r="DU1016" s="3" t="str">
        <f t="shared" si="249"/>
        <v/>
      </c>
      <c r="DV1016" s="3" t="str">
        <f t="shared" si="249"/>
        <v/>
      </c>
    </row>
    <row r="1017" spans="1:126" ht="30">
      <c r="A1017" t="s">
        <v>115</v>
      </c>
      <c r="B1017">
        <v>2017</v>
      </c>
      <c r="C1017" t="s">
        <v>114</v>
      </c>
      <c r="D1017">
        <v>106990</v>
      </c>
      <c r="E1017" s="31">
        <v>1317216541274</v>
      </c>
      <c r="F1017" t="s">
        <v>1247</v>
      </c>
      <c r="G1017">
        <v>325212</v>
      </c>
      <c r="H1017" t="s">
        <v>1248</v>
      </c>
      <c r="I1017" t="s">
        <v>1249</v>
      </c>
      <c r="J1017" t="s">
        <v>1250</v>
      </c>
      <c r="K1017" t="s">
        <v>1050</v>
      </c>
      <c r="L1017">
        <v>30721</v>
      </c>
      <c r="M1017" s="3" t="str">
        <f t="shared" si="239"/>
        <v>95. USED AS A REACTANT</v>
      </c>
      <c r="N1017" s="3" t="s">
        <v>66</v>
      </c>
      <c r="O1017" s="3" t="s">
        <v>1437</v>
      </c>
      <c r="P1017">
        <v>153</v>
      </c>
      <c r="Q1017">
        <v>99</v>
      </c>
      <c r="R1017">
        <v>252</v>
      </c>
      <c r="S1017" s="3" t="s">
        <v>1405</v>
      </c>
      <c r="T1017" s="3" t="s">
        <v>1405</v>
      </c>
      <c r="U1017" s="3" t="s">
        <v>1405</v>
      </c>
      <c r="V1017" s="3" t="s">
        <v>1405</v>
      </c>
      <c r="W1017" s="3" t="s">
        <v>1405</v>
      </c>
      <c r="X1017" s="3" t="s">
        <v>1405</v>
      </c>
      <c r="Y1017" s="3" t="s">
        <v>1407</v>
      </c>
      <c r="AE1017" s="3" t="s">
        <v>1405</v>
      </c>
      <c r="AR1017" s="3" t="s">
        <v>1405</v>
      </c>
      <c r="AS1017" s="3" t="s">
        <v>1405</v>
      </c>
      <c r="AT1017" s="3" t="s">
        <v>1405</v>
      </c>
      <c r="AV1017" s="3" t="s">
        <v>1405</v>
      </c>
      <c r="BD1017" s="3" t="s">
        <v>1405</v>
      </c>
      <c r="BK1017" s="3" t="s">
        <v>1405</v>
      </c>
      <c r="BU1017" s="3" t="str">
        <f t="shared" si="252"/>
        <v/>
      </c>
      <c r="BV1017" s="3" t="str">
        <f t="shared" si="252"/>
        <v/>
      </c>
      <c r="BW1017" s="3" t="str">
        <f t="shared" si="251"/>
        <v/>
      </c>
      <c r="BX1017" s="3" t="str">
        <f t="shared" si="251"/>
        <v/>
      </c>
      <c r="BY1017" s="3" t="str">
        <f t="shared" si="251"/>
        <v/>
      </c>
      <c r="BZ1017" s="3" t="str">
        <f t="shared" si="251"/>
        <v/>
      </c>
      <c r="CA1017" s="3" t="str">
        <f t="shared" si="251"/>
        <v>95. USED AS A REACTANT</v>
      </c>
      <c r="CB1017" s="3" t="str">
        <f t="shared" si="251"/>
        <v/>
      </c>
      <c r="CC1017" s="3" t="str">
        <f t="shared" si="251"/>
        <v/>
      </c>
      <c r="CD1017" s="3" t="str">
        <f t="shared" si="251"/>
        <v/>
      </c>
      <c r="CE1017" s="3" t="str">
        <f t="shared" si="251"/>
        <v/>
      </c>
      <c r="CF1017" s="3" t="str">
        <f t="shared" si="251"/>
        <v/>
      </c>
      <c r="CG1017" s="3" t="str">
        <f t="shared" si="251"/>
        <v/>
      </c>
      <c r="CH1017" s="3" t="str">
        <f t="shared" si="251"/>
        <v/>
      </c>
      <c r="CI1017" s="3" t="str">
        <f t="shared" si="251"/>
        <v/>
      </c>
      <c r="CJ1017" s="3" t="str">
        <f t="shared" si="251"/>
        <v/>
      </c>
      <c r="CK1017" s="3" t="str">
        <f t="shared" si="248"/>
        <v/>
      </c>
      <c r="CL1017" s="3" t="str">
        <f t="shared" si="248"/>
        <v/>
      </c>
      <c r="CM1017" s="3" t="str">
        <f t="shared" si="247"/>
        <v/>
      </c>
      <c r="CN1017" s="3" t="str">
        <f t="shared" si="247"/>
        <v/>
      </c>
      <c r="CO1017" s="3" t="str">
        <f t="shared" si="247"/>
        <v/>
      </c>
      <c r="CP1017" s="3" t="str">
        <f t="shared" si="247"/>
        <v/>
      </c>
      <c r="CQ1017" s="3" t="str">
        <f t="shared" si="247"/>
        <v/>
      </c>
      <c r="CR1017" s="3" t="str">
        <f t="shared" si="247"/>
        <v/>
      </c>
      <c r="CS1017" s="3" t="str">
        <f t="shared" si="247"/>
        <v/>
      </c>
      <c r="CT1017" s="3" t="str">
        <f t="shared" si="247"/>
        <v/>
      </c>
      <c r="CU1017" s="3" t="str">
        <f t="shared" si="247"/>
        <v/>
      </c>
      <c r="CV1017" s="3" t="str">
        <f t="shared" si="247"/>
        <v/>
      </c>
      <c r="CW1017" s="3" t="str">
        <f t="shared" si="250"/>
        <v/>
      </c>
      <c r="CX1017" s="3" t="str">
        <f t="shared" si="250"/>
        <v/>
      </c>
      <c r="CY1017" s="3" t="str">
        <f t="shared" si="250"/>
        <v/>
      </c>
      <c r="CZ1017" s="3" t="str">
        <f t="shared" si="246"/>
        <v/>
      </c>
      <c r="DA1017" s="3" t="str">
        <f t="shared" si="246"/>
        <v/>
      </c>
      <c r="DB1017" s="3" t="str">
        <f t="shared" si="246"/>
        <v/>
      </c>
      <c r="DC1017" s="3" t="str">
        <f t="shared" si="246"/>
        <v/>
      </c>
      <c r="DD1017" s="3" t="str">
        <f t="shared" si="246"/>
        <v/>
      </c>
      <c r="DE1017" s="3" t="str">
        <f t="shared" si="243"/>
        <v/>
      </c>
      <c r="DF1017" s="3" t="str">
        <f t="shared" si="243"/>
        <v/>
      </c>
      <c r="DG1017" s="3" t="str">
        <f t="shared" si="243"/>
        <v/>
      </c>
      <c r="DH1017" s="3" t="str">
        <f t="shared" si="243"/>
        <v/>
      </c>
      <c r="DI1017" s="3" t="str">
        <f t="shared" si="241"/>
        <v/>
      </c>
      <c r="DJ1017" s="3" t="str">
        <f t="shared" si="241"/>
        <v/>
      </c>
      <c r="DK1017" s="3" t="str">
        <f t="shared" si="241"/>
        <v/>
      </c>
      <c r="DL1017" s="3" t="str">
        <f t="shared" ref="DL1017:DS1048" si="253">IF(BJ1017="Yes", DL$1,"")</f>
        <v/>
      </c>
      <c r="DM1017" s="3" t="str">
        <f t="shared" si="253"/>
        <v/>
      </c>
      <c r="DN1017" s="3" t="str">
        <f t="shared" si="253"/>
        <v/>
      </c>
      <c r="DO1017" s="3" t="str">
        <f t="shared" si="253"/>
        <v/>
      </c>
      <c r="DP1017" s="3" t="str">
        <f t="shared" si="253"/>
        <v/>
      </c>
      <c r="DQ1017" s="3" t="str">
        <f t="shared" si="253"/>
        <v/>
      </c>
      <c r="DR1017" s="3" t="str">
        <f t="shared" si="253"/>
        <v/>
      </c>
      <c r="DS1017" s="3" t="str">
        <f t="shared" si="253"/>
        <v/>
      </c>
      <c r="DT1017" s="3" t="str">
        <f t="shared" si="249"/>
        <v/>
      </c>
      <c r="DU1017" s="3" t="str">
        <f t="shared" si="249"/>
        <v/>
      </c>
      <c r="DV1017" s="3" t="str">
        <f t="shared" si="249"/>
        <v/>
      </c>
    </row>
    <row r="1018" spans="1:126" ht="60">
      <c r="A1018" t="s">
        <v>115</v>
      </c>
      <c r="B1018">
        <v>2018</v>
      </c>
      <c r="C1018" t="s">
        <v>114</v>
      </c>
      <c r="D1018">
        <v>106990</v>
      </c>
      <c r="E1018" s="31">
        <v>1318217517883</v>
      </c>
      <c r="F1018" t="s">
        <v>1247</v>
      </c>
      <c r="G1018">
        <v>325212</v>
      </c>
      <c r="H1018" t="s">
        <v>1248</v>
      </c>
      <c r="I1018" t="s">
        <v>1249</v>
      </c>
      <c r="J1018" t="s">
        <v>1250</v>
      </c>
      <c r="K1018" t="s">
        <v>1050</v>
      </c>
      <c r="L1018">
        <v>30721</v>
      </c>
      <c r="M1018" s="3" t="str">
        <f t="shared" si="239"/>
        <v>95. USED AS A REACTANT</v>
      </c>
      <c r="N1018" s="3" t="s">
        <v>66</v>
      </c>
      <c r="O1018" s="3" t="s">
        <v>1437</v>
      </c>
      <c r="P1018">
        <v>138</v>
      </c>
      <c r="Q1018">
        <v>99</v>
      </c>
      <c r="R1018">
        <v>237</v>
      </c>
      <c r="S1018" s="3" t="s">
        <v>1405</v>
      </c>
      <c r="T1018" s="3" t="s">
        <v>1405</v>
      </c>
      <c r="U1018" s="3" t="s">
        <v>1405</v>
      </c>
      <c r="V1018" s="3" t="s">
        <v>1405</v>
      </c>
      <c r="W1018" s="3" t="s">
        <v>1405</v>
      </c>
      <c r="X1018" s="3" t="s">
        <v>1405</v>
      </c>
      <c r="Y1018" s="3" t="s">
        <v>1407</v>
      </c>
      <c r="Z1018" s="3" t="s">
        <v>1405</v>
      </c>
      <c r="AA1018" s="3" t="s">
        <v>1405</v>
      </c>
      <c r="AB1018" s="3" t="s">
        <v>1405</v>
      </c>
      <c r="AC1018" s="3" t="s">
        <v>1405</v>
      </c>
      <c r="AD1018" s="3" t="s">
        <v>1405</v>
      </c>
      <c r="AE1018" s="3" t="s">
        <v>1405</v>
      </c>
      <c r="AF1018" s="3" t="s">
        <v>1405</v>
      </c>
      <c r="AG1018" s="3" t="s">
        <v>1405</v>
      </c>
      <c r="AH1018" s="3" t="s">
        <v>1405</v>
      </c>
      <c r="AI1018" s="3" t="s">
        <v>1405</v>
      </c>
      <c r="AJ1018" s="3" t="s">
        <v>1405</v>
      </c>
      <c r="AK1018" s="3" t="s">
        <v>1405</v>
      </c>
      <c r="AL1018" s="3" t="s">
        <v>1405</v>
      </c>
      <c r="AM1018" s="3" t="s">
        <v>1405</v>
      </c>
      <c r="AN1018" s="3" t="s">
        <v>1405</v>
      </c>
      <c r="AO1018" s="3" t="s">
        <v>1405</v>
      </c>
      <c r="AP1018" s="3" t="s">
        <v>1405</v>
      </c>
      <c r="AQ1018" s="3" t="s">
        <v>1405</v>
      </c>
      <c r="AR1018" s="3" t="s">
        <v>1405</v>
      </c>
      <c r="AS1018" s="3" t="s">
        <v>1405</v>
      </c>
      <c r="AT1018" s="3" t="s">
        <v>1405</v>
      </c>
      <c r="AU1018" s="3" t="s">
        <v>1405</v>
      </c>
      <c r="AV1018" s="3" t="s">
        <v>1405</v>
      </c>
      <c r="AW1018" s="3" t="s">
        <v>1405</v>
      </c>
      <c r="AX1018" s="3" t="s">
        <v>1405</v>
      </c>
      <c r="AY1018" s="3" t="s">
        <v>1405</v>
      </c>
      <c r="AZ1018" s="3" t="s">
        <v>1405</v>
      </c>
      <c r="BA1018" s="3" t="s">
        <v>1405</v>
      </c>
      <c r="BB1018" s="3" t="s">
        <v>1405</v>
      </c>
      <c r="BC1018" s="3" t="s">
        <v>1405</v>
      </c>
      <c r="BD1018" s="3" t="s">
        <v>1405</v>
      </c>
      <c r="BE1018" s="3" t="s">
        <v>1405</v>
      </c>
      <c r="BF1018" s="3" t="s">
        <v>1405</v>
      </c>
      <c r="BG1018" s="3" t="s">
        <v>1405</v>
      </c>
      <c r="BH1018" s="3" t="s">
        <v>1405</v>
      </c>
      <c r="BI1018" s="3" t="s">
        <v>1405</v>
      </c>
      <c r="BJ1018" s="3" t="s">
        <v>1405</v>
      </c>
      <c r="BK1018" s="3" t="s">
        <v>1405</v>
      </c>
      <c r="BL1018" s="3" t="s">
        <v>1405</v>
      </c>
      <c r="BM1018" s="3" t="s">
        <v>1405</v>
      </c>
      <c r="BN1018" s="3" t="s">
        <v>1405</v>
      </c>
      <c r="BO1018" s="3" t="s">
        <v>1405</v>
      </c>
      <c r="BP1018" s="3" t="s">
        <v>1405</v>
      </c>
      <c r="BQ1018" s="3" t="s">
        <v>1405</v>
      </c>
      <c r="BR1018" s="3" t="s">
        <v>1405</v>
      </c>
      <c r="BS1018" s="3" t="s">
        <v>1405</v>
      </c>
      <c r="BT1018" s="3" t="s">
        <v>1405</v>
      </c>
      <c r="BU1018" s="3" t="str">
        <f t="shared" si="252"/>
        <v/>
      </c>
      <c r="BV1018" s="3" t="str">
        <f t="shared" si="252"/>
        <v/>
      </c>
      <c r="BW1018" s="3" t="str">
        <f t="shared" si="251"/>
        <v/>
      </c>
      <c r="BX1018" s="3" t="str">
        <f t="shared" si="251"/>
        <v/>
      </c>
      <c r="BY1018" s="3" t="str">
        <f t="shared" si="251"/>
        <v/>
      </c>
      <c r="BZ1018" s="3" t="str">
        <f t="shared" si="251"/>
        <v/>
      </c>
      <c r="CA1018" s="3" t="str">
        <f t="shared" si="251"/>
        <v>95. USED AS A REACTANT</v>
      </c>
      <c r="CB1018" s="3" t="str">
        <f t="shared" si="251"/>
        <v/>
      </c>
      <c r="CC1018" s="3" t="str">
        <f t="shared" si="251"/>
        <v/>
      </c>
      <c r="CD1018" s="3" t="str">
        <f t="shared" si="251"/>
        <v/>
      </c>
      <c r="CE1018" s="3" t="str">
        <f t="shared" si="251"/>
        <v/>
      </c>
      <c r="CF1018" s="3" t="str">
        <f t="shared" si="251"/>
        <v/>
      </c>
      <c r="CG1018" s="3" t="str">
        <f t="shared" si="251"/>
        <v/>
      </c>
      <c r="CH1018" s="3" t="str">
        <f t="shared" si="251"/>
        <v/>
      </c>
      <c r="CI1018" s="3" t="str">
        <f t="shared" si="251"/>
        <v/>
      </c>
      <c r="CJ1018" s="3" t="str">
        <f t="shared" si="251"/>
        <v/>
      </c>
      <c r="CK1018" s="3" t="str">
        <f t="shared" si="248"/>
        <v/>
      </c>
      <c r="CL1018" s="3" t="str">
        <f t="shared" si="248"/>
        <v/>
      </c>
      <c r="CM1018" s="3" t="str">
        <f t="shared" si="247"/>
        <v/>
      </c>
      <c r="CN1018" s="3" t="str">
        <f t="shared" si="247"/>
        <v/>
      </c>
      <c r="CO1018" s="3" t="str">
        <f t="shared" si="247"/>
        <v/>
      </c>
      <c r="CP1018" s="3" t="str">
        <f t="shared" si="247"/>
        <v/>
      </c>
      <c r="CQ1018" s="3" t="str">
        <f t="shared" si="247"/>
        <v/>
      </c>
      <c r="CR1018" s="3" t="str">
        <f t="shared" si="247"/>
        <v/>
      </c>
      <c r="CS1018" s="3" t="str">
        <f t="shared" si="247"/>
        <v/>
      </c>
      <c r="CT1018" s="3" t="str">
        <f t="shared" si="247"/>
        <v/>
      </c>
      <c r="CU1018" s="3" t="str">
        <f t="shared" si="247"/>
        <v/>
      </c>
      <c r="CV1018" s="3" t="str">
        <f t="shared" si="247"/>
        <v/>
      </c>
      <c r="CW1018" s="3" t="str">
        <f t="shared" si="250"/>
        <v/>
      </c>
      <c r="CX1018" s="3" t="str">
        <f t="shared" si="250"/>
        <v/>
      </c>
      <c r="CY1018" s="3" t="str">
        <f t="shared" si="250"/>
        <v/>
      </c>
      <c r="CZ1018" s="3" t="str">
        <f t="shared" si="246"/>
        <v/>
      </c>
      <c r="DA1018" s="3" t="str">
        <f t="shared" si="246"/>
        <v/>
      </c>
      <c r="DB1018" s="3" t="str">
        <f t="shared" si="246"/>
        <v/>
      </c>
      <c r="DC1018" s="3" t="str">
        <f t="shared" si="246"/>
        <v/>
      </c>
      <c r="DD1018" s="3" t="str">
        <f t="shared" si="246"/>
        <v/>
      </c>
      <c r="DE1018" s="3" t="str">
        <f t="shared" si="243"/>
        <v/>
      </c>
      <c r="DF1018" s="3" t="str">
        <f t="shared" si="243"/>
        <v/>
      </c>
      <c r="DG1018" s="3" t="str">
        <f t="shared" si="243"/>
        <v/>
      </c>
      <c r="DH1018" s="3" t="str">
        <f t="shared" si="243"/>
        <v/>
      </c>
      <c r="DI1018" s="3" t="str">
        <f t="shared" si="243"/>
        <v/>
      </c>
      <c r="DJ1018" s="3" t="str">
        <f t="shared" si="243"/>
        <v/>
      </c>
      <c r="DK1018" s="3" t="str">
        <f t="shared" si="243"/>
        <v/>
      </c>
      <c r="DL1018" s="3" t="str">
        <f t="shared" si="253"/>
        <v/>
      </c>
      <c r="DM1018" s="3" t="str">
        <f t="shared" si="253"/>
        <v/>
      </c>
      <c r="DN1018" s="3" t="str">
        <f t="shared" si="253"/>
        <v/>
      </c>
      <c r="DO1018" s="3" t="str">
        <f t="shared" si="253"/>
        <v/>
      </c>
      <c r="DP1018" s="3" t="str">
        <f t="shared" si="253"/>
        <v/>
      </c>
      <c r="DQ1018" s="3" t="str">
        <f t="shared" si="253"/>
        <v/>
      </c>
      <c r="DR1018" s="3" t="str">
        <f t="shared" si="253"/>
        <v/>
      </c>
      <c r="DS1018" s="3" t="str">
        <f t="shared" si="253"/>
        <v/>
      </c>
      <c r="DT1018" s="3" t="str">
        <f t="shared" si="249"/>
        <v/>
      </c>
      <c r="DU1018" s="3" t="str">
        <f t="shared" si="249"/>
        <v/>
      </c>
      <c r="DV1018" s="3" t="str">
        <f t="shared" si="249"/>
        <v/>
      </c>
    </row>
    <row r="1019" spans="1:126" ht="60">
      <c r="A1019" t="s">
        <v>115</v>
      </c>
      <c r="B1019">
        <v>2019</v>
      </c>
      <c r="C1019" t="s">
        <v>114</v>
      </c>
      <c r="D1019">
        <v>106990</v>
      </c>
      <c r="E1019" s="31">
        <v>1319218485377</v>
      </c>
      <c r="F1019" t="s">
        <v>1247</v>
      </c>
      <c r="G1019">
        <v>325212</v>
      </c>
      <c r="H1019" t="s">
        <v>1248</v>
      </c>
      <c r="I1019" t="s">
        <v>1249</v>
      </c>
      <c r="J1019" t="s">
        <v>1250</v>
      </c>
      <c r="K1019" t="s">
        <v>1050</v>
      </c>
      <c r="L1019">
        <v>30721</v>
      </c>
      <c r="M1019" s="3" t="str">
        <f t="shared" si="239"/>
        <v>95. USED AS A REACTANT, 97. P102  RAW MATERIALS</v>
      </c>
      <c r="N1019" s="3" t="s">
        <v>66</v>
      </c>
      <c r="O1019" s="3" t="s">
        <v>1437</v>
      </c>
      <c r="P1019">
        <v>160</v>
      </c>
      <c r="Q1019">
        <v>110</v>
      </c>
      <c r="R1019">
        <v>270</v>
      </c>
      <c r="S1019" s="3" t="s">
        <v>1405</v>
      </c>
      <c r="T1019" s="3" t="s">
        <v>1405</v>
      </c>
      <c r="U1019" s="3" t="s">
        <v>1405</v>
      </c>
      <c r="V1019" s="3" t="s">
        <v>1405</v>
      </c>
      <c r="W1019" s="3" t="s">
        <v>1405</v>
      </c>
      <c r="X1019" s="3" t="s">
        <v>1405</v>
      </c>
      <c r="Y1019" s="3" t="s">
        <v>1407</v>
      </c>
      <c r="Z1019" s="3" t="s">
        <v>1405</v>
      </c>
      <c r="AA1019" s="3" t="s">
        <v>1407</v>
      </c>
      <c r="AB1019" s="3" t="s">
        <v>1405</v>
      </c>
      <c r="AC1019" s="3" t="s">
        <v>1405</v>
      </c>
      <c r="AD1019" s="3" t="s">
        <v>1405</v>
      </c>
      <c r="AE1019" s="3" t="s">
        <v>1405</v>
      </c>
      <c r="AF1019" s="3" t="s">
        <v>1405</v>
      </c>
      <c r="AG1019" s="3" t="s">
        <v>1405</v>
      </c>
      <c r="AH1019" s="3" t="s">
        <v>1405</v>
      </c>
      <c r="AI1019" s="3" t="s">
        <v>1405</v>
      </c>
      <c r="AJ1019" s="3" t="s">
        <v>1405</v>
      </c>
      <c r="AK1019" s="3" t="s">
        <v>1405</v>
      </c>
      <c r="AL1019" s="3" t="s">
        <v>1405</v>
      </c>
      <c r="AM1019" s="3" t="s">
        <v>1405</v>
      </c>
      <c r="AN1019" s="3" t="s">
        <v>1405</v>
      </c>
      <c r="AO1019" s="3" t="s">
        <v>1405</v>
      </c>
      <c r="AP1019" s="3" t="s">
        <v>1405</v>
      </c>
      <c r="AQ1019" s="3" t="s">
        <v>1405</v>
      </c>
      <c r="AR1019" s="3" t="s">
        <v>1405</v>
      </c>
      <c r="AS1019" s="3" t="s">
        <v>1405</v>
      </c>
      <c r="AT1019" s="3" t="s">
        <v>1405</v>
      </c>
      <c r="AU1019" s="3" t="s">
        <v>1405</v>
      </c>
      <c r="AV1019" s="3" t="s">
        <v>1405</v>
      </c>
      <c r="AW1019" s="3" t="s">
        <v>1405</v>
      </c>
      <c r="AX1019" s="3" t="s">
        <v>1405</v>
      </c>
      <c r="AY1019" s="3" t="s">
        <v>1405</v>
      </c>
      <c r="AZ1019" s="3" t="s">
        <v>1405</v>
      </c>
      <c r="BA1019" s="3" t="s">
        <v>1405</v>
      </c>
      <c r="BB1019" s="3" t="s">
        <v>1405</v>
      </c>
      <c r="BC1019" s="3" t="s">
        <v>1405</v>
      </c>
      <c r="BD1019" s="3" t="s">
        <v>1405</v>
      </c>
      <c r="BE1019" s="3" t="s">
        <v>1405</v>
      </c>
      <c r="BF1019" s="3" t="s">
        <v>1405</v>
      </c>
      <c r="BG1019" s="3" t="s">
        <v>1405</v>
      </c>
      <c r="BH1019" s="3" t="s">
        <v>1405</v>
      </c>
      <c r="BI1019" s="3" t="s">
        <v>1405</v>
      </c>
      <c r="BJ1019" s="3" t="s">
        <v>1405</v>
      </c>
      <c r="BK1019" s="3" t="s">
        <v>1405</v>
      </c>
      <c r="BL1019" s="3" t="s">
        <v>1405</v>
      </c>
      <c r="BM1019" s="3" t="s">
        <v>1405</v>
      </c>
      <c r="BN1019" s="3" t="s">
        <v>1405</v>
      </c>
      <c r="BO1019" s="3" t="s">
        <v>1405</v>
      </c>
      <c r="BP1019" s="3" t="s">
        <v>1405</v>
      </c>
      <c r="BQ1019" s="3" t="s">
        <v>1405</v>
      </c>
      <c r="BR1019" s="3" t="s">
        <v>1405</v>
      </c>
      <c r="BS1019" s="3" t="s">
        <v>1405</v>
      </c>
      <c r="BT1019" s="3" t="s">
        <v>1405</v>
      </c>
      <c r="BU1019" s="3" t="str">
        <f t="shared" si="252"/>
        <v/>
      </c>
      <c r="BV1019" s="3" t="str">
        <f t="shared" si="252"/>
        <v/>
      </c>
      <c r="BW1019" s="3" t="str">
        <f t="shared" si="251"/>
        <v/>
      </c>
      <c r="BX1019" s="3" t="str">
        <f t="shared" si="251"/>
        <v/>
      </c>
      <c r="BY1019" s="3" t="str">
        <f t="shared" si="251"/>
        <v/>
      </c>
      <c r="BZ1019" s="3" t="str">
        <f t="shared" si="251"/>
        <v/>
      </c>
      <c r="CA1019" s="3" t="str">
        <f t="shared" si="251"/>
        <v>95. USED AS A REACTANT</v>
      </c>
      <c r="CB1019" s="3" t="str">
        <f t="shared" si="251"/>
        <v/>
      </c>
      <c r="CC1019" s="3" t="str">
        <f t="shared" si="251"/>
        <v>97. P102  RAW MATERIALS</v>
      </c>
      <c r="CD1019" s="3" t="str">
        <f t="shared" si="251"/>
        <v/>
      </c>
      <c r="CE1019" s="3" t="str">
        <f t="shared" si="251"/>
        <v/>
      </c>
      <c r="CF1019" s="3" t="str">
        <f t="shared" si="251"/>
        <v/>
      </c>
      <c r="CG1019" s="3" t="str">
        <f t="shared" si="251"/>
        <v/>
      </c>
      <c r="CH1019" s="3" t="str">
        <f t="shared" si="251"/>
        <v/>
      </c>
      <c r="CI1019" s="3" t="str">
        <f t="shared" si="251"/>
        <v/>
      </c>
      <c r="CJ1019" s="3" t="str">
        <f t="shared" si="251"/>
        <v/>
      </c>
      <c r="CK1019" s="3" t="str">
        <f t="shared" si="248"/>
        <v/>
      </c>
      <c r="CL1019" s="3" t="str">
        <f t="shared" si="248"/>
        <v/>
      </c>
      <c r="CM1019" s="3" t="str">
        <f t="shared" si="247"/>
        <v/>
      </c>
      <c r="CN1019" s="3" t="str">
        <f t="shared" si="247"/>
        <v/>
      </c>
      <c r="CO1019" s="3" t="str">
        <f t="shared" si="247"/>
        <v/>
      </c>
      <c r="CP1019" s="3" t="str">
        <f t="shared" si="247"/>
        <v/>
      </c>
      <c r="CQ1019" s="3" t="str">
        <f t="shared" si="247"/>
        <v/>
      </c>
      <c r="CR1019" s="3" t="str">
        <f t="shared" si="247"/>
        <v/>
      </c>
      <c r="CS1019" s="3" t="str">
        <f t="shared" si="247"/>
        <v/>
      </c>
      <c r="CT1019" s="3" t="str">
        <f t="shared" si="247"/>
        <v/>
      </c>
      <c r="CU1019" s="3" t="str">
        <f t="shared" si="247"/>
        <v/>
      </c>
      <c r="CV1019" s="3" t="str">
        <f t="shared" si="247"/>
        <v/>
      </c>
      <c r="CW1019" s="3" t="str">
        <f t="shared" si="250"/>
        <v/>
      </c>
      <c r="CX1019" s="3" t="str">
        <f t="shared" si="250"/>
        <v/>
      </c>
      <c r="CY1019" s="3" t="str">
        <f t="shared" si="250"/>
        <v/>
      </c>
      <c r="CZ1019" s="3" t="str">
        <f t="shared" si="246"/>
        <v/>
      </c>
      <c r="DA1019" s="3" t="str">
        <f t="shared" si="246"/>
        <v/>
      </c>
      <c r="DB1019" s="3" t="str">
        <f t="shared" si="246"/>
        <v/>
      </c>
      <c r="DC1019" s="3" t="str">
        <f t="shared" si="246"/>
        <v/>
      </c>
      <c r="DD1019" s="3" t="str">
        <f t="shared" si="246"/>
        <v/>
      </c>
      <c r="DE1019" s="3" t="str">
        <f t="shared" si="243"/>
        <v/>
      </c>
      <c r="DF1019" s="3" t="str">
        <f t="shared" si="243"/>
        <v/>
      </c>
      <c r="DG1019" s="3" t="str">
        <f t="shared" si="243"/>
        <v/>
      </c>
      <c r="DH1019" s="3" t="str">
        <f t="shared" si="243"/>
        <v/>
      </c>
      <c r="DI1019" s="3" t="str">
        <f t="shared" si="243"/>
        <v/>
      </c>
      <c r="DJ1019" s="3" t="str">
        <f t="shared" si="243"/>
        <v/>
      </c>
      <c r="DK1019" s="3" t="str">
        <f t="shared" si="243"/>
        <v/>
      </c>
      <c r="DL1019" s="3" t="str">
        <f t="shared" si="253"/>
        <v/>
      </c>
      <c r="DM1019" s="3" t="str">
        <f t="shared" si="253"/>
        <v/>
      </c>
      <c r="DN1019" s="3" t="str">
        <f t="shared" si="253"/>
        <v/>
      </c>
      <c r="DO1019" s="3" t="str">
        <f t="shared" si="253"/>
        <v/>
      </c>
      <c r="DP1019" s="3" t="str">
        <f t="shared" si="253"/>
        <v/>
      </c>
      <c r="DQ1019" s="3" t="str">
        <f t="shared" si="253"/>
        <v/>
      </c>
      <c r="DR1019" s="3" t="str">
        <f t="shared" si="253"/>
        <v/>
      </c>
      <c r="DS1019" s="3" t="str">
        <f t="shared" si="253"/>
        <v/>
      </c>
      <c r="DT1019" s="3" t="str">
        <f t="shared" si="249"/>
        <v/>
      </c>
      <c r="DU1019" s="3" t="str">
        <f t="shared" si="249"/>
        <v/>
      </c>
      <c r="DV1019" s="3" t="str">
        <f t="shared" si="249"/>
        <v/>
      </c>
    </row>
    <row r="1020" spans="1:126" ht="105">
      <c r="A1020" t="s">
        <v>115</v>
      </c>
      <c r="B1020">
        <v>2020</v>
      </c>
      <c r="C1020" t="s">
        <v>114</v>
      </c>
      <c r="D1020">
        <v>106990</v>
      </c>
      <c r="E1020" s="31">
        <v>1320219140668</v>
      </c>
      <c r="F1020" t="s">
        <v>1247</v>
      </c>
      <c r="G1020">
        <v>325212</v>
      </c>
      <c r="H1020" t="s">
        <v>1248</v>
      </c>
      <c r="I1020" t="s">
        <v>1249</v>
      </c>
      <c r="J1020" t="s">
        <v>1250</v>
      </c>
      <c r="K1020" t="s">
        <v>1050</v>
      </c>
      <c r="L1020">
        <v>30721</v>
      </c>
      <c r="M1020" s="3" t="str">
        <f t="shared" si="239"/>
        <v>89. PRODUCE THE CHEMICAL, 90. IMPORT THE CHEMICAL, 92. SALE OR DISTRIBUTION OF THE CHEMICAL</v>
      </c>
      <c r="N1020" s="3" t="s">
        <v>66</v>
      </c>
      <c r="O1020" s="3" t="s">
        <v>1437</v>
      </c>
      <c r="P1020">
        <v>133</v>
      </c>
      <c r="Q1020">
        <v>100</v>
      </c>
      <c r="R1020">
        <v>233</v>
      </c>
      <c r="S1020" s="3" t="s">
        <v>1407</v>
      </c>
      <c r="T1020" s="3" t="s">
        <v>1407</v>
      </c>
      <c r="U1020" s="3" t="s">
        <v>1405</v>
      </c>
      <c r="V1020" s="3" t="s">
        <v>1407</v>
      </c>
      <c r="W1020" s="3" t="s">
        <v>1405</v>
      </c>
      <c r="X1020" s="3" t="s">
        <v>1405</v>
      </c>
      <c r="Y1020" s="3" t="s">
        <v>1405</v>
      </c>
      <c r="Z1020" s="3" t="s">
        <v>1405</v>
      </c>
      <c r="AA1020" s="3" t="s">
        <v>1405</v>
      </c>
      <c r="AB1020" s="3" t="s">
        <v>1405</v>
      </c>
      <c r="AC1020" s="3" t="s">
        <v>1405</v>
      </c>
      <c r="AD1020" s="3" t="s">
        <v>1405</v>
      </c>
      <c r="AE1020" s="3" t="s">
        <v>1405</v>
      </c>
      <c r="AF1020" s="3" t="s">
        <v>1405</v>
      </c>
      <c r="AG1020" s="3" t="s">
        <v>1405</v>
      </c>
      <c r="AH1020" s="3" t="s">
        <v>1405</v>
      </c>
      <c r="AI1020" s="3" t="s">
        <v>1405</v>
      </c>
      <c r="AJ1020" s="3" t="s">
        <v>1405</v>
      </c>
      <c r="AK1020" s="3" t="s">
        <v>1405</v>
      </c>
      <c r="AL1020" s="3" t="s">
        <v>1405</v>
      </c>
      <c r="AM1020" s="3" t="s">
        <v>1405</v>
      </c>
      <c r="AN1020" s="3" t="s">
        <v>1405</v>
      </c>
      <c r="AO1020" s="3" t="s">
        <v>1405</v>
      </c>
      <c r="AP1020" s="3" t="s">
        <v>1405</v>
      </c>
      <c r="AQ1020" s="3" t="s">
        <v>1405</v>
      </c>
      <c r="AR1020" s="3" t="s">
        <v>1405</v>
      </c>
      <c r="AS1020" s="3" t="s">
        <v>1405</v>
      </c>
      <c r="AT1020" s="3" t="s">
        <v>1405</v>
      </c>
      <c r="AU1020" s="3" t="s">
        <v>1405</v>
      </c>
      <c r="AV1020" s="3" t="s">
        <v>1405</v>
      </c>
      <c r="AW1020" s="3" t="s">
        <v>1405</v>
      </c>
      <c r="AX1020" s="3" t="s">
        <v>1405</v>
      </c>
      <c r="AY1020" s="3" t="s">
        <v>1405</v>
      </c>
      <c r="AZ1020" s="3" t="s">
        <v>1405</v>
      </c>
      <c r="BA1020" s="3" t="s">
        <v>1405</v>
      </c>
      <c r="BB1020" s="3" t="s">
        <v>1405</v>
      </c>
      <c r="BC1020" s="3" t="s">
        <v>1405</v>
      </c>
      <c r="BD1020" s="3" t="s">
        <v>1405</v>
      </c>
      <c r="BE1020" s="3" t="s">
        <v>1405</v>
      </c>
      <c r="BF1020" s="3" t="s">
        <v>1405</v>
      </c>
      <c r="BG1020" s="3" t="s">
        <v>1405</v>
      </c>
      <c r="BH1020" s="3" t="s">
        <v>1405</v>
      </c>
      <c r="BI1020" s="3" t="s">
        <v>1405</v>
      </c>
      <c r="BJ1020" s="3" t="s">
        <v>1405</v>
      </c>
      <c r="BK1020" s="3" t="s">
        <v>1405</v>
      </c>
      <c r="BL1020" s="3" t="s">
        <v>1405</v>
      </c>
      <c r="BM1020" s="3" t="s">
        <v>1405</v>
      </c>
      <c r="BN1020" s="3" t="s">
        <v>1405</v>
      </c>
      <c r="BO1020" s="3" t="s">
        <v>1405</v>
      </c>
      <c r="BP1020" s="3" t="s">
        <v>1405</v>
      </c>
      <c r="BQ1020" s="3" t="s">
        <v>1405</v>
      </c>
      <c r="BR1020" s="3" t="s">
        <v>1405</v>
      </c>
      <c r="BS1020" s="3" t="s">
        <v>1405</v>
      </c>
      <c r="BT1020" s="3" t="s">
        <v>1405</v>
      </c>
      <c r="BU1020" s="3" t="str">
        <f t="shared" si="252"/>
        <v>89. PRODUCE THE CHEMICAL</v>
      </c>
      <c r="BV1020" s="3" t="str">
        <f t="shared" si="252"/>
        <v>90. IMPORT THE CHEMICAL</v>
      </c>
      <c r="BW1020" s="3" t="str">
        <f t="shared" si="251"/>
        <v/>
      </c>
      <c r="BX1020" s="3" t="str">
        <f t="shared" si="251"/>
        <v>92. SALE OR DISTRIBUTION OF THE CHEMICAL</v>
      </c>
      <c r="BY1020" s="3" t="str">
        <f t="shared" si="251"/>
        <v/>
      </c>
      <c r="BZ1020" s="3" t="str">
        <f t="shared" si="251"/>
        <v/>
      </c>
      <c r="CA1020" s="3" t="str">
        <f t="shared" si="251"/>
        <v/>
      </c>
      <c r="CB1020" s="3" t="str">
        <f t="shared" si="251"/>
        <v/>
      </c>
      <c r="CC1020" s="3" t="str">
        <f t="shared" si="251"/>
        <v/>
      </c>
      <c r="CD1020" s="3" t="str">
        <f t="shared" si="251"/>
        <v/>
      </c>
      <c r="CE1020" s="3" t="str">
        <f t="shared" si="251"/>
        <v/>
      </c>
      <c r="CF1020" s="3" t="str">
        <f t="shared" si="251"/>
        <v/>
      </c>
      <c r="CG1020" s="3" t="str">
        <f t="shared" si="251"/>
        <v/>
      </c>
      <c r="CH1020" s="3" t="str">
        <f t="shared" si="251"/>
        <v/>
      </c>
      <c r="CI1020" s="3" t="str">
        <f t="shared" si="251"/>
        <v/>
      </c>
      <c r="CJ1020" s="3" t="str">
        <f t="shared" si="251"/>
        <v/>
      </c>
      <c r="CK1020" s="3" t="str">
        <f t="shared" si="248"/>
        <v/>
      </c>
      <c r="CL1020" s="3" t="str">
        <f t="shared" si="248"/>
        <v/>
      </c>
      <c r="CM1020" s="3" t="str">
        <f t="shared" si="247"/>
        <v/>
      </c>
      <c r="CN1020" s="3" t="str">
        <f t="shared" si="247"/>
        <v/>
      </c>
      <c r="CO1020" s="3" t="str">
        <f t="shared" si="247"/>
        <v/>
      </c>
      <c r="CP1020" s="3" t="str">
        <f t="shared" si="247"/>
        <v/>
      </c>
      <c r="CQ1020" s="3" t="str">
        <f t="shared" si="247"/>
        <v/>
      </c>
      <c r="CR1020" s="3" t="str">
        <f t="shared" si="247"/>
        <v/>
      </c>
      <c r="CS1020" s="3" t="str">
        <f t="shared" si="247"/>
        <v/>
      </c>
      <c r="CT1020" s="3" t="str">
        <f t="shared" si="247"/>
        <v/>
      </c>
      <c r="CU1020" s="3" t="str">
        <f t="shared" si="247"/>
        <v/>
      </c>
      <c r="CV1020" s="3" t="str">
        <f t="shared" si="247"/>
        <v/>
      </c>
      <c r="CW1020" s="3" t="str">
        <f t="shared" si="250"/>
        <v/>
      </c>
      <c r="CX1020" s="3" t="str">
        <f t="shared" si="250"/>
        <v/>
      </c>
      <c r="CY1020" s="3" t="str">
        <f t="shared" si="250"/>
        <v/>
      </c>
      <c r="CZ1020" s="3" t="str">
        <f t="shared" si="246"/>
        <v/>
      </c>
      <c r="DA1020" s="3" t="str">
        <f t="shared" si="246"/>
        <v/>
      </c>
      <c r="DB1020" s="3" t="str">
        <f t="shared" si="246"/>
        <v/>
      </c>
      <c r="DC1020" s="3" t="str">
        <f t="shared" si="246"/>
        <v/>
      </c>
      <c r="DD1020" s="3" t="str">
        <f t="shared" si="246"/>
        <v/>
      </c>
      <c r="DE1020" s="3" t="str">
        <f t="shared" si="243"/>
        <v/>
      </c>
      <c r="DF1020" s="3" t="str">
        <f t="shared" si="243"/>
        <v/>
      </c>
      <c r="DG1020" s="3" t="str">
        <f t="shared" si="243"/>
        <v/>
      </c>
      <c r="DH1020" s="3" t="str">
        <f t="shared" si="243"/>
        <v/>
      </c>
      <c r="DI1020" s="3" t="str">
        <f t="shared" si="243"/>
        <v/>
      </c>
      <c r="DJ1020" s="3" t="str">
        <f t="shared" si="243"/>
        <v/>
      </c>
      <c r="DK1020" s="3" t="str">
        <f t="shared" si="243"/>
        <v/>
      </c>
      <c r="DL1020" s="3" t="str">
        <f t="shared" si="253"/>
        <v/>
      </c>
      <c r="DM1020" s="3" t="str">
        <f t="shared" si="253"/>
        <v/>
      </c>
      <c r="DN1020" s="3" t="str">
        <f t="shared" si="253"/>
        <v/>
      </c>
      <c r="DO1020" s="3" t="str">
        <f t="shared" si="253"/>
        <v/>
      </c>
      <c r="DP1020" s="3" t="str">
        <f t="shared" si="253"/>
        <v/>
      </c>
      <c r="DQ1020" s="3" t="str">
        <f t="shared" si="253"/>
        <v/>
      </c>
      <c r="DR1020" s="3" t="str">
        <f t="shared" si="253"/>
        <v/>
      </c>
      <c r="DS1020" s="3" t="str">
        <f t="shared" si="253"/>
        <v/>
      </c>
      <c r="DT1020" s="3" t="str">
        <f t="shared" si="249"/>
        <v/>
      </c>
      <c r="DU1020" s="3" t="str">
        <f t="shared" si="249"/>
        <v/>
      </c>
      <c r="DV1020" s="3" t="str">
        <f t="shared" si="249"/>
        <v/>
      </c>
    </row>
    <row r="1021" spans="1:126" ht="60">
      <c r="A1021" t="s">
        <v>115</v>
      </c>
      <c r="B1021">
        <v>2021</v>
      </c>
      <c r="C1021" t="s">
        <v>114</v>
      </c>
      <c r="D1021">
        <v>106990</v>
      </c>
      <c r="E1021" s="31">
        <v>1321219820735</v>
      </c>
      <c r="F1021" t="s">
        <v>1247</v>
      </c>
      <c r="G1021">
        <v>325211</v>
      </c>
      <c r="H1021" t="s">
        <v>1248</v>
      </c>
      <c r="I1021" t="s">
        <v>1249</v>
      </c>
      <c r="J1021" t="s">
        <v>1250</v>
      </c>
      <c r="K1021" t="s">
        <v>1050</v>
      </c>
      <c r="L1021">
        <v>30721</v>
      </c>
      <c r="M1021" s="3" t="str">
        <f t="shared" si="239"/>
        <v>95. USED AS A REACTANT, 97. P102  RAW MATERIALS</v>
      </c>
      <c r="N1021" s="3" t="s">
        <v>66</v>
      </c>
      <c r="O1021" s="3" t="s">
        <v>1437</v>
      </c>
      <c r="P1021">
        <v>127</v>
      </c>
      <c r="Q1021">
        <v>102</v>
      </c>
      <c r="R1021">
        <v>229</v>
      </c>
      <c r="S1021" s="3" t="s">
        <v>1405</v>
      </c>
      <c r="T1021" s="3" t="s">
        <v>1405</v>
      </c>
      <c r="U1021" s="3" t="s">
        <v>1405</v>
      </c>
      <c r="V1021" s="3" t="s">
        <v>1405</v>
      </c>
      <c r="W1021" s="3" t="s">
        <v>1405</v>
      </c>
      <c r="X1021" s="3" t="s">
        <v>1405</v>
      </c>
      <c r="Y1021" s="3" t="s">
        <v>1407</v>
      </c>
      <c r="Z1021" s="3" t="s">
        <v>1405</v>
      </c>
      <c r="AA1021" s="3" t="s">
        <v>1407</v>
      </c>
      <c r="AB1021" s="3" t="s">
        <v>1405</v>
      </c>
      <c r="AC1021" s="3" t="s">
        <v>1405</v>
      </c>
      <c r="AD1021" s="3" t="s">
        <v>1405</v>
      </c>
      <c r="AE1021" s="3" t="s">
        <v>1405</v>
      </c>
      <c r="AF1021" s="3" t="s">
        <v>1405</v>
      </c>
      <c r="AG1021" s="3" t="s">
        <v>1405</v>
      </c>
      <c r="AH1021" s="3" t="s">
        <v>1405</v>
      </c>
      <c r="AI1021" s="3" t="s">
        <v>1405</v>
      </c>
      <c r="AJ1021" s="3" t="s">
        <v>1405</v>
      </c>
      <c r="AK1021" s="3" t="s">
        <v>1405</v>
      </c>
      <c r="AL1021" s="3" t="s">
        <v>1405</v>
      </c>
      <c r="AM1021" s="3" t="s">
        <v>1405</v>
      </c>
      <c r="AN1021" s="3" t="s">
        <v>1405</v>
      </c>
      <c r="AO1021" s="3" t="s">
        <v>1405</v>
      </c>
      <c r="AP1021" s="3" t="s">
        <v>1405</v>
      </c>
      <c r="AQ1021" s="3" t="s">
        <v>1405</v>
      </c>
      <c r="AR1021" s="3" t="s">
        <v>1405</v>
      </c>
      <c r="AS1021" s="3" t="s">
        <v>1405</v>
      </c>
      <c r="AT1021" s="3" t="s">
        <v>1405</v>
      </c>
      <c r="AU1021" s="3" t="s">
        <v>1405</v>
      </c>
      <c r="AV1021" s="3" t="s">
        <v>1405</v>
      </c>
      <c r="AW1021" s="3" t="s">
        <v>1405</v>
      </c>
      <c r="AX1021" s="3" t="s">
        <v>1405</v>
      </c>
      <c r="AY1021" s="3" t="s">
        <v>1405</v>
      </c>
      <c r="AZ1021" s="3" t="s">
        <v>1405</v>
      </c>
      <c r="BA1021" s="3" t="s">
        <v>1405</v>
      </c>
      <c r="BB1021" s="3" t="s">
        <v>1405</v>
      </c>
      <c r="BC1021" s="3" t="s">
        <v>1405</v>
      </c>
      <c r="BD1021" s="3" t="s">
        <v>1405</v>
      </c>
      <c r="BE1021" s="3" t="s">
        <v>1405</v>
      </c>
      <c r="BF1021" s="3" t="s">
        <v>1405</v>
      </c>
      <c r="BG1021" s="3" t="s">
        <v>1405</v>
      </c>
      <c r="BH1021" s="3" t="s">
        <v>1405</v>
      </c>
      <c r="BI1021" s="3" t="s">
        <v>1405</v>
      </c>
      <c r="BJ1021" s="3" t="s">
        <v>1405</v>
      </c>
      <c r="BK1021" s="3" t="s">
        <v>1405</v>
      </c>
      <c r="BL1021" s="3" t="s">
        <v>1405</v>
      </c>
      <c r="BM1021" s="3" t="s">
        <v>1405</v>
      </c>
      <c r="BN1021" s="3" t="s">
        <v>1405</v>
      </c>
      <c r="BO1021" s="3" t="s">
        <v>1405</v>
      </c>
      <c r="BP1021" s="3" t="s">
        <v>1405</v>
      </c>
      <c r="BQ1021" s="3" t="s">
        <v>1405</v>
      </c>
      <c r="BR1021" s="3" t="s">
        <v>1405</v>
      </c>
      <c r="BS1021" s="3" t="s">
        <v>1405</v>
      </c>
      <c r="BT1021" s="3" t="s">
        <v>1405</v>
      </c>
      <c r="BU1021" s="3" t="str">
        <f t="shared" si="252"/>
        <v/>
      </c>
      <c r="BV1021" s="3" t="str">
        <f t="shared" si="252"/>
        <v/>
      </c>
      <c r="BW1021" s="3" t="str">
        <f t="shared" si="251"/>
        <v/>
      </c>
      <c r="BX1021" s="3" t="str">
        <f t="shared" si="251"/>
        <v/>
      </c>
      <c r="BY1021" s="3" t="str">
        <f t="shared" si="251"/>
        <v/>
      </c>
      <c r="BZ1021" s="3" t="str">
        <f t="shared" si="251"/>
        <v/>
      </c>
      <c r="CA1021" s="3" t="str">
        <f t="shared" si="251"/>
        <v>95. USED AS A REACTANT</v>
      </c>
      <c r="CB1021" s="3" t="str">
        <f t="shared" si="251"/>
        <v/>
      </c>
      <c r="CC1021" s="3" t="str">
        <f t="shared" si="251"/>
        <v>97. P102  RAW MATERIALS</v>
      </c>
      <c r="CD1021" s="3" t="str">
        <f t="shared" si="251"/>
        <v/>
      </c>
      <c r="CE1021" s="3" t="str">
        <f t="shared" si="251"/>
        <v/>
      </c>
      <c r="CF1021" s="3" t="str">
        <f t="shared" si="251"/>
        <v/>
      </c>
      <c r="CG1021" s="3" t="str">
        <f t="shared" si="251"/>
        <v/>
      </c>
      <c r="CH1021" s="3" t="str">
        <f t="shared" si="251"/>
        <v/>
      </c>
      <c r="CI1021" s="3" t="str">
        <f t="shared" si="251"/>
        <v/>
      </c>
      <c r="CJ1021" s="3" t="str">
        <f t="shared" si="251"/>
        <v/>
      </c>
      <c r="CK1021" s="3" t="str">
        <f t="shared" si="248"/>
        <v/>
      </c>
      <c r="CL1021" s="3" t="str">
        <f t="shared" si="248"/>
        <v/>
      </c>
      <c r="CM1021" s="3" t="str">
        <f t="shared" si="247"/>
        <v/>
      </c>
      <c r="CN1021" s="3" t="str">
        <f t="shared" si="247"/>
        <v/>
      </c>
      <c r="CO1021" s="3" t="str">
        <f t="shared" si="247"/>
        <v/>
      </c>
      <c r="CP1021" s="3" t="str">
        <f t="shared" si="247"/>
        <v/>
      </c>
      <c r="CQ1021" s="3" t="str">
        <f t="shared" si="247"/>
        <v/>
      </c>
      <c r="CR1021" s="3" t="str">
        <f t="shared" si="247"/>
        <v/>
      </c>
      <c r="CS1021" s="3" t="str">
        <f t="shared" si="247"/>
        <v/>
      </c>
      <c r="CT1021" s="3" t="str">
        <f t="shared" si="247"/>
        <v/>
      </c>
      <c r="CU1021" s="3" t="str">
        <f t="shared" si="247"/>
        <v/>
      </c>
      <c r="CV1021" s="3" t="str">
        <f t="shared" si="247"/>
        <v/>
      </c>
      <c r="CW1021" s="3" t="str">
        <f t="shared" si="250"/>
        <v/>
      </c>
      <c r="CX1021" s="3" t="str">
        <f t="shared" si="250"/>
        <v/>
      </c>
      <c r="CY1021" s="3" t="str">
        <f t="shared" si="250"/>
        <v/>
      </c>
      <c r="CZ1021" s="3" t="str">
        <f t="shared" si="246"/>
        <v/>
      </c>
      <c r="DA1021" s="3" t="str">
        <f t="shared" si="246"/>
        <v/>
      </c>
      <c r="DB1021" s="3" t="str">
        <f t="shared" si="246"/>
        <v/>
      </c>
      <c r="DC1021" s="3" t="str">
        <f t="shared" si="246"/>
        <v/>
      </c>
      <c r="DD1021" s="3" t="str">
        <f t="shared" si="246"/>
        <v/>
      </c>
      <c r="DE1021" s="3" t="str">
        <f t="shared" si="243"/>
        <v/>
      </c>
      <c r="DF1021" s="3" t="str">
        <f t="shared" si="243"/>
        <v/>
      </c>
      <c r="DG1021" s="3" t="str">
        <f t="shared" si="243"/>
        <v/>
      </c>
      <c r="DH1021" s="3" t="str">
        <f t="shared" si="243"/>
        <v/>
      </c>
      <c r="DI1021" s="3" t="str">
        <f t="shared" si="243"/>
        <v/>
      </c>
      <c r="DJ1021" s="3" t="str">
        <f t="shared" si="243"/>
        <v/>
      </c>
      <c r="DK1021" s="3" t="str">
        <f t="shared" si="243"/>
        <v/>
      </c>
      <c r="DL1021" s="3" t="str">
        <f t="shared" si="253"/>
        <v/>
      </c>
      <c r="DM1021" s="3" t="str">
        <f t="shared" si="253"/>
        <v/>
      </c>
      <c r="DN1021" s="3" t="str">
        <f t="shared" si="253"/>
        <v/>
      </c>
      <c r="DO1021" s="3" t="str">
        <f t="shared" si="253"/>
        <v/>
      </c>
      <c r="DP1021" s="3" t="str">
        <f t="shared" si="253"/>
        <v/>
      </c>
      <c r="DQ1021" s="3" t="str">
        <f t="shared" si="253"/>
        <v/>
      </c>
      <c r="DR1021" s="3" t="str">
        <f t="shared" si="253"/>
        <v/>
      </c>
      <c r="DS1021" s="3" t="str">
        <f t="shared" si="253"/>
        <v/>
      </c>
      <c r="DT1021" s="3" t="str">
        <f t="shared" si="249"/>
        <v/>
      </c>
      <c r="DU1021" s="3" t="str">
        <f t="shared" si="249"/>
        <v/>
      </c>
      <c r="DV1021" s="3" t="str">
        <f t="shared" si="249"/>
        <v/>
      </c>
    </row>
    <row r="1022" spans="1:126" ht="30">
      <c r="A1022" t="s">
        <v>115</v>
      </c>
      <c r="B1022">
        <v>2016</v>
      </c>
      <c r="C1022" t="s">
        <v>114</v>
      </c>
      <c r="D1022">
        <v>106990</v>
      </c>
      <c r="E1022" s="31">
        <v>1316215366523</v>
      </c>
      <c r="F1022" t="s">
        <v>1252</v>
      </c>
      <c r="G1022">
        <v>325211</v>
      </c>
      <c r="H1022" t="s">
        <v>1253</v>
      </c>
      <c r="I1022" t="s">
        <v>1254</v>
      </c>
      <c r="J1022" t="s">
        <v>659</v>
      </c>
      <c r="K1022" t="s">
        <v>660</v>
      </c>
      <c r="L1022">
        <v>48667</v>
      </c>
      <c r="M1022" s="3" t="str">
        <f t="shared" si="239"/>
        <v>95. USED AS A REACTANT</v>
      </c>
      <c r="N1022" s="3" t="s">
        <v>66</v>
      </c>
      <c r="O1022" s="3" t="s">
        <v>1444</v>
      </c>
      <c r="P1022">
        <v>760</v>
      </c>
      <c r="Q1022">
        <v>15</v>
      </c>
      <c r="R1022">
        <v>775</v>
      </c>
      <c r="S1022" s="3" t="s">
        <v>1405</v>
      </c>
      <c r="T1022" s="3" t="s">
        <v>1405</v>
      </c>
      <c r="U1022" s="3" t="s">
        <v>1405</v>
      </c>
      <c r="V1022" s="3" t="s">
        <v>1405</v>
      </c>
      <c r="W1022" s="3" t="s">
        <v>1405</v>
      </c>
      <c r="X1022" s="3" t="s">
        <v>1405</v>
      </c>
      <c r="Y1022" s="3" t="s">
        <v>1407</v>
      </c>
      <c r="AE1022" s="3" t="s">
        <v>1405</v>
      </c>
      <c r="AR1022" s="3" t="s">
        <v>1405</v>
      </c>
      <c r="AS1022" s="3" t="s">
        <v>1405</v>
      </c>
      <c r="AT1022" s="3" t="s">
        <v>1405</v>
      </c>
      <c r="AV1022" s="3" t="s">
        <v>1405</v>
      </c>
      <c r="BD1022" s="3" t="s">
        <v>1405</v>
      </c>
      <c r="BK1022" s="3" t="s">
        <v>1405</v>
      </c>
      <c r="BU1022" s="3" t="str">
        <f t="shared" si="252"/>
        <v/>
      </c>
      <c r="BV1022" s="3" t="str">
        <f t="shared" si="252"/>
        <v/>
      </c>
      <c r="BW1022" s="3" t="str">
        <f t="shared" si="251"/>
        <v/>
      </c>
      <c r="BX1022" s="3" t="str">
        <f t="shared" si="251"/>
        <v/>
      </c>
      <c r="BY1022" s="3" t="str">
        <f t="shared" si="251"/>
        <v/>
      </c>
      <c r="BZ1022" s="3" t="str">
        <f t="shared" si="251"/>
        <v/>
      </c>
      <c r="CA1022" s="3" t="str">
        <f t="shared" si="251"/>
        <v>95. USED AS A REACTANT</v>
      </c>
      <c r="CB1022" s="3" t="str">
        <f t="shared" si="251"/>
        <v/>
      </c>
      <c r="CC1022" s="3" t="str">
        <f t="shared" si="251"/>
        <v/>
      </c>
      <c r="CD1022" s="3" t="str">
        <f t="shared" si="251"/>
        <v/>
      </c>
      <c r="CE1022" s="3" t="str">
        <f t="shared" si="251"/>
        <v/>
      </c>
      <c r="CF1022" s="3" t="str">
        <f t="shared" si="251"/>
        <v/>
      </c>
      <c r="CG1022" s="3" t="str">
        <f t="shared" si="251"/>
        <v/>
      </c>
      <c r="CH1022" s="3" t="str">
        <f t="shared" si="251"/>
        <v/>
      </c>
      <c r="CI1022" s="3" t="str">
        <f t="shared" si="251"/>
        <v/>
      </c>
      <c r="CJ1022" s="3" t="str">
        <f t="shared" si="251"/>
        <v/>
      </c>
      <c r="CK1022" s="3" t="str">
        <f t="shared" si="248"/>
        <v/>
      </c>
      <c r="CL1022" s="3" t="str">
        <f t="shared" si="248"/>
        <v/>
      </c>
      <c r="CM1022" s="3" t="str">
        <f t="shared" si="247"/>
        <v/>
      </c>
      <c r="CN1022" s="3" t="str">
        <f t="shared" si="247"/>
        <v/>
      </c>
      <c r="CO1022" s="3" t="str">
        <f t="shared" si="247"/>
        <v/>
      </c>
      <c r="CP1022" s="3" t="str">
        <f t="shared" si="247"/>
        <v/>
      </c>
      <c r="CQ1022" s="3" t="str">
        <f t="shared" si="247"/>
        <v/>
      </c>
      <c r="CR1022" s="3" t="str">
        <f t="shared" si="247"/>
        <v/>
      </c>
      <c r="CS1022" s="3" t="str">
        <f t="shared" si="247"/>
        <v/>
      </c>
      <c r="CT1022" s="3" t="str">
        <f t="shared" si="247"/>
        <v/>
      </c>
      <c r="CU1022" s="3" t="str">
        <f t="shared" si="247"/>
        <v/>
      </c>
      <c r="CV1022" s="3" t="str">
        <f t="shared" si="247"/>
        <v/>
      </c>
      <c r="CW1022" s="3" t="str">
        <f t="shared" si="250"/>
        <v/>
      </c>
      <c r="CX1022" s="3" t="str">
        <f t="shared" si="250"/>
        <v/>
      </c>
      <c r="CY1022" s="3" t="str">
        <f t="shared" si="250"/>
        <v/>
      </c>
      <c r="CZ1022" s="3" t="str">
        <f t="shared" si="246"/>
        <v/>
      </c>
      <c r="DA1022" s="3" t="str">
        <f t="shared" si="246"/>
        <v/>
      </c>
      <c r="DB1022" s="3" t="str">
        <f t="shared" si="246"/>
        <v/>
      </c>
      <c r="DC1022" s="3" t="str">
        <f t="shared" si="246"/>
        <v/>
      </c>
      <c r="DD1022" s="3" t="str">
        <f t="shared" si="246"/>
        <v/>
      </c>
      <c r="DE1022" s="3" t="str">
        <f t="shared" si="243"/>
        <v/>
      </c>
      <c r="DF1022" s="3" t="str">
        <f t="shared" si="243"/>
        <v/>
      </c>
      <c r="DG1022" s="3" t="str">
        <f t="shared" si="243"/>
        <v/>
      </c>
      <c r="DH1022" s="3" t="str">
        <f t="shared" si="243"/>
        <v/>
      </c>
      <c r="DI1022" s="3" t="str">
        <f t="shared" si="243"/>
        <v/>
      </c>
      <c r="DJ1022" s="3" t="str">
        <f t="shared" si="243"/>
        <v/>
      </c>
      <c r="DK1022" s="3" t="str">
        <f t="shared" si="243"/>
        <v/>
      </c>
      <c r="DL1022" s="3" t="str">
        <f t="shared" si="253"/>
        <v/>
      </c>
      <c r="DM1022" s="3" t="str">
        <f t="shared" si="253"/>
        <v/>
      </c>
      <c r="DN1022" s="3" t="str">
        <f t="shared" si="253"/>
        <v/>
      </c>
      <c r="DO1022" s="3" t="str">
        <f t="shared" si="253"/>
        <v/>
      </c>
      <c r="DP1022" s="3" t="str">
        <f t="shared" si="253"/>
        <v/>
      </c>
      <c r="DQ1022" s="3" t="str">
        <f t="shared" si="253"/>
        <v/>
      </c>
      <c r="DR1022" s="3" t="str">
        <f t="shared" si="253"/>
        <v/>
      </c>
      <c r="DS1022" s="3" t="str">
        <f t="shared" si="253"/>
        <v/>
      </c>
      <c r="DT1022" s="3" t="str">
        <f t="shared" si="249"/>
        <v/>
      </c>
      <c r="DU1022" s="3" t="str">
        <f t="shared" si="249"/>
        <v/>
      </c>
      <c r="DV1022" s="3" t="str">
        <f t="shared" si="249"/>
        <v/>
      </c>
    </row>
    <row r="1023" spans="1:126" ht="30">
      <c r="A1023" t="s">
        <v>115</v>
      </c>
      <c r="B1023">
        <v>2017</v>
      </c>
      <c r="C1023" t="s">
        <v>114</v>
      </c>
      <c r="D1023">
        <v>106990</v>
      </c>
      <c r="E1023" s="31">
        <v>1317216161303</v>
      </c>
      <c r="F1023" t="s">
        <v>1252</v>
      </c>
      <c r="G1023">
        <v>325211</v>
      </c>
      <c r="H1023" t="s">
        <v>1253</v>
      </c>
      <c r="I1023" t="s">
        <v>1254</v>
      </c>
      <c r="J1023" t="s">
        <v>659</v>
      </c>
      <c r="K1023" t="s">
        <v>660</v>
      </c>
      <c r="L1023">
        <v>48667</v>
      </c>
      <c r="M1023" s="3" t="str">
        <f t="shared" si="239"/>
        <v>95. USED AS A REACTANT</v>
      </c>
      <c r="N1023" s="3" t="s">
        <v>66</v>
      </c>
      <c r="O1023" s="3" t="s">
        <v>1444</v>
      </c>
      <c r="P1023">
        <v>1500</v>
      </c>
      <c r="Q1023">
        <v>16</v>
      </c>
      <c r="R1023">
        <v>1516</v>
      </c>
      <c r="S1023" s="3" t="s">
        <v>1405</v>
      </c>
      <c r="T1023" s="3" t="s">
        <v>1405</v>
      </c>
      <c r="U1023" s="3" t="s">
        <v>1405</v>
      </c>
      <c r="V1023" s="3" t="s">
        <v>1405</v>
      </c>
      <c r="W1023" s="3" t="s">
        <v>1405</v>
      </c>
      <c r="X1023" s="3" t="s">
        <v>1405</v>
      </c>
      <c r="Y1023" s="3" t="s">
        <v>1407</v>
      </c>
      <c r="AE1023" s="3" t="s">
        <v>1405</v>
      </c>
      <c r="AR1023" s="3" t="s">
        <v>1405</v>
      </c>
      <c r="AS1023" s="3" t="s">
        <v>1405</v>
      </c>
      <c r="AT1023" s="3" t="s">
        <v>1405</v>
      </c>
      <c r="AV1023" s="3" t="s">
        <v>1405</v>
      </c>
      <c r="BD1023" s="3" t="s">
        <v>1405</v>
      </c>
      <c r="BK1023" s="3" t="s">
        <v>1405</v>
      </c>
      <c r="BU1023" s="3" t="str">
        <f t="shared" si="252"/>
        <v/>
      </c>
      <c r="BV1023" s="3" t="str">
        <f t="shared" si="252"/>
        <v/>
      </c>
      <c r="BW1023" s="3" t="str">
        <f t="shared" si="251"/>
        <v/>
      </c>
      <c r="BX1023" s="3" t="str">
        <f t="shared" si="251"/>
        <v/>
      </c>
      <c r="BY1023" s="3" t="str">
        <f t="shared" si="251"/>
        <v/>
      </c>
      <c r="BZ1023" s="3" t="str">
        <f t="shared" si="251"/>
        <v/>
      </c>
      <c r="CA1023" s="3" t="str">
        <f t="shared" si="251"/>
        <v>95. USED AS A REACTANT</v>
      </c>
      <c r="CB1023" s="3" t="str">
        <f t="shared" si="251"/>
        <v/>
      </c>
      <c r="CC1023" s="3" t="str">
        <f t="shared" si="251"/>
        <v/>
      </c>
      <c r="CD1023" s="3" t="str">
        <f t="shared" si="251"/>
        <v/>
      </c>
      <c r="CE1023" s="3" t="str">
        <f t="shared" si="251"/>
        <v/>
      </c>
      <c r="CF1023" s="3" t="str">
        <f t="shared" si="251"/>
        <v/>
      </c>
      <c r="CG1023" s="3" t="str">
        <f t="shared" si="251"/>
        <v/>
      </c>
      <c r="CH1023" s="3" t="str">
        <f t="shared" si="251"/>
        <v/>
      </c>
      <c r="CI1023" s="3" t="str">
        <f t="shared" si="251"/>
        <v/>
      </c>
      <c r="CJ1023" s="3" t="str">
        <f t="shared" si="251"/>
        <v/>
      </c>
      <c r="CK1023" s="3" t="str">
        <f t="shared" si="248"/>
        <v/>
      </c>
      <c r="CL1023" s="3" t="str">
        <f t="shared" si="248"/>
        <v/>
      </c>
      <c r="CM1023" s="3" t="str">
        <f t="shared" si="247"/>
        <v/>
      </c>
      <c r="CN1023" s="3" t="str">
        <f t="shared" si="247"/>
        <v/>
      </c>
      <c r="CO1023" s="3" t="str">
        <f t="shared" si="247"/>
        <v/>
      </c>
      <c r="CP1023" s="3" t="str">
        <f t="shared" si="247"/>
        <v/>
      </c>
      <c r="CQ1023" s="3" t="str">
        <f t="shared" si="247"/>
        <v/>
      </c>
      <c r="CR1023" s="3" t="str">
        <f t="shared" si="247"/>
        <v/>
      </c>
      <c r="CS1023" s="3" t="str">
        <f t="shared" si="247"/>
        <v/>
      </c>
      <c r="CT1023" s="3" t="str">
        <f t="shared" si="247"/>
        <v/>
      </c>
      <c r="CU1023" s="3" t="str">
        <f t="shared" si="247"/>
        <v/>
      </c>
      <c r="CV1023" s="3" t="str">
        <f t="shared" si="247"/>
        <v/>
      </c>
      <c r="CW1023" s="3" t="str">
        <f t="shared" si="250"/>
        <v/>
      </c>
      <c r="CX1023" s="3" t="str">
        <f t="shared" si="250"/>
        <v/>
      </c>
      <c r="CY1023" s="3" t="str">
        <f t="shared" si="250"/>
        <v/>
      </c>
      <c r="CZ1023" s="3" t="str">
        <f t="shared" si="246"/>
        <v/>
      </c>
      <c r="DA1023" s="3" t="str">
        <f t="shared" si="246"/>
        <v/>
      </c>
      <c r="DB1023" s="3" t="str">
        <f t="shared" si="246"/>
        <v/>
      </c>
      <c r="DC1023" s="3" t="str">
        <f t="shared" si="246"/>
        <v/>
      </c>
      <c r="DD1023" s="3" t="str">
        <f t="shared" si="246"/>
        <v/>
      </c>
      <c r="DE1023" s="3" t="str">
        <f t="shared" si="243"/>
        <v/>
      </c>
      <c r="DF1023" s="3" t="str">
        <f t="shared" si="243"/>
        <v/>
      </c>
      <c r="DG1023" s="3" t="str">
        <f t="shared" si="243"/>
        <v/>
      </c>
      <c r="DH1023" s="3" t="str">
        <f t="shared" si="243"/>
        <v/>
      </c>
      <c r="DI1023" s="3" t="str">
        <f t="shared" si="243"/>
        <v/>
      </c>
      <c r="DJ1023" s="3" t="str">
        <f t="shared" si="243"/>
        <v/>
      </c>
      <c r="DK1023" s="3" t="str">
        <f t="shared" si="243"/>
        <v/>
      </c>
      <c r="DL1023" s="3" t="str">
        <f t="shared" si="253"/>
        <v/>
      </c>
      <c r="DM1023" s="3" t="str">
        <f t="shared" si="253"/>
        <v/>
      </c>
      <c r="DN1023" s="3" t="str">
        <f t="shared" si="253"/>
        <v/>
      </c>
      <c r="DO1023" s="3" t="str">
        <f t="shared" si="253"/>
        <v/>
      </c>
      <c r="DP1023" s="3" t="str">
        <f t="shared" si="253"/>
        <v/>
      </c>
      <c r="DQ1023" s="3" t="str">
        <f t="shared" si="253"/>
        <v/>
      </c>
      <c r="DR1023" s="3" t="str">
        <f t="shared" si="253"/>
        <v/>
      </c>
      <c r="DS1023" s="3" t="str">
        <f t="shared" si="253"/>
        <v/>
      </c>
      <c r="DT1023" s="3" t="str">
        <f t="shared" si="249"/>
        <v/>
      </c>
      <c r="DU1023" s="3" t="str">
        <f t="shared" si="249"/>
        <v/>
      </c>
      <c r="DV1023" s="3" t="str">
        <f t="shared" si="249"/>
        <v/>
      </c>
    </row>
    <row r="1024" spans="1:126" ht="60">
      <c r="A1024" t="s">
        <v>115</v>
      </c>
      <c r="B1024">
        <v>2018</v>
      </c>
      <c r="C1024" t="s">
        <v>114</v>
      </c>
      <c r="D1024">
        <v>106990</v>
      </c>
      <c r="E1024" s="31">
        <v>1318217447592</v>
      </c>
      <c r="F1024" t="s">
        <v>1252</v>
      </c>
      <c r="G1024">
        <v>325211</v>
      </c>
      <c r="H1024" t="s">
        <v>1253</v>
      </c>
      <c r="I1024" t="s">
        <v>1254</v>
      </c>
      <c r="J1024" t="s">
        <v>659</v>
      </c>
      <c r="K1024" t="s">
        <v>660</v>
      </c>
      <c r="L1024">
        <v>48667</v>
      </c>
      <c r="M1024" s="3" t="str">
        <f t="shared" si="239"/>
        <v>95. USED AS A REACTANT, 97. P102  RAW MATERIALS</v>
      </c>
      <c r="N1024" s="3" t="s">
        <v>66</v>
      </c>
      <c r="O1024" s="3" t="s">
        <v>1444</v>
      </c>
      <c r="P1024">
        <v>670</v>
      </c>
      <c r="Q1024">
        <v>15</v>
      </c>
      <c r="R1024">
        <v>685</v>
      </c>
      <c r="S1024" s="3" t="s">
        <v>1405</v>
      </c>
      <c r="T1024" s="3" t="s">
        <v>1405</v>
      </c>
      <c r="U1024" s="3" t="s">
        <v>1405</v>
      </c>
      <c r="V1024" s="3" t="s">
        <v>1405</v>
      </c>
      <c r="W1024" s="3" t="s">
        <v>1405</v>
      </c>
      <c r="X1024" s="3" t="s">
        <v>1405</v>
      </c>
      <c r="Y1024" s="3" t="s">
        <v>1407</v>
      </c>
      <c r="Z1024" s="3" t="s">
        <v>1405</v>
      </c>
      <c r="AA1024" s="3" t="s">
        <v>1407</v>
      </c>
      <c r="AB1024" s="3" t="s">
        <v>1405</v>
      </c>
      <c r="AC1024" s="3" t="s">
        <v>1405</v>
      </c>
      <c r="AD1024" s="3" t="s">
        <v>1405</v>
      </c>
      <c r="AE1024" s="3" t="s">
        <v>1405</v>
      </c>
      <c r="AF1024" s="3" t="s">
        <v>1405</v>
      </c>
      <c r="AG1024" s="3" t="s">
        <v>1405</v>
      </c>
      <c r="AH1024" s="3" t="s">
        <v>1405</v>
      </c>
      <c r="AI1024" s="3" t="s">
        <v>1405</v>
      </c>
      <c r="AJ1024" s="3" t="s">
        <v>1405</v>
      </c>
      <c r="AK1024" s="3" t="s">
        <v>1405</v>
      </c>
      <c r="AL1024" s="3" t="s">
        <v>1405</v>
      </c>
      <c r="AM1024" s="3" t="s">
        <v>1405</v>
      </c>
      <c r="AN1024" s="3" t="s">
        <v>1405</v>
      </c>
      <c r="AO1024" s="3" t="s">
        <v>1405</v>
      </c>
      <c r="AP1024" s="3" t="s">
        <v>1405</v>
      </c>
      <c r="AQ1024" s="3" t="s">
        <v>1405</v>
      </c>
      <c r="AR1024" s="3" t="s">
        <v>1405</v>
      </c>
      <c r="AS1024" s="3" t="s">
        <v>1405</v>
      </c>
      <c r="AT1024" s="3" t="s">
        <v>1405</v>
      </c>
      <c r="AU1024" s="3" t="s">
        <v>1405</v>
      </c>
      <c r="AV1024" s="3" t="s">
        <v>1405</v>
      </c>
      <c r="AW1024" s="3" t="s">
        <v>1405</v>
      </c>
      <c r="AX1024" s="3" t="s">
        <v>1405</v>
      </c>
      <c r="AY1024" s="3" t="s">
        <v>1405</v>
      </c>
      <c r="AZ1024" s="3" t="s">
        <v>1405</v>
      </c>
      <c r="BA1024" s="3" t="s">
        <v>1405</v>
      </c>
      <c r="BB1024" s="3" t="s">
        <v>1405</v>
      </c>
      <c r="BC1024" s="3" t="s">
        <v>1405</v>
      </c>
      <c r="BD1024" s="3" t="s">
        <v>1405</v>
      </c>
      <c r="BE1024" s="3" t="s">
        <v>1405</v>
      </c>
      <c r="BF1024" s="3" t="s">
        <v>1405</v>
      </c>
      <c r="BG1024" s="3" t="s">
        <v>1405</v>
      </c>
      <c r="BH1024" s="3" t="s">
        <v>1405</v>
      </c>
      <c r="BI1024" s="3" t="s">
        <v>1405</v>
      </c>
      <c r="BJ1024" s="3" t="s">
        <v>1405</v>
      </c>
      <c r="BK1024" s="3" t="s">
        <v>1405</v>
      </c>
      <c r="BL1024" s="3" t="s">
        <v>1405</v>
      </c>
      <c r="BM1024" s="3" t="s">
        <v>1405</v>
      </c>
      <c r="BN1024" s="3" t="s">
        <v>1405</v>
      </c>
      <c r="BO1024" s="3" t="s">
        <v>1405</v>
      </c>
      <c r="BP1024" s="3" t="s">
        <v>1405</v>
      </c>
      <c r="BQ1024" s="3" t="s">
        <v>1405</v>
      </c>
      <c r="BR1024" s="3" t="s">
        <v>1405</v>
      </c>
      <c r="BS1024" s="3" t="s">
        <v>1405</v>
      </c>
      <c r="BT1024" s="3" t="s">
        <v>1405</v>
      </c>
      <c r="BU1024" s="3" t="str">
        <f t="shared" si="252"/>
        <v/>
      </c>
      <c r="BV1024" s="3" t="str">
        <f t="shared" si="252"/>
        <v/>
      </c>
      <c r="BW1024" s="3" t="str">
        <f t="shared" si="251"/>
        <v/>
      </c>
      <c r="BX1024" s="3" t="str">
        <f t="shared" si="251"/>
        <v/>
      </c>
      <c r="BY1024" s="3" t="str">
        <f t="shared" si="251"/>
        <v/>
      </c>
      <c r="BZ1024" s="3" t="str">
        <f t="shared" si="251"/>
        <v/>
      </c>
      <c r="CA1024" s="3" t="str">
        <f t="shared" si="251"/>
        <v>95. USED AS A REACTANT</v>
      </c>
      <c r="CB1024" s="3" t="str">
        <f t="shared" si="251"/>
        <v/>
      </c>
      <c r="CC1024" s="3" t="str">
        <f t="shared" si="251"/>
        <v>97. P102  RAW MATERIALS</v>
      </c>
      <c r="CD1024" s="3" t="str">
        <f t="shared" si="251"/>
        <v/>
      </c>
      <c r="CE1024" s="3" t="str">
        <f t="shared" si="251"/>
        <v/>
      </c>
      <c r="CF1024" s="3" t="str">
        <f t="shared" si="251"/>
        <v/>
      </c>
      <c r="CG1024" s="3" t="str">
        <f t="shared" si="251"/>
        <v/>
      </c>
      <c r="CH1024" s="3" t="str">
        <f t="shared" si="251"/>
        <v/>
      </c>
      <c r="CI1024" s="3" t="str">
        <f t="shared" si="251"/>
        <v/>
      </c>
      <c r="CJ1024" s="3" t="str">
        <f t="shared" si="251"/>
        <v/>
      </c>
      <c r="CK1024" s="3" t="str">
        <f t="shared" si="248"/>
        <v/>
      </c>
      <c r="CL1024" s="3" t="str">
        <f t="shared" si="248"/>
        <v/>
      </c>
      <c r="CM1024" s="3" t="str">
        <f t="shared" si="247"/>
        <v/>
      </c>
      <c r="CN1024" s="3" t="str">
        <f t="shared" si="247"/>
        <v/>
      </c>
      <c r="CO1024" s="3" t="str">
        <f t="shared" si="247"/>
        <v/>
      </c>
      <c r="CP1024" s="3" t="str">
        <f t="shared" si="247"/>
        <v/>
      </c>
      <c r="CQ1024" s="3" t="str">
        <f t="shared" si="247"/>
        <v/>
      </c>
      <c r="CR1024" s="3" t="str">
        <f t="shared" si="247"/>
        <v/>
      </c>
      <c r="CS1024" s="3" t="str">
        <f t="shared" si="247"/>
        <v/>
      </c>
      <c r="CT1024" s="3" t="str">
        <f t="shared" si="247"/>
        <v/>
      </c>
      <c r="CU1024" s="3" t="str">
        <f t="shared" si="247"/>
        <v/>
      </c>
      <c r="CV1024" s="3" t="str">
        <f t="shared" si="247"/>
        <v/>
      </c>
      <c r="CW1024" s="3" t="str">
        <f t="shared" si="250"/>
        <v/>
      </c>
      <c r="CX1024" s="3" t="str">
        <f t="shared" si="250"/>
        <v/>
      </c>
      <c r="CY1024" s="3" t="str">
        <f t="shared" si="250"/>
        <v/>
      </c>
      <c r="CZ1024" s="3" t="str">
        <f t="shared" si="246"/>
        <v/>
      </c>
      <c r="DA1024" s="3" t="str">
        <f t="shared" si="246"/>
        <v/>
      </c>
      <c r="DB1024" s="3" t="str">
        <f t="shared" si="246"/>
        <v/>
      </c>
      <c r="DC1024" s="3" t="str">
        <f t="shared" si="246"/>
        <v/>
      </c>
      <c r="DD1024" s="3" t="str">
        <f t="shared" si="246"/>
        <v/>
      </c>
      <c r="DE1024" s="3" t="str">
        <f t="shared" si="243"/>
        <v/>
      </c>
      <c r="DF1024" s="3" t="str">
        <f t="shared" si="243"/>
        <v/>
      </c>
      <c r="DG1024" s="3" t="str">
        <f t="shared" si="243"/>
        <v/>
      </c>
      <c r="DH1024" s="3" t="str">
        <f t="shared" si="243"/>
        <v/>
      </c>
      <c r="DI1024" s="3" t="str">
        <f t="shared" si="243"/>
        <v/>
      </c>
      <c r="DJ1024" s="3" t="str">
        <f t="shared" si="243"/>
        <v/>
      </c>
      <c r="DK1024" s="3" t="str">
        <f t="shared" si="243"/>
        <v/>
      </c>
      <c r="DL1024" s="3" t="str">
        <f t="shared" si="253"/>
        <v/>
      </c>
      <c r="DM1024" s="3" t="str">
        <f t="shared" si="253"/>
        <v/>
      </c>
      <c r="DN1024" s="3" t="str">
        <f t="shared" si="253"/>
        <v/>
      </c>
      <c r="DO1024" s="3" t="str">
        <f t="shared" si="253"/>
        <v/>
      </c>
      <c r="DP1024" s="3" t="str">
        <f t="shared" si="253"/>
        <v/>
      </c>
      <c r="DQ1024" s="3" t="str">
        <f t="shared" si="253"/>
        <v/>
      </c>
      <c r="DR1024" s="3" t="str">
        <f t="shared" si="253"/>
        <v/>
      </c>
      <c r="DS1024" s="3" t="str">
        <f t="shared" si="253"/>
        <v/>
      </c>
      <c r="DT1024" s="3" t="str">
        <f t="shared" si="249"/>
        <v/>
      </c>
      <c r="DU1024" s="3" t="str">
        <f t="shared" si="249"/>
        <v/>
      </c>
      <c r="DV1024" s="3" t="str">
        <f t="shared" si="249"/>
        <v/>
      </c>
    </row>
    <row r="1025" spans="1:126" ht="75">
      <c r="A1025" t="s">
        <v>115</v>
      </c>
      <c r="B1025">
        <v>2019</v>
      </c>
      <c r="C1025" t="s">
        <v>114</v>
      </c>
      <c r="D1025">
        <v>106990</v>
      </c>
      <c r="E1025" s="31">
        <v>1319219414733</v>
      </c>
      <c r="F1025" t="s">
        <v>1252</v>
      </c>
      <c r="G1025">
        <v>325211</v>
      </c>
      <c r="H1025" t="s">
        <v>1253</v>
      </c>
      <c r="I1025" t="s">
        <v>1254</v>
      </c>
      <c r="J1025" t="s">
        <v>659</v>
      </c>
      <c r="K1025" t="s">
        <v>660</v>
      </c>
      <c r="L1025">
        <v>48667</v>
      </c>
      <c r="M1025" s="3" t="str">
        <f t="shared" si="239"/>
        <v>90. IMPORT THE CHEMICAL, 91. ON-SITE USE OF THE CHEMICAL, 95. USED AS A REACTANT, 97. P102  RAW MATERIALS</v>
      </c>
      <c r="N1025" s="3" t="s">
        <v>66</v>
      </c>
      <c r="O1025" s="3" t="s">
        <v>1444</v>
      </c>
      <c r="P1025">
        <v>610</v>
      </c>
      <c r="Q1025">
        <v>35</v>
      </c>
      <c r="R1025">
        <v>645</v>
      </c>
      <c r="S1025" s="3" t="s">
        <v>1405</v>
      </c>
      <c r="T1025" s="3" t="s">
        <v>1407</v>
      </c>
      <c r="U1025" s="3" t="s">
        <v>1407</v>
      </c>
      <c r="V1025" s="3" t="s">
        <v>1405</v>
      </c>
      <c r="W1025" s="3" t="s">
        <v>1405</v>
      </c>
      <c r="X1025" s="3" t="s">
        <v>1405</v>
      </c>
      <c r="Y1025" s="3" t="s">
        <v>1407</v>
      </c>
      <c r="Z1025" s="3" t="s">
        <v>1405</v>
      </c>
      <c r="AA1025" s="3" t="s">
        <v>1407</v>
      </c>
      <c r="AB1025" s="3" t="s">
        <v>1405</v>
      </c>
      <c r="AC1025" s="3" t="s">
        <v>1405</v>
      </c>
      <c r="AD1025" s="3" t="s">
        <v>1405</v>
      </c>
      <c r="AE1025" s="3" t="s">
        <v>1405</v>
      </c>
      <c r="AF1025" s="3" t="s">
        <v>1405</v>
      </c>
      <c r="AG1025" s="3" t="s">
        <v>1405</v>
      </c>
      <c r="AH1025" s="3" t="s">
        <v>1405</v>
      </c>
      <c r="AI1025" s="3" t="s">
        <v>1405</v>
      </c>
      <c r="AJ1025" s="3" t="s">
        <v>1405</v>
      </c>
      <c r="AK1025" s="3" t="s">
        <v>1405</v>
      </c>
      <c r="AL1025" s="3" t="s">
        <v>1405</v>
      </c>
      <c r="AM1025" s="3" t="s">
        <v>1405</v>
      </c>
      <c r="AN1025" s="3" t="s">
        <v>1405</v>
      </c>
      <c r="AO1025" s="3" t="s">
        <v>1405</v>
      </c>
      <c r="AP1025" s="3" t="s">
        <v>1405</v>
      </c>
      <c r="AQ1025" s="3" t="s">
        <v>1405</v>
      </c>
      <c r="AR1025" s="3" t="s">
        <v>1405</v>
      </c>
      <c r="AS1025" s="3" t="s">
        <v>1405</v>
      </c>
      <c r="AT1025" s="3" t="s">
        <v>1405</v>
      </c>
      <c r="AU1025" s="3" t="s">
        <v>1405</v>
      </c>
      <c r="AV1025" s="3" t="s">
        <v>1405</v>
      </c>
      <c r="AW1025" s="3" t="s">
        <v>1405</v>
      </c>
      <c r="AX1025" s="3" t="s">
        <v>1405</v>
      </c>
      <c r="AY1025" s="3" t="s">
        <v>1405</v>
      </c>
      <c r="AZ1025" s="3" t="s">
        <v>1405</v>
      </c>
      <c r="BA1025" s="3" t="s">
        <v>1405</v>
      </c>
      <c r="BB1025" s="3" t="s">
        <v>1405</v>
      </c>
      <c r="BC1025" s="3" t="s">
        <v>1405</v>
      </c>
      <c r="BD1025" s="3" t="s">
        <v>1405</v>
      </c>
      <c r="BE1025" s="3" t="s">
        <v>1405</v>
      </c>
      <c r="BF1025" s="3" t="s">
        <v>1405</v>
      </c>
      <c r="BG1025" s="3" t="s">
        <v>1405</v>
      </c>
      <c r="BH1025" s="3" t="s">
        <v>1405</v>
      </c>
      <c r="BI1025" s="3" t="s">
        <v>1405</v>
      </c>
      <c r="BJ1025" s="3" t="s">
        <v>1405</v>
      </c>
      <c r="BK1025" s="3" t="s">
        <v>1405</v>
      </c>
      <c r="BL1025" s="3" t="s">
        <v>1405</v>
      </c>
      <c r="BM1025" s="3" t="s">
        <v>1405</v>
      </c>
      <c r="BN1025" s="3" t="s">
        <v>1405</v>
      </c>
      <c r="BO1025" s="3" t="s">
        <v>1405</v>
      </c>
      <c r="BP1025" s="3" t="s">
        <v>1405</v>
      </c>
      <c r="BQ1025" s="3" t="s">
        <v>1405</v>
      </c>
      <c r="BR1025" s="3" t="s">
        <v>1405</v>
      </c>
      <c r="BS1025" s="3" t="s">
        <v>1405</v>
      </c>
      <c r="BT1025" s="3" t="s">
        <v>1405</v>
      </c>
      <c r="BU1025" s="3" t="str">
        <f t="shared" si="252"/>
        <v/>
      </c>
      <c r="BV1025" s="3" t="str">
        <f t="shared" si="252"/>
        <v>90. IMPORT THE CHEMICAL</v>
      </c>
      <c r="BW1025" s="3" t="str">
        <f t="shared" si="251"/>
        <v>91. ON-SITE USE OF THE CHEMICAL</v>
      </c>
      <c r="BX1025" s="3" t="str">
        <f t="shared" si="251"/>
        <v/>
      </c>
      <c r="BY1025" s="3" t="str">
        <f t="shared" si="251"/>
        <v/>
      </c>
      <c r="BZ1025" s="3" t="str">
        <f t="shared" si="251"/>
        <v/>
      </c>
      <c r="CA1025" s="3" t="str">
        <f t="shared" si="251"/>
        <v>95. USED AS A REACTANT</v>
      </c>
      <c r="CB1025" s="3" t="str">
        <f t="shared" si="251"/>
        <v/>
      </c>
      <c r="CC1025" s="3" t="str">
        <f t="shared" si="251"/>
        <v>97. P102  RAW MATERIALS</v>
      </c>
      <c r="CD1025" s="3" t="str">
        <f t="shared" si="251"/>
        <v/>
      </c>
      <c r="CE1025" s="3" t="str">
        <f t="shared" si="251"/>
        <v/>
      </c>
      <c r="CF1025" s="3" t="str">
        <f t="shared" si="251"/>
        <v/>
      </c>
      <c r="CG1025" s="3" t="str">
        <f t="shared" si="251"/>
        <v/>
      </c>
      <c r="CH1025" s="3" t="str">
        <f t="shared" si="251"/>
        <v/>
      </c>
      <c r="CI1025" s="3" t="str">
        <f t="shared" si="251"/>
        <v/>
      </c>
      <c r="CJ1025" s="3" t="str">
        <f t="shared" si="251"/>
        <v/>
      </c>
      <c r="CK1025" s="3" t="str">
        <f t="shared" si="248"/>
        <v/>
      </c>
      <c r="CL1025" s="3" t="str">
        <f t="shared" si="248"/>
        <v/>
      </c>
      <c r="CM1025" s="3" t="str">
        <f t="shared" si="247"/>
        <v/>
      </c>
      <c r="CN1025" s="3" t="str">
        <f t="shared" si="247"/>
        <v/>
      </c>
      <c r="CO1025" s="3" t="str">
        <f t="shared" si="247"/>
        <v/>
      </c>
      <c r="CP1025" s="3" t="str">
        <f t="shared" si="247"/>
        <v/>
      </c>
      <c r="CQ1025" s="3" t="str">
        <f t="shared" si="247"/>
        <v/>
      </c>
      <c r="CR1025" s="3" t="str">
        <f t="shared" si="247"/>
        <v/>
      </c>
      <c r="CS1025" s="3" t="str">
        <f t="shared" si="247"/>
        <v/>
      </c>
      <c r="CT1025" s="3" t="str">
        <f t="shared" si="247"/>
        <v/>
      </c>
      <c r="CU1025" s="3" t="str">
        <f t="shared" si="247"/>
        <v/>
      </c>
      <c r="CV1025" s="3" t="str">
        <f t="shared" si="247"/>
        <v/>
      </c>
      <c r="CW1025" s="3" t="str">
        <f t="shared" si="250"/>
        <v/>
      </c>
      <c r="CX1025" s="3" t="str">
        <f t="shared" si="250"/>
        <v/>
      </c>
      <c r="CY1025" s="3" t="str">
        <f t="shared" si="250"/>
        <v/>
      </c>
      <c r="CZ1025" s="3" t="str">
        <f t="shared" si="246"/>
        <v/>
      </c>
      <c r="DA1025" s="3" t="str">
        <f t="shared" si="246"/>
        <v/>
      </c>
      <c r="DB1025" s="3" t="str">
        <f t="shared" si="246"/>
        <v/>
      </c>
      <c r="DC1025" s="3" t="str">
        <f t="shared" si="246"/>
        <v/>
      </c>
      <c r="DD1025" s="3" t="str">
        <f t="shared" si="246"/>
        <v/>
      </c>
      <c r="DE1025" s="3" t="str">
        <f t="shared" si="243"/>
        <v/>
      </c>
      <c r="DF1025" s="3" t="str">
        <f t="shared" si="243"/>
        <v/>
      </c>
      <c r="DG1025" s="3" t="str">
        <f t="shared" si="243"/>
        <v/>
      </c>
      <c r="DH1025" s="3" t="str">
        <f t="shared" si="243"/>
        <v/>
      </c>
      <c r="DI1025" s="3" t="str">
        <f t="shared" si="243"/>
        <v/>
      </c>
      <c r="DJ1025" s="3" t="str">
        <f t="shared" si="243"/>
        <v/>
      </c>
      <c r="DK1025" s="3" t="str">
        <f t="shared" si="243"/>
        <v/>
      </c>
      <c r="DL1025" s="3" t="str">
        <f t="shared" si="253"/>
        <v/>
      </c>
      <c r="DM1025" s="3" t="str">
        <f t="shared" si="253"/>
        <v/>
      </c>
      <c r="DN1025" s="3" t="str">
        <f t="shared" si="253"/>
        <v/>
      </c>
      <c r="DO1025" s="3" t="str">
        <f t="shared" si="253"/>
        <v/>
      </c>
      <c r="DP1025" s="3" t="str">
        <f t="shared" si="253"/>
        <v/>
      </c>
      <c r="DQ1025" s="3" t="str">
        <f t="shared" si="253"/>
        <v/>
      </c>
      <c r="DR1025" s="3" t="str">
        <f t="shared" si="253"/>
        <v/>
      </c>
      <c r="DS1025" s="3" t="str">
        <f t="shared" si="253"/>
        <v/>
      </c>
      <c r="DT1025" s="3" t="str">
        <f t="shared" si="249"/>
        <v/>
      </c>
      <c r="DU1025" s="3" t="str">
        <f t="shared" si="249"/>
        <v/>
      </c>
      <c r="DV1025" s="3" t="str">
        <f t="shared" si="249"/>
        <v/>
      </c>
    </row>
    <row r="1026" spans="1:126" ht="60">
      <c r="A1026" t="s">
        <v>115</v>
      </c>
      <c r="B1026">
        <v>2020</v>
      </c>
      <c r="C1026" t="s">
        <v>114</v>
      </c>
      <c r="D1026">
        <v>106990</v>
      </c>
      <c r="E1026" s="31">
        <v>1320219414719</v>
      </c>
      <c r="F1026" t="s">
        <v>1252</v>
      </c>
      <c r="G1026">
        <v>325211</v>
      </c>
      <c r="H1026" t="s">
        <v>1253</v>
      </c>
      <c r="I1026" t="s">
        <v>1254</v>
      </c>
      <c r="J1026" t="s">
        <v>659</v>
      </c>
      <c r="K1026" t="s">
        <v>660</v>
      </c>
      <c r="L1026">
        <v>48667</v>
      </c>
      <c r="M1026" s="3" t="str">
        <f t="shared" ref="M1026:M1089" si="254">_xlfn.TEXTJOIN(", ", TRUE, BU1026:DV1026)</f>
        <v>95. USED AS A REACTANT, 97. P102  RAW MATERIALS</v>
      </c>
      <c r="N1026" s="3" t="s">
        <v>66</v>
      </c>
      <c r="O1026" s="3" t="s">
        <v>1444</v>
      </c>
      <c r="P1026">
        <v>1099.8699999999999</v>
      </c>
      <c r="Q1026">
        <v>12.55</v>
      </c>
      <c r="R1026">
        <v>1112.42</v>
      </c>
      <c r="S1026" s="3" t="s">
        <v>1405</v>
      </c>
      <c r="T1026" s="3" t="s">
        <v>1405</v>
      </c>
      <c r="U1026" s="3" t="s">
        <v>1405</v>
      </c>
      <c r="V1026" s="3" t="s">
        <v>1405</v>
      </c>
      <c r="W1026" s="3" t="s">
        <v>1405</v>
      </c>
      <c r="X1026" s="3" t="s">
        <v>1405</v>
      </c>
      <c r="Y1026" s="3" t="s">
        <v>1407</v>
      </c>
      <c r="Z1026" s="3" t="s">
        <v>1405</v>
      </c>
      <c r="AA1026" s="3" t="s">
        <v>1407</v>
      </c>
      <c r="AB1026" s="3" t="s">
        <v>1405</v>
      </c>
      <c r="AC1026" s="3" t="s">
        <v>1405</v>
      </c>
      <c r="AD1026" s="3" t="s">
        <v>1405</v>
      </c>
      <c r="AE1026" s="3" t="s">
        <v>1405</v>
      </c>
      <c r="AF1026" s="3" t="s">
        <v>1405</v>
      </c>
      <c r="AG1026" s="3" t="s">
        <v>1405</v>
      </c>
      <c r="AH1026" s="3" t="s">
        <v>1405</v>
      </c>
      <c r="AI1026" s="3" t="s">
        <v>1405</v>
      </c>
      <c r="AJ1026" s="3" t="s">
        <v>1405</v>
      </c>
      <c r="AK1026" s="3" t="s">
        <v>1405</v>
      </c>
      <c r="AL1026" s="3" t="s">
        <v>1405</v>
      </c>
      <c r="AM1026" s="3" t="s">
        <v>1405</v>
      </c>
      <c r="AN1026" s="3" t="s">
        <v>1405</v>
      </c>
      <c r="AO1026" s="3" t="s">
        <v>1405</v>
      </c>
      <c r="AP1026" s="3" t="s">
        <v>1405</v>
      </c>
      <c r="AQ1026" s="3" t="s">
        <v>1405</v>
      </c>
      <c r="AR1026" s="3" t="s">
        <v>1405</v>
      </c>
      <c r="AS1026" s="3" t="s">
        <v>1405</v>
      </c>
      <c r="AT1026" s="3" t="s">
        <v>1405</v>
      </c>
      <c r="AU1026" s="3" t="s">
        <v>1405</v>
      </c>
      <c r="AV1026" s="3" t="s">
        <v>1405</v>
      </c>
      <c r="AW1026" s="3" t="s">
        <v>1405</v>
      </c>
      <c r="AX1026" s="3" t="s">
        <v>1405</v>
      </c>
      <c r="AY1026" s="3" t="s">
        <v>1405</v>
      </c>
      <c r="AZ1026" s="3" t="s">
        <v>1405</v>
      </c>
      <c r="BA1026" s="3" t="s">
        <v>1405</v>
      </c>
      <c r="BB1026" s="3" t="s">
        <v>1405</v>
      </c>
      <c r="BC1026" s="3" t="s">
        <v>1405</v>
      </c>
      <c r="BD1026" s="3" t="s">
        <v>1405</v>
      </c>
      <c r="BE1026" s="3" t="s">
        <v>1405</v>
      </c>
      <c r="BF1026" s="3" t="s">
        <v>1405</v>
      </c>
      <c r="BG1026" s="3" t="s">
        <v>1405</v>
      </c>
      <c r="BH1026" s="3" t="s">
        <v>1405</v>
      </c>
      <c r="BI1026" s="3" t="s">
        <v>1405</v>
      </c>
      <c r="BJ1026" s="3" t="s">
        <v>1405</v>
      </c>
      <c r="BK1026" s="3" t="s">
        <v>1405</v>
      </c>
      <c r="BL1026" s="3" t="s">
        <v>1405</v>
      </c>
      <c r="BM1026" s="3" t="s">
        <v>1405</v>
      </c>
      <c r="BN1026" s="3" t="s">
        <v>1405</v>
      </c>
      <c r="BO1026" s="3" t="s">
        <v>1405</v>
      </c>
      <c r="BP1026" s="3" t="s">
        <v>1405</v>
      </c>
      <c r="BQ1026" s="3" t="s">
        <v>1405</v>
      </c>
      <c r="BR1026" s="3" t="s">
        <v>1405</v>
      </c>
      <c r="BS1026" s="3" t="s">
        <v>1405</v>
      </c>
      <c r="BT1026" s="3" t="s">
        <v>1405</v>
      </c>
      <c r="BU1026" s="3" t="str">
        <f t="shared" si="252"/>
        <v/>
      </c>
      <c r="BV1026" s="3" t="str">
        <f t="shared" si="252"/>
        <v/>
      </c>
      <c r="BW1026" s="3" t="str">
        <f t="shared" si="251"/>
        <v/>
      </c>
      <c r="BX1026" s="3" t="str">
        <f t="shared" si="251"/>
        <v/>
      </c>
      <c r="BY1026" s="3" t="str">
        <f t="shared" si="251"/>
        <v/>
      </c>
      <c r="BZ1026" s="3" t="str">
        <f t="shared" si="251"/>
        <v/>
      </c>
      <c r="CA1026" s="3" t="str">
        <f t="shared" si="251"/>
        <v>95. USED AS A REACTANT</v>
      </c>
      <c r="CB1026" s="3" t="str">
        <f t="shared" si="251"/>
        <v/>
      </c>
      <c r="CC1026" s="3" t="str">
        <f t="shared" si="251"/>
        <v>97. P102  RAW MATERIALS</v>
      </c>
      <c r="CD1026" s="3" t="str">
        <f t="shared" si="251"/>
        <v/>
      </c>
      <c r="CE1026" s="3" t="str">
        <f t="shared" si="251"/>
        <v/>
      </c>
      <c r="CF1026" s="3" t="str">
        <f t="shared" si="251"/>
        <v/>
      </c>
      <c r="CG1026" s="3" t="str">
        <f t="shared" si="251"/>
        <v/>
      </c>
      <c r="CH1026" s="3" t="str">
        <f t="shared" si="251"/>
        <v/>
      </c>
      <c r="CI1026" s="3" t="str">
        <f t="shared" si="251"/>
        <v/>
      </c>
      <c r="CJ1026" s="3" t="str">
        <f t="shared" si="251"/>
        <v/>
      </c>
      <c r="CK1026" s="3" t="str">
        <f t="shared" si="248"/>
        <v/>
      </c>
      <c r="CL1026" s="3" t="str">
        <f t="shared" si="248"/>
        <v/>
      </c>
      <c r="CM1026" s="3" t="str">
        <f t="shared" si="247"/>
        <v/>
      </c>
      <c r="CN1026" s="3" t="str">
        <f t="shared" si="247"/>
        <v/>
      </c>
      <c r="CO1026" s="3" t="str">
        <f t="shared" si="247"/>
        <v/>
      </c>
      <c r="CP1026" s="3" t="str">
        <f t="shared" si="247"/>
        <v/>
      </c>
      <c r="CQ1026" s="3" t="str">
        <f t="shared" si="247"/>
        <v/>
      </c>
      <c r="CR1026" s="3" t="str">
        <f t="shared" si="247"/>
        <v/>
      </c>
      <c r="CS1026" s="3" t="str">
        <f t="shared" si="247"/>
        <v/>
      </c>
      <c r="CT1026" s="3" t="str">
        <f t="shared" si="247"/>
        <v/>
      </c>
      <c r="CU1026" s="3" t="str">
        <f t="shared" si="247"/>
        <v/>
      </c>
      <c r="CV1026" s="3" t="str">
        <f t="shared" si="247"/>
        <v/>
      </c>
      <c r="CW1026" s="3" t="str">
        <f t="shared" si="250"/>
        <v/>
      </c>
      <c r="CX1026" s="3" t="str">
        <f t="shared" si="250"/>
        <v/>
      </c>
      <c r="CY1026" s="3" t="str">
        <f t="shared" si="250"/>
        <v/>
      </c>
      <c r="CZ1026" s="3" t="str">
        <f t="shared" si="246"/>
        <v/>
      </c>
      <c r="DA1026" s="3" t="str">
        <f t="shared" si="246"/>
        <v/>
      </c>
      <c r="DB1026" s="3" t="str">
        <f t="shared" si="246"/>
        <v/>
      </c>
      <c r="DC1026" s="3" t="str">
        <f t="shared" si="246"/>
        <v/>
      </c>
      <c r="DD1026" s="3" t="str">
        <f t="shared" si="246"/>
        <v/>
      </c>
      <c r="DE1026" s="3" t="str">
        <f t="shared" si="243"/>
        <v/>
      </c>
      <c r="DF1026" s="3" t="str">
        <f t="shared" si="243"/>
        <v/>
      </c>
      <c r="DG1026" s="3" t="str">
        <f t="shared" si="243"/>
        <v/>
      </c>
      <c r="DH1026" s="3" t="str">
        <f t="shared" si="243"/>
        <v/>
      </c>
      <c r="DI1026" s="3" t="str">
        <f t="shared" si="243"/>
        <v/>
      </c>
      <c r="DJ1026" s="3" t="str">
        <f t="shared" si="243"/>
        <v/>
      </c>
      <c r="DK1026" s="3" t="str">
        <f t="shared" si="243"/>
        <v/>
      </c>
      <c r="DL1026" s="3" t="str">
        <f t="shared" si="253"/>
        <v/>
      </c>
      <c r="DM1026" s="3" t="str">
        <f t="shared" si="253"/>
        <v/>
      </c>
      <c r="DN1026" s="3" t="str">
        <f t="shared" si="253"/>
        <v/>
      </c>
      <c r="DO1026" s="3" t="str">
        <f t="shared" si="253"/>
        <v/>
      </c>
      <c r="DP1026" s="3" t="str">
        <f t="shared" si="253"/>
        <v/>
      </c>
      <c r="DQ1026" s="3" t="str">
        <f t="shared" si="253"/>
        <v/>
      </c>
      <c r="DR1026" s="3" t="str">
        <f t="shared" si="253"/>
        <v/>
      </c>
      <c r="DS1026" s="3" t="str">
        <f t="shared" si="253"/>
        <v/>
      </c>
      <c r="DT1026" s="3" t="str">
        <f t="shared" si="249"/>
        <v/>
      </c>
      <c r="DU1026" s="3" t="str">
        <f t="shared" si="249"/>
        <v/>
      </c>
      <c r="DV1026" s="3" t="str">
        <f t="shared" si="249"/>
        <v/>
      </c>
    </row>
    <row r="1027" spans="1:126" ht="75">
      <c r="A1027" t="s">
        <v>115</v>
      </c>
      <c r="B1027">
        <v>2021</v>
      </c>
      <c r="C1027" t="s">
        <v>114</v>
      </c>
      <c r="D1027">
        <v>106990</v>
      </c>
      <c r="E1027" s="31">
        <v>1321220353914</v>
      </c>
      <c r="F1027" t="s">
        <v>1252</v>
      </c>
      <c r="G1027">
        <v>325211</v>
      </c>
      <c r="H1027" t="s">
        <v>1253</v>
      </c>
      <c r="I1027" t="s">
        <v>1254</v>
      </c>
      <c r="J1027" t="s">
        <v>659</v>
      </c>
      <c r="K1027" t="s">
        <v>660</v>
      </c>
      <c r="L1027">
        <v>48667</v>
      </c>
      <c r="M1027" s="3" t="str">
        <f t="shared" si="254"/>
        <v>90. IMPORT THE CHEMICAL, 91. ON-SITE USE OF THE CHEMICAL, 95. USED AS A REACTANT, 97. P102  RAW MATERIALS</v>
      </c>
      <c r="N1027" s="3" t="s">
        <v>66</v>
      </c>
      <c r="O1027" s="3" t="s">
        <v>1444</v>
      </c>
      <c r="P1027">
        <v>1043.1400000000001</v>
      </c>
      <c r="Q1027">
        <v>20.92</v>
      </c>
      <c r="R1027">
        <v>1064.06</v>
      </c>
      <c r="S1027" s="3" t="s">
        <v>1405</v>
      </c>
      <c r="T1027" s="3" t="s">
        <v>1407</v>
      </c>
      <c r="U1027" s="3" t="s">
        <v>1407</v>
      </c>
      <c r="V1027" s="3" t="s">
        <v>1405</v>
      </c>
      <c r="W1027" s="3" t="s">
        <v>1405</v>
      </c>
      <c r="X1027" s="3" t="s">
        <v>1405</v>
      </c>
      <c r="Y1027" s="3" t="s">
        <v>1407</v>
      </c>
      <c r="Z1027" s="3" t="s">
        <v>1405</v>
      </c>
      <c r="AA1027" s="3" t="s">
        <v>1407</v>
      </c>
      <c r="AB1027" s="3" t="s">
        <v>1405</v>
      </c>
      <c r="AC1027" s="3" t="s">
        <v>1405</v>
      </c>
      <c r="AD1027" s="3" t="s">
        <v>1405</v>
      </c>
      <c r="AE1027" s="3" t="s">
        <v>1405</v>
      </c>
      <c r="AF1027" s="3" t="s">
        <v>1405</v>
      </c>
      <c r="AG1027" s="3" t="s">
        <v>1405</v>
      </c>
      <c r="AH1027" s="3" t="s">
        <v>1405</v>
      </c>
      <c r="AI1027" s="3" t="s">
        <v>1405</v>
      </c>
      <c r="AJ1027" s="3" t="s">
        <v>1405</v>
      </c>
      <c r="AK1027" s="3" t="s">
        <v>1405</v>
      </c>
      <c r="AL1027" s="3" t="s">
        <v>1405</v>
      </c>
      <c r="AM1027" s="3" t="s">
        <v>1405</v>
      </c>
      <c r="AN1027" s="3" t="s">
        <v>1405</v>
      </c>
      <c r="AO1027" s="3" t="s">
        <v>1405</v>
      </c>
      <c r="AP1027" s="3" t="s">
        <v>1405</v>
      </c>
      <c r="AQ1027" s="3" t="s">
        <v>1405</v>
      </c>
      <c r="AR1027" s="3" t="s">
        <v>1405</v>
      </c>
      <c r="AS1027" s="3" t="s">
        <v>1405</v>
      </c>
      <c r="AT1027" s="3" t="s">
        <v>1405</v>
      </c>
      <c r="AU1027" s="3" t="s">
        <v>1405</v>
      </c>
      <c r="AV1027" s="3" t="s">
        <v>1405</v>
      </c>
      <c r="AW1027" s="3" t="s">
        <v>1405</v>
      </c>
      <c r="AX1027" s="3" t="s">
        <v>1405</v>
      </c>
      <c r="AY1027" s="3" t="s">
        <v>1405</v>
      </c>
      <c r="AZ1027" s="3" t="s">
        <v>1405</v>
      </c>
      <c r="BA1027" s="3" t="s">
        <v>1405</v>
      </c>
      <c r="BB1027" s="3" t="s">
        <v>1405</v>
      </c>
      <c r="BC1027" s="3" t="s">
        <v>1405</v>
      </c>
      <c r="BD1027" s="3" t="s">
        <v>1405</v>
      </c>
      <c r="BE1027" s="3" t="s">
        <v>1405</v>
      </c>
      <c r="BF1027" s="3" t="s">
        <v>1405</v>
      </c>
      <c r="BG1027" s="3" t="s">
        <v>1405</v>
      </c>
      <c r="BH1027" s="3" t="s">
        <v>1405</v>
      </c>
      <c r="BI1027" s="3" t="s">
        <v>1405</v>
      </c>
      <c r="BJ1027" s="3" t="s">
        <v>1405</v>
      </c>
      <c r="BK1027" s="3" t="s">
        <v>1405</v>
      </c>
      <c r="BL1027" s="3" t="s">
        <v>1405</v>
      </c>
      <c r="BM1027" s="3" t="s">
        <v>1405</v>
      </c>
      <c r="BN1027" s="3" t="s">
        <v>1405</v>
      </c>
      <c r="BO1027" s="3" t="s">
        <v>1405</v>
      </c>
      <c r="BP1027" s="3" t="s">
        <v>1405</v>
      </c>
      <c r="BQ1027" s="3" t="s">
        <v>1405</v>
      </c>
      <c r="BR1027" s="3" t="s">
        <v>1405</v>
      </c>
      <c r="BS1027" s="3" t="s">
        <v>1405</v>
      </c>
      <c r="BT1027" s="3" t="s">
        <v>1405</v>
      </c>
      <c r="BU1027" s="3" t="str">
        <f t="shared" si="252"/>
        <v/>
      </c>
      <c r="BV1027" s="3" t="str">
        <f t="shared" si="252"/>
        <v>90. IMPORT THE CHEMICAL</v>
      </c>
      <c r="BW1027" s="3" t="str">
        <f t="shared" si="251"/>
        <v>91. ON-SITE USE OF THE CHEMICAL</v>
      </c>
      <c r="BX1027" s="3" t="str">
        <f t="shared" si="251"/>
        <v/>
      </c>
      <c r="BY1027" s="3" t="str">
        <f t="shared" si="251"/>
        <v/>
      </c>
      <c r="BZ1027" s="3" t="str">
        <f t="shared" si="251"/>
        <v/>
      </c>
      <c r="CA1027" s="3" t="str">
        <f t="shared" si="251"/>
        <v>95. USED AS A REACTANT</v>
      </c>
      <c r="CB1027" s="3" t="str">
        <f t="shared" si="251"/>
        <v/>
      </c>
      <c r="CC1027" s="3" t="str">
        <f t="shared" si="251"/>
        <v>97. P102  RAW MATERIALS</v>
      </c>
      <c r="CD1027" s="3" t="str">
        <f t="shared" si="251"/>
        <v/>
      </c>
      <c r="CE1027" s="3" t="str">
        <f t="shared" si="251"/>
        <v/>
      </c>
      <c r="CF1027" s="3" t="str">
        <f t="shared" si="251"/>
        <v/>
      </c>
      <c r="CG1027" s="3" t="str">
        <f t="shared" si="251"/>
        <v/>
      </c>
      <c r="CH1027" s="3" t="str">
        <f t="shared" si="251"/>
        <v/>
      </c>
      <c r="CI1027" s="3" t="str">
        <f t="shared" si="251"/>
        <v/>
      </c>
      <c r="CJ1027" s="3" t="str">
        <f t="shared" si="251"/>
        <v/>
      </c>
      <c r="CK1027" s="3" t="str">
        <f t="shared" si="248"/>
        <v/>
      </c>
      <c r="CL1027" s="3" t="str">
        <f t="shared" si="248"/>
        <v/>
      </c>
      <c r="CM1027" s="3" t="str">
        <f t="shared" si="247"/>
        <v/>
      </c>
      <c r="CN1027" s="3" t="str">
        <f t="shared" si="247"/>
        <v/>
      </c>
      <c r="CO1027" s="3" t="str">
        <f t="shared" si="247"/>
        <v/>
      </c>
      <c r="CP1027" s="3" t="str">
        <f t="shared" si="247"/>
        <v/>
      </c>
      <c r="CQ1027" s="3" t="str">
        <f t="shared" si="247"/>
        <v/>
      </c>
      <c r="CR1027" s="3" t="str">
        <f t="shared" si="247"/>
        <v/>
      </c>
      <c r="CS1027" s="3" t="str">
        <f t="shared" si="247"/>
        <v/>
      </c>
      <c r="CT1027" s="3" t="str">
        <f t="shared" si="247"/>
        <v/>
      </c>
      <c r="CU1027" s="3" t="str">
        <f t="shared" si="247"/>
        <v/>
      </c>
      <c r="CV1027" s="3" t="str">
        <f t="shared" si="247"/>
        <v/>
      </c>
      <c r="CW1027" s="3" t="str">
        <f t="shared" si="250"/>
        <v/>
      </c>
      <c r="CX1027" s="3" t="str">
        <f t="shared" si="250"/>
        <v/>
      </c>
      <c r="CY1027" s="3" t="str">
        <f t="shared" si="250"/>
        <v/>
      </c>
      <c r="CZ1027" s="3" t="str">
        <f t="shared" si="246"/>
        <v/>
      </c>
      <c r="DA1027" s="3" t="str">
        <f t="shared" si="246"/>
        <v/>
      </c>
      <c r="DB1027" s="3" t="str">
        <f t="shared" si="246"/>
        <v/>
      </c>
      <c r="DC1027" s="3" t="str">
        <f t="shared" si="246"/>
        <v/>
      </c>
      <c r="DD1027" s="3" t="str">
        <f t="shared" si="246"/>
        <v/>
      </c>
      <c r="DE1027" s="3" t="str">
        <f t="shared" si="243"/>
        <v/>
      </c>
      <c r="DF1027" s="3" t="str">
        <f t="shared" si="243"/>
        <v/>
      </c>
      <c r="DG1027" s="3" t="str">
        <f t="shared" si="243"/>
        <v/>
      </c>
      <c r="DH1027" s="3" t="str">
        <f t="shared" si="243"/>
        <v/>
      </c>
      <c r="DI1027" s="3" t="str">
        <f t="shared" si="243"/>
        <v/>
      </c>
      <c r="DJ1027" s="3" t="str">
        <f t="shared" si="243"/>
        <v/>
      </c>
      <c r="DK1027" s="3" t="str">
        <f t="shared" si="243"/>
        <v/>
      </c>
      <c r="DL1027" s="3" t="str">
        <f t="shared" si="253"/>
        <v/>
      </c>
      <c r="DM1027" s="3" t="str">
        <f t="shared" si="253"/>
        <v/>
      </c>
      <c r="DN1027" s="3" t="str">
        <f t="shared" si="253"/>
        <v/>
      </c>
      <c r="DO1027" s="3" t="str">
        <f t="shared" si="253"/>
        <v/>
      </c>
      <c r="DP1027" s="3" t="str">
        <f t="shared" si="253"/>
        <v/>
      </c>
      <c r="DQ1027" s="3" t="str">
        <f t="shared" si="253"/>
        <v/>
      </c>
      <c r="DR1027" s="3" t="str">
        <f t="shared" si="253"/>
        <v/>
      </c>
      <c r="DS1027" s="3" t="str">
        <f t="shared" si="253"/>
        <v/>
      </c>
      <c r="DT1027" s="3" t="str">
        <f t="shared" si="249"/>
        <v/>
      </c>
      <c r="DU1027" s="3" t="str">
        <f t="shared" si="249"/>
        <v/>
      </c>
      <c r="DV1027" s="3" t="str">
        <f t="shared" si="249"/>
        <v/>
      </c>
    </row>
    <row r="1028" spans="1:126" ht="30">
      <c r="A1028" t="s">
        <v>115</v>
      </c>
      <c r="B1028">
        <v>2016</v>
      </c>
      <c r="C1028" t="s">
        <v>114</v>
      </c>
      <c r="D1028">
        <v>106990</v>
      </c>
      <c r="E1028" s="31">
        <v>1316215434010</v>
      </c>
      <c r="F1028" t="s">
        <v>1257</v>
      </c>
      <c r="G1028">
        <v>325211</v>
      </c>
      <c r="H1028" t="s">
        <v>1258</v>
      </c>
      <c r="I1028" t="s">
        <v>1259</v>
      </c>
      <c r="J1028" t="s">
        <v>1167</v>
      </c>
      <c r="K1028" t="s">
        <v>216</v>
      </c>
      <c r="L1028">
        <v>70764</v>
      </c>
      <c r="M1028" s="3" t="str">
        <f t="shared" si="254"/>
        <v>95. USED AS A REACTANT</v>
      </c>
      <c r="N1028" s="3" t="s">
        <v>66</v>
      </c>
      <c r="O1028" s="3" t="s">
        <v>1444</v>
      </c>
      <c r="P1028">
        <v>2280</v>
      </c>
      <c r="Q1028">
        <v>2166</v>
      </c>
      <c r="R1028">
        <v>4446</v>
      </c>
      <c r="S1028" s="3" t="s">
        <v>1405</v>
      </c>
      <c r="T1028" s="3" t="s">
        <v>1405</v>
      </c>
      <c r="U1028" s="3" t="s">
        <v>1405</v>
      </c>
      <c r="V1028" s="3" t="s">
        <v>1405</v>
      </c>
      <c r="W1028" s="3" t="s">
        <v>1405</v>
      </c>
      <c r="X1028" s="3" t="s">
        <v>1405</v>
      </c>
      <c r="Y1028" s="3" t="s">
        <v>1407</v>
      </c>
      <c r="AE1028" s="3" t="s">
        <v>1405</v>
      </c>
      <c r="AR1028" s="3" t="s">
        <v>1405</v>
      </c>
      <c r="AS1028" s="3" t="s">
        <v>1405</v>
      </c>
      <c r="AT1028" s="3" t="s">
        <v>1405</v>
      </c>
      <c r="AV1028" s="3" t="s">
        <v>1405</v>
      </c>
      <c r="BD1028" s="3" t="s">
        <v>1405</v>
      </c>
      <c r="BK1028" s="3" t="s">
        <v>1405</v>
      </c>
      <c r="BU1028" s="3" t="str">
        <f t="shared" si="252"/>
        <v/>
      </c>
      <c r="BV1028" s="3" t="str">
        <f t="shared" si="252"/>
        <v/>
      </c>
      <c r="BW1028" s="3" t="str">
        <f t="shared" si="251"/>
        <v/>
      </c>
      <c r="BX1028" s="3" t="str">
        <f t="shared" si="251"/>
        <v/>
      </c>
      <c r="BY1028" s="3" t="str">
        <f t="shared" si="251"/>
        <v/>
      </c>
      <c r="BZ1028" s="3" t="str">
        <f t="shared" si="251"/>
        <v/>
      </c>
      <c r="CA1028" s="3" t="str">
        <f t="shared" si="251"/>
        <v>95. USED AS A REACTANT</v>
      </c>
      <c r="CB1028" s="3" t="str">
        <f t="shared" si="251"/>
        <v/>
      </c>
      <c r="CC1028" s="3" t="str">
        <f t="shared" si="251"/>
        <v/>
      </c>
      <c r="CD1028" s="3" t="str">
        <f t="shared" si="251"/>
        <v/>
      </c>
      <c r="CE1028" s="3" t="str">
        <f t="shared" si="251"/>
        <v/>
      </c>
      <c r="CF1028" s="3" t="str">
        <f t="shared" si="251"/>
        <v/>
      </c>
      <c r="CG1028" s="3" t="str">
        <f t="shared" si="251"/>
        <v/>
      </c>
      <c r="CH1028" s="3" t="str">
        <f t="shared" si="251"/>
        <v/>
      </c>
      <c r="CI1028" s="3" t="str">
        <f t="shared" si="251"/>
        <v/>
      </c>
      <c r="CJ1028" s="3" t="str">
        <f t="shared" si="251"/>
        <v/>
      </c>
      <c r="CK1028" s="3" t="str">
        <f t="shared" si="248"/>
        <v/>
      </c>
      <c r="CL1028" s="3" t="str">
        <f t="shared" si="248"/>
        <v/>
      </c>
      <c r="CM1028" s="3" t="str">
        <f t="shared" si="247"/>
        <v/>
      </c>
      <c r="CN1028" s="3" t="str">
        <f t="shared" si="247"/>
        <v/>
      </c>
      <c r="CO1028" s="3" t="str">
        <f t="shared" si="247"/>
        <v/>
      </c>
      <c r="CP1028" s="3" t="str">
        <f t="shared" si="247"/>
        <v/>
      </c>
      <c r="CQ1028" s="3" t="str">
        <f t="shared" si="247"/>
        <v/>
      </c>
      <c r="CR1028" s="3" t="str">
        <f t="shared" si="247"/>
        <v/>
      </c>
      <c r="CS1028" s="3" t="str">
        <f t="shared" si="247"/>
        <v/>
      </c>
      <c r="CT1028" s="3" t="str">
        <f t="shared" si="247"/>
        <v/>
      </c>
      <c r="CU1028" s="3" t="str">
        <f t="shared" si="247"/>
        <v/>
      </c>
      <c r="CV1028" s="3" t="str">
        <f t="shared" si="247"/>
        <v/>
      </c>
      <c r="CW1028" s="3" t="str">
        <f t="shared" si="250"/>
        <v/>
      </c>
      <c r="CX1028" s="3" t="str">
        <f t="shared" si="250"/>
        <v/>
      </c>
      <c r="CY1028" s="3" t="str">
        <f t="shared" si="250"/>
        <v/>
      </c>
      <c r="CZ1028" s="3" t="str">
        <f t="shared" si="246"/>
        <v/>
      </c>
      <c r="DA1028" s="3" t="str">
        <f t="shared" si="246"/>
        <v/>
      </c>
      <c r="DB1028" s="3" t="str">
        <f t="shared" si="246"/>
        <v/>
      </c>
      <c r="DC1028" s="3" t="str">
        <f t="shared" si="246"/>
        <v/>
      </c>
      <c r="DD1028" s="3" t="str">
        <f t="shared" si="246"/>
        <v/>
      </c>
      <c r="DE1028" s="3" t="str">
        <f t="shared" si="243"/>
        <v/>
      </c>
      <c r="DF1028" s="3" t="str">
        <f t="shared" si="243"/>
        <v/>
      </c>
      <c r="DG1028" s="3" t="str">
        <f t="shared" si="243"/>
        <v/>
      </c>
      <c r="DH1028" s="3" t="str">
        <f t="shared" si="243"/>
        <v/>
      </c>
      <c r="DI1028" s="3" t="str">
        <f t="shared" si="243"/>
        <v/>
      </c>
      <c r="DJ1028" s="3" t="str">
        <f t="shared" si="243"/>
        <v/>
      </c>
      <c r="DK1028" s="3" t="str">
        <f t="shared" si="243"/>
        <v/>
      </c>
      <c r="DL1028" s="3" t="str">
        <f t="shared" si="253"/>
        <v/>
      </c>
      <c r="DM1028" s="3" t="str">
        <f t="shared" si="253"/>
        <v/>
      </c>
      <c r="DN1028" s="3" t="str">
        <f t="shared" si="253"/>
        <v/>
      </c>
      <c r="DO1028" s="3" t="str">
        <f t="shared" si="253"/>
        <v/>
      </c>
      <c r="DP1028" s="3" t="str">
        <f t="shared" si="253"/>
        <v/>
      </c>
      <c r="DQ1028" s="3" t="str">
        <f t="shared" si="253"/>
        <v/>
      </c>
      <c r="DR1028" s="3" t="str">
        <f t="shared" si="253"/>
        <v/>
      </c>
      <c r="DS1028" s="3" t="str">
        <f t="shared" si="253"/>
        <v/>
      </c>
      <c r="DT1028" s="3" t="str">
        <f t="shared" si="249"/>
        <v/>
      </c>
      <c r="DU1028" s="3" t="str">
        <f t="shared" si="249"/>
        <v/>
      </c>
      <c r="DV1028" s="3" t="str">
        <f t="shared" si="249"/>
        <v/>
      </c>
    </row>
    <row r="1029" spans="1:126" ht="30">
      <c r="A1029" t="s">
        <v>115</v>
      </c>
      <c r="B1029">
        <v>2017</v>
      </c>
      <c r="C1029" t="s">
        <v>114</v>
      </c>
      <c r="D1029">
        <v>106990</v>
      </c>
      <c r="E1029" s="31">
        <v>1317216269112</v>
      </c>
      <c r="F1029" t="s">
        <v>1257</v>
      </c>
      <c r="G1029">
        <v>325211</v>
      </c>
      <c r="H1029" t="s">
        <v>1258</v>
      </c>
      <c r="I1029" t="s">
        <v>1259</v>
      </c>
      <c r="J1029" t="s">
        <v>1167</v>
      </c>
      <c r="K1029" t="s">
        <v>216</v>
      </c>
      <c r="L1029">
        <v>70764</v>
      </c>
      <c r="M1029" s="3" t="str">
        <f t="shared" si="254"/>
        <v>95. USED AS A REACTANT</v>
      </c>
      <c r="N1029" s="3" t="s">
        <v>66</v>
      </c>
      <c r="O1029" s="3" t="s">
        <v>1444</v>
      </c>
      <c r="P1029">
        <v>1826</v>
      </c>
      <c r="Q1029">
        <v>2286</v>
      </c>
      <c r="R1029">
        <v>4112</v>
      </c>
      <c r="S1029" s="3" t="s">
        <v>1405</v>
      </c>
      <c r="T1029" s="3" t="s">
        <v>1405</v>
      </c>
      <c r="U1029" s="3" t="s">
        <v>1405</v>
      </c>
      <c r="V1029" s="3" t="s">
        <v>1405</v>
      </c>
      <c r="W1029" s="3" t="s">
        <v>1405</v>
      </c>
      <c r="X1029" s="3" t="s">
        <v>1405</v>
      </c>
      <c r="Y1029" s="3" t="s">
        <v>1407</v>
      </c>
      <c r="AE1029" s="3" t="s">
        <v>1405</v>
      </c>
      <c r="AR1029" s="3" t="s">
        <v>1405</v>
      </c>
      <c r="AS1029" s="3" t="s">
        <v>1405</v>
      </c>
      <c r="AT1029" s="3" t="s">
        <v>1405</v>
      </c>
      <c r="AV1029" s="3" t="s">
        <v>1405</v>
      </c>
      <c r="BD1029" s="3" t="s">
        <v>1405</v>
      </c>
      <c r="BK1029" s="3" t="s">
        <v>1405</v>
      </c>
      <c r="BU1029" s="3" t="str">
        <f t="shared" si="252"/>
        <v/>
      </c>
      <c r="BV1029" s="3" t="str">
        <f t="shared" si="252"/>
        <v/>
      </c>
      <c r="BW1029" s="3" t="str">
        <f t="shared" si="251"/>
        <v/>
      </c>
      <c r="BX1029" s="3" t="str">
        <f t="shared" si="251"/>
        <v/>
      </c>
      <c r="BY1029" s="3" t="str">
        <f t="shared" si="251"/>
        <v/>
      </c>
      <c r="BZ1029" s="3" t="str">
        <f t="shared" ref="BZ1029:CJ1052" si="255">IF(X1029="Yes", BZ$1,"")</f>
        <v/>
      </c>
      <c r="CA1029" s="3" t="str">
        <f t="shared" si="255"/>
        <v>95. USED AS A REACTANT</v>
      </c>
      <c r="CB1029" s="3" t="str">
        <f t="shared" si="255"/>
        <v/>
      </c>
      <c r="CC1029" s="3" t="str">
        <f t="shared" si="255"/>
        <v/>
      </c>
      <c r="CD1029" s="3" t="str">
        <f t="shared" si="255"/>
        <v/>
      </c>
      <c r="CE1029" s="3" t="str">
        <f t="shared" si="255"/>
        <v/>
      </c>
      <c r="CF1029" s="3" t="str">
        <f t="shared" si="255"/>
        <v/>
      </c>
      <c r="CG1029" s="3" t="str">
        <f t="shared" si="255"/>
        <v/>
      </c>
      <c r="CH1029" s="3" t="str">
        <f t="shared" si="255"/>
        <v/>
      </c>
      <c r="CI1029" s="3" t="str">
        <f t="shared" si="255"/>
        <v/>
      </c>
      <c r="CJ1029" s="3" t="str">
        <f t="shared" si="255"/>
        <v/>
      </c>
      <c r="CK1029" s="3" t="str">
        <f t="shared" si="248"/>
        <v/>
      </c>
      <c r="CL1029" s="3" t="str">
        <f t="shared" si="248"/>
        <v/>
      </c>
      <c r="CM1029" s="3" t="str">
        <f t="shared" si="247"/>
        <v/>
      </c>
      <c r="CN1029" s="3" t="str">
        <f t="shared" si="247"/>
        <v/>
      </c>
      <c r="CO1029" s="3" t="str">
        <f t="shared" si="247"/>
        <v/>
      </c>
      <c r="CP1029" s="3" t="str">
        <f t="shared" si="247"/>
        <v/>
      </c>
      <c r="CQ1029" s="3" t="str">
        <f t="shared" si="247"/>
        <v/>
      </c>
      <c r="CR1029" s="3" t="str">
        <f t="shared" si="247"/>
        <v/>
      </c>
      <c r="CS1029" s="3" t="str">
        <f t="shared" si="247"/>
        <v/>
      </c>
      <c r="CT1029" s="3" t="str">
        <f t="shared" si="247"/>
        <v/>
      </c>
      <c r="CU1029" s="3" t="str">
        <f t="shared" si="247"/>
        <v/>
      </c>
      <c r="CV1029" s="3" t="str">
        <f t="shared" si="247"/>
        <v/>
      </c>
      <c r="CW1029" s="3" t="str">
        <f t="shared" si="250"/>
        <v/>
      </c>
      <c r="CX1029" s="3" t="str">
        <f t="shared" si="250"/>
        <v/>
      </c>
      <c r="CY1029" s="3" t="str">
        <f t="shared" si="250"/>
        <v/>
      </c>
      <c r="CZ1029" s="3" t="str">
        <f t="shared" si="246"/>
        <v/>
      </c>
      <c r="DA1029" s="3" t="str">
        <f t="shared" si="246"/>
        <v/>
      </c>
      <c r="DB1029" s="3" t="str">
        <f t="shared" si="246"/>
        <v/>
      </c>
      <c r="DC1029" s="3" t="str">
        <f t="shared" si="246"/>
        <v/>
      </c>
      <c r="DD1029" s="3" t="str">
        <f t="shared" si="246"/>
        <v/>
      </c>
      <c r="DE1029" s="3" t="str">
        <f t="shared" si="243"/>
        <v/>
      </c>
      <c r="DF1029" s="3" t="str">
        <f t="shared" si="243"/>
        <v/>
      </c>
      <c r="DG1029" s="3" t="str">
        <f t="shared" si="243"/>
        <v/>
      </c>
      <c r="DH1029" s="3" t="str">
        <f t="shared" si="243"/>
        <v/>
      </c>
      <c r="DI1029" s="3" t="str">
        <f t="shared" si="243"/>
        <v/>
      </c>
      <c r="DJ1029" s="3" t="str">
        <f t="shared" si="243"/>
        <v/>
      </c>
      <c r="DK1029" s="3" t="str">
        <f t="shared" si="243"/>
        <v/>
      </c>
      <c r="DL1029" s="3" t="str">
        <f t="shared" si="253"/>
        <v/>
      </c>
      <c r="DM1029" s="3" t="str">
        <f t="shared" si="253"/>
        <v/>
      </c>
      <c r="DN1029" s="3" t="str">
        <f t="shared" si="253"/>
        <v/>
      </c>
      <c r="DO1029" s="3" t="str">
        <f t="shared" si="253"/>
        <v/>
      </c>
      <c r="DP1029" s="3" t="str">
        <f t="shared" si="253"/>
        <v/>
      </c>
      <c r="DQ1029" s="3" t="str">
        <f t="shared" si="253"/>
        <v/>
      </c>
      <c r="DR1029" s="3" t="str">
        <f t="shared" si="253"/>
        <v/>
      </c>
      <c r="DS1029" s="3" t="str">
        <f t="shared" si="253"/>
        <v/>
      </c>
      <c r="DT1029" s="3" t="str">
        <f t="shared" si="249"/>
        <v/>
      </c>
      <c r="DU1029" s="3" t="str">
        <f t="shared" si="249"/>
        <v/>
      </c>
      <c r="DV1029" s="3" t="str">
        <f t="shared" si="249"/>
        <v/>
      </c>
    </row>
    <row r="1030" spans="1:126" ht="60">
      <c r="A1030" t="s">
        <v>115</v>
      </c>
      <c r="B1030">
        <v>2018</v>
      </c>
      <c r="C1030" t="s">
        <v>114</v>
      </c>
      <c r="D1030">
        <v>106990</v>
      </c>
      <c r="E1030" s="31">
        <v>1318217895883</v>
      </c>
      <c r="F1030" t="s">
        <v>1257</v>
      </c>
      <c r="G1030">
        <v>325211</v>
      </c>
      <c r="H1030" t="s">
        <v>1258</v>
      </c>
      <c r="I1030" t="s">
        <v>1259</v>
      </c>
      <c r="J1030" t="s">
        <v>1167</v>
      </c>
      <c r="K1030" t="s">
        <v>216</v>
      </c>
      <c r="L1030">
        <v>70764</v>
      </c>
      <c r="M1030" s="3" t="str">
        <f t="shared" si="254"/>
        <v>95. USED AS A REACTANT, 97. P102  RAW MATERIALS</v>
      </c>
      <c r="N1030" s="3" t="s">
        <v>66</v>
      </c>
      <c r="O1030" s="3" t="s">
        <v>1444</v>
      </c>
      <c r="P1030">
        <v>1817</v>
      </c>
      <c r="Q1030">
        <v>2225.09</v>
      </c>
      <c r="R1030">
        <v>4042.09</v>
      </c>
      <c r="S1030" s="3" t="s">
        <v>1405</v>
      </c>
      <c r="T1030" s="3" t="s">
        <v>1405</v>
      </c>
      <c r="U1030" s="3" t="s">
        <v>1405</v>
      </c>
      <c r="V1030" s="3" t="s">
        <v>1405</v>
      </c>
      <c r="W1030" s="3" t="s">
        <v>1405</v>
      </c>
      <c r="X1030" s="3" t="s">
        <v>1405</v>
      </c>
      <c r="Y1030" s="3" t="s">
        <v>1407</v>
      </c>
      <c r="Z1030" s="3" t="s">
        <v>1405</v>
      </c>
      <c r="AA1030" s="3" t="s">
        <v>1407</v>
      </c>
      <c r="AB1030" s="3" t="s">
        <v>1405</v>
      </c>
      <c r="AC1030" s="3" t="s">
        <v>1405</v>
      </c>
      <c r="AD1030" s="3" t="s">
        <v>1405</v>
      </c>
      <c r="AE1030" s="3" t="s">
        <v>1405</v>
      </c>
      <c r="AF1030" s="3" t="s">
        <v>1405</v>
      </c>
      <c r="AG1030" s="3" t="s">
        <v>1405</v>
      </c>
      <c r="AH1030" s="3" t="s">
        <v>1405</v>
      </c>
      <c r="AI1030" s="3" t="s">
        <v>1405</v>
      </c>
      <c r="AJ1030" s="3" t="s">
        <v>1405</v>
      </c>
      <c r="AK1030" s="3" t="s">
        <v>1405</v>
      </c>
      <c r="AL1030" s="3" t="s">
        <v>1405</v>
      </c>
      <c r="AM1030" s="3" t="s">
        <v>1405</v>
      </c>
      <c r="AN1030" s="3" t="s">
        <v>1405</v>
      </c>
      <c r="AO1030" s="3" t="s">
        <v>1405</v>
      </c>
      <c r="AP1030" s="3" t="s">
        <v>1405</v>
      </c>
      <c r="AQ1030" s="3" t="s">
        <v>1405</v>
      </c>
      <c r="AR1030" s="3" t="s">
        <v>1405</v>
      </c>
      <c r="AS1030" s="3" t="s">
        <v>1405</v>
      </c>
      <c r="AT1030" s="3" t="s">
        <v>1405</v>
      </c>
      <c r="AU1030" s="3" t="s">
        <v>1405</v>
      </c>
      <c r="AV1030" s="3" t="s">
        <v>1405</v>
      </c>
      <c r="AW1030" s="3" t="s">
        <v>1405</v>
      </c>
      <c r="AX1030" s="3" t="s">
        <v>1405</v>
      </c>
      <c r="AY1030" s="3" t="s">
        <v>1405</v>
      </c>
      <c r="AZ1030" s="3" t="s">
        <v>1405</v>
      </c>
      <c r="BA1030" s="3" t="s">
        <v>1405</v>
      </c>
      <c r="BB1030" s="3" t="s">
        <v>1405</v>
      </c>
      <c r="BC1030" s="3" t="s">
        <v>1405</v>
      </c>
      <c r="BD1030" s="3" t="s">
        <v>1405</v>
      </c>
      <c r="BE1030" s="3" t="s">
        <v>1405</v>
      </c>
      <c r="BF1030" s="3" t="s">
        <v>1405</v>
      </c>
      <c r="BG1030" s="3" t="s">
        <v>1405</v>
      </c>
      <c r="BH1030" s="3" t="s">
        <v>1405</v>
      </c>
      <c r="BI1030" s="3" t="s">
        <v>1405</v>
      </c>
      <c r="BJ1030" s="3" t="s">
        <v>1405</v>
      </c>
      <c r="BK1030" s="3" t="s">
        <v>1405</v>
      </c>
      <c r="BL1030" s="3" t="s">
        <v>1405</v>
      </c>
      <c r="BM1030" s="3" t="s">
        <v>1405</v>
      </c>
      <c r="BN1030" s="3" t="s">
        <v>1405</v>
      </c>
      <c r="BO1030" s="3" t="s">
        <v>1405</v>
      </c>
      <c r="BP1030" s="3" t="s">
        <v>1405</v>
      </c>
      <c r="BQ1030" s="3" t="s">
        <v>1405</v>
      </c>
      <c r="BR1030" s="3" t="s">
        <v>1405</v>
      </c>
      <c r="BS1030" s="3" t="s">
        <v>1405</v>
      </c>
      <c r="BT1030" s="3" t="s">
        <v>1405</v>
      </c>
      <c r="BU1030" s="3" t="str">
        <f t="shared" si="252"/>
        <v/>
      </c>
      <c r="BV1030" s="3" t="str">
        <f t="shared" si="252"/>
        <v/>
      </c>
      <c r="BW1030" s="3" t="str">
        <f t="shared" si="252"/>
        <v/>
      </c>
      <c r="BX1030" s="3" t="str">
        <f t="shared" si="252"/>
        <v/>
      </c>
      <c r="BY1030" s="3" t="str">
        <f t="shared" si="252"/>
        <v/>
      </c>
      <c r="BZ1030" s="3" t="str">
        <f t="shared" si="255"/>
        <v/>
      </c>
      <c r="CA1030" s="3" t="str">
        <f t="shared" si="255"/>
        <v>95. USED AS A REACTANT</v>
      </c>
      <c r="CB1030" s="3" t="str">
        <f t="shared" si="255"/>
        <v/>
      </c>
      <c r="CC1030" s="3" t="str">
        <f t="shared" si="255"/>
        <v>97. P102  RAW MATERIALS</v>
      </c>
      <c r="CD1030" s="3" t="str">
        <f t="shared" si="255"/>
        <v/>
      </c>
      <c r="CE1030" s="3" t="str">
        <f t="shared" si="255"/>
        <v/>
      </c>
      <c r="CF1030" s="3" t="str">
        <f t="shared" si="255"/>
        <v/>
      </c>
      <c r="CG1030" s="3" t="str">
        <f t="shared" si="255"/>
        <v/>
      </c>
      <c r="CH1030" s="3" t="str">
        <f t="shared" si="255"/>
        <v/>
      </c>
      <c r="CI1030" s="3" t="str">
        <f t="shared" si="255"/>
        <v/>
      </c>
      <c r="CJ1030" s="3" t="str">
        <f t="shared" si="255"/>
        <v/>
      </c>
      <c r="CK1030" s="3" t="str">
        <f t="shared" si="248"/>
        <v/>
      </c>
      <c r="CL1030" s="3" t="str">
        <f t="shared" si="248"/>
        <v/>
      </c>
      <c r="CM1030" s="3" t="str">
        <f t="shared" si="247"/>
        <v/>
      </c>
      <c r="CN1030" s="3" t="str">
        <f t="shared" si="247"/>
        <v/>
      </c>
      <c r="CO1030" s="3" t="str">
        <f t="shared" si="247"/>
        <v/>
      </c>
      <c r="CP1030" s="3" t="str">
        <f t="shared" si="247"/>
        <v/>
      </c>
      <c r="CQ1030" s="3" t="str">
        <f t="shared" si="247"/>
        <v/>
      </c>
      <c r="CR1030" s="3" t="str">
        <f t="shared" si="247"/>
        <v/>
      </c>
      <c r="CS1030" s="3" t="str">
        <f t="shared" si="247"/>
        <v/>
      </c>
      <c r="CT1030" s="3" t="str">
        <f t="shared" si="247"/>
        <v/>
      </c>
      <c r="CU1030" s="3" t="str">
        <f t="shared" si="247"/>
        <v/>
      </c>
      <c r="CV1030" s="3" t="str">
        <f t="shared" si="247"/>
        <v/>
      </c>
      <c r="CW1030" s="3" t="str">
        <f t="shared" si="250"/>
        <v/>
      </c>
      <c r="CX1030" s="3" t="str">
        <f t="shared" si="250"/>
        <v/>
      </c>
      <c r="CY1030" s="3" t="str">
        <f t="shared" si="250"/>
        <v/>
      </c>
      <c r="CZ1030" s="3" t="str">
        <f t="shared" si="246"/>
        <v/>
      </c>
      <c r="DA1030" s="3" t="str">
        <f t="shared" si="246"/>
        <v/>
      </c>
      <c r="DB1030" s="3" t="str">
        <f t="shared" si="246"/>
        <v/>
      </c>
      <c r="DC1030" s="3" t="str">
        <f t="shared" si="246"/>
        <v/>
      </c>
      <c r="DD1030" s="3" t="str">
        <f t="shared" si="246"/>
        <v/>
      </c>
      <c r="DE1030" s="3" t="str">
        <f t="shared" si="243"/>
        <v/>
      </c>
      <c r="DF1030" s="3" t="str">
        <f t="shared" si="243"/>
        <v/>
      </c>
      <c r="DG1030" s="3" t="str">
        <f t="shared" si="243"/>
        <v/>
      </c>
      <c r="DH1030" s="3" t="str">
        <f t="shared" si="243"/>
        <v/>
      </c>
      <c r="DI1030" s="3" t="str">
        <f t="shared" si="243"/>
        <v/>
      </c>
      <c r="DJ1030" s="3" t="str">
        <f t="shared" si="243"/>
        <v/>
      </c>
      <c r="DK1030" s="3" t="str">
        <f t="shared" si="243"/>
        <v/>
      </c>
      <c r="DL1030" s="3" t="str">
        <f t="shared" si="253"/>
        <v/>
      </c>
      <c r="DM1030" s="3" t="str">
        <f t="shared" si="253"/>
        <v/>
      </c>
      <c r="DN1030" s="3" t="str">
        <f t="shared" si="253"/>
        <v/>
      </c>
      <c r="DO1030" s="3" t="str">
        <f t="shared" si="253"/>
        <v/>
      </c>
      <c r="DP1030" s="3" t="str">
        <f t="shared" si="253"/>
        <v/>
      </c>
      <c r="DQ1030" s="3" t="str">
        <f t="shared" si="253"/>
        <v/>
      </c>
      <c r="DR1030" s="3" t="str">
        <f t="shared" si="253"/>
        <v/>
      </c>
      <c r="DS1030" s="3" t="str">
        <f t="shared" si="253"/>
        <v/>
      </c>
      <c r="DT1030" s="3" t="str">
        <f t="shared" si="249"/>
        <v/>
      </c>
      <c r="DU1030" s="3" t="str">
        <f t="shared" si="249"/>
        <v/>
      </c>
      <c r="DV1030" s="3" t="str">
        <f t="shared" si="249"/>
        <v/>
      </c>
    </row>
    <row r="1031" spans="1:126" ht="60">
      <c r="A1031" t="s">
        <v>115</v>
      </c>
      <c r="B1031">
        <v>2019</v>
      </c>
      <c r="C1031" t="s">
        <v>114</v>
      </c>
      <c r="D1031">
        <v>106990</v>
      </c>
      <c r="E1031" s="31">
        <v>1319217918945</v>
      </c>
      <c r="F1031" t="s">
        <v>1257</v>
      </c>
      <c r="G1031">
        <v>325211</v>
      </c>
      <c r="H1031" t="s">
        <v>1258</v>
      </c>
      <c r="I1031" t="s">
        <v>1259</v>
      </c>
      <c r="J1031" t="s">
        <v>1167</v>
      </c>
      <c r="K1031" t="s">
        <v>216</v>
      </c>
      <c r="L1031">
        <v>70764</v>
      </c>
      <c r="M1031" s="3" t="str">
        <f t="shared" si="254"/>
        <v>95. USED AS A REACTANT, 97. P102  RAW MATERIALS</v>
      </c>
      <c r="N1031" s="3" t="s">
        <v>66</v>
      </c>
      <c r="O1031" s="3" t="s">
        <v>1444</v>
      </c>
      <c r="P1031">
        <v>1825</v>
      </c>
      <c r="Q1031">
        <v>1162.18</v>
      </c>
      <c r="R1031">
        <v>2987.18</v>
      </c>
      <c r="S1031" s="3" t="s">
        <v>1405</v>
      </c>
      <c r="T1031" s="3" t="s">
        <v>1405</v>
      </c>
      <c r="U1031" s="3" t="s">
        <v>1405</v>
      </c>
      <c r="V1031" s="3" t="s">
        <v>1405</v>
      </c>
      <c r="W1031" s="3" t="s">
        <v>1405</v>
      </c>
      <c r="X1031" s="3" t="s">
        <v>1405</v>
      </c>
      <c r="Y1031" s="3" t="s">
        <v>1407</v>
      </c>
      <c r="Z1031" s="3" t="s">
        <v>1405</v>
      </c>
      <c r="AA1031" s="3" t="s">
        <v>1407</v>
      </c>
      <c r="AB1031" s="3" t="s">
        <v>1405</v>
      </c>
      <c r="AC1031" s="3" t="s">
        <v>1405</v>
      </c>
      <c r="AD1031" s="3" t="s">
        <v>1405</v>
      </c>
      <c r="AE1031" s="3" t="s">
        <v>1405</v>
      </c>
      <c r="AF1031" s="3" t="s">
        <v>1405</v>
      </c>
      <c r="AG1031" s="3" t="s">
        <v>1405</v>
      </c>
      <c r="AH1031" s="3" t="s">
        <v>1405</v>
      </c>
      <c r="AI1031" s="3" t="s">
        <v>1405</v>
      </c>
      <c r="AJ1031" s="3" t="s">
        <v>1405</v>
      </c>
      <c r="AK1031" s="3" t="s">
        <v>1405</v>
      </c>
      <c r="AL1031" s="3" t="s">
        <v>1405</v>
      </c>
      <c r="AM1031" s="3" t="s">
        <v>1405</v>
      </c>
      <c r="AN1031" s="3" t="s">
        <v>1405</v>
      </c>
      <c r="AO1031" s="3" t="s">
        <v>1405</v>
      </c>
      <c r="AP1031" s="3" t="s">
        <v>1405</v>
      </c>
      <c r="AQ1031" s="3" t="s">
        <v>1405</v>
      </c>
      <c r="AR1031" s="3" t="s">
        <v>1405</v>
      </c>
      <c r="AS1031" s="3" t="s">
        <v>1405</v>
      </c>
      <c r="AT1031" s="3" t="s">
        <v>1405</v>
      </c>
      <c r="AU1031" s="3" t="s">
        <v>1405</v>
      </c>
      <c r="AV1031" s="3" t="s">
        <v>1405</v>
      </c>
      <c r="AW1031" s="3" t="s">
        <v>1405</v>
      </c>
      <c r="AX1031" s="3" t="s">
        <v>1405</v>
      </c>
      <c r="AY1031" s="3" t="s">
        <v>1405</v>
      </c>
      <c r="AZ1031" s="3" t="s">
        <v>1405</v>
      </c>
      <c r="BA1031" s="3" t="s">
        <v>1405</v>
      </c>
      <c r="BB1031" s="3" t="s">
        <v>1405</v>
      </c>
      <c r="BC1031" s="3" t="s">
        <v>1405</v>
      </c>
      <c r="BD1031" s="3" t="s">
        <v>1405</v>
      </c>
      <c r="BE1031" s="3" t="s">
        <v>1405</v>
      </c>
      <c r="BF1031" s="3" t="s">
        <v>1405</v>
      </c>
      <c r="BG1031" s="3" t="s">
        <v>1405</v>
      </c>
      <c r="BH1031" s="3" t="s">
        <v>1405</v>
      </c>
      <c r="BI1031" s="3" t="s">
        <v>1405</v>
      </c>
      <c r="BJ1031" s="3" t="s">
        <v>1405</v>
      </c>
      <c r="BK1031" s="3" t="s">
        <v>1405</v>
      </c>
      <c r="BL1031" s="3" t="s">
        <v>1405</v>
      </c>
      <c r="BM1031" s="3" t="s">
        <v>1405</v>
      </c>
      <c r="BN1031" s="3" t="s">
        <v>1405</v>
      </c>
      <c r="BO1031" s="3" t="s">
        <v>1405</v>
      </c>
      <c r="BP1031" s="3" t="s">
        <v>1405</v>
      </c>
      <c r="BQ1031" s="3" t="s">
        <v>1405</v>
      </c>
      <c r="BR1031" s="3" t="s">
        <v>1405</v>
      </c>
      <c r="BS1031" s="3" t="s">
        <v>1405</v>
      </c>
      <c r="BT1031" s="3" t="s">
        <v>1405</v>
      </c>
      <c r="BU1031" s="3" t="str">
        <f t="shared" si="252"/>
        <v/>
      </c>
      <c r="BV1031" s="3" t="str">
        <f t="shared" si="252"/>
        <v/>
      </c>
      <c r="BW1031" s="3" t="str">
        <f t="shared" si="252"/>
        <v/>
      </c>
      <c r="BX1031" s="3" t="str">
        <f t="shared" si="252"/>
        <v/>
      </c>
      <c r="BY1031" s="3" t="str">
        <f t="shared" si="252"/>
        <v/>
      </c>
      <c r="BZ1031" s="3" t="str">
        <f t="shared" si="255"/>
        <v/>
      </c>
      <c r="CA1031" s="3" t="str">
        <f t="shared" si="255"/>
        <v>95. USED AS A REACTANT</v>
      </c>
      <c r="CB1031" s="3" t="str">
        <f t="shared" si="255"/>
        <v/>
      </c>
      <c r="CC1031" s="3" t="str">
        <f t="shared" si="255"/>
        <v>97. P102  RAW MATERIALS</v>
      </c>
      <c r="CD1031" s="3" t="str">
        <f t="shared" si="255"/>
        <v/>
      </c>
      <c r="CE1031" s="3" t="str">
        <f t="shared" si="255"/>
        <v/>
      </c>
      <c r="CF1031" s="3" t="str">
        <f t="shared" si="255"/>
        <v/>
      </c>
      <c r="CG1031" s="3" t="str">
        <f t="shared" si="255"/>
        <v/>
      </c>
      <c r="CH1031" s="3" t="str">
        <f t="shared" si="255"/>
        <v/>
      </c>
      <c r="CI1031" s="3" t="str">
        <f t="shared" si="255"/>
        <v/>
      </c>
      <c r="CJ1031" s="3" t="str">
        <f t="shared" si="255"/>
        <v/>
      </c>
      <c r="CK1031" s="3" t="str">
        <f t="shared" si="248"/>
        <v/>
      </c>
      <c r="CL1031" s="3" t="str">
        <f t="shared" si="248"/>
        <v/>
      </c>
      <c r="CM1031" s="3" t="str">
        <f t="shared" si="247"/>
        <v/>
      </c>
      <c r="CN1031" s="3" t="str">
        <f t="shared" si="247"/>
        <v/>
      </c>
      <c r="CO1031" s="3" t="str">
        <f t="shared" si="247"/>
        <v/>
      </c>
      <c r="CP1031" s="3" t="str">
        <f t="shared" si="247"/>
        <v/>
      </c>
      <c r="CQ1031" s="3" t="str">
        <f t="shared" si="247"/>
        <v/>
      </c>
      <c r="CR1031" s="3" t="str">
        <f t="shared" si="247"/>
        <v/>
      </c>
      <c r="CS1031" s="3" t="str">
        <f t="shared" si="247"/>
        <v/>
      </c>
      <c r="CT1031" s="3" t="str">
        <f t="shared" si="247"/>
        <v/>
      </c>
      <c r="CU1031" s="3" t="str">
        <f t="shared" si="247"/>
        <v/>
      </c>
      <c r="CV1031" s="3" t="str">
        <f t="shared" si="247"/>
        <v/>
      </c>
      <c r="CW1031" s="3" t="str">
        <f t="shared" si="250"/>
        <v/>
      </c>
      <c r="CX1031" s="3" t="str">
        <f t="shared" si="250"/>
        <v/>
      </c>
      <c r="CY1031" s="3" t="str">
        <f t="shared" si="250"/>
        <v/>
      </c>
      <c r="CZ1031" s="3" t="str">
        <f t="shared" si="246"/>
        <v/>
      </c>
      <c r="DA1031" s="3" t="str">
        <f t="shared" si="246"/>
        <v/>
      </c>
      <c r="DB1031" s="3" t="str">
        <f t="shared" si="246"/>
        <v/>
      </c>
      <c r="DC1031" s="3" t="str">
        <f t="shared" si="246"/>
        <v/>
      </c>
      <c r="DD1031" s="3" t="str">
        <f t="shared" si="246"/>
        <v/>
      </c>
      <c r="DE1031" s="3" t="str">
        <f t="shared" si="243"/>
        <v/>
      </c>
      <c r="DF1031" s="3" t="str">
        <f t="shared" si="243"/>
        <v/>
      </c>
      <c r="DG1031" s="3" t="str">
        <f t="shared" si="243"/>
        <v/>
      </c>
      <c r="DH1031" s="3" t="str">
        <f t="shared" si="243"/>
        <v/>
      </c>
      <c r="DI1031" s="3" t="str">
        <f t="shared" si="243"/>
        <v/>
      </c>
      <c r="DJ1031" s="3" t="str">
        <f t="shared" si="243"/>
        <v/>
      </c>
      <c r="DK1031" s="3" t="str">
        <f t="shared" si="243"/>
        <v/>
      </c>
      <c r="DL1031" s="3" t="str">
        <f t="shared" si="253"/>
        <v/>
      </c>
      <c r="DM1031" s="3" t="str">
        <f t="shared" si="253"/>
        <v/>
      </c>
      <c r="DN1031" s="3" t="str">
        <f t="shared" si="253"/>
        <v/>
      </c>
      <c r="DO1031" s="3" t="str">
        <f t="shared" si="253"/>
        <v/>
      </c>
      <c r="DP1031" s="3" t="str">
        <f t="shared" si="253"/>
        <v/>
      </c>
      <c r="DQ1031" s="3" t="str">
        <f t="shared" si="253"/>
        <v/>
      </c>
      <c r="DR1031" s="3" t="str">
        <f t="shared" si="253"/>
        <v/>
      </c>
      <c r="DS1031" s="3" t="str">
        <f t="shared" si="253"/>
        <v/>
      </c>
      <c r="DT1031" s="3" t="str">
        <f t="shared" si="249"/>
        <v/>
      </c>
      <c r="DU1031" s="3" t="str">
        <f t="shared" si="249"/>
        <v/>
      </c>
      <c r="DV1031" s="3" t="str">
        <f t="shared" si="249"/>
        <v/>
      </c>
    </row>
    <row r="1032" spans="1:126" ht="75">
      <c r="A1032" t="s">
        <v>115</v>
      </c>
      <c r="B1032">
        <v>2020</v>
      </c>
      <c r="C1032" t="s">
        <v>114</v>
      </c>
      <c r="D1032">
        <v>106990</v>
      </c>
      <c r="E1032" s="31">
        <v>1320218773101</v>
      </c>
      <c r="F1032" t="s">
        <v>1257</v>
      </c>
      <c r="G1032">
        <v>325211</v>
      </c>
      <c r="H1032" t="s">
        <v>1258</v>
      </c>
      <c r="I1032" t="s">
        <v>1259</v>
      </c>
      <c r="J1032" t="s">
        <v>1167</v>
      </c>
      <c r="K1032" t="s">
        <v>216</v>
      </c>
      <c r="L1032">
        <v>70764</v>
      </c>
      <c r="M1032" s="3" t="str">
        <f t="shared" si="254"/>
        <v>90. IMPORT THE CHEMICAL, 91. ON-SITE USE OF THE CHEMICAL, 95. USED AS A REACTANT, 97. P102  RAW MATERIALS</v>
      </c>
      <c r="N1032" s="3" t="s">
        <v>66</v>
      </c>
      <c r="O1032" s="3" t="s">
        <v>1444</v>
      </c>
      <c r="P1032">
        <v>1825</v>
      </c>
      <c r="Q1032">
        <v>688</v>
      </c>
      <c r="R1032">
        <v>2513</v>
      </c>
      <c r="S1032" s="3" t="s">
        <v>1405</v>
      </c>
      <c r="T1032" s="3" t="s">
        <v>1407</v>
      </c>
      <c r="U1032" s="3" t="s">
        <v>1407</v>
      </c>
      <c r="V1032" s="3" t="s">
        <v>1405</v>
      </c>
      <c r="W1032" s="3" t="s">
        <v>1405</v>
      </c>
      <c r="X1032" s="3" t="s">
        <v>1405</v>
      </c>
      <c r="Y1032" s="3" t="s">
        <v>1407</v>
      </c>
      <c r="Z1032" s="3" t="s">
        <v>1405</v>
      </c>
      <c r="AA1032" s="3" t="s">
        <v>1407</v>
      </c>
      <c r="AB1032" s="3" t="s">
        <v>1405</v>
      </c>
      <c r="AC1032" s="3" t="s">
        <v>1405</v>
      </c>
      <c r="AD1032" s="3" t="s">
        <v>1405</v>
      </c>
      <c r="AE1032" s="3" t="s">
        <v>1405</v>
      </c>
      <c r="AF1032" s="3" t="s">
        <v>1405</v>
      </c>
      <c r="AG1032" s="3" t="s">
        <v>1405</v>
      </c>
      <c r="AH1032" s="3" t="s">
        <v>1405</v>
      </c>
      <c r="AI1032" s="3" t="s">
        <v>1405</v>
      </c>
      <c r="AJ1032" s="3" t="s">
        <v>1405</v>
      </c>
      <c r="AK1032" s="3" t="s">
        <v>1405</v>
      </c>
      <c r="AL1032" s="3" t="s">
        <v>1405</v>
      </c>
      <c r="AM1032" s="3" t="s">
        <v>1405</v>
      </c>
      <c r="AN1032" s="3" t="s">
        <v>1405</v>
      </c>
      <c r="AO1032" s="3" t="s">
        <v>1405</v>
      </c>
      <c r="AP1032" s="3" t="s">
        <v>1405</v>
      </c>
      <c r="AQ1032" s="3" t="s">
        <v>1405</v>
      </c>
      <c r="AR1032" s="3" t="s">
        <v>1405</v>
      </c>
      <c r="AS1032" s="3" t="s">
        <v>1405</v>
      </c>
      <c r="AT1032" s="3" t="s">
        <v>1405</v>
      </c>
      <c r="AU1032" s="3" t="s">
        <v>1405</v>
      </c>
      <c r="AV1032" s="3" t="s">
        <v>1405</v>
      </c>
      <c r="AW1032" s="3" t="s">
        <v>1405</v>
      </c>
      <c r="AX1032" s="3" t="s">
        <v>1405</v>
      </c>
      <c r="AY1032" s="3" t="s">
        <v>1405</v>
      </c>
      <c r="AZ1032" s="3" t="s">
        <v>1405</v>
      </c>
      <c r="BA1032" s="3" t="s">
        <v>1405</v>
      </c>
      <c r="BB1032" s="3" t="s">
        <v>1405</v>
      </c>
      <c r="BC1032" s="3" t="s">
        <v>1405</v>
      </c>
      <c r="BD1032" s="3" t="s">
        <v>1405</v>
      </c>
      <c r="BE1032" s="3" t="s">
        <v>1405</v>
      </c>
      <c r="BF1032" s="3" t="s">
        <v>1405</v>
      </c>
      <c r="BG1032" s="3" t="s">
        <v>1405</v>
      </c>
      <c r="BH1032" s="3" t="s">
        <v>1405</v>
      </c>
      <c r="BI1032" s="3" t="s">
        <v>1405</v>
      </c>
      <c r="BJ1032" s="3" t="s">
        <v>1405</v>
      </c>
      <c r="BK1032" s="3" t="s">
        <v>1405</v>
      </c>
      <c r="BL1032" s="3" t="s">
        <v>1405</v>
      </c>
      <c r="BM1032" s="3" t="s">
        <v>1405</v>
      </c>
      <c r="BN1032" s="3" t="s">
        <v>1405</v>
      </c>
      <c r="BO1032" s="3" t="s">
        <v>1405</v>
      </c>
      <c r="BP1032" s="3" t="s">
        <v>1405</v>
      </c>
      <c r="BQ1032" s="3" t="s">
        <v>1405</v>
      </c>
      <c r="BR1032" s="3" t="s">
        <v>1405</v>
      </c>
      <c r="BS1032" s="3" t="s">
        <v>1405</v>
      </c>
      <c r="BT1032" s="3" t="s">
        <v>1405</v>
      </c>
      <c r="BU1032" s="3" t="str">
        <f t="shared" si="252"/>
        <v/>
      </c>
      <c r="BV1032" s="3" t="str">
        <f t="shared" si="252"/>
        <v>90. IMPORT THE CHEMICAL</v>
      </c>
      <c r="BW1032" s="3" t="str">
        <f t="shared" si="252"/>
        <v>91. ON-SITE USE OF THE CHEMICAL</v>
      </c>
      <c r="BX1032" s="3" t="str">
        <f t="shared" si="252"/>
        <v/>
      </c>
      <c r="BY1032" s="3" t="str">
        <f t="shared" si="252"/>
        <v/>
      </c>
      <c r="BZ1032" s="3" t="str">
        <f t="shared" si="255"/>
        <v/>
      </c>
      <c r="CA1032" s="3" t="str">
        <f t="shared" si="255"/>
        <v>95. USED AS A REACTANT</v>
      </c>
      <c r="CB1032" s="3" t="str">
        <f t="shared" si="255"/>
        <v/>
      </c>
      <c r="CC1032" s="3" t="str">
        <f t="shared" si="255"/>
        <v>97. P102  RAW MATERIALS</v>
      </c>
      <c r="CD1032" s="3" t="str">
        <f t="shared" si="255"/>
        <v/>
      </c>
      <c r="CE1032" s="3" t="str">
        <f t="shared" si="255"/>
        <v/>
      </c>
      <c r="CF1032" s="3" t="str">
        <f t="shared" si="255"/>
        <v/>
      </c>
      <c r="CG1032" s="3" t="str">
        <f t="shared" si="255"/>
        <v/>
      </c>
      <c r="CH1032" s="3" t="str">
        <f t="shared" si="255"/>
        <v/>
      </c>
      <c r="CI1032" s="3" t="str">
        <f t="shared" si="255"/>
        <v/>
      </c>
      <c r="CJ1032" s="3" t="str">
        <f t="shared" si="255"/>
        <v/>
      </c>
      <c r="CK1032" s="3" t="str">
        <f t="shared" si="248"/>
        <v/>
      </c>
      <c r="CL1032" s="3" t="str">
        <f t="shared" si="248"/>
        <v/>
      </c>
      <c r="CM1032" s="3" t="str">
        <f t="shared" si="247"/>
        <v/>
      </c>
      <c r="CN1032" s="3" t="str">
        <f t="shared" si="247"/>
        <v/>
      </c>
      <c r="CO1032" s="3" t="str">
        <f t="shared" si="247"/>
        <v/>
      </c>
      <c r="CP1032" s="3" t="str">
        <f t="shared" si="247"/>
        <v/>
      </c>
      <c r="CQ1032" s="3" t="str">
        <f t="shared" si="247"/>
        <v/>
      </c>
      <c r="CR1032" s="3" t="str">
        <f t="shared" si="247"/>
        <v/>
      </c>
      <c r="CS1032" s="3" t="str">
        <f t="shared" si="247"/>
        <v/>
      </c>
      <c r="CT1032" s="3" t="str">
        <f t="shared" si="247"/>
        <v/>
      </c>
      <c r="CU1032" s="3" t="str">
        <f t="shared" si="247"/>
        <v/>
      </c>
      <c r="CV1032" s="3" t="str">
        <f t="shared" si="247"/>
        <v/>
      </c>
      <c r="CW1032" s="3" t="str">
        <f t="shared" si="250"/>
        <v/>
      </c>
      <c r="CX1032" s="3" t="str">
        <f t="shared" si="250"/>
        <v/>
      </c>
      <c r="CY1032" s="3" t="str">
        <f t="shared" si="250"/>
        <v/>
      </c>
      <c r="CZ1032" s="3" t="str">
        <f t="shared" si="246"/>
        <v/>
      </c>
      <c r="DA1032" s="3" t="str">
        <f t="shared" si="246"/>
        <v/>
      </c>
      <c r="DB1032" s="3" t="str">
        <f t="shared" si="246"/>
        <v/>
      </c>
      <c r="DC1032" s="3" t="str">
        <f t="shared" si="246"/>
        <v/>
      </c>
      <c r="DD1032" s="3" t="str">
        <f t="shared" si="246"/>
        <v/>
      </c>
      <c r="DE1032" s="3" t="str">
        <f t="shared" si="243"/>
        <v/>
      </c>
      <c r="DF1032" s="3" t="str">
        <f t="shared" si="243"/>
        <v/>
      </c>
      <c r="DG1032" s="3" t="str">
        <f t="shared" si="243"/>
        <v/>
      </c>
      <c r="DH1032" s="3" t="str">
        <f t="shared" si="243"/>
        <v/>
      </c>
      <c r="DI1032" s="3" t="str">
        <f t="shared" si="243"/>
        <v/>
      </c>
      <c r="DJ1032" s="3" t="str">
        <f t="shared" si="243"/>
        <v/>
      </c>
      <c r="DK1032" s="3" t="str">
        <f t="shared" si="243"/>
        <v/>
      </c>
      <c r="DL1032" s="3" t="str">
        <f t="shared" si="253"/>
        <v/>
      </c>
      <c r="DM1032" s="3" t="str">
        <f t="shared" si="253"/>
        <v/>
      </c>
      <c r="DN1032" s="3" t="str">
        <f t="shared" si="253"/>
        <v/>
      </c>
      <c r="DO1032" s="3" t="str">
        <f t="shared" si="253"/>
        <v/>
      </c>
      <c r="DP1032" s="3" t="str">
        <f t="shared" si="253"/>
        <v/>
      </c>
      <c r="DQ1032" s="3" t="str">
        <f t="shared" si="253"/>
        <v/>
      </c>
      <c r="DR1032" s="3" t="str">
        <f t="shared" si="253"/>
        <v/>
      </c>
      <c r="DS1032" s="3" t="str">
        <f t="shared" si="253"/>
        <v/>
      </c>
      <c r="DT1032" s="3" t="str">
        <f t="shared" si="249"/>
        <v/>
      </c>
      <c r="DU1032" s="3" t="str">
        <f t="shared" si="249"/>
        <v/>
      </c>
      <c r="DV1032" s="3" t="str">
        <f t="shared" si="249"/>
        <v/>
      </c>
    </row>
    <row r="1033" spans="1:126" ht="60">
      <c r="A1033" t="s">
        <v>115</v>
      </c>
      <c r="B1033">
        <v>2021</v>
      </c>
      <c r="C1033" t="s">
        <v>114</v>
      </c>
      <c r="D1033">
        <v>106990</v>
      </c>
      <c r="E1033" s="31">
        <v>1321219687480</v>
      </c>
      <c r="F1033" t="s">
        <v>1257</v>
      </c>
      <c r="G1033">
        <v>325211</v>
      </c>
      <c r="H1033" t="s">
        <v>1258</v>
      </c>
      <c r="I1033" t="s">
        <v>1259</v>
      </c>
      <c r="J1033" t="s">
        <v>1167</v>
      </c>
      <c r="K1033" t="s">
        <v>216</v>
      </c>
      <c r="L1033">
        <v>70764</v>
      </c>
      <c r="M1033" s="3" t="str">
        <f t="shared" si="254"/>
        <v>95. USED AS A REACTANT, 97. P102  RAW MATERIALS</v>
      </c>
      <c r="N1033" s="3" t="s">
        <v>66</v>
      </c>
      <c r="O1033" s="3" t="s">
        <v>1444</v>
      </c>
      <c r="P1033">
        <v>1825</v>
      </c>
      <c r="Q1033">
        <v>723.78</v>
      </c>
      <c r="R1033">
        <v>2548.7800000000002</v>
      </c>
      <c r="S1033" s="3" t="s">
        <v>1405</v>
      </c>
      <c r="T1033" s="3" t="s">
        <v>1405</v>
      </c>
      <c r="U1033" s="3" t="s">
        <v>1405</v>
      </c>
      <c r="V1033" s="3" t="s">
        <v>1405</v>
      </c>
      <c r="W1033" s="3" t="s">
        <v>1405</v>
      </c>
      <c r="X1033" s="3" t="s">
        <v>1405</v>
      </c>
      <c r="Y1033" s="3" t="s">
        <v>1407</v>
      </c>
      <c r="Z1033" s="3" t="s">
        <v>1405</v>
      </c>
      <c r="AA1033" s="3" t="s">
        <v>1407</v>
      </c>
      <c r="AB1033" s="3" t="s">
        <v>1405</v>
      </c>
      <c r="AC1033" s="3" t="s">
        <v>1405</v>
      </c>
      <c r="AD1033" s="3" t="s">
        <v>1405</v>
      </c>
      <c r="AE1033" s="3" t="s">
        <v>1405</v>
      </c>
      <c r="AF1033" s="3" t="s">
        <v>1405</v>
      </c>
      <c r="AG1033" s="3" t="s">
        <v>1405</v>
      </c>
      <c r="AH1033" s="3" t="s">
        <v>1405</v>
      </c>
      <c r="AI1033" s="3" t="s">
        <v>1405</v>
      </c>
      <c r="AJ1033" s="3" t="s">
        <v>1405</v>
      </c>
      <c r="AK1033" s="3" t="s">
        <v>1405</v>
      </c>
      <c r="AL1033" s="3" t="s">
        <v>1405</v>
      </c>
      <c r="AM1033" s="3" t="s">
        <v>1405</v>
      </c>
      <c r="AN1033" s="3" t="s">
        <v>1405</v>
      </c>
      <c r="AO1033" s="3" t="s">
        <v>1405</v>
      </c>
      <c r="AP1033" s="3" t="s">
        <v>1405</v>
      </c>
      <c r="AQ1033" s="3" t="s">
        <v>1405</v>
      </c>
      <c r="AR1033" s="3" t="s">
        <v>1405</v>
      </c>
      <c r="AS1033" s="3" t="s">
        <v>1405</v>
      </c>
      <c r="AT1033" s="3" t="s">
        <v>1405</v>
      </c>
      <c r="AU1033" s="3" t="s">
        <v>1405</v>
      </c>
      <c r="AV1033" s="3" t="s">
        <v>1405</v>
      </c>
      <c r="AW1033" s="3" t="s">
        <v>1405</v>
      </c>
      <c r="AX1033" s="3" t="s">
        <v>1405</v>
      </c>
      <c r="AY1033" s="3" t="s">
        <v>1405</v>
      </c>
      <c r="AZ1033" s="3" t="s">
        <v>1405</v>
      </c>
      <c r="BA1033" s="3" t="s">
        <v>1405</v>
      </c>
      <c r="BB1033" s="3" t="s">
        <v>1405</v>
      </c>
      <c r="BC1033" s="3" t="s">
        <v>1405</v>
      </c>
      <c r="BD1033" s="3" t="s">
        <v>1405</v>
      </c>
      <c r="BE1033" s="3" t="s">
        <v>1405</v>
      </c>
      <c r="BF1033" s="3" t="s">
        <v>1405</v>
      </c>
      <c r="BG1033" s="3" t="s">
        <v>1405</v>
      </c>
      <c r="BH1033" s="3" t="s">
        <v>1405</v>
      </c>
      <c r="BI1033" s="3" t="s">
        <v>1405</v>
      </c>
      <c r="BJ1033" s="3" t="s">
        <v>1405</v>
      </c>
      <c r="BK1033" s="3" t="s">
        <v>1405</v>
      </c>
      <c r="BL1033" s="3" t="s">
        <v>1405</v>
      </c>
      <c r="BM1033" s="3" t="s">
        <v>1405</v>
      </c>
      <c r="BN1033" s="3" t="s">
        <v>1405</v>
      </c>
      <c r="BO1033" s="3" t="s">
        <v>1405</v>
      </c>
      <c r="BP1033" s="3" t="s">
        <v>1405</v>
      </c>
      <c r="BQ1033" s="3" t="s">
        <v>1405</v>
      </c>
      <c r="BR1033" s="3" t="s">
        <v>1405</v>
      </c>
      <c r="BS1033" s="3" t="s">
        <v>1405</v>
      </c>
      <c r="BT1033" s="3" t="s">
        <v>1405</v>
      </c>
      <c r="BU1033" s="3" t="str">
        <f t="shared" si="252"/>
        <v/>
      </c>
      <c r="BV1033" s="3" t="str">
        <f t="shared" si="252"/>
        <v/>
      </c>
      <c r="BW1033" s="3" t="str">
        <f t="shared" si="252"/>
        <v/>
      </c>
      <c r="BX1033" s="3" t="str">
        <f t="shared" si="252"/>
        <v/>
      </c>
      <c r="BY1033" s="3" t="str">
        <f t="shared" si="252"/>
        <v/>
      </c>
      <c r="BZ1033" s="3" t="str">
        <f t="shared" si="255"/>
        <v/>
      </c>
      <c r="CA1033" s="3" t="str">
        <f t="shared" si="255"/>
        <v>95. USED AS A REACTANT</v>
      </c>
      <c r="CB1033" s="3" t="str">
        <f t="shared" si="255"/>
        <v/>
      </c>
      <c r="CC1033" s="3" t="str">
        <f t="shared" si="255"/>
        <v>97. P102  RAW MATERIALS</v>
      </c>
      <c r="CD1033" s="3" t="str">
        <f t="shared" si="255"/>
        <v/>
      </c>
      <c r="CE1033" s="3" t="str">
        <f t="shared" si="255"/>
        <v/>
      </c>
      <c r="CF1033" s="3" t="str">
        <f t="shared" si="255"/>
        <v/>
      </c>
      <c r="CG1033" s="3" t="str">
        <f t="shared" si="255"/>
        <v/>
      </c>
      <c r="CH1033" s="3" t="str">
        <f t="shared" si="255"/>
        <v/>
      </c>
      <c r="CI1033" s="3" t="str">
        <f t="shared" si="255"/>
        <v/>
      </c>
      <c r="CJ1033" s="3" t="str">
        <f t="shared" si="255"/>
        <v/>
      </c>
      <c r="CK1033" s="3" t="str">
        <f t="shared" si="248"/>
        <v/>
      </c>
      <c r="CL1033" s="3" t="str">
        <f t="shared" si="248"/>
        <v/>
      </c>
      <c r="CM1033" s="3" t="str">
        <f t="shared" si="247"/>
        <v/>
      </c>
      <c r="CN1033" s="3" t="str">
        <f t="shared" si="247"/>
        <v/>
      </c>
      <c r="CO1033" s="3" t="str">
        <f t="shared" si="247"/>
        <v/>
      </c>
      <c r="CP1033" s="3" t="str">
        <f t="shared" si="247"/>
        <v/>
      </c>
      <c r="CQ1033" s="3" t="str">
        <f t="shared" si="247"/>
        <v/>
      </c>
      <c r="CR1033" s="3" t="str">
        <f t="shared" si="247"/>
        <v/>
      </c>
      <c r="CS1033" s="3" t="str">
        <f t="shared" si="247"/>
        <v/>
      </c>
      <c r="CT1033" s="3" t="str">
        <f t="shared" si="247"/>
        <v/>
      </c>
      <c r="CU1033" s="3" t="str">
        <f t="shared" si="247"/>
        <v/>
      </c>
      <c r="CV1033" s="3" t="str">
        <f t="shared" si="247"/>
        <v/>
      </c>
      <c r="CW1033" s="3" t="str">
        <f t="shared" si="250"/>
        <v/>
      </c>
      <c r="CX1033" s="3" t="str">
        <f t="shared" si="250"/>
        <v/>
      </c>
      <c r="CY1033" s="3" t="str">
        <f t="shared" si="250"/>
        <v/>
      </c>
      <c r="CZ1033" s="3" t="str">
        <f t="shared" si="246"/>
        <v/>
      </c>
      <c r="DA1033" s="3" t="str">
        <f t="shared" si="246"/>
        <v/>
      </c>
      <c r="DB1033" s="3" t="str">
        <f t="shared" si="246"/>
        <v/>
      </c>
      <c r="DC1033" s="3" t="str">
        <f t="shared" si="246"/>
        <v/>
      </c>
      <c r="DD1033" s="3" t="str">
        <f t="shared" si="246"/>
        <v/>
      </c>
      <c r="DE1033" s="3" t="str">
        <f t="shared" si="243"/>
        <v/>
      </c>
      <c r="DF1033" s="3" t="str">
        <f t="shared" si="243"/>
        <v/>
      </c>
      <c r="DG1033" s="3" t="str">
        <f t="shared" ref="DG1033:DR1063" si="256">IF(BE1033="Yes", DG$1,"")</f>
        <v/>
      </c>
      <c r="DH1033" s="3" t="str">
        <f t="shared" si="256"/>
        <v/>
      </c>
      <c r="DI1033" s="3" t="str">
        <f t="shared" si="256"/>
        <v/>
      </c>
      <c r="DJ1033" s="3" t="str">
        <f t="shared" si="256"/>
        <v/>
      </c>
      <c r="DK1033" s="3" t="str">
        <f t="shared" si="256"/>
        <v/>
      </c>
      <c r="DL1033" s="3" t="str">
        <f t="shared" si="253"/>
        <v/>
      </c>
      <c r="DM1033" s="3" t="str">
        <f t="shared" si="253"/>
        <v/>
      </c>
      <c r="DN1033" s="3" t="str">
        <f t="shared" si="253"/>
        <v/>
      </c>
      <c r="DO1033" s="3" t="str">
        <f t="shared" si="253"/>
        <v/>
      </c>
      <c r="DP1033" s="3" t="str">
        <f t="shared" si="253"/>
        <v/>
      </c>
      <c r="DQ1033" s="3" t="str">
        <f t="shared" si="253"/>
        <v/>
      </c>
      <c r="DR1033" s="3" t="str">
        <f t="shared" si="253"/>
        <v/>
      </c>
      <c r="DS1033" s="3" t="str">
        <f t="shared" si="253"/>
        <v/>
      </c>
      <c r="DT1033" s="3" t="str">
        <f t="shared" si="249"/>
        <v/>
      </c>
      <c r="DU1033" s="3" t="str">
        <f t="shared" si="249"/>
        <v/>
      </c>
      <c r="DV1033" s="3" t="str">
        <f t="shared" si="249"/>
        <v/>
      </c>
    </row>
    <row r="1034" spans="1:126" ht="45">
      <c r="A1034" t="s">
        <v>115</v>
      </c>
      <c r="B1034">
        <v>2016</v>
      </c>
      <c r="C1034" t="s">
        <v>114</v>
      </c>
      <c r="D1034">
        <v>106990</v>
      </c>
      <c r="E1034" s="31">
        <v>1316215682980</v>
      </c>
      <c r="F1034" t="s">
        <v>1260</v>
      </c>
      <c r="G1034">
        <v>324110</v>
      </c>
      <c r="H1034" t="s">
        <v>1261</v>
      </c>
      <c r="I1034" t="s">
        <v>1262</v>
      </c>
      <c r="J1034" t="s">
        <v>1102</v>
      </c>
      <c r="K1034" t="s">
        <v>155</v>
      </c>
      <c r="L1034">
        <v>90744</v>
      </c>
      <c r="M1034" s="3" t="str">
        <f t="shared" si="254"/>
        <v>89. PRODUCE THE CHEMICAL, 94. AS A MANUFACTURED IMPURITY</v>
      </c>
      <c r="N1034" s="3" t="s">
        <v>1433</v>
      </c>
      <c r="O1034" s="3" t="s">
        <v>1430</v>
      </c>
      <c r="P1034">
        <v>7</v>
      </c>
      <c r="Q1034">
        <v>220</v>
      </c>
      <c r="R1034">
        <v>227</v>
      </c>
      <c r="S1034" s="3" t="s">
        <v>1407</v>
      </c>
      <c r="T1034" s="3" t="s">
        <v>1405</v>
      </c>
      <c r="U1034" s="3" t="s">
        <v>1405</v>
      </c>
      <c r="V1034" s="3" t="s">
        <v>1405</v>
      </c>
      <c r="W1034" s="3" t="s">
        <v>1405</v>
      </c>
      <c r="X1034" s="3" t="s">
        <v>1407</v>
      </c>
      <c r="Y1034" s="3" t="s">
        <v>1405</v>
      </c>
      <c r="AE1034" s="3" t="s">
        <v>1405</v>
      </c>
      <c r="AR1034" s="3" t="s">
        <v>1405</v>
      </c>
      <c r="AS1034" s="3" t="s">
        <v>1405</v>
      </c>
      <c r="AT1034" s="3" t="s">
        <v>1405</v>
      </c>
      <c r="AV1034" s="3" t="s">
        <v>1405</v>
      </c>
      <c r="BD1034" s="3" t="s">
        <v>1405</v>
      </c>
      <c r="BK1034" s="3" t="s">
        <v>1405</v>
      </c>
      <c r="BU1034" s="3" t="str">
        <f t="shared" si="252"/>
        <v>89. PRODUCE THE CHEMICAL</v>
      </c>
      <c r="BV1034" s="3" t="str">
        <f t="shared" si="252"/>
        <v/>
      </c>
      <c r="BW1034" s="3" t="str">
        <f t="shared" si="252"/>
        <v/>
      </c>
      <c r="BX1034" s="3" t="str">
        <f t="shared" si="252"/>
        <v/>
      </c>
      <c r="BY1034" s="3" t="str">
        <f t="shared" si="252"/>
        <v/>
      </c>
      <c r="BZ1034" s="3" t="str">
        <f t="shared" si="255"/>
        <v>94. AS A MANUFACTURED IMPURITY</v>
      </c>
      <c r="CA1034" s="3" t="str">
        <f t="shared" si="255"/>
        <v/>
      </c>
      <c r="CB1034" s="3" t="str">
        <f t="shared" si="255"/>
        <v/>
      </c>
      <c r="CC1034" s="3" t="str">
        <f t="shared" si="255"/>
        <v/>
      </c>
      <c r="CD1034" s="3" t="str">
        <f t="shared" si="255"/>
        <v/>
      </c>
      <c r="CE1034" s="3" t="str">
        <f t="shared" si="255"/>
        <v/>
      </c>
      <c r="CF1034" s="3" t="str">
        <f t="shared" si="255"/>
        <v/>
      </c>
      <c r="CG1034" s="3" t="str">
        <f t="shared" si="255"/>
        <v/>
      </c>
      <c r="CH1034" s="3" t="str">
        <f t="shared" si="255"/>
        <v/>
      </c>
      <c r="CI1034" s="3" t="str">
        <f t="shared" si="255"/>
        <v/>
      </c>
      <c r="CJ1034" s="3" t="str">
        <f t="shared" si="255"/>
        <v/>
      </c>
      <c r="CK1034" s="3" t="str">
        <f t="shared" si="248"/>
        <v/>
      </c>
      <c r="CL1034" s="3" t="str">
        <f t="shared" si="248"/>
        <v/>
      </c>
      <c r="CM1034" s="3" t="str">
        <f t="shared" si="247"/>
        <v/>
      </c>
      <c r="CN1034" s="3" t="str">
        <f t="shared" si="247"/>
        <v/>
      </c>
      <c r="CO1034" s="3" t="str">
        <f t="shared" si="247"/>
        <v/>
      </c>
      <c r="CP1034" s="3" t="str">
        <f t="shared" si="247"/>
        <v/>
      </c>
      <c r="CQ1034" s="3" t="str">
        <f t="shared" si="247"/>
        <v/>
      </c>
      <c r="CR1034" s="3" t="str">
        <f t="shared" si="247"/>
        <v/>
      </c>
      <c r="CS1034" s="3" t="str">
        <f t="shared" si="247"/>
        <v/>
      </c>
      <c r="CT1034" s="3" t="str">
        <f t="shared" si="247"/>
        <v/>
      </c>
      <c r="CU1034" s="3" t="str">
        <f t="shared" si="247"/>
        <v/>
      </c>
      <c r="CV1034" s="3" t="str">
        <f t="shared" si="247"/>
        <v/>
      </c>
      <c r="CW1034" s="3" t="str">
        <f t="shared" si="250"/>
        <v/>
      </c>
      <c r="CX1034" s="3" t="str">
        <f t="shared" si="250"/>
        <v/>
      </c>
      <c r="CY1034" s="3" t="str">
        <f t="shared" si="250"/>
        <v/>
      </c>
      <c r="CZ1034" s="3" t="str">
        <f t="shared" si="246"/>
        <v/>
      </c>
      <c r="DA1034" s="3" t="str">
        <f t="shared" si="246"/>
        <v/>
      </c>
      <c r="DB1034" s="3" t="str">
        <f t="shared" si="246"/>
        <v/>
      </c>
      <c r="DC1034" s="3" t="str">
        <f t="shared" si="246"/>
        <v/>
      </c>
      <c r="DD1034" s="3" t="str">
        <f t="shared" si="246"/>
        <v/>
      </c>
      <c r="DE1034" s="3" t="str">
        <f t="shared" si="246"/>
        <v/>
      </c>
      <c r="DF1034" s="3" t="str">
        <f t="shared" si="246"/>
        <v/>
      </c>
      <c r="DG1034" s="3" t="str">
        <f t="shared" si="256"/>
        <v/>
      </c>
      <c r="DH1034" s="3" t="str">
        <f t="shared" si="256"/>
        <v/>
      </c>
      <c r="DI1034" s="3" t="str">
        <f t="shared" si="256"/>
        <v/>
      </c>
      <c r="DJ1034" s="3" t="str">
        <f t="shared" si="256"/>
        <v/>
      </c>
      <c r="DK1034" s="3" t="str">
        <f t="shared" si="256"/>
        <v/>
      </c>
      <c r="DL1034" s="3" t="str">
        <f t="shared" si="253"/>
        <v/>
      </c>
      <c r="DM1034" s="3" t="str">
        <f t="shared" si="253"/>
        <v/>
      </c>
      <c r="DN1034" s="3" t="str">
        <f t="shared" si="253"/>
        <v/>
      </c>
      <c r="DO1034" s="3" t="str">
        <f t="shared" si="253"/>
        <v/>
      </c>
      <c r="DP1034" s="3" t="str">
        <f t="shared" si="253"/>
        <v/>
      </c>
      <c r="DQ1034" s="3" t="str">
        <f t="shared" si="253"/>
        <v/>
      </c>
      <c r="DR1034" s="3" t="str">
        <f t="shared" si="253"/>
        <v/>
      </c>
      <c r="DS1034" s="3" t="str">
        <f t="shared" si="253"/>
        <v/>
      </c>
      <c r="DT1034" s="3" t="str">
        <f t="shared" si="249"/>
        <v/>
      </c>
      <c r="DU1034" s="3" t="str">
        <f t="shared" si="249"/>
        <v/>
      </c>
      <c r="DV1034" s="3" t="str">
        <f t="shared" si="249"/>
        <v/>
      </c>
    </row>
    <row r="1035" spans="1:126" ht="45">
      <c r="A1035" t="s">
        <v>115</v>
      </c>
      <c r="B1035">
        <v>2017</v>
      </c>
      <c r="C1035" t="s">
        <v>114</v>
      </c>
      <c r="D1035">
        <v>106990</v>
      </c>
      <c r="E1035" s="31">
        <v>1317216473431</v>
      </c>
      <c r="F1035" t="s">
        <v>1260</v>
      </c>
      <c r="G1035">
        <v>324110</v>
      </c>
      <c r="H1035" t="s">
        <v>1261</v>
      </c>
      <c r="I1035" t="s">
        <v>1262</v>
      </c>
      <c r="J1035" t="s">
        <v>1102</v>
      </c>
      <c r="K1035" t="s">
        <v>155</v>
      </c>
      <c r="L1035">
        <v>90744</v>
      </c>
      <c r="M1035" s="3" t="str">
        <f t="shared" si="254"/>
        <v>89. PRODUCE THE CHEMICAL, 94. AS A MANUFACTURED IMPURITY</v>
      </c>
      <c r="N1035" s="3" t="s">
        <v>1433</v>
      </c>
      <c r="O1035" s="3" t="s">
        <v>1430</v>
      </c>
      <c r="P1035">
        <v>14</v>
      </c>
      <c r="Q1035">
        <v>280</v>
      </c>
      <c r="R1035">
        <v>294</v>
      </c>
      <c r="S1035" s="3" t="s">
        <v>1407</v>
      </c>
      <c r="T1035" s="3" t="s">
        <v>1405</v>
      </c>
      <c r="U1035" s="3" t="s">
        <v>1405</v>
      </c>
      <c r="V1035" s="3" t="s">
        <v>1405</v>
      </c>
      <c r="W1035" s="3" t="s">
        <v>1405</v>
      </c>
      <c r="X1035" s="3" t="s">
        <v>1407</v>
      </c>
      <c r="Y1035" s="3" t="s">
        <v>1405</v>
      </c>
      <c r="AE1035" s="3" t="s">
        <v>1405</v>
      </c>
      <c r="AR1035" s="3" t="s">
        <v>1405</v>
      </c>
      <c r="AS1035" s="3" t="s">
        <v>1405</v>
      </c>
      <c r="AT1035" s="3" t="s">
        <v>1405</v>
      </c>
      <c r="AV1035" s="3" t="s">
        <v>1405</v>
      </c>
      <c r="BD1035" s="3" t="s">
        <v>1405</v>
      </c>
      <c r="BK1035" s="3" t="s">
        <v>1405</v>
      </c>
      <c r="BU1035" s="3" t="str">
        <f t="shared" si="252"/>
        <v>89. PRODUCE THE CHEMICAL</v>
      </c>
      <c r="BV1035" s="3" t="str">
        <f t="shared" si="252"/>
        <v/>
      </c>
      <c r="BW1035" s="3" t="str">
        <f t="shared" si="252"/>
        <v/>
      </c>
      <c r="BX1035" s="3" t="str">
        <f t="shared" si="252"/>
        <v/>
      </c>
      <c r="BY1035" s="3" t="str">
        <f t="shared" si="252"/>
        <v/>
      </c>
      <c r="BZ1035" s="3" t="str">
        <f t="shared" si="255"/>
        <v>94. AS A MANUFACTURED IMPURITY</v>
      </c>
      <c r="CA1035" s="3" t="str">
        <f t="shared" si="255"/>
        <v/>
      </c>
      <c r="CB1035" s="3" t="str">
        <f t="shared" si="255"/>
        <v/>
      </c>
      <c r="CC1035" s="3" t="str">
        <f t="shared" si="255"/>
        <v/>
      </c>
      <c r="CD1035" s="3" t="str">
        <f t="shared" si="255"/>
        <v/>
      </c>
      <c r="CE1035" s="3" t="str">
        <f t="shared" si="255"/>
        <v/>
      </c>
      <c r="CF1035" s="3" t="str">
        <f t="shared" si="255"/>
        <v/>
      </c>
      <c r="CG1035" s="3" t="str">
        <f t="shared" si="255"/>
        <v/>
      </c>
      <c r="CH1035" s="3" t="str">
        <f t="shared" si="255"/>
        <v/>
      </c>
      <c r="CI1035" s="3" t="str">
        <f t="shared" si="255"/>
        <v/>
      </c>
      <c r="CJ1035" s="3" t="str">
        <f t="shared" si="255"/>
        <v/>
      </c>
      <c r="CK1035" s="3" t="str">
        <f t="shared" si="248"/>
        <v/>
      </c>
      <c r="CL1035" s="3" t="str">
        <f t="shared" si="248"/>
        <v/>
      </c>
      <c r="CM1035" s="3" t="str">
        <f t="shared" si="247"/>
        <v/>
      </c>
      <c r="CN1035" s="3" t="str">
        <f t="shared" ref="CN1035:CV1063" si="257">IF(AL1035="Yes", CN$1,"")</f>
        <v/>
      </c>
      <c r="CO1035" s="3" t="str">
        <f t="shared" si="257"/>
        <v/>
      </c>
      <c r="CP1035" s="3" t="str">
        <f t="shared" si="257"/>
        <v/>
      </c>
      <c r="CQ1035" s="3" t="str">
        <f t="shared" si="257"/>
        <v/>
      </c>
      <c r="CR1035" s="3" t="str">
        <f t="shared" si="257"/>
        <v/>
      </c>
      <c r="CS1035" s="3" t="str">
        <f t="shared" si="257"/>
        <v/>
      </c>
      <c r="CT1035" s="3" t="str">
        <f t="shared" si="257"/>
        <v/>
      </c>
      <c r="CU1035" s="3" t="str">
        <f t="shared" si="257"/>
        <v/>
      </c>
      <c r="CV1035" s="3" t="str">
        <f t="shared" si="257"/>
        <v/>
      </c>
      <c r="CW1035" s="3" t="str">
        <f t="shared" si="250"/>
        <v/>
      </c>
      <c r="CX1035" s="3" t="str">
        <f t="shared" si="250"/>
        <v/>
      </c>
      <c r="CY1035" s="3" t="str">
        <f t="shared" si="250"/>
        <v/>
      </c>
      <c r="CZ1035" s="3" t="str">
        <f t="shared" si="246"/>
        <v/>
      </c>
      <c r="DA1035" s="3" t="str">
        <f t="shared" si="246"/>
        <v/>
      </c>
      <c r="DB1035" s="3" t="str">
        <f t="shared" si="246"/>
        <v/>
      </c>
      <c r="DC1035" s="3" t="str">
        <f t="shared" si="246"/>
        <v/>
      </c>
      <c r="DD1035" s="3" t="str">
        <f t="shared" si="246"/>
        <v/>
      </c>
      <c r="DE1035" s="3" t="str">
        <f t="shared" si="246"/>
        <v/>
      </c>
      <c r="DF1035" s="3" t="str">
        <f t="shared" si="246"/>
        <v/>
      </c>
      <c r="DG1035" s="3" t="str">
        <f t="shared" si="256"/>
        <v/>
      </c>
      <c r="DH1035" s="3" t="str">
        <f t="shared" si="256"/>
        <v/>
      </c>
      <c r="DI1035" s="3" t="str">
        <f t="shared" si="256"/>
        <v/>
      </c>
      <c r="DJ1035" s="3" t="str">
        <f t="shared" si="256"/>
        <v/>
      </c>
      <c r="DK1035" s="3" t="str">
        <f t="shared" si="256"/>
        <v/>
      </c>
      <c r="DL1035" s="3" t="str">
        <f t="shared" si="253"/>
        <v/>
      </c>
      <c r="DM1035" s="3" t="str">
        <f t="shared" si="253"/>
        <v/>
      </c>
      <c r="DN1035" s="3" t="str">
        <f t="shared" si="253"/>
        <v/>
      </c>
      <c r="DO1035" s="3" t="str">
        <f t="shared" si="253"/>
        <v/>
      </c>
      <c r="DP1035" s="3" t="str">
        <f t="shared" si="253"/>
        <v/>
      </c>
      <c r="DQ1035" s="3" t="str">
        <f t="shared" si="253"/>
        <v/>
      </c>
      <c r="DR1035" s="3" t="str">
        <f t="shared" si="253"/>
        <v/>
      </c>
      <c r="DS1035" s="3" t="str">
        <f t="shared" si="253"/>
        <v/>
      </c>
      <c r="DT1035" s="3" t="str">
        <f t="shared" si="249"/>
        <v/>
      </c>
      <c r="DU1035" s="3" t="str">
        <f t="shared" si="249"/>
        <v/>
      </c>
      <c r="DV1035" s="3" t="str">
        <f t="shared" si="249"/>
        <v/>
      </c>
    </row>
    <row r="1036" spans="1:126" ht="75">
      <c r="A1036" t="s">
        <v>115</v>
      </c>
      <c r="B1036">
        <v>2018</v>
      </c>
      <c r="C1036" t="s">
        <v>114</v>
      </c>
      <c r="D1036">
        <v>106990</v>
      </c>
      <c r="E1036" s="31">
        <v>1318217485616</v>
      </c>
      <c r="F1036" t="s">
        <v>1260</v>
      </c>
      <c r="G1036">
        <v>324110</v>
      </c>
      <c r="H1036" t="s">
        <v>1261</v>
      </c>
      <c r="I1036" t="s">
        <v>1262</v>
      </c>
      <c r="J1036" t="s">
        <v>1102</v>
      </c>
      <c r="K1036" t="s">
        <v>155</v>
      </c>
      <c r="L1036">
        <v>90744</v>
      </c>
      <c r="M1036" s="3" t="str">
        <f t="shared" si="254"/>
        <v>89. PRODUCE THE CHEMICAL, 94. AS A MANUFACTURED IMPURITY</v>
      </c>
      <c r="N1036" s="3" t="s">
        <v>1433</v>
      </c>
      <c r="O1036" s="3" t="s">
        <v>1430</v>
      </c>
      <c r="P1036">
        <v>16</v>
      </c>
      <c r="Q1036">
        <v>130</v>
      </c>
      <c r="R1036">
        <v>146</v>
      </c>
      <c r="S1036" s="3" t="s">
        <v>1407</v>
      </c>
      <c r="T1036" s="3" t="s">
        <v>1405</v>
      </c>
      <c r="U1036" s="3" t="s">
        <v>1405</v>
      </c>
      <c r="V1036" s="3" t="s">
        <v>1405</v>
      </c>
      <c r="W1036" s="3" t="s">
        <v>1405</v>
      </c>
      <c r="X1036" s="3" t="s">
        <v>1407</v>
      </c>
      <c r="Y1036" s="3" t="s">
        <v>1405</v>
      </c>
      <c r="Z1036" s="3" t="s">
        <v>1405</v>
      </c>
      <c r="AA1036" s="3" t="s">
        <v>1405</v>
      </c>
      <c r="AB1036" s="3" t="s">
        <v>1405</v>
      </c>
      <c r="AC1036" s="3" t="s">
        <v>1405</v>
      </c>
      <c r="AD1036" s="3" t="s">
        <v>1405</v>
      </c>
      <c r="AE1036" s="3" t="s">
        <v>1405</v>
      </c>
      <c r="AF1036" s="3" t="s">
        <v>1405</v>
      </c>
      <c r="AG1036" s="3" t="s">
        <v>1405</v>
      </c>
      <c r="AH1036" s="3" t="s">
        <v>1405</v>
      </c>
      <c r="AI1036" s="3" t="s">
        <v>1405</v>
      </c>
      <c r="AJ1036" s="3" t="s">
        <v>1405</v>
      </c>
      <c r="AK1036" s="3" t="s">
        <v>1405</v>
      </c>
      <c r="AL1036" s="3" t="s">
        <v>1405</v>
      </c>
      <c r="AM1036" s="3" t="s">
        <v>1405</v>
      </c>
      <c r="AN1036" s="3" t="s">
        <v>1405</v>
      </c>
      <c r="AO1036" s="3" t="s">
        <v>1405</v>
      </c>
      <c r="AP1036" s="3" t="s">
        <v>1405</v>
      </c>
      <c r="AQ1036" s="3" t="s">
        <v>1405</v>
      </c>
      <c r="AR1036" s="3" t="s">
        <v>1405</v>
      </c>
      <c r="AS1036" s="3" t="s">
        <v>1405</v>
      </c>
      <c r="AT1036" s="3" t="s">
        <v>1405</v>
      </c>
      <c r="AU1036" s="3" t="s">
        <v>1405</v>
      </c>
      <c r="AV1036" s="3" t="s">
        <v>1405</v>
      </c>
      <c r="AW1036" s="3" t="s">
        <v>1405</v>
      </c>
      <c r="AX1036" s="3" t="s">
        <v>1405</v>
      </c>
      <c r="AY1036" s="3" t="s">
        <v>1405</v>
      </c>
      <c r="AZ1036" s="3" t="s">
        <v>1405</v>
      </c>
      <c r="BA1036" s="3" t="s">
        <v>1405</v>
      </c>
      <c r="BB1036" s="3" t="s">
        <v>1405</v>
      </c>
      <c r="BC1036" s="3" t="s">
        <v>1405</v>
      </c>
      <c r="BD1036" s="3" t="s">
        <v>1405</v>
      </c>
      <c r="BE1036" s="3" t="s">
        <v>1405</v>
      </c>
      <c r="BF1036" s="3" t="s">
        <v>1405</v>
      </c>
      <c r="BG1036" s="3" t="s">
        <v>1405</v>
      </c>
      <c r="BH1036" s="3" t="s">
        <v>1405</v>
      </c>
      <c r="BI1036" s="3" t="s">
        <v>1405</v>
      </c>
      <c r="BJ1036" s="3" t="s">
        <v>1405</v>
      </c>
      <c r="BK1036" s="3" t="s">
        <v>1405</v>
      </c>
      <c r="BL1036" s="3" t="s">
        <v>1405</v>
      </c>
      <c r="BM1036" s="3" t="s">
        <v>1405</v>
      </c>
      <c r="BN1036" s="3" t="s">
        <v>1405</v>
      </c>
      <c r="BO1036" s="3" t="s">
        <v>1405</v>
      </c>
      <c r="BP1036" s="3" t="s">
        <v>1405</v>
      </c>
      <c r="BQ1036" s="3" t="s">
        <v>1405</v>
      </c>
      <c r="BR1036" s="3" t="s">
        <v>1405</v>
      </c>
      <c r="BS1036" s="3" t="s">
        <v>1405</v>
      </c>
      <c r="BT1036" s="3" t="s">
        <v>1405</v>
      </c>
      <c r="BU1036" s="3" t="str">
        <f t="shared" si="252"/>
        <v>89. PRODUCE THE CHEMICAL</v>
      </c>
      <c r="BV1036" s="3" t="str">
        <f t="shared" si="252"/>
        <v/>
      </c>
      <c r="BW1036" s="3" t="str">
        <f t="shared" si="252"/>
        <v/>
      </c>
      <c r="BX1036" s="3" t="str">
        <f t="shared" si="252"/>
        <v/>
      </c>
      <c r="BY1036" s="3" t="str">
        <f t="shared" si="252"/>
        <v/>
      </c>
      <c r="BZ1036" s="3" t="str">
        <f t="shared" si="255"/>
        <v>94. AS A MANUFACTURED IMPURITY</v>
      </c>
      <c r="CA1036" s="3" t="str">
        <f t="shared" si="255"/>
        <v/>
      </c>
      <c r="CB1036" s="3" t="str">
        <f t="shared" si="255"/>
        <v/>
      </c>
      <c r="CC1036" s="3" t="str">
        <f t="shared" si="255"/>
        <v/>
      </c>
      <c r="CD1036" s="3" t="str">
        <f t="shared" si="255"/>
        <v/>
      </c>
      <c r="CE1036" s="3" t="str">
        <f t="shared" si="255"/>
        <v/>
      </c>
      <c r="CF1036" s="3" t="str">
        <f t="shared" si="255"/>
        <v/>
      </c>
      <c r="CG1036" s="3" t="str">
        <f t="shared" si="255"/>
        <v/>
      </c>
      <c r="CH1036" s="3" t="str">
        <f t="shared" si="255"/>
        <v/>
      </c>
      <c r="CI1036" s="3" t="str">
        <f t="shared" si="255"/>
        <v/>
      </c>
      <c r="CJ1036" s="3" t="str">
        <f t="shared" si="255"/>
        <v/>
      </c>
      <c r="CK1036" s="3" t="str">
        <f t="shared" si="248"/>
        <v/>
      </c>
      <c r="CL1036" s="3" t="str">
        <f t="shared" si="248"/>
        <v/>
      </c>
      <c r="CM1036" s="3" t="str">
        <f t="shared" si="248"/>
        <v/>
      </c>
      <c r="CN1036" s="3" t="str">
        <f t="shared" si="257"/>
        <v/>
      </c>
      <c r="CO1036" s="3" t="str">
        <f t="shared" si="257"/>
        <v/>
      </c>
      <c r="CP1036" s="3" t="str">
        <f t="shared" si="257"/>
        <v/>
      </c>
      <c r="CQ1036" s="3" t="str">
        <f t="shared" si="257"/>
        <v/>
      </c>
      <c r="CR1036" s="3" t="str">
        <f t="shared" si="257"/>
        <v/>
      </c>
      <c r="CS1036" s="3" t="str">
        <f t="shared" si="257"/>
        <v/>
      </c>
      <c r="CT1036" s="3" t="str">
        <f t="shared" si="257"/>
        <v/>
      </c>
      <c r="CU1036" s="3" t="str">
        <f t="shared" si="257"/>
        <v/>
      </c>
      <c r="CV1036" s="3" t="str">
        <f t="shared" si="257"/>
        <v/>
      </c>
      <c r="CW1036" s="3" t="str">
        <f t="shared" si="250"/>
        <v/>
      </c>
      <c r="CX1036" s="3" t="str">
        <f t="shared" si="250"/>
        <v/>
      </c>
      <c r="CY1036" s="3" t="str">
        <f t="shared" si="250"/>
        <v/>
      </c>
      <c r="CZ1036" s="3" t="str">
        <f t="shared" si="246"/>
        <v/>
      </c>
      <c r="DA1036" s="3" t="str">
        <f t="shared" si="246"/>
        <v/>
      </c>
      <c r="DB1036" s="3" t="str">
        <f t="shared" si="246"/>
        <v/>
      </c>
      <c r="DC1036" s="3" t="str">
        <f t="shared" si="246"/>
        <v/>
      </c>
      <c r="DD1036" s="3" t="str">
        <f t="shared" si="246"/>
        <v/>
      </c>
      <c r="DE1036" s="3" t="str">
        <f t="shared" si="246"/>
        <v/>
      </c>
      <c r="DF1036" s="3" t="str">
        <f t="shared" si="246"/>
        <v/>
      </c>
      <c r="DG1036" s="3" t="str">
        <f t="shared" si="256"/>
        <v/>
      </c>
      <c r="DH1036" s="3" t="str">
        <f t="shared" si="256"/>
        <v/>
      </c>
      <c r="DI1036" s="3" t="str">
        <f t="shared" si="256"/>
        <v/>
      </c>
      <c r="DJ1036" s="3" t="str">
        <f t="shared" si="256"/>
        <v/>
      </c>
      <c r="DK1036" s="3" t="str">
        <f t="shared" si="256"/>
        <v/>
      </c>
      <c r="DL1036" s="3" t="str">
        <f t="shared" si="253"/>
        <v/>
      </c>
      <c r="DM1036" s="3" t="str">
        <f t="shared" si="253"/>
        <v/>
      </c>
      <c r="DN1036" s="3" t="str">
        <f t="shared" si="253"/>
        <v/>
      </c>
      <c r="DO1036" s="3" t="str">
        <f t="shared" si="253"/>
        <v/>
      </c>
      <c r="DP1036" s="3" t="str">
        <f t="shared" si="253"/>
        <v/>
      </c>
      <c r="DQ1036" s="3" t="str">
        <f t="shared" si="253"/>
        <v/>
      </c>
      <c r="DR1036" s="3" t="str">
        <f t="shared" si="253"/>
        <v/>
      </c>
      <c r="DS1036" s="3" t="str">
        <f t="shared" si="253"/>
        <v/>
      </c>
      <c r="DT1036" s="3" t="str">
        <f t="shared" si="249"/>
        <v/>
      </c>
      <c r="DU1036" s="3" t="str">
        <f t="shared" si="249"/>
        <v/>
      </c>
      <c r="DV1036" s="3" t="str">
        <f t="shared" si="249"/>
        <v/>
      </c>
    </row>
    <row r="1037" spans="1:126" ht="75">
      <c r="A1037" t="s">
        <v>115</v>
      </c>
      <c r="B1037">
        <v>2019</v>
      </c>
      <c r="C1037" t="s">
        <v>114</v>
      </c>
      <c r="D1037">
        <v>106990</v>
      </c>
      <c r="E1037" s="31">
        <v>1319218428530</v>
      </c>
      <c r="F1037" t="s">
        <v>1260</v>
      </c>
      <c r="G1037">
        <v>324110</v>
      </c>
      <c r="H1037" t="s">
        <v>1261</v>
      </c>
      <c r="I1037" t="s">
        <v>1262</v>
      </c>
      <c r="J1037" t="s">
        <v>1102</v>
      </c>
      <c r="K1037" t="s">
        <v>155</v>
      </c>
      <c r="L1037">
        <v>90744</v>
      </c>
      <c r="M1037" s="3" t="str">
        <f t="shared" si="254"/>
        <v>89. PRODUCE THE CHEMICAL, 94. AS A MANUFACTURED IMPURITY</v>
      </c>
      <c r="N1037" s="3" t="s">
        <v>1433</v>
      </c>
      <c r="O1037" s="3" t="s">
        <v>1430</v>
      </c>
      <c r="P1037">
        <v>3</v>
      </c>
      <c r="Q1037">
        <v>160</v>
      </c>
      <c r="R1037">
        <v>163</v>
      </c>
      <c r="S1037" s="3" t="s">
        <v>1407</v>
      </c>
      <c r="T1037" s="3" t="s">
        <v>1405</v>
      </c>
      <c r="U1037" s="3" t="s">
        <v>1405</v>
      </c>
      <c r="V1037" s="3" t="s">
        <v>1405</v>
      </c>
      <c r="W1037" s="3" t="s">
        <v>1405</v>
      </c>
      <c r="X1037" s="3" t="s">
        <v>1407</v>
      </c>
      <c r="Y1037" s="3" t="s">
        <v>1405</v>
      </c>
      <c r="Z1037" s="3" t="s">
        <v>1405</v>
      </c>
      <c r="AA1037" s="3" t="s">
        <v>1405</v>
      </c>
      <c r="AB1037" s="3" t="s">
        <v>1405</v>
      </c>
      <c r="AC1037" s="3" t="s">
        <v>1405</v>
      </c>
      <c r="AD1037" s="3" t="s">
        <v>1405</v>
      </c>
      <c r="AE1037" s="3" t="s">
        <v>1405</v>
      </c>
      <c r="AF1037" s="3" t="s">
        <v>1405</v>
      </c>
      <c r="AG1037" s="3" t="s">
        <v>1405</v>
      </c>
      <c r="AH1037" s="3" t="s">
        <v>1405</v>
      </c>
      <c r="AI1037" s="3" t="s">
        <v>1405</v>
      </c>
      <c r="AJ1037" s="3" t="s">
        <v>1405</v>
      </c>
      <c r="AK1037" s="3" t="s">
        <v>1405</v>
      </c>
      <c r="AL1037" s="3" t="s">
        <v>1405</v>
      </c>
      <c r="AM1037" s="3" t="s">
        <v>1405</v>
      </c>
      <c r="AN1037" s="3" t="s">
        <v>1405</v>
      </c>
      <c r="AO1037" s="3" t="s">
        <v>1405</v>
      </c>
      <c r="AP1037" s="3" t="s">
        <v>1405</v>
      </c>
      <c r="AQ1037" s="3" t="s">
        <v>1405</v>
      </c>
      <c r="AR1037" s="3" t="s">
        <v>1405</v>
      </c>
      <c r="AS1037" s="3" t="s">
        <v>1405</v>
      </c>
      <c r="AT1037" s="3" t="s">
        <v>1405</v>
      </c>
      <c r="AU1037" s="3" t="s">
        <v>1405</v>
      </c>
      <c r="AV1037" s="3" t="s">
        <v>1405</v>
      </c>
      <c r="AW1037" s="3" t="s">
        <v>1405</v>
      </c>
      <c r="AX1037" s="3" t="s">
        <v>1405</v>
      </c>
      <c r="AY1037" s="3" t="s">
        <v>1405</v>
      </c>
      <c r="AZ1037" s="3" t="s">
        <v>1405</v>
      </c>
      <c r="BA1037" s="3" t="s">
        <v>1405</v>
      </c>
      <c r="BB1037" s="3" t="s">
        <v>1405</v>
      </c>
      <c r="BC1037" s="3" t="s">
        <v>1405</v>
      </c>
      <c r="BD1037" s="3" t="s">
        <v>1405</v>
      </c>
      <c r="BE1037" s="3" t="s">
        <v>1405</v>
      </c>
      <c r="BF1037" s="3" t="s">
        <v>1405</v>
      </c>
      <c r="BG1037" s="3" t="s">
        <v>1405</v>
      </c>
      <c r="BH1037" s="3" t="s">
        <v>1405</v>
      </c>
      <c r="BI1037" s="3" t="s">
        <v>1405</v>
      </c>
      <c r="BJ1037" s="3" t="s">
        <v>1405</v>
      </c>
      <c r="BK1037" s="3" t="s">
        <v>1405</v>
      </c>
      <c r="BL1037" s="3" t="s">
        <v>1405</v>
      </c>
      <c r="BM1037" s="3" t="s">
        <v>1405</v>
      </c>
      <c r="BN1037" s="3" t="s">
        <v>1405</v>
      </c>
      <c r="BO1037" s="3" t="s">
        <v>1405</v>
      </c>
      <c r="BP1037" s="3" t="s">
        <v>1405</v>
      </c>
      <c r="BQ1037" s="3" t="s">
        <v>1405</v>
      </c>
      <c r="BR1037" s="3" t="s">
        <v>1405</v>
      </c>
      <c r="BS1037" s="3" t="s">
        <v>1405</v>
      </c>
      <c r="BT1037" s="3" t="s">
        <v>1405</v>
      </c>
      <c r="BU1037" s="3" t="str">
        <f t="shared" si="252"/>
        <v>89. PRODUCE THE CHEMICAL</v>
      </c>
      <c r="BV1037" s="3" t="str">
        <f t="shared" si="252"/>
        <v/>
      </c>
      <c r="BW1037" s="3" t="str">
        <f t="shared" si="252"/>
        <v/>
      </c>
      <c r="BX1037" s="3" t="str">
        <f t="shared" si="252"/>
        <v/>
      </c>
      <c r="BY1037" s="3" t="str">
        <f t="shared" si="252"/>
        <v/>
      </c>
      <c r="BZ1037" s="3" t="str">
        <f t="shared" si="255"/>
        <v>94. AS A MANUFACTURED IMPURITY</v>
      </c>
      <c r="CA1037" s="3" t="str">
        <f t="shared" si="255"/>
        <v/>
      </c>
      <c r="CB1037" s="3" t="str">
        <f t="shared" si="255"/>
        <v/>
      </c>
      <c r="CC1037" s="3" t="str">
        <f t="shared" si="255"/>
        <v/>
      </c>
      <c r="CD1037" s="3" t="str">
        <f t="shared" si="255"/>
        <v/>
      </c>
      <c r="CE1037" s="3" t="str">
        <f t="shared" si="255"/>
        <v/>
      </c>
      <c r="CF1037" s="3" t="str">
        <f t="shared" si="255"/>
        <v/>
      </c>
      <c r="CG1037" s="3" t="str">
        <f t="shared" si="255"/>
        <v/>
      </c>
      <c r="CH1037" s="3" t="str">
        <f t="shared" si="255"/>
        <v/>
      </c>
      <c r="CI1037" s="3" t="str">
        <f t="shared" si="255"/>
        <v/>
      </c>
      <c r="CJ1037" s="3" t="str">
        <f t="shared" si="255"/>
        <v/>
      </c>
      <c r="CK1037" s="3" t="str">
        <f t="shared" si="248"/>
        <v/>
      </c>
      <c r="CL1037" s="3" t="str">
        <f t="shared" si="248"/>
        <v/>
      </c>
      <c r="CM1037" s="3" t="str">
        <f t="shared" si="248"/>
        <v/>
      </c>
      <c r="CN1037" s="3" t="str">
        <f t="shared" si="257"/>
        <v/>
      </c>
      <c r="CO1037" s="3" t="str">
        <f t="shared" si="257"/>
        <v/>
      </c>
      <c r="CP1037" s="3" t="str">
        <f t="shared" si="257"/>
        <v/>
      </c>
      <c r="CQ1037" s="3" t="str">
        <f t="shared" si="257"/>
        <v/>
      </c>
      <c r="CR1037" s="3" t="str">
        <f t="shared" si="257"/>
        <v/>
      </c>
      <c r="CS1037" s="3" t="str">
        <f t="shared" si="257"/>
        <v/>
      </c>
      <c r="CT1037" s="3" t="str">
        <f t="shared" si="257"/>
        <v/>
      </c>
      <c r="CU1037" s="3" t="str">
        <f t="shared" si="257"/>
        <v/>
      </c>
      <c r="CV1037" s="3" t="str">
        <f t="shared" si="257"/>
        <v/>
      </c>
      <c r="CW1037" s="3" t="str">
        <f t="shared" si="250"/>
        <v/>
      </c>
      <c r="CX1037" s="3" t="str">
        <f t="shared" si="250"/>
        <v/>
      </c>
      <c r="CY1037" s="3" t="str">
        <f t="shared" si="250"/>
        <v/>
      </c>
      <c r="CZ1037" s="3" t="str">
        <f t="shared" si="246"/>
        <v/>
      </c>
      <c r="DA1037" s="3" t="str">
        <f t="shared" si="246"/>
        <v/>
      </c>
      <c r="DB1037" s="3" t="str">
        <f t="shared" si="246"/>
        <v/>
      </c>
      <c r="DC1037" s="3" t="str">
        <f t="shared" si="246"/>
        <v/>
      </c>
      <c r="DD1037" s="3" t="str">
        <f t="shared" si="246"/>
        <v/>
      </c>
      <c r="DE1037" s="3" t="str">
        <f t="shared" si="246"/>
        <v/>
      </c>
      <c r="DF1037" s="3" t="str">
        <f t="shared" si="246"/>
        <v/>
      </c>
      <c r="DG1037" s="3" t="str">
        <f t="shared" si="256"/>
        <v/>
      </c>
      <c r="DH1037" s="3" t="str">
        <f t="shared" si="256"/>
        <v/>
      </c>
      <c r="DI1037" s="3" t="str">
        <f t="shared" si="256"/>
        <v/>
      </c>
      <c r="DJ1037" s="3" t="str">
        <f t="shared" si="256"/>
        <v/>
      </c>
      <c r="DK1037" s="3" t="str">
        <f t="shared" si="256"/>
        <v/>
      </c>
      <c r="DL1037" s="3" t="str">
        <f t="shared" si="253"/>
        <v/>
      </c>
      <c r="DM1037" s="3" t="str">
        <f t="shared" si="253"/>
        <v/>
      </c>
      <c r="DN1037" s="3" t="str">
        <f t="shared" si="253"/>
        <v/>
      </c>
      <c r="DO1037" s="3" t="str">
        <f t="shared" si="253"/>
        <v/>
      </c>
      <c r="DP1037" s="3" t="str">
        <f t="shared" si="253"/>
        <v/>
      </c>
      <c r="DQ1037" s="3" t="str">
        <f t="shared" si="253"/>
        <v/>
      </c>
      <c r="DR1037" s="3" t="str">
        <f t="shared" si="253"/>
        <v/>
      </c>
      <c r="DS1037" s="3" t="str">
        <f t="shared" si="253"/>
        <v/>
      </c>
      <c r="DT1037" s="3" t="str">
        <f t="shared" si="249"/>
        <v/>
      </c>
      <c r="DU1037" s="3" t="str">
        <f t="shared" si="249"/>
        <v/>
      </c>
      <c r="DV1037" s="3" t="str">
        <f t="shared" si="249"/>
        <v/>
      </c>
    </row>
    <row r="1038" spans="1:126" ht="60">
      <c r="A1038" t="s">
        <v>115</v>
      </c>
      <c r="B1038">
        <v>2020</v>
      </c>
      <c r="C1038" t="s">
        <v>114</v>
      </c>
      <c r="D1038">
        <v>106990</v>
      </c>
      <c r="E1038" s="31">
        <v>1320219259660</v>
      </c>
      <c r="F1038" t="s">
        <v>1260</v>
      </c>
      <c r="G1038">
        <v>324110</v>
      </c>
      <c r="H1038" t="s">
        <v>1261</v>
      </c>
      <c r="I1038" t="s">
        <v>1262</v>
      </c>
      <c r="J1038" t="s">
        <v>1102</v>
      </c>
      <c r="K1038" t="s">
        <v>155</v>
      </c>
      <c r="L1038">
        <v>90744</v>
      </c>
      <c r="M1038" s="3" t="str">
        <f t="shared" si="254"/>
        <v>95. USED AS A REACTANT, 97. P102  RAW MATERIALS</v>
      </c>
      <c r="N1038" s="3" t="s">
        <v>1433</v>
      </c>
      <c r="O1038" s="3" t="s">
        <v>1483</v>
      </c>
      <c r="P1038">
        <v>8</v>
      </c>
      <c r="Q1038">
        <v>200</v>
      </c>
      <c r="R1038">
        <v>208</v>
      </c>
      <c r="S1038" s="3" t="s">
        <v>1405</v>
      </c>
      <c r="T1038" s="3" t="s">
        <v>1405</v>
      </c>
      <c r="U1038" s="3" t="s">
        <v>1405</v>
      </c>
      <c r="V1038" s="3" t="s">
        <v>1405</v>
      </c>
      <c r="W1038" s="3" t="s">
        <v>1405</v>
      </c>
      <c r="X1038" s="3" t="s">
        <v>1405</v>
      </c>
      <c r="Y1038" s="3" t="s">
        <v>1407</v>
      </c>
      <c r="Z1038" s="3" t="s">
        <v>1405</v>
      </c>
      <c r="AA1038" s="3" t="s">
        <v>1407</v>
      </c>
      <c r="AB1038" s="3" t="s">
        <v>1405</v>
      </c>
      <c r="AC1038" s="3" t="s">
        <v>1405</v>
      </c>
      <c r="AD1038" s="3" t="s">
        <v>1405</v>
      </c>
      <c r="AE1038" s="3" t="s">
        <v>1405</v>
      </c>
      <c r="AF1038" s="3" t="s">
        <v>1405</v>
      </c>
      <c r="AG1038" s="3" t="s">
        <v>1405</v>
      </c>
      <c r="AH1038" s="3" t="s">
        <v>1405</v>
      </c>
      <c r="AI1038" s="3" t="s">
        <v>1405</v>
      </c>
      <c r="AJ1038" s="3" t="s">
        <v>1405</v>
      </c>
      <c r="AK1038" s="3" t="s">
        <v>1405</v>
      </c>
      <c r="AL1038" s="3" t="s">
        <v>1405</v>
      </c>
      <c r="AM1038" s="3" t="s">
        <v>1405</v>
      </c>
      <c r="AN1038" s="3" t="s">
        <v>1405</v>
      </c>
      <c r="AO1038" s="3" t="s">
        <v>1405</v>
      </c>
      <c r="AP1038" s="3" t="s">
        <v>1405</v>
      </c>
      <c r="AQ1038" s="3" t="s">
        <v>1405</v>
      </c>
      <c r="AR1038" s="3" t="s">
        <v>1405</v>
      </c>
      <c r="AS1038" s="3" t="s">
        <v>1405</v>
      </c>
      <c r="AT1038" s="3" t="s">
        <v>1405</v>
      </c>
      <c r="AU1038" s="3" t="s">
        <v>1405</v>
      </c>
      <c r="AV1038" s="3" t="s">
        <v>1405</v>
      </c>
      <c r="AW1038" s="3" t="s">
        <v>1405</v>
      </c>
      <c r="AX1038" s="3" t="s">
        <v>1405</v>
      </c>
      <c r="AY1038" s="3" t="s">
        <v>1405</v>
      </c>
      <c r="AZ1038" s="3" t="s">
        <v>1405</v>
      </c>
      <c r="BA1038" s="3" t="s">
        <v>1405</v>
      </c>
      <c r="BB1038" s="3" t="s">
        <v>1405</v>
      </c>
      <c r="BC1038" s="3" t="s">
        <v>1405</v>
      </c>
      <c r="BD1038" s="3" t="s">
        <v>1405</v>
      </c>
      <c r="BE1038" s="3" t="s">
        <v>1405</v>
      </c>
      <c r="BF1038" s="3" t="s">
        <v>1405</v>
      </c>
      <c r="BG1038" s="3" t="s">
        <v>1405</v>
      </c>
      <c r="BH1038" s="3" t="s">
        <v>1405</v>
      </c>
      <c r="BI1038" s="3" t="s">
        <v>1405</v>
      </c>
      <c r="BJ1038" s="3" t="s">
        <v>1405</v>
      </c>
      <c r="BK1038" s="3" t="s">
        <v>1405</v>
      </c>
      <c r="BL1038" s="3" t="s">
        <v>1405</v>
      </c>
      <c r="BM1038" s="3" t="s">
        <v>1405</v>
      </c>
      <c r="BN1038" s="3" t="s">
        <v>1405</v>
      </c>
      <c r="BO1038" s="3" t="s">
        <v>1405</v>
      </c>
      <c r="BP1038" s="3" t="s">
        <v>1405</v>
      </c>
      <c r="BQ1038" s="3" t="s">
        <v>1405</v>
      </c>
      <c r="BR1038" s="3" t="s">
        <v>1405</v>
      </c>
      <c r="BS1038" s="3" t="s">
        <v>1405</v>
      </c>
      <c r="BT1038" s="3" t="s">
        <v>1405</v>
      </c>
      <c r="BU1038" s="3" t="str">
        <f t="shared" si="252"/>
        <v/>
      </c>
      <c r="BV1038" s="3" t="str">
        <f t="shared" si="252"/>
        <v/>
      </c>
      <c r="BW1038" s="3" t="str">
        <f t="shared" si="252"/>
        <v/>
      </c>
      <c r="BX1038" s="3" t="str">
        <f t="shared" si="252"/>
        <v/>
      </c>
      <c r="BY1038" s="3" t="str">
        <f t="shared" si="252"/>
        <v/>
      </c>
      <c r="BZ1038" s="3" t="str">
        <f t="shared" si="255"/>
        <v/>
      </c>
      <c r="CA1038" s="3" t="str">
        <f t="shared" si="255"/>
        <v>95. USED AS A REACTANT</v>
      </c>
      <c r="CB1038" s="3" t="str">
        <f t="shared" si="255"/>
        <v/>
      </c>
      <c r="CC1038" s="3" t="str">
        <f t="shared" si="255"/>
        <v>97. P102  RAW MATERIALS</v>
      </c>
      <c r="CD1038" s="3" t="str">
        <f t="shared" si="255"/>
        <v/>
      </c>
      <c r="CE1038" s="3" t="str">
        <f t="shared" si="255"/>
        <v/>
      </c>
      <c r="CF1038" s="3" t="str">
        <f t="shared" si="255"/>
        <v/>
      </c>
      <c r="CG1038" s="3" t="str">
        <f t="shared" si="255"/>
        <v/>
      </c>
      <c r="CH1038" s="3" t="str">
        <f t="shared" si="255"/>
        <v/>
      </c>
      <c r="CI1038" s="3" t="str">
        <f t="shared" si="255"/>
        <v/>
      </c>
      <c r="CJ1038" s="3" t="str">
        <f t="shared" si="255"/>
        <v/>
      </c>
      <c r="CK1038" s="3" t="str">
        <f t="shared" si="248"/>
        <v/>
      </c>
      <c r="CL1038" s="3" t="str">
        <f t="shared" si="248"/>
        <v/>
      </c>
      <c r="CM1038" s="3" t="str">
        <f t="shared" si="248"/>
        <v/>
      </c>
      <c r="CN1038" s="3" t="str">
        <f t="shared" si="257"/>
        <v/>
      </c>
      <c r="CO1038" s="3" t="str">
        <f t="shared" si="257"/>
        <v/>
      </c>
      <c r="CP1038" s="3" t="str">
        <f t="shared" si="257"/>
        <v/>
      </c>
      <c r="CQ1038" s="3" t="str">
        <f t="shared" si="257"/>
        <v/>
      </c>
      <c r="CR1038" s="3" t="str">
        <f t="shared" si="257"/>
        <v/>
      </c>
      <c r="CS1038" s="3" t="str">
        <f t="shared" si="257"/>
        <v/>
      </c>
      <c r="CT1038" s="3" t="str">
        <f t="shared" si="257"/>
        <v/>
      </c>
      <c r="CU1038" s="3" t="str">
        <f t="shared" si="257"/>
        <v/>
      </c>
      <c r="CV1038" s="3" t="str">
        <f t="shared" si="257"/>
        <v/>
      </c>
      <c r="CW1038" s="3" t="str">
        <f t="shared" si="250"/>
        <v/>
      </c>
      <c r="CX1038" s="3" t="str">
        <f t="shared" si="250"/>
        <v/>
      </c>
      <c r="CY1038" s="3" t="str">
        <f t="shared" si="250"/>
        <v/>
      </c>
      <c r="CZ1038" s="3" t="str">
        <f t="shared" si="246"/>
        <v/>
      </c>
      <c r="DA1038" s="3" t="str">
        <f t="shared" si="246"/>
        <v/>
      </c>
      <c r="DB1038" s="3" t="str">
        <f t="shared" si="246"/>
        <v/>
      </c>
      <c r="DC1038" s="3" t="str">
        <f t="shared" si="246"/>
        <v/>
      </c>
      <c r="DD1038" s="3" t="str">
        <f t="shared" si="246"/>
        <v/>
      </c>
      <c r="DE1038" s="3" t="str">
        <f t="shared" si="246"/>
        <v/>
      </c>
      <c r="DF1038" s="3" t="str">
        <f t="shared" si="246"/>
        <v/>
      </c>
      <c r="DG1038" s="3" t="str">
        <f t="shared" si="256"/>
        <v/>
      </c>
      <c r="DH1038" s="3" t="str">
        <f t="shared" si="256"/>
        <v/>
      </c>
      <c r="DI1038" s="3" t="str">
        <f t="shared" si="256"/>
        <v/>
      </c>
      <c r="DJ1038" s="3" t="str">
        <f t="shared" si="256"/>
        <v/>
      </c>
      <c r="DK1038" s="3" t="str">
        <f t="shared" si="256"/>
        <v/>
      </c>
      <c r="DL1038" s="3" t="str">
        <f t="shared" si="253"/>
        <v/>
      </c>
      <c r="DM1038" s="3" t="str">
        <f t="shared" si="253"/>
        <v/>
      </c>
      <c r="DN1038" s="3" t="str">
        <f t="shared" si="253"/>
        <v/>
      </c>
      <c r="DO1038" s="3" t="str">
        <f t="shared" si="253"/>
        <v/>
      </c>
      <c r="DP1038" s="3" t="str">
        <f t="shared" si="253"/>
        <v/>
      </c>
      <c r="DQ1038" s="3" t="str">
        <f t="shared" si="253"/>
        <v/>
      </c>
      <c r="DR1038" s="3" t="str">
        <f t="shared" si="253"/>
        <v/>
      </c>
      <c r="DS1038" s="3" t="str">
        <f t="shared" si="253"/>
        <v/>
      </c>
      <c r="DT1038" s="3" t="str">
        <f t="shared" si="249"/>
        <v/>
      </c>
      <c r="DU1038" s="3" t="str">
        <f t="shared" si="249"/>
        <v/>
      </c>
      <c r="DV1038" s="3" t="str">
        <f t="shared" si="249"/>
        <v/>
      </c>
    </row>
    <row r="1039" spans="1:126" ht="75">
      <c r="A1039" t="s">
        <v>115</v>
      </c>
      <c r="B1039">
        <v>2021</v>
      </c>
      <c r="C1039" t="s">
        <v>114</v>
      </c>
      <c r="D1039">
        <v>106990</v>
      </c>
      <c r="E1039" s="31">
        <v>1321220316741</v>
      </c>
      <c r="F1039" t="s">
        <v>1260</v>
      </c>
      <c r="G1039">
        <v>324110</v>
      </c>
      <c r="H1039" t="s">
        <v>1261</v>
      </c>
      <c r="I1039" t="s">
        <v>1262</v>
      </c>
      <c r="J1039" t="s">
        <v>1102</v>
      </c>
      <c r="K1039" t="s">
        <v>155</v>
      </c>
      <c r="L1039">
        <v>90744</v>
      </c>
      <c r="M1039" s="3" t="str">
        <f t="shared" si="254"/>
        <v>89. PRODUCE THE CHEMICAL, 94. AS A MANUFACTURED IMPURITY</v>
      </c>
      <c r="N1039" s="3" t="s">
        <v>1433</v>
      </c>
      <c r="O1039" s="3" t="s">
        <v>1430</v>
      </c>
      <c r="P1039">
        <v>9</v>
      </c>
      <c r="Q1039">
        <v>130</v>
      </c>
      <c r="R1039">
        <v>139</v>
      </c>
      <c r="S1039" s="3" t="s">
        <v>1407</v>
      </c>
      <c r="T1039" s="3" t="s">
        <v>1405</v>
      </c>
      <c r="U1039" s="3" t="s">
        <v>1405</v>
      </c>
      <c r="V1039" s="3" t="s">
        <v>1405</v>
      </c>
      <c r="W1039" s="3" t="s">
        <v>1405</v>
      </c>
      <c r="X1039" s="3" t="s">
        <v>1407</v>
      </c>
      <c r="Y1039" s="3" t="s">
        <v>1405</v>
      </c>
      <c r="Z1039" s="3" t="s">
        <v>1405</v>
      </c>
      <c r="AA1039" s="3" t="s">
        <v>1405</v>
      </c>
      <c r="AB1039" s="3" t="s">
        <v>1405</v>
      </c>
      <c r="AC1039" s="3" t="s">
        <v>1405</v>
      </c>
      <c r="AD1039" s="3" t="s">
        <v>1405</v>
      </c>
      <c r="AE1039" s="3" t="s">
        <v>1405</v>
      </c>
      <c r="AF1039" s="3" t="s">
        <v>1405</v>
      </c>
      <c r="AG1039" s="3" t="s">
        <v>1405</v>
      </c>
      <c r="AH1039" s="3" t="s">
        <v>1405</v>
      </c>
      <c r="AI1039" s="3" t="s">
        <v>1405</v>
      </c>
      <c r="AJ1039" s="3" t="s">
        <v>1405</v>
      </c>
      <c r="AK1039" s="3" t="s">
        <v>1405</v>
      </c>
      <c r="AL1039" s="3" t="s">
        <v>1405</v>
      </c>
      <c r="AM1039" s="3" t="s">
        <v>1405</v>
      </c>
      <c r="AN1039" s="3" t="s">
        <v>1405</v>
      </c>
      <c r="AO1039" s="3" t="s">
        <v>1405</v>
      </c>
      <c r="AP1039" s="3" t="s">
        <v>1405</v>
      </c>
      <c r="AQ1039" s="3" t="s">
        <v>1405</v>
      </c>
      <c r="AR1039" s="3" t="s">
        <v>1405</v>
      </c>
      <c r="AS1039" s="3" t="s">
        <v>1405</v>
      </c>
      <c r="AT1039" s="3" t="s">
        <v>1405</v>
      </c>
      <c r="AU1039" s="3" t="s">
        <v>1405</v>
      </c>
      <c r="AV1039" s="3" t="s">
        <v>1405</v>
      </c>
      <c r="AW1039" s="3" t="s">
        <v>1405</v>
      </c>
      <c r="AX1039" s="3" t="s">
        <v>1405</v>
      </c>
      <c r="AY1039" s="3" t="s">
        <v>1405</v>
      </c>
      <c r="AZ1039" s="3" t="s">
        <v>1405</v>
      </c>
      <c r="BA1039" s="3" t="s">
        <v>1405</v>
      </c>
      <c r="BB1039" s="3" t="s">
        <v>1405</v>
      </c>
      <c r="BC1039" s="3" t="s">
        <v>1405</v>
      </c>
      <c r="BD1039" s="3" t="s">
        <v>1405</v>
      </c>
      <c r="BE1039" s="3" t="s">
        <v>1405</v>
      </c>
      <c r="BF1039" s="3" t="s">
        <v>1405</v>
      </c>
      <c r="BG1039" s="3" t="s">
        <v>1405</v>
      </c>
      <c r="BH1039" s="3" t="s">
        <v>1405</v>
      </c>
      <c r="BI1039" s="3" t="s">
        <v>1405</v>
      </c>
      <c r="BJ1039" s="3" t="s">
        <v>1405</v>
      </c>
      <c r="BK1039" s="3" t="s">
        <v>1405</v>
      </c>
      <c r="BL1039" s="3" t="s">
        <v>1405</v>
      </c>
      <c r="BM1039" s="3" t="s">
        <v>1405</v>
      </c>
      <c r="BN1039" s="3" t="s">
        <v>1405</v>
      </c>
      <c r="BO1039" s="3" t="s">
        <v>1405</v>
      </c>
      <c r="BP1039" s="3" t="s">
        <v>1405</v>
      </c>
      <c r="BQ1039" s="3" t="s">
        <v>1405</v>
      </c>
      <c r="BR1039" s="3" t="s">
        <v>1405</v>
      </c>
      <c r="BS1039" s="3" t="s">
        <v>1405</v>
      </c>
      <c r="BT1039" s="3" t="s">
        <v>1405</v>
      </c>
      <c r="BU1039" s="3" t="str">
        <f t="shared" si="252"/>
        <v>89. PRODUCE THE CHEMICAL</v>
      </c>
      <c r="BV1039" s="3" t="str">
        <f t="shared" si="252"/>
        <v/>
      </c>
      <c r="BW1039" s="3" t="str">
        <f t="shared" si="252"/>
        <v/>
      </c>
      <c r="BX1039" s="3" t="str">
        <f t="shared" si="252"/>
        <v/>
      </c>
      <c r="BY1039" s="3" t="str">
        <f t="shared" si="252"/>
        <v/>
      </c>
      <c r="BZ1039" s="3" t="str">
        <f t="shared" si="255"/>
        <v>94. AS A MANUFACTURED IMPURITY</v>
      </c>
      <c r="CA1039" s="3" t="str">
        <f t="shared" si="255"/>
        <v/>
      </c>
      <c r="CB1039" s="3" t="str">
        <f t="shared" si="255"/>
        <v/>
      </c>
      <c r="CC1039" s="3" t="str">
        <f t="shared" si="255"/>
        <v/>
      </c>
      <c r="CD1039" s="3" t="str">
        <f t="shared" si="255"/>
        <v/>
      </c>
      <c r="CE1039" s="3" t="str">
        <f t="shared" si="255"/>
        <v/>
      </c>
      <c r="CF1039" s="3" t="str">
        <f t="shared" si="255"/>
        <v/>
      </c>
      <c r="CG1039" s="3" t="str">
        <f t="shared" si="255"/>
        <v/>
      </c>
      <c r="CH1039" s="3" t="str">
        <f t="shared" si="255"/>
        <v/>
      </c>
      <c r="CI1039" s="3" t="str">
        <f t="shared" si="255"/>
        <v/>
      </c>
      <c r="CJ1039" s="3" t="str">
        <f t="shared" si="255"/>
        <v/>
      </c>
      <c r="CK1039" s="3" t="str">
        <f t="shared" si="248"/>
        <v/>
      </c>
      <c r="CL1039" s="3" t="str">
        <f t="shared" si="248"/>
        <v/>
      </c>
      <c r="CM1039" s="3" t="str">
        <f t="shared" si="248"/>
        <v/>
      </c>
      <c r="CN1039" s="3" t="str">
        <f t="shared" si="257"/>
        <v/>
      </c>
      <c r="CO1039" s="3" t="str">
        <f t="shared" si="257"/>
        <v/>
      </c>
      <c r="CP1039" s="3" t="str">
        <f t="shared" si="257"/>
        <v/>
      </c>
      <c r="CQ1039" s="3" t="str">
        <f t="shared" si="257"/>
        <v/>
      </c>
      <c r="CR1039" s="3" t="str">
        <f t="shared" si="257"/>
        <v/>
      </c>
      <c r="CS1039" s="3" t="str">
        <f t="shared" si="257"/>
        <v/>
      </c>
      <c r="CT1039" s="3" t="str">
        <f t="shared" si="257"/>
        <v/>
      </c>
      <c r="CU1039" s="3" t="str">
        <f t="shared" si="257"/>
        <v/>
      </c>
      <c r="CV1039" s="3" t="str">
        <f t="shared" si="257"/>
        <v/>
      </c>
      <c r="CW1039" s="3" t="str">
        <f t="shared" si="250"/>
        <v/>
      </c>
      <c r="CX1039" s="3" t="str">
        <f t="shared" si="250"/>
        <v/>
      </c>
      <c r="CY1039" s="3" t="str">
        <f t="shared" si="250"/>
        <v/>
      </c>
      <c r="CZ1039" s="3" t="str">
        <f t="shared" si="246"/>
        <v/>
      </c>
      <c r="DA1039" s="3" t="str">
        <f t="shared" si="246"/>
        <v/>
      </c>
      <c r="DB1039" s="3" t="str">
        <f t="shared" si="246"/>
        <v/>
      </c>
      <c r="DC1039" s="3" t="str">
        <f t="shared" si="246"/>
        <v/>
      </c>
      <c r="DD1039" s="3" t="str">
        <f t="shared" si="246"/>
        <v/>
      </c>
      <c r="DE1039" s="3" t="str">
        <f t="shared" si="246"/>
        <v/>
      </c>
      <c r="DF1039" s="3" t="str">
        <f t="shared" si="246"/>
        <v/>
      </c>
      <c r="DG1039" s="3" t="str">
        <f t="shared" si="256"/>
        <v/>
      </c>
      <c r="DH1039" s="3" t="str">
        <f t="shared" si="256"/>
        <v/>
      </c>
      <c r="DI1039" s="3" t="str">
        <f t="shared" si="256"/>
        <v/>
      </c>
      <c r="DJ1039" s="3" t="str">
        <f t="shared" si="256"/>
        <v/>
      </c>
      <c r="DK1039" s="3" t="str">
        <f t="shared" si="256"/>
        <v/>
      </c>
      <c r="DL1039" s="3" t="str">
        <f t="shared" si="253"/>
        <v/>
      </c>
      <c r="DM1039" s="3" t="str">
        <f t="shared" si="253"/>
        <v/>
      </c>
      <c r="DN1039" s="3" t="str">
        <f t="shared" si="253"/>
        <v/>
      </c>
      <c r="DO1039" s="3" t="str">
        <f t="shared" si="253"/>
        <v/>
      </c>
      <c r="DP1039" s="3" t="str">
        <f t="shared" si="253"/>
        <v/>
      </c>
      <c r="DQ1039" s="3" t="str">
        <f t="shared" si="253"/>
        <v/>
      </c>
      <c r="DR1039" s="3" t="str">
        <f t="shared" si="253"/>
        <v/>
      </c>
      <c r="DS1039" s="3" t="str">
        <f t="shared" si="253"/>
        <v/>
      </c>
      <c r="DT1039" s="3" t="str">
        <f t="shared" si="249"/>
        <v/>
      </c>
      <c r="DU1039" s="3" t="str">
        <f t="shared" si="249"/>
        <v/>
      </c>
      <c r="DV1039" s="3" t="str">
        <f t="shared" si="249"/>
        <v/>
      </c>
    </row>
    <row r="1040" spans="1:126" ht="45">
      <c r="A1040" t="s">
        <v>454</v>
      </c>
      <c r="B1040">
        <v>2016</v>
      </c>
      <c r="C1040" t="s">
        <v>114</v>
      </c>
      <c r="D1040">
        <v>106990</v>
      </c>
      <c r="E1040" s="31">
        <v>1316215426242</v>
      </c>
      <c r="F1040" t="s">
        <v>1263</v>
      </c>
      <c r="G1040">
        <v>324110</v>
      </c>
      <c r="H1040" t="s">
        <v>1264</v>
      </c>
      <c r="I1040" t="s">
        <v>1265</v>
      </c>
      <c r="J1040" t="s">
        <v>1266</v>
      </c>
      <c r="K1040" t="s">
        <v>510</v>
      </c>
      <c r="L1040">
        <v>16365</v>
      </c>
      <c r="M1040" s="3" t="str">
        <f t="shared" si="254"/>
        <v/>
      </c>
      <c r="N1040" s="3" t="s">
        <v>1433</v>
      </c>
      <c r="O1040" s="3" t="s">
        <v>1418</v>
      </c>
      <c r="P1040">
        <v>500</v>
      </c>
      <c r="Q1040">
        <v>500</v>
      </c>
      <c r="R1040">
        <f t="shared" ref="R1040:R1045" si="258">SUM(P1040:Q1040)</f>
        <v>1000</v>
      </c>
      <c r="S1040" s="3" t="s">
        <v>1405</v>
      </c>
      <c r="T1040" s="3" t="s">
        <v>1405</v>
      </c>
      <c r="U1040" s="3" t="s">
        <v>1405</v>
      </c>
      <c r="V1040" s="3" t="s">
        <v>1405</v>
      </c>
      <c r="W1040" s="3" t="s">
        <v>1405</v>
      </c>
      <c r="X1040" s="3" t="s">
        <v>1405</v>
      </c>
      <c r="Y1040" s="3" t="s">
        <v>1405</v>
      </c>
      <c r="AE1040" s="3" t="s">
        <v>1405</v>
      </c>
      <c r="AR1040" s="3" t="s">
        <v>1405</v>
      </c>
      <c r="AS1040" s="3" t="s">
        <v>1405</v>
      </c>
      <c r="AT1040" s="3" t="s">
        <v>1405</v>
      </c>
      <c r="AV1040" s="3" t="s">
        <v>1405</v>
      </c>
      <c r="BD1040" s="3" t="s">
        <v>1405</v>
      </c>
      <c r="BK1040" s="3" t="s">
        <v>1405</v>
      </c>
      <c r="BU1040" s="3" t="str">
        <f t="shared" si="252"/>
        <v/>
      </c>
      <c r="BV1040" s="3" t="str">
        <f t="shared" si="252"/>
        <v/>
      </c>
      <c r="BW1040" s="3" t="str">
        <f t="shared" si="252"/>
        <v/>
      </c>
      <c r="BX1040" s="3" t="str">
        <f t="shared" si="252"/>
        <v/>
      </c>
      <c r="BY1040" s="3" t="str">
        <f t="shared" si="252"/>
        <v/>
      </c>
      <c r="BZ1040" s="3" t="str">
        <f t="shared" si="255"/>
        <v/>
      </c>
      <c r="CA1040" s="3" t="str">
        <f t="shared" si="255"/>
        <v/>
      </c>
      <c r="CB1040" s="3" t="str">
        <f t="shared" si="255"/>
        <v/>
      </c>
      <c r="CC1040" s="3" t="str">
        <f t="shared" si="255"/>
        <v/>
      </c>
      <c r="CD1040" s="3" t="str">
        <f t="shared" si="255"/>
        <v/>
      </c>
      <c r="CE1040" s="3" t="str">
        <f t="shared" si="255"/>
        <v/>
      </c>
      <c r="CF1040" s="3" t="str">
        <f t="shared" si="255"/>
        <v/>
      </c>
      <c r="CG1040" s="3" t="str">
        <f t="shared" si="255"/>
        <v/>
      </c>
      <c r="CH1040" s="3" t="str">
        <f t="shared" si="255"/>
        <v/>
      </c>
      <c r="CI1040" s="3" t="str">
        <f t="shared" si="255"/>
        <v/>
      </c>
      <c r="CJ1040" s="3" t="str">
        <f t="shared" si="255"/>
        <v/>
      </c>
      <c r="CK1040" s="3" t="str">
        <f t="shared" si="248"/>
        <v/>
      </c>
      <c r="CL1040" s="3" t="str">
        <f t="shared" si="248"/>
        <v/>
      </c>
      <c r="CM1040" s="3" t="str">
        <f t="shared" si="248"/>
        <v/>
      </c>
      <c r="CN1040" s="3" t="str">
        <f t="shared" si="257"/>
        <v/>
      </c>
      <c r="CO1040" s="3" t="str">
        <f t="shared" si="257"/>
        <v/>
      </c>
      <c r="CP1040" s="3" t="str">
        <f t="shared" si="257"/>
        <v/>
      </c>
      <c r="CQ1040" s="3" t="str">
        <f t="shared" si="257"/>
        <v/>
      </c>
      <c r="CR1040" s="3" t="str">
        <f t="shared" si="257"/>
        <v/>
      </c>
      <c r="CS1040" s="3" t="str">
        <f t="shared" si="257"/>
        <v/>
      </c>
      <c r="CT1040" s="3" t="str">
        <f t="shared" si="257"/>
        <v/>
      </c>
      <c r="CU1040" s="3" t="str">
        <f t="shared" si="257"/>
        <v/>
      </c>
      <c r="CV1040" s="3" t="str">
        <f t="shared" si="257"/>
        <v/>
      </c>
      <c r="CW1040" s="3" t="str">
        <f t="shared" si="250"/>
        <v/>
      </c>
      <c r="CX1040" s="3" t="str">
        <f t="shared" si="250"/>
        <v/>
      </c>
      <c r="CY1040" s="3" t="str">
        <f t="shared" si="250"/>
        <v/>
      </c>
      <c r="CZ1040" s="3" t="str">
        <f t="shared" si="246"/>
        <v/>
      </c>
      <c r="DA1040" s="3" t="str">
        <f t="shared" si="246"/>
        <v/>
      </c>
      <c r="DB1040" s="3" t="str">
        <f t="shared" si="246"/>
        <v/>
      </c>
      <c r="DC1040" s="3" t="str">
        <f t="shared" ref="DC1040:DM1078" si="259">IF(BA1040="Yes", DC$1,"")</f>
        <v/>
      </c>
      <c r="DD1040" s="3" t="str">
        <f t="shared" si="259"/>
        <v/>
      </c>
      <c r="DE1040" s="3" t="str">
        <f t="shared" si="259"/>
        <v/>
      </c>
      <c r="DF1040" s="3" t="str">
        <f t="shared" si="259"/>
        <v/>
      </c>
      <c r="DG1040" s="3" t="str">
        <f t="shared" si="256"/>
        <v/>
      </c>
      <c r="DH1040" s="3" t="str">
        <f t="shared" si="256"/>
        <v/>
      </c>
      <c r="DI1040" s="3" t="str">
        <f t="shared" si="256"/>
        <v/>
      </c>
      <c r="DJ1040" s="3" t="str">
        <f t="shared" si="256"/>
        <v/>
      </c>
      <c r="DK1040" s="3" t="str">
        <f t="shared" si="256"/>
        <v/>
      </c>
      <c r="DL1040" s="3" t="str">
        <f t="shared" si="253"/>
        <v/>
      </c>
      <c r="DM1040" s="3" t="str">
        <f t="shared" si="253"/>
        <v/>
      </c>
      <c r="DN1040" s="3" t="str">
        <f t="shared" si="253"/>
        <v/>
      </c>
      <c r="DO1040" s="3" t="str">
        <f t="shared" si="253"/>
        <v/>
      </c>
      <c r="DP1040" s="3" t="str">
        <f t="shared" si="253"/>
        <v/>
      </c>
      <c r="DQ1040" s="3" t="str">
        <f t="shared" si="253"/>
        <v/>
      </c>
      <c r="DR1040" s="3" t="str">
        <f t="shared" si="253"/>
        <v/>
      </c>
      <c r="DS1040" s="3" t="str">
        <f t="shared" si="253"/>
        <v/>
      </c>
      <c r="DT1040" s="3" t="str">
        <f t="shared" si="249"/>
        <v/>
      </c>
      <c r="DU1040" s="3" t="str">
        <f t="shared" si="249"/>
        <v/>
      </c>
      <c r="DV1040" s="3" t="str">
        <f t="shared" si="249"/>
        <v/>
      </c>
    </row>
    <row r="1041" spans="1:126" ht="45">
      <c r="A1041" t="s">
        <v>454</v>
      </c>
      <c r="B1041">
        <v>2017</v>
      </c>
      <c r="C1041" t="s">
        <v>114</v>
      </c>
      <c r="D1041">
        <v>106990</v>
      </c>
      <c r="E1041" s="31">
        <v>1317216289759</v>
      </c>
      <c r="F1041" t="s">
        <v>1263</v>
      </c>
      <c r="G1041">
        <v>324110</v>
      </c>
      <c r="H1041" t="s">
        <v>1264</v>
      </c>
      <c r="I1041" t="s">
        <v>1265</v>
      </c>
      <c r="J1041" t="s">
        <v>1266</v>
      </c>
      <c r="K1041" t="s">
        <v>510</v>
      </c>
      <c r="L1041">
        <v>16365</v>
      </c>
      <c r="M1041" s="3" t="str">
        <f t="shared" si="254"/>
        <v/>
      </c>
      <c r="N1041" s="3" t="s">
        <v>1433</v>
      </c>
      <c r="O1041" s="3" t="s">
        <v>1418</v>
      </c>
      <c r="P1041">
        <v>500</v>
      </c>
      <c r="Q1041">
        <v>500</v>
      </c>
      <c r="R1041">
        <f t="shared" si="258"/>
        <v>1000</v>
      </c>
      <c r="S1041" s="3" t="s">
        <v>1405</v>
      </c>
      <c r="T1041" s="3" t="s">
        <v>1405</v>
      </c>
      <c r="U1041" s="3" t="s">
        <v>1405</v>
      </c>
      <c r="V1041" s="3" t="s">
        <v>1405</v>
      </c>
      <c r="W1041" s="3" t="s">
        <v>1405</v>
      </c>
      <c r="X1041" s="3" t="s">
        <v>1405</v>
      </c>
      <c r="Y1041" s="3" t="s">
        <v>1405</v>
      </c>
      <c r="AE1041" s="3" t="s">
        <v>1405</v>
      </c>
      <c r="AR1041" s="3" t="s">
        <v>1405</v>
      </c>
      <c r="AS1041" s="3" t="s">
        <v>1405</v>
      </c>
      <c r="AT1041" s="3" t="s">
        <v>1405</v>
      </c>
      <c r="AV1041" s="3" t="s">
        <v>1405</v>
      </c>
      <c r="BD1041" s="3" t="s">
        <v>1405</v>
      </c>
      <c r="BK1041" s="3" t="s">
        <v>1405</v>
      </c>
      <c r="BU1041" s="3" t="str">
        <f t="shared" si="252"/>
        <v/>
      </c>
      <c r="BV1041" s="3" t="str">
        <f t="shared" si="252"/>
        <v/>
      </c>
      <c r="BW1041" s="3" t="str">
        <f t="shared" si="252"/>
        <v/>
      </c>
      <c r="BX1041" s="3" t="str">
        <f t="shared" si="252"/>
        <v/>
      </c>
      <c r="BY1041" s="3" t="str">
        <f t="shared" si="252"/>
        <v/>
      </c>
      <c r="BZ1041" s="3" t="str">
        <f t="shared" si="255"/>
        <v/>
      </c>
      <c r="CA1041" s="3" t="str">
        <f t="shared" si="255"/>
        <v/>
      </c>
      <c r="CB1041" s="3" t="str">
        <f t="shared" si="255"/>
        <v/>
      </c>
      <c r="CC1041" s="3" t="str">
        <f t="shared" si="255"/>
        <v/>
      </c>
      <c r="CD1041" s="3" t="str">
        <f t="shared" si="255"/>
        <v/>
      </c>
      <c r="CE1041" s="3" t="str">
        <f t="shared" si="255"/>
        <v/>
      </c>
      <c r="CF1041" s="3" t="str">
        <f t="shared" si="255"/>
        <v/>
      </c>
      <c r="CG1041" s="3" t="str">
        <f t="shared" si="255"/>
        <v/>
      </c>
      <c r="CH1041" s="3" t="str">
        <f t="shared" si="255"/>
        <v/>
      </c>
      <c r="CI1041" s="3" t="str">
        <f t="shared" si="255"/>
        <v/>
      </c>
      <c r="CJ1041" s="3" t="str">
        <f t="shared" si="255"/>
        <v/>
      </c>
      <c r="CK1041" s="3" t="str">
        <f t="shared" si="248"/>
        <v/>
      </c>
      <c r="CL1041" s="3" t="str">
        <f t="shared" si="248"/>
        <v/>
      </c>
      <c r="CM1041" s="3" t="str">
        <f t="shared" si="248"/>
        <v/>
      </c>
      <c r="CN1041" s="3" t="str">
        <f t="shared" si="257"/>
        <v/>
      </c>
      <c r="CO1041" s="3" t="str">
        <f t="shared" si="257"/>
        <v/>
      </c>
      <c r="CP1041" s="3" t="str">
        <f t="shared" si="257"/>
        <v/>
      </c>
      <c r="CQ1041" s="3" t="str">
        <f t="shared" si="257"/>
        <v/>
      </c>
      <c r="CR1041" s="3" t="str">
        <f t="shared" si="257"/>
        <v/>
      </c>
      <c r="CS1041" s="3" t="str">
        <f t="shared" si="257"/>
        <v/>
      </c>
      <c r="CT1041" s="3" t="str">
        <f t="shared" si="257"/>
        <v/>
      </c>
      <c r="CU1041" s="3" t="str">
        <f t="shared" si="257"/>
        <v/>
      </c>
      <c r="CV1041" s="3" t="str">
        <f t="shared" si="257"/>
        <v/>
      </c>
      <c r="CW1041" s="3" t="str">
        <f t="shared" si="250"/>
        <v/>
      </c>
      <c r="CX1041" s="3" t="str">
        <f t="shared" si="250"/>
        <v/>
      </c>
      <c r="CY1041" s="3" t="str">
        <f t="shared" si="250"/>
        <v/>
      </c>
      <c r="CZ1041" s="3" t="str">
        <f t="shared" si="250"/>
        <v/>
      </c>
      <c r="DA1041" s="3" t="str">
        <f t="shared" si="250"/>
        <v/>
      </c>
      <c r="DB1041" s="3" t="str">
        <f t="shared" si="250"/>
        <v/>
      </c>
      <c r="DC1041" s="3" t="str">
        <f t="shared" si="259"/>
        <v/>
      </c>
      <c r="DD1041" s="3" t="str">
        <f t="shared" si="259"/>
        <v/>
      </c>
      <c r="DE1041" s="3" t="str">
        <f t="shared" si="259"/>
        <v/>
      </c>
      <c r="DF1041" s="3" t="str">
        <f t="shared" si="259"/>
        <v/>
      </c>
      <c r="DG1041" s="3" t="str">
        <f t="shared" si="256"/>
        <v/>
      </c>
      <c r="DH1041" s="3" t="str">
        <f t="shared" si="256"/>
        <v/>
      </c>
      <c r="DI1041" s="3" t="str">
        <f t="shared" si="256"/>
        <v/>
      </c>
      <c r="DJ1041" s="3" t="str">
        <f t="shared" si="256"/>
        <v/>
      </c>
      <c r="DK1041" s="3" t="str">
        <f t="shared" si="256"/>
        <v/>
      </c>
      <c r="DL1041" s="3" t="str">
        <f t="shared" si="253"/>
        <v/>
      </c>
      <c r="DM1041" s="3" t="str">
        <f t="shared" si="253"/>
        <v/>
      </c>
      <c r="DN1041" s="3" t="str">
        <f t="shared" si="253"/>
        <v/>
      </c>
      <c r="DO1041" s="3" t="str">
        <f t="shared" si="253"/>
        <v/>
      </c>
      <c r="DP1041" s="3" t="str">
        <f t="shared" si="253"/>
        <v/>
      </c>
      <c r="DQ1041" s="3" t="str">
        <f t="shared" si="253"/>
        <v/>
      </c>
      <c r="DR1041" s="3" t="str">
        <f t="shared" si="253"/>
        <v/>
      </c>
      <c r="DS1041" s="3" t="str">
        <f t="shared" si="253"/>
        <v/>
      </c>
      <c r="DT1041" s="3" t="str">
        <f t="shared" si="249"/>
        <v/>
      </c>
      <c r="DU1041" s="3" t="str">
        <f t="shared" si="249"/>
        <v/>
      </c>
      <c r="DV1041" s="3" t="str">
        <f t="shared" si="249"/>
        <v/>
      </c>
    </row>
    <row r="1042" spans="1:126" ht="45">
      <c r="A1042" t="s">
        <v>454</v>
      </c>
      <c r="B1042">
        <v>2018</v>
      </c>
      <c r="C1042" t="s">
        <v>114</v>
      </c>
      <c r="D1042">
        <v>106990</v>
      </c>
      <c r="E1042" s="31">
        <v>1318217327485</v>
      </c>
      <c r="F1042" t="s">
        <v>1263</v>
      </c>
      <c r="G1042">
        <v>324110</v>
      </c>
      <c r="H1042" t="s">
        <v>1264</v>
      </c>
      <c r="I1042" t="s">
        <v>1265</v>
      </c>
      <c r="J1042" t="s">
        <v>1266</v>
      </c>
      <c r="K1042" t="s">
        <v>510</v>
      </c>
      <c r="L1042">
        <v>16365</v>
      </c>
      <c r="M1042" s="3" t="str">
        <f t="shared" si="254"/>
        <v/>
      </c>
      <c r="N1042" s="3" t="s">
        <v>1433</v>
      </c>
      <c r="O1042" s="3" t="s">
        <v>1418</v>
      </c>
      <c r="P1042">
        <v>500</v>
      </c>
      <c r="Q1042">
        <v>500</v>
      </c>
      <c r="R1042">
        <f t="shared" si="258"/>
        <v>1000</v>
      </c>
      <c r="S1042" s="3" t="s">
        <v>1405</v>
      </c>
      <c r="T1042" s="3" t="s">
        <v>1405</v>
      </c>
      <c r="U1042" s="3" t="s">
        <v>1405</v>
      </c>
      <c r="V1042" s="3" t="s">
        <v>1405</v>
      </c>
      <c r="W1042" s="3" t="s">
        <v>1405</v>
      </c>
      <c r="X1042" s="3" t="s">
        <v>1405</v>
      </c>
      <c r="Y1042" s="3" t="s">
        <v>1405</v>
      </c>
      <c r="AE1042" s="3" t="s">
        <v>1405</v>
      </c>
      <c r="AR1042" s="3" t="s">
        <v>1405</v>
      </c>
      <c r="AS1042" s="3" t="s">
        <v>1405</v>
      </c>
      <c r="AT1042" s="3" t="s">
        <v>1405</v>
      </c>
      <c r="AV1042" s="3" t="s">
        <v>1405</v>
      </c>
      <c r="BD1042" s="3" t="s">
        <v>1405</v>
      </c>
      <c r="BK1042" s="3" t="s">
        <v>1405</v>
      </c>
      <c r="BU1042" s="3" t="str">
        <f t="shared" si="252"/>
        <v/>
      </c>
      <c r="BV1042" s="3" t="str">
        <f t="shared" si="252"/>
        <v/>
      </c>
      <c r="BW1042" s="3" t="str">
        <f t="shared" si="252"/>
        <v/>
      </c>
      <c r="BX1042" s="3" t="str">
        <f t="shared" si="252"/>
        <v/>
      </c>
      <c r="BY1042" s="3" t="str">
        <f t="shared" si="252"/>
        <v/>
      </c>
      <c r="BZ1042" s="3" t="str">
        <f t="shared" si="255"/>
        <v/>
      </c>
      <c r="CA1042" s="3" t="str">
        <f t="shared" si="255"/>
        <v/>
      </c>
      <c r="CB1042" s="3" t="str">
        <f t="shared" si="255"/>
        <v/>
      </c>
      <c r="CC1042" s="3" t="str">
        <f t="shared" si="255"/>
        <v/>
      </c>
      <c r="CD1042" s="3" t="str">
        <f t="shared" si="255"/>
        <v/>
      </c>
      <c r="CE1042" s="3" t="str">
        <f t="shared" si="255"/>
        <v/>
      </c>
      <c r="CF1042" s="3" t="str">
        <f t="shared" si="255"/>
        <v/>
      </c>
      <c r="CG1042" s="3" t="str">
        <f t="shared" si="255"/>
        <v/>
      </c>
      <c r="CH1042" s="3" t="str">
        <f t="shared" si="255"/>
        <v/>
      </c>
      <c r="CI1042" s="3" t="str">
        <f t="shared" si="255"/>
        <v/>
      </c>
      <c r="CJ1042" s="3" t="str">
        <f t="shared" si="255"/>
        <v/>
      </c>
      <c r="CK1042" s="3" t="str">
        <f t="shared" si="248"/>
        <v/>
      </c>
      <c r="CL1042" s="3" t="str">
        <f t="shared" si="248"/>
        <v/>
      </c>
      <c r="CM1042" s="3" t="str">
        <f t="shared" si="248"/>
        <v/>
      </c>
      <c r="CN1042" s="3" t="str">
        <f t="shared" si="257"/>
        <v/>
      </c>
      <c r="CO1042" s="3" t="str">
        <f t="shared" si="257"/>
        <v/>
      </c>
      <c r="CP1042" s="3" t="str">
        <f t="shared" si="257"/>
        <v/>
      </c>
      <c r="CQ1042" s="3" t="str">
        <f t="shared" si="257"/>
        <v/>
      </c>
      <c r="CR1042" s="3" t="str">
        <f t="shared" si="257"/>
        <v/>
      </c>
      <c r="CS1042" s="3" t="str">
        <f t="shared" si="257"/>
        <v/>
      </c>
      <c r="CT1042" s="3" t="str">
        <f t="shared" si="257"/>
        <v/>
      </c>
      <c r="CU1042" s="3" t="str">
        <f t="shared" si="257"/>
        <v/>
      </c>
      <c r="CV1042" s="3" t="str">
        <f t="shared" si="257"/>
        <v/>
      </c>
      <c r="CW1042" s="3" t="str">
        <f t="shared" si="250"/>
        <v/>
      </c>
      <c r="CX1042" s="3" t="str">
        <f t="shared" si="250"/>
        <v/>
      </c>
      <c r="CY1042" s="3" t="str">
        <f t="shared" si="250"/>
        <v/>
      </c>
      <c r="CZ1042" s="3" t="str">
        <f t="shared" si="250"/>
        <v/>
      </c>
      <c r="DA1042" s="3" t="str">
        <f t="shared" si="250"/>
        <v/>
      </c>
      <c r="DB1042" s="3" t="str">
        <f t="shared" si="250"/>
        <v/>
      </c>
      <c r="DC1042" s="3" t="str">
        <f t="shared" si="259"/>
        <v/>
      </c>
      <c r="DD1042" s="3" t="str">
        <f t="shared" si="259"/>
        <v/>
      </c>
      <c r="DE1042" s="3" t="str">
        <f t="shared" si="259"/>
        <v/>
      </c>
      <c r="DF1042" s="3" t="str">
        <f t="shared" si="259"/>
        <v/>
      </c>
      <c r="DG1042" s="3" t="str">
        <f t="shared" si="256"/>
        <v/>
      </c>
      <c r="DH1042" s="3" t="str">
        <f t="shared" si="256"/>
        <v/>
      </c>
      <c r="DI1042" s="3" t="str">
        <f t="shared" si="256"/>
        <v/>
      </c>
      <c r="DJ1042" s="3" t="str">
        <f t="shared" si="256"/>
        <v/>
      </c>
      <c r="DK1042" s="3" t="str">
        <f t="shared" si="256"/>
        <v/>
      </c>
      <c r="DL1042" s="3" t="str">
        <f t="shared" si="253"/>
        <v/>
      </c>
      <c r="DM1042" s="3" t="str">
        <f t="shared" si="253"/>
        <v/>
      </c>
      <c r="DN1042" s="3" t="str">
        <f t="shared" si="253"/>
        <v/>
      </c>
      <c r="DO1042" s="3" t="str">
        <f t="shared" si="253"/>
        <v/>
      </c>
      <c r="DP1042" s="3" t="str">
        <f t="shared" si="253"/>
        <v/>
      </c>
      <c r="DQ1042" s="3" t="str">
        <f t="shared" si="253"/>
        <v/>
      </c>
      <c r="DR1042" s="3" t="str">
        <f t="shared" si="253"/>
        <v/>
      </c>
      <c r="DS1042" s="3" t="str">
        <f t="shared" si="253"/>
        <v/>
      </c>
      <c r="DT1042" s="3" t="str">
        <f t="shared" si="249"/>
        <v/>
      </c>
      <c r="DU1042" s="3" t="str">
        <f t="shared" si="249"/>
        <v/>
      </c>
      <c r="DV1042" s="3" t="str">
        <f t="shared" si="249"/>
        <v/>
      </c>
    </row>
    <row r="1043" spans="1:126" ht="45">
      <c r="A1043" t="s">
        <v>454</v>
      </c>
      <c r="B1043">
        <v>2019</v>
      </c>
      <c r="C1043" t="s">
        <v>114</v>
      </c>
      <c r="D1043">
        <v>106990</v>
      </c>
      <c r="E1043" s="31">
        <v>1319218296453</v>
      </c>
      <c r="F1043" t="s">
        <v>1263</v>
      </c>
      <c r="G1043">
        <v>324110</v>
      </c>
      <c r="H1043" t="s">
        <v>1264</v>
      </c>
      <c r="I1043" t="s">
        <v>1265</v>
      </c>
      <c r="J1043" t="s">
        <v>1266</v>
      </c>
      <c r="K1043" t="s">
        <v>510</v>
      </c>
      <c r="L1043">
        <v>16365</v>
      </c>
      <c r="M1043" s="3" t="str">
        <f t="shared" si="254"/>
        <v/>
      </c>
      <c r="N1043" s="3" t="s">
        <v>1433</v>
      </c>
      <c r="O1043" s="3" t="s">
        <v>1418</v>
      </c>
      <c r="P1043">
        <v>500</v>
      </c>
      <c r="Q1043">
        <v>500</v>
      </c>
      <c r="R1043">
        <f t="shared" si="258"/>
        <v>1000</v>
      </c>
      <c r="S1043" s="3" t="s">
        <v>1405</v>
      </c>
      <c r="T1043" s="3" t="s">
        <v>1405</v>
      </c>
      <c r="U1043" s="3" t="s">
        <v>1405</v>
      </c>
      <c r="V1043" s="3" t="s">
        <v>1405</v>
      </c>
      <c r="W1043" s="3" t="s">
        <v>1405</v>
      </c>
      <c r="X1043" s="3" t="s">
        <v>1405</v>
      </c>
      <c r="Y1043" s="3" t="s">
        <v>1405</v>
      </c>
      <c r="AE1043" s="3" t="s">
        <v>1405</v>
      </c>
      <c r="AR1043" s="3" t="s">
        <v>1405</v>
      </c>
      <c r="AS1043" s="3" t="s">
        <v>1405</v>
      </c>
      <c r="AT1043" s="3" t="s">
        <v>1405</v>
      </c>
      <c r="AV1043" s="3" t="s">
        <v>1405</v>
      </c>
      <c r="BD1043" s="3" t="s">
        <v>1405</v>
      </c>
      <c r="BK1043" s="3" t="s">
        <v>1405</v>
      </c>
      <c r="BU1043" s="3" t="str">
        <f t="shared" si="252"/>
        <v/>
      </c>
      <c r="BV1043" s="3" t="str">
        <f t="shared" si="252"/>
        <v/>
      </c>
      <c r="BW1043" s="3" t="str">
        <f t="shared" si="252"/>
        <v/>
      </c>
      <c r="BX1043" s="3" t="str">
        <f t="shared" si="252"/>
        <v/>
      </c>
      <c r="BY1043" s="3" t="str">
        <f t="shared" si="252"/>
        <v/>
      </c>
      <c r="BZ1043" s="3" t="str">
        <f t="shared" si="255"/>
        <v/>
      </c>
      <c r="CA1043" s="3" t="str">
        <f t="shared" si="255"/>
        <v/>
      </c>
      <c r="CB1043" s="3" t="str">
        <f t="shared" si="255"/>
        <v/>
      </c>
      <c r="CC1043" s="3" t="str">
        <f t="shared" si="255"/>
        <v/>
      </c>
      <c r="CD1043" s="3" t="str">
        <f t="shared" si="255"/>
        <v/>
      </c>
      <c r="CE1043" s="3" t="str">
        <f t="shared" si="255"/>
        <v/>
      </c>
      <c r="CF1043" s="3" t="str">
        <f t="shared" si="255"/>
        <v/>
      </c>
      <c r="CG1043" s="3" t="str">
        <f t="shared" si="255"/>
        <v/>
      </c>
      <c r="CH1043" s="3" t="str">
        <f t="shared" si="255"/>
        <v/>
      </c>
      <c r="CI1043" s="3" t="str">
        <f t="shared" si="255"/>
        <v/>
      </c>
      <c r="CJ1043" s="3" t="str">
        <f t="shared" si="255"/>
        <v/>
      </c>
      <c r="CK1043" s="3" t="str">
        <f t="shared" si="248"/>
        <v/>
      </c>
      <c r="CL1043" s="3" t="str">
        <f t="shared" si="248"/>
        <v/>
      </c>
      <c r="CM1043" s="3" t="str">
        <f t="shared" si="248"/>
        <v/>
      </c>
      <c r="CN1043" s="3" t="str">
        <f t="shared" si="257"/>
        <v/>
      </c>
      <c r="CO1043" s="3" t="str">
        <f t="shared" si="257"/>
        <v/>
      </c>
      <c r="CP1043" s="3" t="str">
        <f t="shared" si="257"/>
        <v/>
      </c>
      <c r="CQ1043" s="3" t="str">
        <f t="shared" si="257"/>
        <v/>
      </c>
      <c r="CR1043" s="3" t="str">
        <f t="shared" si="257"/>
        <v/>
      </c>
      <c r="CS1043" s="3" t="str">
        <f t="shared" si="257"/>
        <v/>
      </c>
      <c r="CT1043" s="3" t="str">
        <f t="shared" si="257"/>
        <v/>
      </c>
      <c r="CU1043" s="3" t="str">
        <f t="shared" si="257"/>
        <v/>
      </c>
      <c r="CV1043" s="3" t="str">
        <f t="shared" si="257"/>
        <v/>
      </c>
      <c r="CW1043" s="3" t="str">
        <f t="shared" si="250"/>
        <v/>
      </c>
      <c r="CX1043" s="3" t="str">
        <f t="shared" si="250"/>
        <v/>
      </c>
      <c r="CY1043" s="3" t="str">
        <f t="shared" si="250"/>
        <v/>
      </c>
      <c r="CZ1043" s="3" t="str">
        <f t="shared" si="250"/>
        <v/>
      </c>
      <c r="DA1043" s="3" t="str">
        <f t="shared" si="250"/>
        <v/>
      </c>
      <c r="DB1043" s="3" t="str">
        <f t="shared" si="250"/>
        <v/>
      </c>
      <c r="DC1043" s="3" t="str">
        <f t="shared" si="259"/>
        <v/>
      </c>
      <c r="DD1043" s="3" t="str">
        <f t="shared" si="259"/>
        <v/>
      </c>
      <c r="DE1043" s="3" t="str">
        <f t="shared" si="259"/>
        <v/>
      </c>
      <c r="DF1043" s="3" t="str">
        <f t="shared" si="259"/>
        <v/>
      </c>
      <c r="DG1043" s="3" t="str">
        <f t="shared" si="256"/>
        <v/>
      </c>
      <c r="DH1043" s="3" t="str">
        <f t="shared" si="256"/>
        <v/>
      </c>
      <c r="DI1043" s="3" t="str">
        <f t="shared" si="256"/>
        <v/>
      </c>
      <c r="DJ1043" s="3" t="str">
        <f t="shared" si="256"/>
        <v/>
      </c>
      <c r="DK1043" s="3" t="str">
        <f t="shared" si="256"/>
        <v/>
      </c>
      <c r="DL1043" s="3" t="str">
        <f t="shared" si="253"/>
        <v/>
      </c>
      <c r="DM1043" s="3" t="str">
        <f t="shared" si="253"/>
        <v/>
      </c>
      <c r="DN1043" s="3" t="str">
        <f t="shared" si="253"/>
        <v/>
      </c>
      <c r="DO1043" s="3" t="str">
        <f t="shared" si="253"/>
        <v/>
      </c>
      <c r="DP1043" s="3" t="str">
        <f t="shared" si="253"/>
        <v/>
      </c>
      <c r="DQ1043" s="3" t="str">
        <f t="shared" si="253"/>
        <v/>
      </c>
      <c r="DR1043" s="3" t="str">
        <f t="shared" si="253"/>
        <v/>
      </c>
      <c r="DS1043" s="3" t="str">
        <f t="shared" si="253"/>
        <v/>
      </c>
      <c r="DT1043" s="3" t="str">
        <f t="shared" si="249"/>
        <v/>
      </c>
      <c r="DU1043" s="3" t="str">
        <f t="shared" si="249"/>
        <v/>
      </c>
      <c r="DV1043" s="3" t="str">
        <f t="shared" si="249"/>
        <v/>
      </c>
    </row>
    <row r="1044" spans="1:126" ht="75">
      <c r="A1044" t="s">
        <v>454</v>
      </c>
      <c r="B1044">
        <v>2020</v>
      </c>
      <c r="C1044" t="s">
        <v>114</v>
      </c>
      <c r="D1044">
        <v>106990</v>
      </c>
      <c r="E1044" s="31">
        <v>1320219141759</v>
      </c>
      <c r="F1044" t="s">
        <v>1263</v>
      </c>
      <c r="G1044">
        <v>324110</v>
      </c>
      <c r="H1044" t="s">
        <v>1264</v>
      </c>
      <c r="I1044" t="s">
        <v>1265</v>
      </c>
      <c r="J1044" t="s">
        <v>1266</v>
      </c>
      <c r="K1044" t="s">
        <v>510</v>
      </c>
      <c r="L1044">
        <v>16365</v>
      </c>
      <c r="M1044" s="3" t="str">
        <f t="shared" si="254"/>
        <v>89. PRODUCE THE CHEMICAL, 94. AS A MANUFACTURED IMPURITY, 116. AS A PROCESS IMPURITY</v>
      </c>
      <c r="N1044" s="3" t="s">
        <v>1433</v>
      </c>
      <c r="O1044" s="3" t="s">
        <v>1418</v>
      </c>
      <c r="P1044">
        <v>500</v>
      </c>
      <c r="Q1044">
        <v>500</v>
      </c>
      <c r="R1044">
        <f t="shared" si="258"/>
        <v>1000</v>
      </c>
      <c r="S1044" s="3" t="s">
        <v>1407</v>
      </c>
      <c r="T1044" s="3" t="s">
        <v>1405</v>
      </c>
      <c r="U1044" s="3" t="s">
        <v>1405</v>
      </c>
      <c r="V1044" s="3" t="s">
        <v>1405</v>
      </c>
      <c r="W1044" s="3" t="s">
        <v>1405</v>
      </c>
      <c r="X1044" s="3" t="s">
        <v>1407</v>
      </c>
      <c r="Y1044" s="3" t="s">
        <v>1405</v>
      </c>
      <c r="Z1044" s="3" t="s">
        <v>1405</v>
      </c>
      <c r="AA1044" s="3" t="s">
        <v>1405</v>
      </c>
      <c r="AB1044" s="3" t="s">
        <v>1405</v>
      </c>
      <c r="AC1044" s="3" t="s">
        <v>1405</v>
      </c>
      <c r="AD1044" s="3" t="s">
        <v>1405</v>
      </c>
      <c r="AE1044" s="3" t="s">
        <v>1405</v>
      </c>
      <c r="AF1044" s="3" t="s">
        <v>1405</v>
      </c>
      <c r="AG1044" s="3" t="s">
        <v>1405</v>
      </c>
      <c r="AH1044" s="3" t="s">
        <v>1405</v>
      </c>
      <c r="AI1044" s="3" t="s">
        <v>1405</v>
      </c>
      <c r="AJ1044" s="3" t="s">
        <v>1405</v>
      </c>
      <c r="AK1044" s="3" t="s">
        <v>1405</v>
      </c>
      <c r="AL1044" s="3" t="s">
        <v>1405</v>
      </c>
      <c r="AM1044" s="3" t="s">
        <v>1405</v>
      </c>
      <c r="AN1044" s="3" t="s">
        <v>1405</v>
      </c>
      <c r="AO1044" s="3" t="s">
        <v>1405</v>
      </c>
      <c r="AP1044" s="3" t="s">
        <v>1405</v>
      </c>
      <c r="AQ1044" s="3" t="s">
        <v>1405</v>
      </c>
      <c r="AR1044" s="3" t="s">
        <v>1405</v>
      </c>
      <c r="AS1044" s="3" t="s">
        <v>1405</v>
      </c>
      <c r="AT1044" s="3" t="s">
        <v>1407</v>
      </c>
      <c r="AU1044" s="3" t="s">
        <v>1405</v>
      </c>
      <c r="AV1044" s="3" t="s">
        <v>1405</v>
      </c>
      <c r="AW1044" s="3" t="s">
        <v>1405</v>
      </c>
      <c r="AX1044" s="3" t="s">
        <v>1405</v>
      </c>
      <c r="AY1044" s="3" t="s">
        <v>1405</v>
      </c>
      <c r="AZ1044" s="3" t="s">
        <v>1405</v>
      </c>
      <c r="BA1044" s="3" t="s">
        <v>1405</v>
      </c>
      <c r="BB1044" s="3" t="s">
        <v>1405</v>
      </c>
      <c r="BC1044" s="3" t="s">
        <v>1405</v>
      </c>
      <c r="BD1044" s="3" t="s">
        <v>1405</v>
      </c>
      <c r="BE1044" s="3" t="s">
        <v>1405</v>
      </c>
      <c r="BF1044" s="3" t="s">
        <v>1405</v>
      </c>
      <c r="BG1044" s="3" t="s">
        <v>1405</v>
      </c>
      <c r="BH1044" s="3" t="s">
        <v>1405</v>
      </c>
      <c r="BI1044" s="3" t="s">
        <v>1405</v>
      </c>
      <c r="BJ1044" s="3" t="s">
        <v>1405</v>
      </c>
      <c r="BK1044" s="3" t="s">
        <v>1405</v>
      </c>
      <c r="BL1044" s="3" t="s">
        <v>1405</v>
      </c>
      <c r="BM1044" s="3" t="s">
        <v>1405</v>
      </c>
      <c r="BN1044" s="3" t="s">
        <v>1405</v>
      </c>
      <c r="BO1044" s="3" t="s">
        <v>1405</v>
      </c>
      <c r="BP1044" s="3" t="s">
        <v>1405</v>
      </c>
      <c r="BQ1044" s="3" t="s">
        <v>1405</v>
      </c>
      <c r="BR1044" s="3" t="s">
        <v>1405</v>
      </c>
      <c r="BS1044" s="3" t="s">
        <v>1405</v>
      </c>
      <c r="BT1044" s="3" t="s">
        <v>1405</v>
      </c>
      <c r="BU1044" s="3" t="str">
        <f t="shared" si="252"/>
        <v>89. PRODUCE THE CHEMICAL</v>
      </c>
      <c r="BV1044" s="3" t="str">
        <f t="shared" si="252"/>
        <v/>
      </c>
      <c r="BW1044" s="3" t="str">
        <f t="shared" si="252"/>
        <v/>
      </c>
      <c r="BX1044" s="3" t="str">
        <f t="shared" si="252"/>
        <v/>
      </c>
      <c r="BY1044" s="3" t="str">
        <f t="shared" si="252"/>
        <v/>
      </c>
      <c r="BZ1044" s="3" t="str">
        <f t="shared" si="255"/>
        <v>94. AS A MANUFACTURED IMPURITY</v>
      </c>
      <c r="CA1044" s="3" t="str">
        <f t="shared" si="255"/>
        <v/>
      </c>
      <c r="CB1044" s="3" t="str">
        <f t="shared" si="255"/>
        <v/>
      </c>
      <c r="CC1044" s="3" t="str">
        <f t="shared" si="255"/>
        <v/>
      </c>
      <c r="CD1044" s="3" t="str">
        <f t="shared" si="255"/>
        <v/>
      </c>
      <c r="CE1044" s="3" t="str">
        <f t="shared" si="255"/>
        <v/>
      </c>
      <c r="CF1044" s="3" t="str">
        <f t="shared" si="255"/>
        <v/>
      </c>
      <c r="CG1044" s="3" t="str">
        <f t="shared" si="255"/>
        <v/>
      </c>
      <c r="CH1044" s="3" t="str">
        <f t="shared" si="255"/>
        <v/>
      </c>
      <c r="CI1044" s="3" t="str">
        <f t="shared" si="255"/>
        <v/>
      </c>
      <c r="CJ1044" s="3" t="str">
        <f t="shared" si="255"/>
        <v/>
      </c>
      <c r="CK1044" s="3" t="str">
        <f t="shared" si="248"/>
        <v/>
      </c>
      <c r="CL1044" s="3" t="str">
        <f t="shared" si="248"/>
        <v/>
      </c>
      <c r="CM1044" s="3" t="str">
        <f t="shared" si="248"/>
        <v/>
      </c>
      <c r="CN1044" s="3" t="str">
        <f t="shared" si="257"/>
        <v/>
      </c>
      <c r="CO1044" s="3" t="str">
        <f t="shared" si="257"/>
        <v/>
      </c>
      <c r="CP1044" s="3" t="str">
        <f t="shared" si="257"/>
        <v/>
      </c>
      <c r="CQ1044" s="3" t="str">
        <f t="shared" si="257"/>
        <v/>
      </c>
      <c r="CR1044" s="3" t="str">
        <f t="shared" si="257"/>
        <v/>
      </c>
      <c r="CS1044" s="3" t="str">
        <f t="shared" si="257"/>
        <v/>
      </c>
      <c r="CT1044" s="3" t="str">
        <f t="shared" si="257"/>
        <v/>
      </c>
      <c r="CU1044" s="3" t="str">
        <f t="shared" si="257"/>
        <v/>
      </c>
      <c r="CV1044" s="3" t="str">
        <f t="shared" si="257"/>
        <v>116. AS A PROCESS IMPURITY</v>
      </c>
      <c r="CW1044" s="3" t="str">
        <f t="shared" si="250"/>
        <v/>
      </c>
      <c r="CX1044" s="3" t="str">
        <f t="shared" si="250"/>
        <v/>
      </c>
      <c r="CY1044" s="3" t="str">
        <f t="shared" si="250"/>
        <v/>
      </c>
      <c r="CZ1044" s="3" t="str">
        <f t="shared" si="250"/>
        <v/>
      </c>
      <c r="DA1044" s="3" t="str">
        <f t="shared" si="250"/>
        <v/>
      </c>
      <c r="DB1044" s="3" t="str">
        <f t="shared" si="250"/>
        <v/>
      </c>
      <c r="DC1044" s="3" t="str">
        <f t="shared" si="259"/>
        <v/>
      </c>
      <c r="DD1044" s="3" t="str">
        <f t="shared" si="259"/>
        <v/>
      </c>
      <c r="DE1044" s="3" t="str">
        <f t="shared" si="259"/>
        <v/>
      </c>
      <c r="DF1044" s="3" t="str">
        <f t="shared" si="259"/>
        <v/>
      </c>
      <c r="DG1044" s="3" t="str">
        <f t="shared" si="256"/>
        <v/>
      </c>
      <c r="DH1044" s="3" t="str">
        <f t="shared" si="256"/>
        <v/>
      </c>
      <c r="DI1044" s="3" t="str">
        <f t="shared" si="256"/>
        <v/>
      </c>
      <c r="DJ1044" s="3" t="str">
        <f t="shared" si="256"/>
        <v/>
      </c>
      <c r="DK1044" s="3" t="str">
        <f t="shared" si="256"/>
        <v/>
      </c>
      <c r="DL1044" s="3" t="str">
        <f t="shared" si="253"/>
        <v/>
      </c>
      <c r="DM1044" s="3" t="str">
        <f t="shared" si="253"/>
        <v/>
      </c>
      <c r="DN1044" s="3" t="str">
        <f t="shared" si="253"/>
        <v/>
      </c>
      <c r="DO1044" s="3" t="str">
        <f t="shared" si="253"/>
        <v/>
      </c>
      <c r="DP1044" s="3" t="str">
        <f t="shared" si="253"/>
        <v/>
      </c>
      <c r="DQ1044" s="3" t="str">
        <f t="shared" si="253"/>
        <v/>
      </c>
      <c r="DR1044" s="3" t="str">
        <f t="shared" si="253"/>
        <v/>
      </c>
      <c r="DS1044" s="3" t="str">
        <f t="shared" si="253"/>
        <v/>
      </c>
      <c r="DT1044" s="3" t="str">
        <f t="shared" si="249"/>
        <v/>
      </c>
      <c r="DU1044" s="3" t="str">
        <f t="shared" si="249"/>
        <v/>
      </c>
      <c r="DV1044" s="3" t="str">
        <f t="shared" si="249"/>
        <v/>
      </c>
    </row>
    <row r="1045" spans="1:126" ht="45">
      <c r="A1045" t="s">
        <v>454</v>
      </c>
      <c r="B1045">
        <v>2021</v>
      </c>
      <c r="C1045" t="s">
        <v>114</v>
      </c>
      <c r="D1045">
        <v>106990</v>
      </c>
      <c r="E1045" s="31">
        <v>1321220251072</v>
      </c>
      <c r="F1045" t="s">
        <v>1263</v>
      </c>
      <c r="G1045">
        <v>324110</v>
      </c>
      <c r="H1045" t="s">
        <v>1264</v>
      </c>
      <c r="I1045" t="s">
        <v>1265</v>
      </c>
      <c r="J1045" t="s">
        <v>1266</v>
      </c>
      <c r="K1045" t="s">
        <v>510</v>
      </c>
      <c r="L1045">
        <v>16365</v>
      </c>
      <c r="M1045" s="3" t="str">
        <f t="shared" si="254"/>
        <v/>
      </c>
      <c r="N1045" s="3" t="s">
        <v>1433</v>
      </c>
      <c r="O1045" s="3" t="s">
        <v>1418</v>
      </c>
      <c r="P1045">
        <v>500</v>
      </c>
      <c r="Q1045">
        <v>500</v>
      </c>
      <c r="R1045">
        <f t="shared" si="258"/>
        <v>1000</v>
      </c>
      <c r="S1045" s="3" t="s">
        <v>1405</v>
      </c>
      <c r="T1045" s="3" t="s">
        <v>1405</v>
      </c>
      <c r="U1045" s="3" t="s">
        <v>1405</v>
      </c>
      <c r="V1045" s="3" t="s">
        <v>1405</v>
      </c>
      <c r="W1045" s="3" t="s">
        <v>1405</v>
      </c>
      <c r="X1045" s="3" t="s">
        <v>1405</v>
      </c>
      <c r="Y1045" s="3" t="s">
        <v>1405</v>
      </c>
      <c r="AE1045" s="3" t="s">
        <v>1405</v>
      </c>
      <c r="AR1045" s="3" t="s">
        <v>1405</v>
      </c>
      <c r="AS1045" s="3" t="s">
        <v>1405</v>
      </c>
      <c r="AT1045" s="3" t="s">
        <v>1405</v>
      </c>
      <c r="AU1045" s="3" t="s">
        <v>1405</v>
      </c>
      <c r="AV1045" s="3" t="s">
        <v>1405</v>
      </c>
      <c r="BD1045" s="3" t="s">
        <v>1405</v>
      </c>
      <c r="BK1045" s="3" t="s">
        <v>1405</v>
      </c>
      <c r="BU1045" s="3" t="str">
        <f t="shared" si="252"/>
        <v/>
      </c>
      <c r="BV1045" s="3" t="str">
        <f t="shared" si="252"/>
        <v/>
      </c>
      <c r="BW1045" s="3" t="str">
        <f t="shared" si="252"/>
        <v/>
      </c>
      <c r="BX1045" s="3" t="str">
        <f t="shared" si="252"/>
        <v/>
      </c>
      <c r="BY1045" s="3" t="str">
        <f t="shared" si="252"/>
        <v/>
      </c>
      <c r="BZ1045" s="3" t="str">
        <f t="shared" si="255"/>
        <v/>
      </c>
      <c r="CA1045" s="3" t="str">
        <f t="shared" si="255"/>
        <v/>
      </c>
      <c r="CB1045" s="3" t="str">
        <f t="shared" si="255"/>
        <v/>
      </c>
      <c r="CC1045" s="3" t="str">
        <f t="shared" si="255"/>
        <v/>
      </c>
      <c r="CD1045" s="3" t="str">
        <f t="shared" si="255"/>
        <v/>
      </c>
      <c r="CE1045" s="3" t="str">
        <f t="shared" si="255"/>
        <v/>
      </c>
      <c r="CF1045" s="3" t="str">
        <f t="shared" si="255"/>
        <v/>
      </c>
      <c r="CG1045" s="3" t="str">
        <f t="shared" si="255"/>
        <v/>
      </c>
      <c r="CH1045" s="3" t="str">
        <f t="shared" si="255"/>
        <v/>
      </c>
      <c r="CI1045" s="3" t="str">
        <f t="shared" si="255"/>
        <v/>
      </c>
      <c r="CJ1045" s="3" t="str">
        <f t="shared" si="255"/>
        <v/>
      </c>
      <c r="CK1045" s="3" t="str">
        <f t="shared" si="248"/>
        <v/>
      </c>
      <c r="CL1045" s="3" t="str">
        <f t="shared" si="248"/>
        <v/>
      </c>
      <c r="CM1045" s="3" t="str">
        <f t="shared" si="248"/>
        <v/>
      </c>
      <c r="CN1045" s="3" t="str">
        <f t="shared" si="257"/>
        <v/>
      </c>
      <c r="CO1045" s="3" t="str">
        <f t="shared" si="257"/>
        <v/>
      </c>
      <c r="CP1045" s="3" t="str">
        <f t="shared" si="257"/>
        <v/>
      </c>
      <c r="CQ1045" s="3" t="str">
        <f t="shared" si="257"/>
        <v/>
      </c>
      <c r="CR1045" s="3" t="str">
        <f t="shared" si="257"/>
        <v/>
      </c>
      <c r="CS1045" s="3" t="str">
        <f t="shared" si="257"/>
        <v/>
      </c>
      <c r="CT1045" s="3" t="str">
        <f t="shared" si="257"/>
        <v/>
      </c>
      <c r="CU1045" s="3" t="str">
        <f t="shared" si="257"/>
        <v/>
      </c>
      <c r="CV1045" s="3" t="str">
        <f t="shared" si="257"/>
        <v/>
      </c>
      <c r="CW1045" s="3" t="str">
        <f t="shared" si="250"/>
        <v/>
      </c>
      <c r="CX1045" s="3" t="str">
        <f t="shared" si="250"/>
        <v/>
      </c>
      <c r="CY1045" s="3" t="str">
        <f t="shared" si="250"/>
        <v/>
      </c>
      <c r="CZ1045" s="3" t="str">
        <f t="shared" si="250"/>
        <v/>
      </c>
      <c r="DA1045" s="3" t="str">
        <f t="shared" si="250"/>
        <v/>
      </c>
      <c r="DB1045" s="3" t="str">
        <f t="shared" si="250"/>
        <v/>
      </c>
      <c r="DC1045" s="3" t="str">
        <f t="shared" si="259"/>
        <v/>
      </c>
      <c r="DD1045" s="3" t="str">
        <f t="shared" si="259"/>
        <v/>
      </c>
      <c r="DE1045" s="3" t="str">
        <f t="shared" si="259"/>
        <v/>
      </c>
      <c r="DF1045" s="3" t="str">
        <f t="shared" si="259"/>
        <v/>
      </c>
      <c r="DG1045" s="3" t="str">
        <f t="shared" si="256"/>
        <v/>
      </c>
      <c r="DH1045" s="3" t="str">
        <f t="shared" si="256"/>
        <v/>
      </c>
      <c r="DI1045" s="3" t="str">
        <f t="shared" si="256"/>
        <v/>
      </c>
      <c r="DJ1045" s="3" t="str">
        <f t="shared" si="256"/>
        <v/>
      </c>
      <c r="DK1045" s="3" t="str">
        <f t="shared" si="256"/>
        <v/>
      </c>
      <c r="DL1045" s="3" t="str">
        <f t="shared" si="253"/>
        <v/>
      </c>
      <c r="DM1045" s="3" t="str">
        <f t="shared" si="253"/>
        <v/>
      </c>
      <c r="DN1045" s="3" t="str">
        <f t="shared" si="253"/>
        <v/>
      </c>
      <c r="DO1045" s="3" t="str">
        <f t="shared" si="253"/>
        <v/>
      </c>
      <c r="DP1045" s="3" t="str">
        <f t="shared" si="253"/>
        <v/>
      </c>
      <c r="DQ1045" s="3" t="str">
        <f t="shared" si="253"/>
        <v/>
      </c>
      <c r="DR1045" s="3" t="str">
        <f t="shared" si="253"/>
        <v/>
      </c>
      <c r="DS1045" s="3" t="str">
        <f t="shared" si="253"/>
        <v/>
      </c>
      <c r="DT1045" s="3" t="str">
        <f t="shared" si="249"/>
        <v/>
      </c>
      <c r="DU1045" s="3" t="str">
        <f t="shared" si="249"/>
        <v/>
      </c>
      <c r="DV1045" s="3" t="str">
        <f t="shared" si="249"/>
        <v/>
      </c>
    </row>
    <row r="1046" spans="1:126" ht="30">
      <c r="A1046" t="s">
        <v>115</v>
      </c>
      <c r="B1046">
        <v>2017</v>
      </c>
      <c r="C1046" t="s">
        <v>114</v>
      </c>
      <c r="D1046">
        <v>106990</v>
      </c>
      <c r="E1046" s="31">
        <v>1317216106815</v>
      </c>
      <c r="F1046" t="s">
        <v>341</v>
      </c>
      <c r="G1046">
        <v>562211</v>
      </c>
      <c r="H1046" t="s">
        <v>343</v>
      </c>
      <c r="I1046" t="s">
        <v>344</v>
      </c>
      <c r="J1046" t="s">
        <v>345</v>
      </c>
      <c r="K1046" t="s">
        <v>347</v>
      </c>
      <c r="L1046">
        <v>89003</v>
      </c>
      <c r="M1046" s="3" t="str">
        <f t="shared" si="254"/>
        <v>133. ANCILLARY OR OTHER USE</v>
      </c>
      <c r="N1046" s="3" t="s">
        <v>81</v>
      </c>
      <c r="O1046" s="3" t="s">
        <v>1484</v>
      </c>
      <c r="P1046">
        <v>0.6</v>
      </c>
      <c r="Q1046">
        <v>2.1</v>
      </c>
      <c r="R1046">
        <v>2.7</v>
      </c>
      <c r="S1046" s="3" t="s">
        <v>1405</v>
      </c>
      <c r="T1046" s="3" t="s">
        <v>1405</v>
      </c>
      <c r="U1046" s="3" t="s">
        <v>1405</v>
      </c>
      <c r="V1046" s="3" t="s">
        <v>1405</v>
      </c>
      <c r="W1046" s="3" t="s">
        <v>1405</v>
      </c>
      <c r="X1046" s="3" t="s">
        <v>1405</v>
      </c>
      <c r="Y1046" s="3" t="s">
        <v>1405</v>
      </c>
      <c r="AE1046" s="3" t="s">
        <v>1405</v>
      </c>
      <c r="AR1046" s="3" t="s">
        <v>1405</v>
      </c>
      <c r="AS1046" s="3" t="s">
        <v>1405</v>
      </c>
      <c r="AT1046" s="3" t="s">
        <v>1405</v>
      </c>
      <c r="AV1046" s="3" t="s">
        <v>1405</v>
      </c>
      <c r="BD1046" s="3" t="s">
        <v>1405</v>
      </c>
      <c r="BK1046" s="3" t="s">
        <v>1407</v>
      </c>
      <c r="BU1046" s="3" t="str">
        <f t="shared" si="252"/>
        <v/>
      </c>
      <c r="BV1046" s="3" t="str">
        <f t="shared" si="252"/>
        <v/>
      </c>
      <c r="BW1046" s="3" t="str">
        <f t="shared" si="252"/>
        <v/>
      </c>
      <c r="BX1046" s="3" t="str">
        <f t="shared" si="252"/>
        <v/>
      </c>
      <c r="BY1046" s="3" t="str">
        <f t="shared" si="252"/>
        <v/>
      </c>
      <c r="BZ1046" s="3" t="str">
        <f t="shared" si="255"/>
        <v/>
      </c>
      <c r="CA1046" s="3" t="str">
        <f t="shared" si="255"/>
        <v/>
      </c>
      <c r="CB1046" s="3" t="str">
        <f t="shared" si="255"/>
        <v/>
      </c>
      <c r="CC1046" s="3" t="str">
        <f t="shared" si="255"/>
        <v/>
      </c>
      <c r="CD1046" s="3" t="str">
        <f t="shared" si="255"/>
        <v/>
      </c>
      <c r="CE1046" s="3" t="str">
        <f t="shared" si="255"/>
        <v/>
      </c>
      <c r="CF1046" s="3" t="str">
        <f t="shared" si="255"/>
        <v/>
      </c>
      <c r="CG1046" s="3" t="str">
        <f t="shared" si="255"/>
        <v/>
      </c>
      <c r="CH1046" s="3" t="str">
        <f t="shared" si="255"/>
        <v/>
      </c>
      <c r="CI1046" s="3" t="str">
        <f t="shared" si="255"/>
        <v/>
      </c>
      <c r="CJ1046" s="3" t="str">
        <f t="shared" si="255"/>
        <v/>
      </c>
      <c r="CK1046" s="3" t="str">
        <f t="shared" si="248"/>
        <v/>
      </c>
      <c r="CL1046" s="3" t="str">
        <f t="shared" si="248"/>
        <v/>
      </c>
      <c r="CM1046" s="3" t="str">
        <f t="shared" si="248"/>
        <v/>
      </c>
      <c r="CN1046" s="3" t="str">
        <f t="shared" si="257"/>
        <v/>
      </c>
      <c r="CO1046" s="3" t="str">
        <f t="shared" si="257"/>
        <v/>
      </c>
      <c r="CP1046" s="3" t="str">
        <f t="shared" si="257"/>
        <v/>
      </c>
      <c r="CQ1046" s="3" t="str">
        <f t="shared" si="257"/>
        <v/>
      </c>
      <c r="CR1046" s="3" t="str">
        <f t="shared" si="257"/>
        <v/>
      </c>
      <c r="CS1046" s="3" t="str">
        <f t="shared" si="257"/>
        <v/>
      </c>
      <c r="CT1046" s="3" t="str">
        <f t="shared" si="257"/>
        <v/>
      </c>
      <c r="CU1046" s="3" t="str">
        <f t="shared" si="257"/>
        <v/>
      </c>
      <c r="CV1046" s="3" t="str">
        <f t="shared" si="257"/>
        <v/>
      </c>
      <c r="CW1046" s="3" t="str">
        <f t="shared" si="250"/>
        <v/>
      </c>
      <c r="CX1046" s="3" t="str">
        <f t="shared" si="250"/>
        <v/>
      </c>
      <c r="CY1046" s="3" t="str">
        <f t="shared" si="250"/>
        <v/>
      </c>
      <c r="CZ1046" s="3" t="str">
        <f t="shared" si="250"/>
        <v/>
      </c>
      <c r="DA1046" s="3" t="str">
        <f t="shared" si="250"/>
        <v/>
      </c>
      <c r="DB1046" s="3" t="str">
        <f t="shared" si="250"/>
        <v/>
      </c>
      <c r="DC1046" s="3" t="str">
        <f t="shared" si="259"/>
        <v/>
      </c>
      <c r="DD1046" s="3" t="str">
        <f t="shared" si="259"/>
        <v/>
      </c>
      <c r="DE1046" s="3" t="str">
        <f t="shared" si="259"/>
        <v/>
      </c>
      <c r="DF1046" s="3" t="str">
        <f t="shared" si="259"/>
        <v/>
      </c>
      <c r="DG1046" s="3" t="str">
        <f t="shared" si="256"/>
        <v/>
      </c>
      <c r="DH1046" s="3" t="str">
        <f t="shared" si="256"/>
        <v/>
      </c>
      <c r="DI1046" s="3" t="str">
        <f t="shared" si="256"/>
        <v/>
      </c>
      <c r="DJ1046" s="3" t="str">
        <f t="shared" si="256"/>
        <v/>
      </c>
      <c r="DK1046" s="3" t="str">
        <f t="shared" si="256"/>
        <v/>
      </c>
      <c r="DL1046" s="3" t="str">
        <f t="shared" si="253"/>
        <v/>
      </c>
      <c r="DM1046" s="3" t="str">
        <f t="shared" si="253"/>
        <v>133. ANCILLARY OR OTHER USE</v>
      </c>
      <c r="DN1046" s="3" t="str">
        <f t="shared" si="253"/>
        <v/>
      </c>
      <c r="DO1046" s="3" t="str">
        <f t="shared" si="253"/>
        <v/>
      </c>
      <c r="DP1046" s="3" t="str">
        <f t="shared" si="253"/>
        <v/>
      </c>
      <c r="DQ1046" s="3" t="str">
        <f t="shared" si="253"/>
        <v/>
      </c>
      <c r="DR1046" s="3" t="str">
        <f t="shared" si="253"/>
        <v/>
      </c>
      <c r="DS1046" s="3" t="str">
        <f t="shared" si="253"/>
        <v/>
      </c>
      <c r="DT1046" s="3" t="str">
        <f t="shared" si="249"/>
        <v/>
      </c>
      <c r="DU1046" s="3" t="str">
        <f t="shared" si="249"/>
        <v/>
      </c>
      <c r="DV1046" s="3" t="str">
        <f t="shared" si="249"/>
        <v/>
      </c>
    </row>
    <row r="1047" spans="1:126" ht="75">
      <c r="A1047" t="s">
        <v>115</v>
      </c>
      <c r="B1047">
        <v>2016</v>
      </c>
      <c r="C1047" t="s">
        <v>114</v>
      </c>
      <c r="D1047">
        <v>106990</v>
      </c>
      <c r="E1047" s="31">
        <v>1316215482997</v>
      </c>
      <c r="F1047" t="s">
        <v>1267</v>
      </c>
      <c r="G1047">
        <v>324110</v>
      </c>
      <c r="H1047" t="s">
        <v>1268</v>
      </c>
      <c r="I1047" t="s">
        <v>1269</v>
      </c>
      <c r="J1047" t="s">
        <v>833</v>
      </c>
      <c r="K1047" t="s">
        <v>148</v>
      </c>
      <c r="L1047">
        <v>77012</v>
      </c>
      <c r="M1047" s="3" t="str">
        <f t="shared" si="254"/>
        <v>89. PRODUCE THE CHEMICAL, 91. ON-SITE USE OF THE CHEMICAL, 92. SALE OR DISTRIBUTION OF THE CHEMICAL, 94. AS A MANUFACTURED IMPURITY, 95. USED AS A REACTANT</v>
      </c>
      <c r="N1047" s="3" t="s">
        <v>53</v>
      </c>
      <c r="O1047" s="84" t="s">
        <v>1426</v>
      </c>
      <c r="P1047">
        <v>0</v>
      </c>
      <c r="Q1047">
        <v>0</v>
      </c>
      <c r="R1047">
        <v>0</v>
      </c>
      <c r="S1047" s="3" t="s">
        <v>1407</v>
      </c>
      <c r="T1047" s="3" t="s">
        <v>1405</v>
      </c>
      <c r="U1047" s="3" t="s">
        <v>1407</v>
      </c>
      <c r="V1047" s="3" t="s">
        <v>1407</v>
      </c>
      <c r="W1047" s="3" t="s">
        <v>1405</v>
      </c>
      <c r="X1047" s="3" t="s">
        <v>1407</v>
      </c>
      <c r="Y1047" s="3" t="s">
        <v>1407</v>
      </c>
      <c r="AE1047" s="3" t="s">
        <v>1405</v>
      </c>
      <c r="AR1047" s="3" t="s">
        <v>1405</v>
      </c>
      <c r="AS1047" s="3" t="s">
        <v>1405</v>
      </c>
      <c r="AT1047" s="3" t="s">
        <v>1405</v>
      </c>
      <c r="AV1047" s="3" t="s">
        <v>1405</v>
      </c>
      <c r="BD1047" s="3" t="s">
        <v>1405</v>
      </c>
      <c r="BK1047" s="3" t="s">
        <v>1405</v>
      </c>
      <c r="BU1047" s="3" t="str">
        <f t="shared" si="252"/>
        <v>89. PRODUCE THE CHEMICAL</v>
      </c>
      <c r="BV1047" s="3" t="str">
        <f t="shared" si="252"/>
        <v/>
      </c>
      <c r="BW1047" s="3" t="str">
        <f t="shared" si="252"/>
        <v>91. ON-SITE USE OF THE CHEMICAL</v>
      </c>
      <c r="BX1047" s="3" t="str">
        <f t="shared" si="252"/>
        <v>92. SALE OR DISTRIBUTION OF THE CHEMICAL</v>
      </c>
      <c r="BY1047" s="3" t="str">
        <f t="shared" si="252"/>
        <v/>
      </c>
      <c r="BZ1047" s="3" t="str">
        <f t="shared" si="255"/>
        <v>94. AS A MANUFACTURED IMPURITY</v>
      </c>
      <c r="CA1047" s="3" t="str">
        <f t="shared" si="255"/>
        <v>95. USED AS A REACTANT</v>
      </c>
      <c r="CB1047" s="3" t="str">
        <f t="shared" si="255"/>
        <v/>
      </c>
      <c r="CC1047" s="3" t="str">
        <f t="shared" si="255"/>
        <v/>
      </c>
      <c r="CD1047" s="3" t="str">
        <f t="shared" si="255"/>
        <v/>
      </c>
      <c r="CE1047" s="3" t="str">
        <f t="shared" si="255"/>
        <v/>
      </c>
      <c r="CF1047" s="3" t="str">
        <f t="shared" si="255"/>
        <v/>
      </c>
      <c r="CG1047" s="3" t="str">
        <f t="shared" si="255"/>
        <v/>
      </c>
      <c r="CH1047" s="3" t="str">
        <f t="shared" si="255"/>
        <v/>
      </c>
      <c r="CI1047" s="3" t="str">
        <f t="shared" si="255"/>
        <v/>
      </c>
      <c r="CJ1047" s="3" t="str">
        <f t="shared" si="255"/>
        <v/>
      </c>
      <c r="CK1047" s="3" t="str">
        <f t="shared" si="248"/>
        <v/>
      </c>
      <c r="CL1047" s="3" t="str">
        <f t="shared" si="248"/>
        <v/>
      </c>
      <c r="CM1047" s="3" t="str">
        <f t="shared" si="248"/>
        <v/>
      </c>
      <c r="CN1047" s="3" t="str">
        <f t="shared" si="257"/>
        <v/>
      </c>
      <c r="CO1047" s="3" t="str">
        <f t="shared" si="257"/>
        <v/>
      </c>
      <c r="CP1047" s="3" t="str">
        <f t="shared" si="257"/>
        <v/>
      </c>
      <c r="CQ1047" s="3" t="str">
        <f t="shared" si="257"/>
        <v/>
      </c>
      <c r="CR1047" s="3" t="str">
        <f t="shared" si="257"/>
        <v/>
      </c>
      <c r="CS1047" s="3" t="str">
        <f t="shared" si="257"/>
        <v/>
      </c>
      <c r="CT1047" s="3" t="str">
        <f t="shared" si="257"/>
        <v/>
      </c>
      <c r="CU1047" s="3" t="str">
        <f t="shared" si="257"/>
        <v/>
      </c>
      <c r="CV1047" s="3" t="str">
        <f t="shared" si="257"/>
        <v/>
      </c>
      <c r="CW1047" s="3" t="str">
        <f t="shared" si="250"/>
        <v/>
      </c>
      <c r="CX1047" s="3" t="str">
        <f t="shared" si="250"/>
        <v/>
      </c>
      <c r="CY1047" s="3" t="str">
        <f t="shared" si="250"/>
        <v/>
      </c>
      <c r="CZ1047" s="3" t="str">
        <f t="shared" si="250"/>
        <v/>
      </c>
      <c r="DA1047" s="3" t="str">
        <f t="shared" si="250"/>
        <v/>
      </c>
      <c r="DB1047" s="3" t="str">
        <f t="shared" si="250"/>
        <v/>
      </c>
      <c r="DC1047" s="3" t="str">
        <f t="shared" si="259"/>
        <v/>
      </c>
      <c r="DD1047" s="3" t="str">
        <f t="shared" si="259"/>
        <v/>
      </c>
      <c r="DE1047" s="3" t="str">
        <f t="shared" si="259"/>
        <v/>
      </c>
      <c r="DF1047" s="3" t="str">
        <f t="shared" si="259"/>
        <v/>
      </c>
      <c r="DG1047" s="3" t="str">
        <f t="shared" si="256"/>
        <v/>
      </c>
      <c r="DH1047" s="3" t="str">
        <f t="shared" si="256"/>
        <v/>
      </c>
      <c r="DI1047" s="3" t="str">
        <f t="shared" si="256"/>
        <v/>
      </c>
      <c r="DJ1047" s="3" t="str">
        <f t="shared" si="256"/>
        <v/>
      </c>
      <c r="DK1047" s="3" t="str">
        <f t="shared" si="256"/>
        <v/>
      </c>
      <c r="DL1047" s="3" t="str">
        <f t="shared" si="253"/>
        <v/>
      </c>
      <c r="DM1047" s="3" t="str">
        <f t="shared" si="253"/>
        <v/>
      </c>
      <c r="DN1047" s="3" t="str">
        <f t="shared" si="253"/>
        <v/>
      </c>
      <c r="DO1047" s="3" t="str">
        <f t="shared" si="253"/>
        <v/>
      </c>
      <c r="DP1047" s="3" t="str">
        <f t="shared" si="253"/>
        <v/>
      </c>
      <c r="DQ1047" s="3" t="str">
        <f t="shared" si="253"/>
        <v/>
      </c>
      <c r="DR1047" s="3" t="str">
        <f t="shared" si="253"/>
        <v/>
      </c>
      <c r="DS1047" s="3" t="str">
        <f t="shared" si="253"/>
        <v/>
      </c>
      <c r="DT1047" s="3" t="str">
        <f t="shared" si="249"/>
        <v/>
      </c>
      <c r="DU1047" s="3" t="str">
        <f t="shared" si="249"/>
        <v/>
      </c>
      <c r="DV1047" s="3" t="str">
        <f t="shared" si="249"/>
        <v/>
      </c>
    </row>
    <row r="1048" spans="1:126" ht="75">
      <c r="A1048" t="s">
        <v>115</v>
      </c>
      <c r="B1048">
        <v>2017</v>
      </c>
      <c r="C1048" t="s">
        <v>114</v>
      </c>
      <c r="D1048">
        <v>106990</v>
      </c>
      <c r="E1048" s="31">
        <v>1317217699608</v>
      </c>
      <c r="F1048" t="s">
        <v>1267</v>
      </c>
      <c r="G1048">
        <v>324110</v>
      </c>
      <c r="H1048" t="s">
        <v>1268</v>
      </c>
      <c r="I1048" t="s">
        <v>1269</v>
      </c>
      <c r="J1048" t="s">
        <v>833</v>
      </c>
      <c r="K1048" t="s">
        <v>148</v>
      </c>
      <c r="L1048">
        <v>77012</v>
      </c>
      <c r="M1048" s="3" t="str">
        <f t="shared" si="254"/>
        <v>89. PRODUCE THE CHEMICAL, 91. ON-SITE USE OF THE CHEMICAL, 92. SALE OR DISTRIBUTION OF THE CHEMICAL, 94. AS A MANUFACTURED IMPURITY, 95. USED AS A REACTANT</v>
      </c>
      <c r="N1048" s="3" t="s">
        <v>53</v>
      </c>
      <c r="O1048" s="84" t="s">
        <v>1426</v>
      </c>
      <c r="P1048">
        <v>0</v>
      </c>
      <c r="Q1048">
        <v>0</v>
      </c>
      <c r="R1048">
        <v>0</v>
      </c>
      <c r="S1048" s="3" t="s">
        <v>1407</v>
      </c>
      <c r="T1048" s="3" t="s">
        <v>1405</v>
      </c>
      <c r="U1048" s="3" t="s">
        <v>1407</v>
      </c>
      <c r="V1048" s="3" t="s">
        <v>1407</v>
      </c>
      <c r="W1048" s="3" t="s">
        <v>1405</v>
      </c>
      <c r="X1048" s="3" t="s">
        <v>1407</v>
      </c>
      <c r="Y1048" s="3" t="s">
        <v>1407</v>
      </c>
      <c r="AE1048" s="3" t="s">
        <v>1405</v>
      </c>
      <c r="AR1048" s="3" t="s">
        <v>1405</v>
      </c>
      <c r="AS1048" s="3" t="s">
        <v>1405</v>
      </c>
      <c r="AT1048" s="3" t="s">
        <v>1405</v>
      </c>
      <c r="AU1048" s="3" t="s">
        <v>1405</v>
      </c>
      <c r="AV1048" s="3" t="s">
        <v>1405</v>
      </c>
      <c r="BD1048" s="3" t="s">
        <v>1405</v>
      </c>
      <c r="BK1048" s="3" t="s">
        <v>1405</v>
      </c>
      <c r="BU1048" s="3" t="str">
        <f t="shared" si="252"/>
        <v>89. PRODUCE THE CHEMICAL</v>
      </c>
      <c r="BV1048" s="3" t="str">
        <f t="shared" si="252"/>
        <v/>
      </c>
      <c r="BW1048" s="3" t="str">
        <f t="shared" si="252"/>
        <v>91. ON-SITE USE OF THE CHEMICAL</v>
      </c>
      <c r="BX1048" s="3" t="str">
        <f t="shared" si="252"/>
        <v>92. SALE OR DISTRIBUTION OF THE CHEMICAL</v>
      </c>
      <c r="BY1048" s="3" t="str">
        <f t="shared" si="252"/>
        <v/>
      </c>
      <c r="BZ1048" s="3" t="str">
        <f t="shared" si="255"/>
        <v>94. AS A MANUFACTURED IMPURITY</v>
      </c>
      <c r="CA1048" s="3" t="str">
        <f t="shared" si="255"/>
        <v>95. USED AS A REACTANT</v>
      </c>
      <c r="CB1048" s="3" t="str">
        <f t="shared" si="255"/>
        <v/>
      </c>
      <c r="CC1048" s="3" t="str">
        <f t="shared" si="255"/>
        <v/>
      </c>
      <c r="CD1048" s="3" t="str">
        <f t="shared" si="255"/>
        <v/>
      </c>
      <c r="CE1048" s="3" t="str">
        <f t="shared" si="255"/>
        <v/>
      </c>
      <c r="CF1048" s="3" t="str">
        <f t="shared" si="255"/>
        <v/>
      </c>
      <c r="CG1048" s="3" t="str">
        <f t="shared" si="255"/>
        <v/>
      </c>
      <c r="CH1048" s="3" t="str">
        <f t="shared" si="255"/>
        <v/>
      </c>
      <c r="CI1048" s="3" t="str">
        <f t="shared" si="255"/>
        <v/>
      </c>
      <c r="CJ1048" s="3" t="str">
        <f t="shared" si="255"/>
        <v/>
      </c>
      <c r="CK1048" s="3" t="str">
        <f t="shared" si="248"/>
        <v/>
      </c>
      <c r="CL1048" s="3" t="str">
        <f t="shared" si="248"/>
        <v/>
      </c>
      <c r="CM1048" s="3" t="str">
        <f t="shared" si="248"/>
        <v/>
      </c>
      <c r="CN1048" s="3" t="str">
        <f t="shared" si="257"/>
        <v/>
      </c>
      <c r="CO1048" s="3" t="str">
        <f t="shared" si="257"/>
        <v/>
      </c>
      <c r="CP1048" s="3" t="str">
        <f t="shared" si="257"/>
        <v/>
      </c>
      <c r="CQ1048" s="3" t="str">
        <f t="shared" si="257"/>
        <v/>
      </c>
      <c r="CR1048" s="3" t="str">
        <f t="shared" si="257"/>
        <v/>
      </c>
      <c r="CS1048" s="3" t="str">
        <f t="shared" si="257"/>
        <v/>
      </c>
      <c r="CT1048" s="3" t="str">
        <f t="shared" si="257"/>
        <v/>
      </c>
      <c r="CU1048" s="3" t="str">
        <f t="shared" si="257"/>
        <v/>
      </c>
      <c r="CV1048" s="3" t="str">
        <f t="shared" si="257"/>
        <v/>
      </c>
      <c r="CW1048" s="3" t="str">
        <f t="shared" si="250"/>
        <v/>
      </c>
      <c r="CX1048" s="3" t="str">
        <f t="shared" si="250"/>
        <v/>
      </c>
      <c r="CY1048" s="3" t="str">
        <f t="shared" si="250"/>
        <v/>
      </c>
      <c r="CZ1048" s="3" t="str">
        <f t="shared" si="250"/>
        <v/>
      </c>
      <c r="DA1048" s="3" t="str">
        <f t="shared" si="250"/>
        <v/>
      </c>
      <c r="DB1048" s="3" t="str">
        <f t="shared" si="250"/>
        <v/>
      </c>
      <c r="DC1048" s="3" t="str">
        <f t="shared" si="259"/>
        <v/>
      </c>
      <c r="DD1048" s="3" t="str">
        <f t="shared" si="259"/>
        <v/>
      </c>
      <c r="DE1048" s="3" t="str">
        <f t="shared" si="259"/>
        <v/>
      </c>
      <c r="DF1048" s="3" t="str">
        <f t="shared" si="259"/>
        <v/>
      </c>
      <c r="DG1048" s="3" t="str">
        <f t="shared" si="256"/>
        <v/>
      </c>
      <c r="DH1048" s="3" t="str">
        <f t="shared" si="256"/>
        <v/>
      </c>
      <c r="DI1048" s="3" t="str">
        <f t="shared" si="256"/>
        <v/>
      </c>
      <c r="DJ1048" s="3" t="str">
        <f t="shared" si="256"/>
        <v/>
      </c>
      <c r="DK1048" s="3" t="str">
        <f t="shared" si="256"/>
        <v/>
      </c>
      <c r="DL1048" s="3" t="str">
        <f t="shared" si="253"/>
        <v/>
      </c>
      <c r="DM1048" s="3" t="str">
        <f t="shared" si="253"/>
        <v/>
      </c>
      <c r="DN1048" s="3" t="str">
        <f t="shared" si="253"/>
        <v/>
      </c>
      <c r="DO1048" s="3" t="str">
        <f t="shared" si="253"/>
        <v/>
      </c>
      <c r="DP1048" s="3" t="str">
        <f t="shared" si="253"/>
        <v/>
      </c>
      <c r="DQ1048" s="3" t="str">
        <f t="shared" si="253"/>
        <v/>
      </c>
      <c r="DR1048" s="3" t="str">
        <f t="shared" si="253"/>
        <v/>
      </c>
      <c r="DS1048" s="3" t="str">
        <f t="shared" ref="DS1048:DV1111" si="260">IF(BQ1048="Yes", DS$1,"")</f>
        <v/>
      </c>
      <c r="DT1048" s="3" t="str">
        <f t="shared" si="249"/>
        <v/>
      </c>
      <c r="DU1048" s="3" t="str">
        <f t="shared" si="249"/>
        <v/>
      </c>
      <c r="DV1048" s="3" t="str">
        <f t="shared" si="249"/>
        <v/>
      </c>
    </row>
    <row r="1049" spans="1:126" ht="30">
      <c r="A1049" t="s">
        <v>115</v>
      </c>
      <c r="B1049">
        <v>2016</v>
      </c>
      <c r="C1049" t="s">
        <v>114</v>
      </c>
      <c r="D1049">
        <v>106990</v>
      </c>
      <c r="E1049" s="31">
        <v>1316215484801</v>
      </c>
      <c r="F1049" t="s">
        <v>1270</v>
      </c>
      <c r="G1049">
        <v>324110</v>
      </c>
      <c r="H1049" t="s">
        <v>1271</v>
      </c>
      <c r="I1049" t="s">
        <v>352</v>
      </c>
      <c r="J1049" t="s">
        <v>353</v>
      </c>
      <c r="K1049" t="s">
        <v>216</v>
      </c>
      <c r="L1049">
        <v>70079</v>
      </c>
      <c r="M1049" s="3" t="str">
        <f t="shared" si="254"/>
        <v>101. ADDED AS A FORMULATION COMPONENT, 116. AS A PROCESS IMPURITY</v>
      </c>
      <c r="N1049" s="3" t="s">
        <v>58</v>
      </c>
      <c r="O1049" s="3" t="s">
        <v>1459</v>
      </c>
      <c r="P1049">
        <v>5</v>
      </c>
      <c r="Q1049">
        <v>32</v>
      </c>
      <c r="R1049">
        <v>37</v>
      </c>
      <c r="S1049" s="3" t="s">
        <v>1405</v>
      </c>
      <c r="T1049" s="3" t="s">
        <v>1405</v>
      </c>
      <c r="U1049" s="3" t="s">
        <v>1405</v>
      </c>
      <c r="V1049" s="3" t="s">
        <v>1405</v>
      </c>
      <c r="W1049" s="3" t="s">
        <v>1405</v>
      </c>
      <c r="X1049" s="3" t="s">
        <v>1405</v>
      </c>
      <c r="Y1049" s="3" t="s">
        <v>1405</v>
      </c>
      <c r="AE1049" s="3" t="s">
        <v>1407</v>
      </c>
      <c r="AR1049" s="3" t="s">
        <v>1405</v>
      </c>
      <c r="AS1049" s="3" t="s">
        <v>1405</v>
      </c>
      <c r="AT1049" s="3" t="s">
        <v>1407</v>
      </c>
      <c r="AV1049" s="3" t="s">
        <v>1405</v>
      </c>
      <c r="BD1049" s="3" t="s">
        <v>1405</v>
      </c>
      <c r="BK1049" s="3" t="s">
        <v>1405</v>
      </c>
      <c r="BU1049" s="3" t="str">
        <f t="shared" si="252"/>
        <v/>
      </c>
      <c r="BV1049" s="3" t="str">
        <f t="shared" si="252"/>
        <v/>
      </c>
      <c r="BW1049" s="3" t="str">
        <f t="shared" si="252"/>
        <v/>
      </c>
      <c r="BX1049" s="3" t="str">
        <f t="shared" si="252"/>
        <v/>
      </c>
      <c r="BY1049" s="3" t="str">
        <f t="shared" si="252"/>
        <v/>
      </c>
      <c r="BZ1049" s="3" t="str">
        <f t="shared" si="255"/>
        <v/>
      </c>
      <c r="CA1049" s="3" t="str">
        <f t="shared" si="255"/>
        <v/>
      </c>
      <c r="CB1049" s="3" t="str">
        <f t="shared" si="255"/>
        <v/>
      </c>
      <c r="CC1049" s="3" t="str">
        <f t="shared" si="255"/>
        <v/>
      </c>
      <c r="CD1049" s="3" t="str">
        <f t="shared" si="255"/>
        <v/>
      </c>
      <c r="CE1049" s="3" t="str">
        <f t="shared" si="255"/>
        <v/>
      </c>
      <c r="CF1049" s="3" t="str">
        <f t="shared" si="255"/>
        <v/>
      </c>
      <c r="CG1049" s="3" t="str">
        <f t="shared" si="255"/>
        <v>101. ADDED AS A FORMULATION COMPONENT</v>
      </c>
      <c r="CH1049" s="3" t="str">
        <f t="shared" si="255"/>
        <v/>
      </c>
      <c r="CI1049" s="3" t="str">
        <f t="shared" si="255"/>
        <v/>
      </c>
      <c r="CJ1049" s="3" t="str">
        <f t="shared" si="255"/>
        <v/>
      </c>
      <c r="CK1049" s="3" t="str">
        <f t="shared" si="248"/>
        <v/>
      </c>
      <c r="CL1049" s="3" t="str">
        <f t="shared" si="248"/>
        <v/>
      </c>
      <c r="CM1049" s="3" t="str">
        <f t="shared" si="248"/>
        <v/>
      </c>
      <c r="CN1049" s="3" t="str">
        <f t="shared" si="257"/>
        <v/>
      </c>
      <c r="CO1049" s="3" t="str">
        <f t="shared" si="257"/>
        <v/>
      </c>
      <c r="CP1049" s="3" t="str">
        <f t="shared" si="257"/>
        <v/>
      </c>
      <c r="CQ1049" s="3" t="str">
        <f t="shared" si="257"/>
        <v/>
      </c>
      <c r="CR1049" s="3" t="str">
        <f t="shared" si="257"/>
        <v/>
      </c>
      <c r="CS1049" s="3" t="str">
        <f t="shared" si="257"/>
        <v/>
      </c>
      <c r="CT1049" s="3" t="str">
        <f t="shared" si="257"/>
        <v/>
      </c>
      <c r="CU1049" s="3" t="str">
        <f t="shared" si="257"/>
        <v/>
      </c>
      <c r="CV1049" s="3" t="str">
        <f t="shared" si="257"/>
        <v>116. AS A PROCESS IMPURITY</v>
      </c>
      <c r="CW1049" s="3" t="str">
        <f t="shared" si="250"/>
        <v/>
      </c>
      <c r="CX1049" s="3" t="str">
        <f t="shared" si="250"/>
        <v/>
      </c>
      <c r="CY1049" s="3" t="str">
        <f t="shared" si="250"/>
        <v/>
      </c>
      <c r="CZ1049" s="3" t="str">
        <f t="shared" si="250"/>
        <v/>
      </c>
      <c r="DA1049" s="3" t="str">
        <f t="shared" si="250"/>
        <v/>
      </c>
      <c r="DB1049" s="3" t="str">
        <f t="shared" si="250"/>
        <v/>
      </c>
      <c r="DC1049" s="3" t="str">
        <f t="shared" si="259"/>
        <v/>
      </c>
      <c r="DD1049" s="3" t="str">
        <f t="shared" si="259"/>
        <v/>
      </c>
      <c r="DE1049" s="3" t="str">
        <f t="shared" si="259"/>
        <v/>
      </c>
      <c r="DF1049" s="3" t="str">
        <f t="shared" si="259"/>
        <v/>
      </c>
      <c r="DG1049" s="3" t="str">
        <f t="shared" si="256"/>
        <v/>
      </c>
      <c r="DH1049" s="3" t="str">
        <f t="shared" si="256"/>
        <v/>
      </c>
      <c r="DI1049" s="3" t="str">
        <f t="shared" si="256"/>
        <v/>
      </c>
      <c r="DJ1049" s="3" t="str">
        <f t="shared" si="256"/>
        <v/>
      </c>
      <c r="DK1049" s="3" t="str">
        <f t="shared" si="256"/>
        <v/>
      </c>
      <c r="DL1049" s="3" t="str">
        <f t="shared" si="256"/>
        <v/>
      </c>
      <c r="DM1049" s="3" t="str">
        <f t="shared" si="256"/>
        <v/>
      </c>
      <c r="DN1049" s="3" t="str">
        <f t="shared" si="256"/>
        <v/>
      </c>
      <c r="DO1049" s="3" t="str">
        <f t="shared" si="256"/>
        <v/>
      </c>
      <c r="DP1049" s="3" t="str">
        <f t="shared" si="256"/>
        <v/>
      </c>
      <c r="DQ1049" s="3" t="str">
        <f t="shared" si="256"/>
        <v/>
      </c>
      <c r="DR1049" s="3" t="str">
        <f t="shared" si="256"/>
        <v/>
      </c>
      <c r="DS1049" s="3" t="str">
        <f t="shared" si="260"/>
        <v/>
      </c>
      <c r="DT1049" s="3" t="str">
        <f t="shared" si="249"/>
        <v/>
      </c>
      <c r="DU1049" s="3" t="str">
        <f t="shared" si="249"/>
        <v/>
      </c>
      <c r="DV1049" s="3" t="str">
        <f t="shared" si="249"/>
        <v/>
      </c>
    </row>
    <row r="1050" spans="1:126" ht="60">
      <c r="A1050" t="s">
        <v>115</v>
      </c>
      <c r="B1050">
        <v>2017</v>
      </c>
      <c r="C1050" t="s">
        <v>114</v>
      </c>
      <c r="D1050">
        <v>106990</v>
      </c>
      <c r="E1050" s="31">
        <v>1317216288783</v>
      </c>
      <c r="F1050" t="s">
        <v>1270</v>
      </c>
      <c r="G1050">
        <v>324110</v>
      </c>
      <c r="H1050" t="s">
        <v>1271</v>
      </c>
      <c r="I1050" t="s">
        <v>352</v>
      </c>
      <c r="J1050" t="s">
        <v>353</v>
      </c>
      <c r="K1050" t="s">
        <v>216</v>
      </c>
      <c r="L1050">
        <v>70079</v>
      </c>
      <c r="M1050" s="3" t="str">
        <f t="shared" si="254"/>
        <v>89. PRODUCE THE CHEMICAL, 91. ON-SITE USE OF THE CHEMICAL, 101. ADDED AS A FORMULATION COMPONENT, 116. AS A PROCESS IMPURITY</v>
      </c>
      <c r="N1050" s="3" t="s">
        <v>58</v>
      </c>
      <c r="O1050" s="3" t="s">
        <v>1459</v>
      </c>
      <c r="P1050">
        <v>5</v>
      </c>
      <c r="Q1050">
        <v>196</v>
      </c>
      <c r="R1050">
        <v>201</v>
      </c>
      <c r="S1050" s="3" t="s">
        <v>1407</v>
      </c>
      <c r="T1050" s="3" t="s">
        <v>1405</v>
      </c>
      <c r="U1050" s="3" t="s">
        <v>1407</v>
      </c>
      <c r="V1050" s="3" t="s">
        <v>1405</v>
      </c>
      <c r="W1050" s="3" t="s">
        <v>1405</v>
      </c>
      <c r="X1050" s="3" t="s">
        <v>1405</v>
      </c>
      <c r="Y1050" s="3" t="s">
        <v>1405</v>
      </c>
      <c r="AE1050" s="3" t="s">
        <v>1407</v>
      </c>
      <c r="AR1050" s="3" t="s">
        <v>1405</v>
      </c>
      <c r="AS1050" s="3" t="s">
        <v>1405</v>
      </c>
      <c r="AT1050" s="3" t="s">
        <v>1407</v>
      </c>
      <c r="AV1050" s="3" t="s">
        <v>1405</v>
      </c>
      <c r="BD1050" s="3" t="s">
        <v>1405</v>
      </c>
      <c r="BK1050" s="3" t="s">
        <v>1405</v>
      </c>
      <c r="BU1050" s="3" t="str">
        <f t="shared" si="252"/>
        <v>89. PRODUCE THE CHEMICAL</v>
      </c>
      <c r="BV1050" s="3" t="str">
        <f t="shared" si="252"/>
        <v/>
      </c>
      <c r="BW1050" s="3" t="str">
        <f t="shared" si="252"/>
        <v>91. ON-SITE USE OF THE CHEMICAL</v>
      </c>
      <c r="BX1050" s="3" t="str">
        <f t="shared" si="252"/>
        <v/>
      </c>
      <c r="BY1050" s="3" t="str">
        <f t="shared" si="252"/>
        <v/>
      </c>
      <c r="BZ1050" s="3" t="str">
        <f t="shared" si="255"/>
        <v/>
      </c>
      <c r="CA1050" s="3" t="str">
        <f t="shared" si="255"/>
        <v/>
      </c>
      <c r="CB1050" s="3" t="str">
        <f t="shared" si="255"/>
        <v/>
      </c>
      <c r="CC1050" s="3" t="str">
        <f t="shared" si="255"/>
        <v/>
      </c>
      <c r="CD1050" s="3" t="str">
        <f t="shared" si="255"/>
        <v/>
      </c>
      <c r="CE1050" s="3" t="str">
        <f t="shared" si="255"/>
        <v/>
      </c>
      <c r="CF1050" s="3" t="str">
        <f t="shared" si="255"/>
        <v/>
      </c>
      <c r="CG1050" s="3" t="str">
        <f t="shared" si="255"/>
        <v>101. ADDED AS A FORMULATION COMPONENT</v>
      </c>
      <c r="CH1050" s="3" t="str">
        <f t="shared" si="255"/>
        <v/>
      </c>
      <c r="CI1050" s="3" t="str">
        <f t="shared" si="255"/>
        <v/>
      </c>
      <c r="CJ1050" s="3" t="str">
        <f t="shared" si="255"/>
        <v/>
      </c>
      <c r="CK1050" s="3" t="str">
        <f t="shared" si="248"/>
        <v/>
      </c>
      <c r="CL1050" s="3" t="str">
        <f t="shared" si="248"/>
        <v/>
      </c>
      <c r="CM1050" s="3" t="str">
        <f t="shared" si="248"/>
        <v/>
      </c>
      <c r="CN1050" s="3" t="str">
        <f t="shared" si="257"/>
        <v/>
      </c>
      <c r="CO1050" s="3" t="str">
        <f t="shared" si="257"/>
        <v/>
      </c>
      <c r="CP1050" s="3" t="str">
        <f t="shared" si="257"/>
        <v/>
      </c>
      <c r="CQ1050" s="3" t="str">
        <f t="shared" si="257"/>
        <v/>
      </c>
      <c r="CR1050" s="3" t="str">
        <f t="shared" si="257"/>
        <v/>
      </c>
      <c r="CS1050" s="3" t="str">
        <f t="shared" si="257"/>
        <v/>
      </c>
      <c r="CT1050" s="3" t="str">
        <f t="shared" si="257"/>
        <v/>
      </c>
      <c r="CU1050" s="3" t="str">
        <f t="shared" si="257"/>
        <v/>
      </c>
      <c r="CV1050" s="3" t="str">
        <f t="shared" si="257"/>
        <v>116. AS A PROCESS IMPURITY</v>
      </c>
      <c r="CW1050" s="3" t="str">
        <f t="shared" si="250"/>
        <v/>
      </c>
      <c r="CX1050" s="3" t="str">
        <f t="shared" si="250"/>
        <v/>
      </c>
      <c r="CY1050" s="3" t="str">
        <f t="shared" si="250"/>
        <v/>
      </c>
      <c r="CZ1050" s="3" t="str">
        <f t="shared" si="250"/>
        <v/>
      </c>
      <c r="DA1050" s="3" t="str">
        <f t="shared" si="250"/>
        <v/>
      </c>
      <c r="DB1050" s="3" t="str">
        <f t="shared" si="250"/>
        <v/>
      </c>
      <c r="DC1050" s="3" t="str">
        <f t="shared" si="259"/>
        <v/>
      </c>
      <c r="DD1050" s="3" t="str">
        <f t="shared" si="259"/>
        <v/>
      </c>
      <c r="DE1050" s="3" t="str">
        <f t="shared" si="259"/>
        <v/>
      </c>
      <c r="DF1050" s="3" t="str">
        <f t="shared" si="259"/>
        <v/>
      </c>
      <c r="DG1050" s="3" t="str">
        <f t="shared" si="256"/>
        <v/>
      </c>
      <c r="DH1050" s="3" t="str">
        <f t="shared" si="256"/>
        <v/>
      </c>
      <c r="DI1050" s="3" t="str">
        <f t="shared" si="256"/>
        <v/>
      </c>
      <c r="DJ1050" s="3" t="str">
        <f t="shared" si="256"/>
        <v/>
      </c>
      <c r="DK1050" s="3" t="str">
        <f t="shared" si="256"/>
        <v/>
      </c>
      <c r="DL1050" s="3" t="str">
        <f t="shared" si="256"/>
        <v/>
      </c>
      <c r="DM1050" s="3" t="str">
        <f t="shared" si="256"/>
        <v/>
      </c>
      <c r="DN1050" s="3" t="str">
        <f t="shared" si="256"/>
        <v/>
      </c>
      <c r="DO1050" s="3" t="str">
        <f t="shared" si="256"/>
        <v/>
      </c>
      <c r="DP1050" s="3" t="str">
        <f t="shared" si="256"/>
        <v/>
      </c>
      <c r="DQ1050" s="3" t="str">
        <f t="shared" si="256"/>
        <v/>
      </c>
      <c r="DR1050" s="3" t="str">
        <f t="shared" si="256"/>
        <v/>
      </c>
      <c r="DS1050" s="3" t="str">
        <f t="shared" si="260"/>
        <v/>
      </c>
      <c r="DT1050" s="3" t="str">
        <f t="shared" si="249"/>
        <v/>
      </c>
      <c r="DU1050" s="3" t="str">
        <f t="shared" si="249"/>
        <v/>
      </c>
      <c r="DV1050" s="3" t="str">
        <f t="shared" si="249"/>
        <v/>
      </c>
    </row>
    <row r="1051" spans="1:126" ht="60">
      <c r="A1051" t="s">
        <v>115</v>
      </c>
      <c r="B1051">
        <v>2018</v>
      </c>
      <c r="C1051" t="s">
        <v>114</v>
      </c>
      <c r="D1051">
        <v>106990</v>
      </c>
      <c r="E1051" s="31">
        <v>1318217173398</v>
      </c>
      <c r="F1051" t="s">
        <v>1270</v>
      </c>
      <c r="G1051">
        <v>324110</v>
      </c>
      <c r="H1051" t="s">
        <v>1271</v>
      </c>
      <c r="I1051" t="s">
        <v>352</v>
      </c>
      <c r="J1051" t="s">
        <v>353</v>
      </c>
      <c r="K1051" t="s">
        <v>216</v>
      </c>
      <c r="L1051">
        <v>70079</v>
      </c>
      <c r="M1051" s="3" t="str">
        <f t="shared" si="254"/>
        <v>116. AS A PROCESS IMPURITY</v>
      </c>
      <c r="N1051" s="3" t="s">
        <v>58</v>
      </c>
      <c r="O1051" s="3" t="s">
        <v>1459</v>
      </c>
      <c r="P1051">
        <v>5</v>
      </c>
      <c r="Q1051">
        <v>41</v>
      </c>
      <c r="R1051">
        <v>46</v>
      </c>
      <c r="S1051" s="3" t="s">
        <v>1405</v>
      </c>
      <c r="T1051" s="3" t="s">
        <v>1405</v>
      </c>
      <c r="U1051" s="3" t="s">
        <v>1405</v>
      </c>
      <c r="V1051" s="3" t="s">
        <v>1405</v>
      </c>
      <c r="W1051" s="3" t="s">
        <v>1405</v>
      </c>
      <c r="X1051" s="3" t="s">
        <v>1405</v>
      </c>
      <c r="Y1051" s="3" t="s">
        <v>1405</v>
      </c>
      <c r="Z1051" s="3" t="s">
        <v>1405</v>
      </c>
      <c r="AA1051" s="3" t="s">
        <v>1405</v>
      </c>
      <c r="AB1051" s="3" t="s">
        <v>1405</v>
      </c>
      <c r="AC1051" s="3" t="s">
        <v>1405</v>
      </c>
      <c r="AD1051" s="3" t="s">
        <v>1405</v>
      </c>
      <c r="AE1051" s="3" t="s">
        <v>1405</v>
      </c>
      <c r="AF1051" s="3" t="s">
        <v>1405</v>
      </c>
      <c r="AG1051" s="3" t="s">
        <v>1405</v>
      </c>
      <c r="AH1051" s="3" t="s">
        <v>1405</v>
      </c>
      <c r="AI1051" s="3" t="s">
        <v>1405</v>
      </c>
      <c r="AJ1051" s="3" t="s">
        <v>1405</v>
      </c>
      <c r="AK1051" s="3" t="s">
        <v>1405</v>
      </c>
      <c r="AL1051" s="3" t="s">
        <v>1405</v>
      </c>
      <c r="AM1051" s="3" t="s">
        <v>1405</v>
      </c>
      <c r="AN1051" s="3" t="s">
        <v>1405</v>
      </c>
      <c r="AO1051" s="3" t="s">
        <v>1405</v>
      </c>
      <c r="AP1051" s="3" t="s">
        <v>1405</v>
      </c>
      <c r="AQ1051" s="3" t="s">
        <v>1405</v>
      </c>
      <c r="AR1051" s="3" t="s">
        <v>1405</v>
      </c>
      <c r="AS1051" s="3" t="s">
        <v>1405</v>
      </c>
      <c r="AT1051" s="3" t="s">
        <v>1407</v>
      </c>
      <c r="AU1051" s="3" t="s">
        <v>1405</v>
      </c>
      <c r="AV1051" s="3" t="s">
        <v>1405</v>
      </c>
      <c r="AW1051" s="3" t="s">
        <v>1405</v>
      </c>
      <c r="AX1051" s="3" t="s">
        <v>1405</v>
      </c>
      <c r="AY1051" s="3" t="s">
        <v>1405</v>
      </c>
      <c r="AZ1051" s="3" t="s">
        <v>1405</v>
      </c>
      <c r="BA1051" s="3" t="s">
        <v>1405</v>
      </c>
      <c r="BB1051" s="3" t="s">
        <v>1405</v>
      </c>
      <c r="BC1051" s="3" t="s">
        <v>1405</v>
      </c>
      <c r="BD1051" s="3" t="s">
        <v>1405</v>
      </c>
      <c r="BE1051" s="3" t="s">
        <v>1405</v>
      </c>
      <c r="BF1051" s="3" t="s">
        <v>1405</v>
      </c>
      <c r="BG1051" s="3" t="s">
        <v>1405</v>
      </c>
      <c r="BH1051" s="3" t="s">
        <v>1405</v>
      </c>
      <c r="BI1051" s="3" t="s">
        <v>1405</v>
      </c>
      <c r="BJ1051" s="3" t="s">
        <v>1405</v>
      </c>
      <c r="BK1051" s="3" t="s">
        <v>1405</v>
      </c>
      <c r="BL1051" s="3" t="s">
        <v>1405</v>
      </c>
      <c r="BM1051" s="3" t="s">
        <v>1405</v>
      </c>
      <c r="BN1051" s="3" t="s">
        <v>1405</v>
      </c>
      <c r="BO1051" s="3" t="s">
        <v>1405</v>
      </c>
      <c r="BP1051" s="3" t="s">
        <v>1405</v>
      </c>
      <c r="BQ1051" s="3" t="s">
        <v>1405</v>
      </c>
      <c r="BR1051" s="3" t="s">
        <v>1405</v>
      </c>
      <c r="BS1051" s="3" t="s">
        <v>1405</v>
      </c>
      <c r="BT1051" s="3" t="s">
        <v>1405</v>
      </c>
      <c r="BU1051" s="3" t="str">
        <f t="shared" si="252"/>
        <v/>
      </c>
      <c r="BV1051" s="3" t="str">
        <f t="shared" si="252"/>
        <v/>
      </c>
      <c r="BW1051" s="3" t="str">
        <f t="shared" si="252"/>
        <v/>
      </c>
      <c r="BX1051" s="3" t="str">
        <f t="shared" si="252"/>
        <v/>
      </c>
      <c r="BY1051" s="3" t="str">
        <f t="shared" si="252"/>
        <v/>
      </c>
      <c r="BZ1051" s="3" t="str">
        <f t="shared" si="255"/>
        <v/>
      </c>
      <c r="CA1051" s="3" t="str">
        <f t="shared" si="255"/>
        <v/>
      </c>
      <c r="CB1051" s="3" t="str">
        <f t="shared" si="255"/>
        <v/>
      </c>
      <c r="CC1051" s="3" t="str">
        <f t="shared" si="255"/>
        <v/>
      </c>
      <c r="CD1051" s="3" t="str">
        <f t="shared" si="255"/>
        <v/>
      </c>
      <c r="CE1051" s="3" t="str">
        <f t="shared" si="255"/>
        <v/>
      </c>
      <c r="CF1051" s="3" t="str">
        <f t="shared" si="255"/>
        <v/>
      </c>
      <c r="CG1051" s="3" t="str">
        <f t="shared" si="255"/>
        <v/>
      </c>
      <c r="CH1051" s="3" t="str">
        <f t="shared" si="255"/>
        <v/>
      </c>
      <c r="CI1051" s="3" t="str">
        <f t="shared" si="255"/>
        <v/>
      </c>
      <c r="CJ1051" s="3" t="str">
        <f t="shared" si="255"/>
        <v/>
      </c>
      <c r="CK1051" s="3" t="str">
        <f t="shared" si="248"/>
        <v/>
      </c>
      <c r="CL1051" s="3" t="str">
        <f t="shared" si="248"/>
        <v/>
      </c>
      <c r="CM1051" s="3" t="str">
        <f t="shared" si="248"/>
        <v/>
      </c>
      <c r="CN1051" s="3" t="str">
        <f t="shared" si="257"/>
        <v/>
      </c>
      <c r="CO1051" s="3" t="str">
        <f t="shared" si="257"/>
        <v/>
      </c>
      <c r="CP1051" s="3" t="str">
        <f t="shared" si="257"/>
        <v/>
      </c>
      <c r="CQ1051" s="3" t="str">
        <f t="shared" si="257"/>
        <v/>
      </c>
      <c r="CR1051" s="3" t="str">
        <f t="shared" si="257"/>
        <v/>
      </c>
      <c r="CS1051" s="3" t="str">
        <f t="shared" si="257"/>
        <v/>
      </c>
      <c r="CT1051" s="3" t="str">
        <f t="shared" si="257"/>
        <v/>
      </c>
      <c r="CU1051" s="3" t="str">
        <f t="shared" si="257"/>
        <v/>
      </c>
      <c r="CV1051" s="3" t="str">
        <f t="shared" si="257"/>
        <v>116. AS A PROCESS IMPURITY</v>
      </c>
      <c r="CW1051" s="3" t="str">
        <f t="shared" si="250"/>
        <v/>
      </c>
      <c r="CX1051" s="3" t="str">
        <f t="shared" si="250"/>
        <v/>
      </c>
      <c r="CY1051" s="3" t="str">
        <f t="shared" si="250"/>
        <v/>
      </c>
      <c r="CZ1051" s="3" t="str">
        <f t="shared" si="250"/>
        <v/>
      </c>
      <c r="DA1051" s="3" t="str">
        <f t="shared" si="250"/>
        <v/>
      </c>
      <c r="DB1051" s="3" t="str">
        <f t="shared" si="250"/>
        <v/>
      </c>
      <c r="DC1051" s="3" t="str">
        <f t="shared" si="259"/>
        <v/>
      </c>
      <c r="DD1051" s="3" t="str">
        <f t="shared" si="259"/>
        <v/>
      </c>
      <c r="DE1051" s="3" t="str">
        <f t="shared" si="259"/>
        <v/>
      </c>
      <c r="DF1051" s="3" t="str">
        <f t="shared" si="259"/>
        <v/>
      </c>
      <c r="DG1051" s="3" t="str">
        <f t="shared" si="256"/>
        <v/>
      </c>
      <c r="DH1051" s="3" t="str">
        <f t="shared" si="256"/>
        <v/>
      </c>
      <c r="DI1051" s="3" t="str">
        <f t="shared" si="256"/>
        <v/>
      </c>
      <c r="DJ1051" s="3" t="str">
        <f t="shared" si="256"/>
        <v/>
      </c>
      <c r="DK1051" s="3" t="str">
        <f t="shared" si="256"/>
        <v/>
      </c>
      <c r="DL1051" s="3" t="str">
        <f t="shared" si="256"/>
        <v/>
      </c>
      <c r="DM1051" s="3" t="str">
        <f t="shared" si="256"/>
        <v/>
      </c>
      <c r="DN1051" s="3" t="str">
        <f t="shared" si="256"/>
        <v/>
      </c>
      <c r="DO1051" s="3" t="str">
        <f t="shared" si="256"/>
        <v/>
      </c>
      <c r="DP1051" s="3" t="str">
        <f t="shared" si="256"/>
        <v/>
      </c>
      <c r="DQ1051" s="3" t="str">
        <f t="shared" si="256"/>
        <v/>
      </c>
      <c r="DR1051" s="3" t="str">
        <f t="shared" si="256"/>
        <v/>
      </c>
      <c r="DS1051" s="3" t="str">
        <f t="shared" si="260"/>
        <v/>
      </c>
      <c r="DT1051" s="3" t="str">
        <f t="shared" si="249"/>
        <v/>
      </c>
      <c r="DU1051" s="3" t="str">
        <f t="shared" si="249"/>
        <v/>
      </c>
      <c r="DV1051" s="3" t="str">
        <f t="shared" si="249"/>
        <v/>
      </c>
    </row>
    <row r="1052" spans="1:126" ht="60">
      <c r="A1052" t="s">
        <v>115</v>
      </c>
      <c r="B1052">
        <v>2019</v>
      </c>
      <c r="C1052" t="s">
        <v>114</v>
      </c>
      <c r="D1052">
        <v>106990</v>
      </c>
      <c r="E1052" s="31">
        <v>1319218303939</v>
      </c>
      <c r="F1052" t="s">
        <v>1270</v>
      </c>
      <c r="G1052">
        <v>324110</v>
      </c>
      <c r="H1052" t="s">
        <v>1271</v>
      </c>
      <c r="I1052" t="s">
        <v>352</v>
      </c>
      <c r="J1052" t="s">
        <v>353</v>
      </c>
      <c r="K1052" t="s">
        <v>216</v>
      </c>
      <c r="L1052">
        <v>70079</v>
      </c>
      <c r="M1052" s="3" t="str">
        <f t="shared" si="254"/>
        <v>116. AS A PROCESS IMPURITY</v>
      </c>
      <c r="N1052" s="3" t="s">
        <v>58</v>
      </c>
      <c r="O1052" s="3" t="s">
        <v>1459</v>
      </c>
      <c r="P1052">
        <v>5</v>
      </c>
      <c r="Q1052">
        <v>25</v>
      </c>
      <c r="R1052">
        <v>30</v>
      </c>
      <c r="S1052" s="3" t="s">
        <v>1405</v>
      </c>
      <c r="T1052" s="3" t="s">
        <v>1405</v>
      </c>
      <c r="U1052" s="3" t="s">
        <v>1405</v>
      </c>
      <c r="V1052" s="3" t="s">
        <v>1405</v>
      </c>
      <c r="W1052" s="3" t="s">
        <v>1405</v>
      </c>
      <c r="X1052" s="3" t="s">
        <v>1405</v>
      </c>
      <c r="Y1052" s="3" t="s">
        <v>1405</v>
      </c>
      <c r="Z1052" s="3" t="s">
        <v>1405</v>
      </c>
      <c r="AA1052" s="3" t="s">
        <v>1405</v>
      </c>
      <c r="AB1052" s="3" t="s">
        <v>1405</v>
      </c>
      <c r="AC1052" s="3" t="s">
        <v>1405</v>
      </c>
      <c r="AD1052" s="3" t="s">
        <v>1405</v>
      </c>
      <c r="AE1052" s="3" t="s">
        <v>1405</v>
      </c>
      <c r="AF1052" s="3" t="s">
        <v>1405</v>
      </c>
      <c r="AG1052" s="3" t="s">
        <v>1405</v>
      </c>
      <c r="AH1052" s="3" t="s">
        <v>1405</v>
      </c>
      <c r="AI1052" s="3" t="s">
        <v>1405</v>
      </c>
      <c r="AJ1052" s="3" t="s">
        <v>1405</v>
      </c>
      <c r="AK1052" s="3" t="s">
        <v>1405</v>
      </c>
      <c r="AL1052" s="3" t="s">
        <v>1405</v>
      </c>
      <c r="AM1052" s="3" t="s">
        <v>1405</v>
      </c>
      <c r="AN1052" s="3" t="s">
        <v>1405</v>
      </c>
      <c r="AO1052" s="3" t="s">
        <v>1405</v>
      </c>
      <c r="AP1052" s="3" t="s">
        <v>1405</v>
      </c>
      <c r="AQ1052" s="3" t="s">
        <v>1405</v>
      </c>
      <c r="AR1052" s="3" t="s">
        <v>1405</v>
      </c>
      <c r="AS1052" s="3" t="s">
        <v>1405</v>
      </c>
      <c r="AT1052" s="3" t="s">
        <v>1407</v>
      </c>
      <c r="AU1052" s="3" t="s">
        <v>1405</v>
      </c>
      <c r="AV1052" s="3" t="s">
        <v>1405</v>
      </c>
      <c r="AW1052" s="3" t="s">
        <v>1405</v>
      </c>
      <c r="AX1052" s="3" t="s">
        <v>1405</v>
      </c>
      <c r="AY1052" s="3" t="s">
        <v>1405</v>
      </c>
      <c r="AZ1052" s="3" t="s">
        <v>1405</v>
      </c>
      <c r="BA1052" s="3" t="s">
        <v>1405</v>
      </c>
      <c r="BB1052" s="3" t="s">
        <v>1405</v>
      </c>
      <c r="BC1052" s="3" t="s">
        <v>1405</v>
      </c>
      <c r="BD1052" s="3" t="s">
        <v>1405</v>
      </c>
      <c r="BE1052" s="3" t="s">
        <v>1405</v>
      </c>
      <c r="BF1052" s="3" t="s">
        <v>1405</v>
      </c>
      <c r="BG1052" s="3" t="s">
        <v>1405</v>
      </c>
      <c r="BH1052" s="3" t="s">
        <v>1405</v>
      </c>
      <c r="BI1052" s="3" t="s">
        <v>1405</v>
      </c>
      <c r="BJ1052" s="3" t="s">
        <v>1405</v>
      </c>
      <c r="BK1052" s="3" t="s">
        <v>1405</v>
      </c>
      <c r="BL1052" s="3" t="s">
        <v>1405</v>
      </c>
      <c r="BM1052" s="3" t="s">
        <v>1405</v>
      </c>
      <c r="BN1052" s="3" t="s">
        <v>1405</v>
      </c>
      <c r="BO1052" s="3" t="s">
        <v>1405</v>
      </c>
      <c r="BP1052" s="3" t="s">
        <v>1405</v>
      </c>
      <c r="BQ1052" s="3" t="s">
        <v>1405</v>
      </c>
      <c r="BR1052" s="3" t="s">
        <v>1405</v>
      </c>
      <c r="BS1052" s="3" t="s">
        <v>1405</v>
      </c>
      <c r="BT1052" s="3" t="s">
        <v>1405</v>
      </c>
      <c r="BU1052" s="3" t="str">
        <f t="shared" si="252"/>
        <v/>
      </c>
      <c r="BV1052" s="3" t="str">
        <f t="shared" si="252"/>
        <v/>
      </c>
      <c r="BW1052" s="3" t="str">
        <f t="shared" si="252"/>
        <v/>
      </c>
      <c r="BX1052" s="3" t="str">
        <f t="shared" si="252"/>
        <v/>
      </c>
      <c r="BY1052" s="3" t="str">
        <f t="shared" si="252"/>
        <v/>
      </c>
      <c r="BZ1052" s="3" t="str">
        <f t="shared" si="255"/>
        <v/>
      </c>
      <c r="CA1052" s="3" t="str">
        <f t="shared" si="255"/>
        <v/>
      </c>
      <c r="CB1052" s="3" t="str">
        <f t="shared" ref="CB1052:CP1073" si="261">IF(Z1052="Yes", CB$1,"")</f>
        <v/>
      </c>
      <c r="CC1052" s="3" t="str">
        <f t="shared" si="261"/>
        <v/>
      </c>
      <c r="CD1052" s="3" t="str">
        <f t="shared" si="261"/>
        <v/>
      </c>
      <c r="CE1052" s="3" t="str">
        <f t="shared" si="261"/>
        <v/>
      </c>
      <c r="CF1052" s="3" t="str">
        <f t="shared" si="261"/>
        <v/>
      </c>
      <c r="CG1052" s="3" t="str">
        <f t="shared" si="261"/>
        <v/>
      </c>
      <c r="CH1052" s="3" t="str">
        <f t="shared" si="261"/>
        <v/>
      </c>
      <c r="CI1052" s="3" t="str">
        <f t="shared" si="261"/>
        <v/>
      </c>
      <c r="CJ1052" s="3" t="str">
        <f t="shared" si="261"/>
        <v/>
      </c>
      <c r="CK1052" s="3" t="str">
        <f t="shared" si="248"/>
        <v/>
      </c>
      <c r="CL1052" s="3" t="str">
        <f t="shared" si="248"/>
        <v/>
      </c>
      <c r="CM1052" s="3" t="str">
        <f t="shared" si="248"/>
        <v/>
      </c>
      <c r="CN1052" s="3" t="str">
        <f t="shared" si="257"/>
        <v/>
      </c>
      <c r="CO1052" s="3" t="str">
        <f t="shared" si="257"/>
        <v/>
      </c>
      <c r="CP1052" s="3" t="str">
        <f t="shared" si="257"/>
        <v/>
      </c>
      <c r="CQ1052" s="3" t="str">
        <f t="shared" si="257"/>
        <v/>
      </c>
      <c r="CR1052" s="3" t="str">
        <f t="shared" si="257"/>
        <v/>
      </c>
      <c r="CS1052" s="3" t="str">
        <f t="shared" si="257"/>
        <v/>
      </c>
      <c r="CT1052" s="3" t="str">
        <f t="shared" si="257"/>
        <v/>
      </c>
      <c r="CU1052" s="3" t="str">
        <f t="shared" si="257"/>
        <v/>
      </c>
      <c r="CV1052" s="3" t="str">
        <f t="shared" si="257"/>
        <v>116. AS A PROCESS IMPURITY</v>
      </c>
      <c r="CW1052" s="3" t="str">
        <f t="shared" si="250"/>
        <v/>
      </c>
      <c r="CX1052" s="3" t="str">
        <f t="shared" si="250"/>
        <v/>
      </c>
      <c r="CY1052" s="3" t="str">
        <f t="shared" si="250"/>
        <v/>
      </c>
      <c r="CZ1052" s="3" t="str">
        <f t="shared" si="250"/>
        <v/>
      </c>
      <c r="DA1052" s="3" t="str">
        <f t="shared" si="250"/>
        <v/>
      </c>
      <c r="DB1052" s="3" t="str">
        <f t="shared" si="250"/>
        <v/>
      </c>
      <c r="DC1052" s="3" t="str">
        <f t="shared" si="259"/>
        <v/>
      </c>
      <c r="DD1052" s="3" t="str">
        <f t="shared" si="259"/>
        <v/>
      </c>
      <c r="DE1052" s="3" t="str">
        <f t="shared" si="259"/>
        <v/>
      </c>
      <c r="DF1052" s="3" t="str">
        <f t="shared" si="259"/>
        <v/>
      </c>
      <c r="DG1052" s="3" t="str">
        <f t="shared" si="256"/>
        <v/>
      </c>
      <c r="DH1052" s="3" t="str">
        <f t="shared" si="256"/>
        <v/>
      </c>
      <c r="DI1052" s="3" t="str">
        <f t="shared" si="256"/>
        <v/>
      </c>
      <c r="DJ1052" s="3" t="str">
        <f t="shared" si="256"/>
        <v/>
      </c>
      <c r="DK1052" s="3" t="str">
        <f t="shared" si="256"/>
        <v/>
      </c>
      <c r="DL1052" s="3" t="str">
        <f t="shared" si="256"/>
        <v/>
      </c>
      <c r="DM1052" s="3" t="str">
        <f t="shared" si="256"/>
        <v/>
      </c>
      <c r="DN1052" s="3" t="str">
        <f t="shared" si="256"/>
        <v/>
      </c>
      <c r="DO1052" s="3" t="str">
        <f t="shared" si="256"/>
        <v/>
      </c>
      <c r="DP1052" s="3" t="str">
        <f t="shared" si="256"/>
        <v/>
      </c>
      <c r="DQ1052" s="3" t="str">
        <f t="shared" si="256"/>
        <v/>
      </c>
      <c r="DR1052" s="3" t="str">
        <f t="shared" si="256"/>
        <v/>
      </c>
      <c r="DS1052" s="3" t="str">
        <f t="shared" si="260"/>
        <v/>
      </c>
      <c r="DT1052" s="3" t="str">
        <f t="shared" si="249"/>
        <v/>
      </c>
      <c r="DU1052" s="3" t="str">
        <f t="shared" si="249"/>
        <v/>
      </c>
      <c r="DV1052" s="3" t="str">
        <f t="shared" si="249"/>
        <v/>
      </c>
    </row>
    <row r="1053" spans="1:126" ht="60">
      <c r="A1053" t="s">
        <v>115</v>
      </c>
      <c r="B1053">
        <v>2020</v>
      </c>
      <c r="C1053" t="s">
        <v>114</v>
      </c>
      <c r="D1053">
        <v>106990</v>
      </c>
      <c r="E1053" s="31">
        <v>1320219073828</v>
      </c>
      <c r="F1053" t="s">
        <v>1270</v>
      </c>
      <c r="G1053">
        <v>324110</v>
      </c>
      <c r="H1053" t="s">
        <v>1271</v>
      </c>
      <c r="I1053" t="s">
        <v>352</v>
      </c>
      <c r="J1053" t="s">
        <v>353</v>
      </c>
      <c r="K1053" t="s">
        <v>216</v>
      </c>
      <c r="L1053">
        <v>70079</v>
      </c>
      <c r="M1053" s="3" t="str">
        <f t="shared" si="254"/>
        <v>116. AS A PROCESS IMPURITY</v>
      </c>
      <c r="N1053" s="3" t="s">
        <v>58</v>
      </c>
      <c r="O1053" s="3" t="s">
        <v>1459</v>
      </c>
      <c r="P1053">
        <v>0</v>
      </c>
      <c r="Q1053">
        <v>0</v>
      </c>
      <c r="R1053">
        <v>0</v>
      </c>
      <c r="S1053" s="3" t="s">
        <v>1405</v>
      </c>
      <c r="T1053" s="3" t="s">
        <v>1405</v>
      </c>
      <c r="U1053" s="3" t="s">
        <v>1405</v>
      </c>
      <c r="V1053" s="3" t="s">
        <v>1405</v>
      </c>
      <c r="W1053" s="3" t="s">
        <v>1405</v>
      </c>
      <c r="X1053" s="3" t="s">
        <v>1405</v>
      </c>
      <c r="Y1053" s="3" t="s">
        <v>1405</v>
      </c>
      <c r="Z1053" s="3" t="s">
        <v>1405</v>
      </c>
      <c r="AA1053" s="3" t="s">
        <v>1405</v>
      </c>
      <c r="AB1053" s="3" t="s">
        <v>1405</v>
      </c>
      <c r="AC1053" s="3" t="s">
        <v>1405</v>
      </c>
      <c r="AD1053" s="3" t="s">
        <v>1405</v>
      </c>
      <c r="AE1053" s="3" t="s">
        <v>1405</v>
      </c>
      <c r="AF1053" s="3" t="s">
        <v>1405</v>
      </c>
      <c r="AG1053" s="3" t="s">
        <v>1405</v>
      </c>
      <c r="AH1053" s="3" t="s">
        <v>1405</v>
      </c>
      <c r="AI1053" s="3" t="s">
        <v>1405</v>
      </c>
      <c r="AJ1053" s="3" t="s">
        <v>1405</v>
      </c>
      <c r="AK1053" s="3" t="s">
        <v>1405</v>
      </c>
      <c r="AL1053" s="3" t="s">
        <v>1405</v>
      </c>
      <c r="AM1053" s="3" t="s">
        <v>1405</v>
      </c>
      <c r="AN1053" s="3" t="s">
        <v>1405</v>
      </c>
      <c r="AO1053" s="3" t="s">
        <v>1405</v>
      </c>
      <c r="AP1053" s="3" t="s">
        <v>1405</v>
      </c>
      <c r="AQ1053" s="3" t="s">
        <v>1405</v>
      </c>
      <c r="AR1053" s="3" t="s">
        <v>1405</v>
      </c>
      <c r="AS1053" s="3" t="s">
        <v>1405</v>
      </c>
      <c r="AT1053" s="3" t="s">
        <v>1407</v>
      </c>
      <c r="AU1053" s="3" t="s">
        <v>1405</v>
      </c>
      <c r="AV1053" s="3" t="s">
        <v>1405</v>
      </c>
      <c r="AW1053" s="3" t="s">
        <v>1405</v>
      </c>
      <c r="AX1053" s="3" t="s">
        <v>1405</v>
      </c>
      <c r="AY1053" s="3" t="s">
        <v>1405</v>
      </c>
      <c r="AZ1053" s="3" t="s">
        <v>1405</v>
      </c>
      <c r="BA1053" s="3" t="s">
        <v>1405</v>
      </c>
      <c r="BB1053" s="3" t="s">
        <v>1405</v>
      </c>
      <c r="BC1053" s="3" t="s">
        <v>1405</v>
      </c>
      <c r="BD1053" s="3" t="s">
        <v>1405</v>
      </c>
      <c r="BE1053" s="3" t="s">
        <v>1405</v>
      </c>
      <c r="BF1053" s="3" t="s">
        <v>1405</v>
      </c>
      <c r="BG1053" s="3" t="s">
        <v>1405</v>
      </c>
      <c r="BH1053" s="3" t="s">
        <v>1405</v>
      </c>
      <c r="BI1053" s="3" t="s">
        <v>1405</v>
      </c>
      <c r="BJ1053" s="3" t="s">
        <v>1405</v>
      </c>
      <c r="BK1053" s="3" t="s">
        <v>1405</v>
      </c>
      <c r="BL1053" s="3" t="s">
        <v>1405</v>
      </c>
      <c r="BM1053" s="3" t="s">
        <v>1405</v>
      </c>
      <c r="BN1053" s="3" t="s">
        <v>1405</v>
      </c>
      <c r="BO1053" s="3" t="s">
        <v>1405</v>
      </c>
      <c r="BP1053" s="3" t="s">
        <v>1405</v>
      </c>
      <c r="BQ1053" s="3" t="s">
        <v>1405</v>
      </c>
      <c r="BR1053" s="3" t="s">
        <v>1405</v>
      </c>
      <c r="BS1053" s="3" t="s">
        <v>1405</v>
      </c>
      <c r="BT1053" s="3" t="s">
        <v>1405</v>
      </c>
      <c r="BU1053" s="3" t="str">
        <f t="shared" si="252"/>
        <v/>
      </c>
      <c r="BV1053" s="3" t="str">
        <f t="shared" si="252"/>
        <v/>
      </c>
      <c r="BW1053" s="3" t="str">
        <f t="shared" si="252"/>
        <v/>
      </c>
      <c r="BX1053" s="3" t="str">
        <f t="shared" si="252"/>
        <v/>
      </c>
      <c r="BY1053" s="3" t="str">
        <f t="shared" si="252"/>
        <v/>
      </c>
      <c r="BZ1053" s="3" t="str">
        <f t="shared" si="252"/>
        <v/>
      </c>
      <c r="CA1053" s="3" t="str">
        <f t="shared" si="252"/>
        <v/>
      </c>
      <c r="CB1053" s="3" t="str">
        <f t="shared" si="261"/>
        <v/>
      </c>
      <c r="CC1053" s="3" t="str">
        <f t="shared" si="261"/>
        <v/>
      </c>
      <c r="CD1053" s="3" t="str">
        <f t="shared" si="261"/>
        <v/>
      </c>
      <c r="CE1053" s="3" t="str">
        <f t="shared" si="261"/>
        <v/>
      </c>
      <c r="CF1053" s="3" t="str">
        <f t="shared" si="261"/>
        <v/>
      </c>
      <c r="CG1053" s="3" t="str">
        <f t="shared" si="261"/>
        <v/>
      </c>
      <c r="CH1053" s="3" t="str">
        <f t="shared" si="261"/>
        <v/>
      </c>
      <c r="CI1053" s="3" t="str">
        <f t="shared" si="261"/>
        <v/>
      </c>
      <c r="CJ1053" s="3" t="str">
        <f t="shared" si="261"/>
        <v/>
      </c>
      <c r="CK1053" s="3" t="str">
        <f t="shared" si="248"/>
        <v/>
      </c>
      <c r="CL1053" s="3" t="str">
        <f t="shared" si="248"/>
        <v/>
      </c>
      <c r="CM1053" s="3" t="str">
        <f t="shared" si="248"/>
        <v/>
      </c>
      <c r="CN1053" s="3" t="str">
        <f t="shared" si="257"/>
        <v/>
      </c>
      <c r="CO1053" s="3" t="str">
        <f t="shared" si="257"/>
        <v/>
      </c>
      <c r="CP1053" s="3" t="str">
        <f t="shared" si="257"/>
        <v/>
      </c>
      <c r="CQ1053" s="3" t="str">
        <f t="shared" si="257"/>
        <v/>
      </c>
      <c r="CR1053" s="3" t="str">
        <f t="shared" si="257"/>
        <v/>
      </c>
      <c r="CS1053" s="3" t="str">
        <f t="shared" si="257"/>
        <v/>
      </c>
      <c r="CT1053" s="3" t="str">
        <f t="shared" si="257"/>
        <v/>
      </c>
      <c r="CU1053" s="3" t="str">
        <f t="shared" si="257"/>
        <v/>
      </c>
      <c r="CV1053" s="3" t="str">
        <f t="shared" si="257"/>
        <v>116. AS A PROCESS IMPURITY</v>
      </c>
      <c r="CW1053" s="3" t="str">
        <f t="shared" si="250"/>
        <v/>
      </c>
      <c r="CX1053" s="3" t="str">
        <f t="shared" si="250"/>
        <v/>
      </c>
      <c r="CY1053" s="3" t="str">
        <f t="shared" si="250"/>
        <v/>
      </c>
      <c r="CZ1053" s="3" t="str">
        <f t="shared" si="250"/>
        <v/>
      </c>
      <c r="DA1053" s="3" t="str">
        <f t="shared" si="250"/>
        <v/>
      </c>
      <c r="DB1053" s="3" t="str">
        <f t="shared" si="250"/>
        <v/>
      </c>
      <c r="DC1053" s="3" t="str">
        <f t="shared" si="259"/>
        <v/>
      </c>
      <c r="DD1053" s="3" t="str">
        <f t="shared" si="259"/>
        <v/>
      </c>
      <c r="DE1053" s="3" t="str">
        <f t="shared" si="259"/>
        <v/>
      </c>
      <c r="DF1053" s="3" t="str">
        <f t="shared" si="259"/>
        <v/>
      </c>
      <c r="DG1053" s="3" t="str">
        <f t="shared" si="256"/>
        <v/>
      </c>
      <c r="DH1053" s="3" t="str">
        <f t="shared" si="256"/>
        <v/>
      </c>
      <c r="DI1053" s="3" t="str">
        <f t="shared" si="256"/>
        <v/>
      </c>
      <c r="DJ1053" s="3" t="str">
        <f t="shared" si="256"/>
        <v/>
      </c>
      <c r="DK1053" s="3" t="str">
        <f t="shared" si="256"/>
        <v/>
      </c>
      <c r="DL1053" s="3" t="str">
        <f t="shared" si="256"/>
        <v/>
      </c>
      <c r="DM1053" s="3" t="str">
        <f t="shared" si="256"/>
        <v/>
      </c>
      <c r="DN1053" s="3" t="str">
        <f t="shared" si="256"/>
        <v/>
      </c>
      <c r="DO1053" s="3" t="str">
        <f t="shared" si="256"/>
        <v/>
      </c>
      <c r="DP1053" s="3" t="str">
        <f t="shared" si="256"/>
        <v/>
      </c>
      <c r="DQ1053" s="3" t="str">
        <f t="shared" si="256"/>
        <v/>
      </c>
      <c r="DR1053" s="3" t="str">
        <f t="shared" si="256"/>
        <v/>
      </c>
      <c r="DS1053" s="3" t="str">
        <f t="shared" si="260"/>
        <v/>
      </c>
      <c r="DT1053" s="3" t="str">
        <f t="shared" si="249"/>
        <v/>
      </c>
      <c r="DU1053" s="3" t="str">
        <f t="shared" si="249"/>
        <v/>
      </c>
      <c r="DV1053" s="3" t="str">
        <f t="shared" si="249"/>
        <v/>
      </c>
    </row>
    <row r="1054" spans="1:126" ht="105">
      <c r="A1054" t="s">
        <v>115</v>
      </c>
      <c r="B1054">
        <v>2021</v>
      </c>
      <c r="C1054" t="s">
        <v>114</v>
      </c>
      <c r="D1054">
        <v>106990</v>
      </c>
      <c r="E1054" s="31">
        <v>1321220424612</v>
      </c>
      <c r="F1054" t="s">
        <v>1270</v>
      </c>
      <c r="G1054">
        <v>324110</v>
      </c>
      <c r="H1054" t="s">
        <v>1271</v>
      </c>
      <c r="I1054" t="s">
        <v>352</v>
      </c>
      <c r="J1054" t="s">
        <v>353</v>
      </c>
      <c r="K1054" t="s">
        <v>216</v>
      </c>
      <c r="L1054">
        <v>70079</v>
      </c>
      <c r="M1054" s="3" t="str">
        <f t="shared" si="254"/>
        <v>89. PRODUCE THE CHEMICAL, 91. ON-SITE USE OF THE CHEMICAL, 101. ADDED AS A FORMULATION COMPONENT, 113. P299  OTHER, 116. AS A PROCESS IMPURITY</v>
      </c>
      <c r="N1054" s="3" t="s">
        <v>58</v>
      </c>
      <c r="O1054" s="3" t="s">
        <v>1459</v>
      </c>
      <c r="P1054">
        <v>0</v>
      </c>
      <c r="Q1054">
        <v>0</v>
      </c>
      <c r="R1054">
        <v>0</v>
      </c>
      <c r="S1054" s="3" t="s">
        <v>1407</v>
      </c>
      <c r="T1054" s="3" t="s">
        <v>1405</v>
      </c>
      <c r="U1054" s="3" t="s">
        <v>1407</v>
      </c>
      <c r="V1054" s="3" t="s">
        <v>1405</v>
      </c>
      <c r="W1054" s="3" t="s">
        <v>1405</v>
      </c>
      <c r="X1054" s="3" t="s">
        <v>1405</v>
      </c>
      <c r="Y1054" s="3" t="s">
        <v>1405</v>
      </c>
      <c r="Z1054" s="3" t="s">
        <v>1405</v>
      </c>
      <c r="AA1054" s="3" t="s">
        <v>1405</v>
      </c>
      <c r="AB1054" s="3" t="s">
        <v>1405</v>
      </c>
      <c r="AC1054" s="3" t="s">
        <v>1405</v>
      </c>
      <c r="AD1054" s="3" t="s">
        <v>1405</v>
      </c>
      <c r="AE1054" s="3" t="s">
        <v>1407</v>
      </c>
      <c r="AF1054" s="3" t="s">
        <v>1405</v>
      </c>
      <c r="AG1054" s="3" t="s">
        <v>1405</v>
      </c>
      <c r="AH1054" s="3" t="s">
        <v>1405</v>
      </c>
      <c r="AI1054" s="3" t="s">
        <v>1405</v>
      </c>
      <c r="AJ1054" s="3" t="s">
        <v>1405</v>
      </c>
      <c r="AK1054" s="3" t="s">
        <v>1405</v>
      </c>
      <c r="AL1054" s="3" t="s">
        <v>1405</v>
      </c>
      <c r="AM1054" s="3" t="s">
        <v>1405</v>
      </c>
      <c r="AN1054" s="3" t="s">
        <v>1405</v>
      </c>
      <c r="AO1054" s="3" t="s">
        <v>1405</v>
      </c>
      <c r="AP1054" s="3" t="s">
        <v>1405</v>
      </c>
      <c r="AQ1054" s="3" t="s">
        <v>1407</v>
      </c>
      <c r="AR1054" s="3" t="s">
        <v>1405</v>
      </c>
      <c r="AS1054" s="3" t="s">
        <v>1405</v>
      </c>
      <c r="AT1054" s="3" t="s">
        <v>1407</v>
      </c>
      <c r="AU1054" s="3" t="s">
        <v>1405</v>
      </c>
      <c r="AV1054" s="3" t="s">
        <v>1405</v>
      </c>
      <c r="AW1054" s="3" t="s">
        <v>1405</v>
      </c>
      <c r="AX1054" s="3" t="s">
        <v>1405</v>
      </c>
      <c r="AY1054" s="3" t="s">
        <v>1405</v>
      </c>
      <c r="AZ1054" s="3" t="s">
        <v>1405</v>
      </c>
      <c r="BA1054" s="3" t="s">
        <v>1405</v>
      </c>
      <c r="BB1054" s="3" t="s">
        <v>1405</v>
      </c>
      <c r="BC1054" s="3" t="s">
        <v>1405</v>
      </c>
      <c r="BD1054" s="3" t="s">
        <v>1405</v>
      </c>
      <c r="BE1054" s="3" t="s">
        <v>1405</v>
      </c>
      <c r="BF1054" s="3" t="s">
        <v>1405</v>
      </c>
      <c r="BG1054" s="3" t="s">
        <v>1405</v>
      </c>
      <c r="BH1054" s="3" t="s">
        <v>1405</v>
      </c>
      <c r="BI1054" s="3" t="s">
        <v>1405</v>
      </c>
      <c r="BJ1054" s="3" t="s">
        <v>1405</v>
      </c>
      <c r="BK1054" s="3" t="s">
        <v>1405</v>
      </c>
      <c r="BL1054" s="3" t="s">
        <v>1405</v>
      </c>
      <c r="BM1054" s="3" t="s">
        <v>1405</v>
      </c>
      <c r="BN1054" s="3" t="s">
        <v>1405</v>
      </c>
      <c r="BO1054" s="3" t="s">
        <v>1405</v>
      </c>
      <c r="BP1054" s="3" t="s">
        <v>1405</v>
      </c>
      <c r="BQ1054" s="3" t="s">
        <v>1405</v>
      </c>
      <c r="BR1054" s="3" t="s">
        <v>1405</v>
      </c>
      <c r="BS1054" s="3" t="s">
        <v>1405</v>
      </c>
      <c r="BT1054" s="3" t="s">
        <v>1405</v>
      </c>
      <c r="BU1054" s="3" t="str">
        <f t="shared" si="252"/>
        <v>89. PRODUCE THE CHEMICAL</v>
      </c>
      <c r="BV1054" s="3" t="str">
        <f t="shared" si="252"/>
        <v/>
      </c>
      <c r="BW1054" s="3" t="str">
        <f t="shared" si="252"/>
        <v>91. ON-SITE USE OF THE CHEMICAL</v>
      </c>
      <c r="BX1054" s="3" t="str">
        <f t="shared" si="252"/>
        <v/>
      </c>
      <c r="BY1054" s="3" t="str">
        <f t="shared" si="252"/>
        <v/>
      </c>
      <c r="BZ1054" s="3" t="str">
        <f t="shared" si="252"/>
        <v/>
      </c>
      <c r="CA1054" s="3" t="str">
        <f t="shared" si="252"/>
        <v/>
      </c>
      <c r="CB1054" s="3" t="str">
        <f t="shared" si="261"/>
        <v/>
      </c>
      <c r="CC1054" s="3" t="str">
        <f t="shared" si="261"/>
        <v/>
      </c>
      <c r="CD1054" s="3" t="str">
        <f t="shared" si="261"/>
        <v/>
      </c>
      <c r="CE1054" s="3" t="str">
        <f t="shared" si="261"/>
        <v/>
      </c>
      <c r="CF1054" s="3" t="str">
        <f t="shared" si="261"/>
        <v/>
      </c>
      <c r="CG1054" s="3" t="str">
        <f t="shared" si="261"/>
        <v>101. ADDED AS A FORMULATION COMPONENT</v>
      </c>
      <c r="CH1054" s="3" t="str">
        <f t="shared" si="261"/>
        <v/>
      </c>
      <c r="CI1054" s="3" t="str">
        <f t="shared" si="261"/>
        <v/>
      </c>
      <c r="CJ1054" s="3" t="str">
        <f t="shared" si="261"/>
        <v/>
      </c>
      <c r="CK1054" s="3" t="str">
        <f t="shared" si="248"/>
        <v/>
      </c>
      <c r="CL1054" s="3" t="str">
        <f t="shared" si="248"/>
        <v/>
      </c>
      <c r="CM1054" s="3" t="str">
        <f t="shared" si="248"/>
        <v/>
      </c>
      <c r="CN1054" s="3" t="str">
        <f t="shared" si="257"/>
        <v/>
      </c>
      <c r="CO1054" s="3" t="str">
        <f t="shared" si="257"/>
        <v/>
      </c>
      <c r="CP1054" s="3" t="str">
        <f t="shared" si="257"/>
        <v/>
      </c>
      <c r="CQ1054" s="3" t="str">
        <f t="shared" si="257"/>
        <v/>
      </c>
      <c r="CR1054" s="3" t="str">
        <f t="shared" si="257"/>
        <v/>
      </c>
      <c r="CS1054" s="3" t="str">
        <f t="shared" si="257"/>
        <v>113. P299  OTHER</v>
      </c>
      <c r="CT1054" s="3" t="str">
        <f t="shared" si="257"/>
        <v/>
      </c>
      <c r="CU1054" s="3" t="str">
        <f t="shared" si="257"/>
        <v/>
      </c>
      <c r="CV1054" s="3" t="str">
        <f t="shared" si="257"/>
        <v>116. AS A PROCESS IMPURITY</v>
      </c>
      <c r="CW1054" s="3" t="str">
        <f t="shared" si="250"/>
        <v/>
      </c>
      <c r="CX1054" s="3" t="str">
        <f t="shared" si="250"/>
        <v/>
      </c>
      <c r="CY1054" s="3" t="str">
        <f t="shared" si="250"/>
        <v/>
      </c>
      <c r="CZ1054" s="3" t="str">
        <f t="shared" si="250"/>
        <v/>
      </c>
      <c r="DA1054" s="3" t="str">
        <f t="shared" si="250"/>
        <v/>
      </c>
      <c r="DB1054" s="3" t="str">
        <f t="shared" si="250"/>
        <v/>
      </c>
      <c r="DC1054" s="3" t="str">
        <f t="shared" si="259"/>
        <v/>
      </c>
      <c r="DD1054" s="3" t="str">
        <f t="shared" si="259"/>
        <v/>
      </c>
      <c r="DE1054" s="3" t="str">
        <f t="shared" si="259"/>
        <v/>
      </c>
      <c r="DF1054" s="3" t="str">
        <f t="shared" si="259"/>
        <v/>
      </c>
      <c r="DG1054" s="3" t="str">
        <f t="shared" si="256"/>
        <v/>
      </c>
      <c r="DH1054" s="3" t="str">
        <f t="shared" si="256"/>
        <v/>
      </c>
      <c r="DI1054" s="3" t="str">
        <f t="shared" si="256"/>
        <v/>
      </c>
      <c r="DJ1054" s="3" t="str">
        <f t="shared" si="256"/>
        <v/>
      </c>
      <c r="DK1054" s="3" t="str">
        <f t="shared" si="256"/>
        <v/>
      </c>
      <c r="DL1054" s="3" t="str">
        <f t="shared" si="256"/>
        <v/>
      </c>
      <c r="DM1054" s="3" t="str">
        <f t="shared" si="256"/>
        <v/>
      </c>
      <c r="DN1054" s="3" t="str">
        <f t="shared" si="256"/>
        <v/>
      </c>
      <c r="DO1054" s="3" t="str">
        <f t="shared" si="256"/>
        <v/>
      </c>
      <c r="DP1054" s="3" t="str">
        <f t="shared" si="256"/>
        <v/>
      </c>
      <c r="DQ1054" s="3" t="str">
        <f t="shared" si="256"/>
        <v/>
      </c>
      <c r="DR1054" s="3" t="str">
        <f t="shared" si="256"/>
        <v/>
      </c>
      <c r="DS1054" s="3" t="str">
        <f t="shared" si="260"/>
        <v/>
      </c>
      <c r="DT1054" s="3" t="str">
        <f t="shared" si="249"/>
        <v/>
      </c>
      <c r="DU1054" s="3" t="str">
        <f t="shared" si="249"/>
        <v/>
      </c>
      <c r="DV1054" s="3" t="str">
        <f t="shared" si="249"/>
        <v/>
      </c>
    </row>
    <row r="1055" spans="1:126" ht="45">
      <c r="A1055" t="s">
        <v>115</v>
      </c>
      <c r="B1055">
        <v>2016</v>
      </c>
      <c r="C1055" t="s">
        <v>114</v>
      </c>
      <c r="D1055">
        <v>106990</v>
      </c>
      <c r="E1055" s="31">
        <v>1316215336734</v>
      </c>
      <c r="F1055" t="s">
        <v>1272</v>
      </c>
      <c r="G1055">
        <v>324110</v>
      </c>
      <c r="H1055" t="s">
        <v>1273</v>
      </c>
      <c r="I1055" t="s">
        <v>1274</v>
      </c>
      <c r="J1055" t="s">
        <v>1275</v>
      </c>
      <c r="K1055" t="s">
        <v>216</v>
      </c>
      <c r="L1055">
        <v>70075</v>
      </c>
      <c r="M1055" s="3" t="str">
        <f t="shared" si="254"/>
        <v>89. PRODUCE THE CHEMICAL, 93. AS A BYPRODUCT, 94. AS A MANUFACTURED IMPURITY, 116. AS A PROCESS IMPURITY</v>
      </c>
      <c r="N1055" s="3" t="s">
        <v>1433</v>
      </c>
      <c r="O1055" s="3" t="s">
        <v>1485</v>
      </c>
      <c r="P1055">
        <v>1</v>
      </c>
      <c r="Q1055">
        <v>92</v>
      </c>
      <c r="R1055">
        <v>93</v>
      </c>
      <c r="S1055" s="3" t="s">
        <v>1407</v>
      </c>
      <c r="T1055" s="3" t="s">
        <v>1405</v>
      </c>
      <c r="U1055" s="3" t="s">
        <v>1405</v>
      </c>
      <c r="V1055" s="3" t="s">
        <v>1405</v>
      </c>
      <c r="W1055" s="3" t="s">
        <v>1407</v>
      </c>
      <c r="X1055" s="3" t="s">
        <v>1407</v>
      </c>
      <c r="Y1055" s="3" t="s">
        <v>1405</v>
      </c>
      <c r="AE1055" s="3" t="s">
        <v>1405</v>
      </c>
      <c r="AR1055" s="3" t="s">
        <v>1405</v>
      </c>
      <c r="AS1055" s="3" t="s">
        <v>1405</v>
      </c>
      <c r="AT1055" s="3" t="s">
        <v>1407</v>
      </c>
      <c r="AV1055" s="3" t="s">
        <v>1405</v>
      </c>
      <c r="BD1055" s="3" t="s">
        <v>1405</v>
      </c>
      <c r="BK1055" s="3" t="s">
        <v>1405</v>
      </c>
      <c r="BU1055" s="3" t="str">
        <f t="shared" si="252"/>
        <v>89. PRODUCE THE CHEMICAL</v>
      </c>
      <c r="BV1055" s="3" t="str">
        <f t="shared" si="252"/>
        <v/>
      </c>
      <c r="BW1055" s="3" t="str">
        <f t="shared" si="252"/>
        <v/>
      </c>
      <c r="BX1055" s="3" t="str">
        <f t="shared" si="252"/>
        <v/>
      </c>
      <c r="BY1055" s="3" t="str">
        <f t="shared" si="252"/>
        <v>93. AS A BYPRODUCT</v>
      </c>
      <c r="BZ1055" s="3" t="str">
        <f t="shared" si="252"/>
        <v>94. AS A MANUFACTURED IMPURITY</v>
      </c>
      <c r="CA1055" s="3" t="str">
        <f t="shared" si="252"/>
        <v/>
      </c>
      <c r="CB1055" s="3" t="str">
        <f t="shared" si="261"/>
        <v/>
      </c>
      <c r="CC1055" s="3" t="str">
        <f t="shared" si="261"/>
        <v/>
      </c>
      <c r="CD1055" s="3" t="str">
        <f t="shared" si="261"/>
        <v/>
      </c>
      <c r="CE1055" s="3" t="str">
        <f t="shared" si="261"/>
        <v/>
      </c>
      <c r="CF1055" s="3" t="str">
        <f t="shared" si="261"/>
        <v/>
      </c>
      <c r="CG1055" s="3" t="str">
        <f t="shared" si="261"/>
        <v/>
      </c>
      <c r="CH1055" s="3" t="str">
        <f t="shared" si="261"/>
        <v/>
      </c>
      <c r="CI1055" s="3" t="str">
        <f t="shared" si="261"/>
        <v/>
      </c>
      <c r="CJ1055" s="3" t="str">
        <f t="shared" si="261"/>
        <v/>
      </c>
      <c r="CK1055" s="3" t="str">
        <f t="shared" si="248"/>
        <v/>
      </c>
      <c r="CL1055" s="3" t="str">
        <f t="shared" si="248"/>
        <v/>
      </c>
      <c r="CM1055" s="3" t="str">
        <f t="shared" si="248"/>
        <v/>
      </c>
      <c r="CN1055" s="3" t="str">
        <f t="shared" si="257"/>
        <v/>
      </c>
      <c r="CO1055" s="3" t="str">
        <f t="shared" si="257"/>
        <v/>
      </c>
      <c r="CP1055" s="3" t="str">
        <f t="shared" si="257"/>
        <v/>
      </c>
      <c r="CQ1055" s="3" t="str">
        <f t="shared" si="257"/>
        <v/>
      </c>
      <c r="CR1055" s="3" t="str">
        <f t="shared" si="257"/>
        <v/>
      </c>
      <c r="CS1055" s="3" t="str">
        <f t="shared" si="257"/>
        <v/>
      </c>
      <c r="CT1055" s="3" t="str">
        <f t="shared" si="257"/>
        <v/>
      </c>
      <c r="CU1055" s="3" t="str">
        <f t="shared" si="257"/>
        <v/>
      </c>
      <c r="CV1055" s="3" t="str">
        <f t="shared" si="257"/>
        <v>116. AS A PROCESS IMPURITY</v>
      </c>
      <c r="CW1055" s="3" t="str">
        <f t="shared" si="250"/>
        <v/>
      </c>
      <c r="CX1055" s="3" t="str">
        <f t="shared" si="250"/>
        <v/>
      </c>
      <c r="CY1055" s="3" t="str">
        <f t="shared" si="250"/>
        <v/>
      </c>
      <c r="CZ1055" s="3" t="str">
        <f t="shared" si="250"/>
        <v/>
      </c>
      <c r="DA1055" s="3" t="str">
        <f t="shared" si="250"/>
        <v/>
      </c>
      <c r="DB1055" s="3" t="str">
        <f t="shared" si="250"/>
        <v/>
      </c>
      <c r="DC1055" s="3" t="str">
        <f t="shared" si="259"/>
        <v/>
      </c>
      <c r="DD1055" s="3" t="str">
        <f t="shared" si="259"/>
        <v/>
      </c>
      <c r="DE1055" s="3" t="str">
        <f t="shared" si="259"/>
        <v/>
      </c>
      <c r="DF1055" s="3" t="str">
        <f t="shared" si="259"/>
        <v/>
      </c>
      <c r="DG1055" s="3" t="str">
        <f t="shared" si="256"/>
        <v/>
      </c>
      <c r="DH1055" s="3" t="str">
        <f t="shared" si="256"/>
        <v/>
      </c>
      <c r="DI1055" s="3" t="str">
        <f t="shared" si="256"/>
        <v/>
      </c>
      <c r="DJ1055" s="3" t="str">
        <f t="shared" si="256"/>
        <v/>
      </c>
      <c r="DK1055" s="3" t="str">
        <f t="shared" si="256"/>
        <v/>
      </c>
      <c r="DL1055" s="3" t="str">
        <f t="shared" si="256"/>
        <v/>
      </c>
      <c r="DM1055" s="3" t="str">
        <f t="shared" si="256"/>
        <v/>
      </c>
      <c r="DN1055" s="3" t="str">
        <f t="shared" si="256"/>
        <v/>
      </c>
      <c r="DO1055" s="3" t="str">
        <f t="shared" si="256"/>
        <v/>
      </c>
      <c r="DP1055" s="3" t="str">
        <f t="shared" si="256"/>
        <v/>
      </c>
      <c r="DQ1055" s="3" t="str">
        <f t="shared" si="256"/>
        <v/>
      </c>
      <c r="DR1055" s="3" t="str">
        <f t="shared" si="256"/>
        <v/>
      </c>
      <c r="DS1055" s="3" t="str">
        <f t="shared" si="260"/>
        <v/>
      </c>
      <c r="DT1055" s="3" t="str">
        <f t="shared" si="249"/>
        <v/>
      </c>
      <c r="DU1055" s="3" t="str">
        <f t="shared" si="249"/>
        <v/>
      </c>
      <c r="DV1055" s="3" t="str">
        <f t="shared" si="249"/>
        <v/>
      </c>
    </row>
    <row r="1056" spans="1:126" ht="45">
      <c r="A1056" t="s">
        <v>115</v>
      </c>
      <c r="B1056">
        <v>2017</v>
      </c>
      <c r="C1056" t="s">
        <v>114</v>
      </c>
      <c r="D1056">
        <v>106990</v>
      </c>
      <c r="E1056" s="31">
        <v>1317216476337</v>
      </c>
      <c r="F1056" t="s">
        <v>1272</v>
      </c>
      <c r="G1056">
        <v>324110</v>
      </c>
      <c r="H1056" t="s">
        <v>1273</v>
      </c>
      <c r="I1056" t="s">
        <v>1274</v>
      </c>
      <c r="J1056" t="s">
        <v>1275</v>
      </c>
      <c r="K1056" t="s">
        <v>216</v>
      </c>
      <c r="L1056">
        <v>70075</v>
      </c>
      <c r="M1056" s="3" t="str">
        <f t="shared" si="254"/>
        <v>89. PRODUCE THE CHEMICAL, 93. AS A BYPRODUCT, 94. AS A MANUFACTURED IMPURITY, 116. AS A PROCESS IMPURITY</v>
      </c>
      <c r="N1056" s="3" t="s">
        <v>1433</v>
      </c>
      <c r="O1056" s="3" t="s">
        <v>1485</v>
      </c>
      <c r="P1056">
        <v>1</v>
      </c>
      <c r="Q1056">
        <v>45</v>
      </c>
      <c r="R1056">
        <v>46</v>
      </c>
      <c r="S1056" s="3" t="s">
        <v>1407</v>
      </c>
      <c r="T1056" s="3" t="s">
        <v>1405</v>
      </c>
      <c r="U1056" s="3" t="s">
        <v>1405</v>
      </c>
      <c r="V1056" s="3" t="s">
        <v>1405</v>
      </c>
      <c r="W1056" s="3" t="s">
        <v>1407</v>
      </c>
      <c r="X1056" s="3" t="s">
        <v>1407</v>
      </c>
      <c r="Y1056" s="3" t="s">
        <v>1405</v>
      </c>
      <c r="AE1056" s="3" t="s">
        <v>1405</v>
      </c>
      <c r="AR1056" s="3" t="s">
        <v>1405</v>
      </c>
      <c r="AS1056" s="3" t="s">
        <v>1405</v>
      </c>
      <c r="AT1056" s="3" t="s">
        <v>1407</v>
      </c>
      <c r="AV1056" s="3" t="s">
        <v>1405</v>
      </c>
      <c r="BD1056" s="3" t="s">
        <v>1405</v>
      </c>
      <c r="BK1056" s="3" t="s">
        <v>1405</v>
      </c>
      <c r="BU1056" s="3" t="str">
        <f t="shared" si="252"/>
        <v>89. PRODUCE THE CHEMICAL</v>
      </c>
      <c r="BV1056" s="3" t="str">
        <f t="shared" si="252"/>
        <v/>
      </c>
      <c r="BW1056" s="3" t="str">
        <f t="shared" si="252"/>
        <v/>
      </c>
      <c r="BX1056" s="3" t="str">
        <f t="shared" si="252"/>
        <v/>
      </c>
      <c r="BY1056" s="3" t="str">
        <f t="shared" si="252"/>
        <v>93. AS A BYPRODUCT</v>
      </c>
      <c r="BZ1056" s="3" t="str">
        <f t="shared" si="252"/>
        <v>94. AS A MANUFACTURED IMPURITY</v>
      </c>
      <c r="CA1056" s="3" t="str">
        <f t="shared" si="252"/>
        <v/>
      </c>
      <c r="CB1056" s="3" t="str">
        <f t="shared" si="261"/>
        <v/>
      </c>
      <c r="CC1056" s="3" t="str">
        <f t="shared" si="261"/>
        <v/>
      </c>
      <c r="CD1056" s="3" t="str">
        <f t="shared" si="261"/>
        <v/>
      </c>
      <c r="CE1056" s="3" t="str">
        <f t="shared" si="261"/>
        <v/>
      </c>
      <c r="CF1056" s="3" t="str">
        <f t="shared" si="261"/>
        <v/>
      </c>
      <c r="CG1056" s="3" t="str">
        <f t="shared" si="261"/>
        <v/>
      </c>
      <c r="CH1056" s="3" t="str">
        <f t="shared" si="261"/>
        <v/>
      </c>
      <c r="CI1056" s="3" t="str">
        <f t="shared" si="261"/>
        <v/>
      </c>
      <c r="CJ1056" s="3" t="str">
        <f t="shared" si="261"/>
        <v/>
      </c>
      <c r="CK1056" s="3" t="str">
        <f t="shared" si="248"/>
        <v/>
      </c>
      <c r="CL1056" s="3" t="str">
        <f t="shared" si="248"/>
        <v/>
      </c>
      <c r="CM1056" s="3" t="str">
        <f t="shared" si="248"/>
        <v/>
      </c>
      <c r="CN1056" s="3" t="str">
        <f t="shared" si="257"/>
        <v/>
      </c>
      <c r="CO1056" s="3" t="str">
        <f t="shared" si="257"/>
        <v/>
      </c>
      <c r="CP1056" s="3" t="str">
        <f t="shared" si="257"/>
        <v/>
      </c>
      <c r="CQ1056" s="3" t="str">
        <f t="shared" si="257"/>
        <v/>
      </c>
      <c r="CR1056" s="3" t="str">
        <f t="shared" si="257"/>
        <v/>
      </c>
      <c r="CS1056" s="3" t="str">
        <f t="shared" si="257"/>
        <v/>
      </c>
      <c r="CT1056" s="3" t="str">
        <f t="shared" si="257"/>
        <v/>
      </c>
      <c r="CU1056" s="3" t="str">
        <f t="shared" si="257"/>
        <v/>
      </c>
      <c r="CV1056" s="3" t="str">
        <f t="shared" si="257"/>
        <v>116. AS A PROCESS IMPURITY</v>
      </c>
      <c r="CW1056" s="3" t="str">
        <f t="shared" si="250"/>
        <v/>
      </c>
      <c r="CX1056" s="3" t="str">
        <f t="shared" si="250"/>
        <v/>
      </c>
      <c r="CY1056" s="3" t="str">
        <f t="shared" si="250"/>
        <v/>
      </c>
      <c r="CZ1056" s="3" t="str">
        <f t="shared" si="250"/>
        <v/>
      </c>
      <c r="DA1056" s="3" t="str">
        <f t="shared" si="250"/>
        <v/>
      </c>
      <c r="DB1056" s="3" t="str">
        <f t="shared" si="250"/>
        <v/>
      </c>
      <c r="DC1056" s="3" t="str">
        <f t="shared" si="259"/>
        <v/>
      </c>
      <c r="DD1056" s="3" t="str">
        <f t="shared" si="259"/>
        <v/>
      </c>
      <c r="DE1056" s="3" t="str">
        <f t="shared" si="259"/>
        <v/>
      </c>
      <c r="DF1056" s="3" t="str">
        <f t="shared" si="259"/>
        <v/>
      </c>
      <c r="DG1056" s="3" t="str">
        <f t="shared" si="256"/>
        <v/>
      </c>
      <c r="DH1056" s="3" t="str">
        <f t="shared" si="256"/>
        <v/>
      </c>
      <c r="DI1056" s="3" t="str">
        <f t="shared" si="256"/>
        <v/>
      </c>
      <c r="DJ1056" s="3" t="str">
        <f t="shared" si="256"/>
        <v/>
      </c>
      <c r="DK1056" s="3" t="str">
        <f t="shared" si="256"/>
        <v/>
      </c>
      <c r="DL1056" s="3" t="str">
        <f t="shared" si="256"/>
        <v/>
      </c>
      <c r="DM1056" s="3" t="str">
        <f t="shared" si="256"/>
        <v/>
      </c>
      <c r="DN1056" s="3" t="str">
        <f t="shared" si="256"/>
        <v/>
      </c>
      <c r="DO1056" s="3" t="str">
        <f t="shared" si="256"/>
        <v/>
      </c>
      <c r="DP1056" s="3" t="str">
        <f t="shared" si="256"/>
        <v/>
      </c>
      <c r="DQ1056" s="3" t="str">
        <f t="shared" si="256"/>
        <v/>
      </c>
      <c r="DR1056" s="3" t="str">
        <f t="shared" si="256"/>
        <v/>
      </c>
      <c r="DS1056" s="3" t="str">
        <f t="shared" si="260"/>
        <v/>
      </c>
      <c r="DT1056" s="3" t="str">
        <f t="shared" si="249"/>
        <v/>
      </c>
      <c r="DU1056" s="3" t="str">
        <f t="shared" si="249"/>
        <v/>
      </c>
      <c r="DV1056" s="3" t="str">
        <f t="shared" si="249"/>
        <v/>
      </c>
    </row>
    <row r="1057" spans="1:126" ht="75">
      <c r="A1057" t="s">
        <v>115</v>
      </c>
      <c r="B1057">
        <v>2018</v>
      </c>
      <c r="C1057" t="s">
        <v>114</v>
      </c>
      <c r="D1057">
        <v>106990</v>
      </c>
      <c r="E1057" s="31">
        <v>1318217329489</v>
      </c>
      <c r="F1057" t="s">
        <v>1272</v>
      </c>
      <c r="G1057">
        <v>324110</v>
      </c>
      <c r="H1057" t="s">
        <v>1273</v>
      </c>
      <c r="I1057" t="s">
        <v>1274</v>
      </c>
      <c r="J1057" t="s">
        <v>1275</v>
      </c>
      <c r="K1057" t="s">
        <v>216</v>
      </c>
      <c r="L1057">
        <v>70075</v>
      </c>
      <c r="M1057" s="3" t="str">
        <f t="shared" si="254"/>
        <v>89. PRODUCE THE CHEMICAL, 93. AS A BYPRODUCT, 94. AS A MANUFACTURED IMPURITY, 116. AS A PROCESS IMPURITY</v>
      </c>
      <c r="N1057" s="3" t="s">
        <v>1433</v>
      </c>
      <c r="O1057" s="3" t="s">
        <v>1485</v>
      </c>
      <c r="P1057">
        <v>1</v>
      </c>
      <c r="Q1057">
        <v>1030</v>
      </c>
      <c r="R1057">
        <v>1031</v>
      </c>
      <c r="S1057" s="3" t="s">
        <v>1407</v>
      </c>
      <c r="T1057" s="3" t="s">
        <v>1405</v>
      </c>
      <c r="U1057" s="3" t="s">
        <v>1405</v>
      </c>
      <c r="V1057" s="3" t="s">
        <v>1405</v>
      </c>
      <c r="W1057" s="3" t="s">
        <v>1407</v>
      </c>
      <c r="X1057" s="3" t="s">
        <v>1407</v>
      </c>
      <c r="Y1057" s="3" t="s">
        <v>1405</v>
      </c>
      <c r="Z1057" s="3" t="s">
        <v>1405</v>
      </c>
      <c r="AA1057" s="3" t="s">
        <v>1405</v>
      </c>
      <c r="AB1057" s="3" t="s">
        <v>1405</v>
      </c>
      <c r="AC1057" s="3" t="s">
        <v>1405</v>
      </c>
      <c r="AD1057" s="3" t="s">
        <v>1405</v>
      </c>
      <c r="AE1057" s="3" t="s">
        <v>1405</v>
      </c>
      <c r="AF1057" s="3" t="s">
        <v>1405</v>
      </c>
      <c r="AG1057" s="3" t="s">
        <v>1405</v>
      </c>
      <c r="AH1057" s="3" t="s">
        <v>1405</v>
      </c>
      <c r="AI1057" s="3" t="s">
        <v>1405</v>
      </c>
      <c r="AJ1057" s="3" t="s">
        <v>1405</v>
      </c>
      <c r="AK1057" s="3" t="s">
        <v>1405</v>
      </c>
      <c r="AL1057" s="3" t="s">
        <v>1405</v>
      </c>
      <c r="AM1057" s="3" t="s">
        <v>1405</v>
      </c>
      <c r="AN1057" s="3" t="s">
        <v>1405</v>
      </c>
      <c r="AO1057" s="3" t="s">
        <v>1405</v>
      </c>
      <c r="AP1057" s="3" t="s">
        <v>1405</v>
      </c>
      <c r="AQ1057" s="3" t="s">
        <v>1405</v>
      </c>
      <c r="AR1057" s="3" t="s">
        <v>1405</v>
      </c>
      <c r="AS1057" s="3" t="s">
        <v>1405</v>
      </c>
      <c r="AT1057" s="3" t="s">
        <v>1407</v>
      </c>
      <c r="AU1057" s="3" t="s">
        <v>1405</v>
      </c>
      <c r="AV1057" s="3" t="s">
        <v>1405</v>
      </c>
      <c r="AW1057" s="3" t="s">
        <v>1405</v>
      </c>
      <c r="AX1057" s="3" t="s">
        <v>1405</v>
      </c>
      <c r="AY1057" s="3" t="s">
        <v>1405</v>
      </c>
      <c r="AZ1057" s="3" t="s">
        <v>1405</v>
      </c>
      <c r="BA1057" s="3" t="s">
        <v>1405</v>
      </c>
      <c r="BB1057" s="3" t="s">
        <v>1405</v>
      </c>
      <c r="BC1057" s="3" t="s">
        <v>1405</v>
      </c>
      <c r="BD1057" s="3" t="s">
        <v>1405</v>
      </c>
      <c r="BE1057" s="3" t="s">
        <v>1405</v>
      </c>
      <c r="BF1057" s="3" t="s">
        <v>1405</v>
      </c>
      <c r="BG1057" s="3" t="s">
        <v>1405</v>
      </c>
      <c r="BH1057" s="3" t="s">
        <v>1405</v>
      </c>
      <c r="BI1057" s="3" t="s">
        <v>1405</v>
      </c>
      <c r="BJ1057" s="3" t="s">
        <v>1405</v>
      </c>
      <c r="BK1057" s="3" t="s">
        <v>1405</v>
      </c>
      <c r="BL1057" s="3" t="s">
        <v>1405</v>
      </c>
      <c r="BM1057" s="3" t="s">
        <v>1405</v>
      </c>
      <c r="BN1057" s="3" t="s">
        <v>1405</v>
      </c>
      <c r="BO1057" s="3" t="s">
        <v>1405</v>
      </c>
      <c r="BP1057" s="3" t="s">
        <v>1405</v>
      </c>
      <c r="BQ1057" s="3" t="s">
        <v>1405</v>
      </c>
      <c r="BR1057" s="3" t="s">
        <v>1405</v>
      </c>
      <c r="BS1057" s="3" t="s">
        <v>1405</v>
      </c>
      <c r="BT1057" s="3" t="s">
        <v>1405</v>
      </c>
      <c r="BU1057" s="3" t="str">
        <f t="shared" si="252"/>
        <v>89. PRODUCE THE CHEMICAL</v>
      </c>
      <c r="BV1057" s="3" t="str">
        <f t="shared" si="252"/>
        <v/>
      </c>
      <c r="BW1057" s="3" t="str">
        <f t="shared" si="252"/>
        <v/>
      </c>
      <c r="BX1057" s="3" t="str">
        <f t="shared" si="252"/>
        <v/>
      </c>
      <c r="BY1057" s="3" t="str">
        <f t="shared" si="252"/>
        <v>93. AS A BYPRODUCT</v>
      </c>
      <c r="BZ1057" s="3" t="str">
        <f t="shared" si="252"/>
        <v>94. AS A MANUFACTURED IMPURITY</v>
      </c>
      <c r="CA1057" s="3" t="str">
        <f t="shared" si="252"/>
        <v/>
      </c>
      <c r="CB1057" s="3" t="str">
        <f t="shared" si="261"/>
        <v/>
      </c>
      <c r="CC1057" s="3" t="str">
        <f t="shared" si="261"/>
        <v/>
      </c>
      <c r="CD1057" s="3" t="str">
        <f t="shared" si="261"/>
        <v/>
      </c>
      <c r="CE1057" s="3" t="str">
        <f t="shared" si="261"/>
        <v/>
      </c>
      <c r="CF1057" s="3" t="str">
        <f t="shared" si="261"/>
        <v/>
      </c>
      <c r="CG1057" s="3" t="str">
        <f t="shared" si="261"/>
        <v/>
      </c>
      <c r="CH1057" s="3" t="str">
        <f t="shared" si="261"/>
        <v/>
      </c>
      <c r="CI1057" s="3" t="str">
        <f t="shared" si="261"/>
        <v/>
      </c>
      <c r="CJ1057" s="3" t="str">
        <f t="shared" si="261"/>
        <v/>
      </c>
      <c r="CK1057" s="3" t="str">
        <f t="shared" si="248"/>
        <v/>
      </c>
      <c r="CL1057" s="3" t="str">
        <f t="shared" si="248"/>
        <v/>
      </c>
      <c r="CM1057" s="3" t="str">
        <f t="shared" si="248"/>
        <v/>
      </c>
      <c r="CN1057" s="3" t="str">
        <f t="shared" si="257"/>
        <v/>
      </c>
      <c r="CO1057" s="3" t="str">
        <f t="shared" si="257"/>
        <v/>
      </c>
      <c r="CP1057" s="3" t="str">
        <f t="shared" si="257"/>
        <v/>
      </c>
      <c r="CQ1057" s="3" t="str">
        <f t="shared" si="257"/>
        <v/>
      </c>
      <c r="CR1057" s="3" t="str">
        <f t="shared" si="257"/>
        <v/>
      </c>
      <c r="CS1057" s="3" t="str">
        <f t="shared" si="257"/>
        <v/>
      </c>
      <c r="CT1057" s="3" t="str">
        <f t="shared" si="257"/>
        <v/>
      </c>
      <c r="CU1057" s="3" t="str">
        <f t="shared" si="257"/>
        <v/>
      </c>
      <c r="CV1057" s="3" t="str">
        <f t="shared" si="257"/>
        <v>116. AS A PROCESS IMPURITY</v>
      </c>
      <c r="CW1057" s="3" t="str">
        <f t="shared" si="250"/>
        <v/>
      </c>
      <c r="CX1057" s="3" t="str">
        <f t="shared" si="250"/>
        <v/>
      </c>
      <c r="CY1057" s="3" t="str">
        <f t="shared" si="250"/>
        <v/>
      </c>
      <c r="CZ1057" s="3" t="str">
        <f t="shared" si="250"/>
        <v/>
      </c>
      <c r="DA1057" s="3" t="str">
        <f t="shared" si="250"/>
        <v/>
      </c>
      <c r="DB1057" s="3" t="str">
        <f t="shared" si="250"/>
        <v/>
      </c>
      <c r="DC1057" s="3" t="str">
        <f t="shared" si="259"/>
        <v/>
      </c>
      <c r="DD1057" s="3" t="str">
        <f t="shared" si="259"/>
        <v/>
      </c>
      <c r="DE1057" s="3" t="str">
        <f t="shared" si="259"/>
        <v/>
      </c>
      <c r="DF1057" s="3" t="str">
        <f t="shared" si="259"/>
        <v/>
      </c>
      <c r="DG1057" s="3" t="str">
        <f t="shared" si="256"/>
        <v/>
      </c>
      <c r="DH1057" s="3" t="str">
        <f t="shared" si="256"/>
        <v/>
      </c>
      <c r="DI1057" s="3" t="str">
        <f t="shared" si="256"/>
        <v/>
      </c>
      <c r="DJ1057" s="3" t="str">
        <f t="shared" si="256"/>
        <v/>
      </c>
      <c r="DK1057" s="3" t="str">
        <f t="shared" si="256"/>
        <v/>
      </c>
      <c r="DL1057" s="3" t="str">
        <f t="shared" si="256"/>
        <v/>
      </c>
      <c r="DM1057" s="3" t="str">
        <f t="shared" si="256"/>
        <v/>
      </c>
      <c r="DN1057" s="3" t="str">
        <f t="shared" si="256"/>
        <v/>
      </c>
      <c r="DO1057" s="3" t="str">
        <f t="shared" si="256"/>
        <v/>
      </c>
      <c r="DP1057" s="3" t="str">
        <f t="shared" si="256"/>
        <v/>
      </c>
      <c r="DQ1057" s="3" t="str">
        <f t="shared" si="256"/>
        <v/>
      </c>
      <c r="DR1057" s="3" t="str">
        <f t="shared" si="256"/>
        <v/>
      </c>
      <c r="DS1057" s="3" t="str">
        <f t="shared" si="260"/>
        <v/>
      </c>
      <c r="DT1057" s="3" t="str">
        <f t="shared" si="249"/>
        <v/>
      </c>
      <c r="DU1057" s="3" t="str">
        <f t="shared" si="249"/>
        <v/>
      </c>
      <c r="DV1057" s="3" t="str">
        <f t="shared" si="249"/>
        <v/>
      </c>
    </row>
    <row r="1058" spans="1:126" ht="75">
      <c r="A1058" t="s">
        <v>115</v>
      </c>
      <c r="B1058">
        <v>2019</v>
      </c>
      <c r="C1058" t="s">
        <v>114</v>
      </c>
      <c r="D1058">
        <v>106990</v>
      </c>
      <c r="E1058" s="31">
        <v>1319218007589</v>
      </c>
      <c r="F1058" t="s">
        <v>1272</v>
      </c>
      <c r="G1058">
        <v>324110</v>
      </c>
      <c r="H1058" t="s">
        <v>1273</v>
      </c>
      <c r="I1058" t="s">
        <v>1274</v>
      </c>
      <c r="J1058" t="s">
        <v>1275</v>
      </c>
      <c r="K1058" t="s">
        <v>216</v>
      </c>
      <c r="L1058">
        <v>70075</v>
      </c>
      <c r="M1058" s="3" t="str">
        <f t="shared" si="254"/>
        <v>89. PRODUCE THE CHEMICAL, 93. AS A BYPRODUCT, 94. AS A MANUFACTURED IMPURITY, 116. AS A PROCESS IMPURITY</v>
      </c>
      <c r="N1058" s="3" t="s">
        <v>1433</v>
      </c>
      <c r="O1058" s="3" t="s">
        <v>1485</v>
      </c>
      <c r="P1058">
        <v>1</v>
      </c>
      <c r="Q1058">
        <v>410</v>
      </c>
      <c r="R1058">
        <v>411</v>
      </c>
      <c r="S1058" s="3" t="s">
        <v>1407</v>
      </c>
      <c r="T1058" s="3" t="s">
        <v>1405</v>
      </c>
      <c r="U1058" s="3" t="s">
        <v>1405</v>
      </c>
      <c r="V1058" s="3" t="s">
        <v>1405</v>
      </c>
      <c r="W1058" s="3" t="s">
        <v>1407</v>
      </c>
      <c r="X1058" s="3" t="s">
        <v>1407</v>
      </c>
      <c r="Y1058" s="3" t="s">
        <v>1405</v>
      </c>
      <c r="Z1058" s="3" t="s">
        <v>1405</v>
      </c>
      <c r="AA1058" s="3" t="s">
        <v>1405</v>
      </c>
      <c r="AB1058" s="3" t="s">
        <v>1405</v>
      </c>
      <c r="AC1058" s="3" t="s">
        <v>1405</v>
      </c>
      <c r="AD1058" s="3" t="s">
        <v>1405</v>
      </c>
      <c r="AE1058" s="3" t="s">
        <v>1405</v>
      </c>
      <c r="AF1058" s="3" t="s">
        <v>1405</v>
      </c>
      <c r="AG1058" s="3" t="s">
        <v>1405</v>
      </c>
      <c r="AH1058" s="3" t="s">
        <v>1405</v>
      </c>
      <c r="AI1058" s="3" t="s">
        <v>1405</v>
      </c>
      <c r="AJ1058" s="3" t="s">
        <v>1405</v>
      </c>
      <c r="AK1058" s="3" t="s">
        <v>1405</v>
      </c>
      <c r="AL1058" s="3" t="s">
        <v>1405</v>
      </c>
      <c r="AM1058" s="3" t="s">
        <v>1405</v>
      </c>
      <c r="AN1058" s="3" t="s">
        <v>1405</v>
      </c>
      <c r="AO1058" s="3" t="s">
        <v>1405</v>
      </c>
      <c r="AP1058" s="3" t="s">
        <v>1405</v>
      </c>
      <c r="AQ1058" s="3" t="s">
        <v>1405</v>
      </c>
      <c r="AR1058" s="3" t="s">
        <v>1405</v>
      </c>
      <c r="AS1058" s="3" t="s">
        <v>1405</v>
      </c>
      <c r="AT1058" s="3" t="s">
        <v>1407</v>
      </c>
      <c r="AU1058" s="3" t="s">
        <v>1405</v>
      </c>
      <c r="AV1058" s="3" t="s">
        <v>1405</v>
      </c>
      <c r="AW1058" s="3" t="s">
        <v>1405</v>
      </c>
      <c r="AX1058" s="3" t="s">
        <v>1405</v>
      </c>
      <c r="AY1058" s="3" t="s">
        <v>1405</v>
      </c>
      <c r="AZ1058" s="3" t="s">
        <v>1405</v>
      </c>
      <c r="BA1058" s="3" t="s">
        <v>1405</v>
      </c>
      <c r="BB1058" s="3" t="s">
        <v>1405</v>
      </c>
      <c r="BC1058" s="3" t="s">
        <v>1405</v>
      </c>
      <c r="BD1058" s="3" t="s">
        <v>1405</v>
      </c>
      <c r="BE1058" s="3" t="s">
        <v>1405</v>
      </c>
      <c r="BF1058" s="3" t="s">
        <v>1405</v>
      </c>
      <c r="BG1058" s="3" t="s">
        <v>1405</v>
      </c>
      <c r="BH1058" s="3" t="s">
        <v>1405</v>
      </c>
      <c r="BI1058" s="3" t="s">
        <v>1405</v>
      </c>
      <c r="BJ1058" s="3" t="s">
        <v>1405</v>
      </c>
      <c r="BK1058" s="3" t="s">
        <v>1405</v>
      </c>
      <c r="BL1058" s="3" t="s">
        <v>1405</v>
      </c>
      <c r="BM1058" s="3" t="s">
        <v>1405</v>
      </c>
      <c r="BN1058" s="3" t="s">
        <v>1405</v>
      </c>
      <c r="BO1058" s="3" t="s">
        <v>1405</v>
      </c>
      <c r="BP1058" s="3" t="s">
        <v>1405</v>
      </c>
      <c r="BQ1058" s="3" t="s">
        <v>1405</v>
      </c>
      <c r="BR1058" s="3" t="s">
        <v>1405</v>
      </c>
      <c r="BS1058" s="3" t="s">
        <v>1405</v>
      </c>
      <c r="BT1058" s="3" t="s">
        <v>1405</v>
      </c>
      <c r="BU1058" s="3" t="str">
        <f t="shared" si="252"/>
        <v>89. PRODUCE THE CHEMICAL</v>
      </c>
      <c r="BV1058" s="3" t="str">
        <f t="shared" si="252"/>
        <v/>
      </c>
      <c r="BW1058" s="3" t="str">
        <f t="shared" si="252"/>
        <v/>
      </c>
      <c r="BX1058" s="3" t="str">
        <f t="shared" si="252"/>
        <v/>
      </c>
      <c r="BY1058" s="3" t="str">
        <f t="shared" si="252"/>
        <v>93. AS A BYPRODUCT</v>
      </c>
      <c r="BZ1058" s="3" t="str">
        <f t="shared" si="252"/>
        <v>94. AS A MANUFACTURED IMPURITY</v>
      </c>
      <c r="CA1058" s="3" t="str">
        <f t="shared" si="252"/>
        <v/>
      </c>
      <c r="CB1058" s="3" t="str">
        <f t="shared" si="261"/>
        <v/>
      </c>
      <c r="CC1058" s="3" t="str">
        <f t="shared" si="261"/>
        <v/>
      </c>
      <c r="CD1058" s="3" t="str">
        <f t="shared" si="261"/>
        <v/>
      </c>
      <c r="CE1058" s="3" t="str">
        <f t="shared" si="261"/>
        <v/>
      </c>
      <c r="CF1058" s="3" t="str">
        <f t="shared" si="261"/>
        <v/>
      </c>
      <c r="CG1058" s="3" t="str">
        <f t="shared" si="261"/>
        <v/>
      </c>
      <c r="CH1058" s="3" t="str">
        <f t="shared" si="261"/>
        <v/>
      </c>
      <c r="CI1058" s="3" t="str">
        <f t="shared" si="261"/>
        <v/>
      </c>
      <c r="CJ1058" s="3" t="str">
        <f t="shared" si="261"/>
        <v/>
      </c>
      <c r="CK1058" s="3" t="str">
        <f t="shared" si="248"/>
        <v/>
      </c>
      <c r="CL1058" s="3" t="str">
        <f t="shared" si="248"/>
        <v/>
      </c>
      <c r="CM1058" s="3" t="str">
        <f t="shared" si="248"/>
        <v/>
      </c>
      <c r="CN1058" s="3" t="str">
        <f t="shared" si="257"/>
        <v/>
      </c>
      <c r="CO1058" s="3" t="str">
        <f t="shared" si="257"/>
        <v/>
      </c>
      <c r="CP1058" s="3" t="str">
        <f t="shared" si="257"/>
        <v/>
      </c>
      <c r="CQ1058" s="3" t="str">
        <f t="shared" si="257"/>
        <v/>
      </c>
      <c r="CR1058" s="3" t="str">
        <f t="shared" si="257"/>
        <v/>
      </c>
      <c r="CS1058" s="3" t="str">
        <f t="shared" si="257"/>
        <v/>
      </c>
      <c r="CT1058" s="3" t="str">
        <f t="shared" si="257"/>
        <v/>
      </c>
      <c r="CU1058" s="3" t="str">
        <f t="shared" si="257"/>
        <v/>
      </c>
      <c r="CV1058" s="3" t="str">
        <f t="shared" si="257"/>
        <v>116. AS A PROCESS IMPURITY</v>
      </c>
      <c r="CW1058" s="3" t="str">
        <f t="shared" si="250"/>
        <v/>
      </c>
      <c r="CX1058" s="3" t="str">
        <f t="shared" si="250"/>
        <v/>
      </c>
      <c r="CY1058" s="3" t="str">
        <f t="shared" si="250"/>
        <v/>
      </c>
      <c r="CZ1058" s="3" t="str">
        <f t="shared" si="250"/>
        <v/>
      </c>
      <c r="DA1058" s="3" t="str">
        <f t="shared" si="250"/>
        <v/>
      </c>
      <c r="DB1058" s="3" t="str">
        <f t="shared" si="250"/>
        <v/>
      </c>
      <c r="DC1058" s="3" t="str">
        <f t="shared" si="259"/>
        <v/>
      </c>
      <c r="DD1058" s="3" t="str">
        <f t="shared" si="259"/>
        <v/>
      </c>
      <c r="DE1058" s="3" t="str">
        <f t="shared" si="259"/>
        <v/>
      </c>
      <c r="DF1058" s="3" t="str">
        <f t="shared" si="259"/>
        <v/>
      </c>
      <c r="DG1058" s="3" t="str">
        <f t="shared" si="256"/>
        <v/>
      </c>
      <c r="DH1058" s="3" t="str">
        <f t="shared" si="256"/>
        <v/>
      </c>
      <c r="DI1058" s="3" t="str">
        <f t="shared" si="256"/>
        <v/>
      </c>
      <c r="DJ1058" s="3" t="str">
        <f t="shared" si="256"/>
        <v/>
      </c>
      <c r="DK1058" s="3" t="str">
        <f t="shared" si="256"/>
        <v/>
      </c>
      <c r="DL1058" s="3" t="str">
        <f t="shared" si="256"/>
        <v/>
      </c>
      <c r="DM1058" s="3" t="str">
        <f t="shared" si="256"/>
        <v/>
      </c>
      <c r="DN1058" s="3" t="str">
        <f t="shared" si="256"/>
        <v/>
      </c>
      <c r="DO1058" s="3" t="str">
        <f t="shared" si="256"/>
        <v/>
      </c>
      <c r="DP1058" s="3" t="str">
        <f t="shared" si="256"/>
        <v/>
      </c>
      <c r="DQ1058" s="3" t="str">
        <f t="shared" si="256"/>
        <v/>
      </c>
      <c r="DR1058" s="3" t="str">
        <f t="shared" si="256"/>
        <v/>
      </c>
      <c r="DS1058" s="3" t="str">
        <f t="shared" si="260"/>
        <v/>
      </c>
      <c r="DT1058" s="3" t="str">
        <f t="shared" si="249"/>
        <v/>
      </c>
      <c r="DU1058" s="3" t="str">
        <f t="shared" si="249"/>
        <v/>
      </c>
      <c r="DV1058" s="3" t="str">
        <f t="shared" si="249"/>
        <v/>
      </c>
    </row>
    <row r="1059" spans="1:126" ht="75">
      <c r="A1059" t="s">
        <v>115</v>
      </c>
      <c r="B1059">
        <v>2020</v>
      </c>
      <c r="C1059" t="s">
        <v>114</v>
      </c>
      <c r="D1059">
        <v>106990</v>
      </c>
      <c r="E1059" s="31">
        <v>1320219112911</v>
      </c>
      <c r="F1059" t="s">
        <v>1272</v>
      </c>
      <c r="G1059">
        <v>324110</v>
      </c>
      <c r="H1059" t="s">
        <v>1273</v>
      </c>
      <c r="I1059" t="s">
        <v>1274</v>
      </c>
      <c r="J1059" t="s">
        <v>1275</v>
      </c>
      <c r="K1059" t="s">
        <v>216</v>
      </c>
      <c r="L1059">
        <v>70075</v>
      </c>
      <c r="M1059" s="3" t="str">
        <f t="shared" si="254"/>
        <v>89. PRODUCE THE CHEMICAL, 94. AS A MANUFACTURED IMPURITY</v>
      </c>
      <c r="N1059" s="3" t="s">
        <v>1433</v>
      </c>
      <c r="O1059" s="3" t="s">
        <v>1485</v>
      </c>
      <c r="P1059">
        <v>10</v>
      </c>
      <c r="Q1059">
        <v>1482</v>
      </c>
      <c r="R1059">
        <v>1492</v>
      </c>
      <c r="S1059" s="3" t="s">
        <v>1407</v>
      </c>
      <c r="T1059" s="3" t="s">
        <v>1405</v>
      </c>
      <c r="U1059" s="3" t="s">
        <v>1405</v>
      </c>
      <c r="V1059" s="3" t="s">
        <v>1405</v>
      </c>
      <c r="W1059" s="3" t="s">
        <v>1405</v>
      </c>
      <c r="X1059" s="3" t="s">
        <v>1407</v>
      </c>
      <c r="Y1059" s="3" t="s">
        <v>1405</v>
      </c>
      <c r="Z1059" s="3" t="s">
        <v>1405</v>
      </c>
      <c r="AA1059" s="3" t="s">
        <v>1405</v>
      </c>
      <c r="AB1059" s="3" t="s">
        <v>1405</v>
      </c>
      <c r="AC1059" s="3" t="s">
        <v>1405</v>
      </c>
      <c r="AD1059" s="3" t="s">
        <v>1405</v>
      </c>
      <c r="AE1059" s="3" t="s">
        <v>1405</v>
      </c>
      <c r="AF1059" s="3" t="s">
        <v>1405</v>
      </c>
      <c r="AG1059" s="3" t="s">
        <v>1405</v>
      </c>
      <c r="AH1059" s="3" t="s">
        <v>1405</v>
      </c>
      <c r="AI1059" s="3" t="s">
        <v>1405</v>
      </c>
      <c r="AJ1059" s="3" t="s">
        <v>1405</v>
      </c>
      <c r="AK1059" s="3" t="s">
        <v>1405</v>
      </c>
      <c r="AL1059" s="3" t="s">
        <v>1405</v>
      </c>
      <c r="AM1059" s="3" t="s">
        <v>1405</v>
      </c>
      <c r="AN1059" s="3" t="s">
        <v>1405</v>
      </c>
      <c r="AO1059" s="3" t="s">
        <v>1405</v>
      </c>
      <c r="AP1059" s="3" t="s">
        <v>1405</v>
      </c>
      <c r="AQ1059" s="3" t="s">
        <v>1405</v>
      </c>
      <c r="AR1059" s="3" t="s">
        <v>1405</v>
      </c>
      <c r="AS1059" s="3" t="s">
        <v>1405</v>
      </c>
      <c r="AT1059" s="3" t="s">
        <v>1405</v>
      </c>
      <c r="AU1059" s="3" t="s">
        <v>1405</v>
      </c>
      <c r="AV1059" s="3" t="s">
        <v>1405</v>
      </c>
      <c r="AW1059" s="3" t="s">
        <v>1405</v>
      </c>
      <c r="AX1059" s="3" t="s">
        <v>1405</v>
      </c>
      <c r="AY1059" s="3" t="s">
        <v>1405</v>
      </c>
      <c r="AZ1059" s="3" t="s">
        <v>1405</v>
      </c>
      <c r="BA1059" s="3" t="s">
        <v>1405</v>
      </c>
      <c r="BB1059" s="3" t="s">
        <v>1405</v>
      </c>
      <c r="BC1059" s="3" t="s">
        <v>1405</v>
      </c>
      <c r="BD1059" s="3" t="s">
        <v>1405</v>
      </c>
      <c r="BE1059" s="3" t="s">
        <v>1405</v>
      </c>
      <c r="BF1059" s="3" t="s">
        <v>1405</v>
      </c>
      <c r="BG1059" s="3" t="s">
        <v>1405</v>
      </c>
      <c r="BH1059" s="3" t="s">
        <v>1405</v>
      </c>
      <c r="BI1059" s="3" t="s">
        <v>1405</v>
      </c>
      <c r="BJ1059" s="3" t="s">
        <v>1405</v>
      </c>
      <c r="BK1059" s="3" t="s">
        <v>1405</v>
      </c>
      <c r="BL1059" s="3" t="s">
        <v>1405</v>
      </c>
      <c r="BM1059" s="3" t="s">
        <v>1405</v>
      </c>
      <c r="BN1059" s="3" t="s">
        <v>1405</v>
      </c>
      <c r="BO1059" s="3" t="s">
        <v>1405</v>
      </c>
      <c r="BP1059" s="3" t="s">
        <v>1405</v>
      </c>
      <c r="BQ1059" s="3" t="s">
        <v>1405</v>
      </c>
      <c r="BR1059" s="3" t="s">
        <v>1405</v>
      </c>
      <c r="BS1059" s="3" t="s">
        <v>1405</v>
      </c>
      <c r="BT1059" s="3" t="s">
        <v>1405</v>
      </c>
      <c r="BU1059" s="3" t="str">
        <f t="shared" si="252"/>
        <v>89. PRODUCE THE CHEMICAL</v>
      </c>
      <c r="BV1059" s="3" t="str">
        <f t="shared" si="252"/>
        <v/>
      </c>
      <c r="BW1059" s="3" t="str">
        <f t="shared" si="252"/>
        <v/>
      </c>
      <c r="BX1059" s="3" t="str">
        <f t="shared" si="252"/>
        <v/>
      </c>
      <c r="BY1059" s="3" t="str">
        <f t="shared" si="252"/>
        <v/>
      </c>
      <c r="BZ1059" s="3" t="str">
        <f t="shared" si="252"/>
        <v>94. AS A MANUFACTURED IMPURITY</v>
      </c>
      <c r="CA1059" s="3" t="str">
        <f t="shared" si="252"/>
        <v/>
      </c>
      <c r="CB1059" s="3" t="str">
        <f t="shared" si="261"/>
        <v/>
      </c>
      <c r="CC1059" s="3" t="str">
        <f t="shared" si="261"/>
        <v/>
      </c>
      <c r="CD1059" s="3" t="str">
        <f t="shared" si="261"/>
        <v/>
      </c>
      <c r="CE1059" s="3" t="str">
        <f t="shared" si="261"/>
        <v/>
      </c>
      <c r="CF1059" s="3" t="str">
        <f t="shared" si="261"/>
        <v/>
      </c>
      <c r="CG1059" s="3" t="str">
        <f t="shared" si="261"/>
        <v/>
      </c>
      <c r="CH1059" s="3" t="str">
        <f t="shared" si="261"/>
        <v/>
      </c>
      <c r="CI1059" s="3" t="str">
        <f t="shared" si="261"/>
        <v/>
      </c>
      <c r="CJ1059" s="3" t="str">
        <f t="shared" si="261"/>
        <v/>
      </c>
      <c r="CK1059" s="3" t="str">
        <f t="shared" si="248"/>
        <v/>
      </c>
      <c r="CL1059" s="3" t="str">
        <f t="shared" si="248"/>
        <v/>
      </c>
      <c r="CM1059" s="3" t="str">
        <f t="shared" si="248"/>
        <v/>
      </c>
      <c r="CN1059" s="3" t="str">
        <f t="shared" si="257"/>
        <v/>
      </c>
      <c r="CO1059" s="3" t="str">
        <f t="shared" si="257"/>
        <v/>
      </c>
      <c r="CP1059" s="3" t="str">
        <f t="shared" si="257"/>
        <v/>
      </c>
      <c r="CQ1059" s="3" t="str">
        <f t="shared" si="257"/>
        <v/>
      </c>
      <c r="CR1059" s="3" t="str">
        <f t="shared" si="257"/>
        <v/>
      </c>
      <c r="CS1059" s="3" t="str">
        <f t="shared" si="257"/>
        <v/>
      </c>
      <c r="CT1059" s="3" t="str">
        <f t="shared" si="257"/>
        <v/>
      </c>
      <c r="CU1059" s="3" t="str">
        <f t="shared" si="257"/>
        <v/>
      </c>
      <c r="CV1059" s="3" t="str">
        <f t="shared" si="257"/>
        <v/>
      </c>
      <c r="CW1059" s="3" t="str">
        <f t="shared" si="250"/>
        <v/>
      </c>
      <c r="CX1059" s="3" t="str">
        <f t="shared" si="250"/>
        <v/>
      </c>
      <c r="CY1059" s="3" t="str">
        <f t="shared" si="250"/>
        <v/>
      </c>
      <c r="CZ1059" s="3" t="str">
        <f t="shared" si="250"/>
        <v/>
      </c>
      <c r="DA1059" s="3" t="str">
        <f t="shared" si="250"/>
        <v/>
      </c>
      <c r="DB1059" s="3" t="str">
        <f t="shared" si="250"/>
        <v/>
      </c>
      <c r="DC1059" s="3" t="str">
        <f t="shared" si="259"/>
        <v/>
      </c>
      <c r="DD1059" s="3" t="str">
        <f t="shared" si="259"/>
        <v/>
      </c>
      <c r="DE1059" s="3" t="str">
        <f t="shared" si="259"/>
        <v/>
      </c>
      <c r="DF1059" s="3" t="str">
        <f t="shared" si="259"/>
        <v/>
      </c>
      <c r="DG1059" s="3" t="str">
        <f t="shared" si="256"/>
        <v/>
      </c>
      <c r="DH1059" s="3" t="str">
        <f t="shared" si="256"/>
        <v/>
      </c>
      <c r="DI1059" s="3" t="str">
        <f t="shared" si="256"/>
        <v/>
      </c>
      <c r="DJ1059" s="3" t="str">
        <f t="shared" si="256"/>
        <v/>
      </c>
      <c r="DK1059" s="3" t="str">
        <f t="shared" si="256"/>
        <v/>
      </c>
      <c r="DL1059" s="3" t="str">
        <f t="shared" si="256"/>
        <v/>
      </c>
      <c r="DM1059" s="3" t="str">
        <f t="shared" si="256"/>
        <v/>
      </c>
      <c r="DN1059" s="3" t="str">
        <f t="shared" si="256"/>
        <v/>
      </c>
      <c r="DO1059" s="3" t="str">
        <f t="shared" si="256"/>
        <v/>
      </c>
      <c r="DP1059" s="3" t="str">
        <f t="shared" si="256"/>
        <v/>
      </c>
      <c r="DQ1059" s="3" t="str">
        <f t="shared" si="256"/>
        <v/>
      </c>
      <c r="DR1059" s="3" t="str">
        <f t="shared" si="256"/>
        <v/>
      </c>
      <c r="DS1059" s="3" t="str">
        <f t="shared" si="260"/>
        <v/>
      </c>
      <c r="DT1059" s="3" t="str">
        <f t="shared" si="249"/>
        <v/>
      </c>
      <c r="DU1059" s="3" t="str">
        <f t="shared" si="249"/>
        <v/>
      </c>
      <c r="DV1059" s="3" t="str">
        <f t="shared" si="249"/>
        <v/>
      </c>
    </row>
    <row r="1060" spans="1:126" ht="75">
      <c r="A1060" t="s">
        <v>115</v>
      </c>
      <c r="B1060">
        <v>2021</v>
      </c>
      <c r="C1060" t="s">
        <v>114</v>
      </c>
      <c r="D1060">
        <v>106990</v>
      </c>
      <c r="E1060" s="31">
        <v>1321220243467</v>
      </c>
      <c r="F1060" t="s">
        <v>1272</v>
      </c>
      <c r="G1060">
        <v>324110</v>
      </c>
      <c r="H1060" t="s">
        <v>1273</v>
      </c>
      <c r="I1060" t="s">
        <v>1274</v>
      </c>
      <c r="J1060" t="s">
        <v>1275</v>
      </c>
      <c r="K1060" t="s">
        <v>216</v>
      </c>
      <c r="L1060">
        <v>70075</v>
      </c>
      <c r="M1060" s="3" t="str">
        <f t="shared" si="254"/>
        <v>89. PRODUCE THE CHEMICAL, 93. AS A BYPRODUCT, 94. AS A MANUFACTURED IMPURITY, 116. AS A PROCESS IMPURITY</v>
      </c>
      <c r="N1060" s="3" t="s">
        <v>1433</v>
      </c>
      <c r="O1060" s="3" t="s">
        <v>1485</v>
      </c>
      <c r="P1060">
        <v>10</v>
      </c>
      <c r="Q1060">
        <v>131</v>
      </c>
      <c r="R1060">
        <v>141</v>
      </c>
      <c r="S1060" s="3" t="s">
        <v>1407</v>
      </c>
      <c r="T1060" s="3" t="s">
        <v>1405</v>
      </c>
      <c r="U1060" s="3" t="s">
        <v>1405</v>
      </c>
      <c r="V1060" s="3" t="s">
        <v>1405</v>
      </c>
      <c r="W1060" s="3" t="s">
        <v>1407</v>
      </c>
      <c r="X1060" s="3" t="s">
        <v>1407</v>
      </c>
      <c r="Y1060" s="3" t="s">
        <v>1405</v>
      </c>
      <c r="Z1060" s="3" t="s">
        <v>1405</v>
      </c>
      <c r="AA1060" s="3" t="s">
        <v>1405</v>
      </c>
      <c r="AB1060" s="3" t="s">
        <v>1405</v>
      </c>
      <c r="AC1060" s="3" t="s">
        <v>1405</v>
      </c>
      <c r="AD1060" s="3" t="s">
        <v>1405</v>
      </c>
      <c r="AE1060" s="3" t="s">
        <v>1405</v>
      </c>
      <c r="AF1060" s="3" t="s">
        <v>1405</v>
      </c>
      <c r="AG1060" s="3" t="s">
        <v>1405</v>
      </c>
      <c r="AH1060" s="3" t="s">
        <v>1405</v>
      </c>
      <c r="AI1060" s="3" t="s">
        <v>1405</v>
      </c>
      <c r="AJ1060" s="3" t="s">
        <v>1405</v>
      </c>
      <c r="AK1060" s="3" t="s">
        <v>1405</v>
      </c>
      <c r="AL1060" s="3" t="s">
        <v>1405</v>
      </c>
      <c r="AM1060" s="3" t="s">
        <v>1405</v>
      </c>
      <c r="AN1060" s="3" t="s">
        <v>1405</v>
      </c>
      <c r="AO1060" s="3" t="s">
        <v>1405</v>
      </c>
      <c r="AP1060" s="3" t="s">
        <v>1405</v>
      </c>
      <c r="AQ1060" s="3" t="s">
        <v>1405</v>
      </c>
      <c r="AR1060" s="3" t="s">
        <v>1405</v>
      </c>
      <c r="AS1060" s="3" t="s">
        <v>1405</v>
      </c>
      <c r="AT1060" s="3" t="s">
        <v>1407</v>
      </c>
      <c r="AU1060" s="3" t="s">
        <v>1405</v>
      </c>
      <c r="AV1060" s="3" t="s">
        <v>1405</v>
      </c>
      <c r="AW1060" s="3" t="s">
        <v>1405</v>
      </c>
      <c r="AX1060" s="3" t="s">
        <v>1405</v>
      </c>
      <c r="AY1060" s="3" t="s">
        <v>1405</v>
      </c>
      <c r="AZ1060" s="3" t="s">
        <v>1405</v>
      </c>
      <c r="BA1060" s="3" t="s">
        <v>1405</v>
      </c>
      <c r="BB1060" s="3" t="s">
        <v>1405</v>
      </c>
      <c r="BC1060" s="3" t="s">
        <v>1405</v>
      </c>
      <c r="BD1060" s="3" t="s">
        <v>1405</v>
      </c>
      <c r="BE1060" s="3" t="s">
        <v>1405</v>
      </c>
      <c r="BF1060" s="3" t="s">
        <v>1405</v>
      </c>
      <c r="BG1060" s="3" t="s">
        <v>1405</v>
      </c>
      <c r="BH1060" s="3" t="s">
        <v>1405</v>
      </c>
      <c r="BI1060" s="3" t="s">
        <v>1405</v>
      </c>
      <c r="BJ1060" s="3" t="s">
        <v>1405</v>
      </c>
      <c r="BK1060" s="3" t="s">
        <v>1405</v>
      </c>
      <c r="BL1060" s="3" t="s">
        <v>1405</v>
      </c>
      <c r="BM1060" s="3" t="s">
        <v>1405</v>
      </c>
      <c r="BN1060" s="3" t="s">
        <v>1405</v>
      </c>
      <c r="BO1060" s="3" t="s">
        <v>1405</v>
      </c>
      <c r="BP1060" s="3" t="s">
        <v>1405</v>
      </c>
      <c r="BQ1060" s="3" t="s">
        <v>1405</v>
      </c>
      <c r="BR1060" s="3" t="s">
        <v>1405</v>
      </c>
      <c r="BS1060" s="3" t="s">
        <v>1405</v>
      </c>
      <c r="BT1060" s="3" t="s">
        <v>1405</v>
      </c>
      <c r="BU1060" s="3" t="str">
        <f t="shared" si="252"/>
        <v>89. PRODUCE THE CHEMICAL</v>
      </c>
      <c r="BV1060" s="3" t="str">
        <f t="shared" si="252"/>
        <v/>
      </c>
      <c r="BW1060" s="3" t="str">
        <f t="shared" si="252"/>
        <v/>
      </c>
      <c r="BX1060" s="3" t="str">
        <f t="shared" si="252"/>
        <v/>
      </c>
      <c r="BY1060" s="3" t="str">
        <f t="shared" si="252"/>
        <v>93. AS A BYPRODUCT</v>
      </c>
      <c r="BZ1060" s="3" t="str">
        <f t="shared" si="252"/>
        <v>94. AS A MANUFACTURED IMPURITY</v>
      </c>
      <c r="CA1060" s="3" t="str">
        <f t="shared" si="252"/>
        <v/>
      </c>
      <c r="CB1060" s="3" t="str">
        <f t="shared" si="261"/>
        <v/>
      </c>
      <c r="CC1060" s="3" t="str">
        <f t="shared" si="261"/>
        <v/>
      </c>
      <c r="CD1060" s="3" t="str">
        <f t="shared" si="261"/>
        <v/>
      </c>
      <c r="CE1060" s="3" t="str">
        <f t="shared" si="261"/>
        <v/>
      </c>
      <c r="CF1060" s="3" t="str">
        <f t="shared" si="261"/>
        <v/>
      </c>
      <c r="CG1060" s="3" t="str">
        <f t="shared" si="261"/>
        <v/>
      </c>
      <c r="CH1060" s="3" t="str">
        <f t="shared" si="261"/>
        <v/>
      </c>
      <c r="CI1060" s="3" t="str">
        <f t="shared" si="261"/>
        <v/>
      </c>
      <c r="CJ1060" s="3" t="str">
        <f t="shared" si="261"/>
        <v/>
      </c>
      <c r="CK1060" s="3" t="str">
        <f t="shared" si="248"/>
        <v/>
      </c>
      <c r="CL1060" s="3" t="str">
        <f t="shared" si="248"/>
        <v/>
      </c>
      <c r="CM1060" s="3" t="str">
        <f t="shared" si="248"/>
        <v/>
      </c>
      <c r="CN1060" s="3" t="str">
        <f t="shared" si="257"/>
        <v/>
      </c>
      <c r="CO1060" s="3" t="str">
        <f t="shared" si="257"/>
        <v/>
      </c>
      <c r="CP1060" s="3" t="str">
        <f t="shared" si="257"/>
        <v/>
      </c>
      <c r="CQ1060" s="3" t="str">
        <f t="shared" si="257"/>
        <v/>
      </c>
      <c r="CR1060" s="3" t="str">
        <f t="shared" si="257"/>
        <v/>
      </c>
      <c r="CS1060" s="3" t="str">
        <f t="shared" si="257"/>
        <v/>
      </c>
      <c r="CT1060" s="3" t="str">
        <f t="shared" si="257"/>
        <v/>
      </c>
      <c r="CU1060" s="3" t="str">
        <f t="shared" si="257"/>
        <v/>
      </c>
      <c r="CV1060" s="3" t="str">
        <f t="shared" si="257"/>
        <v>116. AS A PROCESS IMPURITY</v>
      </c>
      <c r="CW1060" s="3" t="str">
        <f t="shared" si="250"/>
        <v/>
      </c>
      <c r="CX1060" s="3" t="str">
        <f t="shared" si="250"/>
        <v/>
      </c>
      <c r="CY1060" s="3" t="str">
        <f t="shared" si="250"/>
        <v/>
      </c>
      <c r="CZ1060" s="3" t="str">
        <f t="shared" si="250"/>
        <v/>
      </c>
      <c r="DA1060" s="3" t="str">
        <f t="shared" si="250"/>
        <v/>
      </c>
      <c r="DB1060" s="3" t="str">
        <f t="shared" si="250"/>
        <v/>
      </c>
      <c r="DC1060" s="3" t="str">
        <f t="shared" si="259"/>
        <v/>
      </c>
      <c r="DD1060" s="3" t="str">
        <f t="shared" si="259"/>
        <v/>
      </c>
      <c r="DE1060" s="3" t="str">
        <f t="shared" si="259"/>
        <v/>
      </c>
      <c r="DF1060" s="3" t="str">
        <f t="shared" si="259"/>
        <v/>
      </c>
      <c r="DG1060" s="3" t="str">
        <f t="shared" si="256"/>
        <v/>
      </c>
      <c r="DH1060" s="3" t="str">
        <f t="shared" si="256"/>
        <v/>
      </c>
      <c r="DI1060" s="3" t="str">
        <f t="shared" si="256"/>
        <v/>
      </c>
      <c r="DJ1060" s="3" t="str">
        <f t="shared" si="256"/>
        <v/>
      </c>
      <c r="DK1060" s="3" t="str">
        <f t="shared" si="256"/>
        <v/>
      </c>
      <c r="DL1060" s="3" t="str">
        <f t="shared" si="256"/>
        <v/>
      </c>
      <c r="DM1060" s="3" t="str">
        <f t="shared" si="256"/>
        <v/>
      </c>
      <c r="DN1060" s="3" t="str">
        <f t="shared" si="256"/>
        <v/>
      </c>
      <c r="DO1060" s="3" t="str">
        <f t="shared" si="256"/>
        <v/>
      </c>
      <c r="DP1060" s="3" t="str">
        <f t="shared" si="256"/>
        <v/>
      </c>
      <c r="DQ1060" s="3" t="str">
        <f t="shared" si="256"/>
        <v/>
      </c>
      <c r="DR1060" s="3" t="str">
        <f t="shared" si="256"/>
        <v/>
      </c>
      <c r="DS1060" s="3" t="str">
        <f t="shared" si="260"/>
        <v/>
      </c>
      <c r="DT1060" s="3" t="str">
        <f t="shared" si="249"/>
        <v/>
      </c>
      <c r="DU1060" s="3" t="str">
        <f t="shared" si="249"/>
        <v/>
      </c>
      <c r="DV1060" s="3" t="str">
        <f t="shared" si="249"/>
        <v/>
      </c>
    </row>
    <row r="1061" spans="1:126" ht="60">
      <c r="A1061" t="s">
        <v>115</v>
      </c>
      <c r="B1061">
        <v>2016</v>
      </c>
      <c r="C1061" t="s">
        <v>114</v>
      </c>
      <c r="D1061">
        <v>106990</v>
      </c>
      <c r="E1061" s="31">
        <v>1316215484825</v>
      </c>
      <c r="F1061" t="s">
        <v>349</v>
      </c>
      <c r="G1061">
        <v>324110</v>
      </c>
      <c r="H1061" t="s">
        <v>351</v>
      </c>
      <c r="I1061" t="s">
        <v>352</v>
      </c>
      <c r="J1061" t="s">
        <v>353</v>
      </c>
      <c r="K1061" t="s">
        <v>216</v>
      </c>
      <c r="L1061">
        <v>70079</v>
      </c>
      <c r="M1061" s="3" t="str">
        <f t="shared" si="254"/>
        <v>89. PRODUCE THE CHEMICAL, 91. ON-SITE USE OF THE CHEMICAL, 101. ADDED AS A FORMULATION COMPONENT, 116. AS A PROCESS IMPURITY</v>
      </c>
      <c r="N1061" s="3" t="s">
        <v>1433</v>
      </c>
      <c r="O1061" s="3" t="s">
        <v>1409</v>
      </c>
      <c r="P1061">
        <v>18</v>
      </c>
      <c r="Q1061">
        <v>168</v>
      </c>
      <c r="R1061">
        <v>186</v>
      </c>
      <c r="S1061" s="3" t="s">
        <v>1407</v>
      </c>
      <c r="T1061" s="3" t="s">
        <v>1405</v>
      </c>
      <c r="U1061" s="3" t="s">
        <v>1407</v>
      </c>
      <c r="V1061" s="3" t="s">
        <v>1405</v>
      </c>
      <c r="W1061" s="3" t="s">
        <v>1405</v>
      </c>
      <c r="X1061" s="3" t="s">
        <v>1405</v>
      </c>
      <c r="Y1061" s="3" t="s">
        <v>1405</v>
      </c>
      <c r="AE1061" s="3" t="s">
        <v>1407</v>
      </c>
      <c r="AR1061" s="3" t="s">
        <v>1405</v>
      </c>
      <c r="AS1061" s="3" t="s">
        <v>1405</v>
      </c>
      <c r="AT1061" s="3" t="s">
        <v>1407</v>
      </c>
      <c r="AV1061" s="3" t="s">
        <v>1405</v>
      </c>
      <c r="BD1061" s="3" t="s">
        <v>1405</v>
      </c>
      <c r="BK1061" s="3" t="s">
        <v>1405</v>
      </c>
      <c r="BU1061" s="3" t="str">
        <f t="shared" si="252"/>
        <v>89. PRODUCE THE CHEMICAL</v>
      </c>
      <c r="BV1061" s="3" t="str">
        <f t="shared" si="252"/>
        <v/>
      </c>
      <c r="BW1061" s="3" t="str">
        <f t="shared" si="252"/>
        <v>91. ON-SITE USE OF THE CHEMICAL</v>
      </c>
      <c r="BX1061" s="3" t="str">
        <f t="shared" si="252"/>
        <v/>
      </c>
      <c r="BY1061" s="3" t="str">
        <f t="shared" si="252"/>
        <v/>
      </c>
      <c r="BZ1061" s="3" t="str">
        <f t="shared" si="252"/>
        <v/>
      </c>
      <c r="CA1061" s="3" t="str">
        <f t="shared" si="252"/>
        <v/>
      </c>
      <c r="CB1061" s="3" t="str">
        <f t="shared" si="261"/>
        <v/>
      </c>
      <c r="CC1061" s="3" t="str">
        <f t="shared" si="261"/>
        <v/>
      </c>
      <c r="CD1061" s="3" t="str">
        <f t="shared" si="261"/>
        <v/>
      </c>
      <c r="CE1061" s="3" t="str">
        <f t="shared" si="261"/>
        <v/>
      </c>
      <c r="CF1061" s="3" t="str">
        <f t="shared" si="261"/>
        <v/>
      </c>
      <c r="CG1061" s="3" t="str">
        <f t="shared" si="261"/>
        <v>101. ADDED AS A FORMULATION COMPONENT</v>
      </c>
      <c r="CH1061" s="3" t="str">
        <f t="shared" si="261"/>
        <v/>
      </c>
      <c r="CI1061" s="3" t="str">
        <f t="shared" si="261"/>
        <v/>
      </c>
      <c r="CJ1061" s="3" t="str">
        <f t="shared" si="261"/>
        <v/>
      </c>
      <c r="CK1061" s="3" t="str">
        <f t="shared" si="248"/>
        <v/>
      </c>
      <c r="CL1061" s="3" t="str">
        <f t="shared" si="248"/>
        <v/>
      </c>
      <c r="CM1061" s="3" t="str">
        <f t="shared" si="248"/>
        <v/>
      </c>
      <c r="CN1061" s="3" t="str">
        <f t="shared" si="257"/>
        <v/>
      </c>
      <c r="CO1061" s="3" t="str">
        <f t="shared" si="257"/>
        <v/>
      </c>
      <c r="CP1061" s="3" t="str">
        <f t="shared" si="257"/>
        <v/>
      </c>
      <c r="CQ1061" s="3" t="str">
        <f t="shared" si="257"/>
        <v/>
      </c>
      <c r="CR1061" s="3" t="str">
        <f t="shared" si="257"/>
        <v/>
      </c>
      <c r="CS1061" s="3" t="str">
        <f t="shared" si="257"/>
        <v/>
      </c>
      <c r="CT1061" s="3" t="str">
        <f t="shared" si="257"/>
        <v/>
      </c>
      <c r="CU1061" s="3" t="str">
        <f t="shared" si="257"/>
        <v/>
      </c>
      <c r="CV1061" s="3" t="str">
        <f t="shared" si="257"/>
        <v>116. AS A PROCESS IMPURITY</v>
      </c>
      <c r="CW1061" s="3" t="str">
        <f t="shared" si="250"/>
        <v/>
      </c>
      <c r="CX1061" s="3" t="str">
        <f t="shared" si="250"/>
        <v/>
      </c>
      <c r="CY1061" s="3" t="str">
        <f t="shared" si="250"/>
        <v/>
      </c>
      <c r="CZ1061" s="3" t="str">
        <f t="shared" si="250"/>
        <v/>
      </c>
      <c r="DA1061" s="3" t="str">
        <f t="shared" si="250"/>
        <v/>
      </c>
      <c r="DB1061" s="3" t="str">
        <f t="shared" si="250"/>
        <v/>
      </c>
      <c r="DC1061" s="3" t="str">
        <f t="shared" si="259"/>
        <v/>
      </c>
      <c r="DD1061" s="3" t="str">
        <f t="shared" si="259"/>
        <v/>
      </c>
      <c r="DE1061" s="3" t="str">
        <f t="shared" si="259"/>
        <v/>
      </c>
      <c r="DF1061" s="3" t="str">
        <f t="shared" si="259"/>
        <v/>
      </c>
      <c r="DG1061" s="3" t="str">
        <f t="shared" si="256"/>
        <v/>
      </c>
      <c r="DH1061" s="3" t="str">
        <f t="shared" si="256"/>
        <v/>
      </c>
      <c r="DI1061" s="3" t="str">
        <f t="shared" si="256"/>
        <v/>
      </c>
      <c r="DJ1061" s="3" t="str">
        <f t="shared" si="256"/>
        <v/>
      </c>
      <c r="DK1061" s="3" t="str">
        <f t="shared" si="256"/>
        <v/>
      </c>
      <c r="DL1061" s="3" t="str">
        <f t="shared" si="256"/>
        <v/>
      </c>
      <c r="DM1061" s="3" t="str">
        <f t="shared" si="256"/>
        <v/>
      </c>
      <c r="DN1061" s="3" t="str">
        <f t="shared" si="256"/>
        <v/>
      </c>
      <c r="DO1061" s="3" t="str">
        <f t="shared" si="256"/>
        <v/>
      </c>
      <c r="DP1061" s="3" t="str">
        <f t="shared" si="256"/>
        <v/>
      </c>
      <c r="DQ1061" s="3" t="str">
        <f t="shared" si="256"/>
        <v/>
      </c>
      <c r="DR1061" s="3" t="str">
        <f t="shared" si="256"/>
        <v/>
      </c>
      <c r="DS1061" s="3" t="str">
        <f t="shared" si="260"/>
        <v/>
      </c>
      <c r="DT1061" s="3" t="str">
        <f t="shared" si="249"/>
        <v/>
      </c>
      <c r="DU1061" s="3" t="str">
        <f t="shared" si="249"/>
        <v/>
      </c>
      <c r="DV1061" s="3" t="str">
        <f t="shared" si="249"/>
        <v/>
      </c>
    </row>
    <row r="1062" spans="1:126" ht="60">
      <c r="A1062" t="s">
        <v>115</v>
      </c>
      <c r="B1062">
        <v>2017</v>
      </c>
      <c r="C1062" t="s">
        <v>114</v>
      </c>
      <c r="D1062">
        <v>106990</v>
      </c>
      <c r="E1062" s="31">
        <v>1317216288605</v>
      </c>
      <c r="F1062" t="s">
        <v>349</v>
      </c>
      <c r="G1062">
        <v>324110</v>
      </c>
      <c r="H1062" t="s">
        <v>351</v>
      </c>
      <c r="I1062" t="s">
        <v>352</v>
      </c>
      <c r="J1062" t="s">
        <v>353</v>
      </c>
      <c r="K1062" t="s">
        <v>216</v>
      </c>
      <c r="L1062">
        <v>70079</v>
      </c>
      <c r="M1062" s="3" t="str">
        <f t="shared" si="254"/>
        <v>89. PRODUCE THE CHEMICAL, 91. ON-SITE USE OF THE CHEMICAL, 101. ADDED AS A FORMULATION COMPONENT, 116. AS A PROCESS IMPURITY</v>
      </c>
      <c r="N1062" s="3" t="s">
        <v>1433</v>
      </c>
      <c r="O1062" s="3" t="s">
        <v>1409</v>
      </c>
      <c r="P1062">
        <v>53</v>
      </c>
      <c r="Q1062">
        <v>148</v>
      </c>
      <c r="R1062">
        <v>201</v>
      </c>
      <c r="S1062" s="3" t="s">
        <v>1407</v>
      </c>
      <c r="T1062" s="3" t="s">
        <v>1405</v>
      </c>
      <c r="U1062" s="3" t="s">
        <v>1407</v>
      </c>
      <c r="V1062" s="3" t="s">
        <v>1405</v>
      </c>
      <c r="W1062" s="3" t="s">
        <v>1405</v>
      </c>
      <c r="X1062" s="3" t="s">
        <v>1405</v>
      </c>
      <c r="Y1062" s="3" t="s">
        <v>1405</v>
      </c>
      <c r="AE1062" s="3" t="s">
        <v>1407</v>
      </c>
      <c r="AR1062" s="3" t="s">
        <v>1405</v>
      </c>
      <c r="AS1062" s="3" t="s">
        <v>1405</v>
      </c>
      <c r="AT1062" s="3" t="s">
        <v>1407</v>
      </c>
      <c r="AV1062" s="3" t="s">
        <v>1405</v>
      </c>
      <c r="BD1062" s="3" t="s">
        <v>1405</v>
      </c>
      <c r="BK1062" s="3" t="s">
        <v>1405</v>
      </c>
      <c r="BU1062" s="3" t="str">
        <f t="shared" si="252"/>
        <v>89. PRODUCE THE CHEMICAL</v>
      </c>
      <c r="BV1062" s="3" t="str">
        <f t="shared" si="252"/>
        <v/>
      </c>
      <c r="BW1062" s="3" t="str">
        <f t="shared" si="252"/>
        <v>91. ON-SITE USE OF THE CHEMICAL</v>
      </c>
      <c r="BX1062" s="3" t="str">
        <f t="shared" si="252"/>
        <v/>
      </c>
      <c r="BY1062" s="3" t="str">
        <f t="shared" si="252"/>
        <v/>
      </c>
      <c r="BZ1062" s="3" t="str">
        <f t="shared" si="252"/>
        <v/>
      </c>
      <c r="CA1062" s="3" t="str">
        <f t="shared" si="252"/>
        <v/>
      </c>
      <c r="CB1062" s="3" t="str">
        <f t="shared" si="261"/>
        <v/>
      </c>
      <c r="CC1062" s="3" t="str">
        <f t="shared" si="261"/>
        <v/>
      </c>
      <c r="CD1062" s="3" t="str">
        <f t="shared" si="261"/>
        <v/>
      </c>
      <c r="CE1062" s="3" t="str">
        <f t="shared" si="261"/>
        <v/>
      </c>
      <c r="CF1062" s="3" t="str">
        <f t="shared" si="261"/>
        <v/>
      </c>
      <c r="CG1062" s="3" t="str">
        <f t="shared" si="261"/>
        <v>101. ADDED AS A FORMULATION COMPONENT</v>
      </c>
      <c r="CH1062" s="3" t="str">
        <f t="shared" si="261"/>
        <v/>
      </c>
      <c r="CI1062" s="3" t="str">
        <f t="shared" si="261"/>
        <v/>
      </c>
      <c r="CJ1062" s="3" t="str">
        <f t="shared" si="261"/>
        <v/>
      </c>
      <c r="CK1062" s="3" t="str">
        <f t="shared" si="261"/>
        <v/>
      </c>
      <c r="CL1062" s="3" t="str">
        <f t="shared" si="261"/>
        <v/>
      </c>
      <c r="CM1062" s="3" t="str">
        <f t="shared" si="261"/>
        <v/>
      </c>
      <c r="CN1062" s="3" t="str">
        <f t="shared" si="257"/>
        <v/>
      </c>
      <c r="CO1062" s="3" t="str">
        <f t="shared" si="257"/>
        <v/>
      </c>
      <c r="CP1062" s="3" t="str">
        <f t="shared" si="257"/>
        <v/>
      </c>
      <c r="CQ1062" s="3" t="str">
        <f t="shared" si="257"/>
        <v/>
      </c>
      <c r="CR1062" s="3" t="str">
        <f t="shared" si="257"/>
        <v/>
      </c>
      <c r="CS1062" s="3" t="str">
        <f t="shared" si="257"/>
        <v/>
      </c>
      <c r="CT1062" s="3" t="str">
        <f t="shared" si="257"/>
        <v/>
      </c>
      <c r="CU1062" s="3" t="str">
        <f t="shared" si="257"/>
        <v/>
      </c>
      <c r="CV1062" s="3" t="str">
        <f t="shared" si="257"/>
        <v>116. AS A PROCESS IMPURITY</v>
      </c>
      <c r="CW1062" s="3" t="str">
        <f t="shared" si="250"/>
        <v/>
      </c>
      <c r="CX1062" s="3" t="str">
        <f t="shared" si="250"/>
        <v/>
      </c>
      <c r="CY1062" s="3" t="str">
        <f t="shared" si="250"/>
        <v/>
      </c>
      <c r="CZ1062" s="3" t="str">
        <f t="shared" si="250"/>
        <v/>
      </c>
      <c r="DA1062" s="3" t="str">
        <f t="shared" si="250"/>
        <v/>
      </c>
      <c r="DB1062" s="3" t="str">
        <f t="shared" si="250"/>
        <v/>
      </c>
      <c r="DC1062" s="3" t="str">
        <f t="shared" si="259"/>
        <v/>
      </c>
      <c r="DD1062" s="3" t="str">
        <f t="shared" si="259"/>
        <v/>
      </c>
      <c r="DE1062" s="3" t="str">
        <f t="shared" si="259"/>
        <v/>
      </c>
      <c r="DF1062" s="3" t="str">
        <f t="shared" si="259"/>
        <v/>
      </c>
      <c r="DG1062" s="3" t="str">
        <f t="shared" si="256"/>
        <v/>
      </c>
      <c r="DH1062" s="3" t="str">
        <f t="shared" si="256"/>
        <v/>
      </c>
      <c r="DI1062" s="3" t="str">
        <f t="shared" si="256"/>
        <v/>
      </c>
      <c r="DJ1062" s="3" t="str">
        <f t="shared" si="256"/>
        <v/>
      </c>
      <c r="DK1062" s="3" t="str">
        <f t="shared" si="256"/>
        <v/>
      </c>
      <c r="DL1062" s="3" t="str">
        <f t="shared" si="256"/>
        <v/>
      </c>
      <c r="DM1062" s="3" t="str">
        <f t="shared" si="256"/>
        <v/>
      </c>
      <c r="DN1062" s="3" t="str">
        <f t="shared" si="256"/>
        <v/>
      </c>
      <c r="DO1062" s="3" t="str">
        <f t="shared" si="256"/>
        <v/>
      </c>
      <c r="DP1062" s="3" t="str">
        <f t="shared" si="256"/>
        <v/>
      </c>
      <c r="DQ1062" s="3" t="str">
        <f t="shared" si="256"/>
        <v/>
      </c>
      <c r="DR1062" s="3" t="str">
        <f t="shared" si="256"/>
        <v/>
      </c>
      <c r="DS1062" s="3" t="str">
        <f t="shared" si="260"/>
        <v/>
      </c>
      <c r="DT1062" s="3" t="str">
        <f t="shared" si="249"/>
        <v/>
      </c>
      <c r="DU1062" s="3" t="str">
        <f t="shared" si="249"/>
        <v/>
      </c>
      <c r="DV1062" s="3" t="str">
        <f t="shared" si="249"/>
        <v/>
      </c>
    </row>
    <row r="1063" spans="1:126" ht="105">
      <c r="A1063" t="s">
        <v>115</v>
      </c>
      <c r="B1063">
        <v>2018</v>
      </c>
      <c r="C1063" t="s">
        <v>114</v>
      </c>
      <c r="D1063">
        <v>106990</v>
      </c>
      <c r="E1063" s="31">
        <v>1318218554032</v>
      </c>
      <c r="F1063" t="s">
        <v>349</v>
      </c>
      <c r="G1063">
        <v>324110</v>
      </c>
      <c r="H1063" t="s">
        <v>351</v>
      </c>
      <c r="I1063" t="s">
        <v>352</v>
      </c>
      <c r="J1063" t="s">
        <v>353</v>
      </c>
      <c r="K1063" t="s">
        <v>216</v>
      </c>
      <c r="L1063">
        <v>70079</v>
      </c>
      <c r="M1063" s="3" t="str">
        <f t="shared" si="254"/>
        <v>89. PRODUCE THE CHEMICAL, 91. ON-SITE USE OF THE CHEMICAL, 101. ADDED AS A FORMULATION COMPONENT, 113. P299  OTHER, 116. AS A PROCESS IMPURITY</v>
      </c>
      <c r="N1063" s="3" t="s">
        <v>1433</v>
      </c>
      <c r="O1063" s="3" t="s">
        <v>1409</v>
      </c>
      <c r="P1063">
        <v>37</v>
      </c>
      <c r="Q1063">
        <v>141</v>
      </c>
      <c r="R1063">
        <v>178</v>
      </c>
      <c r="S1063" s="3" t="s">
        <v>1407</v>
      </c>
      <c r="T1063" s="3" t="s">
        <v>1405</v>
      </c>
      <c r="U1063" s="3" t="s">
        <v>1407</v>
      </c>
      <c r="V1063" s="3" t="s">
        <v>1405</v>
      </c>
      <c r="W1063" s="3" t="s">
        <v>1405</v>
      </c>
      <c r="X1063" s="3" t="s">
        <v>1405</v>
      </c>
      <c r="Y1063" s="3" t="s">
        <v>1405</v>
      </c>
      <c r="Z1063" s="3" t="s">
        <v>1405</v>
      </c>
      <c r="AA1063" s="3" t="s">
        <v>1405</v>
      </c>
      <c r="AB1063" s="3" t="s">
        <v>1405</v>
      </c>
      <c r="AC1063" s="3" t="s">
        <v>1405</v>
      </c>
      <c r="AD1063" s="3" t="s">
        <v>1405</v>
      </c>
      <c r="AE1063" s="3" t="s">
        <v>1407</v>
      </c>
      <c r="AF1063" s="3" t="s">
        <v>1405</v>
      </c>
      <c r="AG1063" s="3" t="s">
        <v>1405</v>
      </c>
      <c r="AH1063" s="3" t="s">
        <v>1405</v>
      </c>
      <c r="AI1063" s="3" t="s">
        <v>1405</v>
      </c>
      <c r="AJ1063" s="3" t="s">
        <v>1405</v>
      </c>
      <c r="AK1063" s="3" t="s">
        <v>1405</v>
      </c>
      <c r="AL1063" s="3" t="s">
        <v>1405</v>
      </c>
      <c r="AM1063" s="3" t="s">
        <v>1405</v>
      </c>
      <c r="AN1063" s="3" t="s">
        <v>1405</v>
      </c>
      <c r="AO1063" s="3" t="s">
        <v>1405</v>
      </c>
      <c r="AP1063" s="3" t="s">
        <v>1405</v>
      </c>
      <c r="AQ1063" s="3" t="s">
        <v>1407</v>
      </c>
      <c r="AR1063" s="3" t="s">
        <v>1405</v>
      </c>
      <c r="AS1063" s="3" t="s">
        <v>1405</v>
      </c>
      <c r="AT1063" s="3" t="s">
        <v>1407</v>
      </c>
      <c r="AU1063" s="3" t="s">
        <v>1405</v>
      </c>
      <c r="AV1063" s="3" t="s">
        <v>1405</v>
      </c>
      <c r="AW1063" s="3" t="s">
        <v>1405</v>
      </c>
      <c r="AX1063" s="3" t="s">
        <v>1405</v>
      </c>
      <c r="AY1063" s="3" t="s">
        <v>1405</v>
      </c>
      <c r="AZ1063" s="3" t="s">
        <v>1405</v>
      </c>
      <c r="BA1063" s="3" t="s">
        <v>1405</v>
      </c>
      <c r="BB1063" s="3" t="s">
        <v>1405</v>
      </c>
      <c r="BC1063" s="3" t="s">
        <v>1405</v>
      </c>
      <c r="BD1063" s="3" t="s">
        <v>1405</v>
      </c>
      <c r="BE1063" s="3" t="s">
        <v>1405</v>
      </c>
      <c r="BF1063" s="3" t="s">
        <v>1405</v>
      </c>
      <c r="BG1063" s="3" t="s">
        <v>1405</v>
      </c>
      <c r="BH1063" s="3" t="s">
        <v>1405</v>
      </c>
      <c r="BI1063" s="3" t="s">
        <v>1405</v>
      </c>
      <c r="BJ1063" s="3" t="s">
        <v>1405</v>
      </c>
      <c r="BK1063" s="3" t="s">
        <v>1405</v>
      </c>
      <c r="BL1063" s="3" t="s">
        <v>1405</v>
      </c>
      <c r="BM1063" s="3" t="s">
        <v>1405</v>
      </c>
      <c r="BN1063" s="3" t="s">
        <v>1405</v>
      </c>
      <c r="BO1063" s="3" t="s">
        <v>1405</v>
      </c>
      <c r="BP1063" s="3" t="s">
        <v>1405</v>
      </c>
      <c r="BQ1063" s="3" t="s">
        <v>1405</v>
      </c>
      <c r="BR1063" s="3" t="s">
        <v>1405</v>
      </c>
      <c r="BS1063" s="3" t="s">
        <v>1405</v>
      </c>
      <c r="BT1063" s="3" t="s">
        <v>1405</v>
      </c>
      <c r="BU1063" s="3" t="str">
        <f t="shared" si="252"/>
        <v>89. PRODUCE THE CHEMICAL</v>
      </c>
      <c r="BV1063" s="3" t="str">
        <f t="shared" si="252"/>
        <v/>
      </c>
      <c r="BW1063" s="3" t="str">
        <f t="shared" si="252"/>
        <v>91. ON-SITE USE OF THE CHEMICAL</v>
      </c>
      <c r="BX1063" s="3" t="str">
        <f t="shared" si="252"/>
        <v/>
      </c>
      <c r="BY1063" s="3" t="str">
        <f t="shared" si="252"/>
        <v/>
      </c>
      <c r="BZ1063" s="3" t="str">
        <f t="shared" si="252"/>
        <v/>
      </c>
      <c r="CA1063" s="3" t="str">
        <f t="shared" si="252"/>
        <v/>
      </c>
      <c r="CB1063" s="3" t="str">
        <f t="shared" si="261"/>
        <v/>
      </c>
      <c r="CC1063" s="3" t="str">
        <f t="shared" si="261"/>
        <v/>
      </c>
      <c r="CD1063" s="3" t="str">
        <f t="shared" si="261"/>
        <v/>
      </c>
      <c r="CE1063" s="3" t="str">
        <f t="shared" si="261"/>
        <v/>
      </c>
      <c r="CF1063" s="3" t="str">
        <f t="shared" si="261"/>
        <v/>
      </c>
      <c r="CG1063" s="3" t="str">
        <f t="shared" si="261"/>
        <v>101. ADDED AS A FORMULATION COMPONENT</v>
      </c>
      <c r="CH1063" s="3" t="str">
        <f t="shared" si="261"/>
        <v/>
      </c>
      <c r="CI1063" s="3" t="str">
        <f t="shared" si="261"/>
        <v/>
      </c>
      <c r="CJ1063" s="3" t="str">
        <f t="shared" si="261"/>
        <v/>
      </c>
      <c r="CK1063" s="3" t="str">
        <f t="shared" si="261"/>
        <v/>
      </c>
      <c r="CL1063" s="3" t="str">
        <f t="shared" si="261"/>
        <v/>
      </c>
      <c r="CM1063" s="3" t="str">
        <f t="shared" si="261"/>
        <v/>
      </c>
      <c r="CN1063" s="3" t="str">
        <f t="shared" si="257"/>
        <v/>
      </c>
      <c r="CO1063" s="3" t="str">
        <f t="shared" si="257"/>
        <v/>
      </c>
      <c r="CP1063" s="3" t="str">
        <f t="shared" si="257"/>
        <v/>
      </c>
      <c r="CQ1063" s="3" t="str">
        <f t="shared" ref="CQ1063:DF1084" si="262">IF(AO1063="Yes", CQ$1,"")</f>
        <v/>
      </c>
      <c r="CR1063" s="3" t="str">
        <f t="shared" si="262"/>
        <v/>
      </c>
      <c r="CS1063" s="3" t="str">
        <f t="shared" si="262"/>
        <v>113. P299  OTHER</v>
      </c>
      <c r="CT1063" s="3" t="str">
        <f t="shared" si="262"/>
        <v/>
      </c>
      <c r="CU1063" s="3" t="str">
        <f t="shared" si="262"/>
        <v/>
      </c>
      <c r="CV1063" s="3" t="str">
        <f t="shared" si="262"/>
        <v>116. AS A PROCESS IMPURITY</v>
      </c>
      <c r="CW1063" s="3" t="str">
        <f t="shared" si="250"/>
        <v/>
      </c>
      <c r="CX1063" s="3" t="str">
        <f t="shared" si="250"/>
        <v/>
      </c>
      <c r="CY1063" s="3" t="str">
        <f t="shared" si="250"/>
        <v/>
      </c>
      <c r="CZ1063" s="3" t="str">
        <f t="shared" si="250"/>
        <v/>
      </c>
      <c r="DA1063" s="3" t="str">
        <f t="shared" si="250"/>
        <v/>
      </c>
      <c r="DB1063" s="3" t="str">
        <f t="shared" si="250"/>
        <v/>
      </c>
      <c r="DC1063" s="3" t="str">
        <f t="shared" si="259"/>
        <v/>
      </c>
      <c r="DD1063" s="3" t="str">
        <f t="shared" si="259"/>
        <v/>
      </c>
      <c r="DE1063" s="3" t="str">
        <f t="shared" si="259"/>
        <v/>
      </c>
      <c r="DF1063" s="3" t="str">
        <f t="shared" si="259"/>
        <v/>
      </c>
      <c r="DG1063" s="3" t="str">
        <f t="shared" si="256"/>
        <v/>
      </c>
      <c r="DH1063" s="3" t="str">
        <f t="shared" si="256"/>
        <v/>
      </c>
      <c r="DI1063" s="3" t="str">
        <f t="shared" si="256"/>
        <v/>
      </c>
      <c r="DJ1063" s="3" t="str">
        <f t="shared" si="256"/>
        <v/>
      </c>
      <c r="DK1063" s="3" t="str">
        <f t="shared" si="256"/>
        <v/>
      </c>
      <c r="DL1063" s="3" t="str">
        <f t="shared" si="256"/>
        <v/>
      </c>
      <c r="DM1063" s="3" t="str">
        <f t="shared" si="256"/>
        <v/>
      </c>
      <c r="DN1063" s="3" t="str">
        <f t="shared" ref="DN1063:DV1113" si="263">IF(BL1063="Yes", DN$1,"")</f>
        <v/>
      </c>
      <c r="DO1063" s="3" t="str">
        <f t="shared" si="263"/>
        <v/>
      </c>
      <c r="DP1063" s="3" t="str">
        <f t="shared" si="263"/>
        <v/>
      </c>
      <c r="DQ1063" s="3" t="str">
        <f t="shared" si="263"/>
        <v/>
      </c>
      <c r="DR1063" s="3" t="str">
        <f t="shared" si="263"/>
        <v/>
      </c>
      <c r="DS1063" s="3" t="str">
        <f t="shared" si="260"/>
        <v/>
      </c>
      <c r="DT1063" s="3" t="str">
        <f t="shared" si="249"/>
        <v/>
      </c>
      <c r="DU1063" s="3" t="str">
        <f t="shared" si="249"/>
        <v/>
      </c>
      <c r="DV1063" s="3" t="str">
        <f t="shared" si="249"/>
        <v/>
      </c>
    </row>
    <row r="1064" spans="1:126" ht="105">
      <c r="A1064" t="s">
        <v>115</v>
      </c>
      <c r="B1064">
        <v>2019</v>
      </c>
      <c r="C1064" t="s">
        <v>114</v>
      </c>
      <c r="D1064">
        <v>106990</v>
      </c>
      <c r="E1064" s="31">
        <v>1319218303927</v>
      </c>
      <c r="F1064" t="s">
        <v>349</v>
      </c>
      <c r="G1064">
        <v>324110</v>
      </c>
      <c r="H1064" t="s">
        <v>351</v>
      </c>
      <c r="I1064" t="s">
        <v>352</v>
      </c>
      <c r="J1064" t="s">
        <v>353</v>
      </c>
      <c r="K1064" t="s">
        <v>216</v>
      </c>
      <c r="L1064">
        <v>70079</v>
      </c>
      <c r="M1064" s="3" t="str">
        <f t="shared" si="254"/>
        <v>89. PRODUCE THE CHEMICAL, 91. ON-SITE USE OF THE CHEMICAL, 101. ADDED AS A FORMULATION COMPONENT, 113. P299  OTHER, 116. AS A PROCESS IMPURITY</v>
      </c>
      <c r="N1064" s="3" t="s">
        <v>1433</v>
      </c>
      <c r="O1064" s="3" t="s">
        <v>1409</v>
      </c>
      <c r="P1064">
        <v>36</v>
      </c>
      <c r="Q1064">
        <v>126</v>
      </c>
      <c r="R1064">
        <v>162</v>
      </c>
      <c r="S1064" s="3" t="s">
        <v>1407</v>
      </c>
      <c r="T1064" s="3" t="s">
        <v>1405</v>
      </c>
      <c r="U1064" s="3" t="s">
        <v>1407</v>
      </c>
      <c r="V1064" s="3" t="s">
        <v>1405</v>
      </c>
      <c r="W1064" s="3" t="s">
        <v>1405</v>
      </c>
      <c r="X1064" s="3" t="s">
        <v>1405</v>
      </c>
      <c r="Y1064" s="3" t="s">
        <v>1405</v>
      </c>
      <c r="Z1064" s="3" t="s">
        <v>1405</v>
      </c>
      <c r="AA1064" s="3" t="s">
        <v>1405</v>
      </c>
      <c r="AB1064" s="3" t="s">
        <v>1405</v>
      </c>
      <c r="AC1064" s="3" t="s">
        <v>1405</v>
      </c>
      <c r="AD1064" s="3" t="s">
        <v>1405</v>
      </c>
      <c r="AE1064" s="3" t="s">
        <v>1407</v>
      </c>
      <c r="AF1064" s="3" t="s">
        <v>1405</v>
      </c>
      <c r="AG1064" s="3" t="s">
        <v>1405</v>
      </c>
      <c r="AH1064" s="3" t="s">
        <v>1405</v>
      </c>
      <c r="AI1064" s="3" t="s">
        <v>1405</v>
      </c>
      <c r="AJ1064" s="3" t="s">
        <v>1405</v>
      </c>
      <c r="AK1064" s="3" t="s">
        <v>1405</v>
      </c>
      <c r="AL1064" s="3" t="s">
        <v>1405</v>
      </c>
      <c r="AM1064" s="3" t="s">
        <v>1405</v>
      </c>
      <c r="AN1064" s="3" t="s">
        <v>1405</v>
      </c>
      <c r="AO1064" s="3" t="s">
        <v>1405</v>
      </c>
      <c r="AP1064" s="3" t="s">
        <v>1405</v>
      </c>
      <c r="AQ1064" s="3" t="s">
        <v>1407</v>
      </c>
      <c r="AR1064" s="3" t="s">
        <v>1405</v>
      </c>
      <c r="AS1064" s="3" t="s">
        <v>1405</v>
      </c>
      <c r="AT1064" s="3" t="s">
        <v>1407</v>
      </c>
      <c r="AU1064" s="3" t="s">
        <v>1405</v>
      </c>
      <c r="AV1064" s="3" t="s">
        <v>1405</v>
      </c>
      <c r="AW1064" s="3" t="s">
        <v>1405</v>
      </c>
      <c r="AX1064" s="3" t="s">
        <v>1405</v>
      </c>
      <c r="AY1064" s="3" t="s">
        <v>1405</v>
      </c>
      <c r="AZ1064" s="3" t="s">
        <v>1405</v>
      </c>
      <c r="BA1064" s="3" t="s">
        <v>1405</v>
      </c>
      <c r="BB1064" s="3" t="s">
        <v>1405</v>
      </c>
      <c r="BC1064" s="3" t="s">
        <v>1405</v>
      </c>
      <c r="BD1064" s="3" t="s">
        <v>1405</v>
      </c>
      <c r="BE1064" s="3" t="s">
        <v>1405</v>
      </c>
      <c r="BF1064" s="3" t="s">
        <v>1405</v>
      </c>
      <c r="BG1064" s="3" t="s">
        <v>1405</v>
      </c>
      <c r="BH1064" s="3" t="s">
        <v>1405</v>
      </c>
      <c r="BI1064" s="3" t="s">
        <v>1405</v>
      </c>
      <c r="BJ1064" s="3" t="s">
        <v>1405</v>
      </c>
      <c r="BK1064" s="3" t="s">
        <v>1405</v>
      </c>
      <c r="BL1064" s="3" t="s">
        <v>1405</v>
      </c>
      <c r="BM1064" s="3" t="s">
        <v>1405</v>
      </c>
      <c r="BN1064" s="3" t="s">
        <v>1405</v>
      </c>
      <c r="BO1064" s="3" t="s">
        <v>1405</v>
      </c>
      <c r="BP1064" s="3" t="s">
        <v>1405</v>
      </c>
      <c r="BQ1064" s="3" t="s">
        <v>1405</v>
      </c>
      <c r="BR1064" s="3" t="s">
        <v>1405</v>
      </c>
      <c r="BS1064" s="3" t="s">
        <v>1405</v>
      </c>
      <c r="BT1064" s="3" t="s">
        <v>1405</v>
      </c>
      <c r="BU1064" s="3" t="str">
        <f t="shared" si="252"/>
        <v>89. PRODUCE THE CHEMICAL</v>
      </c>
      <c r="BV1064" s="3" t="str">
        <f t="shared" si="252"/>
        <v/>
      </c>
      <c r="BW1064" s="3" t="str">
        <f t="shared" si="252"/>
        <v>91. ON-SITE USE OF THE CHEMICAL</v>
      </c>
      <c r="BX1064" s="3" t="str">
        <f t="shared" si="252"/>
        <v/>
      </c>
      <c r="BY1064" s="3" t="str">
        <f t="shared" si="252"/>
        <v/>
      </c>
      <c r="BZ1064" s="3" t="str">
        <f t="shared" si="252"/>
        <v/>
      </c>
      <c r="CA1064" s="3" t="str">
        <f t="shared" si="252"/>
        <v/>
      </c>
      <c r="CB1064" s="3" t="str">
        <f t="shared" si="261"/>
        <v/>
      </c>
      <c r="CC1064" s="3" t="str">
        <f t="shared" si="261"/>
        <v/>
      </c>
      <c r="CD1064" s="3" t="str">
        <f t="shared" si="261"/>
        <v/>
      </c>
      <c r="CE1064" s="3" t="str">
        <f t="shared" si="261"/>
        <v/>
      </c>
      <c r="CF1064" s="3" t="str">
        <f t="shared" si="261"/>
        <v/>
      </c>
      <c r="CG1064" s="3" t="str">
        <f t="shared" si="261"/>
        <v>101. ADDED AS A FORMULATION COMPONENT</v>
      </c>
      <c r="CH1064" s="3" t="str">
        <f t="shared" si="261"/>
        <v/>
      </c>
      <c r="CI1064" s="3" t="str">
        <f t="shared" si="261"/>
        <v/>
      </c>
      <c r="CJ1064" s="3" t="str">
        <f t="shared" si="261"/>
        <v/>
      </c>
      <c r="CK1064" s="3" t="str">
        <f t="shared" si="261"/>
        <v/>
      </c>
      <c r="CL1064" s="3" t="str">
        <f t="shared" si="261"/>
        <v/>
      </c>
      <c r="CM1064" s="3" t="str">
        <f t="shared" si="261"/>
        <v/>
      </c>
      <c r="CN1064" s="3" t="str">
        <f t="shared" si="261"/>
        <v/>
      </c>
      <c r="CO1064" s="3" t="str">
        <f t="shared" si="261"/>
        <v/>
      </c>
      <c r="CP1064" s="3" t="str">
        <f t="shared" si="261"/>
        <v/>
      </c>
      <c r="CQ1064" s="3" t="str">
        <f t="shared" si="262"/>
        <v/>
      </c>
      <c r="CR1064" s="3" t="str">
        <f t="shared" si="262"/>
        <v/>
      </c>
      <c r="CS1064" s="3" t="str">
        <f t="shared" si="262"/>
        <v>113. P299  OTHER</v>
      </c>
      <c r="CT1064" s="3" t="str">
        <f t="shared" si="262"/>
        <v/>
      </c>
      <c r="CU1064" s="3" t="str">
        <f t="shared" si="262"/>
        <v/>
      </c>
      <c r="CV1064" s="3" t="str">
        <f t="shared" si="262"/>
        <v>116. AS A PROCESS IMPURITY</v>
      </c>
      <c r="CW1064" s="3" t="str">
        <f t="shared" si="250"/>
        <v/>
      </c>
      <c r="CX1064" s="3" t="str">
        <f t="shared" si="250"/>
        <v/>
      </c>
      <c r="CY1064" s="3" t="str">
        <f t="shared" si="250"/>
        <v/>
      </c>
      <c r="CZ1064" s="3" t="str">
        <f t="shared" si="250"/>
        <v/>
      </c>
      <c r="DA1064" s="3" t="str">
        <f t="shared" si="250"/>
        <v/>
      </c>
      <c r="DB1064" s="3" t="str">
        <f t="shared" si="250"/>
        <v/>
      </c>
      <c r="DC1064" s="3" t="str">
        <f t="shared" si="259"/>
        <v/>
      </c>
      <c r="DD1064" s="3" t="str">
        <f t="shared" si="259"/>
        <v/>
      </c>
      <c r="DE1064" s="3" t="str">
        <f t="shared" si="259"/>
        <v/>
      </c>
      <c r="DF1064" s="3" t="str">
        <f t="shared" si="259"/>
        <v/>
      </c>
      <c r="DG1064" s="3" t="str">
        <f t="shared" si="259"/>
        <v/>
      </c>
      <c r="DH1064" s="3" t="str">
        <f t="shared" si="259"/>
        <v/>
      </c>
      <c r="DI1064" s="3" t="str">
        <f t="shared" si="259"/>
        <v/>
      </c>
      <c r="DJ1064" s="3" t="str">
        <f t="shared" si="259"/>
        <v/>
      </c>
      <c r="DK1064" s="3" t="str">
        <f t="shared" si="259"/>
        <v/>
      </c>
      <c r="DL1064" s="3" t="str">
        <f t="shared" si="259"/>
        <v/>
      </c>
      <c r="DM1064" s="3" t="str">
        <f t="shared" si="259"/>
        <v/>
      </c>
      <c r="DN1064" s="3" t="str">
        <f t="shared" si="263"/>
        <v/>
      </c>
      <c r="DO1064" s="3" t="str">
        <f t="shared" si="263"/>
        <v/>
      </c>
      <c r="DP1064" s="3" t="str">
        <f t="shared" si="263"/>
        <v/>
      </c>
      <c r="DQ1064" s="3" t="str">
        <f t="shared" si="263"/>
        <v/>
      </c>
      <c r="DR1064" s="3" t="str">
        <f t="shared" si="263"/>
        <v/>
      </c>
      <c r="DS1064" s="3" t="str">
        <f t="shared" si="260"/>
        <v/>
      </c>
      <c r="DT1064" s="3" t="str">
        <f t="shared" si="249"/>
        <v/>
      </c>
      <c r="DU1064" s="3" t="str">
        <f t="shared" si="249"/>
        <v/>
      </c>
      <c r="DV1064" s="3" t="str">
        <f t="shared" si="249"/>
        <v/>
      </c>
    </row>
    <row r="1065" spans="1:126" ht="45">
      <c r="A1065" t="s">
        <v>115</v>
      </c>
      <c r="B1065">
        <v>2020</v>
      </c>
      <c r="C1065" t="s">
        <v>114</v>
      </c>
      <c r="D1065">
        <v>106990</v>
      </c>
      <c r="E1065" s="31">
        <v>1320219073867</v>
      </c>
      <c r="F1065" t="s">
        <v>349</v>
      </c>
      <c r="G1065">
        <v>324110</v>
      </c>
      <c r="H1065" t="s">
        <v>351</v>
      </c>
      <c r="I1065" t="s">
        <v>352</v>
      </c>
      <c r="J1065" t="s">
        <v>353</v>
      </c>
      <c r="K1065" t="s">
        <v>216</v>
      </c>
      <c r="L1065">
        <v>70079</v>
      </c>
      <c r="M1065" s="3" t="str">
        <f t="shared" si="254"/>
        <v/>
      </c>
      <c r="N1065" s="3" t="s">
        <v>1433</v>
      </c>
      <c r="O1065" s="3" t="s">
        <v>1409</v>
      </c>
      <c r="P1065">
        <v>5</v>
      </c>
      <c r="Q1065">
        <v>695</v>
      </c>
      <c r="R1065">
        <v>700</v>
      </c>
      <c r="S1065" s="3" t="s">
        <v>1405</v>
      </c>
      <c r="T1065" s="3" t="s">
        <v>1405</v>
      </c>
      <c r="U1065" s="3" t="s">
        <v>1405</v>
      </c>
      <c r="V1065" s="3" t="s">
        <v>1405</v>
      </c>
      <c r="W1065" s="3" t="s">
        <v>1405</v>
      </c>
      <c r="X1065" s="3" t="s">
        <v>1405</v>
      </c>
      <c r="Y1065" s="3" t="s">
        <v>1405</v>
      </c>
      <c r="AE1065" s="3" t="s">
        <v>1405</v>
      </c>
      <c r="AR1065" s="3" t="s">
        <v>1405</v>
      </c>
      <c r="AS1065" s="3" t="s">
        <v>1405</v>
      </c>
      <c r="AT1065" s="3" t="s">
        <v>1405</v>
      </c>
      <c r="AU1065" s="3" t="s">
        <v>1405</v>
      </c>
      <c r="AV1065" s="3" t="s">
        <v>1405</v>
      </c>
      <c r="BD1065" s="3" t="s">
        <v>1405</v>
      </c>
      <c r="BK1065" s="3" t="s">
        <v>1405</v>
      </c>
      <c r="BU1065" s="3" t="str">
        <f t="shared" si="252"/>
        <v/>
      </c>
      <c r="BV1065" s="3" t="str">
        <f t="shared" si="252"/>
        <v/>
      </c>
      <c r="BW1065" s="3" t="str">
        <f t="shared" si="252"/>
        <v/>
      </c>
      <c r="BX1065" s="3" t="str">
        <f t="shared" si="252"/>
        <v/>
      </c>
      <c r="BY1065" s="3" t="str">
        <f t="shared" si="252"/>
        <v/>
      </c>
      <c r="BZ1065" s="3" t="str">
        <f t="shared" si="252"/>
        <v/>
      </c>
      <c r="CA1065" s="3" t="str">
        <f t="shared" si="252"/>
        <v/>
      </c>
      <c r="CB1065" s="3" t="str">
        <f t="shared" si="261"/>
        <v/>
      </c>
      <c r="CC1065" s="3" t="str">
        <f t="shared" si="261"/>
        <v/>
      </c>
      <c r="CD1065" s="3" t="str">
        <f t="shared" si="261"/>
        <v/>
      </c>
      <c r="CE1065" s="3" t="str">
        <f t="shared" si="261"/>
        <v/>
      </c>
      <c r="CF1065" s="3" t="str">
        <f t="shared" si="261"/>
        <v/>
      </c>
      <c r="CG1065" s="3" t="str">
        <f t="shared" si="261"/>
        <v/>
      </c>
      <c r="CH1065" s="3" t="str">
        <f t="shared" si="261"/>
        <v/>
      </c>
      <c r="CI1065" s="3" t="str">
        <f t="shared" si="261"/>
        <v/>
      </c>
      <c r="CJ1065" s="3" t="str">
        <f t="shared" si="261"/>
        <v/>
      </c>
      <c r="CK1065" s="3" t="str">
        <f t="shared" si="261"/>
        <v/>
      </c>
      <c r="CL1065" s="3" t="str">
        <f t="shared" si="261"/>
        <v/>
      </c>
      <c r="CM1065" s="3" t="str">
        <f t="shared" si="261"/>
        <v/>
      </c>
      <c r="CN1065" s="3" t="str">
        <f t="shared" si="261"/>
        <v/>
      </c>
      <c r="CO1065" s="3" t="str">
        <f t="shared" si="261"/>
        <v/>
      </c>
      <c r="CP1065" s="3" t="str">
        <f t="shared" si="261"/>
        <v/>
      </c>
      <c r="CQ1065" s="3" t="str">
        <f t="shared" si="262"/>
        <v/>
      </c>
      <c r="CR1065" s="3" t="str">
        <f t="shared" si="262"/>
        <v/>
      </c>
      <c r="CS1065" s="3" t="str">
        <f t="shared" si="262"/>
        <v/>
      </c>
      <c r="CT1065" s="3" t="str">
        <f t="shared" si="262"/>
        <v/>
      </c>
      <c r="CU1065" s="3" t="str">
        <f t="shared" si="262"/>
        <v/>
      </c>
      <c r="CV1065" s="3" t="str">
        <f t="shared" si="262"/>
        <v/>
      </c>
      <c r="CW1065" s="3" t="str">
        <f t="shared" si="250"/>
        <v/>
      </c>
      <c r="CX1065" s="3" t="str">
        <f t="shared" si="250"/>
        <v/>
      </c>
      <c r="CY1065" s="3" t="str">
        <f t="shared" si="250"/>
        <v/>
      </c>
      <c r="CZ1065" s="3" t="str">
        <f t="shared" si="250"/>
        <v/>
      </c>
      <c r="DA1065" s="3" t="str">
        <f t="shared" si="250"/>
        <v/>
      </c>
      <c r="DB1065" s="3" t="str">
        <f t="shared" si="250"/>
        <v/>
      </c>
      <c r="DC1065" s="3" t="str">
        <f t="shared" si="259"/>
        <v/>
      </c>
      <c r="DD1065" s="3" t="str">
        <f t="shared" si="259"/>
        <v/>
      </c>
      <c r="DE1065" s="3" t="str">
        <f t="shared" si="259"/>
        <v/>
      </c>
      <c r="DF1065" s="3" t="str">
        <f t="shared" si="259"/>
        <v/>
      </c>
      <c r="DG1065" s="3" t="str">
        <f t="shared" si="259"/>
        <v/>
      </c>
      <c r="DH1065" s="3" t="str">
        <f t="shared" si="259"/>
        <v/>
      </c>
      <c r="DI1065" s="3" t="str">
        <f t="shared" si="259"/>
        <v/>
      </c>
      <c r="DJ1065" s="3" t="str">
        <f t="shared" si="259"/>
        <v/>
      </c>
      <c r="DK1065" s="3" t="str">
        <f t="shared" si="259"/>
        <v/>
      </c>
      <c r="DL1065" s="3" t="str">
        <f t="shared" si="259"/>
        <v/>
      </c>
      <c r="DM1065" s="3" t="str">
        <f t="shared" si="259"/>
        <v/>
      </c>
      <c r="DN1065" s="3" t="str">
        <f t="shared" si="263"/>
        <v/>
      </c>
      <c r="DO1065" s="3" t="str">
        <f t="shared" si="263"/>
        <v/>
      </c>
      <c r="DP1065" s="3" t="str">
        <f t="shared" si="263"/>
        <v/>
      </c>
      <c r="DQ1065" s="3" t="str">
        <f t="shared" si="263"/>
        <v/>
      </c>
      <c r="DR1065" s="3" t="str">
        <f t="shared" si="263"/>
        <v/>
      </c>
      <c r="DS1065" s="3" t="str">
        <f t="shared" si="260"/>
        <v/>
      </c>
      <c r="DT1065" s="3" t="str">
        <f t="shared" si="249"/>
        <v/>
      </c>
      <c r="DU1065" s="3" t="str">
        <f t="shared" si="249"/>
        <v/>
      </c>
      <c r="DV1065" s="3" t="str">
        <f t="shared" si="249"/>
        <v/>
      </c>
    </row>
    <row r="1066" spans="1:126" ht="105">
      <c r="A1066" t="s">
        <v>115</v>
      </c>
      <c r="B1066">
        <v>2021</v>
      </c>
      <c r="C1066" t="s">
        <v>114</v>
      </c>
      <c r="D1066">
        <v>106990</v>
      </c>
      <c r="E1066" s="31">
        <v>1321220424992</v>
      </c>
      <c r="F1066" t="s">
        <v>349</v>
      </c>
      <c r="G1066">
        <v>324110</v>
      </c>
      <c r="H1066" t="s">
        <v>351</v>
      </c>
      <c r="I1066" t="s">
        <v>352</v>
      </c>
      <c r="J1066" t="s">
        <v>353</v>
      </c>
      <c r="K1066" t="s">
        <v>216</v>
      </c>
      <c r="L1066">
        <v>70079</v>
      </c>
      <c r="M1066" s="3" t="str">
        <f t="shared" si="254"/>
        <v>89. PRODUCE THE CHEMICAL, 91. ON-SITE USE OF THE CHEMICAL, 101. ADDED AS A FORMULATION COMPONENT, 113. P299  OTHER, 116. AS A PROCESS IMPURITY</v>
      </c>
      <c r="N1066" s="3" t="s">
        <v>1433</v>
      </c>
      <c r="O1066" s="3" t="s">
        <v>1409</v>
      </c>
      <c r="P1066">
        <v>233</v>
      </c>
      <c r="Q1066">
        <v>175</v>
      </c>
      <c r="R1066">
        <v>408</v>
      </c>
      <c r="S1066" s="3" t="s">
        <v>1407</v>
      </c>
      <c r="T1066" s="3" t="s">
        <v>1405</v>
      </c>
      <c r="U1066" s="3" t="s">
        <v>1407</v>
      </c>
      <c r="V1066" s="3" t="s">
        <v>1405</v>
      </c>
      <c r="W1066" s="3" t="s">
        <v>1405</v>
      </c>
      <c r="X1066" s="3" t="s">
        <v>1405</v>
      </c>
      <c r="Y1066" s="3" t="s">
        <v>1405</v>
      </c>
      <c r="Z1066" s="3" t="s">
        <v>1405</v>
      </c>
      <c r="AA1066" s="3" t="s">
        <v>1405</v>
      </c>
      <c r="AB1066" s="3" t="s">
        <v>1405</v>
      </c>
      <c r="AC1066" s="3" t="s">
        <v>1405</v>
      </c>
      <c r="AD1066" s="3" t="s">
        <v>1405</v>
      </c>
      <c r="AE1066" s="3" t="s">
        <v>1407</v>
      </c>
      <c r="AF1066" s="3" t="s">
        <v>1405</v>
      </c>
      <c r="AG1066" s="3" t="s">
        <v>1405</v>
      </c>
      <c r="AH1066" s="3" t="s">
        <v>1405</v>
      </c>
      <c r="AI1066" s="3" t="s">
        <v>1405</v>
      </c>
      <c r="AJ1066" s="3" t="s">
        <v>1405</v>
      </c>
      <c r="AK1066" s="3" t="s">
        <v>1405</v>
      </c>
      <c r="AL1066" s="3" t="s">
        <v>1405</v>
      </c>
      <c r="AM1066" s="3" t="s">
        <v>1405</v>
      </c>
      <c r="AN1066" s="3" t="s">
        <v>1405</v>
      </c>
      <c r="AO1066" s="3" t="s">
        <v>1405</v>
      </c>
      <c r="AP1066" s="3" t="s">
        <v>1405</v>
      </c>
      <c r="AQ1066" s="3" t="s">
        <v>1407</v>
      </c>
      <c r="AR1066" s="3" t="s">
        <v>1405</v>
      </c>
      <c r="AS1066" s="3" t="s">
        <v>1405</v>
      </c>
      <c r="AT1066" s="3" t="s">
        <v>1407</v>
      </c>
      <c r="AU1066" s="3" t="s">
        <v>1405</v>
      </c>
      <c r="AV1066" s="3" t="s">
        <v>1405</v>
      </c>
      <c r="AW1066" s="3" t="s">
        <v>1405</v>
      </c>
      <c r="AX1066" s="3" t="s">
        <v>1405</v>
      </c>
      <c r="AY1066" s="3" t="s">
        <v>1405</v>
      </c>
      <c r="AZ1066" s="3" t="s">
        <v>1405</v>
      </c>
      <c r="BA1066" s="3" t="s">
        <v>1405</v>
      </c>
      <c r="BB1066" s="3" t="s">
        <v>1405</v>
      </c>
      <c r="BC1066" s="3" t="s">
        <v>1405</v>
      </c>
      <c r="BD1066" s="3" t="s">
        <v>1405</v>
      </c>
      <c r="BE1066" s="3" t="s">
        <v>1405</v>
      </c>
      <c r="BF1066" s="3" t="s">
        <v>1405</v>
      </c>
      <c r="BG1066" s="3" t="s">
        <v>1405</v>
      </c>
      <c r="BH1066" s="3" t="s">
        <v>1405</v>
      </c>
      <c r="BI1066" s="3" t="s">
        <v>1405</v>
      </c>
      <c r="BJ1066" s="3" t="s">
        <v>1405</v>
      </c>
      <c r="BK1066" s="3" t="s">
        <v>1405</v>
      </c>
      <c r="BL1066" s="3" t="s">
        <v>1405</v>
      </c>
      <c r="BM1066" s="3" t="s">
        <v>1405</v>
      </c>
      <c r="BN1066" s="3" t="s">
        <v>1405</v>
      </c>
      <c r="BO1066" s="3" t="s">
        <v>1405</v>
      </c>
      <c r="BP1066" s="3" t="s">
        <v>1405</v>
      </c>
      <c r="BQ1066" s="3" t="s">
        <v>1405</v>
      </c>
      <c r="BR1066" s="3" t="s">
        <v>1405</v>
      </c>
      <c r="BS1066" s="3" t="s">
        <v>1405</v>
      </c>
      <c r="BT1066" s="3" t="s">
        <v>1405</v>
      </c>
      <c r="BU1066" s="3" t="str">
        <f t="shared" si="252"/>
        <v>89. PRODUCE THE CHEMICAL</v>
      </c>
      <c r="BV1066" s="3" t="str">
        <f t="shared" si="252"/>
        <v/>
      </c>
      <c r="BW1066" s="3" t="str">
        <f t="shared" si="252"/>
        <v>91. ON-SITE USE OF THE CHEMICAL</v>
      </c>
      <c r="BX1066" s="3" t="str">
        <f t="shared" si="252"/>
        <v/>
      </c>
      <c r="BY1066" s="3" t="str">
        <f t="shared" si="252"/>
        <v/>
      </c>
      <c r="BZ1066" s="3" t="str">
        <f t="shared" si="252"/>
        <v/>
      </c>
      <c r="CA1066" s="3" t="str">
        <f t="shared" si="252"/>
        <v/>
      </c>
      <c r="CB1066" s="3" t="str">
        <f t="shared" si="261"/>
        <v/>
      </c>
      <c r="CC1066" s="3" t="str">
        <f t="shared" si="261"/>
        <v/>
      </c>
      <c r="CD1066" s="3" t="str">
        <f t="shared" si="261"/>
        <v/>
      </c>
      <c r="CE1066" s="3" t="str">
        <f t="shared" si="261"/>
        <v/>
      </c>
      <c r="CF1066" s="3" t="str">
        <f t="shared" si="261"/>
        <v/>
      </c>
      <c r="CG1066" s="3" t="str">
        <f t="shared" si="261"/>
        <v>101. ADDED AS A FORMULATION COMPONENT</v>
      </c>
      <c r="CH1066" s="3" t="str">
        <f t="shared" si="261"/>
        <v/>
      </c>
      <c r="CI1066" s="3" t="str">
        <f t="shared" si="261"/>
        <v/>
      </c>
      <c r="CJ1066" s="3" t="str">
        <f t="shared" si="261"/>
        <v/>
      </c>
      <c r="CK1066" s="3" t="str">
        <f t="shared" si="261"/>
        <v/>
      </c>
      <c r="CL1066" s="3" t="str">
        <f t="shared" si="261"/>
        <v/>
      </c>
      <c r="CM1066" s="3" t="str">
        <f t="shared" si="261"/>
        <v/>
      </c>
      <c r="CN1066" s="3" t="str">
        <f t="shared" si="261"/>
        <v/>
      </c>
      <c r="CO1066" s="3" t="str">
        <f t="shared" si="261"/>
        <v/>
      </c>
      <c r="CP1066" s="3" t="str">
        <f t="shared" si="261"/>
        <v/>
      </c>
      <c r="CQ1066" s="3" t="str">
        <f t="shared" si="262"/>
        <v/>
      </c>
      <c r="CR1066" s="3" t="str">
        <f t="shared" si="262"/>
        <v/>
      </c>
      <c r="CS1066" s="3" t="str">
        <f t="shared" si="262"/>
        <v>113. P299  OTHER</v>
      </c>
      <c r="CT1066" s="3" t="str">
        <f t="shared" si="262"/>
        <v/>
      </c>
      <c r="CU1066" s="3" t="str">
        <f t="shared" si="262"/>
        <v/>
      </c>
      <c r="CV1066" s="3" t="str">
        <f t="shared" si="262"/>
        <v>116. AS A PROCESS IMPURITY</v>
      </c>
      <c r="CW1066" s="3" t="str">
        <f t="shared" si="250"/>
        <v/>
      </c>
      <c r="CX1066" s="3" t="str">
        <f t="shared" si="250"/>
        <v/>
      </c>
      <c r="CY1066" s="3" t="str">
        <f t="shared" si="250"/>
        <v/>
      </c>
      <c r="CZ1066" s="3" t="str">
        <f t="shared" si="250"/>
        <v/>
      </c>
      <c r="DA1066" s="3" t="str">
        <f t="shared" si="250"/>
        <v/>
      </c>
      <c r="DB1066" s="3" t="str">
        <f t="shared" si="250"/>
        <v/>
      </c>
      <c r="DC1066" s="3" t="str">
        <f t="shared" si="259"/>
        <v/>
      </c>
      <c r="DD1066" s="3" t="str">
        <f t="shared" si="259"/>
        <v/>
      </c>
      <c r="DE1066" s="3" t="str">
        <f t="shared" si="259"/>
        <v/>
      </c>
      <c r="DF1066" s="3" t="str">
        <f t="shared" si="259"/>
        <v/>
      </c>
      <c r="DG1066" s="3" t="str">
        <f t="shared" si="259"/>
        <v/>
      </c>
      <c r="DH1066" s="3" t="str">
        <f t="shared" si="259"/>
        <v/>
      </c>
      <c r="DI1066" s="3" t="str">
        <f t="shared" si="259"/>
        <v/>
      </c>
      <c r="DJ1066" s="3" t="str">
        <f t="shared" si="259"/>
        <v/>
      </c>
      <c r="DK1066" s="3" t="str">
        <f t="shared" si="259"/>
        <v/>
      </c>
      <c r="DL1066" s="3" t="str">
        <f t="shared" si="259"/>
        <v/>
      </c>
      <c r="DM1066" s="3" t="str">
        <f t="shared" si="259"/>
        <v/>
      </c>
      <c r="DN1066" s="3" t="str">
        <f t="shared" si="263"/>
        <v/>
      </c>
      <c r="DO1066" s="3" t="str">
        <f t="shared" si="263"/>
        <v/>
      </c>
      <c r="DP1066" s="3" t="str">
        <f t="shared" si="263"/>
        <v/>
      </c>
      <c r="DQ1066" s="3" t="str">
        <f t="shared" si="263"/>
        <v/>
      </c>
      <c r="DR1066" s="3" t="str">
        <f t="shared" si="263"/>
        <v/>
      </c>
      <c r="DS1066" s="3" t="str">
        <f t="shared" si="260"/>
        <v/>
      </c>
      <c r="DT1066" s="3" t="str">
        <f t="shared" si="249"/>
        <v/>
      </c>
      <c r="DU1066" s="3" t="str">
        <f t="shared" si="249"/>
        <v/>
      </c>
      <c r="DV1066" s="3" t="str">
        <f t="shared" si="249"/>
        <v/>
      </c>
    </row>
    <row r="1067" spans="1:126" ht="75">
      <c r="A1067" t="s">
        <v>115</v>
      </c>
      <c r="B1067">
        <v>2016</v>
      </c>
      <c r="C1067" t="s">
        <v>114</v>
      </c>
      <c r="D1067">
        <v>106990</v>
      </c>
      <c r="E1067" s="31">
        <v>1316215515420</v>
      </c>
      <c r="F1067" t="s">
        <v>1276</v>
      </c>
      <c r="G1067">
        <v>324110</v>
      </c>
      <c r="H1067" t="s">
        <v>1277</v>
      </c>
      <c r="I1067" t="s">
        <v>1278</v>
      </c>
      <c r="J1067" t="s">
        <v>833</v>
      </c>
      <c r="K1067" t="s">
        <v>148</v>
      </c>
      <c r="L1067">
        <v>77012</v>
      </c>
      <c r="M1067" s="3" t="str">
        <f t="shared" si="254"/>
        <v>89. PRODUCE THE CHEMICAL, 91. ON-SITE USE OF THE CHEMICAL, 92. SALE OR DISTRIBUTION OF THE CHEMICAL, 94. AS A MANUFACTURED IMPURITY, 95. USED AS A REACTANT</v>
      </c>
      <c r="N1067" s="3" t="s">
        <v>53</v>
      </c>
      <c r="O1067" s="84" t="s">
        <v>1426</v>
      </c>
      <c r="P1067">
        <v>5</v>
      </c>
      <c r="Q1067">
        <v>558</v>
      </c>
      <c r="R1067">
        <v>563</v>
      </c>
      <c r="S1067" s="3" t="s">
        <v>1407</v>
      </c>
      <c r="T1067" s="3" t="s">
        <v>1405</v>
      </c>
      <c r="U1067" s="3" t="s">
        <v>1407</v>
      </c>
      <c r="V1067" s="3" t="s">
        <v>1407</v>
      </c>
      <c r="W1067" s="3" t="s">
        <v>1405</v>
      </c>
      <c r="X1067" s="3" t="s">
        <v>1407</v>
      </c>
      <c r="Y1067" s="3" t="s">
        <v>1407</v>
      </c>
      <c r="AE1067" s="3" t="s">
        <v>1405</v>
      </c>
      <c r="AR1067" s="3" t="s">
        <v>1405</v>
      </c>
      <c r="AS1067" s="3" t="s">
        <v>1405</v>
      </c>
      <c r="AT1067" s="3" t="s">
        <v>1405</v>
      </c>
      <c r="AV1067" s="3" t="s">
        <v>1405</v>
      </c>
      <c r="BD1067" s="3" t="s">
        <v>1405</v>
      </c>
      <c r="BK1067" s="3" t="s">
        <v>1405</v>
      </c>
      <c r="BU1067" s="3" t="str">
        <f t="shared" si="252"/>
        <v>89. PRODUCE THE CHEMICAL</v>
      </c>
      <c r="BV1067" s="3" t="str">
        <f t="shared" si="252"/>
        <v/>
      </c>
      <c r="BW1067" s="3" t="str">
        <f t="shared" si="252"/>
        <v>91. ON-SITE USE OF THE CHEMICAL</v>
      </c>
      <c r="BX1067" s="3" t="str">
        <f t="shared" si="252"/>
        <v>92. SALE OR DISTRIBUTION OF THE CHEMICAL</v>
      </c>
      <c r="BY1067" s="3" t="str">
        <f t="shared" si="252"/>
        <v/>
      </c>
      <c r="BZ1067" s="3" t="str">
        <f t="shared" si="252"/>
        <v>94. AS A MANUFACTURED IMPURITY</v>
      </c>
      <c r="CA1067" s="3" t="str">
        <f t="shared" ref="CA1067:CJ1105" si="264">IF(Y1067="Yes", CA$1,"")</f>
        <v>95. USED AS A REACTANT</v>
      </c>
      <c r="CB1067" s="3" t="str">
        <f t="shared" si="261"/>
        <v/>
      </c>
      <c r="CC1067" s="3" t="str">
        <f t="shared" si="261"/>
        <v/>
      </c>
      <c r="CD1067" s="3" t="str">
        <f t="shared" si="261"/>
        <v/>
      </c>
      <c r="CE1067" s="3" t="str">
        <f t="shared" si="261"/>
        <v/>
      </c>
      <c r="CF1067" s="3" t="str">
        <f t="shared" si="261"/>
        <v/>
      </c>
      <c r="CG1067" s="3" t="str">
        <f t="shared" si="261"/>
        <v/>
      </c>
      <c r="CH1067" s="3" t="str">
        <f t="shared" si="261"/>
        <v/>
      </c>
      <c r="CI1067" s="3" t="str">
        <f t="shared" si="261"/>
        <v/>
      </c>
      <c r="CJ1067" s="3" t="str">
        <f t="shared" si="261"/>
        <v/>
      </c>
      <c r="CK1067" s="3" t="str">
        <f t="shared" si="261"/>
        <v/>
      </c>
      <c r="CL1067" s="3" t="str">
        <f t="shared" si="261"/>
        <v/>
      </c>
      <c r="CM1067" s="3" t="str">
        <f t="shared" si="261"/>
        <v/>
      </c>
      <c r="CN1067" s="3" t="str">
        <f t="shared" si="261"/>
        <v/>
      </c>
      <c r="CO1067" s="3" t="str">
        <f t="shared" si="261"/>
        <v/>
      </c>
      <c r="CP1067" s="3" t="str">
        <f t="shared" si="261"/>
        <v/>
      </c>
      <c r="CQ1067" s="3" t="str">
        <f t="shared" si="262"/>
        <v/>
      </c>
      <c r="CR1067" s="3" t="str">
        <f t="shared" si="262"/>
        <v/>
      </c>
      <c r="CS1067" s="3" t="str">
        <f t="shared" si="262"/>
        <v/>
      </c>
      <c r="CT1067" s="3" t="str">
        <f t="shared" si="262"/>
        <v/>
      </c>
      <c r="CU1067" s="3" t="str">
        <f t="shared" si="262"/>
        <v/>
      </c>
      <c r="CV1067" s="3" t="str">
        <f t="shared" si="262"/>
        <v/>
      </c>
      <c r="CW1067" s="3" t="str">
        <f t="shared" si="250"/>
        <v/>
      </c>
      <c r="CX1067" s="3" t="str">
        <f t="shared" si="250"/>
        <v/>
      </c>
      <c r="CY1067" s="3" t="str">
        <f t="shared" si="250"/>
        <v/>
      </c>
      <c r="CZ1067" s="3" t="str">
        <f t="shared" si="250"/>
        <v/>
      </c>
      <c r="DA1067" s="3" t="str">
        <f t="shared" si="250"/>
        <v/>
      </c>
      <c r="DB1067" s="3" t="str">
        <f t="shared" si="250"/>
        <v/>
      </c>
      <c r="DC1067" s="3" t="str">
        <f t="shared" si="259"/>
        <v/>
      </c>
      <c r="DD1067" s="3" t="str">
        <f t="shared" si="259"/>
        <v/>
      </c>
      <c r="DE1067" s="3" t="str">
        <f t="shared" si="259"/>
        <v/>
      </c>
      <c r="DF1067" s="3" t="str">
        <f t="shared" si="259"/>
        <v/>
      </c>
      <c r="DG1067" s="3" t="str">
        <f t="shared" si="259"/>
        <v/>
      </c>
      <c r="DH1067" s="3" t="str">
        <f t="shared" si="259"/>
        <v/>
      </c>
      <c r="DI1067" s="3" t="str">
        <f t="shared" si="259"/>
        <v/>
      </c>
      <c r="DJ1067" s="3" t="str">
        <f t="shared" si="259"/>
        <v/>
      </c>
      <c r="DK1067" s="3" t="str">
        <f t="shared" si="259"/>
        <v/>
      </c>
      <c r="DL1067" s="3" t="str">
        <f t="shared" si="259"/>
        <v/>
      </c>
      <c r="DM1067" s="3" t="str">
        <f t="shared" si="259"/>
        <v/>
      </c>
      <c r="DN1067" s="3" t="str">
        <f t="shared" si="263"/>
        <v/>
      </c>
      <c r="DO1067" s="3" t="str">
        <f t="shared" si="263"/>
        <v/>
      </c>
      <c r="DP1067" s="3" t="str">
        <f t="shared" si="263"/>
        <v/>
      </c>
      <c r="DQ1067" s="3" t="str">
        <f t="shared" si="263"/>
        <v/>
      </c>
      <c r="DR1067" s="3" t="str">
        <f t="shared" si="263"/>
        <v/>
      </c>
      <c r="DS1067" s="3" t="str">
        <f t="shared" si="260"/>
        <v/>
      </c>
      <c r="DT1067" s="3" t="str">
        <f t="shared" si="249"/>
        <v/>
      </c>
      <c r="DU1067" s="3" t="str">
        <f t="shared" si="249"/>
        <v/>
      </c>
      <c r="DV1067" s="3" t="str">
        <f t="shared" si="249"/>
        <v/>
      </c>
    </row>
    <row r="1068" spans="1:126" ht="75">
      <c r="A1068" t="s">
        <v>115</v>
      </c>
      <c r="B1068">
        <v>2017</v>
      </c>
      <c r="C1068" t="s">
        <v>114</v>
      </c>
      <c r="D1068">
        <v>106990</v>
      </c>
      <c r="E1068" s="31">
        <v>1317216512463</v>
      </c>
      <c r="F1068" t="s">
        <v>1276</v>
      </c>
      <c r="G1068">
        <v>324110</v>
      </c>
      <c r="H1068" t="s">
        <v>1277</v>
      </c>
      <c r="I1068" t="s">
        <v>1278</v>
      </c>
      <c r="J1068" t="s">
        <v>833</v>
      </c>
      <c r="K1068" t="s">
        <v>148</v>
      </c>
      <c r="L1068">
        <v>77012</v>
      </c>
      <c r="M1068" s="3" t="str">
        <f t="shared" si="254"/>
        <v>89. PRODUCE THE CHEMICAL, 91. ON-SITE USE OF THE CHEMICAL, 92. SALE OR DISTRIBUTION OF THE CHEMICAL, 94. AS A MANUFACTURED IMPURITY, 95. USED AS A REACTANT</v>
      </c>
      <c r="N1068" s="3" t="s">
        <v>53</v>
      </c>
      <c r="O1068" s="84" t="s">
        <v>1426</v>
      </c>
      <c r="P1068">
        <v>46</v>
      </c>
      <c r="Q1068">
        <v>600</v>
      </c>
      <c r="R1068">
        <v>646</v>
      </c>
      <c r="S1068" s="3" t="s">
        <v>1407</v>
      </c>
      <c r="T1068" s="3" t="s">
        <v>1405</v>
      </c>
      <c r="U1068" s="3" t="s">
        <v>1407</v>
      </c>
      <c r="V1068" s="3" t="s">
        <v>1407</v>
      </c>
      <c r="W1068" s="3" t="s">
        <v>1405</v>
      </c>
      <c r="X1068" s="3" t="s">
        <v>1407</v>
      </c>
      <c r="Y1068" s="3" t="s">
        <v>1407</v>
      </c>
      <c r="AE1068" s="3" t="s">
        <v>1405</v>
      </c>
      <c r="AR1068" s="3" t="s">
        <v>1405</v>
      </c>
      <c r="AS1068" s="3" t="s">
        <v>1405</v>
      </c>
      <c r="AT1068" s="3" t="s">
        <v>1405</v>
      </c>
      <c r="AV1068" s="3" t="s">
        <v>1405</v>
      </c>
      <c r="BD1068" s="3" t="s">
        <v>1405</v>
      </c>
      <c r="BK1068" s="3" t="s">
        <v>1405</v>
      </c>
      <c r="BU1068" s="3" t="str">
        <f t="shared" ref="BU1068:CA1109" si="265">IF(S1068="Yes", BU$1,"")</f>
        <v>89. PRODUCE THE CHEMICAL</v>
      </c>
      <c r="BV1068" s="3" t="str">
        <f t="shared" si="265"/>
        <v/>
      </c>
      <c r="BW1068" s="3" t="str">
        <f t="shared" si="265"/>
        <v>91. ON-SITE USE OF THE CHEMICAL</v>
      </c>
      <c r="BX1068" s="3" t="str">
        <f t="shared" si="265"/>
        <v>92. SALE OR DISTRIBUTION OF THE CHEMICAL</v>
      </c>
      <c r="BY1068" s="3" t="str">
        <f t="shared" si="265"/>
        <v/>
      </c>
      <c r="BZ1068" s="3" t="str">
        <f t="shared" si="265"/>
        <v>94. AS A MANUFACTURED IMPURITY</v>
      </c>
      <c r="CA1068" s="3" t="str">
        <f t="shared" si="264"/>
        <v>95. USED AS A REACTANT</v>
      </c>
      <c r="CB1068" s="3" t="str">
        <f t="shared" si="261"/>
        <v/>
      </c>
      <c r="CC1068" s="3" t="str">
        <f t="shared" si="261"/>
        <v/>
      </c>
      <c r="CD1068" s="3" t="str">
        <f t="shared" si="261"/>
        <v/>
      </c>
      <c r="CE1068" s="3" t="str">
        <f t="shared" si="261"/>
        <v/>
      </c>
      <c r="CF1068" s="3" t="str">
        <f t="shared" si="261"/>
        <v/>
      </c>
      <c r="CG1068" s="3" t="str">
        <f t="shared" si="261"/>
        <v/>
      </c>
      <c r="CH1068" s="3" t="str">
        <f t="shared" si="261"/>
        <v/>
      </c>
      <c r="CI1068" s="3" t="str">
        <f t="shared" si="261"/>
        <v/>
      </c>
      <c r="CJ1068" s="3" t="str">
        <f t="shared" si="261"/>
        <v/>
      </c>
      <c r="CK1068" s="3" t="str">
        <f t="shared" si="261"/>
        <v/>
      </c>
      <c r="CL1068" s="3" t="str">
        <f t="shared" si="261"/>
        <v/>
      </c>
      <c r="CM1068" s="3" t="str">
        <f t="shared" si="261"/>
        <v/>
      </c>
      <c r="CN1068" s="3" t="str">
        <f t="shared" si="261"/>
        <v/>
      </c>
      <c r="CO1068" s="3" t="str">
        <f t="shared" si="261"/>
        <v/>
      </c>
      <c r="CP1068" s="3" t="str">
        <f t="shared" si="261"/>
        <v/>
      </c>
      <c r="CQ1068" s="3" t="str">
        <f t="shared" si="262"/>
        <v/>
      </c>
      <c r="CR1068" s="3" t="str">
        <f t="shared" si="262"/>
        <v/>
      </c>
      <c r="CS1068" s="3" t="str">
        <f t="shared" si="262"/>
        <v/>
      </c>
      <c r="CT1068" s="3" t="str">
        <f t="shared" si="262"/>
        <v/>
      </c>
      <c r="CU1068" s="3" t="str">
        <f t="shared" si="262"/>
        <v/>
      </c>
      <c r="CV1068" s="3" t="str">
        <f t="shared" si="262"/>
        <v/>
      </c>
      <c r="CW1068" s="3" t="str">
        <f t="shared" si="262"/>
        <v/>
      </c>
      <c r="CX1068" s="3" t="str">
        <f t="shared" si="262"/>
        <v/>
      </c>
      <c r="CY1068" s="3" t="str">
        <f t="shared" si="262"/>
        <v/>
      </c>
      <c r="CZ1068" s="3" t="str">
        <f t="shared" si="262"/>
        <v/>
      </c>
      <c r="DA1068" s="3" t="str">
        <f t="shared" si="262"/>
        <v/>
      </c>
      <c r="DB1068" s="3" t="str">
        <f t="shared" si="262"/>
        <v/>
      </c>
      <c r="DC1068" s="3" t="str">
        <f t="shared" si="259"/>
        <v/>
      </c>
      <c r="DD1068" s="3" t="str">
        <f t="shared" si="259"/>
        <v/>
      </c>
      <c r="DE1068" s="3" t="str">
        <f t="shared" si="259"/>
        <v/>
      </c>
      <c r="DF1068" s="3" t="str">
        <f t="shared" si="259"/>
        <v/>
      </c>
      <c r="DG1068" s="3" t="str">
        <f t="shared" si="259"/>
        <v/>
      </c>
      <c r="DH1068" s="3" t="str">
        <f t="shared" si="259"/>
        <v/>
      </c>
      <c r="DI1068" s="3" t="str">
        <f t="shared" si="259"/>
        <v/>
      </c>
      <c r="DJ1068" s="3" t="str">
        <f t="shared" si="259"/>
        <v/>
      </c>
      <c r="DK1068" s="3" t="str">
        <f t="shared" si="259"/>
        <v/>
      </c>
      <c r="DL1068" s="3" t="str">
        <f t="shared" si="259"/>
        <v/>
      </c>
      <c r="DM1068" s="3" t="str">
        <f t="shared" si="259"/>
        <v/>
      </c>
      <c r="DN1068" s="3" t="str">
        <f t="shared" si="263"/>
        <v/>
      </c>
      <c r="DO1068" s="3" t="str">
        <f t="shared" si="263"/>
        <v/>
      </c>
      <c r="DP1068" s="3" t="str">
        <f t="shared" si="263"/>
        <v/>
      </c>
      <c r="DQ1068" s="3" t="str">
        <f t="shared" si="263"/>
        <v/>
      </c>
      <c r="DR1068" s="3" t="str">
        <f t="shared" si="263"/>
        <v/>
      </c>
      <c r="DS1068" s="3" t="str">
        <f t="shared" si="260"/>
        <v/>
      </c>
      <c r="DT1068" s="3" t="str">
        <f t="shared" si="249"/>
        <v/>
      </c>
      <c r="DU1068" s="3" t="str">
        <f t="shared" si="249"/>
        <v/>
      </c>
      <c r="DV1068" s="3" t="str">
        <f t="shared" si="249"/>
        <v/>
      </c>
    </row>
    <row r="1069" spans="1:126" ht="105">
      <c r="A1069" t="s">
        <v>115</v>
      </c>
      <c r="B1069">
        <v>2018</v>
      </c>
      <c r="C1069" t="s">
        <v>114</v>
      </c>
      <c r="D1069">
        <v>106990</v>
      </c>
      <c r="E1069" s="31">
        <v>1318217249503</v>
      </c>
      <c r="F1069" t="s">
        <v>1276</v>
      </c>
      <c r="G1069">
        <v>324110</v>
      </c>
      <c r="H1069" t="s">
        <v>1277</v>
      </c>
      <c r="I1069" t="s">
        <v>1278</v>
      </c>
      <c r="J1069" t="s">
        <v>833</v>
      </c>
      <c r="K1069" t="s">
        <v>148</v>
      </c>
      <c r="L1069">
        <v>77012</v>
      </c>
      <c r="M1069" s="3" t="str">
        <f t="shared" si="254"/>
        <v>89. PRODUCE THE CHEMICAL, 91. ON-SITE USE OF THE CHEMICAL, 92. SALE OR DISTRIBUTION OF THE CHEMICAL, 94. AS A MANUFACTURED IMPURITY, 95. USED AS A REACTANT</v>
      </c>
      <c r="N1069" s="3" t="s">
        <v>53</v>
      </c>
      <c r="O1069" s="84" t="s">
        <v>1426</v>
      </c>
      <c r="P1069">
        <v>45</v>
      </c>
      <c r="Q1069">
        <v>776</v>
      </c>
      <c r="R1069">
        <v>821</v>
      </c>
      <c r="S1069" s="3" t="s">
        <v>1407</v>
      </c>
      <c r="T1069" s="3" t="s">
        <v>1405</v>
      </c>
      <c r="U1069" s="3" t="s">
        <v>1407</v>
      </c>
      <c r="V1069" s="3" t="s">
        <v>1407</v>
      </c>
      <c r="W1069" s="3" t="s">
        <v>1405</v>
      </c>
      <c r="X1069" s="3" t="s">
        <v>1407</v>
      </c>
      <c r="Y1069" s="3" t="s">
        <v>1407</v>
      </c>
      <c r="Z1069" s="3" t="s">
        <v>1405</v>
      </c>
      <c r="AA1069" s="3" t="s">
        <v>1405</v>
      </c>
      <c r="AB1069" s="3" t="s">
        <v>1405</v>
      </c>
      <c r="AC1069" s="3" t="s">
        <v>1405</v>
      </c>
      <c r="AD1069" s="3" t="s">
        <v>1405</v>
      </c>
      <c r="AE1069" s="3" t="s">
        <v>1405</v>
      </c>
      <c r="AF1069" s="3" t="s">
        <v>1405</v>
      </c>
      <c r="AG1069" s="3" t="s">
        <v>1405</v>
      </c>
      <c r="AH1069" s="3" t="s">
        <v>1405</v>
      </c>
      <c r="AI1069" s="3" t="s">
        <v>1405</v>
      </c>
      <c r="AJ1069" s="3" t="s">
        <v>1405</v>
      </c>
      <c r="AK1069" s="3" t="s">
        <v>1405</v>
      </c>
      <c r="AL1069" s="3" t="s">
        <v>1405</v>
      </c>
      <c r="AM1069" s="3" t="s">
        <v>1405</v>
      </c>
      <c r="AN1069" s="3" t="s">
        <v>1405</v>
      </c>
      <c r="AO1069" s="3" t="s">
        <v>1405</v>
      </c>
      <c r="AP1069" s="3" t="s">
        <v>1405</v>
      </c>
      <c r="AQ1069" s="3" t="s">
        <v>1405</v>
      </c>
      <c r="AR1069" s="3" t="s">
        <v>1405</v>
      </c>
      <c r="AS1069" s="3" t="s">
        <v>1405</v>
      </c>
      <c r="AT1069" s="3" t="s">
        <v>1405</v>
      </c>
      <c r="AU1069" s="3" t="s">
        <v>1405</v>
      </c>
      <c r="AV1069" s="3" t="s">
        <v>1405</v>
      </c>
      <c r="AW1069" s="3" t="s">
        <v>1405</v>
      </c>
      <c r="AX1069" s="3" t="s">
        <v>1405</v>
      </c>
      <c r="AY1069" s="3" t="s">
        <v>1405</v>
      </c>
      <c r="AZ1069" s="3" t="s">
        <v>1405</v>
      </c>
      <c r="BA1069" s="3" t="s">
        <v>1405</v>
      </c>
      <c r="BB1069" s="3" t="s">
        <v>1405</v>
      </c>
      <c r="BC1069" s="3" t="s">
        <v>1405</v>
      </c>
      <c r="BD1069" s="3" t="s">
        <v>1405</v>
      </c>
      <c r="BE1069" s="3" t="s">
        <v>1405</v>
      </c>
      <c r="BF1069" s="3" t="s">
        <v>1405</v>
      </c>
      <c r="BG1069" s="3" t="s">
        <v>1405</v>
      </c>
      <c r="BH1069" s="3" t="s">
        <v>1405</v>
      </c>
      <c r="BI1069" s="3" t="s">
        <v>1405</v>
      </c>
      <c r="BJ1069" s="3" t="s">
        <v>1405</v>
      </c>
      <c r="BK1069" s="3" t="s">
        <v>1405</v>
      </c>
      <c r="BL1069" s="3" t="s">
        <v>1405</v>
      </c>
      <c r="BM1069" s="3" t="s">
        <v>1405</v>
      </c>
      <c r="BN1069" s="3" t="s">
        <v>1405</v>
      </c>
      <c r="BO1069" s="3" t="s">
        <v>1405</v>
      </c>
      <c r="BP1069" s="3" t="s">
        <v>1405</v>
      </c>
      <c r="BQ1069" s="3" t="s">
        <v>1405</v>
      </c>
      <c r="BR1069" s="3" t="s">
        <v>1405</v>
      </c>
      <c r="BS1069" s="3" t="s">
        <v>1405</v>
      </c>
      <c r="BT1069" s="3" t="s">
        <v>1405</v>
      </c>
      <c r="BU1069" s="3" t="str">
        <f t="shared" si="265"/>
        <v>89. PRODUCE THE CHEMICAL</v>
      </c>
      <c r="BV1069" s="3" t="str">
        <f t="shared" si="265"/>
        <v/>
      </c>
      <c r="BW1069" s="3" t="str">
        <f t="shared" si="265"/>
        <v>91. ON-SITE USE OF THE CHEMICAL</v>
      </c>
      <c r="BX1069" s="3" t="str">
        <f t="shared" si="265"/>
        <v>92. SALE OR DISTRIBUTION OF THE CHEMICAL</v>
      </c>
      <c r="BY1069" s="3" t="str">
        <f t="shared" si="265"/>
        <v/>
      </c>
      <c r="BZ1069" s="3" t="str">
        <f t="shared" si="265"/>
        <v>94. AS A MANUFACTURED IMPURITY</v>
      </c>
      <c r="CA1069" s="3" t="str">
        <f t="shared" si="264"/>
        <v>95. USED AS A REACTANT</v>
      </c>
      <c r="CB1069" s="3" t="str">
        <f t="shared" si="261"/>
        <v/>
      </c>
      <c r="CC1069" s="3" t="str">
        <f t="shared" si="261"/>
        <v/>
      </c>
      <c r="CD1069" s="3" t="str">
        <f t="shared" si="261"/>
        <v/>
      </c>
      <c r="CE1069" s="3" t="str">
        <f t="shared" si="261"/>
        <v/>
      </c>
      <c r="CF1069" s="3" t="str">
        <f t="shared" si="261"/>
        <v/>
      </c>
      <c r="CG1069" s="3" t="str">
        <f t="shared" si="261"/>
        <v/>
      </c>
      <c r="CH1069" s="3" t="str">
        <f t="shared" si="261"/>
        <v/>
      </c>
      <c r="CI1069" s="3" t="str">
        <f t="shared" si="261"/>
        <v/>
      </c>
      <c r="CJ1069" s="3" t="str">
        <f t="shared" si="261"/>
        <v/>
      </c>
      <c r="CK1069" s="3" t="str">
        <f t="shared" si="261"/>
        <v/>
      </c>
      <c r="CL1069" s="3" t="str">
        <f t="shared" si="261"/>
        <v/>
      </c>
      <c r="CM1069" s="3" t="str">
        <f t="shared" si="261"/>
        <v/>
      </c>
      <c r="CN1069" s="3" t="str">
        <f t="shared" si="261"/>
        <v/>
      </c>
      <c r="CO1069" s="3" t="str">
        <f t="shared" si="261"/>
        <v/>
      </c>
      <c r="CP1069" s="3" t="str">
        <f t="shared" si="261"/>
        <v/>
      </c>
      <c r="CQ1069" s="3" t="str">
        <f t="shared" si="262"/>
        <v/>
      </c>
      <c r="CR1069" s="3" t="str">
        <f t="shared" si="262"/>
        <v/>
      </c>
      <c r="CS1069" s="3" t="str">
        <f t="shared" si="262"/>
        <v/>
      </c>
      <c r="CT1069" s="3" t="str">
        <f t="shared" si="262"/>
        <v/>
      </c>
      <c r="CU1069" s="3" t="str">
        <f t="shared" si="262"/>
        <v/>
      </c>
      <c r="CV1069" s="3" t="str">
        <f t="shared" si="262"/>
        <v/>
      </c>
      <c r="CW1069" s="3" t="str">
        <f t="shared" si="262"/>
        <v/>
      </c>
      <c r="CX1069" s="3" t="str">
        <f t="shared" si="262"/>
        <v/>
      </c>
      <c r="CY1069" s="3" t="str">
        <f t="shared" si="262"/>
        <v/>
      </c>
      <c r="CZ1069" s="3" t="str">
        <f t="shared" si="262"/>
        <v/>
      </c>
      <c r="DA1069" s="3" t="str">
        <f t="shared" si="262"/>
        <v/>
      </c>
      <c r="DB1069" s="3" t="str">
        <f t="shared" si="262"/>
        <v/>
      </c>
      <c r="DC1069" s="3" t="str">
        <f t="shared" si="259"/>
        <v/>
      </c>
      <c r="DD1069" s="3" t="str">
        <f t="shared" si="259"/>
        <v/>
      </c>
      <c r="DE1069" s="3" t="str">
        <f t="shared" si="259"/>
        <v/>
      </c>
      <c r="DF1069" s="3" t="str">
        <f t="shared" si="259"/>
        <v/>
      </c>
      <c r="DG1069" s="3" t="str">
        <f t="shared" si="259"/>
        <v/>
      </c>
      <c r="DH1069" s="3" t="str">
        <f t="shared" si="259"/>
        <v/>
      </c>
      <c r="DI1069" s="3" t="str">
        <f t="shared" si="259"/>
        <v/>
      </c>
      <c r="DJ1069" s="3" t="str">
        <f t="shared" si="259"/>
        <v/>
      </c>
      <c r="DK1069" s="3" t="str">
        <f t="shared" si="259"/>
        <v/>
      </c>
      <c r="DL1069" s="3" t="str">
        <f t="shared" si="259"/>
        <v/>
      </c>
      <c r="DM1069" s="3" t="str">
        <f t="shared" si="259"/>
        <v/>
      </c>
      <c r="DN1069" s="3" t="str">
        <f t="shared" si="263"/>
        <v/>
      </c>
      <c r="DO1069" s="3" t="str">
        <f t="shared" si="263"/>
        <v/>
      </c>
      <c r="DP1069" s="3" t="str">
        <f t="shared" si="263"/>
        <v/>
      </c>
      <c r="DQ1069" s="3" t="str">
        <f t="shared" si="263"/>
        <v/>
      </c>
      <c r="DR1069" s="3" t="str">
        <f t="shared" si="263"/>
        <v/>
      </c>
      <c r="DS1069" s="3" t="str">
        <f t="shared" si="260"/>
        <v/>
      </c>
      <c r="DT1069" s="3" t="str">
        <f t="shared" si="249"/>
        <v/>
      </c>
      <c r="DU1069" s="3" t="str">
        <f t="shared" si="249"/>
        <v/>
      </c>
      <c r="DV1069" s="3" t="str">
        <f t="shared" si="249"/>
        <v/>
      </c>
    </row>
    <row r="1070" spans="1:126" ht="105">
      <c r="A1070" t="s">
        <v>115</v>
      </c>
      <c r="B1070">
        <v>2019</v>
      </c>
      <c r="C1070" t="s">
        <v>114</v>
      </c>
      <c r="D1070">
        <v>106990</v>
      </c>
      <c r="E1070" s="31">
        <v>1319218490682</v>
      </c>
      <c r="F1070" t="s">
        <v>1276</v>
      </c>
      <c r="G1070">
        <v>324110</v>
      </c>
      <c r="H1070" t="s">
        <v>1277</v>
      </c>
      <c r="I1070" t="s">
        <v>1278</v>
      </c>
      <c r="J1070" t="s">
        <v>833</v>
      </c>
      <c r="K1070" t="s">
        <v>148</v>
      </c>
      <c r="L1070">
        <v>77012</v>
      </c>
      <c r="M1070" s="3" t="str">
        <f t="shared" si="254"/>
        <v>89. PRODUCE THE CHEMICAL, 91. ON-SITE USE OF THE CHEMICAL, 92. SALE OR DISTRIBUTION OF THE CHEMICAL, 94. AS A MANUFACTURED IMPURITY, 95. USED AS A REACTANT, 100. P199  OTHER</v>
      </c>
      <c r="N1070" s="3" t="s">
        <v>53</v>
      </c>
      <c r="O1070" s="84" t="s">
        <v>1426</v>
      </c>
      <c r="P1070">
        <v>112</v>
      </c>
      <c r="Q1070">
        <v>576</v>
      </c>
      <c r="R1070">
        <v>688</v>
      </c>
      <c r="S1070" s="3" t="s">
        <v>1407</v>
      </c>
      <c r="T1070" s="3" t="s">
        <v>1405</v>
      </c>
      <c r="U1070" s="3" t="s">
        <v>1407</v>
      </c>
      <c r="V1070" s="3" t="s">
        <v>1407</v>
      </c>
      <c r="W1070" s="3" t="s">
        <v>1405</v>
      </c>
      <c r="X1070" s="3" t="s">
        <v>1407</v>
      </c>
      <c r="Y1070" s="3" t="s">
        <v>1407</v>
      </c>
      <c r="Z1070" s="3" t="s">
        <v>1405</v>
      </c>
      <c r="AA1070" s="3" t="s">
        <v>1405</v>
      </c>
      <c r="AB1070" s="3" t="s">
        <v>1405</v>
      </c>
      <c r="AC1070" s="3" t="s">
        <v>1405</v>
      </c>
      <c r="AD1070" s="3" t="s">
        <v>1407</v>
      </c>
      <c r="AE1070" s="3" t="s">
        <v>1405</v>
      </c>
      <c r="AF1070" s="3" t="s">
        <v>1405</v>
      </c>
      <c r="AG1070" s="3" t="s">
        <v>1405</v>
      </c>
      <c r="AH1070" s="3" t="s">
        <v>1405</v>
      </c>
      <c r="AI1070" s="3" t="s">
        <v>1405</v>
      </c>
      <c r="AJ1070" s="3" t="s">
        <v>1405</v>
      </c>
      <c r="AK1070" s="3" t="s">
        <v>1405</v>
      </c>
      <c r="AL1070" s="3" t="s">
        <v>1405</v>
      </c>
      <c r="AM1070" s="3" t="s">
        <v>1405</v>
      </c>
      <c r="AN1070" s="3" t="s">
        <v>1405</v>
      </c>
      <c r="AO1070" s="3" t="s">
        <v>1405</v>
      </c>
      <c r="AP1070" s="3" t="s">
        <v>1405</v>
      </c>
      <c r="AQ1070" s="3" t="s">
        <v>1405</v>
      </c>
      <c r="AR1070" s="3" t="s">
        <v>1405</v>
      </c>
      <c r="AS1070" s="3" t="s">
        <v>1405</v>
      </c>
      <c r="AT1070" s="3" t="s">
        <v>1405</v>
      </c>
      <c r="AU1070" s="3" t="s">
        <v>1405</v>
      </c>
      <c r="AV1070" s="3" t="s">
        <v>1405</v>
      </c>
      <c r="AW1070" s="3" t="s">
        <v>1405</v>
      </c>
      <c r="AX1070" s="3" t="s">
        <v>1405</v>
      </c>
      <c r="AY1070" s="3" t="s">
        <v>1405</v>
      </c>
      <c r="AZ1070" s="3" t="s">
        <v>1405</v>
      </c>
      <c r="BA1070" s="3" t="s">
        <v>1405</v>
      </c>
      <c r="BB1070" s="3" t="s">
        <v>1405</v>
      </c>
      <c r="BC1070" s="3" t="s">
        <v>1405</v>
      </c>
      <c r="BD1070" s="3" t="s">
        <v>1405</v>
      </c>
      <c r="BE1070" s="3" t="s">
        <v>1405</v>
      </c>
      <c r="BF1070" s="3" t="s">
        <v>1405</v>
      </c>
      <c r="BG1070" s="3" t="s">
        <v>1405</v>
      </c>
      <c r="BH1070" s="3" t="s">
        <v>1405</v>
      </c>
      <c r="BI1070" s="3" t="s">
        <v>1405</v>
      </c>
      <c r="BJ1070" s="3" t="s">
        <v>1405</v>
      </c>
      <c r="BK1070" s="3" t="s">
        <v>1405</v>
      </c>
      <c r="BL1070" s="3" t="s">
        <v>1405</v>
      </c>
      <c r="BM1070" s="3" t="s">
        <v>1405</v>
      </c>
      <c r="BN1070" s="3" t="s">
        <v>1405</v>
      </c>
      <c r="BO1070" s="3" t="s">
        <v>1405</v>
      </c>
      <c r="BP1070" s="3" t="s">
        <v>1405</v>
      </c>
      <c r="BQ1070" s="3" t="s">
        <v>1405</v>
      </c>
      <c r="BR1070" s="3" t="s">
        <v>1405</v>
      </c>
      <c r="BS1070" s="3" t="s">
        <v>1405</v>
      </c>
      <c r="BT1070" s="3" t="s">
        <v>1405</v>
      </c>
      <c r="BU1070" s="3" t="str">
        <f t="shared" si="265"/>
        <v>89. PRODUCE THE CHEMICAL</v>
      </c>
      <c r="BV1070" s="3" t="str">
        <f t="shared" si="265"/>
        <v/>
      </c>
      <c r="BW1070" s="3" t="str">
        <f t="shared" si="265"/>
        <v>91. ON-SITE USE OF THE CHEMICAL</v>
      </c>
      <c r="BX1070" s="3" t="str">
        <f t="shared" si="265"/>
        <v>92. SALE OR DISTRIBUTION OF THE CHEMICAL</v>
      </c>
      <c r="BY1070" s="3" t="str">
        <f t="shared" si="265"/>
        <v/>
      </c>
      <c r="BZ1070" s="3" t="str">
        <f t="shared" si="265"/>
        <v>94. AS A MANUFACTURED IMPURITY</v>
      </c>
      <c r="CA1070" s="3" t="str">
        <f t="shared" si="264"/>
        <v>95. USED AS A REACTANT</v>
      </c>
      <c r="CB1070" s="3" t="str">
        <f t="shared" si="261"/>
        <v/>
      </c>
      <c r="CC1070" s="3" t="str">
        <f t="shared" si="261"/>
        <v/>
      </c>
      <c r="CD1070" s="3" t="str">
        <f t="shared" si="261"/>
        <v/>
      </c>
      <c r="CE1070" s="3" t="str">
        <f t="shared" si="261"/>
        <v/>
      </c>
      <c r="CF1070" s="3" t="str">
        <f t="shared" si="261"/>
        <v>100. P199  OTHER</v>
      </c>
      <c r="CG1070" s="3" t="str">
        <f t="shared" si="261"/>
        <v/>
      </c>
      <c r="CH1070" s="3" t="str">
        <f t="shared" si="261"/>
        <v/>
      </c>
      <c r="CI1070" s="3" t="str">
        <f t="shared" si="261"/>
        <v/>
      </c>
      <c r="CJ1070" s="3" t="str">
        <f t="shared" si="261"/>
        <v/>
      </c>
      <c r="CK1070" s="3" t="str">
        <f t="shared" si="261"/>
        <v/>
      </c>
      <c r="CL1070" s="3" t="str">
        <f t="shared" si="261"/>
        <v/>
      </c>
      <c r="CM1070" s="3" t="str">
        <f t="shared" si="261"/>
        <v/>
      </c>
      <c r="CN1070" s="3" t="str">
        <f t="shared" si="261"/>
        <v/>
      </c>
      <c r="CO1070" s="3" t="str">
        <f t="shared" si="261"/>
        <v/>
      </c>
      <c r="CP1070" s="3" t="str">
        <f t="shared" si="261"/>
        <v/>
      </c>
      <c r="CQ1070" s="3" t="str">
        <f t="shared" si="262"/>
        <v/>
      </c>
      <c r="CR1070" s="3" t="str">
        <f t="shared" si="262"/>
        <v/>
      </c>
      <c r="CS1070" s="3" t="str">
        <f t="shared" si="262"/>
        <v/>
      </c>
      <c r="CT1070" s="3" t="str">
        <f t="shared" si="262"/>
        <v/>
      </c>
      <c r="CU1070" s="3" t="str">
        <f t="shared" si="262"/>
        <v/>
      </c>
      <c r="CV1070" s="3" t="str">
        <f t="shared" si="262"/>
        <v/>
      </c>
      <c r="CW1070" s="3" t="str">
        <f t="shared" si="262"/>
        <v/>
      </c>
      <c r="CX1070" s="3" t="str">
        <f t="shared" si="262"/>
        <v/>
      </c>
      <c r="CY1070" s="3" t="str">
        <f t="shared" si="262"/>
        <v/>
      </c>
      <c r="CZ1070" s="3" t="str">
        <f t="shared" si="262"/>
        <v/>
      </c>
      <c r="DA1070" s="3" t="str">
        <f t="shared" si="262"/>
        <v/>
      </c>
      <c r="DB1070" s="3" t="str">
        <f t="shared" si="262"/>
        <v/>
      </c>
      <c r="DC1070" s="3" t="str">
        <f t="shared" si="259"/>
        <v/>
      </c>
      <c r="DD1070" s="3" t="str">
        <f t="shared" si="259"/>
        <v/>
      </c>
      <c r="DE1070" s="3" t="str">
        <f t="shared" si="259"/>
        <v/>
      </c>
      <c r="DF1070" s="3" t="str">
        <f t="shared" si="259"/>
        <v/>
      </c>
      <c r="DG1070" s="3" t="str">
        <f t="shared" si="259"/>
        <v/>
      </c>
      <c r="DH1070" s="3" t="str">
        <f t="shared" si="259"/>
        <v/>
      </c>
      <c r="DI1070" s="3" t="str">
        <f t="shared" si="259"/>
        <v/>
      </c>
      <c r="DJ1070" s="3" t="str">
        <f t="shared" si="259"/>
        <v/>
      </c>
      <c r="DK1070" s="3" t="str">
        <f t="shared" si="259"/>
        <v/>
      </c>
      <c r="DL1070" s="3" t="str">
        <f t="shared" si="259"/>
        <v/>
      </c>
      <c r="DM1070" s="3" t="str">
        <f t="shared" si="259"/>
        <v/>
      </c>
      <c r="DN1070" s="3" t="str">
        <f t="shared" si="263"/>
        <v/>
      </c>
      <c r="DO1070" s="3" t="str">
        <f t="shared" si="263"/>
        <v/>
      </c>
      <c r="DP1070" s="3" t="str">
        <f t="shared" si="263"/>
        <v/>
      </c>
      <c r="DQ1070" s="3" t="str">
        <f t="shared" si="263"/>
        <v/>
      </c>
      <c r="DR1070" s="3" t="str">
        <f t="shared" si="263"/>
        <v/>
      </c>
      <c r="DS1070" s="3" t="str">
        <f t="shared" si="260"/>
        <v/>
      </c>
      <c r="DT1070" s="3" t="str">
        <f t="shared" si="249"/>
        <v/>
      </c>
      <c r="DU1070" s="3" t="str">
        <f t="shared" si="249"/>
        <v/>
      </c>
      <c r="DV1070" s="3" t="str">
        <f t="shared" si="249"/>
        <v/>
      </c>
    </row>
    <row r="1071" spans="1:126" ht="60">
      <c r="A1071" t="s">
        <v>115</v>
      </c>
      <c r="B1071">
        <v>2020</v>
      </c>
      <c r="C1071" t="s">
        <v>114</v>
      </c>
      <c r="D1071">
        <v>106990</v>
      </c>
      <c r="E1071" s="31">
        <v>1320219227574</v>
      </c>
      <c r="F1071" t="s">
        <v>1276</v>
      </c>
      <c r="G1071">
        <v>324110</v>
      </c>
      <c r="H1071" t="s">
        <v>1277</v>
      </c>
      <c r="I1071" t="s">
        <v>1278</v>
      </c>
      <c r="J1071" t="s">
        <v>833</v>
      </c>
      <c r="K1071" t="s">
        <v>148</v>
      </c>
      <c r="L1071">
        <v>77012</v>
      </c>
      <c r="M1071" s="3" t="str">
        <f t="shared" si="254"/>
        <v/>
      </c>
      <c r="N1071" s="3" t="s">
        <v>53</v>
      </c>
      <c r="O1071" s="84" t="s">
        <v>1426</v>
      </c>
      <c r="P1071">
        <v>186</v>
      </c>
      <c r="Q1071">
        <v>707</v>
      </c>
      <c r="R1071">
        <v>893</v>
      </c>
      <c r="S1071" s="3" t="s">
        <v>1405</v>
      </c>
      <c r="T1071" s="3" t="s">
        <v>1405</v>
      </c>
      <c r="U1071" s="3" t="s">
        <v>1405</v>
      </c>
      <c r="V1071" s="3" t="s">
        <v>1405</v>
      </c>
      <c r="W1071" s="3" t="s">
        <v>1405</v>
      </c>
      <c r="X1071" s="3" t="s">
        <v>1405</v>
      </c>
      <c r="Y1071" s="3" t="s">
        <v>1405</v>
      </c>
      <c r="Z1071" s="3" t="s">
        <v>1405</v>
      </c>
      <c r="AA1071" s="3" t="s">
        <v>1405</v>
      </c>
      <c r="AB1071" s="3" t="s">
        <v>1405</v>
      </c>
      <c r="AC1071" s="3" t="s">
        <v>1405</v>
      </c>
      <c r="AD1071" s="3" t="s">
        <v>1405</v>
      </c>
      <c r="AE1071" s="3" t="s">
        <v>1405</v>
      </c>
      <c r="AF1071" s="3" t="s">
        <v>1405</v>
      </c>
      <c r="AG1071" s="3" t="s">
        <v>1405</v>
      </c>
      <c r="AH1071" s="3" t="s">
        <v>1405</v>
      </c>
      <c r="AI1071" s="3" t="s">
        <v>1405</v>
      </c>
      <c r="AJ1071" s="3" t="s">
        <v>1405</v>
      </c>
      <c r="AK1071" s="3" t="s">
        <v>1405</v>
      </c>
      <c r="AL1071" s="3" t="s">
        <v>1405</v>
      </c>
      <c r="AM1071" s="3" t="s">
        <v>1405</v>
      </c>
      <c r="AN1071" s="3" t="s">
        <v>1405</v>
      </c>
      <c r="AO1071" s="3" t="s">
        <v>1405</v>
      </c>
      <c r="AP1071" s="3" t="s">
        <v>1405</v>
      </c>
      <c r="AQ1071" s="3" t="s">
        <v>1405</v>
      </c>
      <c r="AR1071" s="3" t="s">
        <v>1405</v>
      </c>
      <c r="AS1071" s="3" t="s">
        <v>1405</v>
      </c>
      <c r="AT1071" s="3" t="s">
        <v>1405</v>
      </c>
      <c r="AU1071" s="3" t="s">
        <v>1405</v>
      </c>
      <c r="AV1071" s="3" t="s">
        <v>1405</v>
      </c>
      <c r="AW1071" s="3" t="s">
        <v>1405</v>
      </c>
      <c r="AX1071" s="3" t="s">
        <v>1405</v>
      </c>
      <c r="AY1071" s="3" t="s">
        <v>1405</v>
      </c>
      <c r="AZ1071" s="3" t="s">
        <v>1405</v>
      </c>
      <c r="BA1071" s="3" t="s">
        <v>1405</v>
      </c>
      <c r="BB1071" s="3" t="s">
        <v>1405</v>
      </c>
      <c r="BC1071" s="3" t="s">
        <v>1405</v>
      </c>
      <c r="BD1071" s="3" t="s">
        <v>1405</v>
      </c>
      <c r="BE1071" s="3" t="s">
        <v>1405</v>
      </c>
      <c r="BF1071" s="3" t="s">
        <v>1405</v>
      </c>
      <c r="BG1071" s="3" t="s">
        <v>1405</v>
      </c>
      <c r="BH1071" s="3" t="s">
        <v>1405</v>
      </c>
      <c r="BI1071" s="3" t="s">
        <v>1405</v>
      </c>
      <c r="BJ1071" s="3" t="s">
        <v>1405</v>
      </c>
      <c r="BK1071" s="3" t="s">
        <v>1405</v>
      </c>
      <c r="BL1071" s="3" t="s">
        <v>1405</v>
      </c>
      <c r="BM1071" s="3" t="s">
        <v>1405</v>
      </c>
      <c r="BN1071" s="3" t="s">
        <v>1405</v>
      </c>
      <c r="BO1071" s="3" t="s">
        <v>1405</v>
      </c>
      <c r="BP1071" s="3" t="s">
        <v>1405</v>
      </c>
      <c r="BQ1071" s="3" t="s">
        <v>1405</v>
      </c>
      <c r="BR1071" s="3" t="s">
        <v>1405</v>
      </c>
      <c r="BS1071" s="3" t="s">
        <v>1405</v>
      </c>
      <c r="BT1071" s="3" t="s">
        <v>1405</v>
      </c>
      <c r="BU1071" s="3" t="str">
        <f t="shared" si="265"/>
        <v/>
      </c>
      <c r="BV1071" s="3" t="str">
        <f t="shared" si="265"/>
        <v/>
      </c>
      <c r="BW1071" s="3" t="str">
        <f t="shared" si="265"/>
        <v/>
      </c>
      <c r="BX1071" s="3" t="str">
        <f t="shared" si="265"/>
        <v/>
      </c>
      <c r="BY1071" s="3" t="str">
        <f t="shared" si="265"/>
        <v/>
      </c>
      <c r="BZ1071" s="3" t="str">
        <f t="shared" si="265"/>
        <v/>
      </c>
      <c r="CA1071" s="3" t="str">
        <f t="shared" si="264"/>
        <v/>
      </c>
      <c r="CB1071" s="3" t="str">
        <f t="shared" si="261"/>
        <v/>
      </c>
      <c r="CC1071" s="3" t="str">
        <f t="shared" si="261"/>
        <v/>
      </c>
      <c r="CD1071" s="3" t="str">
        <f t="shared" si="261"/>
        <v/>
      </c>
      <c r="CE1071" s="3" t="str">
        <f t="shared" si="261"/>
        <v/>
      </c>
      <c r="CF1071" s="3" t="str">
        <f t="shared" si="261"/>
        <v/>
      </c>
      <c r="CG1071" s="3" t="str">
        <f t="shared" si="261"/>
        <v/>
      </c>
      <c r="CH1071" s="3" t="str">
        <f t="shared" si="261"/>
        <v/>
      </c>
      <c r="CI1071" s="3" t="str">
        <f t="shared" si="261"/>
        <v/>
      </c>
      <c r="CJ1071" s="3" t="str">
        <f t="shared" si="261"/>
        <v/>
      </c>
      <c r="CK1071" s="3" t="str">
        <f t="shared" si="261"/>
        <v/>
      </c>
      <c r="CL1071" s="3" t="str">
        <f t="shared" si="261"/>
        <v/>
      </c>
      <c r="CM1071" s="3" t="str">
        <f t="shared" si="261"/>
        <v/>
      </c>
      <c r="CN1071" s="3" t="str">
        <f t="shared" si="261"/>
        <v/>
      </c>
      <c r="CO1071" s="3" t="str">
        <f t="shared" si="261"/>
        <v/>
      </c>
      <c r="CP1071" s="3" t="str">
        <f t="shared" si="261"/>
        <v/>
      </c>
      <c r="CQ1071" s="3" t="str">
        <f t="shared" si="262"/>
        <v/>
      </c>
      <c r="CR1071" s="3" t="str">
        <f t="shared" si="262"/>
        <v/>
      </c>
      <c r="CS1071" s="3" t="str">
        <f t="shared" si="262"/>
        <v/>
      </c>
      <c r="CT1071" s="3" t="str">
        <f t="shared" si="262"/>
        <v/>
      </c>
      <c r="CU1071" s="3" t="str">
        <f t="shared" si="262"/>
        <v/>
      </c>
      <c r="CV1071" s="3" t="str">
        <f t="shared" si="262"/>
        <v/>
      </c>
      <c r="CW1071" s="3" t="str">
        <f t="shared" si="262"/>
        <v/>
      </c>
      <c r="CX1071" s="3" t="str">
        <f t="shared" si="262"/>
        <v/>
      </c>
      <c r="CY1071" s="3" t="str">
        <f t="shared" si="262"/>
        <v/>
      </c>
      <c r="CZ1071" s="3" t="str">
        <f t="shared" si="262"/>
        <v/>
      </c>
      <c r="DA1071" s="3" t="str">
        <f t="shared" si="262"/>
        <v/>
      </c>
      <c r="DB1071" s="3" t="str">
        <f t="shared" si="262"/>
        <v/>
      </c>
      <c r="DC1071" s="3" t="str">
        <f t="shared" si="259"/>
        <v/>
      </c>
      <c r="DD1071" s="3" t="str">
        <f t="shared" si="259"/>
        <v/>
      </c>
      <c r="DE1071" s="3" t="str">
        <f t="shared" si="259"/>
        <v/>
      </c>
      <c r="DF1071" s="3" t="str">
        <f t="shared" si="259"/>
        <v/>
      </c>
      <c r="DG1071" s="3" t="str">
        <f t="shared" si="259"/>
        <v/>
      </c>
      <c r="DH1071" s="3" t="str">
        <f t="shared" si="259"/>
        <v/>
      </c>
      <c r="DI1071" s="3" t="str">
        <f t="shared" si="259"/>
        <v/>
      </c>
      <c r="DJ1071" s="3" t="str">
        <f t="shared" si="259"/>
        <v/>
      </c>
      <c r="DK1071" s="3" t="str">
        <f t="shared" si="259"/>
        <v/>
      </c>
      <c r="DL1071" s="3" t="str">
        <f t="shared" si="259"/>
        <v/>
      </c>
      <c r="DM1071" s="3" t="str">
        <f t="shared" si="259"/>
        <v/>
      </c>
      <c r="DN1071" s="3" t="str">
        <f t="shared" si="263"/>
        <v/>
      </c>
      <c r="DO1071" s="3" t="str">
        <f t="shared" si="263"/>
        <v/>
      </c>
      <c r="DP1071" s="3" t="str">
        <f t="shared" si="263"/>
        <v/>
      </c>
      <c r="DQ1071" s="3" t="str">
        <f t="shared" si="263"/>
        <v/>
      </c>
      <c r="DR1071" s="3" t="str">
        <f t="shared" si="263"/>
        <v/>
      </c>
      <c r="DS1071" s="3" t="str">
        <f t="shared" si="260"/>
        <v/>
      </c>
      <c r="DT1071" s="3" t="str">
        <f t="shared" si="249"/>
        <v/>
      </c>
      <c r="DU1071" s="3" t="str">
        <f t="shared" si="249"/>
        <v/>
      </c>
      <c r="DV1071" s="3" t="str">
        <f t="shared" si="249"/>
        <v/>
      </c>
    </row>
    <row r="1072" spans="1:126" ht="105">
      <c r="A1072" t="s">
        <v>115</v>
      </c>
      <c r="B1072">
        <v>2021</v>
      </c>
      <c r="C1072" t="s">
        <v>114</v>
      </c>
      <c r="D1072">
        <v>106990</v>
      </c>
      <c r="E1072" s="31">
        <v>1321220459022</v>
      </c>
      <c r="F1072" t="s">
        <v>1276</v>
      </c>
      <c r="G1072">
        <v>324110</v>
      </c>
      <c r="H1072" t="s">
        <v>1277</v>
      </c>
      <c r="I1072" t="s">
        <v>1278</v>
      </c>
      <c r="J1072" t="s">
        <v>833</v>
      </c>
      <c r="K1072" t="s">
        <v>148</v>
      </c>
      <c r="L1072">
        <v>77012</v>
      </c>
      <c r="M1072" s="3" t="str">
        <f t="shared" si="254"/>
        <v>89. PRODUCE THE CHEMICAL, 91. ON-SITE USE OF THE CHEMICAL, 92. SALE OR DISTRIBUTION OF THE CHEMICAL, 94. AS A MANUFACTURED IMPURITY, 95. USED AS A REACTANT, 100. P199  OTHER</v>
      </c>
      <c r="N1072" s="3" t="s">
        <v>53</v>
      </c>
      <c r="O1072" s="84" t="s">
        <v>1426</v>
      </c>
      <c r="P1072">
        <v>203</v>
      </c>
      <c r="Q1072">
        <v>703</v>
      </c>
      <c r="R1072">
        <v>906</v>
      </c>
      <c r="S1072" s="3" t="s">
        <v>1407</v>
      </c>
      <c r="T1072" s="3" t="s">
        <v>1405</v>
      </c>
      <c r="U1072" s="3" t="s">
        <v>1407</v>
      </c>
      <c r="V1072" s="3" t="s">
        <v>1407</v>
      </c>
      <c r="W1072" s="3" t="s">
        <v>1405</v>
      </c>
      <c r="X1072" s="3" t="s">
        <v>1407</v>
      </c>
      <c r="Y1072" s="3" t="s">
        <v>1407</v>
      </c>
      <c r="Z1072" s="3" t="s">
        <v>1405</v>
      </c>
      <c r="AA1072" s="3" t="s">
        <v>1405</v>
      </c>
      <c r="AB1072" s="3" t="s">
        <v>1405</v>
      </c>
      <c r="AC1072" s="3" t="s">
        <v>1405</v>
      </c>
      <c r="AD1072" s="3" t="s">
        <v>1407</v>
      </c>
      <c r="AE1072" s="3" t="s">
        <v>1405</v>
      </c>
      <c r="AF1072" s="3" t="s">
        <v>1405</v>
      </c>
      <c r="AG1072" s="3" t="s">
        <v>1405</v>
      </c>
      <c r="AH1072" s="3" t="s">
        <v>1405</v>
      </c>
      <c r="AI1072" s="3" t="s">
        <v>1405</v>
      </c>
      <c r="AJ1072" s="3" t="s">
        <v>1405</v>
      </c>
      <c r="AK1072" s="3" t="s">
        <v>1405</v>
      </c>
      <c r="AL1072" s="3" t="s">
        <v>1405</v>
      </c>
      <c r="AM1072" s="3" t="s">
        <v>1405</v>
      </c>
      <c r="AN1072" s="3" t="s">
        <v>1405</v>
      </c>
      <c r="AO1072" s="3" t="s">
        <v>1405</v>
      </c>
      <c r="AP1072" s="3" t="s">
        <v>1405</v>
      </c>
      <c r="AQ1072" s="3" t="s">
        <v>1405</v>
      </c>
      <c r="AR1072" s="3" t="s">
        <v>1405</v>
      </c>
      <c r="AS1072" s="3" t="s">
        <v>1405</v>
      </c>
      <c r="AT1072" s="3" t="s">
        <v>1405</v>
      </c>
      <c r="AU1072" s="3" t="s">
        <v>1405</v>
      </c>
      <c r="AV1072" s="3" t="s">
        <v>1405</v>
      </c>
      <c r="AW1072" s="3" t="s">
        <v>1405</v>
      </c>
      <c r="AX1072" s="3" t="s">
        <v>1405</v>
      </c>
      <c r="AY1072" s="3" t="s">
        <v>1405</v>
      </c>
      <c r="AZ1072" s="3" t="s">
        <v>1405</v>
      </c>
      <c r="BA1072" s="3" t="s">
        <v>1405</v>
      </c>
      <c r="BB1072" s="3" t="s">
        <v>1405</v>
      </c>
      <c r="BC1072" s="3" t="s">
        <v>1405</v>
      </c>
      <c r="BD1072" s="3" t="s">
        <v>1405</v>
      </c>
      <c r="BE1072" s="3" t="s">
        <v>1405</v>
      </c>
      <c r="BF1072" s="3" t="s">
        <v>1405</v>
      </c>
      <c r="BG1072" s="3" t="s">
        <v>1405</v>
      </c>
      <c r="BH1072" s="3" t="s">
        <v>1405</v>
      </c>
      <c r="BI1072" s="3" t="s">
        <v>1405</v>
      </c>
      <c r="BJ1072" s="3" t="s">
        <v>1405</v>
      </c>
      <c r="BK1072" s="3" t="s">
        <v>1405</v>
      </c>
      <c r="BL1072" s="3" t="s">
        <v>1405</v>
      </c>
      <c r="BM1072" s="3" t="s">
        <v>1405</v>
      </c>
      <c r="BN1072" s="3" t="s">
        <v>1405</v>
      </c>
      <c r="BO1072" s="3" t="s">
        <v>1405</v>
      </c>
      <c r="BP1072" s="3" t="s">
        <v>1405</v>
      </c>
      <c r="BQ1072" s="3" t="s">
        <v>1405</v>
      </c>
      <c r="BR1072" s="3" t="s">
        <v>1405</v>
      </c>
      <c r="BS1072" s="3" t="s">
        <v>1405</v>
      </c>
      <c r="BT1072" s="3" t="s">
        <v>1405</v>
      </c>
      <c r="BU1072" s="3" t="str">
        <f t="shared" si="265"/>
        <v>89. PRODUCE THE CHEMICAL</v>
      </c>
      <c r="BV1072" s="3" t="str">
        <f t="shared" si="265"/>
        <v/>
      </c>
      <c r="BW1072" s="3" t="str">
        <f t="shared" si="265"/>
        <v>91. ON-SITE USE OF THE CHEMICAL</v>
      </c>
      <c r="BX1072" s="3" t="str">
        <f t="shared" si="265"/>
        <v>92. SALE OR DISTRIBUTION OF THE CHEMICAL</v>
      </c>
      <c r="BY1072" s="3" t="str">
        <f t="shared" si="265"/>
        <v/>
      </c>
      <c r="BZ1072" s="3" t="str">
        <f t="shared" si="265"/>
        <v>94. AS A MANUFACTURED IMPURITY</v>
      </c>
      <c r="CA1072" s="3" t="str">
        <f t="shared" si="264"/>
        <v>95. USED AS A REACTANT</v>
      </c>
      <c r="CB1072" s="3" t="str">
        <f t="shared" si="261"/>
        <v/>
      </c>
      <c r="CC1072" s="3" t="str">
        <f t="shared" si="261"/>
        <v/>
      </c>
      <c r="CD1072" s="3" t="str">
        <f t="shared" si="261"/>
        <v/>
      </c>
      <c r="CE1072" s="3" t="str">
        <f t="shared" si="261"/>
        <v/>
      </c>
      <c r="CF1072" s="3" t="str">
        <f t="shared" si="261"/>
        <v>100. P199  OTHER</v>
      </c>
      <c r="CG1072" s="3" t="str">
        <f t="shared" si="261"/>
        <v/>
      </c>
      <c r="CH1072" s="3" t="str">
        <f t="shared" si="261"/>
        <v/>
      </c>
      <c r="CI1072" s="3" t="str">
        <f t="shared" si="261"/>
        <v/>
      </c>
      <c r="CJ1072" s="3" t="str">
        <f t="shared" si="261"/>
        <v/>
      </c>
      <c r="CK1072" s="3" t="str">
        <f t="shared" si="261"/>
        <v/>
      </c>
      <c r="CL1072" s="3" t="str">
        <f t="shared" si="261"/>
        <v/>
      </c>
      <c r="CM1072" s="3" t="str">
        <f t="shared" si="261"/>
        <v/>
      </c>
      <c r="CN1072" s="3" t="str">
        <f t="shared" si="261"/>
        <v/>
      </c>
      <c r="CO1072" s="3" t="str">
        <f t="shared" si="261"/>
        <v/>
      </c>
      <c r="CP1072" s="3" t="str">
        <f t="shared" si="261"/>
        <v/>
      </c>
      <c r="CQ1072" s="3" t="str">
        <f t="shared" si="262"/>
        <v/>
      </c>
      <c r="CR1072" s="3" t="str">
        <f t="shared" si="262"/>
        <v/>
      </c>
      <c r="CS1072" s="3" t="str">
        <f t="shared" si="262"/>
        <v/>
      </c>
      <c r="CT1072" s="3" t="str">
        <f t="shared" si="262"/>
        <v/>
      </c>
      <c r="CU1072" s="3" t="str">
        <f t="shared" si="262"/>
        <v/>
      </c>
      <c r="CV1072" s="3" t="str">
        <f t="shared" si="262"/>
        <v/>
      </c>
      <c r="CW1072" s="3" t="str">
        <f t="shared" si="262"/>
        <v/>
      </c>
      <c r="CX1072" s="3" t="str">
        <f t="shared" si="262"/>
        <v/>
      </c>
      <c r="CY1072" s="3" t="str">
        <f t="shared" si="262"/>
        <v/>
      </c>
      <c r="CZ1072" s="3" t="str">
        <f t="shared" si="262"/>
        <v/>
      </c>
      <c r="DA1072" s="3" t="str">
        <f t="shared" si="262"/>
        <v/>
      </c>
      <c r="DB1072" s="3" t="str">
        <f t="shared" si="262"/>
        <v/>
      </c>
      <c r="DC1072" s="3" t="str">
        <f t="shared" si="259"/>
        <v/>
      </c>
      <c r="DD1072" s="3" t="str">
        <f t="shared" si="259"/>
        <v/>
      </c>
      <c r="DE1072" s="3" t="str">
        <f t="shared" si="259"/>
        <v/>
      </c>
      <c r="DF1072" s="3" t="str">
        <f t="shared" si="259"/>
        <v/>
      </c>
      <c r="DG1072" s="3" t="str">
        <f t="shared" si="259"/>
        <v/>
      </c>
      <c r="DH1072" s="3" t="str">
        <f t="shared" si="259"/>
        <v/>
      </c>
      <c r="DI1072" s="3" t="str">
        <f t="shared" si="259"/>
        <v/>
      </c>
      <c r="DJ1072" s="3" t="str">
        <f t="shared" si="259"/>
        <v/>
      </c>
      <c r="DK1072" s="3" t="str">
        <f t="shared" si="259"/>
        <v/>
      </c>
      <c r="DL1072" s="3" t="str">
        <f t="shared" si="259"/>
        <v/>
      </c>
      <c r="DM1072" s="3" t="str">
        <f t="shared" si="259"/>
        <v/>
      </c>
      <c r="DN1072" s="3" t="str">
        <f t="shared" si="263"/>
        <v/>
      </c>
      <c r="DO1072" s="3" t="str">
        <f t="shared" si="263"/>
        <v/>
      </c>
      <c r="DP1072" s="3" t="str">
        <f t="shared" si="263"/>
        <v/>
      </c>
      <c r="DQ1072" s="3" t="str">
        <f t="shared" si="263"/>
        <v/>
      </c>
      <c r="DR1072" s="3" t="str">
        <f t="shared" si="263"/>
        <v/>
      </c>
      <c r="DS1072" s="3" t="str">
        <f t="shared" si="260"/>
        <v/>
      </c>
      <c r="DT1072" s="3" t="str">
        <f t="shared" si="249"/>
        <v/>
      </c>
      <c r="DU1072" s="3" t="str">
        <f t="shared" si="249"/>
        <v/>
      </c>
      <c r="DV1072" s="3" t="str">
        <f t="shared" si="249"/>
        <v/>
      </c>
    </row>
    <row r="1073" spans="1:126" ht="75">
      <c r="A1073" t="s">
        <v>115</v>
      </c>
      <c r="B1073">
        <v>2016</v>
      </c>
      <c r="C1073" t="s">
        <v>114</v>
      </c>
      <c r="D1073">
        <v>106990</v>
      </c>
      <c r="E1073" s="31">
        <v>1316215453996</v>
      </c>
      <c r="F1073" t="s">
        <v>1279</v>
      </c>
      <c r="G1073">
        <v>324110</v>
      </c>
      <c r="H1073" t="s">
        <v>1280</v>
      </c>
      <c r="I1073" t="s">
        <v>1281</v>
      </c>
      <c r="J1073" t="s">
        <v>1282</v>
      </c>
      <c r="K1073" t="s">
        <v>496</v>
      </c>
      <c r="L1073">
        <v>38109</v>
      </c>
      <c r="M1073" s="3" t="str">
        <f t="shared" si="254"/>
        <v>89. PRODUCE THE CHEMICAL, 91. ON-SITE USE OF THE CHEMICAL, 94. AS A MANUFACTURED IMPURITY, 95. USED AS A REACTANT, 115. REPACKAGING, 116. AS A PROCESS IMPURITY</v>
      </c>
      <c r="N1073" s="3" t="s">
        <v>1419</v>
      </c>
      <c r="O1073" s="3" t="s">
        <v>1409</v>
      </c>
      <c r="P1073">
        <v>64</v>
      </c>
      <c r="Q1073">
        <v>66</v>
      </c>
      <c r="R1073">
        <v>130</v>
      </c>
      <c r="S1073" s="3" t="s">
        <v>1407</v>
      </c>
      <c r="T1073" s="3" t="s">
        <v>1405</v>
      </c>
      <c r="U1073" s="3" t="s">
        <v>1407</v>
      </c>
      <c r="V1073" s="3" t="s">
        <v>1405</v>
      </c>
      <c r="W1073" s="3" t="s">
        <v>1405</v>
      </c>
      <c r="X1073" s="3" t="s">
        <v>1407</v>
      </c>
      <c r="Y1073" s="3" t="s">
        <v>1407</v>
      </c>
      <c r="AE1073" s="3" t="s">
        <v>1405</v>
      </c>
      <c r="AR1073" s="3" t="s">
        <v>1405</v>
      </c>
      <c r="AS1073" s="3" t="s">
        <v>1407</v>
      </c>
      <c r="AT1073" s="3" t="s">
        <v>1407</v>
      </c>
      <c r="AV1073" s="3" t="s">
        <v>1405</v>
      </c>
      <c r="BD1073" s="3" t="s">
        <v>1405</v>
      </c>
      <c r="BK1073" s="3" t="s">
        <v>1405</v>
      </c>
      <c r="BU1073" s="3" t="str">
        <f t="shared" si="265"/>
        <v>89. PRODUCE THE CHEMICAL</v>
      </c>
      <c r="BV1073" s="3" t="str">
        <f t="shared" si="265"/>
        <v/>
      </c>
      <c r="BW1073" s="3" t="str">
        <f t="shared" si="265"/>
        <v>91. ON-SITE USE OF THE CHEMICAL</v>
      </c>
      <c r="BX1073" s="3" t="str">
        <f t="shared" si="265"/>
        <v/>
      </c>
      <c r="BY1073" s="3" t="str">
        <f t="shared" si="265"/>
        <v/>
      </c>
      <c r="BZ1073" s="3" t="str">
        <f t="shared" si="265"/>
        <v>94. AS A MANUFACTURED IMPURITY</v>
      </c>
      <c r="CA1073" s="3" t="str">
        <f t="shared" si="264"/>
        <v>95. USED AS A REACTANT</v>
      </c>
      <c r="CB1073" s="3" t="str">
        <f t="shared" si="261"/>
        <v/>
      </c>
      <c r="CC1073" s="3" t="str">
        <f t="shared" si="261"/>
        <v/>
      </c>
      <c r="CD1073" s="3" t="str">
        <f t="shared" si="261"/>
        <v/>
      </c>
      <c r="CE1073" s="3" t="str">
        <f t="shared" si="261"/>
        <v/>
      </c>
      <c r="CF1073" s="3" t="str">
        <f t="shared" si="261"/>
        <v/>
      </c>
      <c r="CG1073" s="3" t="str">
        <f t="shared" si="261"/>
        <v/>
      </c>
      <c r="CH1073" s="3" t="str">
        <f t="shared" ref="CH1073:CW1094" si="266">IF(AF1073="Yes", CH$1,"")</f>
        <v/>
      </c>
      <c r="CI1073" s="3" t="str">
        <f t="shared" si="266"/>
        <v/>
      </c>
      <c r="CJ1073" s="3" t="str">
        <f t="shared" si="266"/>
        <v/>
      </c>
      <c r="CK1073" s="3" t="str">
        <f t="shared" si="266"/>
        <v/>
      </c>
      <c r="CL1073" s="3" t="str">
        <f t="shared" si="266"/>
        <v/>
      </c>
      <c r="CM1073" s="3" t="str">
        <f t="shared" si="266"/>
        <v/>
      </c>
      <c r="CN1073" s="3" t="str">
        <f t="shared" si="266"/>
        <v/>
      </c>
      <c r="CO1073" s="3" t="str">
        <f t="shared" si="266"/>
        <v/>
      </c>
      <c r="CP1073" s="3" t="str">
        <f t="shared" si="266"/>
        <v/>
      </c>
      <c r="CQ1073" s="3" t="str">
        <f t="shared" si="262"/>
        <v/>
      </c>
      <c r="CR1073" s="3" t="str">
        <f t="shared" si="262"/>
        <v/>
      </c>
      <c r="CS1073" s="3" t="str">
        <f t="shared" si="262"/>
        <v/>
      </c>
      <c r="CT1073" s="3" t="str">
        <f t="shared" si="262"/>
        <v/>
      </c>
      <c r="CU1073" s="3" t="str">
        <f t="shared" si="262"/>
        <v>115. REPACKAGING</v>
      </c>
      <c r="CV1073" s="3" t="str">
        <f t="shared" si="262"/>
        <v>116. AS A PROCESS IMPURITY</v>
      </c>
      <c r="CW1073" s="3" t="str">
        <f t="shared" si="262"/>
        <v/>
      </c>
      <c r="CX1073" s="3" t="str">
        <f t="shared" si="262"/>
        <v/>
      </c>
      <c r="CY1073" s="3" t="str">
        <f t="shared" si="262"/>
        <v/>
      </c>
      <c r="CZ1073" s="3" t="str">
        <f t="shared" si="262"/>
        <v/>
      </c>
      <c r="DA1073" s="3" t="str">
        <f t="shared" si="262"/>
        <v/>
      </c>
      <c r="DB1073" s="3" t="str">
        <f t="shared" si="262"/>
        <v/>
      </c>
      <c r="DC1073" s="3" t="str">
        <f t="shared" si="259"/>
        <v/>
      </c>
      <c r="DD1073" s="3" t="str">
        <f t="shared" si="259"/>
        <v/>
      </c>
      <c r="DE1073" s="3" t="str">
        <f t="shared" si="259"/>
        <v/>
      </c>
      <c r="DF1073" s="3" t="str">
        <f t="shared" si="259"/>
        <v/>
      </c>
      <c r="DG1073" s="3" t="str">
        <f t="shared" si="259"/>
        <v/>
      </c>
      <c r="DH1073" s="3" t="str">
        <f t="shared" si="259"/>
        <v/>
      </c>
      <c r="DI1073" s="3" t="str">
        <f t="shared" si="259"/>
        <v/>
      </c>
      <c r="DJ1073" s="3" t="str">
        <f t="shared" si="259"/>
        <v/>
      </c>
      <c r="DK1073" s="3" t="str">
        <f t="shared" si="259"/>
        <v/>
      </c>
      <c r="DL1073" s="3" t="str">
        <f t="shared" si="259"/>
        <v/>
      </c>
      <c r="DM1073" s="3" t="str">
        <f t="shared" si="259"/>
        <v/>
      </c>
      <c r="DN1073" s="3" t="str">
        <f t="shared" si="263"/>
        <v/>
      </c>
      <c r="DO1073" s="3" t="str">
        <f t="shared" si="263"/>
        <v/>
      </c>
      <c r="DP1073" s="3" t="str">
        <f t="shared" si="263"/>
        <v/>
      </c>
      <c r="DQ1073" s="3" t="str">
        <f t="shared" si="263"/>
        <v/>
      </c>
      <c r="DR1073" s="3" t="str">
        <f t="shared" si="263"/>
        <v/>
      </c>
      <c r="DS1073" s="3" t="str">
        <f t="shared" si="260"/>
        <v/>
      </c>
      <c r="DT1073" s="3" t="str">
        <f t="shared" si="260"/>
        <v/>
      </c>
      <c r="DU1073" s="3" t="str">
        <f t="shared" si="260"/>
        <v/>
      </c>
      <c r="DV1073" s="3" t="str">
        <f t="shared" si="260"/>
        <v/>
      </c>
    </row>
    <row r="1074" spans="1:126" ht="75">
      <c r="A1074" t="s">
        <v>115</v>
      </c>
      <c r="B1074">
        <v>2017</v>
      </c>
      <c r="C1074" t="s">
        <v>114</v>
      </c>
      <c r="D1074">
        <v>106990</v>
      </c>
      <c r="E1074" s="31">
        <v>1317216455814</v>
      </c>
      <c r="F1074" t="s">
        <v>1279</v>
      </c>
      <c r="G1074">
        <v>324110</v>
      </c>
      <c r="H1074" t="s">
        <v>1280</v>
      </c>
      <c r="I1074" t="s">
        <v>1281</v>
      </c>
      <c r="J1074" t="s">
        <v>1282</v>
      </c>
      <c r="K1074" t="s">
        <v>496</v>
      </c>
      <c r="L1074">
        <v>38109</v>
      </c>
      <c r="M1074" s="3" t="str">
        <f t="shared" si="254"/>
        <v>89. PRODUCE THE CHEMICAL, 91. ON-SITE USE OF THE CHEMICAL, 94. AS A MANUFACTURED IMPURITY, 95. USED AS A REACTANT, 115. REPACKAGING, 116. AS A PROCESS IMPURITY</v>
      </c>
      <c r="N1074" s="3" t="s">
        <v>1419</v>
      </c>
      <c r="O1074" s="3" t="s">
        <v>1409</v>
      </c>
      <c r="P1074">
        <v>28</v>
      </c>
      <c r="Q1074">
        <v>71</v>
      </c>
      <c r="R1074">
        <v>99</v>
      </c>
      <c r="S1074" s="3" t="s">
        <v>1407</v>
      </c>
      <c r="T1074" s="3" t="s">
        <v>1405</v>
      </c>
      <c r="U1074" s="3" t="s">
        <v>1407</v>
      </c>
      <c r="V1074" s="3" t="s">
        <v>1405</v>
      </c>
      <c r="W1074" s="3" t="s">
        <v>1405</v>
      </c>
      <c r="X1074" s="3" t="s">
        <v>1407</v>
      </c>
      <c r="Y1074" s="3" t="s">
        <v>1407</v>
      </c>
      <c r="AE1074" s="3" t="s">
        <v>1405</v>
      </c>
      <c r="AR1074" s="3" t="s">
        <v>1405</v>
      </c>
      <c r="AS1074" s="3" t="s">
        <v>1407</v>
      </c>
      <c r="AT1074" s="3" t="s">
        <v>1407</v>
      </c>
      <c r="AV1074" s="3" t="s">
        <v>1405</v>
      </c>
      <c r="BD1074" s="3" t="s">
        <v>1405</v>
      </c>
      <c r="BK1074" s="3" t="s">
        <v>1405</v>
      </c>
      <c r="BU1074" s="3" t="str">
        <f t="shared" si="265"/>
        <v>89. PRODUCE THE CHEMICAL</v>
      </c>
      <c r="BV1074" s="3" t="str">
        <f t="shared" si="265"/>
        <v/>
      </c>
      <c r="BW1074" s="3" t="str">
        <f t="shared" si="265"/>
        <v>91. ON-SITE USE OF THE CHEMICAL</v>
      </c>
      <c r="BX1074" s="3" t="str">
        <f t="shared" si="265"/>
        <v/>
      </c>
      <c r="BY1074" s="3" t="str">
        <f t="shared" si="265"/>
        <v/>
      </c>
      <c r="BZ1074" s="3" t="str">
        <f t="shared" si="265"/>
        <v>94. AS A MANUFACTURED IMPURITY</v>
      </c>
      <c r="CA1074" s="3" t="str">
        <f t="shared" si="264"/>
        <v>95. USED AS A REACTANT</v>
      </c>
      <c r="CB1074" s="3" t="str">
        <f t="shared" si="264"/>
        <v/>
      </c>
      <c r="CC1074" s="3" t="str">
        <f t="shared" si="264"/>
        <v/>
      </c>
      <c r="CD1074" s="3" t="str">
        <f t="shared" si="264"/>
        <v/>
      </c>
      <c r="CE1074" s="3" t="str">
        <f t="shared" si="264"/>
        <v/>
      </c>
      <c r="CF1074" s="3" t="str">
        <f t="shared" si="264"/>
        <v/>
      </c>
      <c r="CG1074" s="3" t="str">
        <f t="shared" si="264"/>
        <v/>
      </c>
      <c r="CH1074" s="3" t="str">
        <f t="shared" si="266"/>
        <v/>
      </c>
      <c r="CI1074" s="3" t="str">
        <f t="shared" si="266"/>
        <v/>
      </c>
      <c r="CJ1074" s="3" t="str">
        <f t="shared" si="266"/>
        <v/>
      </c>
      <c r="CK1074" s="3" t="str">
        <f t="shared" si="266"/>
        <v/>
      </c>
      <c r="CL1074" s="3" t="str">
        <f t="shared" si="266"/>
        <v/>
      </c>
      <c r="CM1074" s="3" t="str">
        <f t="shared" si="266"/>
        <v/>
      </c>
      <c r="CN1074" s="3" t="str">
        <f t="shared" si="266"/>
        <v/>
      </c>
      <c r="CO1074" s="3" t="str">
        <f t="shared" si="266"/>
        <v/>
      </c>
      <c r="CP1074" s="3" t="str">
        <f t="shared" si="266"/>
        <v/>
      </c>
      <c r="CQ1074" s="3" t="str">
        <f t="shared" si="262"/>
        <v/>
      </c>
      <c r="CR1074" s="3" t="str">
        <f t="shared" si="262"/>
        <v/>
      </c>
      <c r="CS1074" s="3" t="str">
        <f t="shared" si="262"/>
        <v/>
      </c>
      <c r="CT1074" s="3" t="str">
        <f t="shared" si="262"/>
        <v/>
      </c>
      <c r="CU1074" s="3" t="str">
        <f t="shared" si="262"/>
        <v>115. REPACKAGING</v>
      </c>
      <c r="CV1074" s="3" t="str">
        <f t="shared" si="262"/>
        <v>116. AS A PROCESS IMPURITY</v>
      </c>
      <c r="CW1074" s="3" t="str">
        <f t="shared" si="262"/>
        <v/>
      </c>
      <c r="CX1074" s="3" t="str">
        <f t="shared" si="262"/>
        <v/>
      </c>
      <c r="CY1074" s="3" t="str">
        <f t="shared" si="262"/>
        <v/>
      </c>
      <c r="CZ1074" s="3" t="str">
        <f t="shared" si="262"/>
        <v/>
      </c>
      <c r="DA1074" s="3" t="str">
        <f t="shared" si="262"/>
        <v/>
      </c>
      <c r="DB1074" s="3" t="str">
        <f t="shared" si="262"/>
        <v/>
      </c>
      <c r="DC1074" s="3" t="str">
        <f t="shared" si="259"/>
        <v/>
      </c>
      <c r="DD1074" s="3" t="str">
        <f t="shared" si="259"/>
        <v/>
      </c>
      <c r="DE1074" s="3" t="str">
        <f t="shared" si="259"/>
        <v/>
      </c>
      <c r="DF1074" s="3" t="str">
        <f t="shared" si="259"/>
        <v/>
      </c>
      <c r="DG1074" s="3" t="str">
        <f t="shared" si="259"/>
        <v/>
      </c>
      <c r="DH1074" s="3" t="str">
        <f t="shared" si="259"/>
        <v/>
      </c>
      <c r="DI1074" s="3" t="str">
        <f t="shared" si="259"/>
        <v/>
      </c>
      <c r="DJ1074" s="3" t="str">
        <f t="shared" si="259"/>
        <v/>
      </c>
      <c r="DK1074" s="3" t="str">
        <f t="shared" si="259"/>
        <v/>
      </c>
      <c r="DL1074" s="3" t="str">
        <f t="shared" si="259"/>
        <v/>
      </c>
      <c r="DM1074" s="3" t="str">
        <f t="shared" si="259"/>
        <v/>
      </c>
      <c r="DN1074" s="3" t="str">
        <f t="shared" si="263"/>
        <v/>
      </c>
      <c r="DO1074" s="3" t="str">
        <f t="shared" si="263"/>
        <v/>
      </c>
      <c r="DP1074" s="3" t="str">
        <f t="shared" si="263"/>
        <v/>
      </c>
      <c r="DQ1074" s="3" t="str">
        <f t="shared" si="263"/>
        <v/>
      </c>
      <c r="DR1074" s="3" t="str">
        <f t="shared" si="263"/>
        <v/>
      </c>
      <c r="DS1074" s="3" t="str">
        <f t="shared" si="260"/>
        <v/>
      </c>
      <c r="DT1074" s="3" t="str">
        <f t="shared" si="260"/>
        <v/>
      </c>
      <c r="DU1074" s="3" t="str">
        <f t="shared" si="260"/>
        <v/>
      </c>
      <c r="DV1074" s="3" t="str">
        <f t="shared" si="260"/>
        <v/>
      </c>
    </row>
    <row r="1075" spans="1:126" ht="75">
      <c r="A1075" t="s">
        <v>115</v>
      </c>
      <c r="B1075">
        <v>2018</v>
      </c>
      <c r="C1075" t="s">
        <v>114</v>
      </c>
      <c r="D1075">
        <v>106990</v>
      </c>
      <c r="E1075" s="31">
        <v>1318217281690</v>
      </c>
      <c r="F1075" t="s">
        <v>1279</v>
      </c>
      <c r="G1075">
        <v>324110</v>
      </c>
      <c r="H1075" t="s">
        <v>1280</v>
      </c>
      <c r="I1075" t="s">
        <v>1281</v>
      </c>
      <c r="J1075" t="s">
        <v>1282</v>
      </c>
      <c r="K1075" t="s">
        <v>496</v>
      </c>
      <c r="L1075">
        <v>38109</v>
      </c>
      <c r="M1075" s="3" t="str">
        <f t="shared" si="254"/>
        <v>89. PRODUCE THE CHEMICAL, 91. ON-SITE USE OF THE CHEMICAL, 94. AS A MANUFACTURED IMPURITY, 95. USED AS A REACTANT, 96. P101  FEEDSTOCKS, 115. REPACKAGING, 116. AS A PROCESS IMPURITY</v>
      </c>
      <c r="N1075" s="3" t="s">
        <v>1419</v>
      </c>
      <c r="O1075" s="3" t="s">
        <v>1409</v>
      </c>
      <c r="P1075">
        <v>140</v>
      </c>
      <c r="Q1075">
        <v>70</v>
      </c>
      <c r="R1075">
        <v>210</v>
      </c>
      <c r="S1075" s="3" t="s">
        <v>1407</v>
      </c>
      <c r="T1075" s="3" t="s">
        <v>1405</v>
      </c>
      <c r="U1075" s="3" t="s">
        <v>1407</v>
      </c>
      <c r="V1075" s="3" t="s">
        <v>1405</v>
      </c>
      <c r="W1075" s="3" t="s">
        <v>1405</v>
      </c>
      <c r="X1075" s="3" t="s">
        <v>1407</v>
      </c>
      <c r="Y1075" s="3" t="s">
        <v>1407</v>
      </c>
      <c r="Z1075" s="3" t="s">
        <v>1407</v>
      </c>
      <c r="AA1075" s="3" t="s">
        <v>1405</v>
      </c>
      <c r="AB1075" s="3" t="s">
        <v>1405</v>
      </c>
      <c r="AC1075" s="3" t="s">
        <v>1405</v>
      </c>
      <c r="AD1075" s="3" t="s">
        <v>1405</v>
      </c>
      <c r="AE1075" s="3" t="s">
        <v>1405</v>
      </c>
      <c r="AF1075" s="3" t="s">
        <v>1405</v>
      </c>
      <c r="AG1075" s="3" t="s">
        <v>1405</v>
      </c>
      <c r="AH1075" s="3" t="s">
        <v>1405</v>
      </c>
      <c r="AI1075" s="3" t="s">
        <v>1405</v>
      </c>
      <c r="AJ1075" s="3" t="s">
        <v>1405</v>
      </c>
      <c r="AK1075" s="3" t="s">
        <v>1405</v>
      </c>
      <c r="AL1075" s="3" t="s">
        <v>1405</v>
      </c>
      <c r="AM1075" s="3" t="s">
        <v>1405</v>
      </c>
      <c r="AN1075" s="3" t="s">
        <v>1405</v>
      </c>
      <c r="AO1075" s="3" t="s">
        <v>1405</v>
      </c>
      <c r="AP1075" s="3" t="s">
        <v>1405</v>
      </c>
      <c r="AQ1075" s="3" t="s">
        <v>1405</v>
      </c>
      <c r="AR1075" s="3" t="s">
        <v>1405</v>
      </c>
      <c r="AS1075" s="3" t="s">
        <v>1407</v>
      </c>
      <c r="AT1075" s="3" t="s">
        <v>1407</v>
      </c>
      <c r="AU1075" s="3" t="s">
        <v>1405</v>
      </c>
      <c r="AV1075" s="3" t="s">
        <v>1405</v>
      </c>
      <c r="AW1075" s="3" t="s">
        <v>1405</v>
      </c>
      <c r="AX1075" s="3" t="s">
        <v>1405</v>
      </c>
      <c r="AY1075" s="3" t="s">
        <v>1405</v>
      </c>
      <c r="AZ1075" s="3" t="s">
        <v>1405</v>
      </c>
      <c r="BA1075" s="3" t="s">
        <v>1405</v>
      </c>
      <c r="BB1075" s="3" t="s">
        <v>1405</v>
      </c>
      <c r="BC1075" s="3" t="s">
        <v>1405</v>
      </c>
      <c r="BD1075" s="3" t="s">
        <v>1405</v>
      </c>
      <c r="BE1075" s="3" t="s">
        <v>1405</v>
      </c>
      <c r="BF1075" s="3" t="s">
        <v>1405</v>
      </c>
      <c r="BG1075" s="3" t="s">
        <v>1405</v>
      </c>
      <c r="BH1075" s="3" t="s">
        <v>1405</v>
      </c>
      <c r="BI1075" s="3" t="s">
        <v>1405</v>
      </c>
      <c r="BJ1075" s="3" t="s">
        <v>1405</v>
      </c>
      <c r="BK1075" s="3" t="s">
        <v>1405</v>
      </c>
      <c r="BL1075" s="3" t="s">
        <v>1405</v>
      </c>
      <c r="BM1075" s="3" t="s">
        <v>1405</v>
      </c>
      <c r="BN1075" s="3" t="s">
        <v>1405</v>
      </c>
      <c r="BO1075" s="3" t="s">
        <v>1405</v>
      </c>
      <c r="BP1075" s="3" t="s">
        <v>1405</v>
      </c>
      <c r="BQ1075" s="3" t="s">
        <v>1405</v>
      </c>
      <c r="BR1075" s="3" t="s">
        <v>1405</v>
      </c>
      <c r="BS1075" s="3" t="s">
        <v>1405</v>
      </c>
      <c r="BT1075" s="3" t="s">
        <v>1405</v>
      </c>
      <c r="BU1075" s="3" t="str">
        <f t="shared" si="265"/>
        <v>89. PRODUCE THE CHEMICAL</v>
      </c>
      <c r="BV1075" s="3" t="str">
        <f t="shared" si="265"/>
        <v/>
      </c>
      <c r="BW1075" s="3" t="str">
        <f t="shared" si="265"/>
        <v>91. ON-SITE USE OF THE CHEMICAL</v>
      </c>
      <c r="BX1075" s="3" t="str">
        <f t="shared" si="265"/>
        <v/>
      </c>
      <c r="BY1075" s="3" t="str">
        <f t="shared" si="265"/>
        <v/>
      </c>
      <c r="BZ1075" s="3" t="str">
        <f t="shared" si="265"/>
        <v>94. AS A MANUFACTURED IMPURITY</v>
      </c>
      <c r="CA1075" s="3" t="str">
        <f t="shared" si="264"/>
        <v>95. USED AS A REACTANT</v>
      </c>
      <c r="CB1075" s="3" t="str">
        <f t="shared" si="264"/>
        <v>96. P101  FEEDSTOCKS</v>
      </c>
      <c r="CC1075" s="3" t="str">
        <f t="shared" si="264"/>
        <v/>
      </c>
      <c r="CD1075" s="3" t="str">
        <f t="shared" si="264"/>
        <v/>
      </c>
      <c r="CE1075" s="3" t="str">
        <f t="shared" si="264"/>
        <v/>
      </c>
      <c r="CF1075" s="3" t="str">
        <f t="shared" si="264"/>
        <v/>
      </c>
      <c r="CG1075" s="3" t="str">
        <f t="shared" si="264"/>
        <v/>
      </c>
      <c r="CH1075" s="3" t="str">
        <f t="shared" si="266"/>
        <v/>
      </c>
      <c r="CI1075" s="3" t="str">
        <f t="shared" si="266"/>
        <v/>
      </c>
      <c r="CJ1075" s="3" t="str">
        <f t="shared" si="266"/>
        <v/>
      </c>
      <c r="CK1075" s="3" t="str">
        <f t="shared" si="266"/>
        <v/>
      </c>
      <c r="CL1075" s="3" t="str">
        <f t="shared" si="266"/>
        <v/>
      </c>
      <c r="CM1075" s="3" t="str">
        <f t="shared" si="266"/>
        <v/>
      </c>
      <c r="CN1075" s="3" t="str">
        <f t="shared" si="266"/>
        <v/>
      </c>
      <c r="CO1075" s="3" t="str">
        <f t="shared" si="266"/>
        <v/>
      </c>
      <c r="CP1075" s="3" t="str">
        <f t="shared" si="266"/>
        <v/>
      </c>
      <c r="CQ1075" s="3" t="str">
        <f t="shared" si="262"/>
        <v/>
      </c>
      <c r="CR1075" s="3" t="str">
        <f t="shared" si="262"/>
        <v/>
      </c>
      <c r="CS1075" s="3" t="str">
        <f t="shared" si="262"/>
        <v/>
      </c>
      <c r="CT1075" s="3" t="str">
        <f t="shared" si="262"/>
        <v/>
      </c>
      <c r="CU1075" s="3" t="str">
        <f t="shared" si="262"/>
        <v>115. REPACKAGING</v>
      </c>
      <c r="CV1075" s="3" t="str">
        <f t="shared" si="262"/>
        <v>116. AS A PROCESS IMPURITY</v>
      </c>
      <c r="CW1075" s="3" t="str">
        <f t="shared" si="262"/>
        <v/>
      </c>
      <c r="CX1075" s="3" t="str">
        <f t="shared" si="262"/>
        <v/>
      </c>
      <c r="CY1075" s="3" t="str">
        <f t="shared" si="262"/>
        <v/>
      </c>
      <c r="CZ1075" s="3" t="str">
        <f t="shared" si="262"/>
        <v/>
      </c>
      <c r="DA1075" s="3" t="str">
        <f t="shared" si="262"/>
        <v/>
      </c>
      <c r="DB1075" s="3" t="str">
        <f t="shared" si="262"/>
        <v/>
      </c>
      <c r="DC1075" s="3" t="str">
        <f t="shared" si="259"/>
        <v/>
      </c>
      <c r="DD1075" s="3" t="str">
        <f t="shared" si="259"/>
        <v/>
      </c>
      <c r="DE1075" s="3" t="str">
        <f t="shared" si="259"/>
        <v/>
      </c>
      <c r="DF1075" s="3" t="str">
        <f t="shared" si="259"/>
        <v/>
      </c>
      <c r="DG1075" s="3" t="str">
        <f t="shared" si="259"/>
        <v/>
      </c>
      <c r="DH1075" s="3" t="str">
        <f t="shared" si="259"/>
        <v/>
      </c>
      <c r="DI1075" s="3" t="str">
        <f t="shared" si="259"/>
        <v/>
      </c>
      <c r="DJ1075" s="3" t="str">
        <f t="shared" si="259"/>
        <v/>
      </c>
      <c r="DK1075" s="3" t="str">
        <f t="shared" si="259"/>
        <v/>
      </c>
      <c r="DL1075" s="3" t="str">
        <f t="shared" si="259"/>
        <v/>
      </c>
      <c r="DM1075" s="3" t="str">
        <f t="shared" si="259"/>
        <v/>
      </c>
      <c r="DN1075" s="3" t="str">
        <f t="shared" si="263"/>
        <v/>
      </c>
      <c r="DO1075" s="3" t="str">
        <f t="shared" si="263"/>
        <v/>
      </c>
      <c r="DP1075" s="3" t="str">
        <f t="shared" si="263"/>
        <v/>
      </c>
      <c r="DQ1075" s="3" t="str">
        <f t="shared" si="263"/>
        <v/>
      </c>
      <c r="DR1075" s="3" t="str">
        <f t="shared" si="263"/>
        <v/>
      </c>
      <c r="DS1075" s="3" t="str">
        <f t="shared" si="260"/>
        <v/>
      </c>
      <c r="DT1075" s="3" t="str">
        <f t="shared" si="260"/>
        <v/>
      </c>
      <c r="DU1075" s="3" t="str">
        <f t="shared" si="260"/>
        <v/>
      </c>
      <c r="DV1075" s="3" t="str">
        <f t="shared" si="260"/>
        <v/>
      </c>
    </row>
    <row r="1076" spans="1:126" ht="75">
      <c r="A1076" t="s">
        <v>115</v>
      </c>
      <c r="B1076">
        <v>2019</v>
      </c>
      <c r="C1076" t="s">
        <v>114</v>
      </c>
      <c r="D1076">
        <v>106990</v>
      </c>
      <c r="E1076" s="31">
        <v>1319217920483</v>
      </c>
      <c r="F1076" t="s">
        <v>1279</v>
      </c>
      <c r="G1076">
        <v>324110</v>
      </c>
      <c r="H1076" t="s">
        <v>1280</v>
      </c>
      <c r="I1076" t="s">
        <v>1281</v>
      </c>
      <c r="J1076" t="s">
        <v>1282</v>
      </c>
      <c r="K1076" t="s">
        <v>496</v>
      </c>
      <c r="L1076">
        <v>38109</v>
      </c>
      <c r="M1076" s="3" t="str">
        <f t="shared" si="254"/>
        <v>89. PRODUCE THE CHEMICAL, 91. ON-SITE USE OF THE CHEMICAL, 94. AS A MANUFACTURED IMPURITY, 95. USED AS A REACTANT, 96. P101  FEEDSTOCKS, 115. REPACKAGING, 116. AS A PROCESS IMPURITY</v>
      </c>
      <c r="N1076" s="3" t="s">
        <v>1419</v>
      </c>
      <c r="O1076" s="3" t="s">
        <v>1409</v>
      </c>
      <c r="P1076">
        <v>140</v>
      </c>
      <c r="Q1076">
        <v>60</v>
      </c>
      <c r="R1076">
        <v>200</v>
      </c>
      <c r="S1076" s="3" t="s">
        <v>1407</v>
      </c>
      <c r="T1076" s="3" t="s">
        <v>1405</v>
      </c>
      <c r="U1076" s="3" t="s">
        <v>1407</v>
      </c>
      <c r="V1076" s="3" t="s">
        <v>1405</v>
      </c>
      <c r="W1076" s="3" t="s">
        <v>1405</v>
      </c>
      <c r="X1076" s="3" t="s">
        <v>1407</v>
      </c>
      <c r="Y1076" s="3" t="s">
        <v>1407</v>
      </c>
      <c r="Z1076" s="3" t="s">
        <v>1407</v>
      </c>
      <c r="AA1076" s="3" t="s">
        <v>1405</v>
      </c>
      <c r="AB1076" s="3" t="s">
        <v>1405</v>
      </c>
      <c r="AC1076" s="3" t="s">
        <v>1405</v>
      </c>
      <c r="AD1076" s="3" t="s">
        <v>1405</v>
      </c>
      <c r="AE1076" s="3" t="s">
        <v>1405</v>
      </c>
      <c r="AF1076" s="3" t="s">
        <v>1405</v>
      </c>
      <c r="AG1076" s="3" t="s">
        <v>1405</v>
      </c>
      <c r="AH1076" s="3" t="s">
        <v>1405</v>
      </c>
      <c r="AI1076" s="3" t="s">
        <v>1405</v>
      </c>
      <c r="AJ1076" s="3" t="s">
        <v>1405</v>
      </c>
      <c r="AK1076" s="3" t="s">
        <v>1405</v>
      </c>
      <c r="AL1076" s="3" t="s">
        <v>1405</v>
      </c>
      <c r="AM1076" s="3" t="s">
        <v>1405</v>
      </c>
      <c r="AN1076" s="3" t="s">
        <v>1405</v>
      </c>
      <c r="AO1076" s="3" t="s">
        <v>1405</v>
      </c>
      <c r="AP1076" s="3" t="s">
        <v>1405</v>
      </c>
      <c r="AQ1076" s="3" t="s">
        <v>1405</v>
      </c>
      <c r="AR1076" s="3" t="s">
        <v>1405</v>
      </c>
      <c r="AS1076" s="3" t="s">
        <v>1407</v>
      </c>
      <c r="AT1076" s="3" t="s">
        <v>1407</v>
      </c>
      <c r="AU1076" s="3" t="s">
        <v>1405</v>
      </c>
      <c r="AV1076" s="3" t="s">
        <v>1405</v>
      </c>
      <c r="AW1076" s="3" t="s">
        <v>1405</v>
      </c>
      <c r="AX1076" s="3" t="s">
        <v>1405</v>
      </c>
      <c r="AY1076" s="3" t="s">
        <v>1405</v>
      </c>
      <c r="AZ1076" s="3" t="s">
        <v>1405</v>
      </c>
      <c r="BA1076" s="3" t="s">
        <v>1405</v>
      </c>
      <c r="BB1076" s="3" t="s">
        <v>1405</v>
      </c>
      <c r="BC1076" s="3" t="s">
        <v>1405</v>
      </c>
      <c r="BD1076" s="3" t="s">
        <v>1405</v>
      </c>
      <c r="BE1076" s="3" t="s">
        <v>1405</v>
      </c>
      <c r="BF1076" s="3" t="s">
        <v>1405</v>
      </c>
      <c r="BG1076" s="3" t="s">
        <v>1405</v>
      </c>
      <c r="BH1076" s="3" t="s">
        <v>1405</v>
      </c>
      <c r="BI1076" s="3" t="s">
        <v>1405</v>
      </c>
      <c r="BJ1076" s="3" t="s">
        <v>1405</v>
      </c>
      <c r="BK1076" s="3" t="s">
        <v>1405</v>
      </c>
      <c r="BL1076" s="3" t="s">
        <v>1405</v>
      </c>
      <c r="BM1076" s="3" t="s">
        <v>1405</v>
      </c>
      <c r="BN1076" s="3" t="s">
        <v>1405</v>
      </c>
      <c r="BO1076" s="3" t="s">
        <v>1405</v>
      </c>
      <c r="BP1076" s="3" t="s">
        <v>1405</v>
      </c>
      <c r="BQ1076" s="3" t="s">
        <v>1405</v>
      </c>
      <c r="BR1076" s="3" t="s">
        <v>1405</v>
      </c>
      <c r="BS1076" s="3" t="s">
        <v>1405</v>
      </c>
      <c r="BT1076" s="3" t="s">
        <v>1405</v>
      </c>
      <c r="BU1076" s="3" t="str">
        <f t="shared" si="265"/>
        <v>89. PRODUCE THE CHEMICAL</v>
      </c>
      <c r="BV1076" s="3" t="str">
        <f t="shared" si="265"/>
        <v/>
      </c>
      <c r="BW1076" s="3" t="str">
        <f t="shared" si="265"/>
        <v>91. ON-SITE USE OF THE CHEMICAL</v>
      </c>
      <c r="BX1076" s="3" t="str">
        <f t="shared" si="265"/>
        <v/>
      </c>
      <c r="BY1076" s="3" t="str">
        <f t="shared" si="265"/>
        <v/>
      </c>
      <c r="BZ1076" s="3" t="str">
        <f t="shared" si="265"/>
        <v>94. AS A MANUFACTURED IMPURITY</v>
      </c>
      <c r="CA1076" s="3" t="str">
        <f t="shared" si="264"/>
        <v>95. USED AS A REACTANT</v>
      </c>
      <c r="CB1076" s="3" t="str">
        <f t="shared" si="264"/>
        <v>96. P101  FEEDSTOCKS</v>
      </c>
      <c r="CC1076" s="3" t="str">
        <f t="shared" si="264"/>
        <v/>
      </c>
      <c r="CD1076" s="3" t="str">
        <f t="shared" si="264"/>
        <v/>
      </c>
      <c r="CE1076" s="3" t="str">
        <f t="shared" si="264"/>
        <v/>
      </c>
      <c r="CF1076" s="3" t="str">
        <f t="shared" si="264"/>
        <v/>
      </c>
      <c r="CG1076" s="3" t="str">
        <f t="shared" si="264"/>
        <v/>
      </c>
      <c r="CH1076" s="3" t="str">
        <f t="shared" si="266"/>
        <v/>
      </c>
      <c r="CI1076" s="3" t="str">
        <f t="shared" si="266"/>
        <v/>
      </c>
      <c r="CJ1076" s="3" t="str">
        <f t="shared" si="266"/>
        <v/>
      </c>
      <c r="CK1076" s="3" t="str">
        <f t="shared" si="266"/>
        <v/>
      </c>
      <c r="CL1076" s="3" t="str">
        <f t="shared" si="266"/>
        <v/>
      </c>
      <c r="CM1076" s="3" t="str">
        <f t="shared" si="266"/>
        <v/>
      </c>
      <c r="CN1076" s="3" t="str">
        <f t="shared" si="266"/>
        <v/>
      </c>
      <c r="CO1076" s="3" t="str">
        <f t="shared" si="266"/>
        <v/>
      </c>
      <c r="CP1076" s="3" t="str">
        <f t="shared" si="266"/>
        <v/>
      </c>
      <c r="CQ1076" s="3" t="str">
        <f t="shared" si="262"/>
        <v/>
      </c>
      <c r="CR1076" s="3" t="str">
        <f t="shared" si="262"/>
        <v/>
      </c>
      <c r="CS1076" s="3" t="str">
        <f t="shared" si="262"/>
        <v/>
      </c>
      <c r="CT1076" s="3" t="str">
        <f t="shared" si="262"/>
        <v/>
      </c>
      <c r="CU1076" s="3" t="str">
        <f t="shared" si="262"/>
        <v>115. REPACKAGING</v>
      </c>
      <c r="CV1076" s="3" t="str">
        <f t="shared" si="262"/>
        <v>116. AS A PROCESS IMPURITY</v>
      </c>
      <c r="CW1076" s="3" t="str">
        <f t="shared" si="262"/>
        <v/>
      </c>
      <c r="CX1076" s="3" t="str">
        <f t="shared" si="262"/>
        <v/>
      </c>
      <c r="CY1076" s="3" t="str">
        <f t="shared" si="262"/>
        <v/>
      </c>
      <c r="CZ1076" s="3" t="str">
        <f t="shared" si="262"/>
        <v/>
      </c>
      <c r="DA1076" s="3" t="str">
        <f t="shared" si="262"/>
        <v/>
      </c>
      <c r="DB1076" s="3" t="str">
        <f t="shared" si="262"/>
        <v/>
      </c>
      <c r="DC1076" s="3" t="str">
        <f t="shared" si="259"/>
        <v/>
      </c>
      <c r="DD1076" s="3" t="str">
        <f t="shared" si="259"/>
        <v/>
      </c>
      <c r="DE1076" s="3" t="str">
        <f t="shared" si="259"/>
        <v/>
      </c>
      <c r="DF1076" s="3" t="str">
        <f t="shared" si="259"/>
        <v/>
      </c>
      <c r="DG1076" s="3" t="str">
        <f t="shared" si="259"/>
        <v/>
      </c>
      <c r="DH1076" s="3" t="str">
        <f t="shared" si="259"/>
        <v/>
      </c>
      <c r="DI1076" s="3" t="str">
        <f t="shared" si="259"/>
        <v/>
      </c>
      <c r="DJ1076" s="3" t="str">
        <f t="shared" si="259"/>
        <v/>
      </c>
      <c r="DK1076" s="3" t="str">
        <f t="shared" si="259"/>
        <v/>
      </c>
      <c r="DL1076" s="3" t="str">
        <f t="shared" si="259"/>
        <v/>
      </c>
      <c r="DM1076" s="3" t="str">
        <f t="shared" si="259"/>
        <v/>
      </c>
      <c r="DN1076" s="3" t="str">
        <f t="shared" si="263"/>
        <v/>
      </c>
      <c r="DO1076" s="3" t="str">
        <f t="shared" si="263"/>
        <v/>
      </c>
      <c r="DP1076" s="3" t="str">
        <f t="shared" si="263"/>
        <v/>
      </c>
      <c r="DQ1076" s="3" t="str">
        <f t="shared" si="263"/>
        <v/>
      </c>
      <c r="DR1076" s="3" t="str">
        <f t="shared" si="263"/>
        <v/>
      </c>
      <c r="DS1076" s="3" t="str">
        <f t="shared" si="260"/>
        <v/>
      </c>
      <c r="DT1076" s="3" t="str">
        <f t="shared" si="260"/>
        <v/>
      </c>
      <c r="DU1076" s="3" t="str">
        <f t="shared" si="260"/>
        <v/>
      </c>
      <c r="DV1076" s="3" t="str">
        <f t="shared" si="260"/>
        <v/>
      </c>
    </row>
    <row r="1077" spans="1:126" ht="75">
      <c r="A1077" t="s">
        <v>115</v>
      </c>
      <c r="B1077">
        <v>2020</v>
      </c>
      <c r="C1077" t="s">
        <v>114</v>
      </c>
      <c r="D1077">
        <v>106990</v>
      </c>
      <c r="E1077" s="31">
        <v>1320219182235</v>
      </c>
      <c r="F1077" t="s">
        <v>1279</v>
      </c>
      <c r="G1077">
        <v>324110</v>
      </c>
      <c r="H1077" t="s">
        <v>1280</v>
      </c>
      <c r="I1077" t="s">
        <v>1281</v>
      </c>
      <c r="J1077" t="s">
        <v>1282</v>
      </c>
      <c r="K1077" t="s">
        <v>496</v>
      </c>
      <c r="L1077">
        <v>38109</v>
      </c>
      <c r="M1077" s="3" t="str">
        <f t="shared" si="254"/>
        <v>89. PRODUCE THE CHEMICAL, 93. AS A BYPRODUCT, 94. AS A MANUFACTURED IMPURITY, 116. AS A PROCESS IMPURITY</v>
      </c>
      <c r="N1077" s="3" t="s">
        <v>1419</v>
      </c>
      <c r="O1077" s="3" t="s">
        <v>1409</v>
      </c>
      <c r="P1077">
        <v>200</v>
      </c>
      <c r="Q1077">
        <v>89</v>
      </c>
      <c r="R1077">
        <v>289</v>
      </c>
      <c r="S1077" s="3" t="s">
        <v>1407</v>
      </c>
      <c r="T1077" s="3" t="s">
        <v>1405</v>
      </c>
      <c r="U1077" s="3" t="s">
        <v>1405</v>
      </c>
      <c r="V1077" s="3" t="s">
        <v>1405</v>
      </c>
      <c r="W1077" s="3" t="s">
        <v>1407</v>
      </c>
      <c r="X1077" s="3" t="s">
        <v>1407</v>
      </c>
      <c r="Y1077" s="3" t="s">
        <v>1405</v>
      </c>
      <c r="Z1077" s="3" t="s">
        <v>1405</v>
      </c>
      <c r="AA1077" s="3" t="s">
        <v>1405</v>
      </c>
      <c r="AB1077" s="3" t="s">
        <v>1405</v>
      </c>
      <c r="AC1077" s="3" t="s">
        <v>1405</v>
      </c>
      <c r="AD1077" s="3" t="s">
        <v>1405</v>
      </c>
      <c r="AE1077" s="3" t="s">
        <v>1405</v>
      </c>
      <c r="AF1077" s="3" t="s">
        <v>1405</v>
      </c>
      <c r="AG1077" s="3" t="s">
        <v>1405</v>
      </c>
      <c r="AH1077" s="3" t="s">
        <v>1405</v>
      </c>
      <c r="AI1077" s="3" t="s">
        <v>1405</v>
      </c>
      <c r="AJ1077" s="3" t="s">
        <v>1405</v>
      </c>
      <c r="AK1077" s="3" t="s">
        <v>1405</v>
      </c>
      <c r="AL1077" s="3" t="s">
        <v>1405</v>
      </c>
      <c r="AM1077" s="3" t="s">
        <v>1405</v>
      </c>
      <c r="AN1077" s="3" t="s">
        <v>1405</v>
      </c>
      <c r="AO1077" s="3" t="s">
        <v>1405</v>
      </c>
      <c r="AP1077" s="3" t="s">
        <v>1405</v>
      </c>
      <c r="AQ1077" s="3" t="s">
        <v>1405</v>
      </c>
      <c r="AR1077" s="3" t="s">
        <v>1405</v>
      </c>
      <c r="AS1077" s="3" t="s">
        <v>1405</v>
      </c>
      <c r="AT1077" s="3" t="s">
        <v>1407</v>
      </c>
      <c r="AU1077" s="3" t="s">
        <v>1405</v>
      </c>
      <c r="AV1077" s="3" t="s">
        <v>1405</v>
      </c>
      <c r="AW1077" s="3" t="s">
        <v>1405</v>
      </c>
      <c r="AX1077" s="3" t="s">
        <v>1405</v>
      </c>
      <c r="AY1077" s="3" t="s">
        <v>1405</v>
      </c>
      <c r="AZ1077" s="3" t="s">
        <v>1405</v>
      </c>
      <c r="BA1077" s="3" t="s">
        <v>1405</v>
      </c>
      <c r="BB1077" s="3" t="s">
        <v>1405</v>
      </c>
      <c r="BC1077" s="3" t="s">
        <v>1405</v>
      </c>
      <c r="BD1077" s="3" t="s">
        <v>1405</v>
      </c>
      <c r="BE1077" s="3" t="s">
        <v>1405</v>
      </c>
      <c r="BF1077" s="3" t="s">
        <v>1405</v>
      </c>
      <c r="BG1077" s="3" t="s">
        <v>1405</v>
      </c>
      <c r="BH1077" s="3" t="s">
        <v>1405</v>
      </c>
      <c r="BI1077" s="3" t="s">
        <v>1405</v>
      </c>
      <c r="BJ1077" s="3" t="s">
        <v>1405</v>
      </c>
      <c r="BK1077" s="3" t="s">
        <v>1405</v>
      </c>
      <c r="BL1077" s="3" t="s">
        <v>1405</v>
      </c>
      <c r="BM1077" s="3" t="s">
        <v>1405</v>
      </c>
      <c r="BN1077" s="3" t="s">
        <v>1405</v>
      </c>
      <c r="BO1077" s="3" t="s">
        <v>1405</v>
      </c>
      <c r="BP1077" s="3" t="s">
        <v>1405</v>
      </c>
      <c r="BQ1077" s="3" t="s">
        <v>1405</v>
      </c>
      <c r="BR1077" s="3" t="s">
        <v>1405</v>
      </c>
      <c r="BS1077" s="3" t="s">
        <v>1405</v>
      </c>
      <c r="BT1077" s="3" t="s">
        <v>1405</v>
      </c>
      <c r="BU1077" s="3" t="str">
        <f t="shared" si="265"/>
        <v>89. PRODUCE THE CHEMICAL</v>
      </c>
      <c r="BV1077" s="3" t="str">
        <f t="shared" si="265"/>
        <v/>
      </c>
      <c r="BW1077" s="3" t="str">
        <f t="shared" si="265"/>
        <v/>
      </c>
      <c r="BX1077" s="3" t="str">
        <f t="shared" si="265"/>
        <v/>
      </c>
      <c r="BY1077" s="3" t="str">
        <f t="shared" si="265"/>
        <v>93. AS A BYPRODUCT</v>
      </c>
      <c r="BZ1077" s="3" t="str">
        <f t="shared" si="265"/>
        <v>94. AS A MANUFACTURED IMPURITY</v>
      </c>
      <c r="CA1077" s="3" t="str">
        <f t="shared" si="264"/>
        <v/>
      </c>
      <c r="CB1077" s="3" t="str">
        <f t="shared" si="264"/>
        <v/>
      </c>
      <c r="CC1077" s="3" t="str">
        <f t="shared" si="264"/>
        <v/>
      </c>
      <c r="CD1077" s="3" t="str">
        <f t="shared" si="264"/>
        <v/>
      </c>
      <c r="CE1077" s="3" t="str">
        <f t="shared" si="264"/>
        <v/>
      </c>
      <c r="CF1077" s="3" t="str">
        <f t="shared" si="264"/>
        <v/>
      </c>
      <c r="CG1077" s="3" t="str">
        <f t="shared" si="264"/>
        <v/>
      </c>
      <c r="CH1077" s="3" t="str">
        <f t="shared" si="266"/>
        <v/>
      </c>
      <c r="CI1077" s="3" t="str">
        <f t="shared" si="266"/>
        <v/>
      </c>
      <c r="CJ1077" s="3" t="str">
        <f t="shared" si="266"/>
        <v/>
      </c>
      <c r="CK1077" s="3" t="str">
        <f t="shared" si="266"/>
        <v/>
      </c>
      <c r="CL1077" s="3" t="str">
        <f t="shared" si="266"/>
        <v/>
      </c>
      <c r="CM1077" s="3" t="str">
        <f t="shared" si="266"/>
        <v/>
      </c>
      <c r="CN1077" s="3" t="str">
        <f t="shared" si="266"/>
        <v/>
      </c>
      <c r="CO1077" s="3" t="str">
        <f t="shared" si="266"/>
        <v/>
      </c>
      <c r="CP1077" s="3" t="str">
        <f t="shared" si="266"/>
        <v/>
      </c>
      <c r="CQ1077" s="3" t="str">
        <f t="shared" si="262"/>
        <v/>
      </c>
      <c r="CR1077" s="3" t="str">
        <f t="shared" si="262"/>
        <v/>
      </c>
      <c r="CS1077" s="3" t="str">
        <f t="shared" si="262"/>
        <v/>
      </c>
      <c r="CT1077" s="3" t="str">
        <f t="shared" si="262"/>
        <v/>
      </c>
      <c r="CU1077" s="3" t="str">
        <f t="shared" si="262"/>
        <v/>
      </c>
      <c r="CV1077" s="3" t="str">
        <f t="shared" si="262"/>
        <v>116. AS A PROCESS IMPURITY</v>
      </c>
      <c r="CW1077" s="3" t="str">
        <f t="shared" si="262"/>
        <v/>
      </c>
      <c r="CX1077" s="3" t="str">
        <f t="shared" si="262"/>
        <v/>
      </c>
      <c r="CY1077" s="3" t="str">
        <f t="shared" si="262"/>
        <v/>
      </c>
      <c r="CZ1077" s="3" t="str">
        <f t="shared" si="262"/>
        <v/>
      </c>
      <c r="DA1077" s="3" t="str">
        <f t="shared" si="262"/>
        <v/>
      </c>
      <c r="DB1077" s="3" t="str">
        <f t="shared" si="262"/>
        <v/>
      </c>
      <c r="DC1077" s="3" t="str">
        <f t="shared" si="259"/>
        <v/>
      </c>
      <c r="DD1077" s="3" t="str">
        <f t="shared" si="259"/>
        <v/>
      </c>
      <c r="DE1077" s="3" t="str">
        <f t="shared" si="259"/>
        <v/>
      </c>
      <c r="DF1077" s="3" t="str">
        <f t="shared" si="259"/>
        <v/>
      </c>
      <c r="DG1077" s="3" t="str">
        <f t="shared" si="259"/>
        <v/>
      </c>
      <c r="DH1077" s="3" t="str">
        <f t="shared" si="259"/>
        <v/>
      </c>
      <c r="DI1077" s="3" t="str">
        <f t="shared" si="259"/>
        <v/>
      </c>
      <c r="DJ1077" s="3" t="str">
        <f t="shared" si="259"/>
        <v/>
      </c>
      <c r="DK1077" s="3" t="str">
        <f t="shared" si="259"/>
        <v/>
      </c>
      <c r="DL1077" s="3" t="str">
        <f t="shared" si="259"/>
        <v/>
      </c>
      <c r="DM1077" s="3" t="str">
        <f t="shared" si="259"/>
        <v/>
      </c>
      <c r="DN1077" s="3" t="str">
        <f t="shared" si="263"/>
        <v/>
      </c>
      <c r="DO1077" s="3" t="str">
        <f t="shared" si="263"/>
        <v/>
      </c>
      <c r="DP1077" s="3" t="str">
        <f t="shared" si="263"/>
        <v/>
      </c>
      <c r="DQ1077" s="3" t="str">
        <f t="shared" si="263"/>
        <v/>
      </c>
      <c r="DR1077" s="3" t="str">
        <f t="shared" si="263"/>
        <v/>
      </c>
      <c r="DS1077" s="3" t="str">
        <f t="shared" si="260"/>
        <v/>
      </c>
      <c r="DT1077" s="3" t="str">
        <f t="shared" si="260"/>
        <v/>
      </c>
      <c r="DU1077" s="3" t="str">
        <f t="shared" si="260"/>
        <v/>
      </c>
      <c r="DV1077" s="3" t="str">
        <f t="shared" si="260"/>
        <v/>
      </c>
    </row>
    <row r="1078" spans="1:126" ht="75">
      <c r="A1078" t="s">
        <v>115</v>
      </c>
      <c r="B1078">
        <v>2021</v>
      </c>
      <c r="C1078" t="s">
        <v>114</v>
      </c>
      <c r="D1078">
        <v>106990</v>
      </c>
      <c r="E1078" s="31">
        <v>1321220440729</v>
      </c>
      <c r="F1078" t="s">
        <v>1279</v>
      </c>
      <c r="G1078">
        <v>324110</v>
      </c>
      <c r="H1078" t="s">
        <v>1280</v>
      </c>
      <c r="I1078" t="s">
        <v>1281</v>
      </c>
      <c r="J1078" t="s">
        <v>1282</v>
      </c>
      <c r="K1078" t="s">
        <v>496</v>
      </c>
      <c r="L1078">
        <v>38109</v>
      </c>
      <c r="M1078" s="3" t="str">
        <f t="shared" si="254"/>
        <v>89. PRODUCE THE CHEMICAL, 91. ON-SITE USE OF THE CHEMICAL, 94. AS A MANUFACTURED IMPURITY, 95. USED AS A REACTANT, 96. P101  FEEDSTOCKS, 115. REPACKAGING, 116. AS A PROCESS IMPURITY</v>
      </c>
      <c r="N1078" s="3" t="s">
        <v>1419</v>
      </c>
      <c r="O1078" s="3" t="s">
        <v>1409</v>
      </c>
      <c r="P1078">
        <v>140</v>
      </c>
      <c r="Q1078">
        <v>62</v>
      </c>
      <c r="R1078">
        <v>202</v>
      </c>
      <c r="S1078" s="3" t="s">
        <v>1407</v>
      </c>
      <c r="T1078" s="3" t="s">
        <v>1405</v>
      </c>
      <c r="U1078" s="3" t="s">
        <v>1407</v>
      </c>
      <c r="V1078" s="3" t="s">
        <v>1405</v>
      </c>
      <c r="W1078" s="3" t="s">
        <v>1405</v>
      </c>
      <c r="X1078" s="3" t="s">
        <v>1407</v>
      </c>
      <c r="Y1078" s="3" t="s">
        <v>1407</v>
      </c>
      <c r="Z1078" s="3" t="s">
        <v>1407</v>
      </c>
      <c r="AA1078" s="3" t="s">
        <v>1405</v>
      </c>
      <c r="AB1078" s="3" t="s">
        <v>1405</v>
      </c>
      <c r="AC1078" s="3" t="s">
        <v>1405</v>
      </c>
      <c r="AD1078" s="3" t="s">
        <v>1405</v>
      </c>
      <c r="AE1078" s="3" t="s">
        <v>1405</v>
      </c>
      <c r="AF1078" s="3" t="s">
        <v>1405</v>
      </c>
      <c r="AG1078" s="3" t="s">
        <v>1405</v>
      </c>
      <c r="AH1078" s="3" t="s">
        <v>1405</v>
      </c>
      <c r="AI1078" s="3" t="s">
        <v>1405</v>
      </c>
      <c r="AJ1078" s="3" t="s">
        <v>1405</v>
      </c>
      <c r="AK1078" s="3" t="s">
        <v>1405</v>
      </c>
      <c r="AL1078" s="3" t="s">
        <v>1405</v>
      </c>
      <c r="AM1078" s="3" t="s">
        <v>1405</v>
      </c>
      <c r="AN1078" s="3" t="s">
        <v>1405</v>
      </c>
      <c r="AO1078" s="3" t="s">
        <v>1405</v>
      </c>
      <c r="AP1078" s="3" t="s">
        <v>1405</v>
      </c>
      <c r="AQ1078" s="3" t="s">
        <v>1405</v>
      </c>
      <c r="AR1078" s="3" t="s">
        <v>1405</v>
      </c>
      <c r="AS1078" s="3" t="s">
        <v>1407</v>
      </c>
      <c r="AT1078" s="3" t="s">
        <v>1407</v>
      </c>
      <c r="AU1078" s="3" t="s">
        <v>1405</v>
      </c>
      <c r="AV1078" s="3" t="s">
        <v>1405</v>
      </c>
      <c r="AW1078" s="3" t="s">
        <v>1405</v>
      </c>
      <c r="AX1078" s="3" t="s">
        <v>1405</v>
      </c>
      <c r="AY1078" s="3" t="s">
        <v>1405</v>
      </c>
      <c r="AZ1078" s="3" t="s">
        <v>1405</v>
      </c>
      <c r="BA1078" s="3" t="s">
        <v>1405</v>
      </c>
      <c r="BB1078" s="3" t="s">
        <v>1405</v>
      </c>
      <c r="BC1078" s="3" t="s">
        <v>1405</v>
      </c>
      <c r="BD1078" s="3" t="s">
        <v>1405</v>
      </c>
      <c r="BE1078" s="3" t="s">
        <v>1405</v>
      </c>
      <c r="BF1078" s="3" t="s">
        <v>1405</v>
      </c>
      <c r="BG1078" s="3" t="s">
        <v>1405</v>
      </c>
      <c r="BH1078" s="3" t="s">
        <v>1405</v>
      </c>
      <c r="BI1078" s="3" t="s">
        <v>1405</v>
      </c>
      <c r="BJ1078" s="3" t="s">
        <v>1405</v>
      </c>
      <c r="BK1078" s="3" t="s">
        <v>1405</v>
      </c>
      <c r="BL1078" s="3" t="s">
        <v>1405</v>
      </c>
      <c r="BM1078" s="3" t="s">
        <v>1405</v>
      </c>
      <c r="BN1078" s="3" t="s">
        <v>1405</v>
      </c>
      <c r="BO1078" s="3" t="s">
        <v>1405</v>
      </c>
      <c r="BP1078" s="3" t="s">
        <v>1405</v>
      </c>
      <c r="BQ1078" s="3" t="s">
        <v>1405</v>
      </c>
      <c r="BR1078" s="3" t="s">
        <v>1405</v>
      </c>
      <c r="BS1078" s="3" t="s">
        <v>1405</v>
      </c>
      <c r="BT1078" s="3" t="s">
        <v>1405</v>
      </c>
      <c r="BU1078" s="3" t="str">
        <f t="shared" si="265"/>
        <v>89. PRODUCE THE CHEMICAL</v>
      </c>
      <c r="BV1078" s="3" t="str">
        <f t="shared" si="265"/>
        <v/>
      </c>
      <c r="BW1078" s="3" t="str">
        <f t="shared" si="265"/>
        <v>91. ON-SITE USE OF THE CHEMICAL</v>
      </c>
      <c r="BX1078" s="3" t="str">
        <f t="shared" si="265"/>
        <v/>
      </c>
      <c r="BY1078" s="3" t="str">
        <f t="shared" si="265"/>
        <v/>
      </c>
      <c r="BZ1078" s="3" t="str">
        <f t="shared" si="265"/>
        <v>94. AS A MANUFACTURED IMPURITY</v>
      </c>
      <c r="CA1078" s="3" t="str">
        <f t="shared" si="264"/>
        <v>95. USED AS A REACTANT</v>
      </c>
      <c r="CB1078" s="3" t="str">
        <f t="shared" si="264"/>
        <v>96. P101  FEEDSTOCKS</v>
      </c>
      <c r="CC1078" s="3" t="str">
        <f t="shared" si="264"/>
        <v/>
      </c>
      <c r="CD1078" s="3" t="str">
        <f t="shared" si="264"/>
        <v/>
      </c>
      <c r="CE1078" s="3" t="str">
        <f t="shared" si="264"/>
        <v/>
      </c>
      <c r="CF1078" s="3" t="str">
        <f t="shared" si="264"/>
        <v/>
      </c>
      <c r="CG1078" s="3" t="str">
        <f t="shared" si="264"/>
        <v/>
      </c>
      <c r="CH1078" s="3" t="str">
        <f t="shared" si="266"/>
        <v/>
      </c>
      <c r="CI1078" s="3" t="str">
        <f t="shared" si="266"/>
        <v/>
      </c>
      <c r="CJ1078" s="3" t="str">
        <f t="shared" si="266"/>
        <v/>
      </c>
      <c r="CK1078" s="3" t="str">
        <f t="shared" si="266"/>
        <v/>
      </c>
      <c r="CL1078" s="3" t="str">
        <f t="shared" si="266"/>
        <v/>
      </c>
      <c r="CM1078" s="3" t="str">
        <f t="shared" si="266"/>
        <v/>
      </c>
      <c r="CN1078" s="3" t="str">
        <f t="shared" si="266"/>
        <v/>
      </c>
      <c r="CO1078" s="3" t="str">
        <f t="shared" si="266"/>
        <v/>
      </c>
      <c r="CP1078" s="3" t="str">
        <f t="shared" si="266"/>
        <v/>
      </c>
      <c r="CQ1078" s="3" t="str">
        <f t="shared" si="262"/>
        <v/>
      </c>
      <c r="CR1078" s="3" t="str">
        <f t="shared" si="262"/>
        <v/>
      </c>
      <c r="CS1078" s="3" t="str">
        <f t="shared" si="262"/>
        <v/>
      </c>
      <c r="CT1078" s="3" t="str">
        <f t="shared" si="262"/>
        <v/>
      </c>
      <c r="CU1078" s="3" t="str">
        <f t="shared" si="262"/>
        <v>115. REPACKAGING</v>
      </c>
      <c r="CV1078" s="3" t="str">
        <f t="shared" si="262"/>
        <v>116. AS A PROCESS IMPURITY</v>
      </c>
      <c r="CW1078" s="3" t="str">
        <f t="shared" si="262"/>
        <v/>
      </c>
      <c r="CX1078" s="3" t="str">
        <f t="shared" si="262"/>
        <v/>
      </c>
      <c r="CY1078" s="3" t="str">
        <f t="shared" si="262"/>
        <v/>
      </c>
      <c r="CZ1078" s="3" t="str">
        <f t="shared" si="262"/>
        <v/>
      </c>
      <c r="DA1078" s="3" t="str">
        <f t="shared" si="262"/>
        <v/>
      </c>
      <c r="DB1078" s="3" t="str">
        <f t="shared" si="262"/>
        <v/>
      </c>
      <c r="DC1078" s="3" t="str">
        <f t="shared" si="259"/>
        <v/>
      </c>
      <c r="DD1078" s="3" t="str">
        <f t="shared" si="259"/>
        <v/>
      </c>
      <c r="DE1078" s="3" t="str">
        <f t="shared" si="259"/>
        <v/>
      </c>
      <c r="DF1078" s="3" t="str">
        <f t="shared" si="259"/>
        <v/>
      </c>
      <c r="DG1078" s="3" t="str">
        <f t="shared" si="259"/>
        <v/>
      </c>
      <c r="DH1078" s="3" t="str">
        <f t="shared" ref="DH1078:DN1119" si="267">IF(BF1078="Yes", DH$1,"")</f>
        <v/>
      </c>
      <c r="DI1078" s="3" t="str">
        <f t="shared" si="267"/>
        <v/>
      </c>
      <c r="DJ1078" s="3" t="str">
        <f t="shared" si="267"/>
        <v/>
      </c>
      <c r="DK1078" s="3" t="str">
        <f t="shared" si="267"/>
        <v/>
      </c>
      <c r="DL1078" s="3" t="str">
        <f t="shared" si="267"/>
        <v/>
      </c>
      <c r="DM1078" s="3" t="str">
        <f t="shared" si="267"/>
        <v/>
      </c>
      <c r="DN1078" s="3" t="str">
        <f t="shared" si="263"/>
        <v/>
      </c>
      <c r="DO1078" s="3" t="str">
        <f t="shared" si="263"/>
        <v/>
      </c>
      <c r="DP1078" s="3" t="str">
        <f t="shared" si="263"/>
        <v/>
      </c>
      <c r="DQ1078" s="3" t="str">
        <f t="shared" si="263"/>
        <v/>
      </c>
      <c r="DR1078" s="3" t="str">
        <f t="shared" si="263"/>
        <v/>
      </c>
      <c r="DS1078" s="3" t="str">
        <f t="shared" si="260"/>
        <v/>
      </c>
      <c r="DT1078" s="3" t="str">
        <f t="shared" si="260"/>
        <v/>
      </c>
      <c r="DU1078" s="3" t="str">
        <f t="shared" si="260"/>
        <v/>
      </c>
      <c r="DV1078" s="3" t="str">
        <f t="shared" si="260"/>
        <v/>
      </c>
    </row>
    <row r="1079" spans="1:126" ht="45">
      <c r="A1079" t="s">
        <v>115</v>
      </c>
      <c r="B1079">
        <v>2016</v>
      </c>
      <c r="C1079" t="s">
        <v>114</v>
      </c>
      <c r="D1079">
        <v>106990</v>
      </c>
      <c r="E1079" s="31">
        <v>1316215294152</v>
      </c>
      <c r="F1079" t="s">
        <v>1283</v>
      </c>
      <c r="G1079">
        <v>324110</v>
      </c>
      <c r="H1079" t="s">
        <v>1284</v>
      </c>
      <c r="I1079" t="s">
        <v>1285</v>
      </c>
      <c r="J1079" t="s">
        <v>1286</v>
      </c>
      <c r="K1079" t="s">
        <v>384</v>
      </c>
      <c r="L1079">
        <v>73401</v>
      </c>
      <c r="M1079" s="3" t="str">
        <f t="shared" si="254"/>
        <v>89. PRODUCE THE CHEMICAL, 93. AS A BYPRODUCT</v>
      </c>
      <c r="N1079" s="3" t="s">
        <v>63</v>
      </c>
      <c r="O1079" s="3" t="s">
        <v>1430</v>
      </c>
      <c r="P1079">
        <v>5</v>
      </c>
      <c r="Q1079">
        <v>250</v>
      </c>
      <c r="R1079">
        <v>255</v>
      </c>
      <c r="S1079" s="3" t="s">
        <v>1407</v>
      </c>
      <c r="T1079" s="3" t="s">
        <v>1405</v>
      </c>
      <c r="U1079" s="3" t="s">
        <v>1405</v>
      </c>
      <c r="V1079" s="3" t="s">
        <v>1405</v>
      </c>
      <c r="W1079" s="3" t="s">
        <v>1407</v>
      </c>
      <c r="X1079" s="3" t="s">
        <v>1405</v>
      </c>
      <c r="Y1079" s="3" t="s">
        <v>1405</v>
      </c>
      <c r="AE1079" s="3" t="s">
        <v>1405</v>
      </c>
      <c r="AR1079" s="3" t="s">
        <v>1405</v>
      </c>
      <c r="AS1079" s="3" t="s">
        <v>1405</v>
      </c>
      <c r="AT1079" s="3" t="s">
        <v>1405</v>
      </c>
      <c r="AV1079" s="3" t="s">
        <v>1405</v>
      </c>
      <c r="BD1079" s="3" t="s">
        <v>1405</v>
      </c>
      <c r="BK1079" s="3" t="s">
        <v>1405</v>
      </c>
      <c r="BU1079" s="3" t="str">
        <f t="shared" si="265"/>
        <v>89. PRODUCE THE CHEMICAL</v>
      </c>
      <c r="BV1079" s="3" t="str">
        <f t="shared" si="265"/>
        <v/>
      </c>
      <c r="BW1079" s="3" t="str">
        <f t="shared" si="265"/>
        <v/>
      </c>
      <c r="BX1079" s="3" t="str">
        <f t="shared" si="265"/>
        <v/>
      </c>
      <c r="BY1079" s="3" t="str">
        <f t="shared" si="265"/>
        <v>93. AS A BYPRODUCT</v>
      </c>
      <c r="BZ1079" s="3" t="str">
        <f t="shared" si="265"/>
        <v/>
      </c>
      <c r="CA1079" s="3" t="str">
        <f t="shared" si="264"/>
        <v/>
      </c>
      <c r="CB1079" s="3" t="str">
        <f t="shared" si="264"/>
        <v/>
      </c>
      <c r="CC1079" s="3" t="str">
        <f t="shared" si="264"/>
        <v/>
      </c>
      <c r="CD1079" s="3" t="str">
        <f t="shared" si="264"/>
        <v/>
      </c>
      <c r="CE1079" s="3" t="str">
        <f t="shared" si="264"/>
        <v/>
      </c>
      <c r="CF1079" s="3" t="str">
        <f t="shared" si="264"/>
        <v/>
      </c>
      <c r="CG1079" s="3" t="str">
        <f t="shared" si="264"/>
        <v/>
      </c>
      <c r="CH1079" s="3" t="str">
        <f t="shared" si="266"/>
        <v/>
      </c>
      <c r="CI1079" s="3" t="str">
        <f t="shared" si="266"/>
        <v/>
      </c>
      <c r="CJ1079" s="3" t="str">
        <f t="shared" si="266"/>
        <v/>
      </c>
      <c r="CK1079" s="3" t="str">
        <f t="shared" si="266"/>
        <v/>
      </c>
      <c r="CL1079" s="3" t="str">
        <f t="shared" si="266"/>
        <v/>
      </c>
      <c r="CM1079" s="3" t="str">
        <f t="shared" si="266"/>
        <v/>
      </c>
      <c r="CN1079" s="3" t="str">
        <f t="shared" si="266"/>
        <v/>
      </c>
      <c r="CO1079" s="3" t="str">
        <f t="shared" si="266"/>
        <v/>
      </c>
      <c r="CP1079" s="3" t="str">
        <f t="shared" si="266"/>
        <v/>
      </c>
      <c r="CQ1079" s="3" t="str">
        <f t="shared" si="262"/>
        <v/>
      </c>
      <c r="CR1079" s="3" t="str">
        <f t="shared" si="262"/>
        <v/>
      </c>
      <c r="CS1079" s="3" t="str">
        <f t="shared" si="262"/>
        <v/>
      </c>
      <c r="CT1079" s="3" t="str">
        <f t="shared" si="262"/>
        <v/>
      </c>
      <c r="CU1079" s="3" t="str">
        <f t="shared" si="262"/>
        <v/>
      </c>
      <c r="CV1079" s="3" t="str">
        <f t="shared" si="262"/>
        <v/>
      </c>
      <c r="CW1079" s="3" t="str">
        <f t="shared" si="262"/>
        <v/>
      </c>
      <c r="CX1079" s="3" t="str">
        <f t="shared" si="262"/>
        <v/>
      </c>
      <c r="CY1079" s="3" t="str">
        <f t="shared" si="262"/>
        <v/>
      </c>
      <c r="CZ1079" s="3" t="str">
        <f t="shared" si="262"/>
        <v/>
      </c>
      <c r="DA1079" s="3" t="str">
        <f t="shared" si="262"/>
        <v/>
      </c>
      <c r="DB1079" s="3" t="str">
        <f t="shared" si="262"/>
        <v/>
      </c>
      <c r="DC1079" s="3" t="str">
        <f t="shared" si="262"/>
        <v/>
      </c>
      <c r="DD1079" s="3" t="str">
        <f t="shared" si="262"/>
        <v/>
      </c>
      <c r="DE1079" s="3" t="str">
        <f t="shared" si="262"/>
        <v/>
      </c>
      <c r="DF1079" s="3" t="str">
        <f t="shared" si="262"/>
        <v/>
      </c>
      <c r="DG1079" s="3" t="str">
        <f t="shared" ref="DG1079:DK1142" si="268">IF(BE1079="Yes", DG$1,"")</f>
        <v/>
      </c>
      <c r="DH1079" s="3" t="str">
        <f t="shared" si="267"/>
        <v/>
      </c>
      <c r="DI1079" s="3" t="str">
        <f t="shared" si="267"/>
        <v/>
      </c>
      <c r="DJ1079" s="3" t="str">
        <f t="shared" si="267"/>
        <v/>
      </c>
      <c r="DK1079" s="3" t="str">
        <f t="shared" si="267"/>
        <v/>
      </c>
      <c r="DL1079" s="3" t="str">
        <f t="shared" si="267"/>
        <v/>
      </c>
      <c r="DM1079" s="3" t="str">
        <f t="shared" si="267"/>
        <v/>
      </c>
      <c r="DN1079" s="3" t="str">
        <f t="shared" si="263"/>
        <v/>
      </c>
      <c r="DO1079" s="3" t="str">
        <f t="shared" si="263"/>
        <v/>
      </c>
      <c r="DP1079" s="3" t="str">
        <f t="shared" si="263"/>
        <v/>
      </c>
      <c r="DQ1079" s="3" t="str">
        <f t="shared" si="263"/>
        <v/>
      </c>
      <c r="DR1079" s="3" t="str">
        <f t="shared" si="263"/>
        <v/>
      </c>
      <c r="DS1079" s="3" t="str">
        <f t="shared" si="260"/>
        <v/>
      </c>
      <c r="DT1079" s="3" t="str">
        <f t="shared" si="260"/>
        <v/>
      </c>
      <c r="DU1079" s="3" t="str">
        <f t="shared" si="260"/>
        <v/>
      </c>
      <c r="DV1079" s="3" t="str">
        <f t="shared" si="260"/>
        <v/>
      </c>
    </row>
    <row r="1080" spans="1:126" ht="45">
      <c r="A1080" t="s">
        <v>115</v>
      </c>
      <c r="B1080">
        <v>2017</v>
      </c>
      <c r="C1080" t="s">
        <v>114</v>
      </c>
      <c r="D1080">
        <v>106990</v>
      </c>
      <c r="E1080" s="31">
        <v>1317216383760</v>
      </c>
      <c r="F1080" t="s">
        <v>1283</v>
      </c>
      <c r="G1080">
        <v>324110</v>
      </c>
      <c r="H1080" t="s">
        <v>1284</v>
      </c>
      <c r="I1080" t="s">
        <v>1285</v>
      </c>
      <c r="J1080" t="s">
        <v>1286</v>
      </c>
      <c r="K1080" t="s">
        <v>384</v>
      </c>
      <c r="L1080">
        <v>73401</v>
      </c>
      <c r="M1080" s="3" t="str">
        <f t="shared" si="254"/>
        <v>89. PRODUCE THE CHEMICAL, 93. AS A BYPRODUCT</v>
      </c>
      <c r="N1080" s="3" t="s">
        <v>63</v>
      </c>
      <c r="O1080" s="3" t="s">
        <v>1430</v>
      </c>
      <c r="P1080">
        <v>250</v>
      </c>
      <c r="Q1080">
        <v>5</v>
      </c>
      <c r="R1080">
        <v>255</v>
      </c>
      <c r="S1080" s="3" t="s">
        <v>1407</v>
      </c>
      <c r="T1080" s="3" t="s">
        <v>1405</v>
      </c>
      <c r="U1080" s="3" t="s">
        <v>1405</v>
      </c>
      <c r="V1080" s="3" t="s">
        <v>1405</v>
      </c>
      <c r="W1080" s="3" t="s">
        <v>1407</v>
      </c>
      <c r="X1080" s="3" t="s">
        <v>1405</v>
      </c>
      <c r="Y1080" s="3" t="s">
        <v>1405</v>
      </c>
      <c r="AE1080" s="3" t="s">
        <v>1405</v>
      </c>
      <c r="AR1080" s="3" t="s">
        <v>1405</v>
      </c>
      <c r="AS1080" s="3" t="s">
        <v>1405</v>
      </c>
      <c r="AT1080" s="3" t="s">
        <v>1405</v>
      </c>
      <c r="AV1080" s="3" t="s">
        <v>1405</v>
      </c>
      <c r="BD1080" s="3" t="s">
        <v>1405</v>
      </c>
      <c r="BK1080" s="3" t="s">
        <v>1405</v>
      </c>
      <c r="BU1080" s="3" t="str">
        <f t="shared" si="265"/>
        <v>89. PRODUCE THE CHEMICAL</v>
      </c>
      <c r="BV1080" s="3" t="str">
        <f t="shared" si="265"/>
        <v/>
      </c>
      <c r="BW1080" s="3" t="str">
        <f t="shared" si="265"/>
        <v/>
      </c>
      <c r="BX1080" s="3" t="str">
        <f t="shared" si="265"/>
        <v/>
      </c>
      <c r="BY1080" s="3" t="str">
        <f t="shared" si="265"/>
        <v>93. AS A BYPRODUCT</v>
      </c>
      <c r="BZ1080" s="3" t="str">
        <f t="shared" si="265"/>
        <v/>
      </c>
      <c r="CA1080" s="3" t="str">
        <f t="shared" si="264"/>
        <v/>
      </c>
      <c r="CB1080" s="3" t="str">
        <f t="shared" si="264"/>
        <v/>
      </c>
      <c r="CC1080" s="3" t="str">
        <f t="shared" si="264"/>
        <v/>
      </c>
      <c r="CD1080" s="3" t="str">
        <f t="shared" si="264"/>
        <v/>
      </c>
      <c r="CE1080" s="3" t="str">
        <f t="shared" si="264"/>
        <v/>
      </c>
      <c r="CF1080" s="3" t="str">
        <f t="shared" si="264"/>
        <v/>
      </c>
      <c r="CG1080" s="3" t="str">
        <f t="shared" si="264"/>
        <v/>
      </c>
      <c r="CH1080" s="3" t="str">
        <f t="shared" si="266"/>
        <v/>
      </c>
      <c r="CI1080" s="3" t="str">
        <f t="shared" si="266"/>
        <v/>
      </c>
      <c r="CJ1080" s="3" t="str">
        <f t="shared" si="266"/>
        <v/>
      </c>
      <c r="CK1080" s="3" t="str">
        <f t="shared" si="266"/>
        <v/>
      </c>
      <c r="CL1080" s="3" t="str">
        <f t="shared" si="266"/>
        <v/>
      </c>
      <c r="CM1080" s="3" t="str">
        <f t="shared" si="266"/>
        <v/>
      </c>
      <c r="CN1080" s="3" t="str">
        <f t="shared" si="266"/>
        <v/>
      </c>
      <c r="CO1080" s="3" t="str">
        <f t="shared" si="266"/>
        <v/>
      </c>
      <c r="CP1080" s="3" t="str">
        <f t="shared" si="266"/>
        <v/>
      </c>
      <c r="CQ1080" s="3" t="str">
        <f t="shared" si="262"/>
        <v/>
      </c>
      <c r="CR1080" s="3" t="str">
        <f t="shared" si="262"/>
        <v/>
      </c>
      <c r="CS1080" s="3" t="str">
        <f t="shared" si="262"/>
        <v/>
      </c>
      <c r="CT1080" s="3" t="str">
        <f t="shared" si="262"/>
        <v/>
      </c>
      <c r="CU1080" s="3" t="str">
        <f t="shared" si="262"/>
        <v/>
      </c>
      <c r="CV1080" s="3" t="str">
        <f t="shared" si="262"/>
        <v/>
      </c>
      <c r="CW1080" s="3" t="str">
        <f t="shared" si="262"/>
        <v/>
      </c>
      <c r="CX1080" s="3" t="str">
        <f t="shared" si="262"/>
        <v/>
      </c>
      <c r="CY1080" s="3" t="str">
        <f t="shared" si="262"/>
        <v/>
      </c>
      <c r="CZ1080" s="3" t="str">
        <f t="shared" si="262"/>
        <v/>
      </c>
      <c r="DA1080" s="3" t="str">
        <f t="shared" si="262"/>
        <v/>
      </c>
      <c r="DB1080" s="3" t="str">
        <f t="shared" si="262"/>
        <v/>
      </c>
      <c r="DC1080" s="3" t="str">
        <f t="shared" si="262"/>
        <v/>
      </c>
      <c r="DD1080" s="3" t="str">
        <f t="shared" si="262"/>
        <v/>
      </c>
      <c r="DE1080" s="3" t="str">
        <f t="shared" si="262"/>
        <v/>
      </c>
      <c r="DF1080" s="3" t="str">
        <f t="shared" si="262"/>
        <v/>
      </c>
      <c r="DG1080" s="3" t="str">
        <f t="shared" si="268"/>
        <v/>
      </c>
      <c r="DH1080" s="3" t="str">
        <f t="shared" si="267"/>
        <v/>
      </c>
      <c r="DI1080" s="3" t="str">
        <f t="shared" si="267"/>
        <v/>
      </c>
      <c r="DJ1080" s="3" t="str">
        <f t="shared" si="267"/>
        <v/>
      </c>
      <c r="DK1080" s="3" t="str">
        <f t="shared" si="267"/>
        <v/>
      </c>
      <c r="DL1080" s="3" t="str">
        <f t="shared" si="267"/>
        <v/>
      </c>
      <c r="DM1080" s="3" t="str">
        <f t="shared" si="267"/>
        <v/>
      </c>
      <c r="DN1080" s="3" t="str">
        <f t="shared" si="263"/>
        <v/>
      </c>
      <c r="DO1080" s="3" t="str">
        <f t="shared" si="263"/>
        <v/>
      </c>
      <c r="DP1080" s="3" t="str">
        <f t="shared" si="263"/>
        <v/>
      </c>
      <c r="DQ1080" s="3" t="str">
        <f t="shared" si="263"/>
        <v/>
      </c>
      <c r="DR1080" s="3" t="str">
        <f t="shared" si="263"/>
        <v/>
      </c>
      <c r="DS1080" s="3" t="str">
        <f t="shared" si="260"/>
        <v/>
      </c>
      <c r="DT1080" s="3" t="str">
        <f t="shared" si="260"/>
        <v/>
      </c>
      <c r="DU1080" s="3" t="str">
        <f t="shared" si="260"/>
        <v/>
      </c>
      <c r="DV1080" s="3" t="str">
        <f t="shared" si="260"/>
        <v/>
      </c>
    </row>
    <row r="1081" spans="1:126" ht="45">
      <c r="A1081" t="s">
        <v>115</v>
      </c>
      <c r="B1081">
        <v>2018</v>
      </c>
      <c r="C1081" t="s">
        <v>114</v>
      </c>
      <c r="D1081">
        <v>106990</v>
      </c>
      <c r="E1081" s="31">
        <v>1318217200132</v>
      </c>
      <c r="F1081" t="s">
        <v>1283</v>
      </c>
      <c r="G1081">
        <v>324110</v>
      </c>
      <c r="H1081" t="s">
        <v>1284</v>
      </c>
      <c r="I1081" t="s">
        <v>1285</v>
      </c>
      <c r="J1081" t="s">
        <v>1286</v>
      </c>
      <c r="K1081" t="s">
        <v>384</v>
      </c>
      <c r="L1081">
        <v>73401</v>
      </c>
      <c r="M1081" s="3" t="str">
        <f t="shared" si="254"/>
        <v>89. PRODUCE THE CHEMICAL, 93. AS A BYPRODUCT</v>
      </c>
      <c r="N1081" s="3" t="s">
        <v>63</v>
      </c>
      <c r="O1081" s="3" t="s">
        <v>1430</v>
      </c>
      <c r="P1081">
        <v>250</v>
      </c>
      <c r="Q1081">
        <v>5</v>
      </c>
      <c r="R1081">
        <v>255</v>
      </c>
      <c r="S1081" s="3" t="s">
        <v>1407</v>
      </c>
      <c r="T1081" s="3" t="s">
        <v>1405</v>
      </c>
      <c r="U1081" s="3" t="s">
        <v>1405</v>
      </c>
      <c r="V1081" s="3" t="s">
        <v>1405</v>
      </c>
      <c r="W1081" s="3" t="s">
        <v>1407</v>
      </c>
      <c r="X1081" s="3" t="s">
        <v>1405</v>
      </c>
      <c r="Y1081" s="3" t="s">
        <v>1405</v>
      </c>
      <c r="Z1081" s="3" t="s">
        <v>1405</v>
      </c>
      <c r="AA1081" s="3" t="s">
        <v>1405</v>
      </c>
      <c r="AB1081" s="3" t="s">
        <v>1405</v>
      </c>
      <c r="AC1081" s="3" t="s">
        <v>1405</v>
      </c>
      <c r="AD1081" s="3" t="s">
        <v>1405</v>
      </c>
      <c r="AE1081" s="3" t="s">
        <v>1405</v>
      </c>
      <c r="AF1081" s="3" t="s">
        <v>1405</v>
      </c>
      <c r="AG1081" s="3" t="s">
        <v>1405</v>
      </c>
      <c r="AH1081" s="3" t="s">
        <v>1405</v>
      </c>
      <c r="AI1081" s="3" t="s">
        <v>1405</v>
      </c>
      <c r="AJ1081" s="3" t="s">
        <v>1405</v>
      </c>
      <c r="AK1081" s="3" t="s">
        <v>1405</v>
      </c>
      <c r="AL1081" s="3" t="s">
        <v>1405</v>
      </c>
      <c r="AM1081" s="3" t="s">
        <v>1405</v>
      </c>
      <c r="AN1081" s="3" t="s">
        <v>1405</v>
      </c>
      <c r="AO1081" s="3" t="s">
        <v>1405</v>
      </c>
      <c r="AP1081" s="3" t="s">
        <v>1405</v>
      </c>
      <c r="AQ1081" s="3" t="s">
        <v>1405</v>
      </c>
      <c r="AR1081" s="3" t="s">
        <v>1405</v>
      </c>
      <c r="AS1081" s="3" t="s">
        <v>1405</v>
      </c>
      <c r="AT1081" s="3" t="s">
        <v>1405</v>
      </c>
      <c r="AU1081" s="3" t="s">
        <v>1405</v>
      </c>
      <c r="AV1081" s="3" t="s">
        <v>1405</v>
      </c>
      <c r="AW1081" s="3" t="s">
        <v>1405</v>
      </c>
      <c r="AX1081" s="3" t="s">
        <v>1405</v>
      </c>
      <c r="AY1081" s="3" t="s">
        <v>1405</v>
      </c>
      <c r="AZ1081" s="3" t="s">
        <v>1405</v>
      </c>
      <c r="BA1081" s="3" t="s">
        <v>1405</v>
      </c>
      <c r="BB1081" s="3" t="s">
        <v>1405</v>
      </c>
      <c r="BC1081" s="3" t="s">
        <v>1405</v>
      </c>
      <c r="BD1081" s="3" t="s">
        <v>1405</v>
      </c>
      <c r="BE1081" s="3" t="s">
        <v>1405</v>
      </c>
      <c r="BF1081" s="3" t="s">
        <v>1405</v>
      </c>
      <c r="BG1081" s="3" t="s">
        <v>1405</v>
      </c>
      <c r="BH1081" s="3" t="s">
        <v>1405</v>
      </c>
      <c r="BI1081" s="3" t="s">
        <v>1405</v>
      </c>
      <c r="BJ1081" s="3" t="s">
        <v>1405</v>
      </c>
      <c r="BK1081" s="3" t="s">
        <v>1405</v>
      </c>
      <c r="BL1081" s="3" t="s">
        <v>1405</v>
      </c>
      <c r="BM1081" s="3" t="s">
        <v>1405</v>
      </c>
      <c r="BN1081" s="3" t="s">
        <v>1405</v>
      </c>
      <c r="BO1081" s="3" t="s">
        <v>1405</v>
      </c>
      <c r="BP1081" s="3" t="s">
        <v>1405</v>
      </c>
      <c r="BQ1081" s="3" t="s">
        <v>1405</v>
      </c>
      <c r="BR1081" s="3" t="s">
        <v>1405</v>
      </c>
      <c r="BS1081" s="3" t="s">
        <v>1405</v>
      </c>
      <c r="BT1081" s="3" t="s">
        <v>1405</v>
      </c>
      <c r="BU1081" s="3" t="str">
        <f t="shared" si="265"/>
        <v>89. PRODUCE THE CHEMICAL</v>
      </c>
      <c r="BV1081" s="3" t="str">
        <f t="shared" si="265"/>
        <v/>
      </c>
      <c r="BW1081" s="3" t="str">
        <f t="shared" si="265"/>
        <v/>
      </c>
      <c r="BX1081" s="3" t="str">
        <f t="shared" si="265"/>
        <v/>
      </c>
      <c r="BY1081" s="3" t="str">
        <f t="shared" si="265"/>
        <v>93. AS A BYPRODUCT</v>
      </c>
      <c r="BZ1081" s="3" t="str">
        <f t="shared" si="265"/>
        <v/>
      </c>
      <c r="CA1081" s="3" t="str">
        <f t="shared" si="264"/>
        <v/>
      </c>
      <c r="CB1081" s="3" t="str">
        <f t="shared" si="264"/>
        <v/>
      </c>
      <c r="CC1081" s="3" t="str">
        <f t="shared" si="264"/>
        <v/>
      </c>
      <c r="CD1081" s="3" t="str">
        <f t="shared" si="264"/>
        <v/>
      </c>
      <c r="CE1081" s="3" t="str">
        <f t="shared" si="264"/>
        <v/>
      </c>
      <c r="CF1081" s="3" t="str">
        <f t="shared" si="264"/>
        <v/>
      </c>
      <c r="CG1081" s="3" t="str">
        <f t="shared" si="264"/>
        <v/>
      </c>
      <c r="CH1081" s="3" t="str">
        <f t="shared" si="266"/>
        <v/>
      </c>
      <c r="CI1081" s="3" t="str">
        <f t="shared" si="266"/>
        <v/>
      </c>
      <c r="CJ1081" s="3" t="str">
        <f t="shared" si="266"/>
        <v/>
      </c>
      <c r="CK1081" s="3" t="str">
        <f t="shared" si="266"/>
        <v/>
      </c>
      <c r="CL1081" s="3" t="str">
        <f t="shared" si="266"/>
        <v/>
      </c>
      <c r="CM1081" s="3" t="str">
        <f t="shared" si="266"/>
        <v/>
      </c>
      <c r="CN1081" s="3" t="str">
        <f t="shared" si="266"/>
        <v/>
      </c>
      <c r="CO1081" s="3" t="str">
        <f t="shared" si="266"/>
        <v/>
      </c>
      <c r="CP1081" s="3" t="str">
        <f t="shared" si="266"/>
        <v/>
      </c>
      <c r="CQ1081" s="3" t="str">
        <f t="shared" si="262"/>
        <v/>
      </c>
      <c r="CR1081" s="3" t="str">
        <f t="shared" si="262"/>
        <v/>
      </c>
      <c r="CS1081" s="3" t="str">
        <f t="shared" si="262"/>
        <v/>
      </c>
      <c r="CT1081" s="3" t="str">
        <f t="shared" si="262"/>
        <v/>
      </c>
      <c r="CU1081" s="3" t="str">
        <f t="shared" si="262"/>
        <v/>
      </c>
      <c r="CV1081" s="3" t="str">
        <f t="shared" si="262"/>
        <v/>
      </c>
      <c r="CW1081" s="3" t="str">
        <f t="shared" si="262"/>
        <v/>
      </c>
      <c r="CX1081" s="3" t="str">
        <f t="shared" si="262"/>
        <v/>
      </c>
      <c r="CY1081" s="3" t="str">
        <f t="shared" si="262"/>
        <v/>
      </c>
      <c r="CZ1081" s="3" t="str">
        <f t="shared" si="262"/>
        <v/>
      </c>
      <c r="DA1081" s="3" t="str">
        <f t="shared" si="262"/>
        <v/>
      </c>
      <c r="DB1081" s="3" t="str">
        <f t="shared" si="262"/>
        <v/>
      </c>
      <c r="DC1081" s="3" t="str">
        <f t="shared" si="262"/>
        <v/>
      </c>
      <c r="DD1081" s="3" t="str">
        <f t="shared" si="262"/>
        <v/>
      </c>
      <c r="DE1081" s="3" t="str">
        <f t="shared" si="262"/>
        <v/>
      </c>
      <c r="DF1081" s="3" t="str">
        <f t="shared" si="262"/>
        <v/>
      </c>
      <c r="DG1081" s="3" t="str">
        <f t="shared" si="268"/>
        <v/>
      </c>
      <c r="DH1081" s="3" t="str">
        <f t="shared" si="267"/>
        <v/>
      </c>
      <c r="DI1081" s="3" t="str">
        <f t="shared" si="267"/>
        <v/>
      </c>
      <c r="DJ1081" s="3" t="str">
        <f t="shared" si="267"/>
        <v/>
      </c>
      <c r="DK1081" s="3" t="str">
        <f t="shared" si="267"/>
        <v/>
      </c>
      <c r="DL1081" s="3" t="str">
        <f t="shared" si="267"/>
        <v/>
      </c>
      <c r="DM1081" s="3" t="str">
        <f t="shared" si="267"/>
        <v/>
      </c>
      <c r="DN1081" s="3" t="str">
        <f t="shared" si="263"/>
        <v/>
      </c>
      <c r="DO1081" s="3" t="str">
        <f t="shared" si="263"/>
        <v/>
      </c>
      <c r="DP1081" s="3" t="str">
        <f t="shared" si="263"/>
        <v/>
      </c>
      <c r="DQ1081" s="3" t="str">
        <f t="shared" si="263"/>
        <v/>
      </c>
      <c r="DR1081" s="3" t="str">
        <f t="shared" si="263"/>
        <v/>
      </c>
      <c r="DS1081" s="3" t="str">
        <f t="shared" si="260"/>
        <v/>
      </c>
      <c r="DT1081" s="3" t="str">
        <f t="shared" si="260"/>
        <v/>
      </c>
      <c r="DU1081" s="3" t="str">
        <f t="shared" si="260"/>
        <v/>
      </c>
      <c r="DV1081" s="3" t="str">
        <f t="shared" si="260"/>
        <v/>
      </c>
    </row>
    <row r="1082" spans="1:126" ht="45">
      <c r="A1082" t="s">
        <v>115</v>
      </c>
      <c r="B1082">
        <v>2019</v>
      </c>
      <c r="C1082" t="s">
        <v>114</v>
      </c>
      <c r="D1082">
        <v>106990</v>
      </c>
      <c r="E1082" s="31">
        <v>1319218339543</v>
      </c>
      <c r="F1082" t="s">
        <v>1283</v>
      </c>
      <c r="G1082">
        <v>324110</v>
      </c>
      <c r="H1082" t="s">
        <v>1284</v>
      </c>
      <c r="I1082" t="s">
        <v>1285</v>
      </c>
      <c r="J1082" t="s">
        <v>1286</v>
      </c>
      <c r="K1082" t="s">
        <v>384</v>
      </c>
      <c r="L1082">
        <v>73401</v>
      </c>
      <c r="M1082" s="3" t="str">
        <f t="shared" si="254"/>
        <v>89. PRODUCE THE CHEMICAL, 93. AS A BYPRODUCT</v>
      </c>
      <c r="N1082" s="3" t="s">
        <v>63</v>
      </c>
      <c r="O1082" s="3" t="s">
        <v>1430</v>
      </c>
      <c r="P1082">
        <v>83</v>
      </c>
      <c r="Q1082">
        <v>34</v>
      </c>
      <c r="R1082">
        <v>117</v>
      </c>
      <c r="S1082" s="3" t="s">
        <v>1407</v>
      </c>
      <c r="T1082" s="3" t="s">
        <v>1405</v>
      </c>
      <c r="U1082" s="3" t="s">
        <v>1405</v>
      </c>
      <c r="V1082" s="3" t="s">
        <v>1405</v>
      </c>
      <c r="W1082" s="3" t="s">
        <v>1407</v>
      </c>
      <c r="X1082" s="3" t="s">
        <v>1405</v>
      </c>
      <c r="Y1082" s="3" t="s">
        <v>1405</v>
      </c>
      <c r="Z1082" s="3" t="s">
        <v>1405</v>
      </c>
      <c r="AA1082" s="3" t="s">
        <v>1405</v>
      </c>
      <c r="AB1082" s="3" t="s">
        <v>1405</v>
      </c>
      <c r="AC1082" s="3" t="s">
        <v>1405</v>
      </c>
      <c r="AD1082" s="3" t="s">
        <v>1405</v>
      </c>
      <c r="AE1082" s="3" t="s">
        <v>1405</v>
      </c>
      <c r="AF1082" s="3" t="s">
        <v>1405</v>
      </c>
      <c r="AG1082" s="3" t="s">
        <v>1405</v>
      </c>
      <c r="AH1082" s="3" t="s">
        <v>1405</v>
      </c>
      <c r="AI1082" s="3" t="s">
        <v>1405</v>
      </c>
      <c r="AJ1082" s="3" t="s">
        <v>1405</v>
      </c>
      <c r="AK1082" s="3" t="s">
        <v>1405</v>
      </c>
      <c r="AL1082" s="3" t="s">
        <v>1405</v>
      </c>
      <c r="AM1082" s="3" t="s">
        <v>1405</v>
      </c>
      <c r="AN1082" s="3" t="s">
        <v>1405</v>
      </c>
      <c r="AO1082" s="3" t="s">
        <v>1405</v>
      </c>
      <c r="AP1082" s="3" t="s">
        <v>1405</v>
      </c>
      <c r="AQ1082" s="3" t="s">
        <v>1405</v>
      </c>
      <c r="AR1082" s="3" t="s">
        <v>1405</v>
      </c>
      <c r="AS1082" s="3" t="s">
        <v>1405</v>
      </c>
      <c r="AT1082" s="3" t="s">
        <v>1405</v>
      </c>
      <c r="AU1082" s="3" t="s">
        <v>1405</v>
      </c>
      <c r="AV1082" s="3" t="s">
        <v>1405</v>
      </c>
      <c r="AW1082" s="3" t="s">
        <v>1405</v>
      </c>
      <c r="AX1082" s="3" t="s">
        <v>1405</v>
      </c>
      <c r="AY1082" s="3" t="s">
        <v>1405</v>
      </c>
      <c r="AZ1082" s="3" t="s">
        <v>1405</v>
      </c>
      <c r="BA1082" s="3" t="s">
        <v>1405</v>
      </c>
      <c r="BB1082" s="3" t="s">
        <v>1405</v>
      </c>
      <c r="BC1082" s="3" t="s">
        <v>1405</v>
      </c>
      <c r="BD1082" s="3" t="s">
        <v>1405</v>
      </c>
      <c r="BE1082" s="3" t="s">
        <v>1405</v>
      </c>
      <c r="BF1082" s="3" t="s">
        <v>1405</v>
      </c>
      <c r="BG1082" s="3" t="s">
        <v>1405</v>
      </c>
      <c r="BH1082" s="3" t="s">
        <v>1405</v>
      </c>
      <c r="BI1082" s="3" t="s">
        <v>1405</v>
      </c>
      <c r="BJ1082" s="3" t="s">
        <v>1405</v>
      </c>
      <c r="BK1082" s="3" t="s">
        <v>1405</v>
      </c>
      <c r="BL1082" s="3" t="s">
        <v>1405</v>
      </c>
      <c r="BM1082" s="3" t="s">
        <v>1405</v>
      </c>
      <c r="BN1082" s="3" t="s">
        <v>1405</v>
      </c>
      <c r="BO1082" s="3" t="s">
        <v>1405</v>
      </c>
      <c r="BP1082" s="3" t="s">
        <v>1405</v>
      </c>
      <c r="BQ1082" s="3" t="s">
        <v>1405</v>
      </c>
      <c r="BR1082" s="3" t="s">
        <v>1405</v>
      </c>
      <c r="BS1082" s="3" t="s">
        <v>1405</v>
      </c>
      <c r="BT1082" s="3" t="s">
        <v>1405</v>
      </c>
      <c r="BU1082" s="3" t="str">
        <f t="shared" si="265"/>
        <v>89. PRODUCE THE CHEMICAL</v>
      </c>
      <c r="BV1082" s="3" t="str">
        <f t="shared" si="265"/>
        <v/>
      </c>
      <c r="BW1082" s="3" t="str">
        <f t="shared" si="265"/>
        <v/>
      </c>
      <c r="BX1082" s="3" t="str">
        <f t="shared" si="265"/>
        <v/>
      </c>
      <c r="BY1082" s="3" t="str">
        <f t="shared" si="265"/>
        <v>93. AS A BYPRODUCT</v>
      </c>
      <c r="BZ1082" s="3" t="str">
        <f t="shared" si="265"/>
        <v/>
      </c>
      <c r="CA1082" s="3" t="str">
        <f t="shared" si="264"/>
        <v/>
      </c>
      <c r="CB1082" s="3" t="str">
        <f t="shared" si="264"/>
        <v/>
      </c>
      <c r="CC1082" s="3" t="str">
        <f t="shared" si="264"/>
        <v/>
      </c>
      <c r="CD1082" s="3" t="str">
        <f t="shared" si="264"/>
        <v/>
      </c>
      <c r="CE1082" s="3" t="str">
        <f t="shared" si="264"/>
        <v/>
      </c>
      <c r="CF1082" s="3" t="str">
        <f t="shared" si="264"/>
        <v/>
      </c>
      <c r="CG1082" s="3" t="str">
        <f t="shared" si="264"/>
        <v/>
      </c>
      <c r="CH1082" s="3" t="str">
        <f t="shared" si="266"/>
        <v/>
      </c>
      <c r="CI1082" s="3" t="str">
        <f t="shared" si="266"/>
        <v/>
      </c>
      <c r="CJ1082" s="3" t="str">
        <f t="shared" si="266"/>
        <v/>
      </c>
      <c r="CK1082" s="3" t="str">
        <f t="shared" si="266"/>
        <v/>
      </c>
      <c r="CL1082" s="3" t="str">
        <f t="shared" si="266"/>
        <v/>
      </c>
      <c r="CM1082" s="3" t="str">
        <f t="shared" si="266"/>
        <v/>
      </c>
      <c r="CN1082" s="3" t="str">
        <f t="shared" si="266"/>
        <v/>
      </c>
      <c r="CO1082" s="3" t="str">
        <f t="shared" si="266"/>
        <v/>
      </c>
      <c r="CP1082" s="3" t="str">
        <f t="shared" si="266"/>
        <v/>
      </c>
      <c r="CQ1082" s="3" t="str">
        <f t="shared" si="262"/>
        <v/>
      </c>
      <c r="CR1082" s="3" t="str">
        <f t="shared" si="262"/>
        <v/>
      </c>
      <c r="CS1082" s="3" t="str">
        <f t="shared" si="262"/>
        <v/>
      </c>
      <c r="CT1082" s="3" t="str">
        <f t="shared" si="262"/>
        <v/>
      </c>
      <c r="CU1082" s="3" t="str">
        <f t="shared" si="262"/>
        <v/>
      </c>
      <c r="CV1082" s="3" t="str">
        <f t="shared" si="262"/>
        <v/>
      </c>
      <c r="CW1082" s="3" t="str">
        <f t="shared" si="262"/>
        <v/>
      </c>
      <c r="CX1082" s="3" t="str">
        <f t="shared" si="262"/>
        <v/>
      </c>
      <c r="CY1082" s="3" t="str">
        <f t="shared" si="262"/>
        <v/>
      </c>
      <c r="CZ1082" s="3" t="str">
        <f t="shared" si="262"/>
        <v/>
      </c>
      <c r="DA1082" s="3" t="str">
        <f t="shared" si="262"/>
        <v/>
      </c>
      <c r="DB1082" s="3" t="str">
        <f t="shared" si="262"/>
        <v/>
      </c>
      <c r="DC1082" s="3" t="str">
        <f t="shared" si="262"/>
        <v/>
      </c>
      <c r="DD1082" s="3" t="str">
        <f t="shared" si="262"/>
        <v/>
      </c>
      <c r="DE1082" s="3" t="str">
        <f t="shared" si="262"/>
        <v/>
      </c>
      <c r="DF1082" s="3" t="str">
        <f t="shared" si="262"/>
        <v/>
      </c>
      <c r="DG1082" s="3" t="str">
        <f t="shared" si="268"/>
        <v/>
      </c>
      <c r="DH1082" s="3" t="str">
        <f t="shared" si="267"/>
        <v/>
      </c>
      <c r="DI1082" s="3" t="str">
        <f t="shared" si="267"/>
        <v/>
      </c>
      <c r="DJ1082" s="3" t="str">
        <f t="shared" si="267"/>
        <v/>
      </c>
      <c r="DK1082" s="3" t="str">
        <f t="shared" si="267"/>
        <v/>
      </c>
      <c r="DL1082" s="3" t="str">
        <f t="shared" si="267"/>
        <v/>
      </c>
      <c r="DM1082" s="3" t="str">
        <f t="shared" si="267"/>
        <v/>
      </c>
      <c r="DN1082" s="3" t="str">
        <f t="shared" si="263"/>
        <v/>
      </c>
      <c r="DO1082" s="3" t="str">
        <f t="shared" si="263"/>
        <v/>
      </c>
      <c r="DP1082" s="3" t="str">
        <f t="shared" si="263"/>
        <v/>
      </c>
      <c r="DQ1082" s="3" t="str">
        <f t="shared" si="263"/>
        <v/>
      </c>
      <c r="DR1082" s="3" t="str">
        <f t="shared" si="263"/>
        <v/>
      </c>
      <c r="DS1082" s="3" t="str">
        <f t="shared" si="260"/>
        <v/>
      </c>
      <c r="DT1082" s="3" t="str">
        <f t="shared" si="260"/>
        <v/>
      </c>
      <c r="DU1082" s="3" t="str">
        <f t="shared" si="260"/>
        <v/>
      </c>
      <c r="DV1082" s="3" t="str">
        <f t="shared" si="260"/>
        <v/>
      </c>
    </row>
    <row r="1083" spans="1:126" ht="105">
      <c r="A1083" t="s">
        <v>115</v>
      </c>
      <c r="B1083">
        <v>2020</v>
      </c>
      <c r="C1083" t="s">
        <v>114</v>
      </c>
      <c r="D1083">
        <v>106990</v>
      </c>
      <c r="E1083" s="31">
        <v>1320219330103</v>
      </c>
      <c r="F1083" t="s">
        <v>1283</v>
      </c>
      <c r="G1083">
        <v>324110</v>
      </c>
      <c r="H1083" t="s">
        <v>1284</v>
      </c>
      <c r="I1083" t="s">
        <v>1285</v>
      </c>
      <c r="J1083" t="s">
        <v>1286</v>
      </c>
      <c r="K1083" t="s">
        <v>384</v>
      </c>
      <c r="L1083">
        <v>73401</v>
      </c>
      <c r="M1083" s="3" t="str">
        <f t="shared" si="254"/>
        <v>89. PRODUCE THE CHEMICAL, 91. ON-SITE USE OF THE CHEMICAL, 101. ADDED AS A FORMULATION COMPONENT, 113. P299  OTHER, 116. AS A PROCESS IMPURITY</v>
      </c>
      <c r="N1083" s="3" t="s">
        <v>63</v>
      </c>
      <c r="O1083" s="3" t="s">
        <v>1486</v>
      </c>
      <c r="P1083">
        <v>59</v>
      </c>
      <c r="Q1083">
        <v>12</v>
      </c>
      <c r="R1083">
        <v>71</v>
      </c>
      <c r="S1083" s="3" t="s">
        <v>1407</v>
      </c>
      <c r="T1083" s="3" t="s">
        <v>1405</v>
      </c>
      <c r="U1083" s="3" t="s">
        <v>1407</v>
      </c>
      <c r="V1083" s="3" t="s">
        <v>1405</v>
      </c>
      <c r="W1083" s="3" t="s">
        <v>1405</v>
      </c>
      <c r="X1083" s="3" t="s">
        <v>1405</v>
      </c>
      <c r="Y1083" s="3" t="s">
        <v>1405</v>
      </c>
      <c r="Z1083" s="3" t="s">
        <v>1405</v>
      </c>
      <c r="AA1083" s="3" t="s">
        <v>1405</v>
      </c>
      <c r="AB1083" s="3" t="s">
        <v>1405</v>
      </c>
      <c r="AC1083" s="3" t="s">
        <v>1405</v>
      </c>
      <c r="AD1083" s="3" t="s">
        <v>1405</v>
      </c>
      <c r="AE1083" s="3" t="s">
        <v>1407</v>
      </c>
      <c r="AF1083" s="3" t="s">
        <v>1405</v>
      </c>
      <c r="AG1083" s="3" t="s">
        <v>1405</v>
      </c>
      <c r="AH1083" s="3" t="s">
        <v>1405</v>
      </c>
      <c r="AI1083" s="3" t="s">
        <v>1405</v>
      </c>
      <c r="AJ1083" s="3" t="s">
        <v>1405</v>
      </c>
      <c r="AK1083" s="3" t="s">
        <v>1405</v>
      </c>
      <c r="AL1083" s="3" t="s">
        <v>1405</v>
      </c>
      <c r="AM1083" s="3" t="s">
        <v>1405</v>
      </c>
      <c r="AN1083" s="3" t="s">
        <v>1405</v>
      </c>
      <c r="AO1083" s="3" t="s">
        <v>1405</v>
      </c>
      <c r="AP1083" s="3" t="s">
        <v>1405</v>
      </c>
      <c r="AQ1083" s="3" t="s">
        <v>1407</v>
      </c>
      <c r="AR1083" s="3" t="s">
        <v>1405</v>
      </c>
      <c r="AS1083" s="3" t="s">
        <v>1405</v>
      </c>
      <c r="AT1083" s="3" t="s">
        <v>1407</v>
      </c>
      <c r="AU1083" s="3" t="s">
        <v>1405</v>
      </c>
      <c r="AV1083" s="3" t="s">
        <v>1405</v>
      </c>
      <c r="AW1083" s="3" t="s">
        <v>1405</v>
      </c>
      <c r="AX1083" s="3" t="s">
        <v>1405</v>
      </c>
      <c r="AY1083" s="3" t="s">
        <v>1405</v>
      </c>
      <c r="AZ1083" s="3" t="s">
        <v>1405</v>
      </c>
      <c r="BA1083" s="3" t="s">
        <v>1405</v>
      </c>
      <c r="BB1083" s="3" t="s">
        <v>1405</v>
      </c>
      <c r="BC1083" s="3" t="s">
        <v>1405</v>
      </c>
      <c r="BD1083" s="3" t="s">
        <v>1405</v>
      </c>
      <c r="BE1083" s="3" t="s">
        <v>1405</v>
      </c>
      <c r="BF1083" s="3" t="s">
        <v>1405</v>
      </c>
      <c r="BG1083" s="3" t="s">
        <v>1405</v>
      </c>
      <c r="BH1083" s="3" t="s">
        <v>1405</v>
      </c>
      <c r="BI1083" s="3" t="s">
        <v>1405</v>
      </c>
      <c r="BJ1083" s="3" t="s">
        <v>1405</v>
      </c>
      <c r="BK1083" s="3" t="s">
        <v>1405</v>
      </c>
      <c r="BL1083" s="3" t="s">
        <v>1405</v>
      </c>
      <c r="BM1083" s="3" t="s">
        <v>1405</v>
      </c>
      <c r="BN1083" s="3" t="s">
        <v>1405</v>
      </c>
      <c r="BO1083" s="3" t="s">
        <v>1405</v>
      </c>
      <c r="BP1083" s="3" t="s">
        <v>1405</v>
      </c>
      <c r="BQ1083" s="3" t="s">
        <v>1405</v>
      </c>
      <c r="BR1083" s="3" t="s">
        <v>1405</v>
      </c>
      <c r="BS1083" s="3" t="s">
        <v>1405</v>
      </c>
      <c r="BT1083" s="3" t="s">
        <v>1405</v>
      </c>
      <c r="BU1083" s="3" t="str">
        <f t="shared" si="265"/>
        <v>89. PRODUCE THE CHEMICAL</v>
      </c>
      <c r="BV1083" s="3" t="str">
        <f t="shared" si="265"/>
        <v/>
      </c>
      <c r="BW1083" s="3" t="str">
        <f t="shared" si="265"/>
        <v>91. ON-SITE USE OF THE CHEMICAL</v>
      </c>
      <c r="BX1083" s="3" t="str">
        <f t="shared" si="265"/>
        <v/>
      </c>
      <c r="BY1083" s="3" t="str">
        <f t="shared" si="265"/>
        <v/>
      </c>
      <c r="BZ1083" s="3" t="str">
        <f t="shared" si="265"/>
        <v/>
      </c>
      <c r="CA1083" s="3" t="str">
        <f t="shared" si="264"/>
        <v/>
      </c>
      <c r="CB1083" s="3" t="str">
        <f t="shared" si="264"/>
        <v/>
      </c>
      <c r="CC1083" s="3" t="str">
        <f t="shared" si="264"/>
        <v/>
      </c>
      <c r="CD1083" s="3" t="str">
        <f t="shared" si="264"/>
        <v/>
      </c>
      <c r="CE1083" s="3" t="str">
        <f t="shared" si="264"/>
        <v/>
      </c>
      <c r="CF1083" s="3" t="str">
        <f t="shared" si="264"/>
        <v/>
      </c>
      <c r="CG1083" s="3" t="str">
        <f t="shared" si="264"/>
        <v>101. ADDED AS A FORMULATION COMPONENT</v>
      </c>
      <c r="CH1083" s="3" t="str">
        <f t="shared" si="266"/>
        <v/>
      </c>
      <c r="CI1083" s="3" t="str">
        <f t="shared" si="266"/>
        <v/>
      </c>
      <c r="CJ1083" s="3" t="str">
        <f t="shared" si="266"/>
        <v/>
      </c>
      <c r="CK1083" s="3" t="str">
        <f t="shared" si="266"/>
        <v/>
      </c>
      <c r="CL1083" s="3" t="str">
        <f t="shared" si="266"/>
        <v/>
      </c>
      <c r="CM1083" s="3" t="str">
        <f t="shared" si="266"/>
        <v/>
      </c>
      <c r="CN1083" s="3" t="str">
        <f t="shared" si="266"/>
        <v/>
      </c>
      <c r="CO1083" s="3" t="str">
        <f t="shared" si="266"/>
        <v/>
      </c>
      <c r="CP1083" s="3" t="str">
        <f t="shared" si="266"/>
        <v/>
      </c>
      <c r="CQ1083" s="3" t="str">
        <f t="shared" si="262"/>
        <v/>
      </c>
      <c r="CR1083" s="3" t="str">
        <f t="shared" si="262"/>
        <v/>
      </c>
      <c r="CS1083" s="3" t="str">
        <f t="shared" si="262"/>
        <v>113. P299  OTHER</v>
      </c>
      <c r="CT1083" s="3" t="str">
        <f t="shared" si="262"/>
        <v/>
      </c>
      <c r="CU1083" s="3" t="str">
        <f t="shared" si="262"/>
        <v/>
      </c>
      <c r="CV1083" s="3" t="str">
        <f t="shared" si="262"/>
        <v>116. AS A PROCESS IMPURITY</v>
      </c>
      <c r="CW1083" s="3" t="str">
        <f t="shared" si="262"/>
        <v/>
      </c>
      <c r="CX1083" s="3" t="str">
        <f t="shared" si="262"/>
        <v/>
      </c>
      <c r="CY1083" s="3" t="str">
        <f t="shared" si="262"/>
        <v/>
      </c>
      <c r="CZ1083" s="3" t="str">
        <f t="shared" si="262"/>
        <v/>
      </c>
      <c r="DA1083" s="3" t="str">
        <f t="shared" si="262"/>
        <v/>
      </c>
      <c r="DB1083" s="3" t="str">
        <f t="shared" si="262"/>
        <v/>
      </c>
      <c r="DC1083" s="3" t="str">
        <f t="shared" si="262"/>
        <v/>
      </c>
      <c r="DD1083" s="3" t="str">
        <f t="shared" si="262"/>
        <v/>
      </c>
      <c r="DE1083" s="3" t="str">
        <f t="shared" si="262"/>
        <v/>
      </c>
      <c r="DF1083" s="3" t="str">
        <f t="shared" si="262"/>
        <v/>
      </c>
      <c r="DG1083" s="3" t="str">
        <f t="shared" si="268"/>
        <v/>
      </c>
      <c r="DH1083" s="3" t="str">
        <f t="shared" si="267"/>
        <v/>
      </c>
      <c r="DI1083" s="3" t="str">
        <f t="shared" si="267"/>
        <v/>
      </c>
      <c r="DJ1083" s="3" t="str">
        <f t="shared" si="267"/>
        <v/>
      </c>
      <c r="DK1083" s="3" t="str">
        <f t="shared" si="267"/>
        <v/>
      </c>
      <c r="DL1083" s="3" t="str">
        <f t="shared" si="267"/>
        <v/>
      </c>
      <c r="DM1083" s="3" t="str">
        <f t="shared" si="267"/>
        <v/>
      </c>
      <c r="DN1083" s="3" t="str">
        <f t="shared" si="263"/>
        <v/>
      </c>
      <c r="DO1083" s="3" t="str">
        <f t="shared" si="263"/>
        <v/>
      </c>
      <c r="DP1083" s="3" t="str">
        <f t="shared" si="263"/>
        <v/>
      </c>
      <c r="DQ1083" s="3" t="str">
        <f t="shared" si="263"/>
        <v/>
      </c>
      <c r="DR1083" s="3" t="str">
        <f t="shared" si="263"/>
        <v/>
      </c>
      <c r="DS1083" s="3" t="str">
        <f t="shared" si="260"/>
        <v/>
      </c>
      <c r="DT1083" s="3" t="str">
        <f t="shared" si="260"/>
        <v/>
      </c>
      <c r="DU1083" s="3" t="str">
        <f t="shared" si="260"/>
        <v/>
      </c>
      <c r="DV1083" s="3" t="str">
        <f t="shared" si="260"/>
        <v/>
      </c>
    </row>
    <row r="1084" spans="1:126" ht="75">
      <c r="A1084" t="s">
        <v>115</v>
      </c>
      <c r="B1084">
        <v>2016</v>
      </c>
      <c r="C1084" t="s">
        <v>114</v>
      </c>
      <c r="D1084">
        <v>106990</v>
      </c>
      <c r="E1084" s="31">
        <v>1316215209139</v>
      </c>
      <c r="F1084" t="s">
        <v>1289</v>
      </c>
      <c r="G1084">
        <v>324110</v>
      </c>
      <c r="H1084" t="s">
        <v>1290</v>
      </c>
      <c r="I1084" t="s">
        <v>1291</v>
      </c>
      <c r="J1084" t="s">
        <v>1292</v>
      </c>
      <c r="K1084" t="s">
        <v>155</v>
      </c>
      <c r="L1084">
        <v>94510</v>
      </c>
      <c r="M1084" s="3" t="str">
        <f t="shared" si="254"/>
        <v>89. PRODUCE THE CHEMICAL, 91. ON-SITE USE OF THE CHEMICAL, 94. AS A MANUFACTURED IMPURITY, 95. USED AS A REACTANT, 101. ADDED AS A FORMULATION COMPONENT</v>
      </c>
      <c r="N1084" s="3" t="s">
        <v>1419</v>
      </c>
      <c r="O1084" s="3" t="s">
        <v>1409</v>
      </c>
      <c r="P1084">
        <v>36.6</v>
      </c>
      <c r="Q1084">
        <v>94</v>
      </c>
      <c r="R1084">
        <v>130.6</v>
      </c>
      <c r="S1084" s="3" t="s">
        <v>1407</v>
      </c>
      <c r="T1084" s="3" t="s">
        <v>1405</v>
      </c>
      <c r="U1084" s="3" t="s">
        <v>1407</v>
      </c>
      <c r="V1084" s="3" t="s">
        <v>1405</v>
      </c>
      <c r="W1084" s="3" t="s">
        <v>1405</v>
      </c>
      <c r="X1084" s="3" t="s">
        <v>1407</v>
      </c>
      <c r="Y1084" s="3" t="s">
        <v>1407</v>
      </c>
      <c r="AE1084" s="3" t="s">
        <v>1407</v>
      </c>
      <c r="AR1084" s="3" t="s">
        <v>1405</v>
      </c>
      <c r="AS1084" s="3" t="s">
        <v>1405</v>
      </c>
      <c r="AT1084" s="3" t="s">
        <v>1405</v>
      </c>
      <c r="AV1084" s="3" t="s">
        <v>1405</v>
      </c>
      <c r="BD1084" s="3" t="s">
        <v>1405</v>
      </c>
      <c r="BK1084" s="3" t="s">
        <v>1405</v>
      </c>
      <c r="BU1084" s="3" t="str">
        <f t="shared" si="265"/>
        <v>89. PRODUCE THE CHEMICAL</v>
      </c>
      <c r="BV1084" s="3" t="str">
        <f t="shared" si="265"/>
        <v/>
      </c>
      <c r="BW1084" s="3" t="str">
        <f t="shared" si="265"/>
        <v>91. ON-SITE USE OF THE CHEMICAL</v>
      </c>
      <c r="BX1084" s="3" t="str">
        <f t="shared" si="265"/>
        <v/>
      </c>
      <c r="BY1084" s="3" t="str">
        <f t="shared" si="265"/>
        <v/>
      </c>
      <c r="BZ1084" s="3" t="str">
        <f t="shared" si="265"/>
        <v>94. AS A MANUFACTURED IMPURITY</v>
      </c>
      <c r="CA1084" s="3" t="str">
        <f t="shared" si="264"/>
        <v>95. USED AS A REACTANT</v>
      </c>
      <c r="CB1084" s="3" t="str">
        <f t="shared" si="264"/>
        <v/>
      </c>
      <c r="CC1084" s="3" t="str">
        <f t="shared" si="264"/>
        <v/>
      </c>
      <c r="CD1084" s="3" t="str">
        <f t="shared" si="264"/>
        <v/>
      </c>
      <c r="CE1084" s="3" t="str">
        <f t="shared" si="264"/>
        <v/>
      </c>
      <c r="CF1084" s="3" t="str">
        <f t="shared" si="264"/>
        <v/>
      </c>
      <c r="CG1084" s="3" t="str">
        <f t="shared" si="264"/>
        <v>101. ADDED AS A FORMULATION COMPONENT</v>
      </c>
      <c r="CH1084" s="3" t="str">
        <f t="shared" si="266"/>
        <v/>
      </c>
      <c r="CI1084" s="3" t="str">
        <f t="shared" si="266"/>
        <v/>
      </c>
      <c r="CJ1084" s="3" t="str">
        <f t="shared" si="266"/>
        <v/>
      </c>
      <c r="CK1084" s="3" t="str">
        <f t="shared" si="266"/>
        <v/>
      </c>
      <c r="CL1084" s="3" t="str">
        <f t="shared" si="266"/>
        <v/>
      </c>
      <c r="CM1084" s="3" t="str">
        <f t="shared" si="266"/>
        <v/>
      </c>
      <c r="CN1084" s="3" t="str">
        <f t="shared" si="266"/>
        <v/>
      </c>
      <c r="CO1084" s="3" t="str">
        <f t="shared" si="266"/>
        <v/>
      </c>
      <c r="CP1084" s="3" t="str">
        <f t="shared" si="266"/>
        <v/>
      </c>
      <c r="CQ1084" s="3" t="str">
        <f t="shared" si="262"/>
        <v/>
      </c>
      <c r="CR1084" s="3" t="str">
        <f t="shared" si="262"/>
        <v/>
      </c>
      <c r="CS1084" s="3" t="str">
        <f t="shared" si="262"/>
        <v/>
      </c>
      <c r="CT1084" s="3" t="str">
        <f t="shared" si="262"/>
        <v/>
      </c>
      <c r="CU1084" s="3" t="str">
        <f t="shared" si="262"/>
        <v/>
      </c>
      <c r="CV1084" s="3" t="str">
        <f t="shared" si="262"/>
        <v/>
      </c>
      <c r="CW1084" s="3" t="str">
        <f t="shared" si="262"/>
        <v/>
      </c>
      <c r="CX1084" s="3" t="str">
        <f t="shared" si="262"/>
        <v/>
      </c>
      <c r="CY1084" s="3" t="str">
        <f t="shared" si="262"/>
        <v/>
      </c>
      <c r="CZ1084" s="3" t="str">
        <f t="shared" si="262"/>
        <v/>
      </c>
      <c r="DA1084" s="3" t="str">
        <f t="shared" si="262"/>
        <v/>
      </c>
      <c r="DB1084" s="3" t="str">
        <f t="shared" si="262"/>
        <v/>
      </c>
      <c r="DC1084" s="3" t="str">
        <f t="shared" si="262"/>
        <v/>
      </c>
      <c r="DD1084" s="3" t="str">
        <f t="shared" ref="DD1084:DK1147" si="269">IF(BB1084="Yes", DD$1,"")</f>
        <v/>
      </c>
      <c r="DE1084" s="3" t="str">
        <f t="shared" si="269"/>
        <v/>
      </c>
      <c r="DF1084" s="3" t="str">
        <f t="shared" si="269"/>
        <v/>
      </c>
      <c r="DG1084" s="3" t="str">
        <f t="shared" si="268"/>
        <v/>
      </c>
      <c r="DH1084" s="3" t="str">
        <f t="shared" si="267"/>
        <v/>
      </c>
      <c r="DI1084" s="3" t="str">
        <f t="shared" si="267"/>
        <v/>
      </c>
      <c r="DJ1084" s="3" t="str">
        <f t="shared" si="267"/>
        <v/>
      </c>
      <c r="DK1084" s="3" t="str">
        <f t="shared" si="267"/>
        <v/>
      </c>
      <c r="DL1084" s="3" t="str">
        <f t="shared" si="267"/>
        <v/>
      </c>
      <c r="DM1084" s="3" t="str">
        <f t="shared" si="267"/>
        <v/>
      </c>
      <c r="DN1084" s="3" t="str">
        <f t="shared" si="263"/>
        <v/>
      </c>
      <c r="DO1084" s="3" t="str">
        <f t="shared" si="263"/>
        <v/>
      </c>
      <c r="DP1084" s="3" t="str">
        <f t="shared" si="263"/>
        <v/>
      </c>
      <c r="DQ1084" s="3" t="str">
        <f t="shared" si="263"/>
        <v/>
      </c>
      <c r="DR1084" s="3" t="str">
        <f t="shared" si="263"/>
        <v/>
      </c>
      <c r="DS1084" s="3" t="str">
        <f t="shared" si="260"/>
        <v/>
      </c>
      <c r="DT1084" s="3" t="str">
        <f t="shared" si="260"/>
        <v/>
      </c>
      <c r="DU1084" s="3" t="str">
        <f t="shared" si="260"/>
        <v/>
      </c>
      <c r="DV1084" s="3" t="str">
        <f t="shared" si="260"/>
        <v/>
      </c>
    </row>
    <row r="1085" spans="1:126" ht="95.1" customHeight="1">
      <c r="A1085" t="s">
        <v>115</v>
      </c>
      <c r="B1085">
        <v>2017</v>
      </c>
      <c r="C1085" t="s">
        <v>114</v>
      </c>
      <c r="D1085">
        <v>106990</v>
      </c>
      <c r="E1085" s="31">
        <v>1317215884723</v>
      </c>
      <c r="F1085" t="s">
        <v>1289</v>
      </c>
      <c r="G1085">
        <v>324110</v>
      </c>
      <c r="H1085" t="s">
        <v>1290</v>
      </c>
      <c r="I1085" t="s">
        <v>1291</v>
      </c>
      <c r="J1085" t="s">
        <v>1292</v>
      </c>
      <c r="K1085" t="s">
        <v>155</v>
      </c>
      <c r="L1085">
        <v>94510</v>
      </c>
      <c r="M1085" s="3" t="str">
        <f t="shared" si="254"/>
        <v>89. PRODUCE THE CHEMICAL, 91. ON-SITE USE OF THE CHEMICAL, 94. AS A MANUFACTURED IMPURITY, 95. USED AS A REACTANT, 101. ADDED AS A FORMULATION COMPONENT</v>
      </c>
      <c r="N1085" s="3" t="s">
        <v>1419</v>
      </c>
      <c r="O1085" s="3" t="s">
        <v>1409</v>
      </c>
      <c r="P1085">
        <v>18.54</v>
      </c>
      <c r="Q1085">
        <v>45.61</v>
      </c>
      <c r="R1085">
        <v>64.150000000000006</v>
      </c>
      <c r="S1085" s="3" t="s">
        <v>1407</v>
      </c>
      <c r="T1085" s="3" t="s">
        <v>1405</v>
      </c>
      <c r="U1085" s="3" t="s">
        <v>1407</v>
      </c>
      <c r="V1085" s="3" t="s">
        <v>1405</v>
      </c>
      <c r="W1085" s="3" t="s">
        <v>1405</v>
      </c>
      <c r="X1085" s="3" t="s">
        <v>1407</v>
      </c>
      <c r="Y1085" s="3" t="s">
        <v>1407</v>
      </c>
      <c r="AE1085" s="3" t="s">
        <v>1407</v>
      </c>
      <c r="AR1085" s="3" t="s">
        <v>1405</v>
      </c>
      <c r="AS1085" s="3" t="s">
        <v>1405</v>
      </c>
      <c r="AT1085" s="3" t="s">
        <v>1405</v>
      </c>
      <c r="AV1085" s="3" t="s">
        <v>1405</v>
      </c>
      <c r="BD1085" s="3" t="s">
        <v>1405</v>
      </c>
      <c r="BK1085" s="3" t="s">
        <v>1405</v>
      </c>
      <c r="BU1085" s="3" t="str">
        <f t="shared" si="265"/>
        <v>89. PRODUCE THE CHEMICAL</v>
      </c>
      <c r="BV1085" s="3" t="str">
        <f t="shared" si="265"/>
        <v/>
      </c>
      <c r="BW1085" s="3" t="str">
        <f t="shared" si="265"/>
        <v>91. ON-SITE USE OF THE CHEMICAL</v>
      </c>
      <c r="BX1085" s="3" t="str">
        <f t="shared" si="265"/>
        <v/>
      </c>
      <c r="BY1085" s="3" t="str">
        <f t="shared" si="265"/>
        <v/>
      </c>
      <c r="BZ1085" s="3" t="str">
        <f t="shared" si="265"/>
        <v>94. AS A MANUFACTURED IMPURITY</v>
      </c>
      <c r="CA1085" s="3" t="str">
        <f t="shared" si="264"/>
        <v>95. USED AS A REACTANT</v>
      </c>
      <c r="CB1085" s="3" t="str">
        <f t="shared" si="264"/>
        <v/>
      </c>
      <c r="CC1085" s="3" t="str">
        <f t="shared" si="264"/>
        <v/>
      </c>
      <c r="CD1085" s="3" t="str">
        <f t="shared" si="264"/>
        <v/>
      </c>
      <c r="CE1085" s="3" t="str">
        <f t="shared" si="264"/>
        <v/>
      </c>
      <c r="CF1085" s="3" t="str">
        <f t="shared" si="264"/>
        <v/>
      </c>
      <c r="CG1085" s="3" t="str">
        <f t="shared" si="264"/>
        <v>101. ADDED AS A FORMULATION COMPONENT</v>
      </c>
      <c r="CH1085" s="3" t="str">
        <f t="shared" si="266"/>
        <v/>
      </c>
      <c r="CI1085" s="3" t="str">
        <f t="shared" si="266"/>
        <v/>
      </c>
      <c r="CJ1085" s="3" t="str">
        <f t="shared" si="266"/>
        <v/>
      </c>
      <c r="CK1085" s="3" t="str">
        <f t="shared" si="266"/>
        <v/>
      </c>
      <c r="CL1085" s="3" t="str">
        <f t="shared" si="266"/>
        <v/>
      </c>
      <c r="CM1085" s="3" t="str">
        <f t="shared" si="266"/>
        <v/>
      </c>
      <c r="CN1085" s="3" t="str">
        <f t="shared" si="266"/>
        <v/>
      </c>
      <c r="CO1085" s="3" t="str">
        <f t="shared" si="266"/>
        <v/>
      </c>
      <c r="CP1085" s="3" t="str">
        <f t="shared" si="266"/>
        <v/>
      </c>
      <c r="CQ1085" s="3" t="str">
        <f t="shared" si="266"/>
        <v/>
      </c>
      <c r="CR1085" s="3" t="str">
        <f t="shared" si="266"/>
        <v/>
      </c>
      <c r="CS1085" s="3" t="str">
        <f t="shared" si="266"/>
        <v/>
      </c>
      <c r="CT1085" s="3" t="str">
        <f t="shared" si="266"/>
        <v/>
      </c>
      <c r="CU1085" s="3" t="str">
        <f t="shared" si="266"/>
        <v/>
      </c>
      <c r="CV1085" s="3" t="str">
        <f t="shared" si="266"/>
        <v/>
      </c>
      <c r="CW1085" s="3" t="str">
        <f t="shared" si="266"/>
        <v/>
      </c>
      <c r="CX1085" s="3" t="str">
        <f t="shared" ref="CX1085:DC1127" si="270">IF(AV1085="Yes", CX$1,"")</f>
        <v/>
      </c>
      <c r="CY1085" s="3" t="str">
        <f t="shared" si="270"/>
        <v/>
      </c>
      <c r="CZ1085" s="3" t="str">
        <f t="shared" si="270"/>
        <v/>
      </c>
      <c r="DA1085" s="3" t="str">
        <f t="shared" si="270"/>
        <v/>
      </c>
      <c r="DB1085" s="3" t="str">
        <f t="shared" si="270"/>
        <v/>
      </c>
      <c r="DC1085" s="3" t="str">
        <f t="shared" si="270"/>
        <v/>
      </c>
      <c r="DD1085" s="3" t="str">
        <f t="shared" si="269"/>
        <v/>
      </c>
      <c r="DE1085" s="3" t="str">
        <f t="shared" si="269"/>
        <v/>
      </c>
      <c r="DF1085" s="3" t="str">
        <f t="shared" si="269"/>
        <v/>
      </c>
      <c r="DG1085" s="3" t="str">
        <f t="shared" si="268"/>
        <v/>
      </c>
      <c r="DH1085" s="3" t="str">
        <f t="shared" si="267"/>
        <v/>
      </c>
      <c r="DI1085" s="3" t="str">
        <f t="shared" si="267"/>
        <v/>
      </c>
      <c r="DJ1085" s="3" t="str">
        <f t="shared" si="267"/>
        <v/>
      </c>
      <c r="DK1085" s="3" t="str">
        <f t="shared" si="267"/>
        <v/>
      </c>
      <c r="DL1085" s="3" t="str">
        <f t="shared" si="267"/>
        <v/>
      </c>
      <c r="DM1085" s="3" t="str">
        <f t="shared" si="267"/>
        <v/>
      </c>
      <c r="DN1085" s="3" t="str">
        <f t="shared" si="263"/>
        <v/>
      </c>
      <c r="DO1085" s="3" t="str">
        <f t="shared" si="263"/>
        <v/>
      </c>
      <c r="DP1085" s="3" t="str">
        <f t="shared" si="263"/>
        <v/>
      </c>
      <c r="DQ1085" s="3" t="str">
        <f t="shared" si="263"/>
        <v/>
      </c>
      <c r="DR1085" s="3" t="str">
        <f t="shared" si="263"/>
        <v/>
      </c>
      <c r="DS1085" s="3" t="str">
        <f t="shared" si="260"/>
        <v/>
      </c>
      <c r="DT1085" s="3" t="str">
        <f t="shared" si="260"/>
        <v/>
      </c>
      <c r="DU1085" s="3" t="str">
        <f t="shared" si="260"/>
        <v/>
      </c>
      <c r="DV1085" s="3" t="str">
        <f t="shared" si="260"/>
        <v/>
      </c>
    </row>
    <row r="1086" spans="1:126" ht="105">
      <c r="A1086" t="s">
        <v>115</v>
      </c>
      <c r="B1086">
        <v>2018</v>
      </c>
      <c r="C1086" t="s">
        <v>114</v>
      </c>
      <c r="D1086">
        <v>106990</v>
      </c>
      <c r="E1086" s="31">
        <v>1318216848503</v>
      </c>
      <c r="F1086" t="s">
        <v>1289</v>
      </c>
      <c r="G1086">
        <v>324110</v>
      </c>
      <c r="H1086" t="s">
        <v>1290</v>
      </c>
      <c r="I1086" t="s">
        <v>1291</v>
      </c>
      <c r="J1086" t="s">
        <v>1292</v>
      </c>
      <c r="K1086" t="s">
        <v>155</v>
      </c>
      <c r="L1086">
        <v>94510</v>
      </c>
      <c r="M1086" s="3" t="str">
        <f t="shared" si="254"/>
        <v>89. PRODUCE THE CHEMICAL, 91. ON-SITE USE OF THE CHEMICAL, 94. AS A MANUFACTURED IMPURITY, 95. USED AS A REACTANT, 98. P103  INTERMEDIATES, 101. ADDED AS A FORMULATION COMPONENT, 113. P299  OTHER</v>
      </c>
      <c r="N1086" s="3" t="s">
        <v>1419</v>
      </c>
      <c r="O1086" s="3" t="s">
        <v>1409</v>
      </c>
      <c r="P1086">
        <v>17.440000000000001</v>
      </c>
      <c r="Q1086">
        <v>56.72</v>
      </c>
      <c r="R1086">
        <v>74.16</v>
      </c>
      <c r="S1086" s="3" t="s">
        <v>1407</v>
      </c>
      <c r="T1086" s="3" t="s">
        <v>1405</v>
      </c>
      <c r="U1086" s="3" t="s">
        <v>1407</v>
      </c>
      <c r="V1086" s="3" t="s">
        <v>1405</v>
      </c>
      <c r="W1086" s="3" t="s">
        <v>1405</v>
      </c>
      <c r="X1086" s="3" t="s">
        <v>1407</v>
      </c>
      <c r="Y1086" s="3" t="s">
        <v>1407</v>
      </c>
      <c r="Z1086" s="3" t="s">
        <v>1405</v>
      </c>
      <c r="AA1086" s="3" t="s">
        <v>1405</v>
      </c>
      <c r="AB1086" s="3" t="s">
        <v>1407</v>
      </c>
      <c r="AC1086" s="3" t="s">
        <v>1405</v>
      </c>
      <c r="AD1086" s="3" t="s">
        <v>1405</v>
      </c>
      <c r="AE1086" s="3" t="s">
        <v>1407</v>
      </c>
      <c r="AF1086" s="3" t="s">
        <v>1405</v>
      </c>
      <c r="AG1086" s="3" t="s">
        <v>1405</v>
      </c>
      <c r="AH1086" s="3" t="s">
        <v>1405</v>
      </c>
      <c r="AI1086" s="3" t="s">
        <v>1405</v>
      </c>
      <c r="AJ1086" s="3" t="s">
        <v>1405</v>
      </c>
      <c r="AK1086" s="3" t="s">
        <v>1405</v>
      </c>
      <c r="AL1086" s="3" t="s">
        <v>1405</v>
      </c>
      <c r="AM1086" s="3" t="s">
        <v>1405</v>
      </c>
      <c r="AN1086" s="3" t="s">
        <v>1405</v>
      </c>
      <c r="AO1086" s="3" t="s">
        <v>1405</v>
      </c>
      <c r="AP1086" s="3" t="s">
        <v>1405</v>
      </c>
      <c r="AQ1086" s="3" t="s">
        <v>1407</v>
      </c>
      <c r="AR1086" s="3" t="s">
        <v>1405</v>
      </c>
      <c r="AS1086" s="3" t="s">
        <v>1405</v>
      </c>
      <c r="AT1086" s="3" t="s">
        <v>1405</v>
      </c>
      <c r="AU1086" s="3" t="s">
        <v>1405</v>
      </c>
      <c r="AV1086" s="3" t="s">
        <v>1405</v>
      </c>
      <c r="AW1086" s="3" t="s">
        <v>1405</v>
      </c>
      <c r="AX1086" s="3" t="s">
        <v>1405</v>
      </c>
      <c r="AY1086" s="3" t="s">
        <v>1405</v>
      </c>
      <c r="AZ1086" s="3" t="s">
        <v>1405</v>
      </c>
      <c r="BA1086" s="3" t="s">
        <v>1405</v>
      </c>
      <c r="BB1086" s="3" t="s">
        <v>1405</v>
      </c>
      <c r="BC1086" s="3" t="s">
        <v>1405</v>
      </c>
      <c r="BD1086" s="3" t="s">
        <v>1405</v>
      </c>
      <c r="BE1086" s="3" t="s">
        <v>1405</v>
      </c>
      <c r="BF1086" s="3" t="s">
        <v>1405</v>
      </c>
      <c r="BG1086" s="3" t="s">
        <v>1405</v>
      </c>
      <c r="BH1086" s="3" t="s">
        <v>1405</v>
      </c>
      <c r="BI1086" s="3" t="s">
        <v>1405</v>
      </c>
      <c r="BJ1086" s="3" t="s">
        <v>1405</v>
      </c>
      <c r="BK1086" s="3" t="s">
        <v>1405</v>
      </c>
      <c r="BL1086" s="3" t="s">
        <v>1405</v>
      </c>
      <c r="BM1086" s="3" t="s">
        <v>1405</v>
      </c>
      <c r="BN1086" s="3" t="s">
        <v>1405</v>
      </c>
      <c r="BO1086" s="3" t="s">
        <v>1405</v>
      </c>
      <c r="BP1086" s="3" t="s">
        <v>1405</v>
      </c>
      <c r="BQ1086" s="3" t="s">
        <v>1405</v>
      </c>
      <c r="BR1086" s="3" t="s">
        <v>1405</v>
      </c>
      <c r="BS1086" s="3" t="s">
        <v>1405</v>
      </c>
      <c r="BT1086" s="3" t="s">
        <v>1405</v>
      </c>
      <c r="BU1086" s="3" t="str">
        <f t="shared" si="265"/>
        <v>89. PRODUCE THE CHEMICAL</v>
      </c>
      <c r="BV1086" s="3" t="str">
        <f t="shared" si="265"/>
        <v/>
      </c>
      <c r="BW1086" s="3" t="str">
        <f t="shared" si="265"/>
        <v>91. ON-SITE USE OF THE CHEMICAL</v>
      </c>
      <c r="BX1086" s="3" t="str">
        <f t="shared" si="265"/>
        <v/>
      </c>
      <c r="BY1086" s="3" t="str">
        <f t="shared" si="265"/>
        <v/>
      </c>
      <c r="BZ1086" s="3" t="str">
        <f t="shared" si="265"/>
        <v>94. AS A MANUFACTURED IMPURITY</v>
      </c>
      <c r="CA1086" s="3" t="str">
        <f t="shared" si="264"/>
        <v>95. USED AS A REACTANT</v>
      </c>
      <c r="CB1086" s="3" t="str">
        <f t="shared" si="264"/>
        <v/>
      </c>
      <c r="CC1086" s="3" t="str">
        <f t="shared" si="264"/>
        <v/>
      </c>
      <c r="CD1086" s="3" t="str">
        <f t="shared" si="264"/>
        <v>98. P103  INTERMEDIATES</v>
      </c>
      <c r="CE1086" s="3" t="str">
        <f t="shared" si="264"/>
        <v/>
      </c>
      <c r="CF1086" s="3" t="str">
        <f t="shared" si="264"/>
        <v/>
      </c>
      <c r="CG1086" s="3" t="str">
        <f t="shared" si="264"/>
        <v>101. ADDED AS A FORMULATION COMPONENT</v>
      </c>
      <c r="CH1086" s="3" t="str">
        <f t="shared" si="266"/>
        <v/>
      </c>
      <c r="CI1086" s="3" t="str">
        <f t="shared" si="266"/>
        <v/>
      </c>
      <c r="CJ1086" s="3" t="str">
        <f t="shared" si="266"/>
        <v/>
      </c>
      <c r="CK1086" s="3" t="str">
        <f t="shared" si="266"/>
        <v/>
      </c>
      <c r="CL1086" s="3" t="str">
        <f t="shared" si="266"/>
        <v/>
      </c>
      <c r="CM1086" s="3" t="str">
        <f t="shared" si="266"/>
        <v/>
      </c>
      <c r="CN1086" s="3" t="str">
        <f t="shared" si="266"/>
        <v/>
      </c>
      <c r="CO1086" s="3" t="str">
        <f t="shared" si="266"/>
        <v/>
      </c>
      <c r="CP1086" s="3" t="str">
        <f t="shared" si="266"/>
        <v/>
      </c>
      <c r="CQ1086" s="3" t="str">
        <f t="shared" si="266"/>
        <v/>
      </c>
      <c r="CR1086" s="3" t="str">
        <f t="shared" si="266"/>
        <v/>
      </c>
      <c r="CS1086" s="3" t="str">
        <f t="shared" si="266"/>
        <v>113. P299  OTHER</v>
      </c>
      <c r="CT1086" s="3" t="str">
        <f t="shared" si="266"/>
        <v/>
      </c>
      <c r="CU1086" s="3" t="str">
        <f t="shared" si="266"/>
        <v/>
      </c>
      <c r="CV1086" s="3" t="str">
        <f t="shared" si="266"/>
        <v/>
      </c>
      <c r="CW1086" s="3" t="str">
        <f t="shared" si="266"/>
        <v/>
      </c>
      <c r="CX1086" s="3" t="str">
        <f t="shared" si="270"/>
        <v/>
      </c>
      <c r="CY1086" s="3" t="str">
        <f t="shared" si="270"/>
        <v/>
      </c>
      <c r="CZ1086" s="3" t="str">
        <f t="shared" si="270"/>
        <v/>
      </c>
      <c r="DA1086" s="3" t="str">
        <f t="shared" si="270"/>
        <v/>
      </c>
      <c r="DB1086" s="3" t="str">
        <f t="shared" si="270"/>
        <v/>
      </c>
      <c r="DC1086" s="3" t="str">
        <f t="shared" si="270"/>
        <v/>
      </c>
      <c r="DD1086" s="3" t="str">
        <f t="shared" si="269"/>
        <v/>
      </c>
      <c r="DE1086" s="3" t="str">
        <f t="shared" si="269"/>
        <v/>
      </c>
      <c r="DF1086" s="3" t="str">
        <f t="shared" si="269"/>
        <v/>
      </c>
      <c r="DG1086" s="3" t="str">
        <f t="shared" si="268"/>
        <v/>
      </c>
      <c r="DH1086" s="3" t="str">
        <f t="shared" si="267"/>
        <v/>
      </c>
      <c r="DI1086" s="3" t="str">
        <f t="shared" si="267"/>
        <v/>
      </c>
      <c r="DJ1086" s="3" t="str">
        <f t="shared" si="267"/>
        <v/>
      </c>
      <c r="DK1086" s="3" t="str">
        <f t="shared" si="267"/>
        <v/>
      </c>
      <c r="DL1086" s="3" t="str">
        <f t="shared" si="267"/>
        <v/>
      </c>
      <c r="DM1086" s="3" t="str">
        <f t="shared" si="267"/>
        <v/>
      </c>
      <c r="DN1086" s="3" t="str">
        <f t="shared" si="263"/>
        <v/>
      </c>
      <c r="DO1086" s="3" t="str">
        <f t="shared" si="263"/>
        <v/>
      </c>
      <c r="DP1086" s="3" t="str">
        <f t="shared" si="263"/>
        <v/>
      </c>
      <c r="DQ1086" s="3" t="str">
        <f t="shared" si="263"/>
        <v/>
      </c>
      <c r="DR1086" s="3" t="str">
        <f t="shared" si="263"/>
        <v/>
      </c>
      <c r="DS1086" s="3" t="str">
        <f t="shared" si="260"/>
        <v/>
      </c>
      <c r="DT1086" s="3" t="str">
        <f t="shared" si="260"/>
        <v/>
      </c>
      <c r="DU1086" s="3" t="str">
        <f t="shared" si="260"/>
        <v/>
      </c>
      <c r="DV1086" s="3" t="str">
        <f t="shared" si="260"/>
        <v/>
      </c>
    </row>
    <row r="1087" spans="1:126" ht="105">
      <c r="A1087" t="s">
        <v>115</v>
      </c>
      <c r="B1087">
        <v>2019</v>
      </c>
      <c r="C1087" t="s">
        <v>114</v>
      </c>
      <c r="D1087">
        <v>106990</v>
      </c>
      <c r="E1087" s="31">
        <v>1319217761992</v>
      </c>
      <c r="F1087" t="s">
        <v>1289</v>
      </c>
      <c r="G1087">
        <v>324110</v>
      </c>
      <c r="H1087" t="s">
        <v>1290</v>
      </c>
      <c r="I1087" t="s">
        <v>1291</v>
      </c>
      <c r="J1087" t="s">
        <v>1292</v>
      </c>
      <c r="K1087" t="s">
        <v>155</v>
      </c>
      <c r="L1087">
        <v>94510</v>
      </c>
      <c r="M1087" s="3" t="str">
        <f t="shared" si="254"/>
        <v>89. PRODUCE THE CHEMICAL, 91. ON-SITE USE OF THE CHEMICAL, 94. AS A MANUFACTURED IMPURITY, 95. USED AS A REACTANT, 98. P103  INTERMEDIATES, 101. ADDED AS A FORMULATION COMPONENT, 113. P299  OTHER</v>
      </c>
      <c r="N1087" s="3" t="s">
        <v>1419</v>
      </c>
      <c r="O1087" s="3" t="s">
        <v>1409</v>
      </c>
      <c r="P1087">
        <v>10</v>
      </c>
      <c r="Q1087">
        <v>270</v>
      </c>
      <c r="R1087">
        <v>280</v>
      </c>
      <c r="S1087" s="3" t="s">
        <v>1407</v>
      </c>
      <c r="T1087" s="3" t="s">
        <v>1405</v>
      </c>
      <c r="U1087" s="3" t="s">
        <v>1407</v>
      </c>
      <c r="V1087" s="3" t="s">
        <v>1405</v>
      </c>
      <c r="W1087" s="3" t="s">
        <v>1405</v>
      </c>
      <c r="X1087" s="3" t="s">
        <v>1407</v>
      </c>
      <c r="Y1087" s="3" t="s">
        <v>1407</v>
      </c>
      <c r="Z1087" s="3" t="s">
        <v>1405</v>
      </c>
      <c r="AA1087" s="3" t="s">
        <v>1405</v>
      </c>
      <c r="AB1087" s="3" t="s">
        <v>1407</v>
      </c>
      <c r="AC1087" s="3" t="s">
        <v>1405</v>
      </c>
      <c r="AD1087" s="3" t="s">
        <v>1405</v>
      </c>
      <c r="AE1087" s="3" t="s">
        <v>1407</v>
      </c>
      <c r="AF1087" s="3" t="s">
        <v>1405</v>
      </c>
      <c r="AG1087" s="3" t="s">
        <v>1405</v>
      </c>
      <c r="AH1087" s="3" t="s">
        <v>1405</v>
      </c>
      <c r="AI1087" s="3" t="s">
        <v>1405</v>
      </c>
      <c r="AJ1087" s="3" t="s">
        <v>1405</v>
      </c>
      <c r="AK1087" s="3" t="s">
        <v>1405</v>
      </c>
      <c r="AL1087" s="3" t="s">
        <v>1405</v>
      </c>
      <c r="AM1087" s="3" t="s">
        <v>1405</v>
      </c>
      <c r="AN1087" s="3" t="s">
        <v>1405</v>
      </c>
      <c r="AO1087" s="3" t="s">
        <v>1405</v>
      </c>
      <c r="AP1087" s="3" t="s">
        <v>1405</v>
      </c>
      <c r="AQ1087" s="3" t="s">
        <v>1407</v>
      </c>
      <c r="AR1087" s="3" t="s">
        <v>1405</v>
      </c>
      <c r="AS1087" s="3" t="s">
        <v>1405</v>
      </c>
      <c r="AT1087" s="3" t="s">
        <v>1405</v>
      </c>
      <c r="AU1087" s="3" t="s">
        <v>1405</v>
      </c>
      <c r="AV1087" s="3" t="s">
        <v>1405</v>
      </c>
      <c r="AW1087" s="3" t="s">
        <v>1405</v>
      </c>
      <c r="AX1087" s="3" t="s">
        <v>1405</v>
      </c>
      <c r="AY1087" s="3" t="s">
        <v>1405</v>
      </c>
      <c r="AZ1087" s="3" t="s">
        <v>1405</v>
      </c>
      <c r="BA1087" s="3" t="s">
        <v>1405</v>
      </c>
      <c r="BB1087" s="3" t="s">
        <v>1405</v>
      </c>
      <c r="BC1087" s="3" t="s">
        <v>1405</v>
      </c>
      <c r="BD1087" s="3" t="s">
        <v>1405</v>
      </c>
      <c r="BE1087" s="3" t="s">
        <v>1405</v>
      </c>
      <c r="BF1087" s="3" t="s">
        <v>1405</v>
      </c>
      <c r="BG1087" s="3" t="s">
        <v>1405</v>
      </c>
      <c r="BH1087" s="3" t="s">
        <v>1405</v>
      </c>
      <c r="BI1087" s="3" t="s">
        <v>1405</v>
      </c>
      <c r="BJ1087" s="3" t="s">
        <v>1405</v>
      </c>
      <c r="BK1087" s="3" t="s">
        <v>1405</v>
      </c>
      <c r="BL1087" s="3" t="s">
        <v>1405</v>
      </c>
      <c r="BM1087" s="3" t="s">
        <v>1405</v>
      </c>
      <c r="BN1087" s="3" t="s">
        <v>1405</v>
      </c>
      <c r="BO1087" s="3" t="s">
        <v>1405</v>
      </c>
      <c r="BP1087" s="3" t="s">
        <v>1405</v>
      </c>
      <c r="BQ1087" s="3" t="s">
        <v>1405</v>
      </c>
      <c r="BR1087" s="3" t="s">
        <v>1405</v>
      </c>
      <c r="BS1087" s="3" t="s">
        <v>1405</v>
      </c>
      <c r="BT1087" s="3" t="s">
        <v>1405</v>
      </c>
      <c r="BU1087" s="3" t="str">
        <f t="shared" si="265"/>
        <v>89. PRODUCE THE CHEMICAL</v>
      </c>
      <c r="BV1087" s="3" t="str">
        <f t="shared" si="265"/>
        <v/>
      </c>
      <c r="BW1087" s="3" t="str">
        <f t="shared" si="265"/>
        <v>91. ON-SITE USE OF THE CHEMICAL</v>
      </c>
      <c r="BX1087" s="3" t="str">
        <f t="shared" si="265"/>
        <v/>
      </c>
      <c r="BY1087" s="3" t="str">
        <f t="shared" si="265"/>
        <v/>
      </c>
      <c r="BZ1087" s="3" t="str">
        <f t="shared" si="265"/>
        <v>94. AS A MANUFACTURED IMPURITY</v>
      </c>
      <c r="CA1087" s="3" t="str">
        <f t="shared" si="264"/>
        <v>95. USED AS A REACTANT</v>
      </c>
      <c r="CB1087" s="3" t="str">
        <f t="shared" si="264"/>
        <v/>
      </c>
      <c r="CC1087" s="3" t="str">
        <f t="shared" si="264"/>
        <v/>
      </c>
      <c r="CD1087" s="3" t="str">
        <f t="shared" si="264"/>
        <v>98. P103  INTERMEDIATES</v>
      </c>
      <c r="CE1087" s="3" t="str">
        <f t="shared" si="264"/>
        <v/>
      </c>
      <c r="CF1087" s="3" t="str">
        <f t="shared" si="264"/>
        <v/>
      </c>
      <c r="CG1087" s="3" t="str">
        <f t="shared" si="264"/>
        <v>101. ADDED AS A FORMULATION COMPONENT</v>
      </c>
      <c r="CH1087" s="3" t="str">
        <f t="shared" si="266"/>
        <v/>
      </c>
      <c r="CI1087" s="3" t="str">
        <f t="shared" si="266"/>
        <v/>
      </c>
      <c r="CJ1087" s="3" t="str">
        <f t="shared" si="266"/>
        <v/>
      </c>
      <c r="CK1087" s="3" t="str">
        <f t="shared" si="266"/>
        <v/>
      </c>
      <c r="CL1087" s="3" t="str">
        <f t="shared" si="266"/>
        <v/>
      </c>
      <c r="CM1087" s="3" t="str">
        <f t="shared" si="266"/>
        <v/>
      </c>
      <c r="CN1087" s="3" t="str">
        <f t="shared" si="266"/>
        <v/>
      </c>
      <c r="CO1087" s="3" t="str">
        <f t="shared" si="266"/>
        <v/>
      </c>
      <c r="CP1087" s="3" t="str">
        <f t="shared" si="266"/>
        <v/>
      </c>
      <c r="CQ1087" s="3" t="str">
        <f t="shared" si="266"/>
        <v/>
      </c>
      <c r="CR1087" s="3" t="str">
        <f t="shared" si="266"/>
        <v/>
      </c>
      <c r="CS1087" s="3" t="str">
        <f t="shared" si="266"/>
        <v>113. P299  OTHER</v>
      </c>
      <c r="CT1087" s="3" t="str">
        <f t="shared" si="266"/>
        <v/>
      </c>
      <c r="CU1087" s="3" t="str">
        <f t="shared" si="266"/>
        <v/>
      </c>
      <c r="CV1087" s="3" t="str">
        <f t="shared" si="266"/>
        <v/>
      </c>
      <c r="CW1087" s="3" t="str">
        <f t="shared" si="266"/>
        <v/>
      </c>
      <c r="CX1087" s="3" t="str">
        <f t="shared" si="270"/>
        <v/>
      </c>
      <c r="CY1087" s="3" t="str">
        <f t="shared" si="270"/>
        <v/>
      </c>
      <c r="CZ1087" s="3" t="str">
        <f t="shared" si="270"/>
        <v/>
      </c>
      <c r="DA1087" s="3" t="str">
        <f t="shared" si="270"/>
        <v/>
      </c>
      <c r="DB1087" s="3" t="str">
        <f t="shared" si="270"/>
        <v/>
      </c>
      <c r="DC1087" s="3" t="str">
        <f t="shared" si="270"/>
        <v/>
      </c>
      <c r="DD1087" s="3" t="str">
        <f t="shared" si="269"/>
        <v/>
      </c>
      <c r="DE1087" s="3" t="str">
        <f t="shared" si="269"/>
        <v/>
      </c>
      <c r="DF1087" s="3" t="str">
        <f t="shared" si="269"/>
        <v/>
      </c>
      <c r="DG1087" s="3" t="str">
        <f t="shared" si="268"/>
        <v/>
      </c>
      <c r="DH1087" s="3" t="str">
        <f t="shared" si="267"/>
        <v/>
      </c>
      <c r="DI1087" s="3" t="str">
        <f t="shared" si="267"/>
        <v/>
      </c>
      <c r="DJ1087" s="3" t="str">
        <f t="shared" si="267"/>
        <v/>
      </c>
      <c r="DK1087" s="3" t="str">
        <f t="shared" si="267"/>
        <v/>
      </c>
      <c r="DL1087" s="3" t="str">
        <f t="shared" si="267"/>
        <v/>
      </c>
      <c r="DM1087" s="3" t="str">
        <f t="shared" si="267"/>
        <v/>
      </c>
      <c r="DN1087" s="3" t="str">
        <f t="shared" si="263"/>
        <v/>
      </c>
      <c r="DO1087" s="3" t="str">
        <f t="shared" si="263"/>
        <v/>
      </c>
      <c r="DP1087" s="3" t="str">
        <f t="shared" si="263"/>
        <v/>
      </c>
      <c r="DQ1087" s="3" t="str">
        <f t="shared" si="263"/>
        <v/>
      </c>
      <c r="DR1087" s="3" t="str">
        <f t="shared" si="263"/>
        <v/>
      </c>
      <c r="DS1087" s="3" t="str">
        <f t="shared" si="260"/>
        <v/>
      </c>
      <c r="DT1087" s="3" t="str">
        <f t="shared" si="260"/>
        <v/>
      </c>
      <c r="DU1087" s="3" t="str">
        <f t="shared" si="260"/>
        <v/>
      </c>
      <c r="DV1087" s="3" t="str">
        <f t="shared" si="260"/>
        <v/>
      </c>
    </row>
    <row r="1088" spans="1:126" ht="105">
      <c r="A1088" t="s">
        <v>115</v>
      </c>
      <c r="B1088">
        <v>2020</v>
      </c>
      <c r="C1088" t="s">
        <v>114</v>
      </c>
      <c r="D1088">
        <v>106990</v>
      </c>
      <c r="E1088" s="31">
        <v>1320219303310</v>
      </c>
      <c r="F1088" t="s">
        <v>1289</v>
      </c>
      <c r="G1088">
        <v>324110</v>
      </c>
      <c r="H1088" t="s">
        <v>1290</v>
      </c>
      <c r="I1088" t="s">
        <v>1291</v>
      </c>
      <c r="J1088" t="s">
        <v>1292</v>
      </c>
      <c r="K1088" t="s">
        <v>155</v>
      </c>
      <c r="L1088">
        <v>94510</v>
      </c>
      <c r="M1088" s="3" t="str">
        <f t="shared" si="254"/>
        <v>89. PRODUCE THE CHEMICAL, 91. ON-SITE USE OF THE CHEMICAL, 92. SALE OR DISTRIBUTION OF THE CHEMICAL, 94. AS A MANUFACTURED IMPURITY, 95. USED AS A REACTANT, 100. P199  OTHER</v>
      </c>
      <c r="N1088" s="3" t="s">
        <v>1419</v>
      </c>
      <c r="O1088" s="3" t="s">
        <v>1409</v>
      </c>
      <c r="P1088">
        <v>42.3</v>
      </c>
      <c r="Q1088">
        <v>5.7</v>
      </c>
      <c r="R1088">
        <v>48</v>
      </c>
      <c r="S1088" s="3" t="s">
        <v>1407</v>
      </c>
      <c r="T1088" s="3" t="s">
        <v>1405</v>
      </c>
      <c r="U1088" s="3" t="s">
        <v>1407</v>
      </c>
      <c r="V1088" s="3" t="s">
        <v>1407</v>
      </c>
      <c r="W1088" s="3" t="s">
        <v>1405</v>
      </c>
      <c r="X1088" s="3" t="s">
        <v>1407</v>
      </c>
      <c r="Y1088" s="3" t="s">
        <v>1407</v>
      </c>
      <c r="Z1088" s="3" t="s">
        <v>1405</v>
      </c>
      <c r="AA1088" s="3" t="s">
        <v>1405</v>
      </c>
      <c r="AB1088" s="3" t="s">
        <v>1405</v>
      </c>
      <c r="AC1088" s="3" t="s">
        <v>1405</v>
      </c>
      <c r="AD1088" s="3" t="s">
        <v>1407</v>
      </c>
      <c r="AE1088" s="3" t="s">
        <v>1405</v>
      </c>
      <c r="AF1088" s="3" t="s">
        <v>1405</v>
      </c>
      <c r="AG1088" s="3" t="s">
        <v>1405</v>
      </c>
      <c r="AH1088" s="3" t="s">
        <v>1405</v>
      </c>
      <c r="AI1088" s="3" t="s">
        <v>1405</v>
      </c>
      <c r="AJ1088" s="3" t="s">
        <v>1405</v>
      </c>
      <c r="AK1088" s="3" t="s">
        <v>1405</v>
      </c>
      <c r="AL1088" s="3" t="s">
        <v>1405</v>
      </c>
      <c r="AM1088" s="3" t="s">
        <v>1405</v>
      </c>
      <c r="AN1088" s="3" t="s">
        <v>1405</v>
      </c>
      <c r="AO1088" s="3" t="s">
        <v>1405</v>
      </c>
      <c r="AP1088" s="3" t="s">
        <v>1405</v>
      </c>
      <c r="AQ1088" s="3" t="s">
        <v>1405</v>
      </c>
      <c r="AR1088" s="3" t="s">
        <v>1405</v>
      </c>
      <c r="AS1088" s="3" t="s">
        <v>1405</v>
      </c>
      <c r="AT1088" s="3" t="s">
        <v>1405</v>
      </c>
      <c r="AU1088" s="3" t="s">
        <v>1405</v>
      </c>
      <c r="AV1088" s="3" t="s">
        <v>1405</v>
      </c>
      <c r="AW1088" s="3" t="s">
        <v>1405</v>
      </c>
      <c r="AX1088" s="3" t="s">
        <v>1405</v>
      </c>
      <c r="AY1088" s="3" t="s">
        <v>1405</v>
      </c>
      <c r="AZ1088" s="3" t="s">
        <v>1405</v>
      </c>
      <c r="BA1088" s="3" t="s">
        <v>1405</v>
      </c>
      <c r="BB1088" s="3" t="s">
        <v>1405</v>
      </c>
      <c r="BC1088" s="3" t="s">
        <v>1405</v>
      </c>
      <c r="BD1088" s="3" t="s">
        <v>1405</v>
      </c>
      <c r="BE1088" s="3" t="s">
        <v>1405</v>
      </c>
      <c r="BF1088" s="3" t="s">
        <v>1405</v>
      </c>
      <c r="BG1088" s="3" t="s">
        <v>1405</v>
      </c>
      <c r="BH1088" s="3" t="s">
        <v>1405</v>
      </c>
      <c r="BI1088" s="3" t="s">
        <v>1405</v>
      </c>
      <c r="BJ1088" s="3" t="s">
        <v>1405</v>
      </c>
      <c r="BK1088" s="3" t="s">
        <v>1405</v>
      </c>
      <c r="BL1088" s="3" t="s">
        <v>1405</v>
      </c>
      <c r="BM1088" s="3" t="s">
        <v>1405</v>
      </c>
      <c r="BN1088" s="3" t="s">
        <v>1405</v>
      </c>
      <c r="BO1088" s="3" t="s">
        <v>1405</v>
      </c>
      <c r="BP1088" s="3" t="s">
        <v>1405</v>
      </c>
      <c r="BQ1088" s="3" t="s">
        <v>1405</v>
      </c>
      <c r="BR1088" s="3" t="s">
        <v>1405</v>
      </c>
      <c r="BS1088" s="3" t="s">
        <v>1405</v>
      </c>
      <c r="BT1088" s="3" t="s">
        <v>1405</v>
      </c>
      <c r="BU1088" s="3" t="str">
        <f t="shared" si="265"/>
        <v>89. PRODUCE THE CHEMICAL</v>
      </c>
      <c r="BV1088" s="3" t="str">
        <f t="shared" si="265"/>
        <v/>
      </c>
      <c r="BW1088" s="3" t="str">
        <f t="shared" si="265"/>
        <v>91. ON-SITE USE OF THE CHEMICAL</v>
      </c>
      <c r="BX1088" s="3" t="str">
        <f t="shared" si="265"/>
        <v>92. SALE OR DISTRIBUTION OF THE CHEMICAL</v>
      </c>
      <c r="BY1088" s="3" t="str">
        <f t="shared" si="265"/>
        <v/>
      </c>
      <c r="BZ1088" s="3" t="str">
        <f t="shared" si="265"/>
        <v>94. AS A MANUFACTURED IMPURITY</v>
      </c>
      <c r="CA1088" s="3" t="str">
        <f t="shared" si="264"/>
        <v>95. USED AS A REACTANT</v>
      </c>
      <c r="CB1088" s="3" t="str">
        <f t="shared" si="264"/>
        <v/>
      </c>
      <c r="CC1088" s="3" t="str">
        <f t="shared" si="264"/>
        <v/>
      </c>
      <c r="CD1088" s="3" t="str">
        <f t="shared" si="264"/>
        <v/>
      </c>
      <c r="CE1088" s="3" t="str">
        <f t="shared" si="264"/>
        <v/>
      </c>
      <c r="CF1088" s="3" t="str">
        <f t="shared" si="264"/>
        <v>100. P199  OTHER</v>
      </c>
      <c r="CG1088" s="3" t="str">
        <f t="shared" si="264"/>
        <v/>
      </c>
      <c r="CH1088" s="3" t="str">
        <f t="shared" si="266"/>
        <v/>
      </c>
      <c r="CI1088" s="3" t="str">
        <f t="shared" si="266"/>
        <v/>
      </c>
      <c r="CJ1088" s="3" t="str">
        <f t="shared" si="266"/>
        <v/>
      </c>
      <c r="CK1088" s="3" t="str">
        <f t="shared" si="266"/>
        <v/>
      </c>
      <c r="CL1088" s="3" t="str">
        <f t="shared" si="266"/>
        <v/>
      </c>
      <c r="CM1088" s="3" t="str">
        <f t="shared" si="266"/>
        <v/>
      </c>
      <c r="CN1088" s="3" t="str">
        <f t="shared" si="266"/>
        <v/>
      </c>
      <c r="CO1088" s="3" t="str">
        <f t="shared" si="266"/>
        <v/>
      </c>
      <c r="CP1088" s="3" t="str">
        <f t="shared" si="266"/>
        <v/>
      </c>
      <c r="CQ1088" s="3" t="str">
        <f t="shared" si="266"/>
        <v/>
      </c>
      <c r="CR1088" s="3" t="str">
        <f t="shared" si="266"/>
        <v/>
      </c>
      <c r="CS1088" s="3" t="str">
        <f t="shared" si="266"/>
        <v/>
      </c>
      <c r="CT1088" s="3" t="str">
        <f t="shared" si="266"/>
        <v/>
      </c>
      <c r="CU1088" s="3" t="str">
        <f t="shared" si="266"/>
        <v/>
      </c>
      <c r="CV1088" s="3" t="str">
        <f t="shared" si="266"/>
        <v/>
      </c>
      <c r="CW1088" s="3" t="str">
        <f t="shared" si="266"/>
        <v/>
      </c>
      <c r="CX1088" s="3" t="str">
        <f t="shared" si="270"/>
        <v/>
      </c>
      <c r="CY1088" s="3" t="str">
        <f t="shared" si="270"/>
        <v/>
      </c>
      <c r="CZ1088" s="3" t="str">
        <f t="shared" si="270"/>
        <v/>
      </c>
      <c r="DA1088" s="3" t="str">
        <f t="shared" si="270"/>
        <v/>
      </c>
      <c r="DB1088" s="3" t="str">
        <f t="shared" si="270"/>
        <v/>
      </c>
      <c r="DC1088" s="3" t="str">
        <f t="shared" si="270"/>
        <v/>
      </c>
      <c r="DD1088" s="3" t="str">
        <f t="shared" si="269"/>
        <v/>
      </c>
      <c r="DE1088" s="3" t="str">
        <f t="shared" si="269"/>
        <v/>
      </c>
      <c r="DF1088" s="3" t="str">
        <f t="shared" si="269"/>
        <v/>
      </c>
      <c r="DG1088" s="3" t="str">
        <f t="shared" si="268"/>
        <v/>
      </c>
      <c r="DH1088" s="3" t="str">
        <f t="shared" si="267"/>
        <v/>
      </c>
      <c r="DI1088" s="3" t="str">
        <f t="shared" si="267"/>
        <v/>
      </c>
      <c r="DJ1088" s="3" t="str">
        <f t="shared" si="267"/>
        <v/>
      </c>
      <c r="DK1088" s="3" t="str">
        <f t="shared" si="267"/>
        <v/>
      </c>
      <c r="DL1088" s="3" t="str">
        <f t="shared" si="267"/>
        <v/>
      </c>
      <c r="DM1088" s="3" t="str">
        <f t="shared" si="267"/>
        <v/>
      </c>
      <c r="DN1088" s="3" t="str">
        <f t="shared" si="263"/>
        <v/>
      </c>
      <c r="DO1088" s="3" t="str">
        <f t="shared" si="263"/>
        <v/>
      </c>
      <c r="DP1088" s="3" t="str">
        <f t="shared" si="263"/>
        <v/>
      </c>
      <c r="DQ1088" s="3" t="str">
        <f t="shared" si="263"/>
        <v/>
      </c>
      <c r="DR1088" s="3" t="str">
        <f t="shared" si="263"/>
        <v/>
      </c>
      <c r="DS1088" s="3" t="str">
        <f t="shared" si="260"/>
        <v/>
      </c>
      <c r="DT1088" s="3" t="str">
        <f t="shared" si="260"/>
        <v/>
      </c>
      <c r="DU1088" s="3" t="str">
        <f t="shared" si="260"/>
        <v/>
      </c>
      <c r="DV1088" s="3" t="str">
        <f t="shared" si="260"/>
        <v/>
      </c>
    </row>
    <row r="1089" spans="1:126" ht="105">
      <c r="A1089" t="s">
        <v>115</v>
      </c>
      <c r="B1089">
        <v>2021</v>
      </c>
      <c r="C1089" t="s">
        <v>114</v>
      </c>
      <c r="D1089">
        <v>106990</v>
      </c>
      <c r="E1089" s="31">
        <v>1321220474694</v>
      </c>
      <c r="F1089" t="s">
        <v>1289</v>
      </c>
      <c r="G1089">
        <v>324110</v>
      </c>
      <c r="H1089" t="s">
        <v>1290</v>
      </c>
      <c r="I1089" t="s">
        <v>1291</v>
      </c>
      <c r="J1089" t="s">
        <v>1292</v>
      </c>
      <c r="K1089" t="s">
        <v>155</v>
      </c>
      <c r="L1089">
        <v>94510</v>
      </c>
      <c r="M1089" s="3" t="str">
        <f t="shared" si="254"/>
        <v>89. PRODUCE THE CHEMICAL, 91. ON-SITE USE OF THE CHEMICAL, 94. AS A MANUFACTURED IMPURITY, 95. USED AS A REACTANT, 98. P103  INTERMEDIATES, 101. ADDED AS A FORMULATION COMPONENT, 113. P299  OTHER</v>
      </c>
      <c r="N1089" s="3" t="s">
        <v>1419</v>
      </c>
      <c r="O1089" s="3" t="s">
        <v>1409</v>
      </c>
      <c r="P1089">
        <v>47.2</v>
      </c>
      <c r="Q1089">
        <v>5.6</v>
      </c>
      <c r="R1089">
        <v>52.8</v>
      </c>
      <c r="S1089" s="3" t="s">
        <v>1407</v>
      </c>
      <c r="T1089" s="3" t="s">
        <v>1405</v>
      </c>
      <c r="U1089" s="3" t="s">
        <v>1407</v>
      </c>
      <c r="V1089" s="3" t="s">
        <v>1405</v>
      </c>
      <c r="W1089" s="3" t="s">
        <v>1405</v>
      </c>
      <c r="X1089" s="3" t="s">
        <v>1407</v>
      </c>
      <c r="Y1089" s="3" t="s">
        <v>1407</v>
      </c>
      <c r="Z1089" s="3" t="s">
        <v>1405</v>
      </c>
      <c r="AA1089" s="3" t="s">
        <v>1405</v>
      </c>
      <c r="AB1089" s="3" t="s">
        <v>1407</v>
      </c>
      <c r="AC1089" s="3" t="s">
        <v>1405</v>
      </c>
      <c r="AD1089" s="3" t="s">
        <v>1405</v>
      </c>
      <c r="AE1089" s="3" t="s">
        <v>1407</v>
      </c>
      <c r="AF1089" s="3" t="s">
        <v>1405</v>
      </c>
      <c r="AG1089" s="3" t="s">
        <v>1405</v>
      </c>
      <c r="AH1089" s="3" t="s">
        <v>1405</v>
      </c>
      <c r="AI1089" s="3" t="s">
        <v>1405</v>
      </c>
      <c r="AJ1089" s="3" t="s">
        <v>1405</v>
      </c>
      <c r="AK1089" s="3" t="s">
        <v>1405</v>
      </c>
      <c r="AL1089" s="3" t="s">
        <v>1405</v>
      </c>
      <c r="AM1089" s="3" t="s">
        <v>1405</v>
      </c>
      <c r="AN1089" s="3" t="s">
        <v>1405</v>
      </c>
      <c r="AO1089" s="3" t="s">
        <v>1405</v>
      </c>
      <c r="AP1089" s="3" t="s">
        <v>1405</v>
      </c>
      <c r="AQ1089" s="3" t="s">
        <v>1407</v>
      </c>
      <c r="AR1089" s="3" t="s">
        <v>1405</v>
      </c>
      <c r="AS1089" s="3" t="s">
        <v>1405</v>
      </c>
      <c r="AT1089" s="3" t="s">
        <v>1405</v>
      </c>
      <c r="AU1089" s="3" t="s">
        <v>1405</v>
      </c>
      <c r="AV1089" s="3" t="s">
        <v>1405</v>
      </c>
      <c r="AW1089" s="3" t="s">
        <v>1405</v>
      </c>
      <c r="AX1089" s="3" t="s">
        <v>1405</v>
      </c>
      <c r="AY1089" s="3" t="s">
        <v>1405</v>
      </c>
      <c r="AZ1089" s="3" t="s">
        <v>1405</v>
      </c>
      <c r="BA1089" s="3" t="s">
        <v>1405</v>
      </c>
      <c r="BB1089" s="3" t="s">
        <v>1405</v>
      </c>
      <c r="BC1089" s="3" t="s">
        <v>1405</v>
      </c>
      <c r="BD1089" s="3" t="s">
        <v>1405</v>
      </c>
      <c r="BE1089" s="3" t="s">
        <v>1405</v>
      </c>
      <c r="BF1089" s="3" t="s">
        <v>1405</v>
      </c>
      <c r="BG1089" s="3" t="s">
        <v>1405</v>
      </c>
      <c r="BH1089" s="3" t="s">
        <v>1405</v>
      </c>
      <c r="BI1089" s="3" t="s">
        <v>1405</v>
      </c>
      <c r="BJ1089" s="3" t="s">
        <v>1405</v>
      </c>
      <c r="BK1089" s="3" t="s">
        <v>1405</v>
      </c>
      <c r="BL1089" s="3" t="s">
        <v>1405</v>
      </c>
      <c r="BM1089" s="3" t="s">
        <v>1405</v>
      </c>
      <c r="BN1089" s="3" t="s">
        <v>1405</v>
      </c>
      <c r="BO1089" s="3" t="s">
        <v>1405</v>
      </c>
      <c r="BP1089" s="3" t="s">
        <v>1405</v>
      </c>
      <c r="BQ1089" s="3" t="s">
        <v>1405</v>
      </c>
      <c r="BR1089" s="3" t="s">
        <v>1405</v>
      </c>
      <c r="BS1089" s="3" t="s">
        <v>1405</v>
      </c>
      <c r="BT1089" s="3" t="s">
        <v>1405</v>
      </c>
      <c r="BU1089" s="3" t="str">
        <f t="shared" si="265"/>
        <v>89. PRODUCE THE CHEMICAL</v>
      </c>
      <c r="BV1089" s="3" t="str">
        <f t="shared" si="265"/>
        <v/>
      </c>
      <c r="BW1089" s="3" t="str">
        <f t="shared" si="265"/>
        <v>91. ON-SITE USE OF THE CHEMICAL</v>
      </c>
      <c r="BX1089" s="3" t="str">
        <f t="shared" si="265"/>
        <v/>
      </c>
      <c r="BY1089" s="3" t="str">
        <f t="shared" si="265"/>
        <v/>
      </c>
      <c r="BZ1089" s="3" t="str">
        <f t="shared" si="265"/>
        <v>94. AS A MANUFACTURED IMPURITY</v>
      </c>
      <c r="CA1089" s="3" t="str">
        <f t="shared" si="264"/>
        <v>95. USED AS A REACTANT</v>
      </c>
      <c r="CB1089" s="3" t="str">
        <f t="shared" si="264"/>
        <v/>
      </c>
      <c r="CC1089" s="3" t="str">
        <f t="shared" si="264"/>
        <v/>
      </c>
      <c r="CD1089" s="3" t="str">
        <f t="shared" si="264"/>
        <v>98. P103  INTERMEDIATES</v>
      </c>
      <c r="CE1089" s="3" t="str">
        <f t="shared" si="264"/>
        <v/>
      </c>
      <c r="CF1089" s="3" t="str">
        <f t="shared" si="264"/>
        <v/>
      </c>
      <c r="CG1089" s="3" t="str">
        <f t="shared" si="264"/>
        <v>101. ADDED AS A FORMULATION COMPONENT</v>
      </c>
      <c r="CH1089" s="3" t="str">
        <f t="shared" si="266"/>
        <v/>
      </c>
      <c r="CI1089" s="3" t="str">
        <f t="shared" si="266"/>
        <v/>
      </c>
      <c r="CJ1089" s="3" t="str">
        <f t="shared" si="266"/>
        <v/>
      </c>
      <c r="CK1089" s="3" t="str">
        <f t="shared" si="266"/>
        <v/>
      </c>
      <c r="CL1089" s="3" t="str">
        <f t="shared" si="266"/>
        <v/>
      </c>
      <c r="CM1089" s="3" t="str">
        <f t="shared" si="266"/>
        <v/>
      </c>
      <c r="CN1089" s="3" t="str">
        <f t="shared" si="266"/>
        <v/>
      </c>
      <c r="CO1089" s="3" t="str">
        <f t="shared" si="266"/>
        <v/>
      </c>
      <c r="CP1089" s="3" t="str">
        <f t="shared" si="266"/>
        <v/>
      </c>
      <c r="CQ1089" s="3" t="str">
        <f t="shared" si="266"/>
        <v/>
      </c>
      <c r="CR1089" s="3" t="str">
        <f t="shared" si="266"/>
        <v/>
      </c>
      <c r="CS1089" s="3" t="str">
        <f t="shared" si="266"/>
        <v>113. P299  OTHER</v>
      </c>
      <c r="CT1089" s="3" t="str">
        <f t="shared" si="266"/>
        <v/>
      </c>
      <c r="CU1089" s="3" t="str">
        <f t="shared" si="266"/>
        <v/>
      </c>
      <c r="CV1089" s="3" t="str">
        <f t="shared" si="266"/>
        <v/>
      </c>
      <c r="CW1089" s="3" t="str">
        <f t="shared" si="266"/>
        <v/>
      </c>
      <c r="CX1089" s="3" t="str">
        <f t="shared" si="270"/>
        <v/>
      </c>
      <c r="CY1089" s="3" t="str">
        <f t="shared" si="270"/>
        <v/>
      </c>
      <c r="CZ1089" s="3" t="str">
        <f t="shared" si="270"/>
        <v/>
      </c>
      <c r="DA1089" s="3" t="str">
        <f t="shared" si="270"/>
        <v/>
      </c>
      <c r="DB1089" s="3" t="str">
        <f t="shared" si="270"/>
        <v/>
      </c>
      <c r="DC1089" s="3" t="str">
        <f t="shared" si="270"/>
        <v/>
      </c>
      <c r="DD1089" s="3" t="str">
        <f t="shared" si="269"/>
        <v/>
      </c>
      <c r="DE1089" s="3" t="str">
        <f t="shared" si="269"/>
        <v/>
      </c>
      <c r="DF1089" s="3" t="str">
        <f t="shared" si="269"/>
        <v/>
      </c>
      <c r="DG1089" s="3" t="str">
        <f t="shared" si="268"/>
        <v/>
      </c>
      <c r="DH1089" s="3" t="str">
        <f t="shared" si="267"/>
        <v/>
      </c>
      <c r="DI1089" s="3" t="str">
        <f t="shared" si="267"/>
        <v/>
      </c>
      <c r="DJ1089" s="3" t="str">
        <f t="shared" si="267"/>
        <v/>
      </c>
      <c r="DK1089" s="3" t="str">
        <f t="shared" si="267"/>
        <v/>
      </c>
      <c r="DL1089" s="3" t="str">
        <f t="shared" si="267"/>
        <v/>
      </c>
      <c r="DM1089" s="3" t="str">
        <f t="shared" si="267"/>
        <v/>
      </c>
      <c r="DN1089" s="3" t="str">
        <f t="shared" si="263"/>
        <v/>
      </c>
      <c r="DO1089" s="3" t="str">
        <f t="shared" si="263"/>
        <v/>
      </c>
      <c r="DP1089" s="3" t="str">
        <f t="shared" si="263"/>
        <v/>
      </c>
      <c r="DQ1089" s="3" t="str">
        <f t="shared" si="263"/>
        <v/>
      </c>
      <c r="DR1089" s="3" t="str">
        <f t="shared" si="263"/>
        <v/>
      </c>
      <c r="DS1089" s="3" t="str">
        <f t="shared" si="260"/>
        <v/>
      </c>
      <c r="DT1089" s="3" t="str">
        <f t="shared" si="260"/>
        <v/>
      </c>
      <c r="DU1089" s="3" t="str">
        <f t="shared" si="260"/>
        <v/>
      </c>
      <c r="DV1089" s="3" t="str">
        <f t="shared" si="260"/>
        <v/>
      </c>
    </row>
    <row r="1090" spans="1:126" ht="105">
      <c r="A1090" t="s">
        <v>115</v>
      </c>
      <c r="B1090">
        <v>2016</v>
      </c>
      <c r="C1090" t="s">
        <v>114</v>
      </c>
      <c r="D1090">
        <v>106990</v>
      </c>
      <c r="E1090" s="31">
        <v>1316215503184</v>
      </c>
      <c r="F1090" t="s">
        <v>1294</v>
      </c>
      <c r="G1090">
        <v>324110</v>
      </c>
      <c r="H1090" t="s">
        <v>1295</v>
      </c>
      <c r="I1090" t="s">
        <v>1296</v>
      </c>
      <c r="J1090" t="s">
        <v>199</v>
      </c>
      <c r="K1090" t="s">
        <v>148</v>
      </c>
      <c r="L1090">
        <v>78407</v>
      </c>
      <c r="M1090" s="3" t="str">
        <f t="shared" ref="M1090:M1153" si="271">_xlfn.TEXTJOIN(", ", TRUE, BU1090:DV1090)</f>
        <v>89. PRODUCE THE CHEMICAL, 94. AS A MANUFACTURED IMPURITY</v>
      </c>
      <c r="N1090" t="s">
        <v>63</v>
      </c>
      <c r="O1090" s="84" t="s">
        <v>1435</v>
      </c>
      <c r="P1090">
        <v>24.67</v>
      </c>
      <c r="Q1090">
        <v>0</v>
      </c>
      <c r="R1090">
        <v>24.67</v>
      </c>
      <c r="S1090" s="3" t="s">
        <v>1407</v>
      </c>
      <c r="T1090" s="3" t="s">
        <v>1405</v>
      </c>
      <c r="U1090" s="3" t="s">
        <v>1405</v>
      </c>
      <c r="V1090" s="3" t="s">
        <v>1405</v>
      </c>
      <c r="W1090" s="3" t="s">
        <v>1405</v>
      </c>
      <c r="X1090" s="3" t="s">
        <v>1407</v>
      </c>
      <c r="Y1090" s="3" t="s">
        <v>1405</v>
      </c>
      <c r="AE1090" s="3" t="s">
        <v>1405</v>
      </c>
      <c r="AR1090" s="3" t="s">
        <v>1405</v>
      </c>
      <c r="AS1090" s="3" t="s">
        <v>1405</v>
      </c>
      <c r="AT1090" s="3" t="s">
        <v>1405</v>
      </c>
      <c r="AV1090" s="3" t="s">
        <v>1405</v>
      </c>
      <c r="BD1090" s="3" t="s">
        <v>1405</v>
      </c>
      <c r="BK1090" s="3" t="s">
        <v>1405</v>
      </c>
      <c r="BU1090" s="3" t="str">
        <f t="shared" si="265"/>
        <v>89. PRODUCE THE CHEMICAL</v>
      </c>
      <c r="BV1090" s="3" t="str">
        <f t="shared" si="265"/>
        <v/>
      </c>
      <c r="BW1090" s="3" t="str">
        <f t="shared" si="265"/>
        <v/>
      </c>
      <c r="BX1090" s="3" t="str">
        <f t="shared" si="265"/>
        <v/>
      </c>
      <c r="BY1090" s="3" t="str">
        <f t="shared" si="265"/>
        <v/>
      </c>
      <c r="BZ1090" s="3" t="str">
        <f t="shared" si="265"/>
        <v>94. AS A MANUFACTURED IMPURITY</v>
      </c>
      <c r="CA1090" s="3" t="str">
        <f t="shared" si="264"/>
        <v/>
      </c>
      <c r="CB1090" s="3" t="str">
        <f t="shared" si="264"/>
        <v/>
      </c>
      <c r="CC1090" s="3" t="str">
        <f t="shared" si="264"/>
        <v/>
      </c>
      <c r="CD1090" s="3" t="str">
        <f t="shared" si="264"/>
        <v/>
      </c>
      <c r="CE1090" s="3" t="str">
        <f t="shared" si="264"/>
        <v/>
      </c>
      <c r="CF1090" s="3" t="str">
        <f t="shared" si="264"/>
        <v/>
      </c>
      <c r="CG1090" s="3" t="str">
        <f t="shared" si="264"/>
        <v/>
      </c>
      <c r="CH1090" s="3" t="str">
        <f t="shared" si="266"/>
        <v/>
      </c>
      <c r="CI1090" s="3" t="str">
        <f t="shared" si="266"/>
        <v/>
      </c>
      <c r="CJ1090" s="3" t="str">
        <f t="shared" si="266"/>
        <v/>
      </c>
      <c r="CK1090" s="3" t="str">
        <f t="shared" si="266"/>
        <v/>
      </c>
      <c r="CL1090" s="3" t="str">
        <f t="shared" si="266"/>
        <v/>
      </c>
      <c r="CM1090" s="3" t="str">
        <f t="shared" si="266"/>
        <v/>
      </c>
      <c r="CN1090" s="3" t="str">
        <f t="shared" si="266"/>
        <v/>
      </c>
      <c r="CO1090" s="3" t="str">
        <f t="shared" si="266"/>
        <v/>
      </c>
      <c r="CP1090" s="3" t="str">
        <f t="shared" si="266"/>
        <v/>
      </c>
      <c r="CQ1090" s="3" t="str">
        <f t="shared" si="266"/>
        <v/>
      </c>
      <c r="CR1090" s="3" t="str">
        <f t="shared" si="266"/>
        <v/>
      </c>
      <c r="CS1090" s="3" t="str">
        <f t="shared" si="266"/>
        <v/>
      </c>
      <c r="CT1090" s="3" t="str">
        <f t="shared" si="266"/>
        <v/>
      </c>
      <c r="CU1090" s="3" t="str">
        <f t="shared" si="266"/>
        <v/>
      </c>
      <c r="CV1090" s="3" t="str">
        <f t="shared" si="266"/>
        <v/>
      </c>
      <c r="CW1090" s="3" t="str">
        <f t="shared" si="266"/>
        <v/>
      </c>
      <c r="CX1090" s="3" t="str">
        <f t="shared" si="270"/>
        <v/>
      </c>
      <c r="CY1090" s="3" t="str">
        <f t="shared" si="270"/>
        <v/>
      </c>
      <c r="CZ1090" s="3" t="str">
        <f t="shared" si="270"/>
        <v/>
      </c>
      <c r="DA1090" s="3" t="str">
        <f t="shared" si="270"/>
        <v/>
      </c>
      <c r="DB1090" s="3" t="str">
        <f t="shared" si="270"/>
        <v/>
      </c>
      <c r="DC1090" s="3" t="str">
        <f t="shared" si="270"/>
        <v/>
      </c>
      <c r="DD1090" s="3" t="str">
        <f t="shared" si="269"/>
        <v/>
      </c>
      <c r="DE1090" s="3" t="str">
        <f t="shared" si="269"/>
        <v/>
      </c>
      <c r="DF1090" s="3" t="str">
        <f t="shared" si="269"/>
        <v/>
      </c>
      <c r="DG1090" s="3" t="str">
        <f t="shared" si="268"/>
        <v/>
      </c>
      <c r="DH1090" s="3" t="str">
        <f t="shared" si="267"/>
        <v/>
      </c>
      <c r="DI1090" s="3" t="str">
        <f t="shared" si="267"/>
        <v/>
      </c>
      <c r="DJ1090" s="3" t="str">
        <f t="shared" si="267"/>
        <v/>
      </c>
      <c r="DK1090" s="3" t="str">
        <f t="shared" si="267"/>
        <v/>
      </c>
      <c r="DL1090" s="3" t="str">
        <f t="shared" si="267"/>
        <v/>
      </c>
      <c r="DM1090" s="3" t="str">
        <f t="shared" si="267"/>
        <v/>
      </c>
      <c r="DN1090" s="3" t="str">
        <f t="shared" si="263"/>
        <v/>
      </c>
      <c r="DO1090" s="3" t="str">
        <f t="shared" si="263"/>
        <v/>
      </c>
      <c r="DP1090" s="3" t="str">
        <f t="shared" si="263"/>
        <v/>
      </c>
      <c r="DQ1090" s="3" t="str">
        <f t="shared" si="263"/>
        <v/>
      </c>
      <c r="DR1090" s="3" t="str">
        <f t="shared" si="263"/>
        <v/>
      </c>
      <c r="DS1090" s="3" t="str">
        <f t="shared" si="260"/>
        <v/>
      </c>
      <c r="DT1090" s="3" t="str">
        <f t="shared" si="260"/>
        <v/>
      </c>
      <c r="DU1090" s="3" t="str">
        <f t="shared" si="260"/>
        <v/>
      </c>
      <c r="DV1090" s="3" t="str">
        <f t="shared" si="260"/>
        <v/>
      </c>
    </row>
    <row r="1091" spans="1:126" ht="105">
      <c r="A1091" t="s">
        <v>115</v>
      </c>
      <c r="B1091">
        <v>2017</v>
      </c>
      <c r="C1091" t="s">
        <v>114</v>
      </c>
      <c r="D1091">
        <v>106990</v>
      </c>
      <c r="E1091" s="31">
        <v>1317216399927</v>
      </c>
      <c r="F1091" t="s">
        <v>1294</v>
      </c>
      <c r="G1091">
        <v>324110</v>
      </c>
      <c r="H1091" t="s">
        <v>1295</v>
      </c>
      <c r="I1091" t="s">
        <v>1296</v>
      </c>
      <c r="J1091" t="s">
        <v>199</v>
      </c>
      <c r="K1091" t="s">
        <v>148</v>
      </c>
      <c r="L1091">
        <v>78407</v>
      </c>
      <c r="M1091" s="3" t="str">
        <f t="shared" si="271"/>
        <v>89. PRODUCE THE CHEMICAL, 94. AS A MANUFACTURED IMPURITY</v>
      </c>
      <c r="N1091" t="s">
        <v>63</v>
      </c>
      <c r="O1091" s="84" t="s">
        <v>1435</v>
      </c>
      <c r="P1091">
        <v>24</v>
      </c>
      <c r="Q1091">
        <v>0</v>
      </c>
      <c r="R1091">
        <v>24</v>
      </c>
      <c r="S1091" s="3" t="s">
        <v>1407</v>
      </c>
      <c r="T1091" s="3" t="s">
        <v>1405</v>
      </c>
      <c r="U1091" s="3" t="s">
        <v>1405</v>
      </c>
      <c r="V1091" s="3" t="s">
        <v>1405</v>
      </c>
      <c r="W1091" s="3" t="s">
        <v>1405</v>
      </c>
      <c r="X1091" s="3" t="s">
        <v>1407</v>
      </c>
      <c r="Y1091" s="3" t="s">
        <v>1405</v>
      </c>
      <c r="AE1091" s="3" t="s">
        <v>1405</v>
      </c>
      <c r="AR1091" s="3" t="s">
        <v>1405</v>
      </c>
      <c r="AS1091" s="3" t="s">
        <v>1405</v>
      </c>
      <c r="AT1091" s="3" t="s">
        <v>1405</v>
      </c>
      <c r="AV1091" s="3" t="s">
        <v>1405</v>
      </c>
      <c r="BD1091" s="3" t="s">
        <v>1405</v>
      </c>
      <c r="BK1091" s="3" t="s">
        <v>1405</v>
      </c>
      <c r="BU1091" s="3" t="str">
        <f t="shared" si="265"/>
        <v>89. PRODUCE THE CHEMICAL</v>
      </c>
      <c r="BV1091" s="3" t="str">
        <f t="shared" si="265"/>
        <v/>
      </c>
      <c r="BW1091" s="3" t="str">
        <f t="shared" si="265"/>
        <v/>
      </c>
      <c r="BX1091" s="3" t="str">
        <f t="shared" si="265"/>
        <v/>
      </c>
      <c r="BY1091" s="3" t="str">
        <f t="shared" si="265"/>
        <v/>
      </c>
      <c r="BZ1091" s="3" t="str">
        <f t="shared" si="265"/>
        <v>94. AS A MANUFACTURED IMPURITY</v>
      </c>
      <c r="CA1091" s="3" t="str">
        <f t="shared" si="264"/>
        <v/>
      </c>
      <c r="CB1091" s="3" t="str">
        <f t="shared" si="264"/>
        <v/>
      </c>
      <c r="CC1091" s="3" t="str">
        <f t="shared" si="264"/>
        <v/>
      </c>
      <c r="CD1091" s="3" t="str">
        <f t="shared" si="264"/>
        <v/>
      </c>
      <c r="CE1091" s="3" t="str">
        <f t="shared" si="264"/>
        <v/>
      </c>
      <c r="CF1091" s="3" t="str">
        <f t="shared" si="264"/>
        <v/>
      </c>
      <c r="CG1091" s="3" t="str">
        <f t="shared" si="264"/>
        <v/>
      </c>
      <c r="CH1091" s="3" t="str">
        <f t="shared" si="266"/>
        <v/>
      </c>
      <c r="CI1091" s="3" t="str">
        <f t="shared" si="266"/>
        <v/>
      </c>
      <c r="CJ1091" s="3" t="str">
        <f t="shared" si="266"/>
        <v/>
      </c>
      <c r="CK1091" s="3" t="str">
        <f t="shared" si="266"/>
        <v/>
      </c>
      <c r="CL1091" s="3" t="str">
        <f t="shared" si="266"/>
        <v/>
      </c>
      <c r="CM1091" s="3" t="str">
        <f t="shared" si="266"/>
        <v/>
      </c>
      <c r="CN1091" s="3" t="str">
        <f t="shared" si="266"/>
        <v/>
      </c>
      <c r="CO1091" s="3" t="str">
        <f t="shared" si="266"/>
        <v/>
      </c>
      <c r="CP1091" s="3" t="str">
        <f t="shared" si="266"/>
        <v/>
      </c>
      <c r="CQ1091" s="3" t="str">
        <f t="shared" si="266"/>
        <v/>
      </c>
      <c r="CR1091" s="3" t="str">
        <f t="shared" si="266"/>
        <v/>
      </c>
      <c r="CS1091" s="3" t="str">
        <f t="shared" si="266"/>
        <v/>
      </c>
      <c r="CT1091" s="3" t="str">
        <f t="shared" si="266"/>
        <v/>
      </c>
      <c r="CU1091" s="3" t="str">
        <f t="shared" si="266"/>
        <v/>
      </c>
      <c r="CV1091" s="3" t="str">
        <f t="shared" si="266"/>
        <v/>
      </c>
      <c r="CW1091" s="3" t="str">
        <f t="shared" si="266"/>
        <v/>
      </c>
      <c r="CX1091" s="3" t="str">
        <f t="shared" si="270"/>
        <v/>
      </c>
      <c r="CY1091" s="3" t="str">
        <f t="shared" si="270"/>
        <v/>
      </c>
      <c r="CZ1091" s="3" t="str">
        <f t="shared" si="270"/>
        <v/>
      </c>
      <c r="DA1091" s="3" t="str">
        <f t="shared" si="270"/>
        <v/>
      </c>
      <c r="DB1091" s="3" t="str">
        <f t="shared" si="270"/>
        <v/>
      </c>
      <c r="DC1091" s="3" t="str">
        <f t="shared" si="270"/>
        <v/>
      </c>
      <c r="DD1091" s="3" t="str">
        <f t="shared" si="269"/>
        <v/>
      </c>
      <c r="DE1091" s="3" t="str">
        <f t="shared" si="269"/>
        <v/>
      </c>
      <c r="DF1091" s="3" t="str">
        <f t="shared" si="269"/>
        <v/>
      </c>
      <c r="DG1091" s="3" t="str">
        <f t="shared" si="268"/>
        <v/>
      </c>
      <c r="DH1091" s="3" t="str">
        <f t="shared" si="267"/>
        <v/>
      </c>
      <c r="DI1091" s="3" t="str">
        <f t="shared" si="267"/>
        <v/>
      </c>
      <c r="DJ1091" s="3" t="str">
        <f t="shared" si="267"/>
        <v/>
      </c>
      <c r="DK1091" s="3" t="str">
        <f t="shared" si="267"/>
        <v/>
      </c>
      <c r="DL1091" s="3" t="str">
        <f t="shared" si="267"/>
        <v/>
      </c>
      <c r="DM1091" s="3" t="str">
        <f t="shared" si="267"/>
        <v/>
      </c>
      <c r="DN1091" s="3" t="str">
        <f t="shared" si="263"/>
        <v/>
      </c>
      <c r="DO1091" s="3" t="str">
        <f t="shared" si="263"/>
        <v/>
      </c>
      <c r="DP1091" s="3" t="str">
        <f t="shared" si="263"/>
        <v/>
      </c>
      <c r="DQ1091" s="3" t="str">
        <f t="shared" si="263"/>
        <v/>
      </c>
      <c r="DR1091" s="3" t="str">
        <f t="shared" si="263"/>
        <v/>
      </c>
      <c r="DS1091" s="3" t="str">
        <f t="shared" si="260"/>
        <v/>
      </c>
      <c r="DT1091" s="3" t="str">
        <f t="shared" si="260"/>
        <v/>
      </c>
      <c r="DU1091" s="3" t="str">
        <f t="shared" si="260"/>
        <v/>
      </c>
      <c r="DV1091" s="3" t="str">
        <f t="shared" si="260"/>
        <v/>
      </c>
    </row>
    <row r="1092" spans="1:126" ht="105">
      <c r="A1092" t="s">
        <v>115</v>
      </c>
      <c r="B1092">
        <v>2018</v>
      </c>
      <c r="C1092" t="s">
        <v>114</v>
      </c>
      <c r="D1092">
        <v>106990</v>
      </c>
      <c r="E1092" s="31">
        <v>1318217140312</v>
      </c>
      <c r="F1092" t="s">
        <v>1294</v>
      </c>
      <c r="G1092">
        <v>324110</v>
      </c>
      <c r="H1092" t="s">
        <v>1295</v>
      </c>
      <c r="I1092" t="s">
        <v>1296</v>
      </c>
      <c r="J1092" t="s">
        <v>199</v>
      </c>
      <c r="K1092" t="s">
        <v>148</v>
      </c>
      <c r="L1092">
        <v>78407</v>
      </c>
      <c r="M1092" s="3" t="str">
        <f t="shared" si="271"/>
        <v>89. PRODUCE THE CHEMICAL, 94. AS A MANUFACTURED IMPURITY</v>
      </c>
      <c r="N1092" t="s">
        <v>63</v>
      </c>
      <c r="O1092" s="84" t="s">
        <v>1435</v>
      </c>
      <c r="P1092">
        <v>22.5</v>
      </c>
      <c r="Q1092">
        <v>0</v>
      </c>
      <c r="R1092">
        <v>22.5</v>
      </c>
      <c r="S1092" s="3" t="s">
        <v>1407</v>
      </c>
      <c r="T1092" s="3" t="s">
        <v>1405</v>
      </c>
      <c r="U1092" s="3" t="s">
        <v>1405</v>
      </c>
      <c r="V1092" s="3" t="s">
        <v>1405</v>
      </c>
      <c r="W1092" s="3" t="s">
        <v>1405</v>
      </c>
      <c r="X1092" s="3" t="s">
        <v>1407</v>
      </c>
      <c r="Y1092" s="3" t="s">
        <v>1405</v>
      </c>
      <c r="Z1092" s="3" t="s">
        <v>1405</v>
      </c>
      <c r="AA1092" s="3" t="s">
        <v>1405</v>
      </c>
      <c r="AB1092" s="3" t="s">
        <v>1405</v>
      </c>
      <c r="AC1092" s="3" t="s">
        <v>1405</v>
      </c>
      <c r="AD1092" s="3" t="s">
        <v>1405</v>
      </c>
      <c r="AE1092" s="3" t="s">
        <v>1405</v>
      </c>
      <c r="AF1092" s="3" t="s">
        <v>1405</v>
      </c>
      <c r="AG1092" s="3" t="s">
        <v>1405</v>
      </c>
      <c r="AH1092" s="3" t="s">
        <v>1405</v>
      </c>
      <c r="AI1092" s="3" t="s">
        <v>1405</v>
      </c>
      <c r="AJ1092" s="3" t="s">
        <v>1405</v>
      </c>
      <c r="AK1092" s="3" t="s">
        <v>1405</v>
      </c>
      <c r="AL1092" s="3" t="s">
        <v>1405</v>
      </c>
      <c r="AM1092" s="3" t="s">
        <v>1405</v>
      </c>
      <c r="AN1092" s="3" t="s">
        <v>1405</v>
      </c>
      <c r="AO1092" s="3" t="s">
        <v>1405</v>
      </c>
      <c r="AP1092" s="3" t="s">
        <v>1405</v>
      </c>
      <c r="AQ1092" s="3" t="s">
        <v>1405</v>
      </c>
      <c r="AR1092" s="3" t="s">
        <v>1405</v>
      </c>
      <c r="AS1092" s="3" t="s">
        <v>1405</v>
      </c>
      <c r="AT1092" s="3" t="s">
        <v>1405</v>
      </c>
      <c r="AU1092" s="3" t="s">
        <v>1405</v>
      </c>
      <c r="AV1092" s="3" t="s">
        <v>1405</v>
      </c>
      <c r="AW1092" s="3" t="s">
        <v>1405</v>
      </c>
      <c r="AX1092" s="3" t="s">
        <v>1405</v>
      </c>
      <c r="AY1092" s="3" t="s">
        <v>1405</v>
      </c>
      <c r="AZ1092" s="3" t="s">
        <v>1405</v>
      </c>
      <c r="BA1092" s="3" t="s">
        <v>1405</v>
      </c>
      <c r="BB1092" s="3" t="s">
        <v>1405</v>
      </c>
      <c r="BC1092" s="3" t="s">
        <v>1405</v>
      </c>
      <c r="BD1092" s="3" t="s">
        <v>1405</v>
      </c>
      <c r="BE1092" s="3" t="s">
        <v>1405</v>
      </c>
      <c r="BF1092" s="3" t="s">
        <v>1405</v>
      </c>
      <c r="BG1092" s="3" t="s">
        <v>1405</v>
      </c>
      <c r="BH1092" s="3" t="s">
        <v>1405</v>
      </c>
      <c r="BI1092" s="3" t="s">
        <v>1405</v>
      </c>
      <c r="BJ1092" s="3" t="s">
        <v>1405</v>
      </c>
      <c r="BK1092" s="3" t="s">
        <v>1405</v>
      </c>
      <c r="BL1092" s="3" t="s">
        <v>1405</v>
      </c>
      <c r="BM1092" s="3" t="s">
        <v>1405</v>
      </c>
      <c r="BN1092" s="3" t="s">
        <v>1405</v>
      </c>
      <c r="BO1092" s="3" t="s">
        <v>1405</v>
      </c>
      <c r="BP1092" s="3" t="s">
        <v>1405</v>
      </c>
      <c r="BQ1092" s="3" t="s">
        <v>1405</v>
      </c>
      <c r="BR1092" s="3" t="s">
        <v>1405</v>
      </c>
      <c r="BS1092" s="3" t="s">
        <v>1405</v>
      </c>
      <c r="BT1092" s="3" t="s">
        <v>1405</v>
      </c>
      <c r="BU1092" s="3" t="str">
        <f t="shared" si="265"/>
        <v>89. PRODUCE THE CHEMICAL</v>
      </c>
      <c r="BV1092" s="3" t="str">
        <f t="shared" si="265"/>
        <v/>
      </c>
      <c r="BW1092" s="3" t="str">
        <f t="shared" si="265"/>
        <v/>
      </c>
      <c r="BX1092" s="3" t="str">
        <f t="shared" si="265"/>
        <v/>
      </c>
      <c r="BY1092" s="3" t="str">
        <f t="shared" si="265"/>
        <v/>
      </c>
      <c r="BZ1092" s="3" t="str">
        <f t="shared" si="265"/>
        <v>94. AS A MANUFACTURED IMPURITY</v>
      </c>
      <c r="CA1092" s="3" t="str">
        <f t="shared" si="264"/>
        <v/>
      </c>
      <c r="CB1092" s="3" t="str">
        <f t="shared" si="264"/>
        <v/>
      </c>
      <c r="CC1092" s="3" t="str">
        <f t="shared" si="264"/>
        <v/>
      </c>
      <c r="CD1092" s="3" t="str">
        <f t="shared" si="264"/>
        <v/>
      </c>
      <c r="CE1092" s="3" t="str">
        <f t="shared" si="264"/>
        <v/>
      </c>
      <c r="CF1092" s="3" t="str">
        <f t="shared" si="264"/>
        <v/>
      </c>
      <c r="CG1092" s="3" t="str">
        <f t="shared" si="264"/>
        <v/>
      </c>
      <c r="CH1092" s="3" t="str">
        <f t="shared" si="266"/>
        <v/>
      </c>
      <c r="CI1092" s="3" t="str">
        <f t="shared" si="266"/>
        <v/>
      </c>
      <c r="CJ1092" s="3" t="str">
        <f t="shared" si="266"/>
        <v/>
      </c>
      <c r="CK1092" s="3" t="str">
        <f t="shared" si="266"/>
        <v/>
      </c>
      <c r="CL1092" s="3" t="str">
        <f t="shared" si="266"/>
        <v/>
      </c>
      <c r="CM1092" s="3" t="str">
        <f t="shared" si="266"/>
        <v/>
      </c>
      <c r="CN1092" s="3" t="str">
        <f t="shared" si="266"/>
        <v/>
      </c>
      <c r="CO1092" s="3" t="str">
        <f t="shared" si="266"/>
        <v/>
      </c>
      <c r="CP1092" s="3" t="str">
        <f t="shared" si="266"/>
        <v/>
      </c>
      <c r="CQ1092" s="3" t="str">
        <f t="shared" si="266"/>
        <v/>
      </c>
      <c r="CR1092" s="3" t="str">
        <f t="shared" si="266"/>
        <v/>
      </c>
      <c r="CS1092" s="3" t="str">
        <f t="shared" si="266"/>
        <v/>
      </c>
      <c r="CT1092" s="3" t="str">
        <f t="shared" si="266"/>
        <v/>
      </c>
      <c r="CU1092" s="3" t="str">
        <f t="shared" si="266"/>
        <v/>
      </c>
      <c r="CV1092" s="3" t="str">
        <f t="shared" si="266"/>
        <v/>
      </c>
      <c r="CW1092" s="3" t="str">
        <f t="shared" si="266"/>
        <v/>
      </c>
      <c r="CX1092" s="3" t="str">
        <f t="shared" si="270"/>
        <v/>
      </c>
      <c r="CY1092" s="3" t="str">
        <f t="shared" si="270"/>
        <v/>
      </c>
      <c r="CZ1092" s="3" t="str">
        <f t="shared" si="270"/>
        <v/>
      </c>
      <c r="DA1092" s="3" t="str">
        <f t="shared" si="270"/>
        <v/>
      </c>
      <c r="DB1092" s="3" t="str">
        <f t="shared" si="270"/>
        <v/>
      </c>
      <c r="DC1092" s="3" t="str">
        <f t="shared" si="270"/>
        <v/>
      </c>
      <c r="DD1092" s="3" t="str">
        <f t="shared" si="269"/>
        <v/>
      </c>
      <c r="DE1092" s="3" t="str">
        <f t="shared" si="269"/>
        <v/>
      </c>
      <c r="DF1092" s="3" t="str">
        <f t="shared" si="269"/>
        <v/>
      </c>
      <c r="DG1092" s="3" t="str">
        <f t="shared" si="268"/>
        <v/>
      </c>
      <c r="DH1092" s="3" t="str">
        <f t="shared" si="267"/>
        <v/>
      </c>
      <c r="DI1092" s="3" t="str">
        <f t="shared" si="267"/>
        <v/>
      </c>
      <c r="DJ1092" s="3" t="str">
        <f t="shared" si="267"/>
        <v/>
      </c>
      <c r="DK1092" s="3" t="str">
        <f t="shared" si="267"/>
        <v/>
      </c>
      <c r="DL1092" s="3" t="str">
        <f t="shared" si="267"/>
        <v/>
      </c>
      <c r="DM1092" s="3" t="str">
        <f t="shared" si="267"/>
        <v/>
      </c>
      <c r="DN1092" s="3" t="str">
        <f t="shared" si="263"/>
        <v/>
      </c>
      <c r="DO1092" s="3" t="str">
        <f t="shared" si="263"/>
        <v/>
      </c>
      <c r="DP1092" s="3" t="str">
        <f t="shared" si="263"/>
        <v/>
      </c>
      <c r="DQ1092" s="3" t="str">
        <f t="shared" si="263"/>
        <v/>
      </c>
      <c r="DR1092" s="3" t="str">
        <f t="shared" si="263"/>
        <v/>
      </c>
      <c r="DS1092" s="3" t="str">
        <f t="shared" si="260"/>
        <v/>
      </c>
      <c r="DT1092" s="3" t="str">
        <f t="shared" si="260"/>
        <v/>
      </c>
      <c r="DU1092" s="3" t="str">
        <f t="shared" si="260"/>
        <v/>
      </c>
      <c r="DV1092" s="3" t="str">
        <f t="shared" si="260"/>
        <v/>
      </c>
    </row>
    <row r="1093" spans="1:126" ht="105">
      <c r="A1093" t="s">
        <v>115</v>
      </c>
      <c r="B1093">
        <v>2019</v>
      </c>
      <c r="C1093" t="s">
        <v>114</v>
      </c>
      <c r="D1093">
        <v>106990</v>
      </c>
      <c r="E1093" s="31">
        <v>1319218327144</v>
      </c>
      <c r="F1093" t="s">
        <v>1294</v>
      </c>
      <c r="G1093">
        <v>324110</v>
      </c>
      <c r="H1093" t="s">
        <v>1295</v>
      </c>
      <c r="I1093" t="s">
        <v>1296</v>
      </c>
      <c r="J1093" t="s">
        <v>199</v>
      </c>
      <c r="K1093" t="s">
        <v>148</v>
      </c>
      <c r="L1093">
        <v>78407</v>
      </c>
      <c r="M1093" s="3" t="str">
        <f t="shared" si="271"/>
        <v>89. PRODUCE THE CHEMICAL, 94. AS A MANUFACTURED IMPURITY, 116. AS A PROCESS IMPURITY</v>
      </c>
      <c r="N1093" t="s">
        <v>63</v>
      </c>
      <c r="O1093" s="84" t="s">
        <v>1435</v>
      </c>
      <c r="P1093">
        <v>18</v>
      </c>
      <c r="Q1093">
        <v>0</v>
      </c>
      <c r="R1093">
        <v>18</v>
      </c>
      <c r="S1093" s="3" t="s">
        <v>1407</v>
      </c>
      <c r="T1093" s="3" t="s">
        <v>1405</v>
      </c>
      <c r="U1093" s="3" t="s">
        <v>1405</v>
      </c>
      <c r="V1093" s="3" t="s">
        <v>1405</v>
      </c>
      <c r="W1093" s="3" t="s">
        <v>1405</v>
      </c>
      <c r="X1093" s="3" t="s">
        <v>1407</v>
      </c>
      <c r="Y1093" s="3" t="s">
        <v>1405</v>
      </c>
      <c r="Z1093" s="3" t="s">
        <v>1405</v>
      </c>
      <c r="AA1093" s="3" t="s">
        <v>1405</v>
      </c>
      <c r="AB1093" s="3" t="s">
        <v>1405</v>
      </c>
      <c r="AC1093" s="3" t="s">
        <v>1405</v>
      </c>
      <c r="AD1093" s="3" t="s">
        <v>1405</v>
      </c>
      <c r="AE1093" s="3" t="s">
        <v>1405</v>
      </c>
      <c r="AF1093" s="3" t="s">
        <v>1405</v>
      </c>
      <c r="AG1093" s="3" t="s">
        <v>1405</v>
      </c>
      <c r="AH1093" s="3" t="s">
        <v>1405</v>
      </c>
      <c r="AI1093" s="3" t="s">
        <v>1405</v>
      </c>
      <c r="AJ1093" s="3" t="s">
        <v>1405</v>
      </c>
      <c r="AK1093" s="3" t="s">
        <v>1405</v>
      </c>
      <c r="AL1093" s="3" t="s">
        <v>1405</v>
      </c>
      <c r="AM1093" s="3" t="s">
        <v>1405</v>
      </c>
      <c r="AN1093" s="3" t="s">
        <v>1405</v>
      </c>
      <c r="AO1093" s="3" t="s">
        <v>1405</v>
      </c>
      <c r="AP1093" s="3" t="s">
        <v>1405</v>
      </c>
      <c r="AQ1093" s="3" t="s">
        <v>1405</v>
      </c>
      <c r="AR1093" s="3" t="s">
        <v>1405</v>
      </c>
      <c r="AS1093" s="3" t="s">
        <v>1405</v>
      </c>
      <c r="AT1093" s="3" t="s">
        <v>1407</v>
      </c>
      <c r="AU1093" s="3" t="s">
        <v>1405</v>
      </c>
      <c r="AV1093" s="3" t="s">
        <v>1405</v>
      </c>
      <c r="AW1093" s="3" t="s">
        <v>1405</v>
      </c>
      <c r="AX1093" s="3" t="s">
        <v>1405</v>
      </c>
      <c r="AY1093" s="3" t="s">
        <v>1405</v>
      </c>
      <c r="AZ1093" s="3" t="s">
        <v>1405</v>
      </c>
      <c r="BA1093" s="3" t="s">
        <v>1405</v>
      </c>
      <c r="BB1093" s="3" t="s">
        <v>1405</v>
      </c>
      <c r="BC1093" s="3" t="s">
        <v>1405</v>
      </c>
      <c r="BD1093" s="3" t="s">
        <v>1405</v>
      </c>
      <c r="BE1093" s="3" t="s">
        <v>1405</v>
      </c>
      <c r="BF1093" s="3" t="s">
        <v>1405</v>
      </c>
      <c r="BG1093" s="3" t="s">
        <v>1405</v>
      </c>
      <c r="BH1093" s="3" t="s">
        <v>1405</v>
      </c>
      <c r="BI1093" s="3" t="s">
        <v>1405</v>
      </c>
      <c r="BJ1093" s="3" t="s">
        <v>1405</v>
      </c>
      <c r="BK1093" s="3" t="s">
        <v>1405</v>
      </c>
      <c r="BL1093" s="3" t="s">
        <v>1405</v>
      </c>
      <c r="BM1093" s="3" t="s">
        <v>1405</v>
      </c>
      <c r="BN1093" s="3" t="s">
        <v>1405</v>
      </c>
      <c r="BO1093" s="3" t="s">
        <v>1405</v>
      </c>
      <c r="BP1093" s="3" t="s">
        <v>1405</v>
      </c>
      <c r="BQ1093" s="3" t="s">
        <v>1405</v>
      </c>
      <c r="BR1093" s="3" t="s">
        <v>1405</v>
      </c>
      <c r="BS1093" s="3" t="s">
        <v>1405</v>
      </c>
      <c r="BT1093" s="3" t="s">
        <v>1405</v>
      </c>
      <c r="BU1093" s="3" t="str">
        <f t="shared" si="265"/>
        <v>89. PRODUCE THE CHEMICAL</v>
      </c>
      <c r="BV1093" s="3" t="str">
        <f t="shared" si="265"/>
        <v/>
      </c>
      <c r="BW1093" s="3" t="str">
        <f t="shared" si="265"/>
        <v/>
      </c>
      <c r="BX1093" s="3" t="str">
        <f t="shared" si="265"/>
        <v/>
      </c>
      <c r="BY1093" s="3" t="str">
        <f t="shared" si="265"/>
        <v/>
      </c>
      <c r="BZ1093" s="3" t="str">
        <f t="shared" si="265"/>
        <v>94. AS A MANUFACTURED IMPURITY</v>
      </c>
      <c r="CA1093" s="3" t="str">
        <f t="shared" si="264"/>
        <v/>
      </c>
      <c r="CB1093" s="3" t="str">
        <f t="shared" si="264"/>
        <v/>
      </c>
      <c r="CC1093" s="3" t="str">
        <f t="shared" si="264"/>
        <v/>
      </c>
      <c r="CD1093" s="3" t="str">
        <f t="shared" si="264"/>
        <v/>
      </c>
      <c r="CE1093" s="3" t="str">
        <f t="shared" si="264"/>
        <v/>
      </c>
      <c r="CF1093" s="3" t="str">
        <f t="shared" si="264"/>
        <v/>
      </c>
      <c r="CG1093" s="3" t="str">
        <f t="shared" si="264"/>
        <v/>
      </c>
      <c r="CH1093" s="3" t="str">
        <f t="shared" si="266"/>
        <v/>
      </c>
      <c r="CI1093" s="3" t="str">
        <f t="shared" si="266"/>
        <v/>
      </c>
      <c r="CJ1093" s="3" t="str">
        <f t="shared" si="266"/>
        <v/>
      </c>
      <c r="CK1093" s="3" t="str">
        <f t="shared" si="266"/>
        <v/>
      </c>
      <c r="CL1093" s="3" t="str">
        <f t="shared" si="266"/>
        <v/>
      </c>
      <c r="CM1093" s="3" t="str">
        <f t="shared" si="266"/>
        <v/>
      </c>
      <c r="CN1093" s="3" t="str">
        <f t="shared" si="266"/>
        <v/>
      </c>
      <c r="CO1093" s="3" t="str">
        <f t="shared" si="266"/>
        <v/>
      </c>
      <c r="CP1093" s="3" t="str">
        <f t="shared" si="266"/>
        <v/>
      </c>
      <c r="CQ1093" s="3" t="str">
        <f t="shared" si="266"/>
        <v/>
      </c>
      <c r="CR1093" s="3" t="str">
        <f t="shared" si="266"/>
        <v/>
      </c>
      <c r="CS1093" s="3" t="str">
        <f t="shared" si="266"/>
        <v/>
      </c>
      <c r="CT1093" s="3" t="str">
        <f t="shared" si="266"/>
        <v/>
      </c>
      <c r="CU1093" s="3" t="str">
        <f t="shared" si="266"/>
        <v/>
      </c>
      <c r="CV1093" s="3" t="str">
        <f t="shared" si="266"/>
        <v>116. AS A PROCESS IMPURITY</v>
      </c>
      <c r="CW1093" s="3" t="str">
        <f t="shared" si="266"/>
        <v/>
      </c>
      <c r="CX1093" s="3" t="str">
        <f t="shared" si="270"/>
        <v/>
      </c>
      <c r="CY1093" s="3" t="str">
        <f t="shared" si="270"/>
        <v/>
      </c>
      <c r="CZ1093" s="3" t="str">
        <f t="shared" si="270"/>
        <v/>
      </c>
      <c r="DA1093" s="3" t="str">
        <f t="shared" si="270"/>
        <v/>
      </c>
      <c r="DB1093" s="3" t="str">
        <f t="shared" si="270"/>
        <v/>
      </c>
      <c r="DC1093" s="3" t="str">
        <f t="shared" si="270"/>
        <v/>
      </c>
      <c r="DD1093" s="3" t="str">
        <f t="shared" si="269"/>
        <v/>
      </c>
      <c r="DE1093" s="3" t="str">
        <f t="shared" si="269"/>
        <v/>
      </c>
      <c r="DF1093" s="3" t="str">
        <f t="shared" si="269"/>
        <v/>
      </c>
      <c r="DG1093" s="3" t="str">
        <f t="shared" si="268"/>
        <v/>
      </c>
      <c r="DH1093" s="3" t="str">
        <f t="shared" si="267"/>
        <v/>
      </c>
      <c r="DI1093" s="3" t="str">
        <f t="shared" si="267"/>
        <v/>
      </c>
      <c r="DJ1093" s="3" t="str">
        <f t="shared" si="267"/>
        <v/>
      </c>
      <c r="DK1093" s="3" t="str">
        <f t="shared" si="267"/>
        <v/>
      </c>
      <c r="DL1093" s="3" t="str">
        <f t="shared" si="267"/>
        <v/>
      </c>
      <c r="DM1093" s="3" t="str">
        <f t="shared" si="267"/>
        <v/>
      </c>
      <c r="DN1093" s="3" t="str">
        <f t="shared" si="263"/>
        <v/>
      </c>
      <c r="DO1093" s="3" t="str">
        <f t="shared" si="263"/>
        <v/>
      </c>
      <c r="DP1093" s="3" t="str">
        <f t="shared" si="263"/>
        <v/>
      </c>
      <c r="DQ1093" s="3" t="str">
        <f t="shared" si="263"/>
        <v/>
      </c>
      <c r="DR1093" s="3" t="str">
        <f t="shared" si="263"/>
        <v/>
      </c>
      <c r="DS1093" s="3" t="str">
        <f t="shared" si="260"/>
        <v/>
      </c>
      <c r="DT1093" s="3" t="str">
        <f t="shared" si="260"/>
        <v/>
      </c>
      <c r="DU1093" s="3" t="str">
        <f t="shared" si="260"/>
        <v/>
      </c>
      <c r="DV1093" s="3" t="str">
        <f t="shared" si="260"/>
        <v/>
      </c>
    </row>
    <row r="1094" spans="1:126" ht="105">
      <c r="A1094" t="s">
        <v>115</v>
      </c>
      <c r="B1094">
        <v>2020</v>
      </c>
      <c r="C1094" t="s">
        <v>114</v>
      </c>
      <c r="D1094">
        <v>106990</v>
      </c>
      <c r="E1094" s="31">
        <v>1320219373279</v>
      </c>
      <c r="F1094" t="s">
        <v>1294</v>
      </c>
      <c r="G1094">
        <v>324110</v>
      </c>
      <c r="H1094" t="s">
        <v>1295</v>
      </c>
      <c r="I1094" t="s">
        <v>1296</v>
      </c>
      <c r="J1094" t="s">
        <v>199</v>
      </c>
      <c r="K1094" t="s">
        <v>148</v>
      </c>
      <c r="L1094">
        <v>78407</v>
      </c>
      <c r="M1094" s="3" t="str">
        <f t="shared" si="271"/>
        <v>89. PRODUCE THE CHEMICAL, 91. ON-SITE USE OF THE CHEMICAL, 94. AS A MANUFACTURED IMPURITY, 95. USED AS A REACTANT, 96. P101  FEEDSTOCKS, 115. REPACKAGING, 116. AS A PROCESS IMPURITY</v>
      </c>
      <c r="N1094" t="s">
        <v>63</v>
      </c>
      <c r="O1094" s="84" t="s">
        <v>1435</v>
      </c>
      <c r="P1094">
        <v>19</v>
      </c>
      <c r="Q1094">
        <v>0</v>
      </c>
      <c r="R1094">
        <v>19</v>
      </c>
      <c r="S1094" s="3" t="s">
        <v>1407</v>
      </c>
      <c r="T1094" s="3" t="s">
        <v>1405</v>
      </c>
      <c r="U1094" s="3" t="s">
        <v>1407</v>
      </c>
      <c r="V1094" s="3" t="s">
        <v>1405</v>
      </c>
      <c r="W1094" s="3" t="s">
        <v>1405</v>
      </c>
      <c r="X1094" s="3" t="s">
        <v>1407</v>
      </c>
      <c r="Y1094" s="3" t="s">
        <v>1407</v>
      </c>
      <c r="Z1094" s="3" t="s">
        <v>1407</v>
      </c>
      <c r="AA1094" s="3" t="s">
        <v>1405</v>
      </c>
      <c r="AB1094" s="3" t="s">
        <v>1405</v>
      </c>
      <c r="AC1094" s="3" t="s">
        <v>1405</v>
      </c>
      <c r="AD1094" s="3" t="s">
        <v>1405</v>
      </c>
      <c r="AE1094" s="3" t="s">
        <v>1405</v>
      </c>
      <c r="AF1094" s="3" t="s">
        <v>1405</v>
      </c>
      <c r="AG1094" s="3" t="s">
        <v>1405</v>
      </c>
      <c r="AH1094" s="3" t="s">
        <v>1405</v>
      </c>
      <c r="AI1094" s="3" t="s">
        <v>1405</v>
      </c>
      <c r="AJ1094" s="3" t="s">
        <v>1405</v>
      </c>
      <c r="AK1094" s="3" t="s">
        <v>1405</v>
      </c>
      <c r="AL1094" s="3" t="s">
        <v>1405</v>
      </c>
      <c r="AM1094" s="3" t="s">
        <v>1405</v>
      </c>
      <c r="AN1094" s="3" t="s">
        <v>1405</v>
      </c>
      <c r="AO1094" s="3" t="s">
        <v>1405</v>
      </c>
      <c r="AP1094" s="3" t="s">
        <v>1405</v>
      </c>
      <c r="AQ1094" s="3" t="s">
        <v>1405</v>
      </c>
      <c r="AR1094" s="3" t="s">
        <v>1405</v>
      </c>
      <c r="AS1094" s="3" t="s">
        <v>1407</v>
      </c>
      <c r="AT1094" s="3" t="s">
        <v>1407</v>
      </c>
      <c r="AU1094" s="3" t="s">
        <v>1405</v>
      </c>
      <c r="AV1094" s="3" t="s">
        <v>1405</v>
      </c>
      <c r="AW1094" s="3" t="s">
        <v>1405</v>
      </c>
      <c r="AX1094" s="3" t="s">
        <v>1405</v>
      </c>
      <c r="AY1094" s="3" t="s">
        <v>1405</v>
      </c>
      <c r="AZ1094" s="3" t="s">
        <v>1405</v>
      </c>
      <c r="BA1094" s="3" t="s">
        <v>1405</v>
      </c>
      <c r="BB1094" s="3" t="s">
        <v>1405</v>
      </c>
      <c r="BC1094" s="3" t="s">
        <v>1405</v>
      </c>
      <c r="BD1094" s="3" t="s">
        <v>1405</v>
      </c>
      <c r="BE1094" s="3" t="s">
        <v>1405</v>
      </c>
      <c r="BF1094" s="3" t="s">
        <v>1405</v>
      </c>
      <c r="BG1094" s="3" t="s">
        <v>1405</v>
      </c>
      <c r="BH1094" s="3" t="s">
        <v>1405</v>
      </c>
      <c r="BI1094" s="3" t="s">
        <v>1405</v>
      </c>
      <c r="BJ1094" s="3" t="s">
        <v>1405</v>
      </c>
      <c r="BK1094" s="3" t="s">
        <v>1405</v>
      </c>
      <c r="BL1094" s="3" t="s">
        <v>1405</v>
      </c>
      <c r="BM1094" s="3" t="s">
        <v>1405</v>
      </c>
      <c r="BN1094" s="3" t="s">
        <v>1405</v>
      </c>
      <c r="BO1094" s="3" t="s">
        <v>1405</v>
      </c>
      <c r="BP1094" s="3" t="s">
        <v>1405</v>
      </c>
      <c r="BQ1094" s="3" t="s">
        <v>1405</v>
      </c>
      <c r="BR1094" s="3" t="s">
        <v>1405</v>
      </c>
      <c r="BS1094" s="3" t="s">
        <v>1405</v>
      </c>
      <c r="BT1094" s="3" t="s">
        <v>1405</v>
      </c>
      <c r="BU1094" s="3" t="str">
        <f t="shared" si="265"/>
        <v>89. PRODUCE THE CHEMICAL</v>
      </c>
      <c r="BV1094" s="3" t="str">
        <f t="shared" si="265"/>
        <v/>
      </c>
      <c r="BW1094" s="3" t="str">
        <f t="shared" si="265"/>
        <v>91. ON-SITE USE OF THE CHEMICAL</v>
      </c>
      <c r="BX1094" s="3" t="str">
        <f t="shared" si="265"/>
        <v/>
      </c>
      <c r="BY1094" s="3" t="str">
        <f t="shared" si="265"/>
        <v/>
      </c>
      <c r="BZ1094" s="3" t="str">
        <f t="shared" si="265"/>
        <v>94. AS A MANUFACTURED IMPURITY</v>
      </c>
      <c r="CA1094" s="3" t="str">
        <f t="shared" si="264"/>
        <v>95. USED AS A REACTANT</v>
      </c>
      <c r="CB1094" s="3" t="str">
        <f t="shared" si="264"/>
        <v>96. P101  FEEDSTOCKS</v>
      </c>
      <c r="CC1094" s="3" t="str">
        <f t="shared" si="264"/>
        <v/>
      </c>
      <c r="CD1094" s="3" t="str">
        <f t="shared" si="264"/>
        <v/>
      </c>
      <c r="CE1094" s="3" t="str">
        <f t="shared" si="264"/>
        <v/>
      </c>
      <c r="CF1094" s="3" t="str">
        <f t="shared" si="264"/>
        <v/>
      </c>
      <c r="CG1094" s="3" t="str">
        <f t="shared" si="264"/>
        <v/>
      </c>
      <c r="CH1094" s="3" t="str">
        <f t="shared" si="266"/>
        <v/>
      </c>
      <c r="CI1094" s="3" t="str">
        <f t="shared" si="266"/>
        <v/>
      </c>
      <c r="CJ1094" s="3" t="str">
        <f t="shared" si="266"/>
        <v/>
      </c>
      <c r="CK1094" s="3" t="str">
        <f t="shared" ref="CK1094:CW1113" si="272">IF(AI1094="Yes", CK$1,"")</f>
        <v/>
      </c>
      <c r="CL1094" s="3" t="str">
        <f t="shared" si="272"/>
        <v/>
      </c>
      <c r="CM1094" s="3" t="str">
        <f t="shared" si="272"/>
        <v/>
      </c>
      <c r="CN1094" s="3" t="str">
        <f t="shared" si="272"/>
        <v/>
      </c>
      <c r="CO1094" s="3" t="str">
        <f t="shared" si="272"/>
        <v/>
      </c>
      <c r="CP1094" s="3" t="str">
        <f t="shared" si="272"/>
        <v/>
      </c>
      <c r="CQ1094" s="3" t="str">
        <f t="shared" si="272"/>
        <v/>
      </c>
      <c r="CR1094" s="3" t="str">
        <f t="shared" si="272"/>
        <v/>
      </c>
      <c r="CS1094" s="3" t="str">
        <f t="shared" si="272"/>
        <v/>
      </c>
      <c r="CT1094" s="3" t="str">
        <f t="shared" si="272"/>
        <v/>
      </c>
      <c r="CU1094" s="3" t="str">
        <f t="shared" si="272"/>
        <v>115. REPACKAGING</v>
      </c>
      <c r="CV1094" s="3" t="str">
        <f t="shared" si="272"/>
        <v>116. AS A PROCESS IMPURITY</v>
      </c>
      <c r="CW1094" s="3" t="str">
        <f t="shared" si="272"/>
        <v/>
      </c>
      <c r="CX1094" s="3" t="str">
        <f t="shared" si="270"/>
        <v/>
      </c>
      <c r="CY1094" s="3" t="str">
        <f t="shared" si="270"/>
        <v/>
      </c>
      <c r="CZ1094" s="3" t="str">
        <f t="shared" si="270"/>
        <v/>
      </c>
      <c r="DA1094" s="3" t="str">
        <f t="shared" si="270"/>
        <v/>
      </c>
      <c r="DB1094" s="3" t="str">
        <f t="shared" si="270"/>
        <v/>
      </c>
      <c r="DC1094" s="3" t="str">
        <f t="shared" si="270"/>
        <v/>
      </c>
      <c r="DD1094" s="3" t="str">
        <f t="shared" si="269"/>
        <v/>
      </c>
      <c r="DE1094" s="3" t="str">
        <f t="shared" si="269"/>
        <v/>
      </c>
      <c r="DF1094" s="3" t="str">
        <f t="shared" si="269"/>
        <v/>
      </c>
      <c r="DG1094" s="3" t="str">
        <f t="shared" si="268"/>
        <v/>
      </c>
      <c r="DH1094" s="3" t="str">
        <f t="shared" si="267"/>
        <v/>
      </c>
      <c r="DI1094" s="3" t="str">
        <f t="shared" si="267"/>
        <v/>
      </c>
      <c r="DJ1094" s="3" t="str">
        <f t="shared" si="267"/>
        <v/>
      </c>
      <c r="DK1094" s="3" t="str">
        <f t="shared" si="267"/>
        <v/>
      </c>
      <c r="DL1094" s="3" t="str">
        <f t="shared" si="267"/>
        <v/>
      </c>
      <c r="DM1094" s="3" t="str">
        <f t="shared" si="267"/>
        <v/>
      </c>
      <c r="DN1094" s="3" t="str">
        <f t="shared" si="263"/>
        <v/>
      </c>
      <c r="DO1094" s="3" t="str">
        <f t="shared" si="263"/>
        <v/>
      </c>
      <c r="DP1094" s="3" t="str">
        <f t="shared" si="263"/>
        <v/>
      </c>
      <c r="DQ1094" s="3" t="str">
        <f t="shared" si="263"/>
        <v/>
      </c>
      <c r="DR1094" s="3" t="str">
        <f t="shared" si="263"/>
        <v/>
      </c>
      <c r="DS1094" s="3" t="str">
        <f t="shared" si="260"/>
        <v/>
      </c>
      <c r="DT1094" s="3" t="str">
        <f t="shared" si="260"/>
        <v/>
      </c>
      <c r="DU1094" s="3" t="str">
        <f t="shared" si="260"/>
        <v/>
      </c>
      <c r="DV1094" s="3" t="str">
        <f t="shared" si="260"/>
        <v/>
      </c>
    </row>
    <row r="1095" spans="1:126" ht="105">
      <c r="A1095" t="s">
        <v>115</v>
      </c>
      <c r="B1095">
        <v>2021</v>
      </c>
      <c r="C1095" t="s">
        <v>114</v>
      </c>
      <c r="D1095">
        <v>106990</v>
      </c>
      <c r="E1095" s="31">
        <v>1321220379592</v>
      </c>
      <c r="F1095" t="s">
        <v>1294</v>
      </c>
      <c r="G1095">
        <v>324110</v>
      </c>
      <c r="H1095" t="s">
        <v>1295</v>
      </c>
      <c r="I1095" t="s">
        <v>1296</v>
      </c>
      <c r="J1095" t="s">
        <v>199</v>
      </c>
      <c r="K1095" t="s">
        <v>148</v>
      </c>
      <c r="L1095">
        <v>78407</v>
      </c>
      <c r="M1095" s="3" t="str">
        <f t="shared" si="271"/>
        <v>89. PRODUCE THE CHEMICAL, 94. AS A MANUFACTURED IMPURITY, 116. AS A PROCESS IMPURITY</v>
      </c>
      <c r="N1095" t="s">
        <v>63</v>
      </c>
      <c r="O1095" s="84" t="s">
        <v>1435</v>
      </c>
      <c r="P1095">
        <v>19.010000000000002</v>
      </c>
      <c r="Q1095">
        <v>0</v>
      </c>
      <c r="R1095">
        <v>19.010000000000002</v>
      </c>
      <c r="S1095" s="3" t="s">
        <v>1407</v>
      </c>
      <c r="T1095" s="3" t="s">
        <v>1405</v>
      </c>
      <c r="U1095" s="3" t="s">
        <v>1405</v>
      </c>
      <c r="V1095" s="3" t="s">
        <v>1405</v>
      </c>
      <c r="W1095" s="3" t="s">
        <v>1405</v>
      </c>
      <c r="X1095" s="3" t="s">
        <v>1407</v>
      </c>
      <c r="Y1095" s="3" t="s">
        <v>1405</v>
      </c>
      <c r="Z1095" s="3" t="s">
        <v>1405</v>
      </c>
      <c r="AA1095" s="3" t="s">
        <v>1405</v>
      </c>
      <c r="AB1095" s="3" t="s">
        <v>1405</v>
      </c>
      <c r="AC1095" s="3" t="s">
        <v>1405</v>
      </c>
      <c r="AD1095" s="3" t="s">
        <v>1405</v>
      </c>
      <c r="AE1095" s="3" t="s">
        <v>1405</v>
      </c>
      <c r="AF1095" s="3" t="s">
        <v>1405</v>
      </c>
      <c r="AG1095" s="3" t="s">
        <v>1405</v>
      </c>
      <c r="AH1095" s="3" t="s">
        <v>1405</v>
      </c>
      <c r="AI1095" s="3" t="s">
        <v>1405</v>
      </c>
      <c r="AJ1095" s="3" t="s">
        <v>1405</v>
      </c>
      <c r="AK1095" s="3" t="s">
        <v>1405</v>
      </c>
      <c r="AL1095" s="3" t="s">
        <v>1405</v>
      </c>
      <c r="AM1095" s="3" t="s">
        <v>1405</v>
      </c>
      <c r="AN1095" s="3" t="s">
        <v>1405</v>
      </c>
      <c r="AO1095" s="3" t="s">
        <v>1405</v>
      </c>
      <c r="AP1095" s="3" t="s">
        <v>1405</v>
      </c>
      <c r="AQ1095" s="3" t="s">
        <v>1405</v>
      </c>
      <c r="AR1095" s="3" t="s">
        <v>1405</v>
      </c>
      <c r="AS1095" s="3" t="s">
        <v>1405</v>
      </c>
      <c r="AT1095" s="3" t="s">
        <v>1407</v>
      </c>
      <c r="AU1095" s="3" t="s">
        <v>1405</v>
      </c>
      <c r="AV1095" s="3" t="s">
        <v>1405</v>
      </c>
      <c r="AW1095" s="3" t="s">
        <v>1405</v>
      </c>
      <c r="AX1095" s="3" t="s">
        <v>1405</v>
      </c>
      <c r="AY1095" s="3" t="s">
        <v>1405</v>
      </c>
      <c r="AZ1095" s="3" t="s">
        <v>1405</v>
      </c>
      <c r="BA1095" s="3" t="s">
        <v>1405</v>
      </c>
      <c r="BB1095" s="3" t="s">
        <v>1405</v>
      </c>
      <c r="BC1095" s="3" t="s">
        <v>1405</v>
      </c>
      <c r="BD1095" s="3" t="s">
        <v>1405</v>
      </c>
      <c r="BE1095" s="3" t="s">
        <v>1405</v>
      </c>
      <c r="BF1095" s="3" t="s">
        <v>1405</v>
      </c>
      <c r="BG1095" s="3" t="s">
        <v>1405</v>
      </c>
      <c r="BH1095" s="3" t="s">
        <v>1405</v>
      </c>
      <c r="BI1095" s="3" t="s">
        <v>1405</v>
      </c>
      <c r="BJ1095" s="3" t="s">
        <v>1405</v>
      </c>
      <c r="BK1095" s="3" t="s">
        <v>1405</v>
      </c>
      <c r="BL1095" s="3" t="s">
        <v>1405</v>
      </c>
      <c r="BM1095" s="3" t="s">
        <v>1405</v>
      </c>
      <c r="BN1095" s="3" t="s">
        <v>1405</v>
      </c>
      <c r="BO1095" s="3" t="s">
        <v>1405</v>
      </c>
      <c r="BP1095" s="3" t="s">
        <v>1405</v>
      </c>
      <c r="BQ1095" s="3" t="s">
        <v>1405</v>
      </c>
      <c r="BR1095" s="3" t="s">
        <v>1405</v>
      </c>
      <c r="BS1095" s="3" t="s">
        <v>1405</v>
      </c>
      <c r="BT1095" s="3" t="s">
        <v>1405</v>
      </c>
      <c r="BU1095" s="3" t="str">
        <f t="shared" si="265"/>
        <v>89. PRODUCE THE CHEMICAL</v>
      </c>
      <c r="BV1095" s="3" t="str">
        <f t="shared" si="265"/>
        <v/>
      </c>
      <c r="BW1095" s="3" t="str">
        <f t="shared" si="265"/>
        <v/>
      </c>
      <c r="BX1095" s="3" t="str">
        <f t="shared" si="265"/>
        <v/>
      </c>
      <c r="BY1095" s="3" t="str">
        <f t="shared" si="265"/>
        <v/>
      </c>
      <c r="BZ1095" s="3" t="str">
        <f t="shared" si="265"/>
        <v>94. AS A MANUFACTURED IMPURITY</v>
      </c>
      <c r="CA1095" s="3" t="str">
        <f t="shared" si="264"/>
        <v/>
      </c>
      <c r="CB1095" s="3" t="str">
        <f t="shared" si="264"/>
        <v/>
      </c>
      <c r="CC1095" s="3" t="str">
        <f t="shared" si="264"/>
        <v/>
      </c>
      <c r="CD1095" s="3" t="str">
        <f t="shared" si="264"/>
        <v/>
      </c>
      <c r="CE1095" s="3" t="str">
        <f t="shared" si="264"/>
        <v/>
      </c>
      <c r="CF1095" s="3" t="str">
        <f t="shared" si="264"/>
        <v/>
      </c>
      <c r="CG1095" s="3" t="str">
        <f t="shared" si="264"/>
        <v/>
      </c>
      <c r="CH1095" s="3" t="str">
        <f t="shared" si="264"/>
        <v/>
      </c>
      <c r="CI1095" s="3" t="str">
        <f t="shared" si="264"/>
        <v/>
      </c>
      <c r="CJ1095" s="3" t="str">
        <f t="shared" si="264"/>
        <v/>
      </c>
      <c r="CK1095" s="3" t="str">
        <f t="shared" si="272"/>
        <v/>
      </c>
      <c r="CL1095" s="3" t="str">
        <f t="shared" si="272"/>
        <v/>
      </c>
      <c r="CM1095" s="3" t="str">
        <f t="shared" si="272"/>
        <v/>
      </c>
      <c r="CN1095" s="3" t="str">
        <f t="shared" si="272"/>
        <v/>
      </c>
      <c r="CO1095" s="3" t="str">
        <f t="shared" si="272"/>
        <v/>
      </c>
      <c r="CP1095" s="3" t="str">
        <f t="shared" si="272"/>
        <v/>
      </c>
      <c r="CQ1095" s="3" t="str">
        <f t="shared" si="272"/>
        <v/>
      </c>
      <c r="CR1095" s="3" t="str">
        <f t="shared" si="272"/>
        <v/>
      </c>
      <c r="CS1095" s="3" t="str">
        <f t="shared" si="272"/>
        <v/>
      </c>
      <c r="CT1095" s="3" t="str">
        <f t="shared" si="272"/>
        <v/>
      </c>
      <c r="CU1095" s="3" t="str">
        <f t="shared" si="272"/>
        <v/>
      </c>
      <c r="CV1095" s="3" t="str">
        <f t="shared" si="272"/>
        <v>116. AS A PROCESS IMPURITY</v>
      </c>
      <c r="CW1095" s="3" t="str">
        <f t="shared" si="272"/>
        <v/>
      </c>
      <c r="CX1095" s="3" t="str">
        <f t="shared" si="270"/>
        <v/>
      </c>
      <c r="CY1095" s="3" t="str">
        <f t="shared" si="270"/>
        <v/>
      </c>
      <c r="CZ1095" s="3" t="str">
        <f t="shared" si="270"/>
        <v/>
      </c>
      <c r="DA1095" s="3" t="str">
        <f t="shared" si="270"/>
        <v/>
      </c>
      <c r="DB1095" s="3" t="str">
        <f t="shared" si="270"/>
        <v/>
      </c>
      <c r="DC1095" s="3" t="str">
        <f t="shared" si="270"/>
        <v/>
      </c>
      <c r="DD1095" s="3" t="str">
        <f t="shared" si="269"/>
        <v/>
      </c>
      <c r="DE1095" s="3" t="str">
        <f t="shared" si="269"/>
        <v/>
      </c>
      <c r="DF1095" s="3" t="str">
        <f t="shared" si="269"/>
        <v/>
      </c>
      <c r="DG1095" s="3" t="str">
        <f t="shared" si="268"/>
        <v/>
      </c>
      <c r="DH1095" s="3" t="str">
        <f t="shared" si="267"/>
        <v/>
      </c>
      <c r="DI1095" s="3" t="str">
        <f t="shared" si="267"/>
        <v/>
      </c>
      <c r="DJ1095" s="3" t="str">
        <f t="shared" si="267"/>
        <v/>
      </c>
      <c r="DK1095" s="3" t="str">
        <f t="shared" si="267"/>
        <v/>
      </c>
      <c r="DL1095" s="3" t="str">
        <f t="shared" si="267"/>
        <v/>
      </c>
      <c r="DM1095" s="3" t="str">
        <f t="shared" si="267"/>
        <v/>
      </c>
      <c r="DN1095" s="3" t="str">
        <f t="shared" si="263"/>
        <v/>
      </c>
      <c r="DO1095" s="3" t="str">
        <f t="shared" si="263"/>
        <v/>
      </c>
      <c r="DP1095" s="3" t="str">
        <f t="shared" si="263"/>
        <v/>
      </c>
      <c r="DQ1095" s="3" t="str">
        <f t="shared" si="263"/>
        <v/>
      </c>
      <c r="DR1095" s="3" t="str">
        <f t="shared" si="263"/>
        <v/>
      </c>
      <c r="DS1095" s="3" t="str">
        <f t="shared" si="260"/>
        <v/>
      </c>
      <c r="DT1095" s="3" t="str">
        <f t="shared" si="260"/>
        <v/>
      </c>
      <c r="DU1095" s="3" t="str">
        <f t="shared" si="260"/>
        <v/>
      </c>
      <c r="DV1095" s="3" t="str">
        <f t="shared" si="260"/>
        <v/>
      </c>
    </row>
    <row r="1096" spans="1:126" ht="45">
      <c r="A1096" t="s">
        <v>115</v>
      </c>
      <c r="B1096">
        <v>2016</v>
      </c>
      <c r="C1096" t="s">
        <v>114</v>
      </c>
      <c r="D1096">
        <v>106990</v>
      </c>
      <c r="E1096" s="31">
        <v>1316215280633</v>
      </c>
      <c r="F1096" t="s">
        <v>354</v>
      </c>
      <c r="G1096">
        <v>324110</v>
      </c>
      <c r="H1096" t="s">
        <v>356</v>
      </c>
      <c r="I1096" t="s">
        <v>357</v>
      </c>
      <c r="J1096" t="s">
        <v>358</v>
      </c>
      <c r="K1096" t="s">
        <v>148</v>
      </c>
      <c r="L1096">
        <v>77590</v>
      </c>
      <c r="M1096" s="3" t="str">
        <f t="shared" si="271"/>
        <v>89. PRODUCE THE CHEMICAL, 92. SALE OR DISTRIBUTION OF THE CHEMICAL, 94. AS A MANUFACTURED IMPURITY</v>
      </c>
      <c r="N1096" s="3" t="s">
        <v>53</v>
      </c>
      <c r="O1096" s="3" t="s">
        <v>1418</v>
      </c>
      <c r="P1096">
        <v>250</v>
      </c>
      <c r="Q1096">
        <v>250</v>
      </c>
      <c r="R1096">
        <v>500</v>
      </c>
      <c r="S1096" s="3" t="s">
        <v>1407</v>
      </c>
      <c r="T1096" s="3" t="s">
        <v>1405</v>
      </c>
      <c r="U1096" s="3" t="s">
        <v>1405</v>
      </c>
      <c r="V1096" s="3" t="s">
        <v>1407</v>
      </c>
      <c r="W1096" s="3" t="s">
        <v>1405</v>
      </c>
      <c r="X1096" s="3" t="s">
        <v>1407</v>
      </c>
      <c r="Y1096" s="3" t="s">
        <v>1405</v>
      </c>
      <c r="AE1096" s="3" t="s">
        <v>1405</v>
      </c>
      <c r="AR1096" s="3" t="s">
        <v>1405</v>
      </c>
      <c r="AS1096" s="3" t="s">
        <v>1405</v>
      </c>
      <c r="AT1096" s="3" t="s">
        <v>1405</v>
      </c>
      <c r="AV1096" s="3" t="s">
        <v>1405</v>
      </c>
      <c r="BD1096" s="3" t="s">
        <v>1405</v>
      </c>
      <c r="BK1096" s="3" t="s">
        <v>1405</v>
      </c>
      <c r="BU1096" s="3" t="str">
        <f t="shared" si="265"/>
        <v>89. PRODUCE THE CHEMICAL</v>
      </c>
      <c r="BV1096" s="3" t="str">
        <f t="shared" si="265"/>
        <v/>
      </c>
      <c r="BW1096" s="3" t="str">
        <f t="shared" si="265"/>
        <v/>
      </c>
      <c r="BX1096" s="3" t="str">
        <f t="shared" si="265"/>
        <v>92. SALE OR DISTRIBUTION OF THE CHEMICAL</v>
      </c>
      <c r="BY1096" s="3" t="str">
        <f t="shared" si="265"/>
        <v/>
      </c>
      <c r="BZ1096" s="3" t="str">
        <f t="shared" si="265"/>
        <v>94. AS A MANUFACTURED IMPURITY</v>
      </c>
      <c r="CA1096" s="3" t="str">
        <f t="shared" si="264"/>
        <v/>
      </c>
      <c r="CB1096" s="3" t="str">
        <f t="shared" si="264"/>
        <v/>
      </c>
      <c r="CC1096" s="3" t="str">
        <f t="shared" si="264"/>
        <v/>
      </c>
      <c r="CD1096" s="3" t="str">
        <f t="shared" si="264"/>
        <v/>
      </c>
      <c r="CE1096" s="3" t="str">
        <f t="shared" si="264"/>
        <v/>
      </c>
      <c r="CF1096" s="3" t="str">
        <f t="shared" si="264"/>
        <v/>
      </c>
      <c r="CG1096" s="3" t="str">
        <f t="shared" si="264"/>
        <v/>
      </c>
      <c r="CH1096" s="3" t="str">
        <f t="shared" si="264"/>
        <v/>
      </c>
      <c r="CI1096" s="3" t="str">
        <f t="shared" si="264"/>
        <v/>
      </c>
      <c r="CJ1096" s="3" t="str">
        <f t="shared" si="264"/>
        <v/>
      </c>
      <c r="CK1096" s="3" t="str">
        <f t="shared" si="272"/>
        <v/>
      </c>
      <c r="CL1096" s="3" t="str">
        <f t="shared" si="272"/>
        <v/>
      </c>
      <c r="CM1096" s="3" t="str">
        <f t="shared" si="272"/>
        <v/>
      </c>
      <c r="CN1096" s="3" t="str">
        <f t="shared" si="272"/>
        <v/>
      </c>
      <c r="CO1096" s="3" t="str">
        <f t="shared" si="272"/>
        <v/>
      </c>
      <c r="CP1096" s="3" t="str">
        <f t="shared" si="272"/>
        <v/>
      </c>
      <c r="CQ1096" s="3" t="str">
        <f t="shared" si="272"/>
        <v/>
      </c>
      <c r="CR1096" s="3" t="str">
        <f t="shared" si="272"/>
        <v/>
      </c>
      <c r="CS1096" s="3" t="str">
        <f t="shared" si="272"/>
        <v/>
      </c>
      <c r="CT1096" s="3" t="str">
        <f t="shared" si="272"/>
        <v/>
      </c>
      <c r="CU1096" s="3" t="str">
        <f t="shared" si="272"/>
        <v/>
      </c>
      <c r="CV1096" s="3" t="str">
        <f t="shared" si="272"/>
        <v/>
      </c>
      <c r="CW1096" s="3" t="str">
        <f t="shared" si="272"/>
        <v/>
      </c>
      <c r="CX1096" s="3" t="str">
        <f t="shared" si="270"/>
        <v/>
      </c>
      <c r="CY1096" s="3" t="str">
        <f t="shared" si="270"/>
        <v/>
      </c>
      <c r="CZ1096" s="3" t="str">
        <f t="shared" si="270"/>
        <v/>
      </c>
      <c r="DA1096" s="3" t="str">
        <f t="shared" si="270"/>
        <v/>
      </c>
      <c r="DB1096" s="3" t="str">
        <f t="shared" si="270"/>
        <v/>
      </c>
      <c r="DC1096" s="3" t="str">
        <f t="shared" si="270"/>
        <v/>
      </c>
      <c r="DD1096" s="3" t="str">
        <f t="shared" si="269"/>
        <v/>
      </c>
      <c r="DE1096" s="3" t="str">
        <f t="shared" si="269"/>
        <v/>
      </c>
      <c r="DF1096" s="3" t="str">
        <f t="shared" si="269"/>
        <v/>
      </c>
      <c r="DG1096" s="3" t="str">
        <f t="shared" si="268"/>
        <v/>
      </c>
      <c r="DH1096" s="3" t="str">
        <f t="shared" si="267"/>
        <v/>
      </c>
      <c r="DI1096" s="3" t="str">
        <f t="shared" si="267"/>
        <v/>
      </c>
      <c r="DJ1096" s="3" t="str">
        <f t="shared" si="267"/>
        <v/>
      </c>
      <c r="DK1096" s="3" t="str">
        <f t="shared" si="267"/>
        <v/>
      </c>
      <c r="DL1096" s="3" t="str">
        <f t="shared" si="267"/>
        <v/>
      </c>
      <c r="DM1096" s="3" t="str">
        <f t="shared" si="267"/>
        <v/>
      </c>
      <c r="DN1096" s="3" t="str">
        <f t="shared" si="263"/>
        <v/>
      </c>
      <c r="DO1096" s="3" t="str">
        <f t="shared" si="263"/>
        <v/>
      </c>
      <c r="DP1096" s="3" t="str">
        <f t="shared" si="263"/>
        <v/>
      </c>
      <c r="DQ1096" s="3" t="str">
        <f t="shared" si="263"/>
        <v/>
      </c>
      <c r="DR1096" s="3" t="str">
        <f t="shared" si="263"/>
        <v/>
      </c>
      <c r="DS1096" s="3" t="str">
        <f t="shared" si="260"/>
        <v/>
      </c>
      <c r="DT1096" s="3" t="str">
        <f t="shared" si="260"/>
        <v/>
      </c>
      <c r="DU1096" s="3" t="str">
        <f t="shared" si="260"/>
        <v/>
      </c>
      <c r="DV1096" s="3" t="str">
        <f t="shared" si="260"/>
        <v/>
      </c>
    </row>
    <row r="1097" spans="1:126" ht="45">
      <c r="A1097" t="s">
        <v>115</v>
      </c>
      <c r="B1097">
        <v>2017</v>
      </c>
      <c r="C1097" t="s">
        <v>114</v>
      </c>
      <c r="D1097">
        <v>106990</v>
      </c>
      <c r="E1097" s="31">
        <v>1317216394712</v>
      </c>
      <c r="F1097" t="s">
        <v>354</v>
      </c>
      <c r="G1097">
        <v>324110</v>
      </c>
      <c r="H1097" t="s">
        <v>356</v>
      </c>
      <c r="I1097" t="s">
        <v>357</v>
      </c>
      <c r="J1097" t="s">
        <v>358</v>
      </c>
      <c r="K1097" t="s">
        <v>148</v>
      </c>
      <c r="L1097">
        <v>77590</v>
      </c>
      <c r="M1097" s="3" t="str">
        <f t="shared" si="271"/>
        <v>89. PRODUCE THE CHEMICAL, 92. SALE OR DISTRIBUTION OF THE CHEMICAL, 94. AS A MANUFACTURED IMPURITY</v>
      </c>
      <c r="N1097" s="3" t="s">
        <v>53</v>
      </c>
      <c r="O1097" s="3" t="s">
        <v>1418</v>
      </c>
      <c r="P1097">
        <v>250</v>
      </c>
      <c r="Q1097">
        <v>250</v>
      </c>
      <c r="R1097">
        <v>500</v>
      </c>
      <c r="S1097" s="3" t="s">
        <v>1407</v>
      </c>
      <c r="T1097" s="3" t="s">
        <v>1405</v>
      </c>
      <c r="U1097" s="3" t="s">
        <v>1405</v>
      </c>
      <c r="V1097" s="3" t="s">
        <v>1407</v>
      </c>
      <c r="W1097" s="3" t="s">
        <v>1405</v>
      </c>
      <c r="X1097" s="3" t="s">
        <v>1407</v>
      </c>
      <c r="Y1097" s="3" t="s">
        <v>1405</v>
      </c>
      <c r="AE1097" s="3" t="s">
        <v>1405</v>
      </c>
      <c r="AR1097" s="3" t="s">
        <v>1405</v>
      </c>
      <c r="AS1097" s="3" t="s">
        <v>1405</v>
      </c>
      <c r="AT1097" s="3" t="s">
        <v>1405</v>
      </c>
      <c r="AV1097" s="3" t="s">
        <v>1405</v>
      </c>
      <c r="BD1097" s="3" t="s">
        <v>1405</v>
      </c>
      <c r="BK1097" s="3" t="s">
        <v>1405</v>
      </c>
      <c r="BU1097" s="3" t="str">
        <f t="shared" si="265"/>
        <v>89. PRODUCE THE CHEMICAL</v>
      </c>
      <c r="BV1097" s="3" t="str">
        <f t="shared" si="265"/>
        <v/>
      </c>
      <c r="BW1097" s="3" t="str">
        <f t="shared" si="265"/>
        <v/>
      </c>
      <c r="BX1097" s="3" t="str">
        <f t="shared" si="265"/>
        <v>92. SALE OR DISTRIBUTION OF THE CHEMICAL</v>
      </c>
      <c r="BY1097" s="3" t="str">
        <f t="shared" si="265"/>
        <v/>
      </c>
      <c r="BZ1097" s="3" t="str">
        <f t="shared" si="265"/>
        <v>94. AS A MANUFACTURED IMPURITY</v>
      </c>
      <c r="CA1097" s="3" t="str">
        <f t="shared" si="264"/>
        <v/>
      </c>
      <c r="CB1097" s="3" t="str">
        <f t="shared" si="264"/>
        <v/>
      </c>
      <c r="CC1097" s="3" t="str">
        <f t="shared" si="264"/>
        <v/>
      </c>
      <c r="CD1097" s="3" t="str">
        <f t="shared" si="264"/>
        <v/>
      </c>
      <c r="CE1097" s="3" t="str">
        <f t="shared" si="264"/>
        <v/>
      </c>
      <c r="CF1097" s="3" t="str">
        <f t="shared" si="264"/>
        <v/>
      </c>
      <c r="CG1097" s="3" t="str">
        <f t="shared" si="264"/>
        <v/>
      </c>
      <c r="CH1097" s="3" t="str">
        <f t="shared" si="264"/>
        <v/>
      </c>
      <c r="CI1097" s="3" t="str">
        <f t="shared" si="264"/>
        <v/>
      </c>
      <c r="CJ1097" s="3" t="str">
        <f t="shared" si="264"/>
        <v/>
      </c>
      <c r="CK1097" s="3" t="str">
        <f t="shared" si="272"/>
        <v/>
      </c>
      <c r="CL1097" s="3" t="str">
        <f t="shared" si="272"/>
        <v/>
      </c>
      <c r="CM1097" s="3" t="str">
        <f t="shared" si="272"/>
        <v/>
      </c>
      <c r="CN1097" s="3" t="str">
        <f t="shared" si="272"/>
        <v/>
      </c>
      <c r="CO1097" s="3" t="str">
        <f t="shared" si="272"/>
        <v/>
      </c>
      <c r="CP1097" s="3" t="str">
        <f t="shared" si="272"/>
        <v/>
      </c>
      <c r="CQ1097" s="3" t="str">
        <f t="shared" si="272"/>
        <v/>
      </c>
      <c r="CR1097" s="3" t="str">
        <f t="shared" si="272"/>
        <v/>
      </c>
      <c r="CS1097" s="3" t="str">
        <f t="shared" si="272"/>
        <v/>
      </c>
      <c r="CT1097" s="3" t="str">
        <f t="shared" si="272"/>
        <v/>
      </c>
      <c r="CU1097" s="3" t="str">
        <f t="shared" si="272"/>
        <v/>
      </c>
      <c r="CV1097" s="3" t="str">
        <f t="shared" si="272"/>
        <v/>
      </c>
      <c r="CW1097" s="3" t="str">
        <f t="shared" si="272"/>
        <v/>
      </c>
      <c r="CX1097" s="3" t="str">
        <f t="shared" si="270"/>
        <v/>
      </c>
      <c r="CY1097" s="3" t="str">
        <f t="shared" si="270"/>
        <v/>
      </c>
      <c r="CZ1097" s="3" t="str">
        <f t="shared" si="270"/>
        <v/>
      </c>
      <c r="DA1097" s="3" t="str">
        <f t="shared" si="270"/>
        <v/>
      </c>
      <c r="DB1097" s="3" t="str">
        <f t="shared" si="270"/>
        <v/>
      </c>
      <c r="DC1097" s="3" t="str">
        <f t="shared" si="270"/>
        <v/>
      </c>
      <c r="DD1097" s="3" t="str">
        <f t="shared" si="269"/>
        <v/>
      </c>
      <c r="DE1097" s="3" t="str">
        <f t="shared" si="269"/>
        <v/>
      </c>
      <c r="DF1097" s="3" t="str">
        <f t="shared" si="269"/>
        <v/>
      </c>
      <c r="DG1097" s="3" t="str">
        <f t="shared" si="268"/>
        <v/>
      </c>
      <c r="DH1097" s="3" t="str">
        <f t="shared" si="267"/>
        <v/>
      </c>
      <c r="DI1097" s="3" t="str">
        <f t="shared" si="267"/>
        <v/>
      </c>
      <c r="DJ1097" s="3" t="str">
        <f t="shared" si="267"/>
        <v/>
      </c>
      <c r="DK1097" s="3" t="str">
        <f t="shared" si="267"/>
        <v/>
      </c>
      <c r="DL1097" s="3" t="str">
        <f t="shared" si="267"/>
        <v/>
      </c>
      <c r="DM1097" s="3" t="str">
        <f t="shared" si="267"/>
        <v/>
      </c>
      <c r="DN1097" s="3" t="str">
        <f t="shared" si="263"/>
        <v/>
      </c>
      <c r="DO1097" s="3" t="str">
        <f t="shared" si="263"/>
        <v/>
      </c>
      <c r="DP1097" s="3" t="str">
        <f t="shared" si="263"/>
        <v/>
      </c>
      <c r="DQ1097" s="3" t="str">
        <f t="shared" si="263"/>
        <v/>
      </c>
      <c r="DR1097" s="3" t="str">
        <f t="shared" si="263"/>
        <v/>
      </c>
      <c r="DS1097" s="3" t="str">
        <f t="shared" si="260"/>
        <v/>
      </c>
      <c r="DT1097" s="3" t="str">
        <f t="shared" si="260"/>
        <v/>
      </c>
      <c r="DU1097" s="3" t="str">
        <f t="shared" si="260"/>
        <v/>
      </c>
      <c r="DV1097" s="3" t="str">
        <f t="shared" si="260"/>
        <v/>
      </c>
    </row>
    <row r="1098" spans="1:126" ht="105">
      <c r="A1098" t="s">
        <v>115</v>
      </c>
      <c r="B1098">
        <v>2018</v>
      </c>
      <c r="C1098" t="s">
        <v>114</v>
      </c>
      <c r="D1098">
        <v>106990</v>
      </c>
      <c r="E1098" s="31">
        <v>1318217036298</v>
      </c>
      <c r="F1098" t="s">
        <v>354</v>
      </c>
      <c r="G1098">
        <v>324110</v>
      </c>
      <c r="H1098" t="s">
        <v>356</v>
      </c>
      <c r="I1098" t="s">
        <v>357</v>
      </c>
      <c r="J1098" t="s">
        <v>358</v>
      </c>
      <c r="K1098" t="s">
        <v>148</v>
      </c>
      <c r="L1098">
        <v>77590</v>
      </c>
      <c r="M1098" s="3" t="str">
        <f t="shared" si="271"/>
        <v>89. PRODUCE THE CHEMICAL, 92. SALE OR DISTRIBUTION OF THE CHEMICAL, 94. AS A MANUFACTURED IMPURITY</v>
      </c>
      <c r="N1098" s="3" t="s">
        <v>53</v>
      </c>
      <c r="O1098" s="3" t="s">
        <v>1418</v>
      </c>
      <c r="P1098">
        <v>250</v>
      </c>
      <c r="Q1098">
        <v>250</v>
      </c>
      <c r="R1098">
        <v>500</v>
      </c>
      <c r="S1098" s="3" t="s">
        <v>1407</v>
      </c>
      <c r="T1098" s="3" t="s">
        <v>1405</v>
      </c>
      <c r="U1098" s="3" t="s">
        <v>1405</v>
      </c>
      <c r="V1098" s="3" t="s">
        <v>1407</v>
      </c>
      <c r="W1098" s="3" t="s">
        <v>1405</v>
      </c>
      <c r="X1098" s="3" t="s">
        <v>1407</v>
      </c>
      <c r="Y1098" s="3" t="s">
        <v>1405</v>
      </c>
      <c r="Z1098" s="3" t="s">
        <v>1405</v>
      </c>
      <c r="AA1098" s="3" t="s">
        <v>1405</v>
      </c>
      <c r="AB1098" s="3" t="s">
        <v>1405</v>
      </c>
      <c r="AC1098" s="3" t="s">
        <v>1405</v>
      </c>
      <c r="AD1098" s="3" t="s">
        <v>1405</v>
      </c>
      <c r="AE1098" s="3" t="s">
        <v>1405</v>
      </c>
      <c r="AF1098" s="3" t="s">
        <v>1405</v>
      </c>
      <c r="AG1098" s="3" t="s">
        <v>1405</v>
      </c>
      <c r="AH1098" s="3" t="s">
        <v>1405</v>
      </c>
      <c r="AI1098" s="3" t="s">
        <v>1405</v>
      </c>
      <c r="AJ1098" s="3" t="s">
        <v>1405</v>
      </c>
      <c r="AK1098" s="3" t="s">
        <v>1405</v>
      </c>
      <c r="AL1098" s="3" t="s">
        <v>1405</v>
      </c>
      <c r="AM1098" s="3" t="s">
        <v>1405</v>
      </c>
      <c r="AN1098" s="3" t="s">
        <v>1405</v>
      </c>
      <c r="AO1098" s="3" t="s">
        <v>1405</v>
      </c>
      <c r="AP1098" s="3" t="s">
        <v>1405</v>
      </c>
      <c r="AQ1098" s="3" t="s">
        <v>1405</v>
      </c>
      <c r="AR1098" s="3" t="s">
        <v>1405</v>
      </c>
      <c r="AS1098" s="3" t="s">
        <v>1405</v>
      </c>
      <c r="AT1098" s="3" t="s">
        <v>1405</v>
      </c>
      <c r="AU1098" s="3" t="s">
        <v>1405</v>
      </c>
      <c r="AV1098" s="3" t="s">
        <v>1405</v>
      </c>
      <c r="AW1098" s="3" t="s">
        <v>1405</v>
      </c>
      <c r="AX1098" s="3" t="s">
        <v>1405</v>
      </c>
      <c r="AY1098" s="3" t="s">
        <v>1405</v>
      </c>
      <c r="AZ1098" s="3" t="s">
        <v>1405</v>
      </c>
      <c r="BA1098" s="3" t="s">
        <v>1405</v>
      </c>
      <c r="BB1098" s="3" t="s">
        <v>1405</v>
      </c>
      <c r="BC1098" s="3" t="s">
        <v>1405</v>
      </c>
      <c r="BD1098" s="3" t="s">
        <v>1405</v>
      </c>
      <c r="BE1098" s="3" t="s">
        <v>1405</v>
      </c>
      <c r="BF1098" s="3" t="s">
        <v>1405</v>
      </c>
      <c r="BG1098" s="3" t="s">
        <v>1405</v>
      </c>
      <c r="BH1098" s="3" t="s">
        <v>1405</v>
      </c>
      <c r="BI1098" s="3" t="s">
        <v>1405</v>
      </c>
      <c r="BJ1098" s="3" t="s">
        <v>1405</v>
      </c>
      <c r="BK1098" s="3" t="s">
        <v>1405</v>
      </c>
      <c r="BL1098" s="3" t="s">
        <v>1405</v>
      </c>
      <c r="BM1098" s="3" t="s">
        <v>1405</v>
      </c>
      <c r="BN1098" s="3" t="s">
        <v>1405</v>
      </c>
      <c r="BO1098" s="3" t="s">
        <v>1405</v>
      </c>
      <c r="BP1098" s="3" t="s">
        <v>1405</v>
      </c>
      <c r="BQ1098" s="3" t="s">
        <v>1405</v>
      </c>
      <c r="BR1098" s="3" t="s">
        <v>1405</v>
      </c>
      <c r="BS1098" s="3" t="s">
        <v>1405</v>
      </c>
      <c r="BT1098" s="3" t="s">
        <v>1405</v>
      </c>
      <c r="BU1098" s="3" t="str">
        <f t="shared" si="265"/>
        <v>89. PRODUCE THE CHEMICAL</v>
      </c>
      <c r="BV1098" s="3" t="str">
        <f t="shared" si="265"/>
        <v/>
      </c>
      <c r="BW1098" s="3" t="str">
        <f t="shared" si="265"/>
        <v/>
      </c>
      <c r="BX1098" s="3" t="str">
        <f t="shared" si="265"/>
        <v>92. SALE OR DISTRIBUTION OF THE CHEMICAL</v>
      </c>
      <c r="BY1098" s="3" t="str">
        <f t="shared" si="265"/>
        <v/>
      </c>
      <c r="BZ1098" s="3" t="str">
        <f t="shared" si="265"/>
        <v>94. AS A MANUFACTURED IMPURITY</v>
      </c>
      <c r="CA1098" s="3" t="str">
        <f t="shared" si="264"/>
        <v/>
      </c>
      <c r="CB1098" s="3" t="str">
        <f t="shared" si="264"/>
        <v/>
      </c>
      <c r="CC1098" s="3" t="str">
        <f t="shared" si="264"/>
        <v/>
      </c>
      <c r="CD1098" s="3" t="str">
        <f t="shared" si="264"/>
        <v/>
      </c>
      <c r="CE1098" s="3" t="str">
        <f t="shared" si="264"/>
        <v/>
      </c>
      <c r="CF1098" s="3" t="str">
        <f t="shared" si="264"/>
        <v/>
      </c>
      <c r="CG1098" s="3" t="str">
        <f t="shared" si="264"/>
        <v/>
      </c>
      <c r="CH1098" s="3" t="str">
        <f t="shared" si="264"/>
        <v/>
      </c>
      <c r="CI1098" s="3" t="str">
        <f t="shared" si="264"/>
        <v/>
      </c>
      <c r="CJ1098" s="3" t="str">
        <f t="shared" si="264"/>
        <v/>
      </c>
      <c r="CK1098" s="3" t="str">
        <f t="shared" si="272"/>
        <v/>
      </c>
      <c r="CL1098" s="3" t="str">
        <f t="shared" si="272"/>
        <v/>
      </c>
      <c r="CM1098" s="3" t="str">
        <f t="shared" si="272"/>
        <v/>
      </c>
      <c r="CN1098" s="3" t="str">
        <f t="shared" si="272"/>
        <v/>
      </c>
      <c r="CO1098" s="3" t="str">
        <f t="shared" si="272"/>
        <v/>
      </c>
      <c r="CP1098" s="3" t="str">
        <f t="shared" si="272"/>
        <v/>
      </c>
      <c r="CQ1098" s="3" t="str">
        <f t="shared" si="272"/>
        <v/>
      </c>
      <c r="CR1098" s="3" t="str">
        <f t="shared" si="272"/>
        <v/>
      </c>
      <c r="CS1098" s="3" t="str">
        <f t="shared" si="272"/>
        <v/>
      </c>
      <c r="CT1098" s="3" t="str">
        <f t="shared" si="272"/>
        <v/>
      </c>
      <c r="CU1098" s="3" t="str">
        <f t="shared" si="272"/>
        <v/>
      </c>
      <c r="CV1098" s="3" t="str">
        <f t="shared" si="272"/>
        <v/>
      </c>
      <c r="CW1098" s="3" t="str">
        <f t="shared" si="272"/>
        <v/>
      </c>
      <c r="CX1098" s="3" t="str">
        <f t="shared" si="270"/>
        <v/>
      </c>
      <c r="CY1098" s="3" t="str">
        <f t="shared" si="270"/>
        <v/>
      </c>
      <c r="CZ1098" s="3" t="str">
        <f t="shared" si="270"/>
        <v/>
      </c>
      <c r="DA1098" s="3" t="str">
        <f t="shared" si="270"/>
        <v/>
      </c>
      <c r="DB1098" s="3" t="str">
        <f t="shared" si="270"/>
        <v/>
      </c>
      <c r="DC1098" s="3" t="str">
        <f t="shared" si="270"/>
        <v/>
      </c>
      <c r="DD1098" s="3" t="str">
        <f t="shared" si="269"/>
        <v/>
      </c>
      <c r="DE1098" s="3" t="str">
        <f t="shared" si="269"/>
        <v/>
      </c>
      <c r="DF1098" s="3" t="str">
        <f t="shared" si="269"/>
        <v/>
      </c>
      <c r="DG1098" s="3" t="str">
        <f t="shared" si="268"/>
        <v/>
      </c>
      <c r="DH1098" s="3" t="str">
        <f t="shared" si="267"/>
        <v/>
      </c>
      <c r="DI1098" s="3" t="str">
        <f t="shared" si="267"/>
        <v/>
      </c>
      <c r="DJ1098" s="3" t="str">
        <f t="shared" si="267"/>
        <v/>
      </c>
      <c r="DK1098" s="3" t="str">
        <f t="shared" si="267"/>
        <v/>
      </c>
      <c r="DL1098" s="3" t="str">
        <f t="shared" si="267"/>
        <v/>
      </c>
      <c r="DM1098" s="3" t="str">
        <f t="shared" si="267"/>
        <v/>
      </c>
      <c r="DN1098" s="3" t="str">
        <f t="shared" si="263"/>
        <v/>
      </c>
      <c r="DO1098" s="3" t="str">
        <f t="shared" si="263"/>
        <v/>
      </c>
      <c r="DP1098" s="3" t="str">
        <f t="shared" si="263"/>
        <v/>
      </c>
      <c r="DQ1098" s="3" t="str">
        <f t="shared" si="263"/>
        <v/>
      </c>
      <c r="DR1098" s="3" t="str">
        <f t="shared" si="263"/>
        <v/>
      </c>
      <c r="DS1098" s="3" t="str">
        <f t="shared" si="260"/>
        <v/>
      </c>
      <c r="DT1098" s="3" t="str">
        <f t="shared" si="260"/>
        <v/>
      </c>
      <c r="DU1098" s="3" t="str">
        <f t="shared" si="260"/>
        <v/>
      </c>
      <c r="DV1098" s="3" t="str">
        <f t="shared" si="260"/>
        <v/>
      </c>
    </row>
    <row r="1099" spans="1:126" ht="105">
      <c r="A1099" t="s">
        <v>115</v>
      </c>
      <c r="B1099">
        <v>2019</v>
      </c>
      <c r="C1099" t="s">
        <v>114</v>
      </c>
      <c r="D1099">
        <v>106990</v>
      </c>
      <c r="E1099" s="31">
        <v>1319218030878</v>
      </c>
      <c r="F1099" t="s">
        <v>354</v>
      </c>
      <c r="G1099">
        <v>324110</v>
      </c>
      <c r="H1099" t="s">
        <v>356</v>
      </c>
      <c r="I1099" t="s">
        <v>357</v>
      </c>
      <c r="J1099" t="s">
        <v>358</v>
      </c>
      <c r="K1099" t="s">
        <v>148</v>
      </c>
      <c r="L1099">
        <v>77590</v>
      </c>
      <c r="M1099" s="3" t="str">
        <f t="shared" si="271"/>
        <v>89. PRODUCE THE CHEMICAL, 92. SALE OR DISTRIBUTION OF THE CHEMICAL, 94. AS A MANUFACTURED IMPURITY</v>
      </c>
      <c r="N1099" s="3" t="s">
        <v>53</v>
      </c>
      <c r="O1099" s="3" t="s">
        <v>1418</v>
      </c>
      <c r="P1099">
        <v>250</v>
      </c>
      <c r="Q1099">
        <v>250</v>
      </c>
      <c r="R1099">
        <v>500</v>
      </c>
      <c r="S1099" s="3" t="s">
        <v>1407</v>
      </c>
      <c r="T1099" s="3" t="s">
        <v>1405</v>
      </c>
      <c r="U1099" s="3" t="s">
        <v>1405</v>
      </c>
      <c r="V1099" s="3" t="s">
        <v>1407</v>
      </c>
      <c r="W1099" s="3" t="s">
        <v>1405</v>
      </c>
      <c r="X1099" s="3" t="s">
        <v>1407</v>
      </c>
      <c r="Y1099" s="3" t="s">
        <v>1405</v>
      </c>
      <c r="Z1099" s="3" t="s">
        <v>1405</v>
      </c>
      <c r="AA1099" s="3" t="s">
        <v>1405</v>
      </c>
      <c r="AB1099" s="3" t="s">
        <v>1405</v>
      </c>
      <c r="AC1099" s="3" t="s">
        <v>1405</v>
      </c>
      <c r="AD1099" s="3" t="s">
        <v>1405</v>
      </c>
      <c r="AE1099" s="3" t="s">
        <v>1405</v>
      </c>
      <c r="AF1099" s="3" t="s">
        <v>1405</v>
      </c>
      <c r="AG1099" s="3" t="s">
        <v>1405</v>
      </c>
      <c r="AH1099" s="3" t="s">
        <v>1405</v>
      </c>
      <c r="AI1099" s="3" t="s">
        <v>1405</v>
      </c>
      <c r="AJ1099" s="3" t="s">
        <v>1405</v>
      </c>
      <c r="AK1099" s="3" t="s">
        <v>1405</v>
      </c>
      <c r="AL1099" s="3" t="s">
        <v>1405</v>
      </c>
      <c r="AM1099" s="3" t="s">
        <v>1405</v>
      </c>
      <c r="AN1099" s="3" t="s">
        <v>1405</v>
      </c>
      <c r="AO1099" s="3" t="s">
        <v>1405</v>
      </c>
      <c r="AP1099" s="3" t="s">
        <v>1405</v>
      </c>
      <c r="AQ1099" s="3" t="s">
        <v>1405</v>
      </c>
      <c r="AR1099" s="3" t="s">
        <v>1405</v>
      </c>
      <c r="AS1099" s="3" t="s">
        <v>1405</v>
      </c>
      <c r="AT1099" s="3" t="s">
        <v>1405</v>
      </c>
      <c r="AU1099" s="3" t="s">
        <v>1405</v>
      </c>
      <c r="AV1099" s="3" t="s">
        <v>1405</v>
      </c>
      <c r="AW1099" s="3" t="s">
        <v>1405</v>
      </c>
      <c r="AX1099" s="3" t="s">
        <v>1405</v>
      </c>
      <c r="AY1099" s="3" t="s">
        <v>1405</v>
      </c>
      <c r="AZ1099" s="3" t="s">
        <v>1405</v>
      </c>
      <c r="BA1099" s="3" t="s">
        <v>1405</v>
      </c>
      <c r="BB1099" s="3" t="s">
        <v>1405</v>
      </c>
      <c r="BC1099" s="3" t="s">
        <v>1405</v>
      </c>
      <c r="BD1099" s="3" t="s">
        <v>1405</v>
      </c>
      <c r="BE1099" s="3" t="s">
        <v>1405</v>
      </c>
      <c r="BF1099" s="3" t="s">
        <v>1405</v>
      </c>
      <c r="BG1099" s="3" t="s">
        <v>1405</v>
      </c>
      <c r="BH1099" s="3" t="s">
        <v>1405</v>
      </c>
      <c r="BI1099" s="3" t="s">
        <v>1405</v>
      </c>
      <c r="BJ1099" s="3" t="s">
        <v>1405</v>
      </c>
      <c r="BK1099" s="3" t="s">
        <v>1405</v>
      </c>
      <c r="BL1099" s="3" t="s">
        <v>1405</v>
      </c>
      <c r="BM1099" s="3" t="s">
        <v>1405</v>
      </c>
      <c r="BN1099" s="3" t="s">
        <v>1405</v>
      </c>
      <c r="BO1099" s="3" t="s">
        <v>1405</v>
      </c>
      <c r="BP1099" s="3" t="s">
        <v>1405</v>
      </c>
      <c r="BQ1099" s="3" t="s">
        <v>1405</v>
      </c>
      <c r="BR1099" s="3" t="s">
        <v>1405</v>
      </c>
      <c r="BS1099" s="3" t="s">
        <v>1405</v>
      </c>
      <c r="BT1099" s="3" t="s">
        <v>1405</v>
      </c>
      <c r="BU1099" s="3" t="str">
        <f t="shared" si="265"/>
        <v>89. PRODUCE THE CHEMICAL</v>
      </c>
      <c r="BV1099" s="3" t="str">
        <f t="shared" si="265"/>
        <v/>
      </c>
      <c r="BW1099" s="3" t="str">
        <f t="shared" si="265"/>
        <v/>
      </c>
      <c r="BX1099" s="3" t="str">
        <f t="shared" si="265"/>
        <v>92. SALE OR DISTRIBUTION OF THE CHEMICAL</v>
      </c>
      <c r="BY1099" s="3" t="str">
        <f t="shared" si="265"/>
        <v/>
      </c>
      <c r="BZ1099" s="3" t="str">
        <f t="shared" si="265"/>
        <v>94. AS A MANUFACTURED IMPURITY</v>
      </c>
      <c r="CA1099" s="3" t="str">
        <f t="shared" si="264"/>
        <v/>
      </c>
      <c r="CB1099" s="3" t="str">
        <f t="shared" si="264"/>
        <v/>
      </c>
      <c r="CC1099" s="3" t="str">
        <f t="shared" si="264"/>
        <v/>
      </c>
      <c r="CD1099" s="3" t="str">
        <f t="shared" si="264"/>
        <v/>
      </c>
      <c r="CE1099" s="3" t="str">
        <f t="shared" si="264"/>
        <v/>
      </c>
      <c r="CF1099" s="3" t="str">
        <f t="shared" si="264"/>
        <v/>
      </c>
      <c r="CG1099" s="3" t="str">
        <f t="shared" si="264"/>
        <v/>
      </c>
      <c r="CH1099" s="3" t="str">
        <f t="shared" si="264"/>
        <v/>
      </c>
      <c r="CI1099" s="3" t="str">
        <f t="shared" si="264"/>
        <v/>
      </c>
      <c r="CJ1099" s="3" t="str">
        <f t="shared" si="264"/>
        <v/>
      </c>
      <c r="CK1099" s="3" t="str">
        <f t="shared" si="272"/>
        <v/>
      </c>
      <c r="CL1099" s="3" t="str">
        <f t="shared" si="272"/>
        <v/>
      </c>
      <c r="CM1099" s="3" t="str">
        <f t="shared" si="272"/>
        <v/>
      </c>
      <c r="CN1099" s="3" t="str">
        <f t="shared" si="272"/>
        <v/>
      </c>
      <c r="CO1099" s="3" t="str">
        <f t="shared" si="272"/>
        <v/>
      </c>
      <c r="CP1099" s="3" t="str">
        <f t="shared" si="272"/>
        <v/>
      </c>
      <c r="CQ1099" s="3" t="str">
        <f t="shared" si="272"/>
        <v/>
      </c>
      <c r="CR1099" s="3" t="str">
        <f t="shared" si="272"/>
        <v/>
      </c>
      <c r="CS1099" s="3" t="str">
        <f t="shared" si="272"/>
        <v/>
      </c>
      <c r="CT1099" s="3" t="str">
        <f t="shared" si="272"/>
        <v/>
      </c>
      <c r="CU1099" s="3" t="str">
        <f t="shared" si="272"/>
        <v/>
      </c>
      <c r="CV1099" s="3" t="str">
        <f t="shared" si="272"/>
        <v/>
      </c>
      <c r="CW1099" s="3" t="str">
        <f t="shared" si="272"/>
        <v/>
      </c>
      <c r="CX1099" s="3" t="str">
        <f t="shared" si="270"/>
        <v/>
      </c>
      <c r="CY1099" s="3" t="str">
        <f t="shared" si="270"/>
        <v/>
      </c>
      <c r="CZ1099" s="3" t="str">
        <f t="shared" si="270"/>
        <v/>
      </c>
      <c r="DA1099" s="3" t="str">
        <f t="shared" si="270"/>
        <v/>
      </c>
      <c r="DB1099" s="3" t="str">
        <f t="shared" si="270"/>
        <v/>
      </c>
      <c r="DC1099" s="3" t="str">
        <f t="shared" si="270"/>
        <v/>
      </c>
      <c r="DD1099" s="3" t="str">
        <f t="shared" si="269"/>
        <v/>
      </c>
      <c r="DE1099" s="3" t="str">
        <f t="shared" si="269"/>
        <v/>
      </c>
      <c r="DF1099" s="3" t="str">
        <f t="shared" si="269"/>
        <v/>
      </c>
      <c r="DG1099" s="3" t="str">
        <f t="shared" si="268"/>
        <v/>
      </c>
      <c r="DH1099" s="3" t="str">
        <f t="shared" si="267"/>
        <v/>
      </c>
      <c r="DI1099" s="3" t="str">
        <f t="shared" si="267"/>
        <v/>
      </c>
      <c r="DJ1099" s="3" t="str">
        <f t="shared" si="267"/>
        <v/>
      </c>
      <c r="DK1099" s="3" t="str">
        <f t="shared" si="267"/>
        <v/>
      </c>
      <c r="DL1099" s="3" t="str">
        <f t="shared" si="267"/>
        <v/>
      </c>
      <c r="DM1099" s="3" t="str">
        <f t="shared" si="267"/>
        <v/>
      </c>
      <c r="DN1099" s="3" t="str">
        <f t="shared" si="263"/>
        <v/>
      </c>
      <c r="DO1099" s="3" t="str">
        <f t="shared" si="263"/>
        <v/>
      </c>
      <c r="DP1099" s="3" t="str">
        <f t="shared" si="263"/>
        <v/>
      </c>
      <c r="DQ1099" s="3" t="str">
        <f t="shared" si="263"/>
        <v/>
      </c>
      <c r="DR1099" s="3" t="str">
        <f t="shared" si="263"/>
        <v/>
      </c>
      <c r="DS1099" s="3" t="str">
        <f t="shared" si="260"/>
        <v/>
      </c>
      <c r="DT1099" s="3" t="str">
        <f t="shared" si="260"/>
        <v/>
      </c>
      <c r="DU1099" s="3" t="str">
        <f t="shared" si="260"/>
        <v/>
      </c>
      <c r="DV1099" s="3" t="str">
        <f t="shared" si="260"/>
        <v/>
      </c>
    </row>
    <row r="1100" spans="1:126" ht="45">
      <c r="A1100" t="s">
        <v>115</v>
      </c>
      <c r="B1100">
        <v>2020</v>
      </c>
      <c r="C1100" t="s">
        <v>114</v>
      </c>
      <c r="D1100">
        <v>106990</v>
      </c>
      <c r="E1100" s="31">
        <v>1320218823983</v>
      </c>
      <c r="F1100" t="s">
        <v>354</v>
      </c>
      <c r="G1100">
        <v>324110</v>
      </c>
      <c r="H1100" t="s">
        <v>356</v>
      </c>
      <c r="I1100" t="s">
        <v>357</v>
      </c>
      <c r="J1100" t="s">
        <v>358</v>
      </c>
      <c r="K1100" t="s">
        <v>148</v>
      </c>
      <c r="L1100">
        <v>77590</v>
      </c>
      <c r="M1100" s="3" t="str">
        <f t="shared" si="271"/>
        <v>89. PRODUCE THE CHEMICAL, 93. AS A BYPRODUCT</v>
      </c>
      <c r="N1100" s="3" t="s">
        <v>53</v>
      </c>
      <c r="O1100" s="3" t="s">
        <v>1418</v>
      </c>
      <c r="P1100">
        <v>61</v>
      </c>
      <c r="Q1100">
        <v>360</v>
      </c>
      <c r="R1100">
        <v>421</v>
      </c>
      <c r="S1100" s="3" t="s">
        <v>1407</v>
      </c>
      <c r="T1100" s="3" t="s">
        <v>1405</v>
      </c>
      <c r="U1100" s="3" t="s">
        <v>1405</v>
      </c>
      <c r="V1100" s="3" t="s">
        <v>1405</v>
      </c>
      <c r="W1100" s="3" t="s">
        <v>1407</v>
      </c>
      <c r="X1100" s="3" t="s">
        <v>1405</v>
      </c>
      <c r="Y1100" s="3" t="s">
        <v>1405</v>
      </c>
      <c r="Z1100" s="3" t="s">
        <v>1405</v>
      </c>
      <c r="AA1100" s="3" t="s">
        <v>1405</v>
      </c>
      <c r="AB1100" s="3" t="s">
        <v>1405</v>
      </c>
      <c r="AC1100" s="3" t="s">
        <v>1405</v>
      </c>
      <c r="AD1100" s="3" t="s">
        <v>1405</v>
      </c>
      <c r="AE1100" s="3" t="s">
        <v>1405</v>
      </c>
      <c r="AF1100" s="3" t="s">
        <v>1405</v>
      </c>
      <c r="AG1100" s="3" t="s">
        <v>1405</v>
      </c>
      <c r="AH1100" s="3" t="s">
        <v>1405</v>
      </c>
      <c r="AI1100" s="3" t="s">
        <v>1405</v>
      </c>
      <c r="AJ1100" s="3" t="s">
        <v>1405</v>
      </c>
      <c r="AK1100" s="3" t="s">
        <v>1405</v>
      </c>
      <c r="AL1100" s="3" t="s">
        <v>1405</v>
      </c>
      <c r="AM1100" s="3" t="s">
        <v>1405</v>
      </c>
      <c r="AN1100" s="3" t="s">
        <v>1405</v>
      </c>
      <c r="AO1100" s="3" t="s">
        <v>1405</v>
      </c>
      <c r="AP1100" s="3" t="s">
        <v>1405</v>
      </c>
      <c r="AQ1100" s="3" t="s">
        <v>1405</v>
      </c>
      <c r="AR1100" s="3" t="s">
        <v>1405</v>
      </c>
      <c r="AS1100" s="3" t="s">
        <v>1405</v>
      </c>
      <c r="AT1100" s="3" t="s">
        <v>1405</v>
      </c>
      <c r="AU1100" s="3" t="s">
        <v>1405</v>
      </c>
      <c r="AV1100" s="3" t="s">
        <v>1405</v>
      </c>
      <c r="AW1100" s="3" t="s">
        <v>1405</v>
      </c>
      <c r="AX1100" s="3" t="s">
        <v>1405</v>
      </c>
      <c r="AY1100" s="3" t="s">
        <v>1405</v>
      </c>
      <c r="AZ1100" s="3" t="s">
        <v>1405</v>
      </c>
      <c r="BA1100" s="3" t="s">
        <v>1405</v>
      </c>
      <c r="BB1100" s="3" t="s">
        <v>1405</v>
      </c>
      <c r="BC1100" s="3" t="s">
        <v>1405</v>
      </c>
      <c r="BD1100" s="3" t="s">
        <v>1405</v>
      </c>
      <c r="BE1100" s="3" t="s">
        <v>1405</v>
      </c>
      <c r="BF1100" s="3" t="s">
        <v>1405</v>
      </c>
      <c r="BG1100" s="3" t="s">
        <v>1405</v>
      </c>
      <c r="BH1100" s="3" t="s">
        <v>1405</v>
      </c>
      <c r="BI1100" s="3" t="s">
        <v>1405</v>
      </c>
      <c r="BJ1100" s="3" t="s">
        <v>1405</v>
      </c>
      <c r="BK1100" s="3" t="s">
        <v>1405</v>
      </c>
      <c r="BL1100" s="3" t="s">
        <v>1405</v>
      </c>
      <c r="BM1100" s="3" t="s">
        <v>1405</v>
      </c>
      <c r="BN1100" s="3" t="s">
        <v>1405</v>
      </c>
      <c r="BO1100" s="3" t="s">
        <v>1405</v>
      </c>
      <c r="BP1100" s="3" t="s">
        <v>1405</v>
      </c>
      <c r="BQ1100" s="3" t="s">
        <v>1405</v>
      </c>
      <c r="BR1100" s="3" t="s">
        <v>1405</v>
      </c>
      <c r="BS1100" s="3" t="s">
        <v>1405</v>
      </c>
      <c r="BT1100" s="3" t="s">
        <v>1405</v>
      </c>
      <c r="BU1100" s="3" t="str">
        <f t="shared" si="265"/>
        <v>89. PRODUCE THE CHEMICAL</v>
      </c>
      <c r="BV1100" s="3" t="str">
        <f t="shared" si="265"/>
        <v/>
      </c>
      <c r="BW1100" s="3" t="str">
        <f t="shared" si="265"/>
        <v/>
      </c>
      <c r="BX1100" s="3" t="str">
        <f t="shared" si="265"/>
        <v/>
      </c>
      <c r="BY1100" s="3" t="str">
        <f t="shared" si="265"/>
        <v>93. AS A BYPRODUCT</v>
      </c>
      <c r="BZ1100" s="3" t="str">
        <f t="shared" si="265"/>
        <v/>
      </c>
      <c r="CA1100" s="3" t="str">
        <f t="shared" si="264"/>
        <v/>
      </c>
      <c r="CB1100" s="3" t="str">
        <f t="shared" si="264"/>
        <v/>
      </c>
      <c r="CC1100" s="3" t="str">
        <f t="shared" si="264"/>
        <v/>
      </c>
      <c r="CD1100" s="3" t="str">
        <f t="shared" si="264"/>
        <v/>
      </c>
      <c r="CE1100" s="3" t="str">
        <f t="shared" si="264"/>
        <v/>
      </c>
      <c r="CF1100" s="3" t="str">
        <f t="shared" si="264"/>
        <v/>
      </c>
      <c r="CG1100" s="3" t="str">
        <f t="shared" si="264"/>
        <v/>
      </c>
      <c r="CH1100" s="3" t="str">
        <f t="shared" si="264"/>
        <v/>
      </c>
      <c r="CI1100" s="3" t="str">
        <f t="shared" si="264"/>
        <v/>
      </c>
      <c r="CJ1100" s="3" t="str">
        <f t="shared" si="264"/>
        <v/>
      </c>
      <c r="CK1100" s="3" t="str">
        <f t="shared" si="272"/>
        <v/>
      </c>
      <c r="CL1100" s="3" t="str">
        <f t="shared" si="272"/>
        <v/>
      </c>
      <c r="CM1100" s="3" t="str">
        <f t="shared" si="272"/>
        <v/>
      </c>
      <c r="CN1100" s="3" t="str">
        <f t="shared" si="272"/>
        <v/>
      </c>
      <c r="CO1100" s="3" t="str">
        <f t="shared" si="272"/>
        <v/>
      </c>
      <c r="CP1100" s="3" t="str">
        <f t="shared" si="272"/>
        <v/>
      </c>
      <c r="CQ1100" s="3" t="str">
        <f t="shared" si="272"/>
        <v/>
      </c>
      <c r="CR1100" s="3" t="str">
        <f t="shared" si="272"/>
        <v/>
      </c>
      <c r="CS1100" s="3" t="str">
        <f t="shared" si="272"/>
        <v/>
      </c>
      <c r="CT1100" s="3" t="str">
        <f t="shared" si="272"/>
        <v/>
      </c>
      <c r="CU1100" s="3" t="str">
        <f t="shared" si="272"/>
        <v/>
      </c>
      <c r="CV1100" s="3" t="str">
        <f t="shared" si="272"/>
        <v/>
      </c>
      <c r="CW1100" s="3" t="str">
        <f t="shared" si="272"/>
        <v/>
      </c>
      <c r="CX1100" s="3" t="str">
        <f t="shared" si="270"/>
        <v/>
      </c>
      <c r="CY1100" s="3" t="str">
        <f t="shared" si="270"/>
        <v/>
      </c>
      <c r="CZ1100" s="3" t="str">
        <f t="shared" si="270"/>
        <v/>
      </c>
      <c r="DA1100" s="3" t="str">
        <f t="shared" si="270"/>
        <v/>
      </c>
      <c r="DB1100" s="3" t="str">
        <f t="shared" si="270"/>
        <v/>
      </c>
      <c r="DC1100" s="3" t="str">
        <f t="shared" si="270"/>
        <v/>
      </c>
      <c r="DD1100" s="3" t="str">
        <f t="shared" si="269"/>
        <v/>
      </c>
      <c r="DE1100" s="3" t="str">
        <f t="shared" si="269"/>
        <v/>
      </c>
      <c r="DF1100" s="3" t="str">
        <f t="shared" si="269"/>
        <v/>
      </c>
      <c r="DG1100" s="3" t="str">
        <f t="shared" si="268"/>
        <v/>
      </c>
      <c r="DH1100" s="3" t="str">
        <f t="shared" si="267"/>
        <v/>
      </c>
      <c r="DI1100" s="3" t="str">
        <f t="shared" si="267"/>
        <v/>
      </c>
      <c r="DJ1100" s="3" t="str">
        <f t="shared" si="267"/>
        <v/>
      </c>
      <c r="DK1100" s="3" t="str">
        <f t="shared" si="267"/>
        <v/>
      </c>
      <c r="DL1100" s="3" t="str">
        <f t="shared" si="267"/>
        <v/>
      </c>
      <c r="DM1100" s="3" t="str">
        <f t="shared" si="267"/>
        <v/>
      </c>
      <c r="DN1100" s="3" t="str">
        <f t="shared" si="263"/>
        <v/>
      </c>
      <c r="DO1100" s="3" t="str">
        <f t="shared" si="263"/>
        <v/>
      </c>
      <c r="DP1100" s="3" t="str">
        <f t="shared" si="263"/>
        <v/>
      </c>
      <c r="DQ1100" s="3" t="str">
        <f t="shared" si="263"/>
        <v/>
      </c>
      <c r="DR1100" s="3" t="str">
        <f t="shared" si="263"/>
        <v/>
      </c>
      <c r="DS1100" s="3" t="str">
        <f t="shared" si="260"/>
        <v/>
      </c>
      <c r="DT1100" s="3" t="str">
        <f t="shared" si="260"/>
        <v/>
      </c>
      <c r="DU1100" s="3" t="str">
        <f t="shared" si="260"/>
        <v/>
      </c>
      <c r="DV1100" s="3" t="str">
        <f t="shared" si="260"/>
        <v/>
      </c>
    </row>
    <row r="1101" spans="1:126" ht="105">
      <c r="A1101" t="s">
        <v>115</v>
      </c>
      <c r="B1101">
        <v>2021</v>
      </c>
      <c r="C1101" t="s">
        <v>114</v>
      </c>
      <c r="D1101">
        <v>106990</v>
      </c>
      <c r="E1101" s="31">
        <v>1321220097404</v>
      </c>
      <c r="F1101" t="s">
        <v>354</v>
      </c>
      <c r="G1101">
        <v>324110</v>
      </c>
      <c r="H1101" t="s">
        <v>356</v>
      </c>
      <c r="I1101" t="s">
        <v>357</v>
      </c>
      <c r="J1101" t="s">
        <v>358</v>
      </c>
      <c r="K1101" t="s">
        <v>148</v>
      </c>
      <c r="L1101">
        <v>77590</v>
      </c>
      <c r="M1101" s="3" t="str">
        <f t="shared" si="271"/>
        <v>89. PRODUCE THE CHEMICAL, 92. SALE OR DISTRIBUTION OF THE CHEMICAL, 94. AS A MANUFACTURED IMPURITY</v>
      </c>
      <c r="N1101" s="3" t="s">
        <v>53</v>
      </c>
      <c r="O1101" s="3" t="s">
        <v>1418</v>
      </c>
      <c r="P1101">
        <v>180</v>
      </c>
      <c r="Q1101">
        <v>410</v>
      </c>
      <c r="R1101">
        <v>590</v>
      </c>
      <c r="S1101" s="3" t="s">
        <v>1407</v>
      </c>
      <c r="T1101" s="3" t="s">
        <v>1405</v>
      </c>
      <c r="U1101" s="3" t="s">
        <v>1405</v>
      </c>
      <c r="V1101" s="3" t="s">
        <v>1407</v>
      </c>
      <c r="W1101" s="3" t="s">
        <v>1405</v>
      </c>
      <c r="X1101" s="3" t="s">
        <v>1407</v>
      </c>
      <c r="Y1101" s="3" t="s">
        <v>1405</v>
      </c>
      <c r="Z1101" s="3" t="s">
        <v>1405</v>
      </c>
      <c r="AA1101" s="3" t="s">
        <v>1405</v>
      </c>
      <c r="AB1101" s="3" t="s">
        <v>1405</v>
      </c>
      <c r="AC1101" s="3" t="s">
        <v>1405</v>
      </c>
      <c r="AD1101" s="3" t="s">
        <v>1405</v>
      </c>
      <c r="AE1101" s="3" t="s">
        <v>1405</v>
      </c>
      <c r="AF1101" s="3" t="s">
        <v>1405</v>
      </c>
      <c r="AG1101" s="3" t="s">
        <v>1405</v>
      </c>
      <c r="AH1101" s="3" t="s">
        <v>1405</v>
      </c>
      <c r="AI1101" s="3" t="s">
        <v>1405</v>
      </c>
      <c r="AJ1101" s="3" t="s">
        <v>1405</v>
      </c>
      <c r="AK1101" s="3" t="s">
        <v>1405</v>
      </c>
      <c r="AL1101" s="3" t="s">
        <v>1405</v>
      </c>
      <c r="AM1101" s="3" t="s">
        <v>1405</v>
      </c>
      <c r="AN1101" s="3" t="s">
        <v>1405</v>
      </c>
      <c r="AO1101" s="3" t="s">
        <v>1405</v>
      </c>
      <c r="AP1101" s="3" t="s">
        <v>1405</v>
      </c>
      <c r="AQ1101" s="3" t="s">
        <v>1405</v>
      </c>
      <c r="AR1101" s="3" t="s">
        <v>1405</v>
      </c>
      <c r="AS1101" s="3" t="s">
        <v>1405</v>
      </c>
      <c r="AT1101" s="3" t="s">
        <v>1405</v>
      </c>
      <c r="AU1101" s="3" t="s">
        <v>1405</v>
      </c>
      <c r="AV1101" s="3" t="s">
        <v>1405</v>
      </c>
      <c r="AW1101" s="3" t="s">
        <v>1405</v>
      </c>
      <c r="AX1101" s="3" t="s">
        <v>1405</v>
      </c>
      <c r="AY1101" s="3" t="s">
        <v>1405</v>
      </c>
      <c r="AZ1101" s="3" t="s">
        <v>1405</v>
      </c>
      <c r="BA1101" s="3" t="s">
        <v>1405</v>
      </c>
      <c r="BB1101" s="3" t="s">
        <v>1405</v>
      </c>
      <c r="BC1101" s="3" t="s">
        <v>1405</v>
      </c>
      <c r="BD1101" s="3" t="s">
        <v>1405</v>
      </c>
      <c r="BE1101" s="3" t="s">
        <v>1405</v>
      </c>
      <c r="BF1101" s="3" t="s">
        <v>1405</v>
      </c>
      <c r="BG1101" s="3" t="s">
        <v>1405</v>
      </c>
      <c r="BH1101" s="3" t="s">
        <v>1405</v>
      </c>
      <c r="BI1101" s="3" t="s">
        <v>1405</v>
      </c>
      <c r="BJ1101" s="3" t="s">
        <v>1405</v>
      </c>
      <c r="BK1101" s="3" t="s">
        <v>1405</v>
      </c>
      <c r="BL1101" s="3" t="s">
        <v>1405</v>
      </c>
      <c r="BM1101" s="3" t="s">
        <v>1405</v>
      </c>
      <c r="BN1101" s="3" t="s">
        <v>1405</v>
      </c>
      <c r="BO1101" s="3" t="s">
        <v>1405</v>
      </c>
      <c r="BP1101" s="3" t="s">
        <v>1405</v>
      </c>
      <c r="BQ1101" s="3" t="s">
        <v>1405</v>
      </c>
      <c r="BR1101" s="3" t="s">
        <v>1405</v>
      </c>
      <c r="BS1101" s="3" t="s">
        <v>1405</v>
      </c>
      <c r="BT1101" s="3" t="s">
        <v>1405</v>
      </c>
      <c r="BU1101" s="3" t="str">
        <f t="shared" si="265"/>
        <v>89. PRODUCE THE CHEMICAL</v>
      </c>
      <c r="BV1101" s="3" t="str">
        <f t="shared" si="265"/>
        <v/>
      </c>
      <c r="BW1101" s="3" t="str">
        <f t="shared" si="265"/>
        <v/>
      </c>
      <c r="BX1101" s="3" t="str">
        <f t="shared" si="265"/>
        <v>92. SALE OR DISTRIBUTION OF THE CHEMICAL</v>
      </c>
      <c r="BY1101" s="3" t="str">
        <f t="shared" si="265"/>
        <v/>
      </c>
      <c r="BZ1101" s="3" t="str">
        <f t="shared" si="265"/>
        <v>94. AS A MANUFACTURED IMPURITY</v>
      </c>
      <c r="CA1101" s="3" t="str">
        <f t="shared" si="264"/>
        <v/>
      </c>
      <c r="CB1101" s="3" t="str">
        <f t="shared" si="264"/>
        <v/>
      </c>
      <c r="CC1101" s="3" t="str">
        <f t="shared" si="264"/>
        <v/>
      </c>
      <c r="CD1101" s="3" t="str">
        <f t="shared" si="264"/>
        <v/>
      </c>
      <c r="CE1101" s="3" t="str">
        <f t="shared" si="264"/>
        <v/>
      </c>
      <c r="CF1101" s="3" t="str">
        <f t="shared" si="264"/>
        <v/>
      </c>
      <c r="CG1101" s="3" t="str">
        <f t="shared" si="264"/>
        <v/>
      </c>
      <c r="CH1101" s="3" t="str">
        <f t="shared" si="264"/>
        <v/>
      </c>
      <c r="CI1101" s="3" t="str">
        <f t="shared" si="264"/>
        <v/>
      </c>
      <c r="CJ1101" s="3" t="str">
        <f t="shared" si="264"/>
        <v/>
      </c>
      <c r="CK1101" s="3" t="str">
        <f t="shared" si="272"/>
        <v/>
      </c>
      <c r="CL1101" s="3" t="str">
        <f t="shared" si="272"/>
        <v/>
      </c>
      <c r="CM1101" s="3" t="str">
        <f t="shared" si="272"/>
        <v/>
      </c>
      <c r="CN1101" s="3" t="str">
        <f t="shared" si="272"/>
        <v/>
      </c>
      <c r="CO1101" s="3" t="str">
        <f t="shared" si="272"/>
        <v/>
      </c>
      <c r="CP1101" s="3" t="str">
        <f t="shared" si="272"/>
        <v/>
      </c>
      <c r="CQ1101" s="3" t="str">
        <f t="shared" si="272"/>
        <v/>
      </c>
      <c r="CR1101" s="3" t="str">
        <f t="shared" si="272"/>
        <v/>
      </c>
      <c r="CS1101" s="3" t="str">
        <f t="shared" si="272"/>
        <v/>
      </c>
      <c r="CT1101" s="3" t="str">
        <f t="shared" si="272"/>
        <v/>
      </c>
      <c r="CU1101" s="3" t="str">
        <f t="shared" si="272"/>
        <v/>
      </c>
      <c r="CV1101" s="3" t="str">
        <f t="shared" si="272"/>
        <v/>
      </c>
      <c r="CW1101" s="3" t="str">
        <f t="shared" si="272"/>
        <v/>
      </c>
      <c r="CX1101" s="3" t="str">
        <f t="shared" si="270"/>
        <v/>
      </c>
      <c r="CY1101" s="3" t="str">
        <f t="shared" si="270"/>
        <v/>
      </c>
      <c r="CZ1101" s="3" t="str">
        <f t="shared" si="270"/>
        <v/>
      </c>
      <c r="DA1101" s="3" t="str">
        <f t="shared" si="270"/>
        <v/>
      </c>
      <c r="DB1101" s="3" t="str">
        <f t="shared" si="270"/>
        <v/>
      </c>
      <c r="DC1101" s="3" t="str">
        <f t="shared" si="270"/>
        <v/>
      </c>
      <c r="DD1101" s="3" t="str">
        <f t="shared" si="269"/>
        <v/>
      </c>
      <c r="DE1101" s="3" t="str">
        <f t="shared" si="269"/>
        <v/>
      </c>
      <c r="DF1101" s="3" t="str">
        <f t="shared" si="269"/>
        <v/>
      </c>
      <c r="DG1101" s="3" t="str">
        <f t="shared" si="268"/>
        <v/>
      </c>
      <c r="DH1101" s="3" t="str">
        <f t="shared" si="267"/>
        <v/>
      </c>
      <c r="DI1101" s="3" t="str">
        <f t="shared" si="267"/>
        <v/>
      </c>
      <c r="DJ1101" s="3" t="str">
        <f t="shared" si="267"/>
        <v/>
      </c>
      <c r="DK1101" s="3" t="str">
        <f t="shared" si="267"/>
        <v/>
      </c>
      <c r="DL1101" s="3" t="str">
        <f t="shared" si="267"/>
        <v/>
      </c>
      <c r="DM1101" s="3" t="str">
        <f t="shared" si="267"/>
        <v/>
      </c>
      <c r="DN1101" s="3" t="str">
        <f t="shared" si="263"/>
        <v/>
      </c>
      <c r="DO1101" s="3" t="str">
        <f t="shared" si="263"/>
        <v/>
      </c>
      <c r="DP1101" s="3" t="str">
        <f t="shared" si="263"/>
        <v/>
      </c>
      <c r="DQ1101" s="3" t="str">
        <f t="shared" si="263"/>
        <v/>
      </c>
      <c r="DR1101" s="3" t="str">
        <f t="shared" si="263"/>
        <v/>
      </c>
      <c r="DS1101" s="3" t="str">
        <f t="shared" si="260"/>
        <v/>
      </c>
      <c r="DT1101" s="3" t="str">
        <f t="shared" si="260"/>
        <v/>
      </c>
      <c r="DU1101" s="3" t="str">
        <f t="shared" si="260"/>
        <v/>
      </c>
      <c r="DV1101" s="3" t="str">
        <f t="shared" si="260"/>
        <v/>
      </c>
    </row>
    <row r="1102" spans="1:126" ht="105">
      <c r="A1102" t="s">
        <v>115</v>
      </c>
      <c r="B1102">
        <v>2016</v>
      </c>
      <c r="C1102" t="s">
        <v>114</v>
      </c>
      <c r="D1102">
        <v>106990</v>
      </c>
      <c r="E1102" s="31">
        <v>1316215491693</v>
      </c>
      <c r="F1102" t="s">
        <v>1298</v>
      </c>
      <c r="G1102">
        <v>324110</v>
      </c>
      <c r="H1102" t="s">
        <v>1299</v>
      </c>
      <c r="I1102" t="s">
        <v>1300</v>
      </c>
      <c r="J1102" t="s">
        <v>199</v>
      </c>
      <c r="K1102" t="s">
        <v>148</v>
      </c>
      <c r="L1102">
        <v>78407</v>
      </c>
      <c r="M1102" s="3" t="str">
        <f t="shared" si="271"/>
        <v>89. PRODUCE THE CHEMICAL, 94. AS A MANUFACTURED IMPURITY</v>
      </c>
      <c r="N1102" s="3" t="s">
        <v>63</v>
      </c>
      <c r="O1102" s="84" t="s">
        <v>1435</v>
      </c>
      <c r="P1102">
        <v>25</v>
      </c>
      <c r="Q1102">
        <v>153</v>
      </c>
      <c r="R1102">
        <v>178</v>
      </c>
      <c r="S1102" s="3" t="s">
        <v>1407</v>
      </c>
      <c r="T1102" s="3" t="s">
        <v>1405</v>
      </c>
      <c r="U1102" s="3" t="s">
        <v>1405</v>
      </c>
      <c r="V1102" s="3" t="s">
        <v>1405</v>
      </c>
      <c r="W1102" s="3" t="s">
        <v>1405</v>
      </c>
      <c r="X1102" s="3" t="s">
        <v>1407</v>
      </c>
      <c r="Y1102" s="3" t="s">
        <v>1405</v>
      </c>
      <c r="AE1102" s="3" t="s">
        <v>1405</v>
      </c>
      <c r="AR1102" s="3" t="s">
        <v>1405</v>
      </c>
      <c r="AS1102" s="3" t="s">
        <v>1405</v>
      </c>
      <c r="AT1102" s="3" t="s">
        <v>1405</v>
      </c>
      <c r="AV1102" s="3" t="s">
        <v>1405</v>
      </c>
      <c r="BD1102" s="3" t="s">
        <v>1405</v>
      </c>
      <c r="BK1102" s="3" t="s">
        <v>1405</v>
      </c>
      <c r="BU1102" s="3" t="str">
        <f t="shared" si="265"/>
        <v>89. PRODUCE THE CHEMICAL</v>
      </c>
      <c r="BV1102" s="3" t="str">
        <f t="shared" si="265"/>
        <v/>
      </c>
      <c r="BW1102" s="3" t="str">
        <f t="shared" si="265"/>
        <v/>
      </c>
      <c r="BX1102" s="3" t="str">
        <f t="shared" si="265"/>
        <v/>
      </c>
      <c r="BY1102" s="3" t="str">
        <f t="shared" si="265"/>
        <v/>
      </c>
      <c r="BZ1102" s="3" t="str">
        <f t="shared" si="265"/>
        <v>94. AS A MANUFACTURED IMPURITY</v>
      </c>
      <c r="CA1102" s="3" t="str">
        <f t="shared" si="264"/>
        <v/>
      </c>
      <c r="CB1102" s="3" t="str">
        <f t="shared" si="264"/>
        <v/>
      </c>
      <c r="CC1102" s="3" t="str">
        <f t="shared" si="264"/>
        <v/>
      </c>
      <c r="CD1102" s="3" t="str">
        <f t="shared" si="264"/>
        <v/>
      </c>
      <c r="CE1102" s="3" t="str">
        <f t="shared" si="264"/>
        <v/>
      </c>
      <c r="CF1102" s="3" t="str">
        <f t="shared" si="264"/>
        <v/>
      </c>
      <c r="CG1102" s="3" t="str">
        <f t="shared" si="264"/>
        <v/>
      </c>
      <c r="CH1102" s="3" t="str">
        <f t="shared" si="264"/>
        <v/>
      </c>
      <c r="CI1102" s="3" t="str">
        <f t="shared" si="264"/>
        <v/>
      </c>
      <c r="CJ1102" s="3" t="str">
        <f t="shared" si="264"/>
        <v/>
      </c>
      <c r="CK1102" s="3" t="str">
        <f t="shared" si="272"/>
        <v/>
      </c>
      <c r="CL1102" s="3" t="str">
        <f t="shared" si="272"/>
        <v/>
      </c>
      <c r="CM1102" s="3" t="str">
        <f t="shared" si="272"/>
        <v/>
      </c>
      <c r="CN1102" s="3" t="str">
        <f t="shared" si="272"/>
        <v/>
      </c>
      <c r="CO1102" s="3" t="str">
        <f t="shared" si="272"/>
        <v/>
      </c>
      <c r="CP1102" s="3" t="str">
        <f t="shared" si="272"/>
        <v/>
      </c>
      <c r="CQ1102" s="3" t="str">
        <f t="shared" si="272"/>
        <v/>
      </c>
      <c r="CR1102" s="3" t="str">
        <f t="shared" si="272"/>
        <v/>
      </c>
      <c r="CS1102" s="3" t="str">
        <f t="shared" si="272"/>
        <v/>
      </c>
      <c r="CT1102" s="3" t="str">
        <f t="shared" si="272"/>
        <v/>
      </c>
      <c r="CU1102" s="3" t="str">
        <f t="shared" si="272"/>
        <v/>
      </c>
      <c r="CV1102" s="3" t="str">
        <f t="shared" si="272"/>
        <v/>
      </c>
      <c r="CW1102" s="3" t="str">
        <f t="shared" si="272"/>
        <v/>
      </c>
      <c r="CX1102" s="3" t="str">
        <f t="shared" si="270"/>
        <v/>
      </c>
      <c r="CY1102" s="3" t="str">
        <f t="shared" si="270"/>
        <v/>
      </c>
      <c r="CZ1102" s="3" t="str">
        <f t="shared" si="270"/>
        <v/>
      </c>
      <c r="DA1102" s="3" t="str">
        <f t="shared" si="270"/>
        <v/>
      </c>
      <c r="DB1102" s="3" t="str">
        <f t="shared" si="270"/>
        <v/>
      </c>
      <c r="DC1102" s="3" t="str">
        <f t="shared" si="270"/>
        <v/>
      </c>
      <c r="DD1102" s="3" t="str">
        <f t="shared" si="269"/>
        <v/>
      </c>
      <c r="DE1102" s="3" t="str">
        <f t="shared" si="269"/>
        <v/>
      </c>
      <c r="DF1102" s="3" t="str">
        <f t="shared" si="269"/>
        <v/>
      </c>
      <c r="DG1102" s="3" t="str">
        <f t="shared" si="268"/>
        <v/>
      </c>
      <c r="DH1102" s="3" t="str">
        <f t="shared" si="267"/>
        <v/>
      </c>
      <c r="DI1102" s="3" t="str">
        <f t="shared" si="267"/>
        <v/>
      </c>
      <c r="DJ1102" s="3" t="str">
        <f t="shared" si="267"/>
        <v/>
      </c>
      <c r="DK1102" s="3" t="str">
        <f t="shared" si="267"/>
        <v/>
      </c>
      <c r="DL1102" s="3" t="str">
        <f t="shared" si="267"/>
        <v/>
      </c>
      <c r="DM1102" s="3" t="str">
        <f t="shared" si="267"/>
        <v/>
      </c>
      <c r="DN1102" s="3" t="str">
        <f t="shared" si="263"/>
        <v/>
      </c>
      <c r="DO1102" s="3" t="str">
        <f t="shared" si="263"/>
        <v/>
      </c>
      <c r="DP1102" s="3" t="str">
        <f t="shared" si="263"/>
        <v/>
      </c>
      <c r="DQ1102" s="3" t="str">
        <f t="shared" si="263"/>
        <v/>
      </c>
      <c r="DR1102" s="3" t="str">
        <f t="shared" si="263"/>
        <v/>
      </c>
      <c r="DS1102" s="3" t="str">
        <f t="shared" si="260"/>
        <v/>
      </c>
      <c r="DT1102" s="3" t="str">
        <f t="shared" si="260"/>
        <v/>
      </c>
      <c r="DU1102" s="3" t="str">
        <f t="shared" si="260"/>
        <v/>
      </c>
      <c r="DV1102" s="3" t="str">
        <f t="shared" si="260"/>
        <v/>
      </c>
    </row>
    <row r="1103" spans="1:126" ht="105">
      <c r="A1103" t="s">
        <v>115</v>
      </c>
      <c r="B1103">
        <v>2017</v>
      </c>
      <c r="C1103" t="s">
        <v>114</v>
      </c>
      <c r="D1103">
        <v>106990</v>
      </c>
      <c r="E1103" s="31">
        <v>1317216499398</v>
      </c>
      <c r="F1103" t="s">
        <v>1298</v>
      </c>
      <c r="G1103">
        <v>324110</v>
      </c>
      <c r="H1103" t="s">
        <v>1299</v>
      </c>
      <c r="I1103" t="s">
        <v>1300</v>
      </c>
      <c r="J1103" t="s">
        <v>199</v>
      </c>
      <c r="K1103" t="s">
        <v>148</v>
      </c>
      <c r="L1103">
        <v>78407</v>
      </c>
      <c r="M1103" s="3" t="str">
        <f t="shared" si="271"/>
        <v>89. PRODUCE THE CHEMICAL, 94. AS A MANUFACTURED IMPURITY</v>
      </c>
      <c r="N1103" s="3" t="s">
        <v>63</v>
      </c>
      <c r="O1103" s="84" t="s">
        <v>1435</v>
      </c>
      <c r="P1103">
        <v>25</v>
      </c>
      <c r="Q1103">
        <v>157</v>
      </c>
      <c r="R1103">
        <v>182</v>
      </c>
      <c r="S1103" s="3" t="s">
        <v>1407</v>
      </c>
      <c r="T1103" s="3" t="s">
        <v>1405</v>
      </c>
      <c r="U1103" s="3" t="s">
        <v>1405</v>
      </c>
      <c r="V1103" s="3" t="s">
        <v>1405</v>
      </c>
      <c r="W1103" s="3" t="s">
        <v>1405</v>
      </c>
      <c r="X1103" s="3" t="s">
        <v>1407</v>
      </c>
      <c r="Y1103" s="3" t="s">
        <v>1405</v>
      </c>
      <c r="AE1103" s="3" t="s">
        <v>1405</v>
      </c>
      <c r="AR1103" s="3" t="s">
        <v>1405</v>
      </c>
      <c r="AS1103" s="3" t="s">
        <v>1405</v>
      </c>
      <c r="AT1103" s="3" t="s">
        <v>1405</v>
      </c>
      <c r="AV1103" s="3" t="s">
        <v>1405</v>
      </c>
      <c r="BD1103" s="3" t="s">
        <v>1405</v>
      </c>
      <c r="BK1103" s="3" t="s">
        <v>1405</v>
      </c>
      <c r="BU1103" s="3" t="str">
        <f t="shared" si="265"/>
        <v>89. PRODUCE THE CHEMICAL</v>
      </c>
      <c r="BV1103" s="3" t="str">
        <f t="shared" si="265"/>
        <v/>
      </c>
      <c r="BW1103" s="3" t="str">
        <f t="shared" si="265"/>
        <v/>
      </c>
      <c r="BX1103" s="3" t="str">
        <f t="shared" si="265"/>
        <v/>
      </c>
      <c r="BY1103" s="3" t="str">
        <f t="shared" si="265"/>
        <v/>
      </c>
      <c r="BZ1103" s="3" t="str">
        <f t="shared" si="265"/>
        <v>94. AS A MANUFACTURED IMPURITY</v>
      </c>
      <c r="CA1103" s="3" t="str">
        <f t="shared" si="264"/>
        <v/>
      </c>
      <c r="CB1103" s="3" t="str">
        <f t="shared" si="264"/>
        <v/>
      </c>
      <c r="CC1103" s="3" t="str">
        <f t="shared" si="264"/>
        <v/>
      </c>
      <c r="CD1103" s="3" t="str">
        <f t="shared" si="264"/>
        <v/>
      </c>
      <c r="CE1103" s="3" t="str">
        <f t="shared" si="264"/>
        <v/>
      </c>
      <c r="CF1103" s="3" t="str">
        <f t="shared" si="264"/>
        <v/>
      </c>
      <c r="CG1103" s="3" t="str">
        <f t="shared" si="264"/>
        <v/>
      </c>
      <c r="CH1103" s="3" t="str">
        <f t="shared" si="264"/>
        <v/>
      </c>
      <c r="CI1103" s="3" t="str">
        <f t="shared" si="264"/>
        <v/>
      </c>
      <c r="CJ1103" s="3" t="str">
        <f t="shared" si="264"/>
        <v/>
      </c>
      <c r="CK1103" s="3" t="str">
        <f t="shared" si="272"/>
        <v/>
      </c>
      <c r="CL1103" s="3" t="str">
        <f t="shared" si="272"/>
        <v/>
      </c>
      <c r="CM1103" s="3" t="str">
        <f t="shared" si="272"/>
        <v/>
      </c>
      <c r="CN1103" s="3" t="str">
        <f t="shared" si="272"/>
        <v/>
      </c>
      <c r="CO1103" s="3" t="str">
        <f t="shared" si="272"/>
        <v/>
      </c>
      <c r="CP1103" s="3" t="str">
        <f t="shared" si="272"/>
        <v/>
      </c>
      <c r="CQ1103" s="3" t="str">
        <f t="shared" si="272"/>
        <v/>
      </c>
      <c r="CR1103" s="3" t="str">
        <f t="shared" si="272"/>
        <v/>
      </c>
      <c r="CS1103" s="3" t="str">
        <f t="shared" si="272"/>
        <v/>
      </c>
      <c r="CT1103" s="3" t="str">
        <f t="shared" si="272"/>
        <v/>
      </c>
      <c r="CU1103" s="3" t="str">
        <f t="shared" si="272"/>
        <v/>
      </c>
      <c r="CV1103" s="3" t="str">
        <f t="shared" si="272"/>
        <v/>
      </c>
      <c r="CW1103" s="3" t="str">
        <f t="shared" si="272"/>
        <v/>
      </c>
      <c r="CX1103" s="3" t="str">
        <f t="shared" si="270"/>
        <v/>
      </c>
      <c r="CY1103" s="3" t="str">
        <f t="shared" si="270"/>
        <v/>
      </c>
      <c r="CZ1103" s="3" t="str">
        <f t="shared" si="270"/>
        <v/>
      </c>
      <c r="DA1103" s="3" t="str">
        <f t="shared" si="270"/>
        <v/>
      </c>
      <c r="DB1103" s="3" t="str">
        <f t="shared" si="270"/>
        <v/>
      </c>
      <c r="DC1103" s="3" t="str">
        <f t="shared" si="270"/>
        <v/>
      </c>
      <c r="DD1103" s="3" t="str">
        <f t="shared" si="269"/>
        <v/>
      </c>
      <c r="DE1103" s="3" t="str">
        <f t="shared" si="269"/>
        <v/>
      </c>
      <c r="DF1103" s="3" t="str">
        <f t="shared" si="269"/>
        <v/>
      </c>
      <c r="DG1103" s="3" t="str">
        <f t="shared" si="268"/>
        <v/>
      </c>
      <c r="DH1103" s="3" t="str">
        <f t="shared" si="267"/>
        <v/>
      </c>
      <c r="DI1103" s="3" t="str">
        <f t="shared" si="267"/>
        <v/>
      </c>
      <c r="DJ1103" s="3" t="str">
        <f t="shared" si="267"/>
        <v/>
      </c>
      <c r="DK1103" s="3" t="str">
        <f t="shared" si="267"/>
        <v/>
      </c>
      <c r="DL1103" s="3" t="str">
        <f t="shared" si="267"/>
        <v/>
      </c>
      <c r="DM1103" s="3" t="str">
        <f t="shared" si="267"/>
        <v/>
      </c>
      <c r="DN1103" s="3" t="str">
        <f t="shared" si="263"/>
        <v/>
      </c>
      <c r="DO1103" s="3" t="str">
        <f t="shared" si="263"/>
        <v/>
      </c>
      <c r="DP1103" s="3" t="str">
        <f t="shared" si="263"/>
        <v/>
      </c>
      <c r="DQ1103" s="3" t="str">
        <f t="shared" si="263"/>
        <v/>
      </c>
      <c r="DR1103" s="3" t="str">
        <f t="shared" si="263"/>
        <v/>
      </c>
      <c r="DS1103" s="3" t="str">
        <f t="shared" si="260"/>
        <v/>
      </c>
      <c r="DT1103" s="3" t="str">
        <f t="shared" si="260"/>
        <v/>
      </c>
      <c r="DU1103" s="3" t="str">
        <f t="shared" si="260"/>
        <v/>
      </c>
      <c r="DV1103" s="3" t="str">
        <f t="shared" si="260"/>
        <v/>
      </c>
    </row>
    <row r="1104" spans="1:126" ht="105">
      <c r="A1104" t="s">
        <v>115</v>
      </c>
      <c r="B1104">
        <v>2018</v>
      </c>
      <c r="C1104" t="s">
        <v>114</v>
      </c>
      <c r="D1104">
        <v>106990</v>
      </c>
      <c r="E1104" s="31">
        <v>1318217141023</v>
      </c>
      <c r="F1104" t="s">
        <v>1298</v>
      </c>
      <c r="G1104">
        <v>324110</v>
      </c>
      <c r="H1104" t="s">
        <v>1299</v>
      </c>
      <c r="I1104" t="s">
        <v>1300</v>
      </c>
      <c r="J1104" t="s">
        <v>199</v>
      </c>
      <c r="K1104" t="s">
        <v>148</v>
      </c>
      <c r="L1104">
        <v>78407</v>
      </c>
      <c r="M1104" s="3" t="str">
        <f t="shared" si="271"/>
        <v>89. PRODUCE THE CHEMICAL, 94. AS A MANUFACTURED IMPURITY</v>
      </c>
      <c r="N1104" s="3" t="s">
        <v>63</v>
      </c>
      <c r="O1104" s="84" t="s">
        <v>1435</v>
      </c>
      <c r="P1104">
        <v>24</v>
      </c>
      <c r="Q1104">
        <v>137.4</v>
      </c>
      <c r="R1104">
        <v>161.4</v>
      </c>
      <c r="S1104" s="3" t="s">
        <v>1407</v>
      </c>
      <c r="T1104" s="3" t="s">
        <v>1405</v>
      </c>
      <c r="U1104" s="3" t="s">
        <v>1405</v>
      </c>
      <c r="V1104" s="3" t="s">
        <v>1405</v>
      </c>
      <c r="W1104" s="3" t="s">
        <v>1405</v>
      </c>
      <c r="X1104" s="3" t="s">
        <v>1407</v>
      </c>
      <c r="Y1104" s="3" t="s">
        <v>1405</v>
      </c>
      <c r="Z1104" s="3" t="s">
        <v>1405</v>
      </c>
      <c r="AA1104" s="3" t="s">
        <v>1405</v>
      </c>
      <c r="AB1104" s="3" t="s">
        <v>1405</v>
      </c>
      <c r="AC1104" s="3" t="s">
        <v>1405</v>
      </c>
      <c r="AD1104" s="3" t="s">
        <v>1405</v>
      </c>
      <c r="AE1104" s="3" t="s">
        <v>1405</v>
      </c>
      <c r="AF1104" s="3" t="s">
        <v>1405</v>
      </c>
      <c r="AG1104" s="3" t="s">
        <v>1405</v>
      </c>
      <c r="AH1104" s="3" t="s">
        <v>1405</v>
      </c>
      <c r="AI1104" s="3" t="s">
        <v>1405</v>
      </c>
      <c r="AJ1104" s="3" t="s">
        <v>1405</v>
      </c>
      <c r="AK1104" s="3" t="s">
        <v>1405</v>
      </c>
      <c r="AL1104" s="3" t="s">
        <v>1405</v>
      </c>
      <c r="AM1104" s="3" t="s">
        <v>1405</v>
      </c>
      <c r="AN1104" s="3" t="s">
        <v>1405</v>
      </c>
      <c r="AO1104" s="3" t="s">
        <v>1405</v>
      </c>
      <c r="AP1104" s="3" t="s">
        <v>1405</v>
      </c>
      <c r="AQ1104" s="3" t="s">
        <v>1405</v>
      </c>
      <c r="AR1104" s="3" t="s">
        <v>1405</v>
      </c>
      <c r="AS1104" s="3" t="s">
        <v>1405</v>
      </c>
      <c r="AT1104" s="3" t="s">
        <v>1405</v>
      </c>
      <c r="AU1104" s="3" t="s">
        <v>1405</v>
      </c>
      <c r="AV1104" s="3" t="s">
        <v>1405</v>
      </c>
      <c r="AW1104" s="3" t="s">
        <v>1405</v>
      </c>
      <c r="AX1104" s="3" t="s">
        <v>1405</v>
      </c>
      <c r="AY1104" s="3" t="s">
        <v>1405</v>
      </c>
      <c r="AZ1104" s="3" t="s">
        <v>1405</v>
      </c>
      <c r="BA1104" s="3" t="s">
        <v>1405</v>
      </c>
      <c r="BB1104" s="3" t="s">
        <v>1405</v>
      </c>
      <c r="BC1104" s="3" t="s">
        <v>1405</v>
      </c>
      <c r="BD1104" s="3" t="s">
        <v>1405</v>
      </c>
      <c r="BE1104" s="3" t="s">
        <v>1405</v>
      </c>
      <c r="BF1104" s="3" t="s">
        <v>1405</v>
      </c>
      <c r="BG1104" s="3" t="s">
        <v>1405</v>
      </c>
      <c r="BH1104" s="3" t="s">
        <v>1405</v>
      </c>
      <c r="BI1104" s="3" t="s">
        <v>1405</v>
      </c>
      <c r="BJ1104" s="3" t="s">
        <v>1405</v>
      </c>
      <c r="BK1104" s="3" t="s">
        <v>1405</v>
      </c>
      <c r="BL1104" s="3" t="s">
        <v>1405</v>
      </c>
      <c r="BM1104" s="3" t="s">
        <v>1405</v>
      </c>
      <c r="BN1104" s="3" t="s">
        <v>1405</v>
      </c>
      <c r="BO1104" s="3" t="s">
        <v>1405</v>
      </c>
      <c r="BP1104" s="3" t="s">
        <v>1405</v>
      </c>
      <c r="BQ1104" s="3" t="s">
        <v>1405</v>
      </c>
      <c r="BR1104" s="3" t="s">
        <v>1405</v>
      </c>
      <c r="BS1104" s="3" t="s">
        <v>1405</v>
      </c>
      <c r="BT1104" s="3" t="s">
        <v>1405</v>
      </c>
      <c r="BU1104" s="3" t="str">
        <f t="shared" si="265"/>
        <v>89. PRODUCE THE CHEMICAL</v>
      </c>
      <c r="BV1104" s="3" t="str">
        <f t="shared" si="265"/>
        <v/>
      </c>
      <c r="BW1104" s="3" t="str">
        <f t="shared" si="265"/>
        <v/>
      </c>
      <c r="BX1104" s="3" t="str">
        <f t="shared" si="265"/>
        <v/>
      </c>
      <c r="BY1104" s="3" t="str">
        <f t="shared" si="265"/>
        <v/>
      </c>
      <c r="BZ1104" s="3" t="str">
        <f t="shared" si="265"/>
        <v>94. AS A MANUFACTURED IMPURITY</v>
      </c>
      <c r="CA1104" s="3" t="str">
        <f t="shared" si="264"/>
        <v/>
      </c>
      <c r="CB1104" s="3" t="str">
        <f t="shared" si="264"/>
        <v/>
      </c>
      <c r="CC1104" s="3" t="str">
        <f t="shared" si="264"/>
        <v/>
      </c>
      <c r="CD1104" s="3" t="str">
        <f t="shared" si="264"/>
        <v/>
      </c>
      <c r="CE1104" s="3" t="str">
        <f t="shared" si="264"/>
        <v/>
      </c>
      <c r="CF1104" s="3" t="str">
        <f t="shared" si="264"/>
        <v/>
      </c>
      <c r="CG1104" s="3" t="str">
        <f t="shared" si="264"/>
        <v/>
      </c>
      <c r="CH1104" s="3" t="str">
        <f t="shared" si="264"/>
        <v/>
      </c>
      <c r="CI1104" s="3" t="str">
        <f t="shared" si="264"/>
        <v/>
      </c>
      <c r="CJ1104" s="3" t="str">
        <f t="shared" si="264"/>
        <v/>
      </c>
      <c r="CK1104" s="3" t="str">
        <f t="shared" si="272"/>
        <v/>
      </c>
      <c r="CL1104" s="3" t="str">
        <f t="shared" si="272"/>
        <v/>
      </c>
      <c r="CM1104" s="3" t="str">
        <f t="shared" si="272"/>
        <v/>
      </c>
      <c r="CN1104" s="3" t="str">
        <f t="shared" si="272"/>
        <v/>
      </c>
      <c r="CO1104" s="3" t="str">
        <f t="shared" si="272"/>
        <v/>
      </c>
      <c r="CP1104" s="3" t="str">
        <f t="shared" si="272"/>
        <v/>
      </c>
      <c r="CQ1104" s="3" t="str">
        <f t="shared" si="272"/>
        <v/>
      </c>
      <c r="CR1104" s="3" t="str">
        <f t="shared" si="272"/>
        <v/>
      </c>
      <c r="CS1104" s="3" t="str">
        <f t="shared" si="272"/>
        <v/>
      </c>
      <c r="CT1104" s="3" t="str">
        <f t="shared" si="272"/>
        <v/>
      </c>
      <c r="CU1104" s="3" t="str">
        <f t="shared" si="272"/>
        <v/>
      </c>
      <c r="CV1104" s="3" t="str">
        <f t="shared" si="272"/>
        <v/>
      </c>
      <c r="CW1104" s="3" t="str">
        <f t="shared" si="272"/>
        <v/>
      </c>
      <c r="CX1104" s="3" t="str">
        <f t="shared" si="270"/>
        <v/>
      </c>
      <c r="CY1104" s="3" t="str">
        <f t="shared" si="270"/>
        <v/>
      </c>
      <c r="CZ1104" s="3" t="str">
        <f t="shared" si="270"/>
        <v/>
      </c>
      <c r="DA1104" s="3" t="str">
        <f t="shared" si="270"/>
        <v/>
      </c>
      <c r="DB1104" s="3" t="str">
        <f t="shared" si="270"/>
        <v/>
      </c>
      <c r="DC1104" s="3" t="str">
        <f t="shared" si="270"/>
        <v/>
      </c>
      <c r="DD1104" s="3" t="str">
        <f t="shared" si="269"/>
        <v/>
      </c>
      <c r="DE1104" s="3" t="str">
        <f t="shared" si="269"/>
        <v/>
      </c>
      <c r="DF1104" s="3" t="str">
        <f t="shared" si="269"/>
        <v/>
      </c>
      <c r="DG1104" s="3" t="str">
        <f t="shared" si="268"/>
        <v/>
      </c>
      <c r="DH1104" s="3" t="str">
        <f t="shared" si="267"/>
        <v/>
      </c>
      <c r="DI1104" s="3" t="str">
        <f t="shared" si="267"/>
        <v/>
      </c>
      <c r="DJ1104" s="3" t="str">
        <f t="shared" si="267"/>
        <v/>
      </c>
      <c r="DK1104" s="3" t="str">
        <f t="shared" si="267"/>
        <v/>
      </c>
      <c r="DL1104" s="3" t="str">
        <f t="shared" si="267"/>
        <v/>
      </c>
      <c r="DM1104" s="3" t="str">
        <f t="shared" si="267"/>
        <v/>
      </c>
      <c r="DN1104" s="3" t="str">
        <f t="shared" si="263"/>
        <v/>
      </c>
      <c r="DO1104" s="3" t="str">
        <f t="shared" si="263"/>
        <v/>
      </c>
      <c r="DP1104" s="3" t="str">
        <f t="shared" si="263"/>
        <v/>
      </c>
      <c r="DQ1104" s="3" t="str">
        <f t="shared" si="263"/>
        <v/>
      </c>
      <c r="DR1104" s="3" t="str">
        <f t="shared" si="263"/>
        <v/>
      </c>
      <c r="DS1104" s="3" t="str">
        <f t="shared" si="260"/>
        <v/>
      </c>
      <c r="DT1104" s="3" t="str">
        <f t="shared" si="260"/>
        <v/>
      </c>
      <c r="DU1104" s="3" t="str">
        <f t="shared" si="260"/>
        <v/>
      </c>
      <c r="DV1104" s="3" t="str">
        <f t="shared" si="260"/>
        <v/>
      </c>
    </row>
    <row r="1105" spans="1:126" ht="105">
      <c r="A1105" t="s">
        <v>115</v>
      </c>
      <c r="B1105">
        <v>2019</v>
      </c>
      <c r="C1105" t="s">
        <v>114</v>
      </c>
      <c r="D1105">
        <v>106990</v>
      </c>
      <c r="E1105" s="31">
        <v>1319218327726</v>
      </c>
      <c r="F1105" t="s">
        <v>1298</v>
      </c>
      <c r="G1105">
        <v>324110</v>
      </c>
      <c r="H1105" t="s">
        <v>1299</v>
      </c>
      <c r="I1105" t="s">
        <v>1300</v>
      </c>
      <c r="J1105" t="s">
        <v>199</v>
      </c>
      <c r="K1105" t="s">
        <v>148</v>
      </c>
      <c r="L1105">
        <v>78407</v>
      </c>
      <c r="M1105" s="3" t="str">
        <f t="shared" si="271"/>
        <v>89. PRODUCE THE CHEMICAL, 94. AS A MANUFACTURED IMPURITY</v>
      </c>
      <c r="N1105" s="3" t="s">
        <v>63</v>
      </c>
      <c r="O1105" s="84" t="s">
        <v>1435</v>
      </c>
      <c r="P1105">
        <v>20</v>
      </c>
      <c r="Q1105">
        <v>160</v>
      </c>
      <c r="R1105">
        <v>180</v>
      </c>
      <c r="S1105" s="3" t="s">
        <v>1407</v>
      </c>
      <c r="T1105" s="3" t="s">
        <v>1405</v>
      </c>
      <c r="U1105" s="3" t="s">
        <v>1405</v>
      </c>
      <c r="V1105" s="3" t="s">
        <v>1405</v>
      </c>
      <c r="W1105" s="3" t="s">
        <v>1405</v>
      </c>
      <c r="X1105" s="3" t="s">
        <v>1407</v>
      </c>
      <c r="Y1105" s="3" t="s">
        <v>1405</v>
      </c>
      <c r="Z1105" s="3" t="s">
        <v>1405</v>
      </c>
      <c r="AA1105" s="3" t="s">
        <v>1405</v>
      </c>
      <c r="AB1105" s="3" t="s">
        <v>1405</v>
      </c>
      <c r="AC1105" s="3" t="s">
        <v>1405</v>
      </c>
      <c r="AD1105" s="3" t="s">
        <v>1405</v>
      </c>
      <c r="AE1105" s="3" t="s">
        <v>1405</v>
      </c>
      <c r="AF1105" s="3" t="s">
        <v>1405</v>
      </c>
      <c r="AG1105" s="3" t="s">
        <v>1405</v>
      </c>
      <c r="AH1105" s="3" t="s">
        <v>1405</v>
      </c>
      <c r="AI1105" s="3" t="s">
        <v>1405</v>
      </c>
      <c r="AJ1105" s="3" t="s">
        <v>1405</v>
      </c>
      <c r="AK1105" s="3" t="s">
        <v>1405</v>
      </c>
      <c r="AL1105" s="3" t="s">
        <v>1405</v>
      </c>
      <c r="AM1105" s="3" t="s">
        <v>1405</v>
      </c>
      <c r="AN1105" s="3" t="s">
        <v>1405</v>
      </c>
      <c r="AO1105" s="3" t="s">
        <v>1405</v>
      </c>
      <c r="AP1105" s="3" t="s">
        <v>1405</v>
      </c>
      <c r="AQ1105" s="3" t="s">
        <v>1405</v>
      </c>
      <c r="AR1105" s="3" t="s">
        <v>1405</v>
      </c>
      <c r="AS1105" s="3" t="s">
        <v>1405</v>
      </c>
      <c r="AT1105" s="3" t="s">
        <v>1405</v>
      </c>
      <c r="AU1105" s="3" t="s">
        <v>1405</v>
      </c>
      <c r="AV1105" s="3" t="s">
        <v>1405</v>
      </c>
      <c r="AW1105" s="3" t="s">
        <v>1405</v>
      </c>
      <c r="AX1105" s="3" t="s">
        <v>1405</v>
      </c>
      <c r="AY1105" s="3" t="s">
        <v>1405</v>
      </c>
      <c r="AZ1105" s="3" t="s">
        <v>1405</v>
      </c>
      <c r="BA1105" s="3" t="s">
        <v>1405</v>
      </c>
      <c r="BB1105" s="3" t="s">
        <v>1405</v>
      </c>
      <c r="BC1105" s="3" t="s">
        <v>1405</v>
      </c>
      <c r="BD1105" s="3" t="s">
        <v>1405</v>
      </c>
      <c r="BE1105" s="3" t="s">
        <v>1405</v>
      </c>
      <c r="BF1105" s="3" t="s">
        <v>1405</v>
      </c>
      <c r="BG1105" s="3" t="s">
        <v>1405</v>
      </c>
      <c r="BH1105" s="3" t="s">
        <v>1405</v>
      </c>
      <c r="BI1105" s="3" t="s">
        <v>1405</v>
      </c>
      <c r="BJ1105" s="3" t="s">
        <v>1405</v>
      </c>
      <c r="BK1105" s="3" t="s">
        <v>1405</v>
      </c>
      <c r="BL1105" s="3" t="s">
        <v>1405</v>
      </c>
      <c r="BM1105" s="3" t="s">
        <v>1405</v>
      </c>
      <c r="BN1105" s="3" t="s">
        <v>1405</v>
      </c>
      <c r="BO1105" s="3" t="s">
        <v>1405</v>
      </c>
      <c r="BP1105" s="3" t="s">
        <v>1405</v>
      </c>
      <c r="BQ1105" s="3" t="s">
        <v>1405</v>
      </c>
      <c r="BR1105" s="3" t="s">
        <v>1405</v>
      </c>
      <c r="BS1105" s="3" t="s">
        <v>1405</v>
      </c>
      <c r="BT1105" s="3" t="s">
        <v>1405</v>
      </c>
      <c r="BU1105" s="3" t="str">
        <f t="shared" si="265"/>
        <v>89. PRODUCE THE CHEMICAL</v>
      </c>
      <c r="BV1105" s="3" t="str">
        <f t="shared" si="265"/>
        <v/>
      </c>
      <c r="BW1105" s="3" t="str">
        <f t="shared" si="265"/>
        <v/>
      </c>
      <c r="BX1105" s="3" t="str">
        <f t="shared" si="265"/>
        <v/>
      </c>
      <c r="BY1105" s="3" t="str">
        <f t="shared" si="265"/>
        <v/>
      </c>
      <c r="BZ1105" s="3" t="str">
        <f t="shared" si="265"/>
        <v>94. AS A MANUFACTURED IMPURITY</v>
      </c>
      <c r="CA1105" s="3" t="str">
        <f t="shared" si="264"/>
        <v/>
      </c>
      <c r="CB1105" s="3" t="str">
        <f t="shared" ref="CB1105:CQ1124" si="273">IF(Z1105="Yes", CB$1,"")</f>
        <v/>
      </c>
      <c r="CC1105" s="3" t="str">
        <f t="shared" si="273"/>
        <v/>
      </c>
      <c r="CD1105" s="3" t="str">
        <f t="shared" si="273"/>
        <v/>
      </c>
      <c r="CE1105" s="3" t="str">
        <f t="shared" si="273"/>
        <v/>
      </c>
      <c r="CF1105" s="3" t="str">
        <f t="shared" si="273"/>
        <v/>
      </c>
      <c r="CG1105" s="3" t="str">
        <f t="shared" si="273"/>
        <v/>
      </c>
      <c r="CH1105" s="3" t="str">
        <f t="shared" si="273"/>
        <v/>
      </c>
      <c r="CI1105" s="3" t="str">
        <f t="shared" si="273"/>
        <v/>
      </c>
      <c r="CJ1105" s="3" t="str">
        <f t="shared" si="273"/>
        <v/>
      </c>
      <c r="CK1105" s="3" t="str">
        <f t="shared" si="272"/>
        <v/>
      </c>
      <c r="CL1105" s="3" t="str">
        <f t="shared" si="272"/>
        <v/>
      </c>
      <c r="CM1105" s="3" t="str">
        <f t="shared" si="272"/>
        <v/>
      </c>
      <c r="CN1105" s="3" t="str">
        <f t="shared" si="272"/>
        <v/>
      </c>
      <c r="CO1105" s="3" t="str">
        <f t="shared" si="272"/>
        <v/>
      </c>
      <c r="CP1105" s="3" t="str">
        <f t="shared" si="272"/>
        <v/>
      </c>
      <c r="CQ1105" s="3" t="str">
        <f t="shared" si="272"/>
        <v/>
      </c>
      <c r="CR1105" s="3" t="str">
        <f t="shared" si="272"/>
        <v/>
      </c>
      <c r="CS1105" s="3" t="str">
        <f t="shared" si="272"/>
        <v/>
      </c>
      <c r="CT1105" s="3" t="str">
        <f t="shared" si="272"/>
        <v/>
      </c>
      <c r="CU1105" s="3" t="str">
        <f t="shared" si="272"/>
        <v/>
      </c>
      <c r="CV1105" s="3" t="str">
        <f t="shared" si="272"/>
        <v/>
      </c>
      <c r="CW1105" s="3" t="str">
        <f t="shared" si="272"/>
        <v/>
      </c>
      <c r="CX1105" s="3" t="str">
        <f t="shared" si="270"/>
        <v/>
      </c>
      <c r="CY1105" s="3" t="str">
        <f t="shared" si="270"/>
        <v/>
      </c>
      <c r="CZ1105" s="3" t="str">
        <f t="shared" si="270"/>
        <v/>
      </c>
      <c r="DA1105" s="3" t="str">
        <f t="shared" si="270"/>
        <v/>
      </c>
      <c r="DB1105" s="3" t="str">
        <f t="shared" si="270"/>
        <v/>
      </c>
      <c r="DC1105" s="3" t="str">
        <f t="shared" si="270"/>
        <v/>
      </c>
      <c r="DD1105" s="3" t="str">
        <f t="shared" si="269"/>
        <v/>
      </c>
      <c r="DE1105" s="3" t="str">
        <f t="shared" si="269"/>
        <v/>
      </c>
      <c r="DF1105" s="3" t="str">
        <f t="shared" si="269"/>
        <v/>
      </c>
      <c r="DG1105" s="3" t="str">
        <f t="shared" si="268"/>
        <v/>
      </c>
      <c r="DH1105" s="3" t="str">
        <f t="shared" si="267"/>
        <v/>
      </c>
      <c r="DI1105" s="3" t="str">
        <f t="shared" si="267"/>
        <v/>
      </c>
      <c r="DJ1105" s="3" t="str">
        <f t="shared" si="267"/>
        <v/>
      </c>
      <c r="DK1105" s="3" t="str">
        <f t="shared" si="267"/>
        <v/>
      </c>
      <c r="DL1105" s="3" t="str">
        <f t="shared" si="267"/>
        <v/>
      </c>
      <c r="DM1105" s="3" t="str">
        <f t="shared" si="267"/>
        <v/>
      </c>
      <c r="DN1105" s="3" t="str">
        <f t="shared" si="263"/>
        <v/>
      </c>
      <c r="DO1105" s="3" t="str">
        <f t="shared" si="263"/>
        <v/>
      </c>
      <c r="DP1105" s="3" t="str">
        <f t="shared" si="263"/>
        <v/>
      </c>
      <c r="DQ1105" s="3" t="str">
        <f t="shared" si="263"/>
        <v/>
      </c>
      <c r="DR1105" s="3" t="str">
        <f t="shared" si="263"/>
        <v/>
      </c>
      <c r="DS1105" s="3" t="str">
        <f t="shared" si="260"/>
        <v/>
      </c>
      <c r="DT1105" s="3" t="str">
        <f t="shared" si="260"/>
        <v/>
      </c>
      <c r="DU1105" s="3" t="str">
        <f t="shared" si="260"/>
        <v/>
      </c>
      <c r="DV1105" s="3" t="str">
        <f t="shared" si="260"/>
        <v/>
      </c>
    </row>
    <row r="1106" spans="1:126" ht="105">
      <c r="A1106" t="s">
        <v>115</v>
      </c>
      <c r="B1106">
        <v>2020</v>
      </c>
      <c r="C1106" t="s">
        <v>114</v>
      </c>
      <c r="D1106">
        <v>106990</v>
      </c>
      <c r="E1106" s="31">
        <v>1320219373709</v>
      </c>
      <c r="F1106" t="s">
        <v>1298</v>
      </c>
      <c r="G1106">
        <v>324110</v>
      </c>
      <c r="H1106" t="s">
        <v>1299</v>
      </c>
      <c r="I1106" t="s">
        <v>1300</v>
      </c>
      <c r="J1106" t="s">
        <v>199</v>
      </c>
      <c r="K1106" t="s">
        <v>148</v>
      </c>
      <c r="L1106">
        <v>78407</v>
      </c>
      <c r="M1106" s="3" t="str">
        <f t="shared" si="271"/>
        <v>89. PRODUCE THE CHEMICAL, 91. ON-SITE USE OF THE CHEMICAL, 94. AS A MANUFACTURED IMPURITY, 95. USED AS A REACTANT, 98. P103  INTERMEDIATES, 101. ADDED AS A FORMULATION COMPONENT, 113. P299  OTHER</v>
      </c>
      <c r="N1106" s="3" t="s">
        <v>63</v>
      </c>
      <c r="O1106" s="84" t="s">
        <v>1435</v>
      </c>
      <c r="P1106">
        <v>19.5</v>
      </c>
      <c r="Q1106">
        <v>155.43</v>
      </c>
      <c r="R1106">
        <v>174.93</v>
      </c>
      <c r="S1106" s="3" t="s">
        <v>1407</v>
      </c>
      <c r="T1106" s="3" t="s">
        <v>1405</v>
      </c>
      <c r="U1106" s="3" t="s">
        <v>1407</v>
      </c>
      <c r="V1106" s="3" t="s">
        <v>1405</v>
      </c>
      <c r="W1106" s="3" t="s">
        <v>1405</v>
      </c>
      <c r="X1106" s="3" t="s">
        <v>1407</v>
      </c>
      <c r="Y1106" s="3" t="s">
        <v>1407</v>
      </c>
      <c r="Z1106" s="3" t="s">
        <v>1405</v>
      </c>
      <c r="AA1106" s="3" t="s">
        <v>1405</v>
      </c>
      <c r="AB1106" s="3" t="s">
        <v>1407</v>
      </c>
      <c r="AC1106" s="3" t="s">
        <v>1405</v>
      </c>
      <c r="AD1106" s="3" t="s">
        <v>1405</v>
      </c>
      <c r="AE1106" s="3" t="s">
        <v>1407</v>
      </c>
      <c r="AF1106" s="3" t="s">
        <v>1405</v>
      </c>
      <c r="AG1106" s="3" t="s">
        <v>1405</v>
      </c>
      <c r="AH1106" s="3" t="s">
        <v>1405</v>
      </c>
      <c r="AI1106" s="3" t="s">
        <v>1405</v>
      </c>
      <c r="AJ1106" s="3" t="s">
        <v>1405</v>
      </c>
      <c r="AK1106" s="3" t="s">
        <v>1405</v>
      </c>
      <c r="AL1106" s="3" t="s">
        <v>1405</v>
      </c>
      <c r="AM1106" s="3" t="s">
        <v>1405</v>
      </c>
      <c r="AN1106" s="3" t="s">
        <v>1405</v>
      </c>
      <c r="AO1106" s="3" t="s">
        <v>1405</v>
      </c>
      <c r="AP1106" s="3" t="s">
        <v>1405</v>
      </c>
      <c r="AQ1106" s="3" t="s">
        <v>1407</v>
      </c>
      <c r="AR1106" s="3" t="s">
        <v>1405</v>
      </c>
      <c r="AS1106" s="3" t="s">
        <v>1405</v>
      </c>
      <c r="AT1106" s="3" t="s">
        <v>1405</v>
      </c>
      <c r="AU1106" s="3" t="s">
        <v>1405</v>
      </c>
      <c r="AV1106" s="3" t="s">
        <v>1405</v>
      </c>
      <c r="AW1106" s="3" t="s">
        <v>1405</v>
      </c>
      <c r="AX1106" s="3" t="s">
        <v>1405</v>
      </c>
      <c r="AY1106" s="3" t="s">
        <v>1405</v>
      </c>
      <c r="AZ1106" s="3" t="s">
        <v>1405</v>
      </c>
      <c r="BA1106" s="3" t="s">
        <v>1405</v>
      </c>
      <c r="BB1106" s="3" t="s">
        <v>1405</v>
      </c>
      <c r="BC1106" s="3" t="s">
        <v>1405</v>
      </c>
      <c r="BD1106" s="3" t="s">
        <v>1405</v>
      </c>
      <c r="BE1106" s="3" t="s">
        <v>1405</v>
      </c>
      <c r="BF1106" s="3" t="s">
        <v>1405</v>
      </c>
      <c r="BG1106" s="3" t="s">
        <v>1405</v>
      </c>
      <c r="BH1106" s="3" t="s">
        <v>1405</v>
      </c>
      <c r="BI1106" s="3" t="s">
        <v>1405</v>
      </c>
      <c r="BJ1106" s="3" t="s">
        <v>1405</v>
      </c>
      <c r="BK1106" s="3" t="s">
        <v>1405</v>
      </c>
      <c r="BL1106" s="3" t="s">
        <v>1405</v>
      </c>
      <c r="BM1106" s="3" t="s">
        <v>1405</v>
      </c>
      <c r="BN1106" s="3" t="s">
        <v>1405</v>
      </c>
      <c r="BO1106" s="3" t="s">
        <v>1405</v>
      </c>
      <c r="BP1106" s="3" t="s">
        <v>1405</v>
      </c>
      <c r="BQ1106" s="3" t="s">
        <v>1405</v>
      </c>
      <c r="BR1106" s="3" t="s">
        <v>1405</v>
      </c>
      <c r="BS1106" s="3" t="s">
        <v>1405</v>
      </c>
      <c r="BT1106" s="3" t="s">
        <v>1405</v>
      </c>
      <c r="BU1106" s="3" t="str">
        <f t="shared" si="265"/>
        <v>89. PRODUCE THE CHEMICAL</v>
      </c>
      <c r="BV1106" s="3" t="str">
        <f t="shared" si="265"/>
        <v/>
      </c>
      <c r="BW1106" s="3" t="str">
        <f t="shared" si="265"/>
        <v>91. ON-SITE USE OF THE CHEMICAL</v>
      </c>
      <c r="BX1106" s="3" t="str">
        <f t="shared" si="265"/>
        <v/>
      </c>
      <c r="BY1106" s="3" t="str">
        <f t="shared" si="265"/>
        <v/>
      </c>
      <c r="BZ1106" s="3" t="str">
        <f t="shared" si="265"/>
        <v>94. AS A MANUFACTURED IMPURITY</v>
      </c>
      <c r="CA1106" s="3" t="str">
        <f t="shared" si="265"/>
        <v>95. USED AS A REACTANT</v>
      </c>
      <c r="CB1106" s="3" t="str">
        <f t="shared" si="273"/>
        <v/>
      </c>
      <c r="CC1106" s="3" t="str">
        <f t="shared" si="273"/>
        <v/>
      </c>
      <c r="CD1106" s="3" t="str">
        <f t="shared" si="273"/>
        <v>98. P103  INTERMEDIATES</v>
      </c>
      <c r="CE1106" s="3" t="str">
        <f t="shared" si="273"/>
        <v/>
      </c>
      <c r="CF1106" s="3" t="str">
        <f t="shared" si="273"/>
        <v/>
      </c>
      <c r="CG1106" s="3" t="str">
        <f t="shared" si="273"/>
        <v>101. ADDED AS A FORMULATION COMPONENT</v>
      </c>
      <c r="CH1106" s="3" t="str">
        <f t="shared" si="273"/>
        <v/>
      </c>
      <c r="CI1106" s="3" t="str">
        <f t="shared" si="273"/>
        <v/>
      </c>
      <c r="CJ1106" s="3" t="str">
        <f t="shared" si="273"/>
        <v/>
      </c>
      <c r="CK1106" s="3" t="str">
        <f t="shared" si="272"/>
        <v/>
      </c>
      <c r="CL1106" s="3" t="str">
        <f t="shared" si="272"/>
        <v/>
      </c>
      <c r="CM1106" s="3" t="str">
        <f t="shared" si="272"/>
        <v/>
      </c>
      <c r="CN1106" s="3" t="str">
        <f t="shared" si="272"/>
        <v/>
      </c>
      <c r="CO1106" s="3" t="str">
        <f t="shared" si="272"/>
        <v/>
      </c>
      <c r="CP1106" s="3" t="str">
        <f t="shared" si="272"/>
        <v/>
      </c>
      <c r="CQ1106" s="3" t="str">
        <f t="shared" si="272"/>
        <v/>
      </c>
      <c r="CR1106" s="3" t="str">
        <f t="shared" si="272"/>
        <v/>
      </c>
      <c r="CS1106" s="3" t="str">
        <f t="shared" si="272"/>
        <v>113. P299  OTHER</v>
      </c>
      <c r="CT1106" s="3" t="str">
        <f t="shared" si="272"/>
        <v/>
      </c>
      <c r="CU1106" s="3" t="str">
        <f t="shared" si="272"/>
        <v/>
      </c>
      <c r="CV1106" s="3" t="str">
        <f t="shared" si="272"/>
        <v/>
      </c>
      <c r="CW1106" s="3" t="str">
        <f t="shared" si="272"/>
        <v/>
      </c>
      <c r="CX1106" s="3" t="str">
        <f t="shared" si="270"/>
        <v/>
      </c>
      <c r="CY1106" s="3" t="str">
        <f t="shared" si="270"/>
        <v/>
      </c>
      <c r="CZ1106" s="3" t="str">
        <f t="shared" si="270"/>
        <v/>
      </c>
      <c r="DA1106" s="3" t="str">
        <f t="shared" si="270"/>
        <v/>
      </c>
      <c r="DB1106" s="3" t="str">
        <f t="shared" si="270"/>
        <v/>
      </c>
      <c r="DC1106" s="3" t="str">
        <f t="shared" si="270"/>
        <v/>
      </c>
      <c r="DD1106" s="3" t="str">
        <f t="shared" si="269"/>
        <v/>
      </c>
      <c r="DE1106" s="3" t="str">
        <f t="shared" si="269"/>
        <v/>
      </c>
      <c r="DF1106" s="3" t="str">
        <f t="shared" si="269"/>
        <v/>
      </c>
      <c r="DG1106" s="3" t="str">
        <f t="shared" si="268"/>
        <v/>
      </c>
      <c r="DH1106" s="3" t="str">
        <f t="shared" si="267"/>
        <v/>
      </c>
      <c r="DI1106" s="3" t="str">
        <f t="shared" si="267"/>
        <v/>
      </c>
      <c r="DJ1106" s="3" t="str">
        <f t="shared" si="267"/>
        <v/>
      </c>
      <c r="DK1106" s="3" t="str">
        <f t="shared" si="267"/>
        <v/>
      </c>
      <c r="DL1106" s="3" t="str">
        <f t="shared" si="267"/>
        <v/>
      </c>
      <c r="DM1106" s="3" t="str">
        <f t="shared" si="267"/>
        <v/>
      </c>
      <c r="DN1106" s="3" t="str">
        <f t="shared" si="263"/>
        <v/>
      </c>
      <c r="DO1106" s="3" t="str">
        <f t="shared" si="263"/>
        <v/>
      </c>
      <c r="DP1106" s="3" t="str">
        <f t="shared" si="263"/>
        <v/>
      </c>
      <c r="DQ1106" s="3" t="str">
        <f t="shared" si="263"/>
        <v/>
      </c>
      <c r="DR1106" s="3" t="str">
        <f t="shared" si="263"/>
        <v/>
      </c>
      <c r="DS1106" s="3" t="str">
        <f t="shared" si="260"/>
        <v/>
      </c>
      <c r="DT1106" s="3" t="str">
        <f t="shared" si="260"/>
        <v/>
      </c>
      <c r="DU1106" s="3" t="str">
        <f t="shared" si="260"/>
        <v/>
      </c>
      <c r="DV1106" s="3" t="str">
        <f t="shared" si="260"/>
        <v/>
      </c>
    </row>
    <row r="1107" spans="1:126" ht="105">
      <c r="A1107" t="s">
        <v>115</v>
      </c>
      <c r="B1107">
        <v>2021</v>
      </c>
      <c r="C1107" t="s">
        <v>114</v>
      </c>
      <c r="D1107">
        <v>106990</v>
      </c>
      <c r="E1107" s="31">
        <v>1321220379679</v>
      </c>
      <c r="F1107" t="s">
        <v>1298</v>
      </c>
      <c r="G1107">
        <v>324110</v>
      </c>
      <c r="H1107" t="s">
        <v>1299</v>
      </c>
      <c r="I1107" t="s">
        <v>1300</v>
      </c>
      <c r="J1107" t="s">
        <v>199</v>
      </c>
      <c r="K1107" t="s">
        <v>148</v>
      </c>
      <c r="L1107">
        <v>78407</v>
      </c>
      <c r="M1107" s="3" t="str">
        <f t="shared" si="271"/>
        <v>89. PRODUCE THE CHEMICAL, 94. AS A MANUFACTURED IMPURITY, 116. AS A PROCESS IMPURITY</v>
      </c>
      <c r="N1107" s="3" t="s">
        <v>63</v>
      </c>
      <c r="O1107" s="84" t="s">
        <v>1435</v>
      </c>
      <c r="P1107">
        <v>19.95</v>
      </c>
      <c r="Q1107">
        <v>146.24</v>
      </c>
      <c r="R1107">
        <v>166.19</v>
      </c>
      <c r="S1107" s="3" t="s">
        <v>1407</v>
      </c>
      <c r="T1107" s="3" t="s">
        <v>1405</v>
      </c>
      <c r="U1107" s="3" t="s">
        <v>1405</v>
      </c>
      <c r="V1107" s="3" t="s">
        <v>1405</v>
      </c>
      <c r="W1107" s="3" t="s">
        <v>1405</v>
      </c>
      <c r="X1107" s="3" t="s">
        <v>1407</v>
      </c>
      <c r="Y1107" s="3" t="s">
        <v>1405</v>
      </c>
      <c r="Z1107" s="3" t="s">
        <v>1405</v>
      </c>
      <c r="AA1107" s="3" t="s">
        <v>1405</v>
      </c>
      <c r="AB1107" s="3" t="s">
        <v>1405</v>
      </c>
      <c r="AC1107" s="3" t="s">
        <v>1405</v>
      </c>
      <c r="AD1107" s="3" t="s">
        <v>1405</v>
      </c>
      <c r="AE1107" s="3" t="s">
        <v>1405</v>
      </c>
      <c r="AF1107" s="3" t="s">
        <v>1405</v>
      </c>
      <c r="AG1107" s="3" t="s">
        <v>1405</v>
      </c>
      <c r="AH1107" s="3" t="s">
        <v>1405</v>
      </c>
      <c r="AI1107" s="3" t="s">
        <v>1405</v>
      </c>
      <c r="AJ1107" s="3" t="s">
        <v>1405</v>
      </c>
      <c r="AK1107" s="3" t="s">
        <v>1405</v>
      </c>
      <c r="AL1107" s="3" t="s">
        <v>1405</v>
      </c>
      <c r="AM1107" s="3" t="s">
        <v>1405</v>
      </c>
      <c r="AN1107" s="3" t="s">
        <v>1405</v>
      </c>
      <c r="AO1107" s="3" t="s">
        <v>1405</v>
      </c>
      <c r="AP1107" s="3" t="s">
        <v>1405</v>
      </c>
      <c r="AQ1107" s="3" t="s">
        <v>1405</v>
      </c>
      <c r="AR1107" s="3" t="s">
        <v>1405</v>
      </c>
      <c r="AS1107" s="3" t="s">
        <v>1405</v>
      </c>
      <c r="AT1107" s="3" t="s">
        <v>1407</v>
      </c>
      <c r="AU1107" s="3" t="s">
        <v>1405</v>
      </c>
      <c r="AV1107" s="3" t="s">
        <v>1405</v>
      </c>
      <c r="AW1107" s="3" t="s">
        <v>1405</v>
      </c>
      <c r="AX1107" s="3" t="s">
        <v>1405</v>
      </c>
      <c r="AY1107" s="3" t="s">
        <v>1405</v>
      </c>
      <c r="AZ1107" s="3" t="s">
        <v>1405</v>
      </c>
      <c r="BA1107" s="3" t="s">
        <v>1405</v>
      </c>
      <c r="BB1107" s="3" t="s">
        <v>1405</v>
      </c>
      <c r="BC1107" s="3" t="s">
        <v>1405</v>
      </c>
      <c r="BD1107" s="3" t="s">
        <v>1405</v>
      </c>
      <c r="BE1107" s="3" t="s">
        <v>1405</v>
      </c>
      <c r="BF1107" s="3" t="s">
        <v>1405</v>
      </c>
      <c r="BG1107" s="3" t="s">
        <v>1405</v>
      </c>
      <c r="BH1107" s="3" t="s">
        <v>1405</v>
      </c>
      <c r="BI1107" s="3" t="s">
        <v>1405</v>
      </c>
      <c r="BJ1107" s="3" t="s">
        <v>1405</v>
      </c>
      <c r="BK1107" s="3" t="s">
        <v>1405</v>
      </c>
      <c r="BL1107" s="3" t="s">
        <v>1405</v>
      </c>
      <c r="BM1107" s="3" t="s">
        <v>1405</v>
      </c>
      <c r="BN1107" s="3" t="s">
        <v>1405</v>
      </c>
      <c r="BO1107" s="3" t="s">
        <v>1405</v>
      </c>
      <c r="BP1107" s="3" t="s">
        <v>1405</v>
      </c>
      <c r="BQ1107" s="3" t="s">
        <v>1405</v>
      </c>
      <c r="BR1107" s="3" t="s">
        <v>1405</v>
      </c>
      <c r="BS1107" s="3" t="s">
        <v>1405</v>
      </c>
      <c r="BT1107" s="3" t="s">
        <v>1405</v>
      </c>
      <c r="BU1107" s="3" t="str">
        <f t="shared" si="265"/>
        <v>89. PRODUCE THE CHEMICAL</v>
      </c>
      <c r="BV1107" s="3" t="str">
        <f t="shared" si="265"/>
        <v/>
      </c>
      <c r="BW1107" s="3" t="str">
        <f t="shared" si="265"/>
        <v/>
      </c>
      <c r="BX1107" s="3" t="str">
        <f t="shared" si="265"/>
        <v/>
      </c>
      <c r="BY1107" s="3" t="str">
        <f t="shared" si="265"/>
        <v/>
      </c>
      <c r="BZ1107" s="3" t="str">
        <f t="shared" si="265"/>
        <v>94. AS A MANUFACTURED IMPURITY</v>
      </c>
      <c r="CA1107" s="3" t="str">
        <f t="shared" si="265"/>
        <v/>
      </c>
      <c r="CB1107" s="3" t="str">
        <f t="shared" si="273"/>
        <v/>
      </c>
      <c r="CC1107" s="3" t="str">
        <f t="shared" si="273"/>
        <v/>
      </c>
      <c r="CD1107" s="3" t="str">
        <f t="shared" si="273"/>
        <v/>
      </c>
      <c r="CE1107" s="3" t="str">
        <f t="shared" si="273"/>
        <v/>
      </c>
      <c r="CF1107" s="3" t="str">
        <f t="shared" si="273"/>
        <v/>
      </c>
      <c r="CG1107" s="3" t="str">
        <f t="shared" si="273"/>
        <v/>
      </c>
      <c r="CH1107" s="3" t="str">
        <f t="shared" si="273"/>
        <v/>
      </c>
      <c r="CI1107" s="3" t="str">
        <f t="shared" si="273"/>
        <v/>
      </c>
      <c r="CJ1107" s="3" t="str">
        <f t="shared" si="273"/>
        <v/>
      </c>
      <c r="CK1107" s="3" t="str">
        <f t="shared" si="272"/>
        <v/>
      </c>
      <c r="CL1107" s="3" t="str">
        <f t="shared" si="272"/>
        <v/>
      </c>
      <c r="CM1107" s="3" t="str">
        <f t="shared" si="272"/>
        <v/>
      </c>
      <c r="CN1107" s="3" t="str">
        <f t="shared" si="272"/>
        <v/>
      </c>
      <c r="CO1107" s="3" t="str">
        <f t="shared" si="272"/>
        <v/>
      </c>
      <c r="CP1107" s="3" t="str">
        <f t="shared" si="272"/>
        <v/>
      </c>
      <c r="CQ1107" s="3" t="str">
        <f t="shared" si="272"/>
        <v/>
      </c>
      <c r="CR1107" s="3" t="str">
        <f t="shared" si="272"/>
        <v/>
      </c>
      <c r="CS1107" s="3" t="str">
        <f t="shared" si="272"/>
        <v/>
      </c>
      <c r="CT1107" s="3" t="str">
        <f t="shared" si="272"/>
        <v/>
      </c>
      <c r="CU1107" s="3" t="str">
        <f t="shared" si="272"/>
        <v/>
      </c>
      <c r="CV1107" s="3" t="str">
        <f t="shared" si="272"/>
        <v>116. AS A PROCESS IMPURITY</v>
      </c>
      <c r="CW1107" s="3" t="str">
        <f t="shared" si="272"/>
        <v/>
      </c>
      <c r="CX1107" s="3" t="str">
        <f t="shared" si="270"/>
        <v/>
      </c>
      <c r="CY1107" s="3" t="str">
        <f t="shared" si="270"/>
        <v/>
      </c>
      <c r="CZ1107" s="3" t="str">
        <f t="shared" si="270"/>
        <v/>
      </c>
      <c r="DA1107" s="3" t="str">
        <f t="shared" si="270"/>
        <v/>
      </c>
      <c r="DB1107" s="3" t="str">
        <f t="shared" si="270"/>
        <v/>
      </c>
      <c r="DC1107" s="3" t="str">
        <f t="shared" si="270"/>
        <v/>
      </c>
      <c r="DD1107" s="3" t="str">
        <f t="shared" si="269"/>
        <v/>
      </c>
      <c r="DE1107" s="3" t="str">
        <f t="shared" si="269"/>
        <v/>
      </c>
      <c r="DF1107" s="3" t="str">
        <f t="shared" si="269"/>
        <v/>
      </c>
      <c r="DG1107" s="3" t="str">
        <f t="shared" si="268"/>
        <v/>
      </c>
      <c r="DH1107" s="3" t="str">
        <f t="shared" si="267"/>
        <v/>
      </c>
      <c r="DI1107" s="3" t="str">
        <f t="shared" si="267"/>
        <v/>
      </c>
      <c r="DJ1107" s="3" t="str">
        <f t="shared" si="267"/>
        <v/>
      </c>
      <c r="DK1107" s="3" t="str">
        <f t="shared" si="267"/>
        <v/>
      </c>
      <c r="DL1107" s="3" t="str">
        <f t="shared" si="267"/>
        <v/>
      </c>
      <c r="DM1107" s="3" t="str">
        <f t="shared" si="267"/>
        <v/>
      </c>
      <c r="DN1107" s="3" t="str">
        <f t="shared" si="263"/>
        <v/>
      </c>
      <c r="DO1107" s="3" t="str">
        <f t="shared" si="263"/>
        <v/>
      </c>
      <c r="DP1107" s="3" t="str">
        <f t="shared" si="263"/>
        <v/>
      </c>
      <c r="DQ1107" s="3" t="str">
        <f t="shared" si="263"/>
        <v/>
      </c>
      <c r="DR1107" s="3" t="str">
        <f t="shared" si="263"/>
        <v/>
      </c>
      <c r="DS1107" s="3" t="str">
        <f t="shared" si="260"/>
        <v/>
      </c>
      <c r="DT1107" s="3" t="str">
        <f t="shared" si="260"/>
        <v/>
      </c>
      <c r="DU1107" s="3" t="str">
        <f t="shared" si="260"/>
        <v/>
      </c>
      <c r="DV1107" s="3" t="str">
        <f t="shared" si="260"/>
        <v/>
      </c>
    </row>
    <row r="1108" spans="1:126" ht="60">
      <c r="A1108" t="s">
        <v>115</v>
      </c>
      <c r="B1108">
        <v>2016</v>
      </c>
      <c r="C1108" t="s">
        <v>114</v>
      </c>
      <c r="D1108">
        <v>106990</v>
      </c>
      <c r="E1108" s="31">
        <v>1316215570805</v>
      </c>
      <c r="F1108" t="s">
        <v>360</v>
      </c>
      <c r="G1108">
        <v>324110</v>
      </c>
      <c r="H1108" t="s">
        <v>362</v>
      </c>
      <c r="I1108" t="s">
        <v>363</v>
      </c>
      <c r="J1108" t="s">
        <v>364</v>
      </c>
      <c r="K1108" t="s">
        <v>148</v>
      </c>
      <c r="L1108">
        <v>78071</v>
      </c>
      <c r="M1108" s="3" t="str">
        <f t="shared" si="271"/>
        <v>89. PRODUCE THE CHEMICAL, 91. ON-SITE USE OF THE CHEMICAL, 94. AS A MANUFACTURED IMPURITY, 95. USED AS A REACTANT</v>
      </c>
      <c r="N1108" s="3" t="s">
        <v>1419</v>
      </c>
      <c r="O1108" s="3" t="s">
        <v>1409</v>
      </c>
      <c r="P1108">
        <v>20</v>
      </c>
      <c r="Q1108">
        <v>13</v>
      </c>
      <c r="R1108">
        <v>33</v>
      </c>
      <c r="S1108" s="3" t="s">
        <v>1407</v>
      </c>
      <c r="T1108" s="3" t="s">
        <v>1405</v>
      </c>
      <c r="U1108" s="3" t="s">
        <v>1407</v>
      </c>
      <c r="V1108" s="3" t="s">
        <v>1405</v>
      </c>
      <c r="W1108" s="3" t="s">
        <v>1405</v>
      </c>
      <c r="X1108" s="3" t="s">
        <v>1407</v>
      </c>
      <c r="Y1108" s="3" t="s">
        <v>1407</v>
      </c>
      <c r="AE1108" s="3" t="s">
        <v>1405</v>
      </c>
      <c r="AR1108" s="3" t="s">
        <v>1405</v>
      </c>
      <c r="AS1108" s="3" t="s">
        <v>1405</v>
      </c>
      <c r="AT1108" s="3" t="s">
        <v>1405</v>
      </c>
      <c r="AV1108" s="3" t="s">
        <v>1405</v>
      </c>
      <c r="BD1108" s="3" t="s">
        <v>1405</v>
      </c>
      <c r="BK1108" s="3" t="s">
        <v>1405</v>
      </c>
      <c r="BU1108" s="3" t="str">
        <f t="shared" si="265"/>
        <v>89. PRODUCE THE CHEMICAL</v>
      </c>
      <c r="BV1108" s="3" t="str">
        <f t="shared" si="265"/>
        <v/>
      </c>
      <c r="BW1108" s="3" t="str">
        <f t="shared" si="265"/>
        <v>91. ON-SITE USE OF THE CHEMICAL</v>
      </c>
      <c r="BX1108" s="3" t="str">
        <f t="shared" si="265"/>
        <v/>
      </c>
      <c r="BY1108" s="3" t="str">
        <f t="shared" si="265"/>
        <v/>
      </c>
      <c r="BZ1108" s="3" t="str">
        <f t="shared" si="265"/>
        <v>94. AS A MANUFACTURED IMPURITY</v>
      </c>
      <c r="CA1108" s="3" t="str">
        <f t="shared" si="265"/>
        <v>95. USED AS A REACTANT</v>
      </c>
      <c r="CB1108" s="3" t="str">
        <f t="shared" si="273"/>
        <v/>
      </c>
      <c r="CC1108" s="3" t="str">
        <f t="shared" si="273"/>
        <v/>
      </c>
      <c r="CD1108" s="3" t="str">
        <f t="shared" si="273"/>
        <v/>
      </c>
      <c r="CE1108" s="3" t="str">
        <f t="shared" si="273"/>
        <v/>
      </c>
      <c r="CF1108" s="3" t="str">
        <f t="shared" si="273"/>
        <v/>
      </c>
      <c r="CG1108" s="3" t="str">
        <f t="shared" si="273"/>
        <v/>
      </c>
      <c r="CH1108" s="3" t="str">
        <f t="shared" si="273"/>
        <v/>
      </c>
      <c r="CI1108" s="3" t="str">
        <f t="shared" si="273"/>
        <v/>
      </c>
      <c r="CJ1108" s="3" t="str">
        <f t="shared" si="273"/>
        <v/>
      </c>
      <c r="CK1108" s="3" t="str">
        <f t="shared" si="272"/>
        <v/>
      </c>
      <c r="CL1108" s="3" t="str">
        <f t="shared" si="272"/>
        <v/>
      </c>
      <c r="CM1108" s="3" t="str">
        <f t="shared" si="272"/>
        <v/>
      </c>
      <c r="CN1108" s="3" t="str">
        <f t="shared" si="272"/>
        <v/>
      </c>
      <c r="CO1108" s="3" t="str">
        <f t="shared" si="272"/>
        <v/>
      </c>
      <c r="CP1108" s="3" t="str">
        <f t="shared" si="272"/>
        <v/>
      </c>
      <c r="CQ1108" s="3" t="str">
        <f t="shared" si="272"/>
        <v/>
      </c>
      <c r="CR1108" s="3" t="str">
        <f t="shared" si="272"/>
        <v/>
      </c>
      <c r="CS1108" s="3" t="str">
        <f t="shared" si="272"/>
        <v/>
      </c>
      <c r="CT1108" s="3" t="str">
        <f t="shared" si="272"/>
        <v/>
      </c>
      <c r="CU1108" s="3" t="str">
        <f t="shared" si="272"/>
        <v/>
      </c>
      <c r="CV1108" s="3" t="str">
        <f t="shared" si="272"/>
        <v/>
      </c>
      <c r="CW1108" s="3" t="str">
        <f t="shared" si="272"/>
        <v/>
      </c>
      <c r="CX1108" s="3" t="str">
        <f t="shared" si="270"/>
        <v/>
      </c>
      <c r="CY1108" s="3" t="str">
        <f t="shared" si="270"/>
        <v/>
      </c>
      <c r="CZ1108" s="3" t="str">
        <f t="shared" si="270"/>
        <v/>
      </c>
      <c r="DA1108" s="3" t="str">
        <f t="shared" si="270"/>
        <v/>
      </c>
      <c r="DB1108" s="3" t="str">
        <f t="shared" si="270"/>
        <v/>
      </c>
      <c r="DC1108" s="3" t="str">
        <f t="shared" si="270"/>
        <v/>
      </c>
      <c r="DD1108" s="3" t="str">
        <f t="shared" si="269"/>
        <v/>
      </c>
      <c r="DE1108" s="3" t="str">
        <f t="shared" si="269"/>
        <v/>
      </c>
      <c r="DF1108" s="3" t="str">
        <f t="shared" si="269"/>
        <v/>
      </c>
      <c r="DG1108" s="3" t="str">
        <f t="shared" si="268"/>
        <v/>
      </c>
      <c r="DH1108" s="3" t="str">
        <f t="shared" si="267"/>
        <v/>
      </c>
      <c r="DI1108" s="3" t="str">
        <f t="shared" si="267"/>
        <v/>
      </c>
      <c r="DJ1108" s="3" t="str">
        <f t="shared" si="267"/>
        <v/>
      </c>
      <c r="DK1108" s="3" t="str">
        <f t="shared" si="267"/>
        <v/>
      </c>
      <c r="DL1108" s="3" t="str">
        <f t="shared" si="267"/>
        <v/>
      </c>
      <c r="DM1108" s="3" t="str">
        <f t="shared" si="267"/>
        <v/>
      </c>
      <c r="DN1108" s="3" t="str">
        <f t="shared" si="263"/>
        <v/>
      </c>
      <c r="DO1108" s="3" t="str">
        <f t="shared" si="263"/>
        <v/>
      </c>
      <c r="DP1108" s="3" t="str">
        <f t="shared" si="263"/>
        <v/>
      </c>
      <c r="DQ1108" s="3" t="str">
        <f t="shared" si="263"/>
        <v/>
      </c>
      <c r="DR1108" s="3" t="str">
        <f t="shared" si="263"/>
        <v/>
      </c>
      <c r="DS1108" s="3" t="str">
        <f t="shared" si="260"/>
        <v/>
      </c>
      <c r="DT1108" s="3" t="str">
        <f t="shared" si="260"/>
        <v/>
      </c>
      <c r="DU1108" s="3" t="str">
        <f t="shared" si="260"/>
        <v/>
      </c>
      <c r="DV1108" s="3" t="str">
        <f t="shared" si="260"/>
        <v/>
      </c>
    </row>
    <row r="1109" spans="1:126" ht="60">
      <c r="A1109" t="s">
        <v>115</v>
      </c>
      <c r="B1109">
        <v>2017</v>
      </c>
      <c r="C1109" t="s">
        <v>114</v>
      </c>
      <c r="D1109">
        <v>106990</v>
      </c>
      <c r="E1109" s="31">
        <v>1317216124584</v>
      </c>
      <c r="F1109" t="s">
        <v>360</v>
      </c>
      <c r="G1109">
        <v>324110</v>
      </c>
      <c r="H1109" t="s">
        <v>362</v>
      </c>
      <c r="I1109" t="s">
        <v>363</v>
      </c>
      <c r="J1109" t="s">
        <v>364</v>
      </c>
      <c r="K1109" t="s">
        <v>148</v>
      </c>
      <c r="L1109">
        <v>78071</v>
      </c>
      <c r="M1109" s="3" t="str">
        <f t="shared" si="271"/>
        <v>89. PRODUCE THE CHEMICAL, 91. ON-SITE USE OF THE CHEMICAL, 94. AS A MANUFACTURED IMPURITY, 95. USED AS A REACTANT</v>
      </c>
      <c r="N1109" s="3" t="s">
        <v>1419</v>
      </c>
      <c r="O1109" s="3" t="s">
        <v>1409</v>
      </c>
      <c r="P1109">
        <v>21</v>
      </c>
      <c r="Q1109">
        <v>13</v>
      </c>
      <c r="R1109">
        <v>34</v>
      </c>
      <c r="S1109" s="3" t="s">
        <v>1407</v>
      </c>
      <c r="T1109" s="3" t="s">
        <v>1405</v>
      </c>
      <c r="U1109" s="3" t="s">
        <v>1407</v>
      </c>
      <c r="V1109" s="3" t="s">
        <v>1405</v>
      </c>
      <c r="W1109" s="3" t="s">
        <v>1405</v>
      </c>
      <c r="X1109" s="3" t="s">
        <v>1407</v>
      </c>
      <c r="Y1109" s="3" t="s">
        <v>1407</v>
      </c>
      <c r="AE1109" s="3" t="s">
        <v>1405</v>
      </c>
      <c r="AR1109" s="3" t="s">
        <v>1405</v>
      </c>
      <c r="AS1109" s="3" t="s">
        <v>1405</v>
      </c>
      <c r="AT1109" s="3" t="s">
        <v>1405</v>
      </c>
      <c r="AV1109" s="3" t="s">
        <v>1405</v>
      </c>
      <c r="BD1109" s="3" t="s">
        <v>1405</v>
      </c>
      <c r="BK1109" s="3" t="s">
        <v>1405</v>
      </c>
      <c r="BU1109" s="3" t="str">
        <f t="shared" si="265"/>
        <v>89. PRODUCE THE CHEMICAL</v>
      </c>
      <c r="BV1109" s="3" t="str">
        <f t="shared" si="265"/>
        <v/>
      </c>
      <c r="BW1109" s="3" t="str">
        <f t="shared" si="265"/>
        <v>91. ON-SITE USE OF THE CHEMICAL</v>
      </c>
      <c r="BX1109" s="3" t="str">
        <f t="shared" si="265"/>
        <v/>
      </c>
      <c r="BY1109" s="3" t="str">
        <f t="shared" si="265"/>
        <v/>
      </c>
      <c r="BZ1109" s="3" t="str">
        <f t="shared" si="265"/>
        <v>94. AS A MANUFACTURED IMPURITY</v>
      </c>
      <c r="CA1109" s="3" t="str">
        <f t="shared" ref="CA1109:CO1140" si="274">IF(Y1109="Yes", CA$1,"")</f>
        <v>95. USED AS A REACTANT</v>
      </c>
      <c r="CB1109" s="3" t="str">
        <f t="shared" si="273"/>
        <v/>
      </c>
      <c r="CC1109" s="3" t="str">
        <f t="shared" si="273"/>
        <v/>
      </c>
      <c r="CD1109" s="3" t="str">
        <f t="shared" si="273"/>
        <v/>
      </c>
      <c r="CE1109" s="3" t="str">
        <f t="shared" si="273"/>
        <v/>
      </c>
      <c r="CF1109" s="3" t="str">
        <f t="shared" si="273"/>
        <v/>
      </c>
      <c r="CG1109" s="3" t="str">
        <f t="shared" si="273"/>
        <v/>
      </c>
      <c r="CH1109" s="3" t="str">
        <f t="shared" si="273"/>
        <v/>
      </c>
      <c r="CI1109" s="3" t="str">
        <f t="shared" si="273"/>
        <v/>
      </c>
      <c r="CJ1109" s="3" t="str">
        <f t="shared" si="273"/>
        <v/>
      </c>
      <c r="CK1109" s="3" t="str">
        <f t="shared" si="272"/>
        <v/>
      </c>
      <c r="CL1109" s="3" t="str">
        <f t="shared" si="272"/>
        <v/>
      </c>
      <c r="CM1109" s="3" t="str">
        <f t="shared" si="272"/>
        <v/>
      </c>
      <c r="CN1109" s="3" t="str">
        <f t="shared" si="272"/>
        <v/>
      </c>
      <c r="CO1109" s="3" t="str">
        <f t="shared" si="272"/>
        <v/>
      </c>
      <c r="CP1109" s="3" t="str">
        <f t="shared" si="272"/>
        <v/>
      </c>
      <c r="CQ1109" s="3" t="str">
        <f t="shared" si="272"/>
        <v/>
      </c>
      <c r="CR1109" s="3" t="str">
        <f t="shared" si="272"/>
        <v/>
      </c>
      <c r="CS1109" s="3" t="str">
        <f t="shared" si="272"/>
        <v/>
      </c>
      <c r="CT1109" s="3" t="str">
        <f t="shared" si="272"/>
        <v/>
      </c>
      <c r="CU1109" s="3" t="str">
        <f t="shared" si="272"/>
        <v/>
      </c>
      <c r="CV1109" s="3" t="str">
        <f t="shared" si="272"/>
        <v/>
      </c>
      <c r="CW1109" s="3" t="str">
        <f t="shared" si="272"/>
        <v/>
      </c>
      <c r="CX1109" s="3" t="str">
        <f t="shared" si="270"/>
        <v/>
      </c>
      <c r="CY1109" s="3" t="str">
        <f t="shared" si="270"/>
        <v/>
      </c>
      <c r="CZ1109" s="3" t="str">
        <f t="shared" si="270"/>
        <v/>
      </c>
      <c r="DA1109" s="3" t="str">
        <f t="shared" si="270"/>
        <v/>
      </c>
      <c r="DB1109" s="3" t="str">
        <f t="shared" si="270"/>
        <v/>
      </c>
      <c r="DC1109" s="3" t="str">
        <f t="shared" si="270"/>
        <v/>
      </c>
      <c r="DD1109" s="3" t="str">
        <f t="shared" si="269"/>
        <v/>
      </c>
      <c r="DE1109" s="3" t="str">
        <f t="shared" si="269"/>
        <v/>
      </c>
      <c r="DF1109" s="3" t="str">
        <f t="shared" si="269"/>
        <v/>
      </c>
      <c r="DG1109" s="3" t="str">
        <f t="shared" si="268"/>
        <v/>
      </c>
      <c r="DH1109" s="3" t="str">
        <f t="shared" si="267"/>
        <v/>
      </c>
      <c r="DI1109" s="3" t="str">
        <f t="shared" si="267"/>
        <v/>
      </c>
      <c r="DJ1109" s="3" t="str">
        <f t="shared" si="267"/>
        <v/>
      </c>
      <c r="DK1109" s="3" t="str">
        <f t="shared" si="267"/>
        <v/>
      </c>
      <c r="DL1109" s="3" t="str">
        <f t="shared" si="267"/>
        <v/>
      </c>
      <c r="DM1109" s="3" t="str">
        <f t="shared" si="267"/>
        <v/>
      </c>
      <c r="DN1109" s="3" t="str">
        <f t="shared" si="263"/>
        <v/>
      </c>
      <c r="DO1109" s="3" t="str">
        <f t="shared" si="263"/>
        <v/>
      </c>
      <c r="DP1109" s="3" t="str">
        <f t="shared" si="263"/>
        <v/>
      </c>
      <c r="DQ1109" s="3" t="str">
        <f t="shared" si="263"/>
        <v/>
      </c>
      <c r="DR1109" s="3" t="str">
        <f t="shared" si="263"/>
        <v/>
      </c>
      <c r="DS1109" s="3" t="str">
        <f t="shared" si="260"/>
        <v/>
      </c>
      <c r="DT1109" s="3" t="str">
        <f t="shared" si="260"/>
        <v/>
      </c>
      <c r="DU1109" s="3" t="str">
        <f t="shared" si="260"/>
        <v/>
      </c>
      <c r="DV1109" s="3" t="str">
        <f t="shared" si="260"/>
        <v/>
      </c>
    </row>
    <row r="1110" spans="1:126" ht="75">
      <c r="A1110" t="s">
        <v>115</v>
      </c>
      <c r="B1110">
        <v>2018</v>
      </c>
      <c r="C1110" t="s">
        <v>114</v>
      </c>
      <c r="D1110">
        <v>106990</v>
      </c>
      <c r="E1110" s="31">
        <v>1318218547964</v>
      </c>
      <c r="F1110" t="s">
        <v>360</v>
      </c>
      <c r="G1110">
        <v>324110</v>
      </c>
      <c r="H1110" t="s">
        <v>362</v>
      </c>
      <c r="I1110" t="s">
        <v>363</v>
      </c>
      <c r="J1110" t="s">
        <v>364</v>
      </c>
      <c r="K1110" t="s">
        <v>148</v>
      </c>
      <c r="L1110">
        <v>78071</v>
      </c>
      <c r="M1110" s="3" t="str">
        <f t="shared" si="271"/>
        <v>89. PRODUCE THE CHEMICAL, 91. ON-SITE USE OF THE CHEMICAL, 94. AS A MANUFACTURED IMPURITY, 95. USED AS A REACTANT, 96. P101  FEEDSTOCKS</v>
      </c>
      <c r="N1110" s="3" t="s">
        <v>1419</v>
      </c>
      <c r="O1110" s="3" t="s">
        <v>1409</v>
      </c>
      <c r="P1110">
        <v>27.39</v>
      </c>
      <c r="Q1110">
        <v>10.8</v>
      </c>
      <c r="R1110">
        <v>38.19</v>
      </c>
      <c r="S1110" s="3" t="s">
        <v>1407</v>
      </c>
      <c r="T1110" s="3" t="s">
        <v>1405</v>
      </c>
      <c r="U1110" s="3" t="s">
        <v>1407</v>
      </c>
      <c r="V1110" s="3" t="s">
        <v>1405</v>
      </c>
      <c r="W1110" s="3" t="s">
        <v>1405</v>
      </c>
      <c r="X1110" s="3" t="s">
        <v>1407</v>
      </c>
      <c r="Y1110" s="3" t="s">
        <v>1407</v>
      </c>
      <c r="Z1110" s="3" t="s">
        <v>1407</v>
      </c>
      <c r="AA1110" s="3" t="s">
        <v>1405</v>
      </c>
      <c r="AB1110" s="3" t="s">
        <v>1405</v>
      </c>
      <c r="AC1110" s="3" t="s">
        <v>1405</v>
      </c>
      <c r="AD1110" s="3" t="s">
        <v>1405</v>
      </c>
      <c r="AE1110" s="3" t="s">
        <v>1405</v>
      </c>
      <c r="AF1110" s="3" t="s">
        <v>1405</v>
      </c>
      <c r="AG1110" s="3" t="s">
        <v>1405</v>
      </c>
      <c r="AH1110" s="3" t="s">
        <v>1405</v>
      </c>
      <c r="AI1110" s="3" t="s">
        <v>1405</v>
      </c>
      <c r="AJ1110" s="3" t="s">
        <v>1405</v>
      </c>
      <c r="AK1110" s="3" t="s">
        <v>1405</v>
      </c>
      <c r="AL1110" s="3" t="s">
        <v>1405</v>
      </c>
      <c r="AM1110" s="3" t="s">
        <v>1405</v>
      </c>
      <c r="AN1110" s="3" t="s">
        <v>1405</v>
      </c>
      <c r="AO1110" s="3" t="s">
        <v>1405</v>
      </c>
      <c r="AP1110" s="3" t="s">
        <v>1405</v>
      </c>
      <c r="AQ1110" s="3" t="s">
        <v>1405</v>
      </c>
      <c r="AR1110" s="3" t="s">
        <v>1405</v>
      </c>
      <c r="AS1110" s="3" t="s">
        <v>1405</v>
      </c>
      <c r="AT1110" s="3" t="s">
        <v>1405</v>
      </c>
      <c r="AU1110" s="3" t="s">
        <v>1405</v>
      </c>
      <c r="AV1110" s="3" t="s">
        <v>1405</v>
      </c>
      <c r="AW1110" s="3" t="s">
        <v>1405</v>
      </c>
      <c r="AX1110" s="3" t="s">
        <v>1405</v>
      </c>
      <c r="AY1110" s="3" t="s">
        <v>1405</v>
      </c>
      <c r="AZ1110" s="3" t="s">
        <v>1405</v>
      </c>
      <c r="BA1110" s="3" t="s">
        <v>1405</v>
      </c>
      <c r="BB1110" s="3" t="s">
        <v>1405</v>
      </c>
      <c r="BC1110" s="3" t="s">
        <v>1405</v>
      </c>
      <c r="BD1110" s="3" t="s">
        <v>1405</v>
      </c>
      <c r="BE1110" s="3" t="s">
        <v>1405</v>
      </c>
      <c r="BF1110" s="3" t="s">
        <v>1405</v>
      </c>
      <c r="BG1110" s="3" t="s">
        <v>1405</v>
      </c>
      <c r="BH1110" s="3" t="s">
        <v>1405</v>
      </c>
      <c r="BI1110" s="3" t="s">
        <v>1405</v>
      </c>
      <c r="BJ1110" s="3" t="s">
        <v>1405</v>
      </c>
      <c r="BK1110" s="3" t="s">
        <v>1405</v>
      </c>
      <c r="BL1110" s="3" t="s">
        <v>1405</v>
      </c>
      <c r="BM1110" s="3" t="s">
        <v>1405</v>
      </c>
      <c r="BN1110" s="3" t="s">
        <v>1405</v>
      </c>
      <c r="BO1110" s="3" t="s">
        <v>1405</v>
      </c>
      <c r="BP1110" s="3" t="s">
        <v>1405</v>
      </c>
      <c r="BQ1110" s="3" t="s">
        <v>1405</v>
      </c>
      <c r="BR1110" s="3" t="s">
        <v>1405</v>
      </c>
      <c r="BS1110" s="3" t="s">
        <v>1405</v>
      </c>
      <c r="BT1110" s="3" t="s">
        <v>1405</v>
      </c>
      <c r="BU1110" s="3" t="str">
        <f t="shared" ref="BU1110:CJ1145" si="275">IF(S1110="Yes", BU$1,"")</f>
        <v>89. PRODUCE THE CHEMICAL</v>
      </c>
      <c r="BV1110" s="3" t="str">
        <f t="shared" si="275"/>
        <v/>
      </c>
      <c r="BW1110" s="3" t="str">
        <f t="shared" si="275"/>
        <v>91. ON-SITE USE OF THE CHEMICAL</v>
      </c>
      <c r="BX1110" s="3" t="str">
        <f t="shared" si="275"/>
        <v/>
      </c>
      <c r="BY1110" s="3" t="str">
        <f t="shared" si="275"/>
        <v/>
      </c>
      <c r="BZ1110" s="3" t="str">
        <f t="shared" si="275"/>
        <v>94. AS A MANUFACTURED IMPURITY</v>
      </c>
      <c r="CA1110" s="3" t="str">
        <f t="shared" si="274"/>
        <v>95. USED AS A REACTANT</v>
      </c>
      <c r="CB1110" s="3" t="str">
        <f t="shared" si="273"/>
        <v>96. P101  FEEDSTOCKS</v>
      </c>
      <c r="CC1110" s="3" t="str">
        <f t="shared" si="273"/>
        <v/>
      </c>
      <c r="CD1110" s="3" t="str">
        <f t="shared" si="273"/>
        <v/>
      </c>
      <c r="CE1110" s="3" t="str">
        <f t="shared" si="273"/>
        <v/>
      </c>
      <c r="CF1110" s="3" t="str">
        <f t="shared" si="273"/>
        <v/>
      </c>
      <c r="CG1110" s="3" t="str">
        <f t="shared" si="273"/>
        <v/>
      </c>
      <c r="CH1110" s="3" t="str">
        <f t="shared" si="273"/>
        <v/>
      </c>
      <c r="CI1110" s="3" t="str">
        <f t="shared" si="273"/>
        <v/>
      </c>
      <c r="CJ1110" s="3" t="str">
        <f t="shared" si="273"/>
        <v/>
      </c>
      <c r="CK1110" s="3" t="str">
        <f t="shared" si="272"/>
        <v/>
      </c>
      <c r="CL1110" s="3" t="str">
        <f t="shared" si="272"/>
        <v/>
      </c>
      <c r="CM1110" s="3" t="str">
        <f t="shared" si="272"/>
        <v/>
      </c>
      <c r="CN1110" s="3" t="str">
        <f t="shared" si="272"/>
        <v/>
      </c>
      <c r="CO1110" s="3" t="str">
        <f t="shared" si="272"/>
        <v/>
      </c>
      <c r="CP1110" s="3" t="str">
        <f t="shared" si="272"/>
        <v/>
      </c>
      <c r="CQ1110" s="3" t="str">
        <f t="shared" si="272"/>
        <v/>
      </c>
      <c r="CR1110" s="3" t="str">
        <f t="shared" si="272"/>
        <v/>
      </c>
      <c r="CS1110" s="3" t="str">
        <f t="shared" si="272"/>
        <v/>
      </c>
      <c r="CT1110" s="3" t="str">
        <f t="shared" si="272"/>
        <v/>
      </c>
      <c r="CU1110" s="3" t="str">
        <f t="shared" si="272"/>
        <v/>
      </c>
      <c r="CV1110" s="3" t="str">
        <f t="shared" si="272"/>
        <v/>
      </c>
      <c r="CW1110" s="3" t="str">
        <f t="shared" si="272"/>
        <v/>
      </c>
      <c r="CX1110" s="3" t="str">
        <f t="shared" si="270"/>
        <v/>
      </c>
      <c r="CY1110" s="3" t="str">
        <f t="shared" si="270"/>
        <v/>
      </c>
      <c r="CZ1110" s="3" t="str">
        <f t="shared" si="270"/>
        <v/>
      </c>
      <c r="DA1110" s="3" t="str">
        <f t="shared" si="270"/>
        <v/>
      </c>
      <c r="DB1110" s="3" t="str">
        <f t="shared" si="270"/>
        <v/>
      </c>
      <c r="DC1110" s="3" t="str">
        <f t="shared" si="270"/>
        <v/>
      </c>
      <c r="DD1110" s="3" t="str">
        <f t="shared" si="269"/>
        <v/>
      </c>
      <c r="DE1110" s="3" t="str">
        <f t="shared" si="269"/>
        <v/>
      </c>
      <c r="DF1110" s="3" t="str">
        <f t="shared" si="269"/>
        <v/>
      </c>
      <c r="DG1110" s="3" t="str">
        <f t="shared" si="268"/>
        <v/>
      </c>
      <c r="DH1110" s="3" t="str">
        <f t="shared" si="267"/>
        <v/>
      </c>
      <c r="DI1110" s="3" t="str">
        <f t="shared" si="267"/>
        <v/>
      </c>
      <c r="DJ1110" s="3" t="str">
        <f t="shared" si="267"/>
        <v/>
      </c>
      <c r="DK1110" s="3" t="str">
        <f t="shared" si="267"/>
        <v/>
      </c>
      <c r="DL1110" s="3" t="str">
        <f t="shared" si="267"/>
        <v/>
      </c>
      <c r="DM1110" s="3" t="str">
        <f t="shared" si="267"/>
        <v/>
      </c>
      <c r="DN1110" s="3" t="str">
        <f t="shared" si="263"/>
        <v/>
      </c>
      <c r="DO1110" s="3" t="str">
        <f t="shared" si="263"/>
        <v/>
      </c>
      <c r="DP1110" s="3" t="str">
        <f t="shared" si="263"/>
        <v/>
      </c>
      <c r="DQ1110" s="3" t="str">
        <f t="shared" si="263"/>
        <v/>
      </c>
      <c r="DR1110" s="3" t="str">
        <f t="shared" si="263"/>
        <v/>
      </c>
      <c r="DS1110" s="3" t="str">
        <f t="shared" si="260"/>
        <v/>
      </c>
      <c r="DT1110" s="3" t="str">
        <f t="shared" si="260"/>
        <v/>
      </c>
      <c r="DU1110" s="3" t="str">
        <f t="shared" si="260"/>
        <v/>
      </c>
      <c r="DV1110" s="3" t="str">
        <f t="shared" si="260"/>
        <v/>
      </c>
    </row>
    <row r="1111" spans="1:126" ht="75">
      <c r="A1111" t="s">
        <v>115</v>
      </c>
      <c r="B1111">
        <v>2019</v>
      </c>
      <c r="C1111" t="s">
        <v>114</v>
      </c>
      <c r="D1111">
        <v>106990</v>
      </c>
      <c r="E1111" s="31">
        <v>1319218492609</v>
      </c>
      <c r="F1111" t="s">
        <v>360</v>
      </c>
      <c r="G1111">
        <v>324110</v>
      </c>
      <c r="H1111" t="s">
        <v>362</v>
      </c>
      <c r="I1111" t="s">
        <v>363</v>
      </c>
      <c r="J1111" t="s">
        <v>364</v>
      </c>
      <c r="K1111" t="s">
        <v>148</v>
      </c>
      <c r="L1111">
        <v>78071</v>
      </c>
      <c r="M1111" s="3" t="str">
        <f t="shared" si="271"/>
        <v>89. PRODUCE THE CHEMICAL, 91. ON-SITE USE OF THE CHEMICAL, 94. AS A MANUFACTURED IMPURITY, 95. USED AS A REACTANT, 96. P101  FEEDSTOCKS</v>
      </c>
      <c r="N1111" s="3" t="s">
        <v>1419</v>
      </c>
      <c r="O1111" s="3" t="s">
        <v>1409</v>
      </c>
      <c r="P1111">
        <v>26.83</v>
      </c>
      <c r="Q1111">
        <v>14.6</v>
      </c>
      <c r="R1111">
        <v>41.43</v>
      </c>
      <c r="S1111" s="3" t="s">
        <v>1407</v>
      </c>
      <c r="T1111" s="3" t="s">
        <v>1405</v>
      </c>
      <c r="U1111" s="3" t="s">
        <v>1407</v>
      </c>
      <c r="V1111" s="3" t="s">
        <v>1405</v>
      </c>
      <c r="W1111" s="3" t="s">
        <v>1405</v>
      </c>
      <c r="X1111" s="3" t="s">
        <v>1407</v>
      </c>
      <c r="Y1111" s="3" t="s">
        <v>1407</v>
      </c>
      <c r="Z1111" s="3" t="s">
        <v>1407</v>
      </c>
      <c r="AA1111" s="3" t="s">
        <v>1405</v>
      </c>
      <c r="AB1111" s="3" t="s">
        <v>1405</v>
      </c>
      <c r="AC1111" s="3" t="s">
        <v>1405</v>
      </c>
      <c r="AD1111" s="3" t="s">
        <v>1405</v>
      </c>
      <c r="AE1111" s="3" t="s">
        <v>1405</v>
      </c>
      <c r="AF1111" s="3" t="s">
        <v>1405</v>
      </c>
      <c r="AG1111" s="3" t="s">
        <v>1405</v>
      </c>
      <c r="AH1111" s="3" t="s">
        <v>1405</v>
      </c>
      <c r="AI1111" s="3" t="s">
        <v>1405</v>
      </c>
      <c r="AJ1111" s="3" t="s">
        <v>1405</v>
      </c>
      <c r="AK1111" s="3" t="s">
        <v>1405</v>
      </c>
      <c r="AL1111" s="3" t="s">
        <v>1405</v>
      </c>
      <c r="AM1111" s="3" t="s">
        <v>1405</v>
      </c>
      <c r="AN1111" s="3" t="s">
        <v>1405</v>
      </c>
      <c r="AO1111" s="3" t="s">
        <v>1405</v>
      </c>
      <c r="AP1111" s="3" t="s">
        <v>1405</v>
      </c>
      <c r="AQ1111" s="3" t="s">
        <v>1405</v>
      </c>
      <c r="AR1111" s="3" t="s">
        <v>1405</v>
      </c>
      <c r="AS1111" s="3" t="s">
        <v>1405</v>
      </c>
      <c r="AT1111" s="3" t="s">
        <v>1405</v>
      </c>
      <c r="AU1111" s="3" t="s">
        <v>1405</v>
      </c>
      <c r="AV1111" s="3" t="s">
        <v>1405</v>
      </c>
      <c r="AW1111" s="3" t="s">
        <v>1405</v>
      </c>
      <c r="AX1111" s="3" t="s">
        <v>1405</v>
      </c>
      <c r="AY1111" s="3" t="s">
        <v>1405</v>
      </c>
      <c r="AZ1111" s="3" t="s">
        <v>1405</v>
      </c>
      <c r="BA1111" s="3" t="s">
        <v>1405</v>
      </c>
      <c r="BB1111" s="3" t="s">
        <v>1405</v>
      </c>
      <c r="BC1111" s="3" t="s">
        <v>1405</v>
      </c>
      <c r="BD1111" s="3" t="s">
        <v>1405</v>
      </c>
      <c r="BE1111" s="3" t="s">
        <v>1405</v>
      </c>
      <c r="BF1111" s="3" t="s">
        <v>1405</v>
      </c>
      <c r="BG1111" s="3" t="s">
        <v>1405</v>
      </c>
      <c r="BH1111" s="3" t="s">
        <v>1405</v>
      </c>
      <c r="BI1111" s="3" t="s">
        <v>1405</v>
      </c>
      <c r="BJ1111" s="3" t="s">
        <v>1405</v>
      </c>
      <c r="BK1111" s="3" t="s">
        <v>1405</v>
      </c>
      <c r="BL1111" s="3" t="s">
        <v>1405</v>
      </c>
      <c r="BM1111" s="3" t="s">
        <v>1405</v>
      </c>
      <c r="BN1111" s="3" t="s">
        <v>1405</v>
      </c>
      <c r="BO1111" s="3" t="s">
        <v>1405</v>
      </c>
      <c r="BP1111" s="3" t="s">
        <v>1405</v>
      </c>
      <c r="BQ1111" s="3" t="s">
        <v>1405</v>
      </c>
      <c r="BR1111" s="3" t="s">
        <v>1405</v>
      </c>
      <c r="BS1111" s="3" t="s">
        <v>1405</v>
      </c>
      <c r="BT1111" s="3" t="s">
        <v>1405</v>
      </c>
      <c r="BU1111" s="3" t="str">
        <f t="shared" si="275"/>
        <v>89. PRODUCE THE CHEMICAL</v>
      </c>
      <c r="BV1111" s="3" t="str">
        <f t="shared" si="275"/>
        <v/>
      </c>
      <c r="BW1111" s="3" t="str">
        <f t="shared" si="275"/>
        <v>91. ON-SITE USE OF THE CHEMICAL</v>
      </c>
      <c r="BX1111" s="3" t="str">
        <f t="shared" si="275"/>
        <v/>
      </c>
      <c r="BY1111" s="3" t="str">
        <f t="shared" si="275"/>
        <v/>
      </c>
      <c r="BZ1111" s="3" t="str">
        <f t="shared" si="275"/>
        <v>94. AS A MANUFACTURED IMPURITY</v>
      </c>
      <c r="CA1111" s="3" t="str">
        <f t="shared" si="274"/>
        <v>95. USED AS A REACTANT</v>
      </c>
      <c r="CB1111" s="3" t="str">
        <f t="shared" si="273"/>
        <v>96. P101  FEEDSTOCKS</v>
      </c>
      <c r="CC1111" s="3" t="str">
        <f t="shared" si="273"/>
        <v/>
      </c>
      <c r="CD1111" s="3" t="str">
        <f t="shared" si="273"/>
        <v/>
      </c>
      <c r="CE1111" s="3" t="str">
        <f t="shared" si="273"/>
        <v/>
      </c>
      <c r="CF1111" s="3" t="str">
        <f t="shared" si="273"/>
        <v/>
      </c>
      <c r="CG1111" s="3" t="str">
        <f t="shared" si="273"/>
        <v/>
      </c>
      <c r="CH1111" s="3" t="str">
        <f t="shared" si="273"/>
        <v/>
      </c>
      <c r="CI1111" s="3" t="str">
        <f t="shared" si="273"/>
        <v/>
      </c>
      <c r="CJ1111" s="3" t="str">
        <f t="shared" si="273"/>
        <v/>
      </c>
      <c r="CK1111" s="3" t="str">
        <f t="shared" si="272"/>
        <v/>
      </c>
      <c r="CL1111" s="3" t="str">
        <f t="shared" si="272"/>
        <v/>
      </c>
      <c r="CM1111" s="3" t="str">
        <f t="shared" si="272"/>
        <v/>
      </c>
      <c r="CN1111" s="3" t="str">
        <f t="shared" si="272"/>
        <v/>
      </c>
      <c r="CO1111" s="3" t="str">
        <f t="shared" si="272"/>
        <v/>
      </c>
      <c r="CP1111" s="3" t="str">
        <f t="shared" si="272"/>
        <v/>
      </c>
      <c r="CQ1111" s="3" t="str">
        <f t="shared" si="272"/>
        <v/>
      </c>
      <c r="CR1111" s="3" t="str">
        <f t="shared" si="272"/>
        <v/>
      </c>
      <c r="CS1111" s="3" t="str">
        <f t="shared" si="272"/>
        <v/>
      </c>
      <c r="CT1111" s="3" t="str">
        <f t="shared" si="272"/>
        <v/>
      </c>
      <c r="CU1111" s="3" t="str">
        <f t="shared" si="272"/>
        <v/>
      </c>
      <c r="CV1111" s="3" t="str">
        <f t="shared" si="272"/>
        <v/>
      </c>
      <c r="CW1111" s="3" t="str">
        <f t="shared" si="272"/>
        <v/>
      </c>
      <c r="CX1111" s="3" t="str">
        <f t="shared" si="270"/>
        <v/>
      </c>
      <c r="CY1111" s="3" t="str">
        <f t="shared" si="270"/>
        <v/>
      </c>
      <c r="CZ1111" s="3" t="str">
        <f t="shared" si="270"/>
        <v/>
      </c>
      <c r="DA1111" s="3" t="str">
        <f t="shared" si="270"/>
        <v/>
      </c>
      <c r="DB1111" s="3" t="str">
        <f t="shared" si="270"/>
        <v/>
      </c>
      <c r="DC1111" s="3" t="str">
        <f t="shared" si="270"/>
        <v/>
      </c>
      <c r="DD1111" s="3" t="str">
        <f t="shared" si="269"/>
        <v/>
      </c>
      <c r="DE1111" s="3" t="str">
        <f t="shared" si="269"/>
        <v/>
      </c>
      <c r="DF1111" s="3" t="str">
        <f t="shared" si="269"/>
        <v/>
      </c>
      <c r="DG1111" s="3" t="str">
        <f t="shared" si="268"/>
        <v/>
      </c>
      <c r="DH1111" s="3" t="str">
        <f t="shared" si="267"/>
        <v/>
      </c>
      <c r="DI1111" s="3" t="str">
        <f t="shared" si="267"/>
        <v/>
      </c>
      <c r="DJ1111" s="3" t="str">
        <f t="shared" si="267"/>
        <v/>
      </c>
      <c r="DK1111" s="3" t="str">
        <f t="shared" si="267"/>
        <v/>
      </c>
      <c r="DL1111" s="3" t="str">
        <f t="shared" si="267"/>
        <v/>
      </c>
      <c r="DM1111" s="3" t="str">
        <f t="shared" si="267"/>
        <v/>
      </c>
      <c r="DN1111" s="3" t="str">
        <f t="shared" si="263"/>
        <v/>
      </c>
      <c r="DO1111" s="3" t="str">
        <f t="shared" si="263"/>
        <v/>
      </c>
      <c r="DP1111" s="3" t="str">
        <f t="shared" si="263"/>
        <v/>
      </c>
      <c r="DQ1111" s="3" t="str">
        <f t="shared" si="263"/>
        <v/>
      </c>
      <c r="DR1111" s="3" t="str">
        <f t="shared" si="263"/>
        <v/>
      </c>
      <c r="DS1111" s="3" t="str">
        <f t="shared" si="260"/>
        <v/>
      </c>
      <c r="DT1111" s="3" t="str">
        <f t="shared" si="260"/>
        <v/>
      </c>
      <c r="DU1111" s="3" t="str">
        <f t="shared" si="260"/>
        <v/>
      </c>
      <c r="DV1111" s="3" t="str">
        <f t="shared" si="260"/>
        <v/>
      </c>
    </row>
    <row r="1112" spans="1:126" ht="105">
      <c r="A1112" t="s">
        <v>115</v>
      </c>
      <c r="B1112">
        <v>2020</v>
      </c>
      <c r="C1112" t="s">
        <v>114</v>
      </c>
      <c r="D1112">
        <v>106990</v>
      </c>
      <c r="E1112" s="31">
        <v>1320219300252</v>
      </c>
      <c r="F1112" t="s">
        <v>360</v>
      </c>
      <c r="G1112">
        <v>324110</v>
      </c>
      <c r="H1112" t="s">
        <v>362</v>
      </c>
      <c r="I1112" t="s">
        <v>363</v>
      </c>
      <c r="J1112" t="s">
        <v>364</v>
      </c>
      <c r="K1112" t="s">
        <v>148</v>
      </c>
      <c r="L1112">
        <v>78071</v>
      </c>
      <c r="M1112" s="3" t="str">
        <f t="shared" si="271"/>
        <v>89. PRODUCE THE CHEMICAL, 92. SALE OR DISTRIBUTION OF THE CHEMICAL, 94. AS A MANUFACTURED IMPURITY</v>
      </c>
      <c r="N1112" s="3" t="s">
        <v>1419</v>
      </c>
      <c r="O1112" s="3" t="s">
        <v>1409</v>
      </c>
      <c r="P1112">
        <v>35.659999999999997</v>
      </c>
      <c r="Q1112">
        <v>12.59</v>
      </c>
      <c r="R1112">
        <v>48.25</v>
      </c>
      <c r="S1112" s="3" t="s">
        <v>1407</v>
      </c>
      <c r="T1112" s="3" t="s">
        <v>1405</v>
      </c>
      <c r="U1112" s="3" t="s">
        <v>1405</v>
      </c>
      <c r="V1112" s="3" t="s">
        <v>1407</v>
      </c>
      <c r="W1112" s="3" t="s">
        <v>1405</v>
      </c>
      <c r="X1112" s="3" t="s">
        <v>1407</v>
      </c>
      <c r="Y1112" s="3" t="s">
        <v>1405</v>
      </c>
      <c r="Z1112" s="3" t="s">
        <v>1405</v>
      </c>
      <c r="AA1112" s="3" t="s">
        <v>1405</v>
      </c>
      <c r="AB1112" s="3" t="s">
        <v>1405</v>
      </c>
      <c r="AC1112" s="3" t="s">
        <v>1405</v>
      </c>
      <c r="AD1112" s="3" t="s">
        <v>1405</v>
      </c>
      <c r="AE1112" s="3" t="s">
        <v>1405</v>
      </c>
      <c r="AF1112" s="3" t="s">
        <v>1405</v>
      </c>
      <c r="AG1112" s="3" t="s">
        <v>1405</v>
      </c>
      <c r="AH1112" s="3" t="s">
        <v>1405</v>
      </c>
      <c r="AI1112" s="3" t="s">
        <v>1405</v>
      </c>
      <c r="AJ1112" s="3" t="s">
        <v>1405</v>
      </c>
      <c r="AK1112" s="3" t="s">
        <v>1405</v>
      </c>
      <c r="AL1112" s="3" t="s">
        <v>1405</v>
      </c>
      <c r="AM1112" s="3" t="s">
        <v>1405</v>
      </c>
      <c r="AN1112" s="3" t="s">
        <v>1405</v>
      </c>
      <c r="AO1112" s="3" t="s">
        <v>1405</v>
      </c>
      <c r="AP1112" s="3" t="s">
        <v>1405</v>
      </c>
      <c r="AQ1112" s="3" t="s">
        <v>1405</v>
      </c>
      <c r="AR1112" s="3" t="s">
        <v>1405</v>
      </c>
      <c r="AS1112" s="3" t="s">
        <v>1405</v>
      </c>
      <c r="AT1112" s="3" t="s">
        <v>1405</v>
      </c>
      <c r="AU1112" s="3" t="s">
        <v>1405</v>
      </c>
      <c r="AV1112" s="3" t="s">
        <v>1405</v>
      </c>
      <c r="AW1112" s="3" t="s">
        <v>1405</v>
      </c>
      <c r="AX1112" s="3" t="s">
        <v>1405</v>
      </c>
      <c r="AY1112" s="3" t="s">
        <v>1405</v>
      </c>
      <c r="AZ1112" s="3" t="s">
        <v>1405</v>
      </c>
      <c r="BA1112" s="3" t="s">
        <v>1405</v>
      </c>
      <c r="BB1112" s="3" t="s">
        <v>1405</v>
      </c>
      <c r="BC1112" s="3" t="s">
        <v>1405</v>
      </c>
      <c r="BD1112" s="3" t="s">
        <v>1405</v>
      </c>
      <c r="BE1112" s="3" t="s">
        <v>1405</v>
      </c>
      <c r="BF1112" s="3" t="s">
        <v>1405</v>
      </c>
      <c r="BG1112" s="3" t="s">
        <v>1405</v>
      </c>
      <c r="BH1112" s="3" t="s">
        <v>1405</v>
      </c>
      <c r="BI1112" s="3" t="s">
        <v>1405</v>
      </c>
      <c r="BJ1112" s="3" t="s">
        <v>1405</v>
      </c>
      <c r="BK1112" s="3" t="s">
        <v>1405</v>
      </c>
      <c r="BL1112" s="3" t="s">
        <v>1405</v>
      </c>
      <c r="BM1112" s="3" t="s">
        <v>1405</v>
      </c>
      <c r="BN1112" s="3" t="s">
        <v>1405</v>
      </c>
      <c r="BO1112" s="3" t="s">
        <v>1405</v>
      </c>
      <c r="BP1112" s="3" t="s">
        <v>1405</v>
      </c>
      <c r="BQ1112" s="3" t="s">
        <v>1405</v>
      </c>
      <c r="BR1112" s="3" t="s">
        <v>1405</v>
      </c>
      <c r="BS1112" s="3" t="s">
        <v>1405</v>
      </c>
      <c r="BT1112" s="3" t="s">
        <v>1405</v>
      </c>
      <c r="BU1112" s="3" t="str">
        <f t="shared" si="275"/>
        <v>89. PRODUCE THE CHEMICAL</v>
      </c>
      <c r="BV1112" s="3" t="str">
        <f t="shared" si="275"/>
        <v/>
      </c>
      <c r="BW1112" s="3" t="str">
        <f t="shared" si="275"/>
        <v/>
      </c>
      <c r="BX1112" s="3" t="str">
        <f t="shared" si="275"/>
        <v>92. SALE OR DISTRIBUTION OF THE CHEMICAL</v>
      </c>
      <c r="BY1112" s="3" t="str">
        <f t="shared" si="275"/>
        <v/>
      </c>
      <c r="BZ1112" s="3" t="str">
        <f t="shared" si="275"/>
        <v>94. AS A MANUFACTURED IMPURITY</v>
      </c>
      <c r="CA1112" s="3" t="str">
        <f t="shared" si="274"/>
        <v/>
      </c>
      <c r="CB1112" s="3" t="str">
        <f t="shared" si="273"/>
        <v/>
      </c>
      <c r="CC1112" s="3" t="str">
        <f t="shared" si="273"/>
        <v/>
      </c>
      <c r="CD1112" s="3" t="str">
        <f t="shared" si="273"/>
        <v/>
      </c>
      <c r="CE1112" s="3" t="str">
        <f t="shared" si="273"/>
        <v/>
      </c>
      <c r="CF1112" s="3" t="str">
        <f t="shared" si="273"/>
        <v/>
      </c>
      <c r="CG1112" s="3" t="str">
        <f t="shared" si="273"/>
        <v/>
      </c>
      <c r="CH1112" s="3" t="str">
        <f t="shared" si="273"/>
        <v/>
      </c>
      <c r="CI1112" s="3" t="str">
        <f t="shared" si="273"/>
        <v/>
      </c>
      <c r="CJ1112" s="3" t="str">
        <f t="shared" si="273"/>
        <v/>
      </c>
      <c r="CK1112" s="3" t="str">
        <f t="shared" si="272"/>
        <v/>
      </c>
      <c r="CL1112" s="3" t="str">
        <f t="shared" si="272"/>
        <v/>
      </c>
      <c r="CM1112" s="3" t="str">
        <f t="shared" si="272"/>
        <v/>
      </c>
      <c r="CN1112" s="3" t="str">
        <f t="shared" si="272"/>
        <v/>
      </c>
      <c r="CO1112" s="3" t="str">
        <f t="shared" si="272"/>
        <v/>
      </c>
      <c r="CP1112" s="3" t="str">
        <f t="shared" si="272"/>
        <v/>
      </c>
      <c r="CQ1112" s="3" t="str">
        <f t="shared" si="272"/>
        <v/>
      </c>
      <c r="CR1112" s="3" t="str">
        <f t="shared" si="272"/>
        <v/>
      </c>
      <c r="CS1112" s="3" t="str">
        <f t="shared" si="272"/>
        <v/>
      </c>
      <c r="CT1112" s="3" t="str">
        <f t="shared" si="272"/>
        <v/>
      </c>
      <c r="CU1112" s="3" t="str">
        <f t="shared" si="272"/>
        <v/>
      </c>
      <c r="CV1112" s="3" t="str">
        <f t="shared" si="272"/>
        <v/>
      </c>
      <c r="CW1112" s="3" t="str">
        <f t="shared" si="272"/>
        <v/>
      </c>
      <c r="CX1112" s="3" t="str">
        <f t="shared" si="270"/>
        <v/>
      </c>
      <c r="CY1112" s="3" t="str">
        <f t="shared" si="270"/>
        <v/>
      </c>
      <c r="CZ1112" s="3" t="str">
        <f t="shared" si="270"/>
        <v/>
      </c>
      <c r="DA1112" s="3" t="str">
        <f t="shared" si="270"/>
        <v/>
      </c>
      <c r="DB1112" s="3" t="str">
        <f t="shared" si="270"/>
        <v/>
      </c>
      <c r="DC1112" s="3" t="str">
        <f t="shared" si="270"/>
        <v/>
      </c>
      <c r="DD1112" s="3" t="str">
        <f t="shared" si="269"/>
        <v/>
      </c>
      <c r="DE1112" s="3" t="str">
        <f t="shared" si="269"/>
        <v/>
      </c>
      <c r="DF1112" s="3" t="str">
        <f t="shared" si="269"/>
        <v/>
      </c>
      <c r="DG1112" s="3" t="str">
        <f t="shared" si="268"/>
        <v/>
      </c>
      <c r="DH1112" s="3" t="str">
        <f t="shared" si="267"/>
        <v/>
      </c>
      <c r="DI1112" s="3" t="str">
        <f t="shared" si="267"/>
        <v/>
      </c>
      <c r="DJ1112" s="3" t="str">
        <f t="shared" si="267"/>
        <v/>
      </c>
      <c r="DK1112" s="3" t="str">
        <f t="shared" si="267"/>
        <v/>
      </c>
      <c r="DL1112" s="3" t="str">
        <f t="shared" si="267"/>
        <v/>
      </c>
      <c r="DM1112" s="3" t="str">
        <f t="shared" si="267"/>
        <v/>
      </c>
      <c r="DN1112" s="3" t="str">
        <f t="shared" si="263"/>
        <v/>
      </c>
      <c r="DO1112" s="3" t="str">
        <f t="shared" si="263"/>
        <v/>
      </c>
      <c r="DP1112" s="3" t="str">
        <f t="shared" si="263"/>
        <v/>
      </c>
      <c r="DQ1112" s="3" t="str">
        <f t="shared" si="263"/>
        <v/>
      </c>
      <c r="DR1112" s="3" t="str">
        <f t="shared" si="263"/>
        <v/>
      </c>
      <c r="DS1112" s="3" t="str">
        <f t="shared" si="263"/>
        <v/>
      </c>
      <c r="DT1112" s="3" t="str">
        <f t="shared" si="263"/>
        <v/>
      </c>
      <c r="DU1112" s="3" t="str">
        <f t="shared" si="263"/>
        <v/>
      </c>
      <c r="DV1112" s="3" t="str">
        <f t="shared" si="263"/>
        <v/>
      </c>
    </row>
    <row r="1113" spans="1:126" ht="75">
      <c r="A1113" t="s">
        <v>115</v>
      </c>
      <c r="B1113">
        <v>2021</v>
      </c>
      <c r="C1113" t="s">
        <v>114</v>
      </c>
      <c r="D1113">
        <v>106990</v>
      </c>
      <c r="E1113" s="31">
        <v>1321220506772</v>
      </c>
      <c r="F1113" t="s">
        <v>360</v>
      </c>
      <c r="G1113">
        <v>324110</v>
      </c>
      <c r="H1113" t="s">
        <v>362</v>
      </c>
      <c r="I1113" t="s">
        <v>363</v>
      </c>
      <c r="J1113" t="s">
        <v>364</v>
      </c>
      <c r="K1113" t="s">
        <v>148</v>
      </c>
      <c r="L1113">
        <v>78071</v>
      </c>
      <c r="M1113" s="3" t="str">
        <f t="shared" si="271"/>
        <v>89. PRODUCE THE CHEMICAL, 91. ON-SITE USE OF THE CHEMICAL, 94. AS A MANUFACTURED IMPURITY, 95. USED AS A REACTANT, 96. P101  FEEDSTOCKS</v>
      </c>
      <c r="N1113" s="3" t="s">
        <v>1419</v>
      </c>
      <c r="O1113" s="3" t="s">
        <v>1409</v>
      </c>
      <c r="P1113">
        <v>37</v>
      </c>
      <c r="Q1113">
        <v>13.2</v>
      </c>
      <c r="R1113">
        <v>50.2</v>
      </c>
      <c r="S1113" s="3" t="s">
        <v>1407</v>
      </c>
      <c r="T1113" s="3" t="s">
        <v>1405</v>
      </c>
      <c r="U1113" s="3" t="s">
        <v>1407</v>
      </c>
      <c r="V1113" s="3" t="s">
        <v>1405</v>
      </c>
      <c r="W1113" s="3" t="s">
        <v>1405</v>
      </c>
      <c r="X1113" s="3" t="s">
        <v>1407</v>
      </c>
      <c r="Y1113" s="3" t="s">
        <v>1407</v>
      </c>
      <c r="Z1113" s="3" t="s">
        <v>1407</v>
      </c>
      <c r="AA1113" s="3" t="s">
        <v>1405</v>
      </c>
      <c r="AB1113" s="3" t="s">
        <v>1405</v>
      </c>
      <c r="AC1113" s="3" t="s">
        <v>1405</v>
      </c>
      <c r="AD1113" s="3" t="s">
        <v>1405</v>
      </c>
      <c r="AE1113" s="3" t="s">
        <v>1405</v>
      </c>
      <c r="AF1113" s="3" t="s">
        <v>1405</v>
      </c>
      <c r="AG1113" s="3" t="s">
        <v>1405</v>
      </c>
      <c r="AH1113" s="3" t="s">
        <v>1405</v>
      </c>
      <c r="AI1113" s="3" t="s">
        <v>1405</v>
      </c>
      <c r="AJ1113" s="3" t="s">
        <v>1405</v>
      </c>
      <c r="AK1113" s="3" t="s">
        <v>1405</v>
      </c>
      <c r="AL1113" s="3" t="s">
        <v>1405</v>
      </c>
      <c r="AM1113" s="3" t="s">
        <v>1405</v>
      </c>
      <c r="AN1113" s="3" t="s">
        <v>1405</v>
      </c>
      <c r="AO1113" s="3" t="s">
        <v>1405</v>
      </c>
      <c r="AP1113" s="3" t="s">
        <v>1405</v>
      </c>
      <c r="AQ1113" s="3" t="s">
        <v>1405</v>
      </c>
      <c r="AR1113" s="3" t="s">
        <v>1405</v>
      </c>
      <c r="AS1113" s="3" t="s">
        <v>1405</v>
      </c>
      <c r="AT1113" s="3" t="s">
        <v>1405</v>
      </c>
      <c r="AU1113" s="3" t="s">
        <v>1405</v>
      </c>
      <c r="AV1113" s="3" t="s">
        <v>1405</v>
      </c>
      <c r="AW1113" s="3" t="s">
        <v>1405</v>
      </c>
      <c r="AX1113" s="3" t="s">
        <v>1405</v>
      </c>
      <c r="AY1113" s="3" t="s">
        <v>1405</v>
      </c>
      <c r="AZ1113" s="3" t="s">
        <v>1405</v>
      </c>
      <c r="BA1113" s="3" t="s">
        <v>1405</v>
      </c>
      <c r="BB1113" s="3" t="s">
        <v>1405</v>
      </c>
      <c r="BC1113" s="3" t="s">
        <v>1405</v>
      </c>
      <c r="BD1113" s="3" t="s">
        <v>1405</v>
      </c>
      <c r="BE1113" s="3" t="s">
        <v>1405</v>
      </c>
      <c r="BF1113" s="3" t="s">
        <v>1405</v>
      </c>
      <c r="BG1113" s="3" t="s">
        <v>1405</v>
      </c>
      <c r="BH1113" s="3" t="s">
        <v>1405</v>
      </c>
      <c r="BI1113" s="3" t="s">
        <v>1405</v>
      </c>
      <c r="BJ1113" s="3" t="s">
        <v>1405</v>
      </c>
      <c r="BK1113" s="3" t="s">
        <v>1405</v>
      </c>
      <c r="BL1113" s="3" t="s">
        <v>1405</v>
      </c>
      <c r="BM1113" s="3" t="s">
        <v>1405</v>
      </c>
      <c r="BN1113" s="3" t="s">
        <v>1405</v>
      </c>
      <c r="BO1113" s="3" t="s">
        <v>1405</v>
      </c>
      <c r="BP1113" s="3" t="s">
        <v>1405</v>
      </c>
      <c r="BQ1113" s="3" t="s">
        <v>1405</v>
      </c>
      <c r="BR1113" s="3" t="s">
        <v>1405</v>
      </c>
      <c r="BS1113" s="3" t="s">
        <v>1405</v>
      </c>
      <c r="BT1113" s="3" t="s">
        <v>1405</v>
      </c>
      <c r="BU1113" s="3" t="str">
        <f t="shared" si="275"/>
        <v>89. PRODUCE THE CHEMICAL</v>
      </c>
      <c r="BV1113" s="3" t="str">
        <f t="shared" si="275"/>
        <v/>
      </c>
      <c r="BW1113" s="3" t="str">
        <f t="shared" si="275"/>
        <v>91. ON-SITE USE OF THE CHEMICAL</v>
      </c>
      <c r="BX1113" s="3" t="str">
        <f t="shared" si="275"/>
        <v/>
      </c>
      <c r="BY1113" s="3" t="str">
        <f t="shared" si="275"/>
        <v/>
      </c>
      <c r="BZ1113" s="3" t="str">
        <f t="shared" si="275"/>
        <v>94. AS A MANUFACTURED IMPURITY</v>
      </c>
      <c r="CA1113" s="3" t="str">
        <f t="shared" si="274"/>
        <v>95. USED AS A REACTANT</v>
      </c>
      <c r="CB1113" s="3" t="str">
        <f t="shared" si="273"/>
        <v>96. P101  FEEDSTOCKS</v>
      </c>
      <c r="CC1113" s="3" t="str">
        <f t="shared" si="273"/>
        <v/>
      </c>
      <c r="CD1113" s="3" t="str">
        <f t="shared" si="273"/>
        <v/>
      </c>
      <c r="CE1113" s="3" t="str">
        <f t="shared" si="273"/>
        <v/>
      </c>
      <c r="CF1113" s="3" t="str">
        <f t="shared" si="273"/>
        <v/>
      </c>
      <c r="CG1113" s="3" t="str">
        <f t="shared" si="273"/>
        <v/>
      </c>
      <c r="CH1113" s="3" t="str">
        <f t="shared" si="273"/>
        <v/>
      </c>
      <c r="CI1113" s="3" t="str">
        <f t="shared" si="273"/>
        <v/>
      </c>
      <c r="CJ1113" s="3" t="str">
        <f t="shared" si="273"/>
        <v/>
      </c>
      <c r="CK1113" s="3" t="str">
        <f t="shared" si="272"/>
        <v/>
      </c>
      <c r="CL1113" s="3" t="str">
        <f t="shared" si="272"/>
        <v/>
      </c>
      <c r="CM1113" s="3" t="str">
        <f t="shared" si="272"/>
        <v/>
      </c>
      <c r="CN1113" s="3" t="str">
        <f t="shared" si="272"/>
        <v/>
      </c>
      <c r="CO1113" s="3" t="str">
        <f t="shared" si="272"/>
        <v/>
      </c>
      <c r="CP1113" s="3" t="str">
        <f t="shared" si="272"/>
        <v/>
      </c>
      <c r="CQ1113" s="3" t="str">
        <f t="shared" si="272"/>
        <v/>
      </c>
      <c r="CR1113" s="3" t="str">
        <f t="shared" si="272"/>
        <v/>
      </c>
      <c r="CS1113" s="3" t="str">
        <f t="shared" ref="CS1113:CZ1150" si="276">IF(AQ1113="Yes", CS$1,"")</f>
        <v/>
      </c>
      <c r="CT1113" s="3" t="str">
        <f t="shared" si="276"/>
        <v/>
      </c>
      <c r="CU1113" s="3" t="str">
        <f t="shared" si="276"/>
        <v/>
      </c>
      <c r="CV1113" s="3" t="str">
        <f t="shared" si="276"/>
        <v/>
      </c>
      <c r="CW1113" s="3" t="str">
        <f t="shared" si="276"/>
        <v/>
      </c>
      <c r="CX1113" s="3" t="str">
        <f t="shared" si="270"/>
        <v/>
      </c>
      <c r="CY1113" s="3" t="str">
        <f t="shared" si="270"/>
        <v/>
      </c>
      <c r="CZ1113" s="3" t="str">
        <f t="shared" si="270"/>
        <v/>
      </c>
      <c r="DA1113" s="3" t="str">
        <f t="shared" si="270"/>
        <v/>
      </c>
      <c r="DB1113" s="3" t="str">
        <f t="shared" si="270"/>
        <v/>
      </c>
      <c r="DC1113" s="3" t="str">
        <f t="shared" si="270"/>
        <v/>
      </c>
      <c r="DD1113" s="3" t="str">
        <f t="shared" si="269"/>
        <v/>
      </c>
      <c r="DE1113" s="3" t="str">
        <f t="shared" si="269"/>
        <v/>
      </c>
      <c r="DF1113" s="3" t="str">
        <f t="shared" si="269"/>
        <v/>
      </c>
      <c r="DG1113" s="3" t="str">
        <f t="shared" si="268"/>
        <v/>
      </c>
      <c r="DH1113" s="3" t="str">
        <f t="shared" si="267"/>
        <v/>
      </c>
      <c r="DI1113" s="3" t="str">
        <f t="shared" si="267"/>
        <v/>
      </c>
      <c r="DJ1113" s="3" t="str">
        <f t="shared" si="267"/>
        <v/>
      </c>
      <c r="DK1113" s="3" t="str">
        <f t="shared" si="267"/>
        <v/>
      </c>
      <c r="DL1113" s="3" t="str">
        <f t="shared" si="267"/>
        <v/>
      </c>
      <c r="DM1113" s="3" t="str">
        <f t="shared" si="267"/>
        <v/>
      </c>
      <c r="DN1113" s="3" t="str">
        <f t="shared" si="263"/>
        <v/>
      </c>
      <c r="DO1113" s="3" t="str">
        <f t="shared" ref="DO1113:DV1144" si="277">IF(BM1113="Yes", DO$1,"")</f>
        <v/>
      </c>
      <c r="DP1113" s="3" t="str">
        <f t="shared" si="277"/>
        <v/>
      </c>
      <c r="DQ1113" s="3" t="str">
        <f t="shared" si="277"/>
        <v/>
      </c>
      <c r="DR1113" s="3" t="str">
        <f t="shared" si="277"/>
        <v/>
      </c>
      <c r="DS1113" s="3" t="str">
        <f t="shared" si="277"/>
        <v/>
      </c>
      <c r="DT1113" s="3" t="str">
        <f t="shared" si="277"/>
        <v/>
      </c>
      <c r="DU1113" s="3" t="str">
        <f t="shared" si="277"/>
        <v/>
      </c>
      <c r="DV1113" s="3" t="str">
        <f t="shared" si="277"/>
        <v/>
      </c>
    </row>
    <row r="1114" spans="1:126" ht="30">
      <c r="A1114" t="s">
        <v>115</v>
      </c>
      <c r="B1114">
        <v>2016</v>
      </c>
      <c r="C1114" t="s">
        <v>114</v>
      </c>
      <c r="D1114">
        <v>106990</v>
      </c>
      <c r="E1114" s="31">
        <v>1316215567797</v>
      </c>
      <c r="F1114" t="s">
        <v>1301</v>
      </c>
      <c r="G1114">
        <v>562211</v>
      </c>
      <c r="H1114" t="s">
        <v>1302</v>
      </c>
      <c r="I1114" t="s">
        <v>814</v>
      </c>
      <c r="J1114" t="s">
        <v>236</v>
      </c>
      <c r="K1114" t="s">
        <v>148</v>
      </c>
      <c r="L1114">
        <v>77705</v>
      </c>
      <c r="M1114" s="3" t="str">
        <f t="shared" si="271"/>
        <v>133. ANCILLARY OR OTHER USE</v>
      </c>
      <c r="N1114" s="3" t="s">
        <v>81</v>
      </c>
      <c r="O1114" s="3" t="s">
        <v>1484</v>
      </c>
      <c r="P1114">
        <v>3</v>
      </c>
      <c r="Q1114">
        <v>0</v>
      </c>
      <c r="R1114">
        <v>3</v>
      </c>
      <c r="S1114" s="3" t="s">
        <v>1405</v>
      </c>
      <c r="T1114" s="3" t="s">
        <v>1405</v>
      </c>
      <c r="U1114" s="3" t="s">
        <v>1405</v>
      </c>
      <c r="V1114" s="3" t="s">
        <v>1405</v>
      </c>
      <c r="W1114" s="3" t="s">
        <v>1405</v>
      </c>
      <c r="X1114" s="3" t="s">
        <v>1405</v>
      </c>
      <c r="Y1114" s="3" t="s">
        <v>1405</v>
      </c>
      <c r="AE1114" s="3" t="s">
        <v>1405</v>
      </c>
      <c r="AR1114" s="3" t="s">
        <v>1405</v>
      </c>
      <c r="AS1114" s="3" t="s">
        <v>1405</v>
      </c>
      <c r="AT1114" s="3" t="s">
        <v>1405</v>
      </c>
      <c r="AV1114" s="3" t="s">
        <v>1405</v>
      </c>
      <c r="BD1114" s="3" t="s">
        <v>1405</v>
      </c>
      <c r="BK1114" s="3" t="s">
        <v>1407</v>
      </c>
      <c r="BU1114" s="3" t="str">
        <f t="shared" si="275"/>
        <v/>
      </c>
      <c r="BV1114" s="3" t="str">
        <f t="shared" si="275"/>
        <v/>
      </c>
      <c r="BW1114" s="3" t="str">
        <f t="shared" si="275"/>
        <v/>
      </c>
      <c r="BX1114" s="3" t="str">
        <f t="shared" si="275"/>
        <v/>
      </c>
      <c r="BY1114" s="3" t="str">
        <f t="shared" si="275"/>
        <v/>
      </c>
      <c r="BZ1114" s="3" t="str">
        <f t="shared" si="275"/>
        <v/>
      </c>
      <c r="CA1114" s="3" t="str">
        <f t="shared" si="274"/>
        <v/>
      </c>
      <c r="CB1114" s="3" t="str">
        <f t="shared" si="273"/>
        <v/>
      </c>
      <c r="CC1114" s="3" t="str">
        <f t="shared" si="273"/>
        <v/>
      </c>
      <c r="CD1114" s="3" t="str">
        <f t="shared" si="273"/>
        <v/>
      </c>
      <c r="CE1114" s="3" t="str">
        <f t="shared" si="273"/>
        <v/>
      </c>
      <c r="CF1114" s="3" t="str">
        <f t="shared" si="273"/>
        <v/>
      </c>
      <c r="CG1114" s="3" t="str">
        <f t="shared" si="273"/>
        <v/>
      </c>
      <c r="CH1114" s="3" t="str">
        <f t="shared" si="273"/>
        <v/>
      </c>
      <c r="CI1114" s="3" t="str">
        <f t="shared" si="273"/>
        <v/>
      </c>
      <c r="CJ1114" s="3" t="str">
        <f t="shared" si="273"/>
        <v/>
      </c>
      <c r="CK1114" s="3" t="str">
        <f t="shared" si="273"/>
        <v/>
      </c>
      <c r="CL1114" s="3" t="str">
        <f t="shared" si="273"/>
        <v/>
      </c>
      <c r="CM1114" s="3" t="str">
        <f t="shared" si="273"/>
        <v/>
      </c>
      <c r="CN1114" s="3" t="str">
        <f t="shared" si="273"/>
        <v/>
      </c>
      <c r="CO1114" s="3" t="str">
        <f t="shared" si="273"/>
        <v/>
      </c>
      <c r="CP1114" s="3" t="str">
        <f t="shared" si="273"/>
        <v/>
      </c>
      <c r="CQ1114" s="3" t="str">
        <f t="shared" si="273"/>
        <v/>
      </c>
      <c r="CR1114" s="3" t="str">
        <f t="shared" ref="CR1114:CV1170" si="278">IF(AP1114="Yes", CR$1,"")</f>
        <v/>
      </c>
      <c r="CS1114" s="3" t="str">
        <f t="shared" si="276"/>
        <v/>
      </c>
      <c r="CT1114" s="3" t="str">
        <f t="shared" si="276"/>
        <v/>
      </c>
      <c r="CU1114" s="3" t="str">
        <f t="shared" si="276"/>
        <v/>
      </c>
      <c r="CV1114" s="3" t="str">
        <f t="shared" si="276"/>
        <v/>
      </c>
      <c r="CW1114" s="3" t="str">
        <f t="shared" si="276"/>
        <v/>
      </c>
      <c r="CX1114" s="3" t="str">
        <f t="shared" si="270"/>
        <v/>
      </c>
      <c r="CY1114" s="3" t="str">
        <f t="shared" si="270"/>
        <v/>
      </c>
      <c r="CZ1114" s="3" t="str">
        <f t="shared" si="270"/>
        <v/>
      </c>
      <c r="DA1114" s="3" t="str">
        <f t="shared" si="270"/>
        <v/>
      </c>
      <c r="DB1114" s="3" t="str">
        <f t="shared" si="270"/>
        <v/>
      </c>
      <c r="DC1114" s="3" t="str">
        <f t="shared" si="270"/>
        <v/>
      </c>
      <c r="DD1114" s="3" t="str">
        <f t="shared" si="269"/>
        <v/>
      </c>
      <c r="DE1114" s="3" t="str">
        <f t="shared" si="269"/>
        <v/>
      </c>
      <c r="DF1114" s="3" t="str">
        <f t="shared" si="269"/>
        <v/>
      </c>
      <c r="DG1114" s="3" t="str">
        <f t="shared" si="268"/>
        <v/>
      </c>
      <c r="DH1114" s="3" t="str">
        <f t="shared" si="267"/>
        <v/>
      </c>
      <c r="DI1114" s="3" t="str">
        <f t="shared" si="267"/>
        <v/>
      </c>
      <c r="DJ1114" s="3" t="str">
        <f t="shared" si="267"/>
        <v/>
      </c>
      <c r="DK1114" s="3" t="str">
        <f t="shared" si="267"/>
        <v/>
      </c>
      <c r="DL1114" s="3" t="str">
        <f t="shared" si="267"/>
        <v/>
      </c>
      <c r="DM1114" s="3" t="str">
        <f t="shared" si="267"/>
        <v>133. ANCILLARY OR OTHER USE</v>
      </c>
      <c r="DN1114" s="3" t="str">
        <f t="shared" si="267"/>
        <v/>
      </c>
      <c r="DO1114" s="3" t="str">
        <f t="shared" si="277"/>
        <v/>
      </c>
      <c r="DP1114" s="3" t="str">
        <f t="shared" si="277"/>
        <v/>
      </c>
      <c r="DQ1114" s="3" t="str">
        <f t="shared" si="277"/>
        <v/>
      </c>
      <c r="DR1114" s="3" t="str">
        <f t="shared" si="277"/>
        <v/>
      </c>
      <c r="DS1114" s="3" t="str">
        <f t="shared" si="277"/>
        <v/>
      </c>
      <c r="DT1114" s="3" t="str">
        <f t="shared" si="277"/>
        <v/>
      </c>
      <c r="DU1114" s="3" t="str">
        <f t="shared" si="277"/>
        <v/>
      </c>
      <c r="DV1114" s="3" t="str">
        <f t="shared" si="277"/>
        <v/>
      </c>
    </row>
    <row r="1115" spans="1:126" ht="75">
      <c r="A1115" t="s">
        <v>115</v>
      </c>
      <c r="B1115">
        <v>2018</v>
      </c>
      <c r="C1115" t="s">
        <v>114</v>
      </c>
      <c r="D1115">
        <v>106990</v>
      </c>
      <c r="E1115" s="31">
        <v>1318217443480</v>
      </c>
      <c r="F1115" t="s">
        <v>1301</v>
      </c>
      <c r="G1115">
        <v>562211</v>
      </c>
      <c r="H1115" t="s">
        <v>1302</v>
      </c>
      <c r="I1115" t="s">
        <v>814</v>
      </c>
      <c r="J1115" t="s">
        <v>236</v>
      </c>
      <c r="K1115" t="s">
        <v>148</v>
      </c>
      <c r="L1115">
        <v>77705</v>
      </c>
      <c r="M1115" s="3" t="str">
        <f t="shared" si="271"/>
        <v>133. ANCILLARY OR OTHER USE, 142. Z399  OTHER</v>
      </c>
      <c r="N1115" s="3" t="s">
        <v>81</v>
      </c>
      <c r="O1115" s="3" t="s">
        <v>1484</v>
      </c>
      <c r="P1115">
        <v>8</v>
      </c>
      <c r="Q1115">
        <v>0</v>
      </c>
      <c r="R1115">
        <v>8</v>
      </c>
      <c r="S1115" s="3" t="s">
        <v>1405</v>
      </c>
      <c r="T1115" s="3" t="s">
        <v>1405</v>
      </c>
      <c r="U1115" s="3" t="s">
        <v>1405</v>
      </c>
      <c r="V1115" s="3" t="s">
        <v>1405</v>
      </c>
      <c r="W1115" s="3" t="s">
        <v>1405</v>
      </c>
      <c r="X1115" s="3" t="s">
        <v>1405</v>
      </c>
      <c r="Y1115" s="3" t="s">
        <v>1405</v>
      </c>
      <c r="Z1115" s="3" t="s">
        <v>1405</v>
      </c>
      <c r="AA1115" s="3" t="s">
        <v>1405</v>
      </c>
      <c r="AB1115" s="3" t="s">
        <v>1405</v>
      </c>
      <c r="AC1115" s="3" t="s">
        <v>1405</v>
      </c>
      <c r="AD1115" s="3" t="s">
        <v>1405</v>
      </c>
      <c r="AE1115" s="3" t="s">
        <v>1405</v>
      </c>
      <c r="AF1115" s="3" t="s">
        <v>1405</v>
      </c>
      <c r="AG1115" s="3" t="s">
        <v>1405</v>
      </c>
      <c r="AH1115" s="3" t="s">
        <v>1405</v>
      </c>
      <c r="AI1115" s="3" t="s">
        <v>1405</v>
      </c>
      <c r="AJ1115" s="3" t="s">
        <v>1405</v>
      </c>
      <c r="AK1115" s="3" t="s">
        <v>1405</v>
      </c>
      <c r="AL1115" s="3" t="s">
        <v>1405</v>
      </c>
      <c r="AM1115" s="3" t="s">
        <v>1405</v>
      </c>
      <c r="AN1115" s="3" t="s">
        <v>1405</v>
      </c>
      <c r="AO1115" s="3" t="s">
        <v>1405</v>
      </c>
      <c r="AP1115" s="3" t="s">
        <v>1405</v>
      </c>
      <c r="AQ1115" s="3" t="s">
        <v>1405</v>
      </c>
      <c r="AR1115" s="3" t="s">
        <v>1405</v>
      </c>
      <c r="AS1115" s="3" t="s">
        <v>1405</v>
      </c>
      <c r="AT1115" s="3" t="s">
        <v>1405</v>
      </c>
      <c r="AU1115" s="3" t="s">
        <v>1405</v>
      </c>
      <c r="AV1115" s="3" t="s">
        <v>1405</v>
      </c>
      <c r="AW1115" s="3" t="s">
        <v>1405</v>
      </c>
      <c r="AX1115" s="3" t="s">
        <v>1405</v>
      </c>
      <c r="AY1115" s="3" t="s">
        <v>1405</v>
      </c>
      <c r="AZ1115" s="3" t="s">
        <v>1405</v>
      </c>
      <c r="BA1115" s="3" t="s">
        <v>1405</v>
      </c>
      <c r="BB1115" s="3" t="s">
        <v>1405</v>
      </c>
      <c r="BC1115" s="3" t="s">
        <v>1405</v>
      </c>
      <c r="BD1115" s="3" t="s">
        <v>1405</v>
      </c>
      <c r="BE1115" s="3" t="s">
        <v>1405</v>
      </c>
      <c r="BF1115" s="3" t="s">
        <v>1405</v>
      </c>
      <c r="BG1115" s="3" t="s">
        <v>1405</v>
      </c>
      <c r="BH1115" s="3" t="s">
        <v>1405</v>
      </c>
      <c r="BI1115" s="3" t="s">
        <v>1405</v>
      </c>
      <c r="BJ1115" s="3" t="s">
        <v>1405</v>
      </c>
      <c r="BK1115" s="3" t="s">
        <v>1407</v>
      </c>
      <c r="BL1115" s="3" t="s">
        <v>1405</v>
      </c>
      <c r="BM1115" s="3" t="s">
        <v>1405</v>
      </c>
      <c r="BN1115" s="3" t="s">
        <v>1405</v>
      </c>
      <c r="BO1115" s="3" t="s">
        <v>1405</v>
      </c>
      <c r="BP1115" s="3" t="s">
        <v>1405</v>
      </c>
      <c r="BQ1115" s="3" t="s">
        <v>1405</v>
      </c>
      <c r="BR1115" s="3" t="s">
        <v>1405</v>
      </c>
      <c r="BS1115" s="3" t="s">
        <v>1405</v>
      </c>
      <c r="BT1115" s="3" t="s">
        <v>1407</v>
      </c>
      <c r="BU1115" s="3" t="str">
        <f t="shared" si="275"/>
        <v/>
      </c>
      <c r="BV1115" s="3" t="str">
        <f t="shared" si="275"/>
        <v/>
      </c>
      <c r="BW1115" s="3" t="str">
        <f t="shared" si="275"/>
        <v/>
      </c>
      <c r="BX1115" s="3" t="str">
        <f t="shared" si="275"/>
        <v/>
      </c>
      <c r="BY1115" s="3" t="str">
        <f t="shared" si="275"/>
        <v/>
      </c>
      <c r="BZ1115" s="3" t="str">
        <f t="shared" si="275"/>
        <v/>
      </c>
      <c r="CA1115" s="3" t="str">
        <f t="shared" si="274"/>
        <v/>
      </c>
      <c r="CB1115" s="3" t="str">
        <f t="shared" si="273"/>
        <v/>
      </c>
      <c r="CC1115" s="3" t="str">
        <f t="shared" si="273"/>
        <v/>
      </c>
      <c r="CD1115" s="3" t="str">
        <f t="shared" si="273"/>
        <v/>
      </c>
      <c r="CE1115" s="3" t="str">
        <f t="shared" si="273"/>
        <v/>
      </c>
      <c r="CF1115" s="3" t="str">
        <f t="shared" si="273"/>
        <v/>
      </c>
      <c r="CG1115" s="3" t="str">
        <f t="shared" si="273"/>
        <v/>
      </c>
      <c r="CH1115" s="3" t="str">
        <f t="shared" si="273"/>
        <v/>
      </c>
      <c r="CI1115" s="3" t="str">
        <f t="shared" si="273"/>
        <v/>
      </c>
      <c r="CJ1115" s="3" t="str">
        <f t="shared" si="273"/>
        <v/>
      </c>
      <c r="CK1115" s="3" t="str">
        <f t="shared" si="273"/>
        <v/>
      </c>
      <c r="CL1115" s="3" t="str">
        <f t="shared" si="273"/>
        <v/>
      </c>
      <c r="CM1115" s="3" t="str">
        <f t="shared" si="273"/>
        <v/>
      </c>
      <c r="CN1115" s="3" t="str">
        <f t="shared" si="273"/>
        <v/>
      </c>
      <c r="CO1115" s="3" t="str">
        <f t="shared" si="273"/>
        <v/>
      </c>
      <c r="CP1115" s="3" t="str">
        <f t="shared" si="273"/>
        <v/>
      </c>
      <c r="CQ1115" s="3" t="str">
        <f t="shared" si="273"/>
        <v/>
      </c>
      <c r="CR1115" s="3" t="str">
        <f t="shared" si="278"/>
        <v/>
      </c>
      <c r="CS1115" s="3" t="str">
        <f t="shared" si="276"/>
        <v/>
      </c>
      <c r="CT1115" s="3" t="str">
        <f t="shared" si="276"/>
        <v/>
      </c>
      <c r="CU1115" s="3" t="str">
        <f t="shared" si="276"/>
        <v/>
      </c>
      <c r="CV1115" s="3" t="str">
        <f t="shared" si="276"/>
        <v/>
      </c>
      <c r="CW1115" s="3" t="str">
        <f t="shared" si="276"/>
        <v/>
      </c>
      <c r="CX1115" s="3" t="str">
        <f t="shared" si="270"/>
        <v/>
      </c>
      <c r="CY1115" s="3" t="str">
        <f t="shared" si="270"/>
        <v/>
      </c>
      <c r="CZ1115" s="3" t="str">
        <f t="shared" si="270"/>
        <v/>
      </c>
      <c r="DA1115" s="3" t="str">
        <f t="shared" si="270"/>
        <v/>
      </c>
      <c r="DB1115" s="3" t="str">
        <f t="shared" si="270"/>
        <v/>
      </c>
      <c r="DC1115" s="3" t="str">
        <f t="shared" si="270"/>
        <v/>
      </c>
      <c r="DD1115" s="3" t="str">
        <f t="shared" si="269"/>
        <v/>
      </c>
      <c r="DE1115" s="3" t="str">
        <f t="shared" si="269"/>
        <v/>
      </c>
      <c r="DF1115" s="3" t="str">
        <f t="shared" si="269"/>
        <v/>
      </c>
      <c r="DG1115" s="3" t="str">
        <f t="shared" si="268"/>
        <v/>
      </c>
      <c r="DH1115" s="3" t="str">
        <f t="shared" si="267"/>
        <v/>
      </c>
      <c r="DI1115" s="3" t="str">
        <f t="shared" si="267"/>
        <v/>
      </c>
      <c r="DJ1115" s="3" t="str">
        <f t="shared" si="267"/>
        <v/>
      </c>
      <c r="DK1115" s="3" t="str">
        <f t="shared" si="267"/>
        <v/>
      </c>
      <c r="DL1115" s="3" t="str">
        <f t="shared" si="267"/>
        <v/>
      </c>
      <c r="DM1115" s="3" t="str">
        <f t="shared" si="267"/>
        <v>133. ANCILLARY OR OTHER USE</v>
      </c>
      <c r="DN1115" s="3" t="str">
        <f t="shared" si="267"/>
        <v/>
      </c>
      <c r="DO1115" s="3" t="str">
        <f t="shared" si="277"/>
        <v/>
      </c>
      <c r="DP1115" s="3" t="str">
        <f t="shared" si="277"/>
        <v/>
      </c>
      <c r="DQ1115" s="3" t="str">
        <f t="shared" si="277"/>
        <v/>
      </c>
      <c r="DR1115" s="3" t="str">
        <f t="shared" si="277"/>
        <v/>
      </c>
      <c r="DS1115" s="3" t="str">
        <f t="shared" si="277"/>
        <v/>
      </c>
      <c r="DT1115" s="3" t="str">
        <f t="shared" si="277"/>
        <v/>
      </c>
      <c r="DU1115" s="3" t="str">
        <f t="shared" si="277"/>
        <v/>
      </c>
      <c r="DV1115" s="3" t="str">
        <f t="shared" si="277"/>
        <v>142. Z399  OTHER</v>
      </c>
    </row>
    <row r="1116" spans="1:126" ht="75">
      <c r="A1116" t="s">
        <v>115</v>
      </c>
      <c r="B1116">
        <v>2020</v>
      </c>
      <c r="C1116" t="s">
        <v>114</v>
      </c>
      <c r="D1116">
        <v>106990</v>
      </c>
      <c r="E1116" s="31">
        <v>1320219210046</v>
      </c>
      <c r="F1116" t="s">
        <v>1301</v>
      </c>
      <c r="G1116">
        <v>562211</v>
      </c>
      <c r="H1116" t="s">
        <v>1302</v>
      </c>
      <c r="I1116" t="s">
        <v>814</v>
      </c>
      <c r="J1116" t="s">
        <v>236</v>
      </c>
      <c r="K1116" t="s">
        <v>148</v>
      </c>
      <c r="L1116">
        <v>77705</v>
      </c>
      <c r="M1116" s="3" t="str">
        <f t="shared" si="271"/>
        <v>89. PRODUCE THE CHEMICAL, 91. ON-SITE USE OF THE CHEMICAL, 94. AS A MANUFACTURED IMPURITY, 95. USED AS A REACTANT, 96. P101  FEEDSTOCKS</v>
      </c>
      <c r="N1116" s="3" t="s">
        <v>81</v>
      </c>
      <c r="O1116" s="3" t="s">
        <v>1484</v>
      </c>
      <c r="P1116">
        <v>116</v>
      </c>
      <c r="Q1116">
        <v>0</v>
      </c>
      <c r="R1116">
        <v>116</v>
      </c>
      <c r="S1116" s="3" t="s">
        <v>1407</v>
      </c>
      <c r="T1116" s="3" t="s">
        <v>1405</v>
      </c>
      <c r="U1116" s="3" t="s">
        <v>1407</v>
      </c>
      <c r="V1116" s="3" t="s">
        <v>1405</v>
      </c>
      <c r="W1116" s="3" t="s">
        <v>1405</v>
      </c>
      <c r="X1116" s="3" t="s">
        <v>1407</v>
      </c>
      <c r="Y1116" s="3" t="s">
        <v>1407</v>
      </c>
      <c r="Z1116" s="3" t="s">
        <v>1407</v>
      </c>
      <c r="AA1116" s="3" t="s">
        <v>1405</v>
      </c>
      <c r="AB1116" s="3" t="s">
        <v>1405</v>
      </c>
      <c r="AC1116" s="3" t="s">
        <v>1405</v>
      </c>
      <c r="AD1116" s="3" t="s">
        <v>1405</v>
      </c>
      <c r="AE1116" s="3" t="s">
        <v>1405</v>
      </c>
      <c r="AF1116" s="3" t="s">
        <v>1405</v>
      </c>
      <c r="AG1116" s="3" t="s">
        <v>1405</v>
      </c>
      <c r="AH1116" s="3" t="s">
        <v>1405</v>
      </c>
      <c r="AI1116" s="3" t="s">
        <v>1405</v>
      </c>
      <c r="AJ1116" s="3" t="s">
        <v>1405</v>
      </c>
      <c r="AK1116" s="3" t="s">
        <v>1405</v>
      </c>
      <c r="AL1116" s="3" t="s">
        <v>1405</v>
      </c>
      <c r="AM1116" s="3" t="s">
        <v>1405</v>
      </c>
      <c r="AN1116" s="3" t="s">
        <v>1405</v>
      </c>
      <c r="AO1116" s="3" t="s">
        <v>1405</v>
      </c>
      <c r="AP1116" s="3" t="s">
        <v>1405</v>
      </c>
      <c r="AQ1116" s="3" t="s">
        <v>1405</v>
      </c>
      <c r="AR1116" s="3" t="s">
        <v>1405</v>
      </c>
      <c r="AS1116" s="3" t="s">
        <v>1405</v>
      </c>
      <c r="AT1116" s="3" t="s">
        <v>1405</v>
      </c>
      <c r="AU1116" s="3" t="s">
        <v>1405</v>
      </c>
      <c r="AV1116" s="3" t="s">
        <v>1405</v>
      </c>
      <c r="AW1116" s="3" t="s">
        <v>1405</v>
      </c>
      <c r="AX1116" s="3" t="s">
        <v>1405</v>
      </c>
      <c r="AY1116" s="3" t="s">
        <v>1405</v>
      </c>
      <c r="AZ1116" s="3" t="s">
        <v>1405</v>
      </c>
      <c r="BA1116" s="3" t="s">
        <v>1405</v>
      </c>
      <c r="BB1116" s="3" t="s">
        <v>1405</v>
      </c>
      <c r="BC1116" s="3" t="s">
        <v>1405</v>
      </c>
      <c r="BD1116" s="3" t="s">
        <v>1405</v>
      </c>
      <c r="BE1116" s="3" t="s">
        <v>1405</v>
      </c>
      <c r="BF1116" s="3" t="s">
        <v>1405</v>
      </c>
      <c r="BG1116" s="3" t="s">
        <v>1405</v>
      </c>
      <c r="BH1116" s="3" t="s">
        <v>1405</v>
      </c>
      <c r="BI1116" s="3" t="s">
        <v>1405</v>
      </c>
      <c r="BJ1116" s="3" t="s">
        <v>1405</v>
      </c>
      <c r="BK1116" s="3" t="s">
        <v>1405</v>
      </c>
      <c r="BL1116" s="3" t="s">
        <v>1405</v>
      </c>
      <c r="BM1116" s="3" t="s">
        <v>1405</v>
      </c>
      <c r="BN1116" s="3" t="s">
        <v>1405</v>
      </c>
      <c r="BO1116" s="3" t="s">
        <v>1405</v>
      </c>
      <c r="BP1116" s="3" t="s">
        <v>1405</v>
      </c>
      <c r="BQ1116" s="3" t="s">
        <v>1405</v>
      </c>
      <c r="BR1116" s="3" t="s">
        <v>1405</v>
      </c>
      <c r="BS1116" s="3" t="s">
        <v>1405</v>
      </c>
      <c r="BT1116" s="3" t="s">
        <v>1405</v>
      </c>
      <c r="BU1116" s="3" t="str">
        <f t="shared" si="275"/>
        <v>89. PRODUCE THE CHEMICAL</v>
      </c>
      <c r="BV1116" s="3" t="str">
        <f t="shared" si="275"/>
        <v/>
      </c>
      <c r="BW1116" s="3" t="str">
        <f t="shared" si="275"/>
        <v>91. ON-SITE USE OF THE CHEMICAL</v>
      </c>
      <c r="BX1116" s="3" t="str">
        <f t="shared" si="275"/>
        <v/>
      </c>
      <c r="BY1116" s="3" t="str">
        <f t="shared" si="275"/>
        <v/>
      </c>
      <c r="BZ1116" s="3" t="str">
        <f t="shared" si="275"/>
        <v>94. AS A MANUFACTURED IMPURITY</v>
      </c>
      <c r="CA1116" s="3" t="str">
        <f t="shared" si="274"/>
        <v>95. USED AS A REACTANT</v>
      </c>
      <c r="CB1116" s="3" t="str">
        <f t="shared" si="273"/>
        <v>96. P101  FEEDSTOCKS</v>
      </c>
      <c r="CC1116" s="3" t="str">
        <f t="shared" si="273"/>
        <v/>
      </c>
      <c r="CD1116" s="3" t="str">
        <f t="shared" si="273"/>
        <v/>
      </c>
      <c r="CE1116" s="3" t="str">
        <f t="shared" si="273"/>
        <v/>
      </c>
      <c r="CF1116" s="3" t="str">
        <f t="shared" si="273"/>
        <v/>
      </c>
      <c r="CG1116" s="3" t="str">
        <f t="shared" si="273"/>
        <v/>
      </c>
      <c r="CH1116" s="3" t="str">
        <f t="shared" si="273"/>
        <v/>
      </c>
      <c r="CI1116" s="3" t="str">
        <f t="shared" si="273"/>
        <v/>
      </c>
      <c r="CJ1116" s="3" t="str">
        <f t="shared" si="273"/>
        <v/>
      </c>
      <c r="CK1116" s="3" t="str">
        <f t="shared" si="273"/>
        <v/>
      </c>
      <c r="CL1116" s="3" t="str">
        <f t="shared" si="273"/>
        <v/>
      </c>
      <c r="CM1116" s="3" t="str">
        <f t="shared" si="273"/>
        <v/>
      </c>
      <c r="CN1116" s="3" t="str">
        <f t="shared" si="273"/>
        <v/>
      </c>
      <c r="CO1116" s="3" t="str">
        <f t="shared" si="273"/>
        <v/>
      </c>
      <c r="CP1116" s="3" t="str">
        <f t="shared" si="273"/>
        <v/>
      </c>
      <c r="CQ1116" s="3" t="str">
        <f t="shared" si="273"/>
        <v/>
      </c>
      <c r="CR1116" s="3" t="str">
        <f t="shared" si="278"/>
        <v/>
      </c>
      <c r="CS1116" s="3" t="str">
        <f t="shared" si="276"/>
        <v/>
      </c>
      <c r="CT1116" s="3" t="str">
        <f t="shared" si="276"/>
        <v/>
      </c>
      <c r="CU1116" s="3" t="str">
        <f t="shared" si="276"/>
        <v/>
      </c>
      <c r="CV1116" s="3" t="str">
        <f t="shared" si="276"/>
        <v/>
      </c>
      <c r="CW1116" s="3" t="str">
        <f t="shared" si="276"/>
        <v/>
      </c>
      <c r="CX1116" s="3" t="str">
        <f t="shared" si="270"/>
        <v/>
      </c>
      <c r="CY1116" s="3" t="str">
        <f t="shared" si="270"/>
        <v/>
      </c>
      <c r="CZ1116" s="3" t="str">
        <f t="shared" si="270"/>
        <v/>
      </c>
      <c r="DA1116" s="3" t="str">
        <f t="shared" si="270"/>
        <v/>
      </c>
      <c r="DB1116" s="3" t="str">
        <f t="shared" si="270"/>
        <v/>
      </c>
      <c r="DC1116" s="3" t="str">
        <f t="shared" si="270"/>
        <v/>
      </c>
      <c r="DD1116" s="3" t="str">
        <f t="shared" si="269"/>
        <v/>
      </c>
      <c r="DE1116" s="3" t="str">
        <f t="shared" si="269"/>
        <v/>
      </c>
      <c r="DF1116" s="3" t="str">
        <f t="shared" si="269"/>
        <v/>
      </c>
      <c r="DG1116" s="3" t="str">
        <f t="shared" si="268"/>
        <v/>
      </c>
      <c r="DH1116" s="3" t="str">
        <f t="shared" si="267"/>
        <v/>
      </c>
      <c r="DI1116" s="3" t="str">
        <f t="shared" si="267"/>
        <v/>
      </c>
      <c r="DJ1116" s="3" t="str">
        <f t="shared" si="267"/>
        <v/>
      </c>
      <c r="DK1116" s="3" t="str">
        <f t="shared" si="267"/>
        <v/>
      </c>
      <c r="DL1116" s="3" t="str">
        <f t="shared" si="267"/>
        <v/>
      </c>
      <c r="DM1116" s="3" t="str">
        <f t="shared" si="267"/>
        <v/>
      </c>
      <c r="DN1116" s="3" t="str">
        <f t="shared" si="267"/>
        <v/>
      </c>
      <c r="DO1116" s="3" t="str">
        <f t="shared" si="277"/>
        <v/>
      </c>
      <c r="DP1116" s="3" t="str">
        <f t="shared" si="277"/>
        <v/>
      </c>
      <c r="DQ1116" s="3" t="str">
        <f t="shared" si="277"/>
        <v/>
      </c>
      <c r="DR1116" s="3" t="str">
        <f t="shared" si="277"/>
        <v/>
      </c>
      <c r="DS1116" s="3" t="str">
        <f t="shared" si="277"/>
        <v/>
      </c>
      <c r="DT1116" s="3" t="str">
        <f t="shared" si="277"/>
        <v/>
      </c>
      <c r="DU1116" s="3" t="str">
        <f t="shared" si="277"/>
        <v/>
      </c>
      <c r="DV1116" s="3" t="str">
        <f t="shared" si="277"/>
        <v/>
      </c>
    </row>
    <row r="1117" spans="1:126" ht="45">
      <c r="A1117" t="s">
        <v>115</v>
      </c>
      <c r="B1117">
        <v>2016</v>
      </c>
      <c r="C1117" t="s">
        <v>114</v>
      </c>
      <c r="D1117">
        <v>106990</v>
      </c>
      <c r="E1117" s="31">
        <v>1316215646314</v>
      </c>
      <c r="F1117" t="s">
        <v>366</v>
      </c>
      <c r="G1117">
        <v>324110</v>
      </c>
      <c r="H1117" t="s">
        <v>368</v>
      </c>
      <c r="I1117" t="s">
        <v>369</v>
      </c>
      <c r="J1117" t="s">
        <v>370</v>
      </c>
      <c r="K1117" t="s">
        <v>148</v>
      </c>
      <c r="L1117">
        <v>79905</v>
      </c>
      <c r="M1117" s="3" t="str">
        <f t="shared" si="271"/>
        <v>95. USED AS A REACTANT, 114. USED AS AN ARTICLE COMPONENT, 116. AS A PROCESS IMPURITY</v>
      </c>
      <c r="N1117" s="3" t="s">
        <v>1419</v>
      </c>
      <c r="O1117" s="3" t="s">
        <v>1409</v>
      </c>
      <c r="P1117">
        <v>27.57</v>
      </c>
      <c r="Q1117">
        <v>82</v>
      </c>
      <c r="R1117">
        <v>109.57</v>
      </c>
      <c r="S1117" s="3" t="s">
        <v>1405</v>
      </c>
      <c r="T1117" s="3" t="s">
        <v>1405</v>
      </c>
      <c r="U1117" s="3" t="s">
        <v>1405</v>
      </c>
      <c r="V1117" s="3" t="s">
        <v>1405</v>
      </c>
      <c r="W1117" s="3" t="s">
        <v>1405</v>
      </c>
      <c r="X1117" s="3" t="s">
        <v>1405</v>
      </c>
      <c r="Y1117" s="3" t="s">
        <v>1407</v>
      </c>
      <c r="AE1117" s="3" t="s">
        <v>1405</v>
      </c>
      <c r="AR1117" s="3" t="s">
        <v>1407</v>
      </c>
      <c r="AS1117" s="3" t="s">
        <v>1405</v>
      </c>
      <c r="AT1117" s="3" t="s">
        <v>1407</v>
      </c>
      <c r="AV1117" s="3" t="s">
        <v>1405</v>
      </c>
      <c r="BD1117" s="3" t="s">
        <v>1405</v>
      </c>
      <c r="BK1117" s="3" t="s">
        <v>1405</v>
      </c>
      <c r="BU1117" s="3" t="str">
        <f t="shared" si="275"/>
        <v/>
      </c>
      <c r="BV1117" s="3" t="str">
        <f t="shared" si="275"/>
        <v/>
      </c>
      <c r="BW1117" s="3" t="str">
        <f t="shared" si="275"/>
        <v/>
      </c>
      <c r="BX1117" s="3" t="str">
        <f t="shared" si="275"/>
        <v/>
      </c>
      <c r="BY1117" s="3" t="str">
        <f t="shared" si="275"/>
        <v/>
      </c>
      <c r="BZ1117" s="3" t="str">
        <f t="shared" si="275"/>
        <v/>
      </c>
      <c r="CA1117" s="3" t="str">
        <f t="shared" si="274"/>
        <v>95. USED AS A REACTANT</v>
      </c>
      <c r="CB1117" s="3" t="str">
        <f t="shared" si="273"/>
        <v/>
      </c>
      <c r="CC1117" s="3" t="str">
        <f t="shared" si="273"/>
        <v/>
      </c>
      <c r="CD1117" s="3" t="str">
        <f t="shared" si="273"/>
        <v/>
      </c>
      <c r="CE1117" s="3" t="str">
        <f t="shared" si="273"/>
        <v/>
      </c>
      <c r="CF1117" s="3" t="str">
        <f t="shared" si="273"/>
        <v/>
      </c>
      <c r="CG1117" s="3" t="str">
        <f t="shared" si="273"/>
        <v/>
      </c>
      <c r="CH1117" s="3" t="str">
        <f t="shared" si="273"/>
        <v/>
      </c>
      <c r="CI1117" s="3" t="str">
        <f t="shared" si="273"/>
        <v/>
      </c>
      <c r="CJ1117" s="3" t="str">
        <f t="shared" si="273"/>
        <v/>
      </c>
      <c r="CK1117" s="3" t="str">
        <f t="shared" si="273"/>
        <v/>
      </c>
      <c r="CL1117" s="3" t="str">
        <f t="shared" si="273"/>
        <v/>
      </c>
      <c r="CM1117" s="3" t="str">
        <f t="shared" si="273"/>
        <v/>
      </c>
      <c r="CN1117" s="3" t="str">
        <f t="shared" si="273"/>
        <v/>
      </c>
      <c r="CO1117" s="3" t="str">
        <f t="shared" si="273"/>
        <v/>
      </c>
      <c r="CP1117" s="3" t="str">
        <f t="shared" si="273"/>
        <v/>
      </c>
      <c r="CQ1117" s="3" t="str">
        <f t="shared" si="273"/>
        <v/>
      </c>
      <c r="CR1117" s="3" t="str">
        <f t="shared" si="278"/>
        <v/>
      </c>
      <c r="CS1117" s="3" t="str">
        <f t="shared" si="276"/>
        <v/>
      </c>
      <c r="CT1117" s="3" t="str">
        <f t="shared" si="276"/>
        <v>114. USED AS AN ARTICLE COMPONENT</v>
      </c>
      <c r="CU1117" s="3" t="str">
        <f t="shared" si="276"/>
        <v/>
      </c>
      <c r="CV1117" s="3" t="str">
        <f t="shared" si="276"/>
        <v>116. AS A PROCESS IMPURITY</v>
      </c>
      <c r="CW1117" s="3" t="str">
        <f t="shared" si="276"/>
        <v/>
      </c>
      <c r="CX1117" s="3" t="str">
        <f t="shared" si="270"/>
        <v/>
      </c>
      <c r="CY1117" s="3" t="str">
        <f t="shared" si="270"/>
        <v/>
      </c>
      <c r="CZ1117" s="3" t="str">
        <f t="shared" si="270"/>
        <v/>
      </c>
      <c r="DA1117" s="3" t="str">
        <f t="shared" si="270"/>
        <v/>
      </c>
      <c r="DB1117" s="3" t="str">
        <f t="shared" si="270"/>
        <v/>
      </c>
      <c r="DC1117" s="3" t="str">
        <f t="shared" si="270"/>
        <v/>
      </c>
      <c r="DD1117" s="3" t="str">
        <f t="shared" si="269"/>
        <v/>
      </c>
      <c r="DE1117" s="3" t="str">
        <f t="shared" si="269"/>
        <v/>
      </c>
      <c r="DF1117" s="3" t="str">
        <f t="shared" si="269"/>
        <v/>
      </c>
      <c r="DG1117" s="3" t="str">
        <f t="shared" si="268"/>
        <v/>
      </c>
      <c r="DH1117" s="3" t="str">
        <f t="shared" si="267"/>
        <v/>
      </c>
      <c r="DI1117" s="3" t="str">
        <f t="shared" si="267"/>
        <v/>
      </c>
      <c r="DJ1117" s="3" t="str">
        <f t="shared" si="267"/>
        <v/>
      </c>
      <c r="DK1117" s="3" t="str">
        <f t="shared" si="267"/>
        <v/>
      </c>
      <c r="DL1117" s="3" t="str">
        <f t="shared" si="267"/>
        <v/>
      </c>
      <c r="DM1117" s="3" t="str">
        <f t="shared" si="267"/>
        <v/>
      </c>
      <c r="DN1117" s="3" t="str">
        <f t="shared" si="267"/>
        <v/>
      </c>
      <c r="DO1117" s="3" t="str">
        <f t="shared" si="277"/>
        <v/>
      </c>
      <c r="DP1117" s="3" t="str">
        <f t="shared" si="277"/>
        <v/>
      </c>
      <c r="DQ1117" s="3" t="str">
        <f t="shared" si="277"/>
        <v/>
      </c>
      <c r="DR1117" s="3" t="str">
        <f t="shared" si="277"/>
        <v/>
      </c>
      <c r="DS1117" s="3" t="str">
        <f t="shared" si="277"/>
        <v/>
      </c>
      <c r="DT1117" s="3" t="str">
        <f t="shared" si="277"/>
        <v/>
      </c>
      <c r="DU1117" s="3" t="str">
        <f t="shared" si="277"/>
        <v/>
      </c>
      <c r="DV1117" s="3" t="str">
        <f t="shared" si="277"/>
        <v/>
      </c>
    </row>
    <row r="1118" spans="1:126" ht="45">
      <c r="A1118" t="s">
        <v>115</v>
      </c>
      <c r="B1118">
        <v>2017</v>
      </c>
      <c r="C1118" t="s">
        <v>114</v>
      </c>
      <c r="D1118">
        <v>106990</v>
      </c>
      <c r="E1118" s="31">
        <v>1317216584793</v>
      </c>
      <c r="F1118" t="s">
        <v>366</v>
      </c>
      <c r="G1118">
        <v>324110</v>
      </c>
      <c r="H1118" t="s">
        <v>368</v>
      </c>
      <c r="I1118" t="s">
        <v>369</v>
      </c>
      <c r="J1118" t="s">
        <v>370</v>
      </c>
      <c r="K1118" t="s">
        <v>148</v>
      </c>
      <c r="L1118">
        <v>79905</v>
      </c>
      <c r="M1118" s="3" t="str">
        <f t="shared" si="271"/>
        <v>95. USED AS A REACTANT, 114. USED AS AN ARTICLE COMPONENT, 116. AS A PROCESS IMPURITY</v>
      </c>
      <c r="N1118" s="3" t="s">
        <v>1419</v>
      </c>
      <c r="O1118" s="3" t="s">
        <v>1409</v>
      </c>
      <c r="P1118">
        <v>25.36</v>
      </c>
      <c r="Q1118">
        <v>75</v>
      </c>
      <c r="R1118">
        <v>100.36</v>
      </c>
      <c r="S1118" s="3" t="s">
        <v>1405</v>
      </c>
      <c r="T1118" s="3" t="s">
        <v>1405</v>
      </c>
      <c r="U1118" s="3" t="s">
        <v>1405</v>
      </c>
      <c r="V1118" s="3" t="s">
        <v>1405</v>
      </c>
      <c r="W1118" s="3" t="s">
        <v>1405</v>
      </c>
      <c r="X1118" s="3" t="s">
        <v>1405</v>
      </c>
      <c r="Y1118" s="3" t="s">
        <v>1407</v>
      </c>
      <c r="AE1118" s="3" t="s">
        <v>1405</v>
      </c>
      <c r="AR1118" s="3" t="s">
        <v>1407</v>
      </c>
      <c r="AS1118" s="3" t="s">
        <v>1405</v>
      </c>
      <c r="AT1118" s="3" t="s">
        <v>1407</v>
      </c>
      <c r="AV1118" s="3" t="s">
        <v>1405</v>
      </c>
      <c r="BD1118" s="3" t="s">
        <v>1405</v>
      </c>
      <c r="BK1118" s="3" t="s">
        <v>1405</v>
      </c>
      <c r="BU1118" s="3" t="str">
        <f t="shared" si="275"/>
        <v/>
      </c>
      <c r="BV1118" s="3" t="str">
        <f t="shared" si="275"/>
        <v/>
      </c>
      <c r="BW1118" s="3" t="str">
        <f t="shared" si="275"/>
        <v/>
      </c>
      <c r="BX1118" s="3" t="str">
        <f t="shared" si="275"/>
        <v/>
      </c>
      <c r="BY1118" s="3" t="str">
        <f t="shared" si="275"/>
        <v/>
      </c>
      <c r="BZ1118" s="3" t="str">
        <f t="shared" si="275"/>
        <v/>
      </c>
      <c r="CA1118" s="3" t="str">
        <f t="shared" si="274"/>
        <v>95. USED AS A REACTANT</v>
      </c>
      <c r="CB1118" s="3" t="str">
        <f t="shared" si="273"/>
        <v/>
      </c>
      <c r="CC1118" s="3" t="str">
        <f t="shared" si="273"/>
        <v/>
      </c>
      <c r="CD1118" s="3" t="str">
        <f t="shared" si="273"/>
        <v/>
      </c>
      <c r="CE1118" s="3" t="str">
        <f t="shared" si="273"/>
        <v/>
      </c>
      <c r="CF1118" s="3" t="str">
        <f t="shared" si="273"/>
        <v/>
      </c>
      <c r="CG1118" s="3" t="str">
        <f t="shared" si="273"/>
        <v/>
      </c>
      <c r="CH1118" s="3" t="str">
        <f t="shared" si="273"/>
        <v/>
      </c>
      <c r="CI1118" s="3" t="str">
        <f t="shared" si="273"/>
        <v/>
      </c>
      <c r="CJ1118" s="3" t="str">
        <f t="shared" si="273"/>
        <v/>
      </c>
      <c r="CK1118" s="3" t="str">
        <f t="shared" si="273"/>
        <v/>
      </c>
      <c r="CL1118" s="3" t="str">
        <f t="shared" si="273"/>
        <v/>
      </c>
      <c r="CM1118" s="3" t="str">
        <f t="shared" si="273"/>
        <v/>
      </c>
      <c r="CN1118" s="3" t="str">
        <f t="shared" si="273"/>
        <v/>
      </c>
      <c r="CO1118" s="3" t="str">
        <f t="shared" si="273"/>
        <v/>
      </c>
      <c r="CP1118" s="3" t="str">
        <f t="shared" si="273"/>
        <v/>
      </c>
      <c r="CQ1118" s="3" t="str">
        <f t="shared" si="273"/>
        <v/>
      </c>
      <c r="CR1118" s="3" t="str">
        <f t="shared" si="278"/>
        <v/>
      </c>
      <c r="CS1118" s="3" t="str">
        <f t="shared" si="276"/>
        <v/>
      </c>
      <c r="CT1118" s="3" t="str">
        <f t="shared" si="276"/>
        <v>114. USED AS AN ARTICLE COMPONENT</v>
      </c>
      <c r="CU1118" s="3" t="str">
        <f t="shared" si="276"/>
        <v/>
      </c>
      <c r="CV1118" s="3" t="str">
        <f t="shared" si="276"/>
        <v>116. AS A PROCESS IMPURITY</v>
      </c>
      <c r="CW1118" s="3" t="str">
        <f t="shared" si="276"/>
        <v/>
      </c>
      <c r="CX1118" s="3" t="str">
        <f t="shared" si="270"/>
        <v/>
      </c>
      <c r="CY1118" s="3" t="str">
        <f t="shared" si="270"/>
        <v/>
      </c>
      <c r="CZ1118" s="3" t="str">
        <f t="shared" si="270"/>
        <v/>
      </c>
      <c r="DA1118" s="3" t="str">
        <f t="shared" si="270"/>
        <v/>
      </c>
      <c r="DB1118" s="3" t="str">
        <f t="shared" si="270"/>
        <v/>
      </c>
      <c r="DC1118" s="3" t="str">
        <f t="shared" si="270"/>
        <v/>
      </c>
      <c r="DD1118" s="3" t="str">
        <f t="shared" si="269"/>
        <v/>
      </c>
      <c r="DE1118" s="3" t="str">
        <f t="shared" si="269"/>
        <v/>
      </c>
      <c r="DF1118" s="3" t="str">
        <f t="shared" si="269"/>
        <v/>
      </c>
      <c r="DG1118" s="3" t="str">
        <f t="shared" si="268"/>
        <v/>
      </c>
      <c r="DH1118" s="3" t="str">
        <f t="shared" si="267"/>
        <v/>
      </c>
      <c r="DI1118" s="3" t="str">
        <f t="shared" si="267"/>
        <v/>
      </c>
      <c r="DJ1118" s="3" t="str">
        <f t="shared" si="267"/>
        <v/>
      </c>
      <c r="DK1118" s="3" t="str">
        <f t="shared" si="267"/>
        <v/>
      </c>
      <c r="DL1118" s="3" t="str">
        <f t="shared" si="267"/>
        <v/>
      </c>
      <c r="DM1118" s="3" t="str">
        <f t="shared" si="267"/>
        <v/>
      </c>
      <c r="DN1118" s="3" t="str">
        <f t="shared" si="267"/>
        <v/>
      </c>
      <c r="DO1118" s="3" t="str">
        <f t="shared" si="277"/>
        <v/>
      </c>
      <c r="DP1118" s="3" t="str">
        <f t="shared" si="277"/>
        <v/>
      </c>
      <c r="DQ1118" s="3" t="str">
        <f t="shared" si="277"/>
        <v/>
      </c>
      <c r="DR1118" s="3" t="str">
        <f t="shared" si="277"/>
        <v/>
      </c>
      <c r="DS1118" s="3" t="str">
        <f t="shared" si="277"/>
        <v/>
      </c>
      <c r="DT1118" s="3" t="str">
        <f t="shared" si="277"/>
        <v/>
      </c>
      <c r="DU1118" s="3" t="str">
        <f t="shared" si="277"/>
        <v/>
      </c>
      <c r="DV1118" s="3" t="str">
        <f t="shared" si="277"/>
        <v/>
      </c>
    </row>
    <row r="1119" spans="1:126" ht="90">
      <c r="A1119" t="s">
        <v>115</v>
      </c>
      <c r="B1119">
        <v>2018</v>
      </c>
      <c r="C1119" t="s">
        <v>114</v>
      </c>
      <c r="D1119">
        <v>106990</v>
      </c>
      <c r="E1119" s="31">
        <v>1318217243082</v>
      </c>
      <c r="F1119" t="s">
        <v>366</v>
      </c>
      <c r="G1119">
        <v>324110</v>
      </c>
      <c r="H1119" t="s">
        <v>368</v>
      </c>
      <c r="I1119" t="s">
        <v>369</v>
      </c>
      <c r="J1119" t="s">
        <v>370</v>
      </c>
      <c r="K1119" t="s">
        <v>148</v>
      </c>
      <c r="L1119">
        <v>79905</v>
      </c>
      <c r="M1119" s="3" t="str">
        <f t="shared" si="271"/>
        <v>95. USED AS A REACTANT, 97. P102  RAW MATERIALS, 98. P103  INTERMEDIATES, 114. USED AS AN ARTICLE COMPONENT, 116. AS A PROCESS IMPURITY</v>
      </c>
      <c r="N1119" s="3" t="s">
        <v>1419</v>
      </c>
      <c r="O1119" s="3" t="s">
        <v>1409</v>
      </c>
      <c r="P1119">
        <v>38</v>
      </c>
      <c r="Q1119">
        <v>70</v>
      </c>
      <c r="R1119">
        <v>108</v>
      </c>
      <c r="S1119" s="3" t="s">
        <v>1405</v>
      </c>
      <c r="T1119" s="3" t="s">
        <v>1405</v>
      </c>
      <c r="U1119" s="3" t="s">
        <v>1405</v>
      </c>
      <c r="V1119" s="3" t="s">
        <v>1405</v>
      </c>
      <c r="W1119" s="3" t="s">
        <v>1405</v>
      </c>
      <c r="X1119" s="3" t="s">
        <v>1405</v>
      </c>
      <c r="Y1119" s="3" t="s">
        <v>1407</v>
      </c>
      <c r="Z1119" s="3" t="s">
        <v>1405</v>
      </c>
      <c r="AA1119" s="3" t="s">
        <v>1407</v>
      </c>
      <c r="AB1119" s="3" t="s">
        <v>1407</v>
      </c>
      <c r="AC1119" s="3" t="s">
        <v>1405</v>
      </c>
      <c r="AD1119" s="3" t="s">
        <v>1405</v>
      </c>
      <c r="AE1119" s="3" t="s">
        <v>1405</v>
      </c>
      <c r="AF1119" s="3" t="s">
        <v>1405</v>
      </c>
      <c r="AG1119" s="3" t="s">
        <v>1405</v>
      </c>
      <c r="AH1119" s="3" t="s">
        <v>1405</v>
      </c>
      <c r="AI1119" s="3" t="s">
        <v>1405</v>
      </c>
      <c r="AJ1119" s="3" t="s">
        <v>1405</v>
      </c>
      <c r="AK1119" s="3" t="s">
        <v>1405</v>
      </c>
      <c r="AL1119" s="3" t="s">
        <v>1405</v>
      </c>
      <c r="AM1119" s="3" t="s">
        <v>1405</v>
      </c>
      <c r="AN1119" s="3" t="s">
        <v>1405</v>
      </c>
      <c r="AO1119" s="3" t="s">
        <v>1405</v>
      </c>
      <c r="AP1119" s="3" t="s">
        <v>1405</v>
      </c>
      <c r="AQ1119" s="3" t="s">
        <v>1405</v>
      </c>
      <c r="AR1119" s="3" t="s">
        <v>1407</v>
      </c>
      <c r="AS1119" s="3" t="s">
        <v>1405</v>
      </c>
      <c r="AT1119" s="3" t="s">
        <v>1407</v>
      </c>
      <c r="AU1119" s="3" t="s">
        <v>1405</v>
      </c>
      <c r="AV1119" s="3" t="s">
        <v>1405</v>
      </c>
      <c r="AW1119" s="3" t="s">
        <v>1405</v>
      </c>
      <c r="AX1119" s="3" t="s">
        <v>1405</v>
      </c>
      <c r="AY1119" s="3" t="s">
        <v>1405</v>
      </c>
      <c r="AZ1119" s="3" t="s">
        <v>1405</v>
      </c>
      <c r="BA1119" s="3" t="s">
        <v>1405</v>
      </c>
      <c r="BB1119" s="3" t="s">
        <v>1405</v>
      </c>
      <c r="BC1119" s="3" t="s">
        <v>1405</v>
      </c>
      <c r="BD1119" s="3" t="s">
        <v>1405</v>
      </c>
      <c r="BE1119" s="3" t="s">
        <v>1405</v>
      </c>
      <c r="BF1119" s="3" t="s">
        <v>1405</v>
      </c>
      <c r="BG1119" s="3" t="s">
        <v>1405</v>
      </c>
      <c r="BH1119" s="3" t="s">
        <v>1405</v>
      </c>
      <c r="BI1119" s="3" t="s">
        <v>1405</v>
      </c>
      <c r="BJ1119" s="3" t="s">
        <v>1405</v>
      </c>
      <c r="BK1119" s="3" t="s">
        <v>1405</v>
      </c>
      <c r="BL1119" s="3" t="s">
        <v>1405</v>
      </c>
      <c r="BM1119" s="3" t="s">
        <v>1405</v>
      </c>
      <c r="BN1119" s="3" t="s">
        <v>1405</v>
      </c>
      <c r="BO1119" s="3" t="s">
        <v>1405</v>
      </c>
      <c r="BP1119" s="3" t="s">
        <v>1405</v>
      </c>
      <c r="BQ1119" s="3" t="s">
        <v>1405</v>
      </c>
      <c r="BR1119" s="3" t="s">
        <v>1405</v>
      </c>
      <c r="BS1119" s="3" t="s">
        <v>1405</v>
      </c>
      <c r="BT1119" s="3" t="s">
        <v>1405</v>
      </c>
      <c r="BU1119" s="3" t="str">
        <f t="shared" si="275"/>
        <v/>
      </c>
      <c r="BV1119" s="3" t="str">
        <f t="shared" si="275"/>
        <v/>
      </c>
      <c r="BW1119" s="3" t="str">
        <f t="shared" si="275"/>
        <v/>
      </c>
      <c r="BX1119" s="3" t="str">
        <f t="shared" si="275"/>
        <v/>
      </c>
      <c r="BY1119" s="3" t="str">
        <f t="shared" si="275"/>
        <v/>
      </c>
      <c r="BZ1119" s="3" t="str">
        <f t="shared" si="275"/>
        <v/>
      </c>
      <c r="CA1119" s="3" t="str">
        <f t="shared" si="274"/>
        <v>95. USED AS A REACTANT</v>
      </c>
      <c r="CB1119" s="3" t="str">
        <f t="shared" si="273"/>
        <v/>
      </c>
      <c r="CC1119" s="3" t="str">
        <f t="shared" si="273"/>
        <v>97. P102  RAW MATERIALS</v>
      </c>
      <c r="CD1119" s="3" t="str">
        <f t="shared" si="273"/>
        <v>98. P103  INTERMEDIATES</v>
      </c>
      <c r="CE1119" s="3" t="str">
        <f t="shared" si="273"/>
        <v/>
      </c>
      <c r="CF1119" s="3" t="str">
        <f t="shared" si="273"/>
        <v/>
      </c>
      <c r="CG1119" s="3" t="str">
        <f t="shared" si="273"/>
        <v/>
      </c>
      <c r="CH1119" s="3" t="str">
        <f t="shared" si="273"/>
        <v/>
      </c>
      <c r="CI1119" s="3" t="str">
        <f t="shared" si="273"/>
        <v/>
      </c>
      <c r="CJ1119" s="3" t="str">
        <f t="shared" si="273"/>
        <v/>
      </c>
      <c r="CK1119" s="3" t="str">
        <f t="shared" si="273"/>
        <v/>
      </c>
      <c r="CL1119" s="3" t="str">
        <f t="shared" si="273"/>
        <v/>
      </c>
      <c r="CM1119" s="3" t="str">
        <f t="shared" si="273"/>
        <v/>
      </c>
      <c r="CN1119" s="3" t="str">
        <f t="shared" si="273"/>
        <v/>
      </c>
      <c r="CO1119" s="3" t="str">
        <f t="shared" si="273"/>
        <v/>
      </c>
      <c r="CP1119" s="3" t="str">
        <f t="shared" si="273"/>
        <v/>
      </c>
      <c r="CQ1119" s="3" t="str">
        <f t="shared" si="273"/>
        <v/>
      </c>
      <c r="CR1119" s="3" t="str">
        <f t="shared" si="278"/>
        <v/>
      </c>
      <c r="CS1119" s="3" t="str">
        <f t="shared" si="276"/>
        <v/>
      </c>
      <c r="CT1119" s="3" t="str">
        <f t="shared" si="276"/>
        <v>114. USED AS AN ARTICLE COMPONENT</v>
      </c>
      <c r="CU1119" s="3" t="str">
        <f t="shared" si="276"/>
        <v/>
      </c>
      <c r="CV1119" s="3" t="str">
        <f t="shared" si="276"/>
        <v>116. AS A PROCESS IMPURITY</v>
      </c>
      <c r="CW1119" s="3" t="str">
        <f t="shared" si="276"/>
        <v/>
      </c>
      <c r="CX1119" s="3" t="str">
        <f t="shared" si="270"/>
        <v/>
      </c>
      <c r="CY1119" s="3" t="str">
        <f t="shared" si="270"/>
        <v/>
      </c>
      <c r="CZ1119" s="3" t="str">
        <f t="shared" si="270"/>
        <v/>
      </c>
      <c r="DA1119" s="3" t="str">
        <f t="shared" si="270"/>
        <v/>
      </c>
      <c r="DB1119" s="3" t="str">
        <f t="shared" si="270"/>
        <v/>
      </c>
      <c r="DC1119" s="3" t="str">
        <f t="shared" si="270"/>
        <v/>
      </c>
      <c r="DD1119" s="3" t="str">
        <f t="shared" si="269"/>
        <v/>
      </c>
      <c r="DE1119" s="3" t="str">
        <f t="shared" si="269"/>
        <v/>
      </c>
      <c r="DF1119" s="3" t="str">
        <f t="shared" si="269"/>
        <v/>
      </c>
      <c r="DG1119" s="3" t="str">
        <f t="shared" si="268"/>
        <v/>
      </c>
      <c r="DH1119" s="3" t="str">
        <f t="shared" si="267"/>
        <v/>
      </c>
      <c r="DI1119" s="3" t="str">
        <f t="shared" si="267"/>
        <v/>
      </c>
      <c r="DJ1119" s="3" t="str">
        <f t="shared" si="267"/>
        <v/>
      </c>
      <c r="DK1119" s="3" t="str">
        <f t="shared" si="267"/>
        <v/>
      </c>
      <c r="DL1119" s="3" t="str">
        <f t="shared" ref="DL1119:DU1162" si="279">IF(BJ1119="Yes", DL$1,"")</f>
        <v/>
      </c>
      <c r="DM1119" s="3" t="str">
        <f t="shared" si="279"/>
        <v/>
      </c>
      <c r="DN1119" s="3" t="str">
        <f t="shared" si="279"/>
        <v/>
      </c>
      <c r="DO1119" s="3" t="str">
        <f t="shared" si="277"/>
        <v/>
      </c>
      <c r="DP1119" s="3" t="str">
        <f t="shared" si="277"/>
        <v/>
      </c>
      <c r="DQ1119" s="3" t="str">
        <f t="shared" si="277"/>
        <v/>
      </c>
      <c r="DR1119" s="3" t="str">
        <f t="shared" si="277"/>
        <v/>
      </c>
      <c r="DS1119" s="3" t="str">
        <f t="shared" si="277"/>
        <v/>
      </c>
      <c r="DT1119" s="3" t="str">
        <f t="shared" si="277"/>
        <v/>
      </c>
      <c r="DU1119" s="3" t="str">
        <f t="shared" si="277"/>
        <v/>
      </c>
      <c r="DV1119" s="3" t="str">
        <f t="shared" si="277"/>
        <v/>
      </c>
    </row>
    <row r="1120" spans="1:126" ht="90">
      <c r="A1120" t="s">
        <v>115</v>
      </c>
      <c r="B1120">
        <v>2019</v>
      </c>
      <c r="C1120" t="s">
        <v>114</v>
      </c>
      <c r="D1120">
        <v>106990</v>
      </c>
      <c r="E1120" s="31">
        <v>1319218435941</v>
      </c>
      <c r="F1120" t="s">
        <v>366</v>
      </c>
      <c r="G1120">
        <v>324110</v>
      </c>
      <c r="H1120" t="s">
        <v>368</v>
      </c>
      <c r="I1120" t="s">
        <v>369</v>
      </c>
      <c r="J1120" t="s">
        <v>370</v>
      </c>
      <c r="K1120" t="s">
        <v>148</v>
      </c>
      <c r="L1120">
        <v>79905</v>
      </c>
      <c r="M1120" s="3" t="str">
        <f t="shared" si="271"/>
        <v>95. USED AS A REACTANT, 97. P102  RAW MATERIALS, 98. P103  INTERMEDIATES, 114. USED AS AN ARTICLE COMPONENT, 116. AS A PROCESS IMPURITY</v>
      </c>
      <c r="N1120" s="3" t="s">
        <v>1419</v>
      </c>
      <c r="O1120" s="3" t="s">
        <v>1409</v>
      </c>
      <c r="P1120">
        <v>57</v>
      </c>
      <c r="Q1120">
        <v>80</v>
      </c>
      <c r="R1120">
        <v>137</v>
      </c>
      <c r="S1120" s="3" t="s">
        <v>1405</v>
      </c>
      <c r="T1120" s="3" t="s">
        <v>1405</v>
      </c>
      <c r="U1120" s="3" t="s">
        <v>1405</v>
      </c>
      <c r="V1120" s="3" t="s">
        <v>1405</v>
      </c>
      <c r="W1120" s="3" t="s">
        <v>1405</v>
      </c>
      <c r="X1120" s="3" t="s">
        <v>1405</v>
      </c>
      <c r="Y1120" s="3" t="s">
        <v>1407</v>
      </c>
      <c r="Z1120" s="3" t="s">
        <v>1405</v>
      </c>
      <c r="AA1120" s="3" t="s">
        <v>1407</v>
      </c>
      <c r="AB1120" s="3" t="s">
        <v>1407</v>
      </c>
      <c r="AC1120" s="3" t="s">
        <v>1405</v>
      </c>
      <c r="AD1120" s="3" t="s">
        <v>1405</v>
      </c>
      <c r="AE1120" s="3" t="s">
        <v>1405</v>
      </c>
      <c r="AF1120" s="3" t="s">
        <v>1405</v>
      </c>
      <c r="AG1120" s="3" t="s">
        <v>1405</v>
      </c>
      <c r="AH1120" s="3" t="s">
        <v>1405</v>
      </c>
      <c r="AI1120" s="3" t="s">
        <v>1405</v>
      </c>
      <c r="AJ1120" s="3" t="s">
        <v>1405</v>
      </c>
      <c r="AK1120" s="3" t="s">
        <v>1405</v>
      </c>
      <c r="AL1120" s="3" t="s">
        <v>1405</v>
      </c>
      <c r="AM1120" s="3" t="s">
        <v>1405</v>
      </c>
      <c r="AN1120" s="3" t="s">
        <v>1405</v>
      </c>
      <c r="AO1120" s="3" t="s">
        <v>1405</v>
      </c>
      <c r="AP1120" s="3" t="s">
        <v>1405</v>
      </c>
      <c r="AQ1120" s="3" t="s">
        <v>1405</v>
      </c>
      <c r="AR1120" s="3" t="s">
        <v>1407</v>
      </c>
      <c r="AS1120" s="3" t="s">
        <v>1405</v>
      </c>
      <c r="AT1120" s="3" t="s">
        <v>1407</v>
      </c>
      <c r="AU1120" s="3" t="s">
        <v>1405</v>
      </c>
      <c r="AV1120" s="3" t="s">
        <v>1405</v>
      </c>
      <c r="AW1120" s="3" t="s">
        <v>1405</v>
      </c>
      <c r="AX1120" s="3" t="s">
        <v>1405</v>
      </c>
      <c r="AY1120" s="3" t="s">
        <v>1405</v>
      </c>
      <c r="AZ1120" s="3" t="s">
        <v>1405</v>
      </c>
      <c r="BA1120" s="3" t="s">
        <v>1405</v>
      </c>
      <c r="BB1120" s="3" t="s">
        <v>1405</v>
      </c>
      <c r="BC1120" s="3" t="s">
        <v>1405</v>
      </c>
      <c r="BD1120" s="3" t="s">
        <v>1405</v>
      </c>
      <c r="BE1120" s="3" t="s">
        <v>1405</v>
      </c>
      <c r="BF1120" s="3" t="s">
        <v>1405</v>
      </c>
      <c r="BG1120" s="3" t="s">
        <v>1405</v>
      </c>
      <c r="BH1120" s="3" t="s">
        <v>1405</v>
      </c>
      <c r="BI1120" s="3" t="s">
        <v>1405</v>
      </c>
      <c r="BJ1120" s="3" t="s">
        <v>1405</v>
      </c>
      <c r="BK1120" s="3" t="s">
        <v>1405</v>
      </c>
      <c r="BL1120" s="3" t="s">
        <v>1405</v>
      </c>
      <c r="BM1120" s="3" t="s">
        <v>1405</v>
      </c>
      <c r="BN1120" s="3" t="s">
        <v>1405</v>
      </c>
      <c r="BO1120" s="3" t="s">
        <v>1405</v>
      </c>
      <c r="BP1120" s="3" t="s">
        <v>1405</v>
      </c>
      <c r="BQ1120" s="3" t="s">
        <v>1405</v>
      </c>
      <c r="BR1120" s="3" t="s">
        <v>1405</v>
      </c>
      <c r="BS1120" s="3" t="s">
        <v>1405</v>
      </c>
      <c r="BT1120" s="3" t="s">
        <v>1405</v>
      </c>
      <c r="BU1120" s="3" t="str">
        <f t="shared" si="275"/>
        <v/>
      </c>
      <c r="BV1120" s="3" t="str">
        <f t="shared" si="275"/>
        <v/>
      </c>
      <c r="BW1120" s="3" t="str">
        <f t="shared" si="275"/>
        <v/>
      </c>
      <c r="BX1120" s="3" t="str">
        <f t="shared" si="275"/>
        <v/>
      </c>
      <c r="BY1120" s="3" t="str">
        <f t="shared" si="275"/>
        <v/>
      </c>
      <c r="BZ1120" s="3" t="str">
        <f t="shared" si="275"/>
        <v/>
      </c>
      <c r="CA1120" s="3" t="str">
        <f t="shared" si="274"/>
        <v>95. USED AS A REACTANT</v>
      </c>
      <c r="CB1120" s="3" t="str">
        <f t="shared" si="273"/>
        <v/>
      </c>
      <c r="CC1120" s="3" t="str">
        <f t="shared" si="273"/>
        <v>97. P102  RAW MATERIALS</v>
      </c>
      <c r="CD1120" s="3" t="str">
        <f t="shared" si="273"/>
        <v>98. P103  INTERMEDIATES</v>
      </c>
      <c r="CE1120" s="3" t="str">
        <f t="shared" si="273"/>
        <v/>
      </c>
      <c r="CF1120" s="3" t="str">
        <f t="shared" si="273"/>
        <v/>
      </c>
      <c r="CG1120" s="3" t="str">
        <f t="shared" si="273"/>
        <v/>
      </c>
      <c r="CH1120" s="3" t="str">
        <f t="shared" si="273"/>
        <v/>
      </c>
      <c r="CI1120" s="3" t="str">
        <f t="shared" si="273"/>
        <v/>
      </c>
      <c r="CJ1120" s="3" t="str">
        <f t="shared" si="273"/>
        <v/>
      </c>
      <c r="CK1120" s="3" t="str">
        <f t="shared" si="273"/>
        <v/>
      </c>
      <c r="CL1120" s="3" t="str">
        <f t="shared" si="273"/>
        <v/>
      </c>
      <c r="CM1120" s="3" t="str">
        <f t="shared" si="273"/>
        <v/>
      </c>
      <c r="CN1120" s="3" t="str">
        <f t="shared" si="273"/>
        <v/>
      </c>
      <c r="CO1120" s="3" t="str">
        <f t="shared" si="273"/>
        <v/>
      </c>
      <c r="CP1120" s="3" t="str">
        <f t="shared" si="273"/>
        <v/>
      </c>
      <c r="CQ1120" s="3" t="str">
        <f t="shared" si="273"/>
        <v/>
      </c>
      <c r="CR1120" s="3" t="str">
        <f t="shared" si="278"/>
        <v/>
      </c>
      <c r="CS1120" s="3" t="str">
        <f t="shared" si="276"/>
        <v/>
      </c>
      <c r="CT1120" s="3" t="str">
        <f t="shared" si="276"/>
        <v>114. USED AS AN ARTICLE COMPONENT</v>
      </c>
      <c r="CU1120" s="3" t="str">
        <f t="shared" si="276"/>
        <v/>
      </c>
      <c r="CV1120" s="3" t="str">
        <f t="shared" si="276"/>
        <v>116. AS A PROCESS IMPURITY</v>
      </c>
      <c r="CW1120" s="3" t="str">
        <f t="shared" si="276"/>
        <v/>
      </c>
      <c r="CX1120" s="3" t="str">
        <f t="shared" si="270"/>
        <v/>
      </c>
      <c r="CY1120" s="3" t="str">
        <f t="shared" si="270"/>
        <v/>
      </c>
      <c r="CZ1120" s="3" t="str">
        <f t="shared" si="270"/>
        <v/>
      </c>
      <c r="DA1120" s="3" t="str">
        <f t="shared" si="270"/>
        <v/>
      </c>
      <c r="DB1120" s="3" t="str">
        <f t="shared" si="270"/>
        <v/>
      </c>
      <c r="DC1120" s="3" t="str">
        <f t="shared" si="270"/>
        <v/>
      </c>
      <c r="DD1120" s="3" t="str">
        <f t="shared" si="269"/>
        <v/>
      </c>
      <c r="DE1120" s="3" t="str">
        <f t="shared" si="269"/>
        <v/>
      </c>
      <c r="DF1120" s="3" t="str">
        <f t="shared" si="269"/>
        <v/>
      </c>
      <c r="DG1120" s="3" t="str">
        <f t="shared" si="268"/>
        <v/>
      </c>
      <c r="DH1120" s="3" t="str">
        <f t="shared" si="268"/>
        <v/>
      </c>
      <c r="DI1120" s="3" t="str">
        <f t="shared" si="268"/>
        <v/>
      </c>
      <c r="DJ1120" s="3" t="str">
        <f t="shared" si="268"/>
        <v/>
      </c>
      <c r="DK1120" s="3" t="str">
        <f t="shared" si="268"/>
        <v/>
      </c>
      <c r="DL1120" s="3" t="str">
        <f t="shared" si="279"/>
        <v/>
      </c>
      <c r="DM1120" s="3" t="str">
        <f t="shared" si="279"/>
        <v/>
      </c>
      <c r="DN1120" s="3" t="str">
        <f t="shared" si="279"/>
        <v/>
      </c>
      <c r="DO1120" s="3" t="str">
        <f t="shared" si="277"/>
        <v/>
      </c>
      <c r="DP1120" s="3" t="str">
        <f t="shared" si="277"/>
        <v/>
      </c>
      <c r="DQ1120" s="3" t="str">
        <f t="shared" si="277"/>
        <v/>
      </c>
      <c r="DR1120" s="3" t="str">
        <f t="shared" si="277"/>
        <v/>
      </c>
      <c r="DS1120" s="3" t="str">
        <f t="shared" si="277"/>
        <v/>
      </c>
      <c r="DT1120" s="3" t="str">
        <f t="shared" si="277"/>
        <v/>
      </c>
      <c r="DU1120" s="3" t="str">
        <f t="shared" si="277"/>
        <v/>
      </c>
      <c r="DV1120" s="3" t="str">
        <f t="shared" si="277"/>
        <v/>
      </c>
    </row>
    <row r="1121" spans="1:126" ht="75">
      <c r="A1121" t="s">
        <v>115</v>
      </c>
      <c r="B1121">
        <v>2020</v>
      </c>
      <c r="C1121" t="s">
        <v>114</v>
      </c>
      <c r="D1121">
        <v>106990</v>
      </c>
      <c r="E1121" s="31">
        <v>1320218792758</v>
      </c>
      <c r="F1121" t="s">
        <v>366</v>
      </c>
      <c r="G1121">
        <v>324110</v>
      </c>
      <c r="H1121" t="s">
        <v>368</v>
      </c>
      <c r="I1121" t="s">
        <v>369</v>
      </c>
      <c r="J1121" t="s">
        <v>370</v>
      </c>
      <c r="K1121" t="s">
        <v>148</v>
      </c>
      <c r="L1121">
        <v>79905</v>
      </c>
      <c r="M1121" s="3" t="str">
        <f t="shared" si="271"/>
        <v>133. ANCILLARY OR OTHER USE, 142. Z399  OTHER</v>
      </c>
      <c r="N1121" s="3" t="s">
        <v>1419</v>
      </c>
      <c r="O1121" s="3" t="s">
        <v>1409</v>
      </c>
      <c r="P1121">
        <v>51.002600000000001</v>
      </c>
      <c r="Q1121">
        <v>68.690399999999997</v>
      </c>
      <c r="R1121">
        <v>119.693</v>
      </c>
      <c r="S1121" s="3" t="s">
        <v>1405</v>
      </c>
      <c r="T1121" s="3" t="s">
        <v>1405</v>
      </c>
      <c r="U1121" s="3" t="s">
        <v>1405</v>
      </c>
      <c r="V1121" s="3" t="s">
        <v>1405</v>
      </c>
      <c r="W1121" s="3" t="s">
        <v>1405</v>
      </c>
      <c r="X1121" s="3" t="s">
        <v>1405</v>
      </c>
      <c r="Y1121" s="3" t="s">
        <v>1405</v>
      </c>
      <c r="Z1121" s="3" t="s">
        <v>1405</v>
      </c>
      <c r="AA1121" s="3" t="s">
        <v>1405</v>
      </c>
      <c r="AB1121" s="3" t="s">
        <v>1405</v>
      </c>
      <c r="AC1121" s="3" t="s">
        <v>1405</v>
      </c>
      <c r="AD1121" s="3" t="s">
        <v>1405</v>
      </c>
      <c r="AE1121" s="3" t="s">
        <v>1405</v>
      </c>
      <c r="AF1121" s="3" t="s">
        <v>1405</v>
      </c>
      <c r="AG1121" s="3" t="s">
        <v>1405</v>
      </c>
      <c r="AH1121" s="3" t="s">
        <v>1405</v>
      </c>
      <c r="AI1121" s="3" t="s">
        <v>1405</v>
      </c>
      <c r="AJ1121" s="3" t="s">
        <v>1405</v>
      </c>
      <c r="AK1121" s="3" t="s">
        <v>1405</v>
      </c>
      <c r="AL1121" s="3" t="s">
        <v>1405</v>
      </c>
      <c r="AM1121" s="3" t="s">
        <v>1405</v>
      </c>
      <c r="AN1121" s="3" t="s">
        <v>1405</v>
      </c>
      <c r="AO1121" s="3" t="s">
        <v>1405</v>
      </c>
      <c r="AP1121" s="3" t="s">
        <v>1405</v>
      </c>
      <c r="AQ1121" s="3" t="s">
        <v>1405</v>
      </c>
      <c r="AR1121" s="3" t="s">
        <v>1405</v>
      </c>
      <c r="AS1121" s="3" t="s">
        <v>1405</v>
      </c>
      <c r="AT1121" s="3" t="s">
        <v>1405</v>
      </c>
      <c r="AU1121" s="3" t="s">
        <v>1405</v>
      </c>
      <c r="AV1121" s="3" t="s">
        <v>1405</v>
      </c>
      <c r="AW1121" s="3" t="s">
        <v>1405</v>
      </c>
      <c r="AX1121" s="3" t="s">
        <v>1405</v>
      </c>
      <c r="AY1121" s="3" t="s">
        <v>1405</v>
      </c>
      <c r="AZ1121" s="3" t="s">
        <v>1405</v>
      </c>
      <c r="BA1121" s="3" t="s">
        <v>1405</v>
      </c>
      <c r="BB1121" s="3" t="s">
        <v>1405</v>
      </c>
      <c r="BC1121" s="3" t="s">
        <v>1405</v>
      </c>
      <c r="BD1121" s="3" t="s">
        <v>1405</v>
      </c>
      <c r="BE1121" s="3" t="s">
        <v>1405</v>
      </c>
      <c r="BF1121" s="3" t="s">
        <v>1405</v>
      </c>
      <c r="BG1121" s="3" t="s">
        <v>1405</v>
      </c>
      <c r="BH1121" s="3" t="s">
        <v>1405</v>
      </c>
      <c r="BI1121" s="3" t="s">
        <v>1405</v>
      </c>
      <c r="BJ1121" s="3" t="s">
        <v>1405</v>
      </c>
      <c r="BK1121" s="3" t="s">
        <v>1407</v>
      </c>
      <c r="BL1121" s="3" t="s">
        <v>1405</v>
      </c>
      <c r="BM1121" s="3" t="s">
        <v>1405</v>
      </c>
      <c r="BN1121" s="3" t="s">
        <v>1405</v>
      </c>
      <c r="BO1121" s="3" t="s">
        <v>1405</v>
      </c>
      <c r="BP1121" s="3" t="s">
        <v>1405</v>
      </c>
      <c r="BQ1121" s="3" t="s">
        <v>1405</v>
      </c>
      <c r="BR1121" s="3" t="s">
        <v>1405</v>
      </c>
      <c r="BS1121" s="3" t="s">
        <v>1405</v>
      </c>
      <c r="BT1121" s="3" t="s">
        <v>1407</v>
      </c>
      <c r="BU1121" s="3" t="str">
        <f t="shared" si="275"/>
        <v/>
      </c>
      <c r="BV1121" s="3" t="str">
        <f t="shared" si="275"/>
        <v/>
      </c>
      <c r="BW1121" s="3" t="str">
        <f t="shared" si="275"/>
        <v/>
      </c>
      <c r="BX1121" s="3" t="str">
        <f t="shared" si="275"/>
        <v/>
      </c>
      <c r="BY1121" s="3" t="str">
        <f t="shared" si="275"/>
        <v/>
      </c>
      <c r="BZ1121" s="3" t="str">
        <f t="shared" si="275"/>
        <v/>
      </c>
      <c r="CA1121" s="3" t="str">
        <f t="shared" si="274"/>
        <v/>
      </c>
      <c r="CB1121" s="3" t="str">
        <f t="shared" si="273"/>
        <v/>
      </c>
      <c r="CC1121" s="3" t="str">
        <f t="shared" si="273"/>
        <v/>
      </c>
      <c r="CD1121" s="3" t="str">
        <f t="shared" si="273"/>
        <v/>
      </c>
      <c r="CE1121" s="3" t="str">
        <f t="shared" si="273"/>
        <v/>
      </c>
      <c r="CF1121" s="3" t="str">
        <f t="shared" si="273"/>
        <v/>
      </c>
      <c r="CG1121" s="3" t="str">
        <f t="shared" si="273"/>
        <v/>
      </c>
      <c r="CH1121" s="3" t="str">
        <f t="shared" si="273"/>
        <v/>
      </c>
      <c r="CI1121" s="3" t="str">
        <f t="shared" si="273"/>
        <v/>
      </c>
      <c r="CJ1121" s="3" t="str">
        <f t="shared" si="273"/>
        <v/>
      </c>
      <c r="CK1121" s="3" t="str">
        <f t="shared" si="273"/>
        <v/>
      </c>
      <c r="CL1121" s="3" t="str">
        <f t="shared" si="273"/>
        <v/>
      </c>
      <c r="CM1121" s="3" t="str">
        <f t="shared" si="273"/>
        <v/>
      </c>
      <c r="CN1121" s="3" t="str">
        <f t="shared" si="273"/>
        <v/>
      </c>
      <c r="CO1121" s="3" t="str">
        <f t="shared" si="273"/>
        <v/>
      </c>
      <c r="CP1121" s="3" t="str">
        <f t="shared" si="273"/>
        <v/>
      </c>
      <c r="CQ1121" s="3" t="str">
        <f t="shared" si="273"/>
        <v/>
      </c>
      <c r="CR1121" s="3" t="str">
        <f t="shared" si="278"/>
        <v/>
      </c>
      <c r="CS1121" s="3" t="str">
        <f t="shared" si="276"/>
        <v/>
      </c>
      <c r="CT1121" s="3" t="str">
        <f t="shared" si="276"/>
        <v/>
      </c>
      <c r="CU1121" s="3" t="str">
        <f t="shared" si="276"/>
        <v/>
      </c>
      <c r="CV1121" s="3" t="str">
        <f t="shared" si="276"/>
        <v/>
      </c>
      <c r="CW1121" s="3" t="str">
        <f t="shared" si="276"/>
        <v/>
      </c>
      <c r="CX1121" s="3" t="str">
        <f t="shared" si="270"/>
        <v/>
      </c>
      <c r="CY1121" s="3" t="str">
        <f t="shared" si="270"/>
        <v/>
      </c>
      <c r="CZ1121" s="3" t="str">
        <f t="shared" si="270"/>
        <v/>
      </c>
      <c r="DA1121" s="3" t="str">
        <f t="shared" si="270"/>
        <v/>
      </c>
      <c r="DB1121" s="3" t="str">
        <f t="shared" si="270"/>
        <v/>
      </c>
      <c r="DC1121" s="3" t="str">
        <f t="shared" si="270"/>
        <v/>
      </c>
      <c r="DD1121" s="3" t="str">
        <f t="shared" si="269"/>
        <v/>
      </c>
      <c r="DE1121" s="3" t="str">
        <f t="shared" si="269"/>
        <v/>
      </c>
      <c r="DF1121" s="3" t="str">
        <f t="shared" si="269"/>
        <v/>
      </c>
      <c r="DG1121" s="3" t="str">
        <f t="shared" si="268"/>
        <v/>
      </c>
      <c r="DH1121" s="3" t="str">
        <f t="shared" si="268"/>
        <v/>
      </c>
      <c r="DI1121" s="3" t="str">
        <f t="shared" si="268"/>
        <v/>
      </c>
      <c r="DJ1121" s="3" t="str">
        <f t="shared" si="268"/>
        <v/>
      </c>
      <c r="DK1121" s="3" t="str">
        <f t="shared" si="268"/>
        <v/>
      </c>
      <c r="DL1121" s="3" t="str">
        <f t="shared" si="279"/>
        <v/>
      </c>
      <c r="DM1121" s="3" t="str">
        <f t="shared" si="279"/>
        <v>133. ANCILLARY OR OTHER USE</v>
      </c>
      <c r="DN1121" s="3" t="str">
        <f t="shared" si="279"/>
        <v/>
      </c>
      <c r="DO1121" s="3" t="str">
        <f t="shared" si="277"/>
        <v/>
      </c>
      <c r="DP1121" s="3" t="str">
        <f t="shared" si="277"/>
        <v/>
      </c>
      <c r="DQ1121" s="3" t="str">
        <f t="shared" si="277"/>
        <v/>
      </c>
      <c r="DR1121" s="3" t="str">
        <f t="shared" si="277"/>
        <v/>
      </c>
      <c r="DS1121" s="3" t="str">
        <f t="shared" si="277"/>
        <v/>
      </c>
      <c r="DT1121" s="3" t="str">
        <f t="shared" si="277"/>
        <v/>
      </c>
      <c r="DU1121" s="3" t="str">
        <f t="shared" si="277"/>
        <v/>
      </c>
      <c r="DV1121" s="3" t="str">
        <f t="shared" si="277"/>
        <v>142. Z399  OTHER</v>
      </c>
    </row>
    <row r="1122" spans="1:126" ht="90">
      <c r="A1122" t="s">
        <v>115</v>
      </c>
      <c r="B1122">
        <v>2021</v>
      </c>
      <c r="C1122" t="s">
        <v>114</v>
      </c>
      <c r="D1122">
        <v>106990</v>
      </c>
      <c r="E1122" s="31">
        <v>1321219463801</v>
      </c>
      <c r="F1122" t="s">
        <v>366</v>
      </c>
      <c r="G1122">
        <v>324110</v>
      </c>
      <c r="H1122" t="s">
        <v>368</v>
      </c>
      <c r="I1122" t="s">
        <v>369</v>
      </c>
      <c r="J1122" t="s">
        <v>370</v>
      </c>
      <c r="K1122" t="s">
        <v>148</v>
      </c>
      <c r="L1122">
        <v>79905</v>
      </c>
      <c r="M1122" s="3" t="str">
        <f t="shared" si="271"/>
        <v>89. PRODUCE THE CHEMICAL, 94. AS A MANUFACTURED IMPURITY, 95. USED AS A REACTANT, 97. P102  RAW MATERIALS, 98. P103  INTERMEDIATES, 114. USED AS AN ARTICLE COMPONENT, 116. AS A PROCESS IMPURITY</v>
      </c>
      <c r="N1122" s="3" t="s">
        <v>1419</v>
      </c>
      <c r="O1122" s="3" t="s">
        <v>1409</v>
      </c>
      <c r="P1122">
        <v>50.11</v>
      </c>
      <c r="Q1122">
        <v>5.6439000000000004</v>
      </c>
      <c r="R1122">
        <v>55.753900000000002</v>
      </c>
      <c r="S1122" s="3" t="s">
        <v>1407</v>
      </c>
      <c r="T1122" s="3" t="s">
        <v>1405</v>
      </c>
      <c r="U1122" s="3" t="s">
        <v>1405</v>
      </c>
      <c r="V1122" s="3" t="s">
        <v>1405</v>
      </c>
      <c r="W1122" s="3" t="s">
        <v>1405</v>
      </c>
      <c r="X1122" s="3" t="s">
        <v>1407</v>
      </c>
      <c r="Y1122" s="3" t="s">
        <v>1407</v>
      </c>
      <c r="Z1122" s="3" t="s">
        <v>1405</v>
      </c>
      <c r="AA1122" s="3" t="s">
        <v>1407</v>
      </c>
      <c r="AB1122" s="3" t="s">
        <v>1407</v>
      </c>
      <c r="AC1122" s="3" t="s">
        <v>1405</v>
      </c>
      <c r="AD1122" s="3" t="s">
        <v>1405</v>
      </c>
      <c r="AE1122" s="3" t="s">
        <v>1405</v>
      </c>
      <c r="AF1122" s="3" t="s">
        <v>1405</v>
      </c>
      <c r="AG1122" s="3" t="s">
        <v>1405</v>
      </c>
      <c r="AH1122" s="3" t="s">
        <v>1405</v>
      </c>
      <c r="AI1122" s="3" t="s">
        <v>1405</v>
      </c>
      <c r="AJ1122" s="3" t="s">
        <v>1405</v>
      </c>
      <c r="AK1122" s="3" t="s">
        <v>1405</v>
      </c>
      <c r="AL1122" s="3" t="s">
        <v>1405</v>
      </c>
      <c r="AM1122" s="3" t="s">
        <v>1405</v>
      </c>
      <c r="AN1122" s="3" t="s">
        <v>1405</v>
      </c>
      <c r="AO1122" s="3" t="s">
        <v>1405</v>
      </c>
      <c r="AP1122" s="3" t="s">
        <v>1405</v>
      </c>
      <c r="AQ1122" s="3" t="s">
        <v>1405</v>
      </c>
      <c r="AR1122" s="3" t="s">
        <v>1407</v>
      </c>
      <c r="AS1122" s="3" t="s">
        <v>1405</v>
      </c>
      <c r="AT1122" s="3" t="s">
        <v>1407</v>
      </c>
      <c r="AU1122" s="3" t="s">
        <v>1405</v>
      </c>
      <c r="AV1122" s="3" t="s">
        <v>1405</v>
      </c>
      <c r="AW1122" s="3" t="s">
        <v>1405</v>
      </c>
      <c r="AX1122" s="3" t="s">
        <v>1405</v>
      </c>
      <c r="AY1122" s="3" t="s">
        <v>1405</v>
      </c>
      <c r="AZ1122" s="3" t="s">
        <v>1405</v>
      </c>
      <c r="BA1122" s="3" t="s">
        <v>1405</v>
      </c>
      <c r="BB1122" s="3" t="s">
        <v>1405</v>
      </c>
      <c r="BC1122" s="3" t="s">
        <v>1405</v>
      </c>
      <c r="BD1122" s="3" t="s">
        <v>1405</v>
      </c>
      <c r="BE1122" s="3" t="s">
        <v>1405</v>
      </c>
      <c r="BF1122" s="3" t="s">
        <v>1405</v>
      </c>
      <c r="BG1122" s="3" t="s">
        <v>1405</v>
      </c>
      <c r="BH1122" s="3" t="s">
        <v>1405</v>
      </c>
      <c r="BI1122" s="3" t="s">
        <v>1405</v>
      </c>
      <c r="BJ1122" s="3" t="s">
        <v>1405</v>
      </c>
      <c r="BK1122" s="3" t="s">
        <v>1405</v>
      </c>
      <c r="BL1122" s="3" t="s">
        <v>1405</v>
      </c>
      <c r="BM1122" s="3" t="s">
        <v>1405</v>
      </c>
      <c r="BN1122" s="3" t="s">
        <v>1405</v>
      </c>
      <c r="BO1122" s="3" t="s">
        <v>1405</v>
      </c>
      <c r="BP1122" s="3" t="s">
        <v>1405</v>
      </c>
      <c r="BQ1122" s="3" t="s">
        <v>1405</v>
      </c>
      <c r="BR1122" s="3" t="s">
        <v>1405</v>
      </c>
      <c r="BS1122" s="3" t="s">
        <v>1405</v>
      </c>
      <c r="BT1122" s="3" t="s">
        <v>1405</v>
      </c>
      <c r="BU1122" s="3" t="str">
        <f t="shared" si="275"/>
        <v>89. PRODUCE THE CHEMICAL</v>
      </c>
      <c r="BV1122" s="3" t="str">
        <f t="shared" si="275"/>
        <v/>
      </c>
      <c r="BW1122" s="3" t="str">
        <f t="shared" si="275"/>
        <v/>
      </c>
      <c r="BX1122" s="3" t="str">
        <f t="shared" si="275"/>
        <v/>
      </c>
      <c r="BY1122" s="3" t="str">
        <f t="shared" si="275"/>
        <v/>
      </c>
      <c r="BZ1122" s="3" t="str">
        <f t="shared" si="275"/>
        <v>94. AS A MANUFACTURED IMPURITY</v>
      </c>
      <c r="CA1122" s="3" t="str">
        <f t="shared" si="274"/>
        <v>95. USED AS A REACTANT</v>
      </c>
      <c r="CB1122" s="3" t="str">
        <f t="shared" si="273"/>
        <v/>
      </c>
      <c r="CC1122" s="3" t="str">
        <f t="shared" si="273"/>
        <v>97. P102  RAW MATERIALS</v>
      </c>
      <c r="CD1122" s="3" t="str">
        <f t="shared" si="273"/>
        <v>98. P103  INTERMEDIATES</v>
      </c>
      <c r="CE1122" s="3" t="str">
        <f t="shared" si="273"/>
        <v/>
      </c>
      <c r="CF1122" s="3" t="str">
        <f t="shared" si="273"/>
        <v/>
      </c>
      <c r="CG1122" s="3" t="str">
        <f t="shared" si="273"/>
        <v/>
      </c>
      <c r="CH1122" s="3" t="str">
        <f t="shared" si="273"/>
        <v/>
      </c>
      <c r="CI1122" s="3" t="str">
        <f t="shared" si="273"/>
        <v/>
      </c>
      <c r="CJ1122" s="3" t="str">
        <f t="shared" si="273"/>
        <v/>
      </c>
      <c r="CK1122" s="3" t="str">
        <f t="shared" si="273"/>
        <v/>
      </c>
      <c r="CL1122" s="3" t="str">
        <f t="shared" si="273"/>
        <v/>
      </c>
      <c r="CM1122" s="3" t="str">
        <f t="shared" si="273"/>
        <v/>
      </c>
      <c r="CN1122" s="3" t="str">
        <f t="shared" si="273"/>
        <v/>
      </c>
      <c r="CO1122" s="3" t="str">
        <f t="shared" si="273"/>
        <v/>
      </c>
      <c r="CP1122" s="3" t="str">
        <f t="shared" si="273"/>
        <v/>
      </c>
      <c r="CQ1122" s="3" t="str">
        <f t="shared" si="273"/>
        <v/>
      </c>
      <c r="CR1122" s="3" t="str">
        <f t="shared" si="278"/>
        <v/>
      </c>
      <c r="CS1122" s="3" t="str">
        <f t="shared" si="276"/>
        <v/>
      </c>
      <c r="CT1122" s="3" t="str">
        <f t="shared" si="276"/>
        <v>114. USED AS AN ARTICLE COMPONENT</v>
      </c>
      <c r="CU1122" s="3" t="str">
        <f t="shared" si="276"/>
        <v/>
      </c>
      <c r="CV1122" s="3" t="str">
        <f t="shared" si="276"/>
        <v>116. AS A PROCESS IMPURITY</v>
      </c>
      <c r="CW1122" s="3" t="str">
        <f t="shared" si="276"/>
        <v/>
      </c>
      <c r="CX1122" s="3" t="str">
        <f t="shared" si="270"/>
        <v/>
      </c>
      <c r="CY1122" s="3" t="str">
        <f t="shared" si="270"/>
        <v/>
      </c>
      <c r="CZ1122" s="3" t="str">
        <f t="shared" si="270"/>
        <v/>
      </c>
      <c r="DA1122" s="3" t="str">
        <f t="shared" si="270"/>
        <v/>
      </c>
      <c r="DB1122" s="3" t="str">
        <f t="shared" si="270"/>
        <v/>
      </c>
      <c r="DC1122" s="3" t="str">
        <f t="shared" si="270"/>
        <v/>
      </c>
      <c r="DD1122" s="3" t="str">
        <f t="shared" si="269"/>
        <v/>
      </c>
      <c r="DE1122" s="3" t="str">
        <f t="shared" si="269"/>
        <v/>
      </c>
      <c r="DF1122" s="3" t="str">
        <f t="shared" si="269"/>
        <v/>
      </c>
      <c r="DG1122" s="3" t="str">
        <f t="shared" si="268"/>
        <v/>
      </c>
      <c r="DH1122" s="3" t="str">
        <f t="shared" si="268"/>
        <v/>
      </c>
      <c r="DI1122" s="3" t="str">
        <f t="shared" si="268"/>
        <v/>
      </c>
      <c r="DJ1122" s="3" t="str">
        <f t="shared" si="268"/>
        <v/>
      </c>
      <c r="DK1122" s="3" t="str">
        <f t="shared" si="268"/>
        <v/>
      </c>
      <c r="DL1122" s="3" t="str">
        <f t="shared" si="279"/>
        <v/>
      </c>
      <c r="DM1122" s="3" t="str">
        <f t="shared" si="279"/>
        <v/>
      </c>
      <c r="DN1122" s="3" t="str">
        <f t="shared" si="279"/>
        <v/>
      </c>
      <c r="DO1122" s="3" t="str">
        <f t="shared" si="277"/>
        <v/>
      </c>
      <c r="DP1122" s="3" t="str">
        <f t="shared" si="277"/>
        <v/>
      </c>
      <c r="DQ1122" s="3" t="str">
        <f t="shared" si="277"/>
        <v/>
      </c>
      <c r="DR1122" s="3" t="str">
        <f t="shared" si="277"/>
        <v/>
      </c>
      <c r="DS1122" s="3" t="str">
        <f t="shared" si="277"/>
        <v/>
      </c>
      <c r="DT1122" s="3" t="str">
        <f t="shared" si="277"/>
        <v/>
      </c>
      <c r="DU1122" s="3" t="str">
        <f t="shared" si="277"/>
        <v/>
      </c>
      <c r="DV1122" s="3" t="str">
        <f t="shared" si="277"/>
        <v/>
      </c>
    </row>
    <row r="1123" spans="1:126" ht="75">
      <c r="A1123" t="s">
        <v>115</v>
      </c>
      <c r="B1123">
        <v>2016</v>
      </c>
      <c r="C1123" t="s">
        <v>114</v>
      </c>
      <c r="D1123">
        <v>106990</v>
      </c>
      <c r="E1123" s="31">
        <v>1316215713292</v>
      </c>
      <c r="F1123" t="s">
        <v>371</v>
      </c>
      <c r="G1123">
        <v>324110</v>
      </c>
      <c r="H1123" t="s">
        <v>373</v>
      </c>
      <c r="I1123" t="s">
        <v>374</v>
      </c>
      <c r="J1123" t="s">
        <v>375</v>
      </c>
      <c r="K1123" t="s">
        <v>377</v>
      </c>
      <c r="L1123">
        <v>87301</v>
      </c>
      <c r="M1123" s="3" t="str">
        <f t="shared" si="271"/>
        <v>89. PRODUCE THE CHEMICAL, 91. ON-SITE USE OF THE CHEMICAL, 92. SALE OR DISTRIBUTION OF THE CHEMICAL, 101. ADDED AS A FORMULATION COMPONENT, 115. REPACKAGING</v>
      </c>
      <c r="N1123" s="3" t="s">
        <v>53</v>
      </c>
      <c r="O1123" s="84" t="s">
        <v>1426</v>
      </c>
      <c r="P1123">
        <v>0</v>
      </c>
      <c r="Q1123">
        <v>331</v>
      </c>
      <c r="R1123">
        <v>331</v>
      </c>
      <c r="S1123" s="3" t="s">
        <v>1407</v>
      </c>
      <c r="T1123" s="3" t="s">
        <v>1405</v>
      </c>
      <c r="U1123" s="3" t="s">
        <v>1407</v>
      </c>
      <c r="V1123" s="3" t="s">
        <v>1407</v>
      </c>
      <c r="W1123" s="3" t="s">
        <v>1405</v>
      </c>
      <c r="X1123" s="3" t="s">
        <v>1405</v>
      </c>
      <c r="Y1123" s="3" t="s">
        <v>1405</v>
      </c>
      <c r="AE1123" s="3" t="s">
        <v>1407</v>
      </c>
      <c r="AR1123" s="3" t="s">
        <v>1405</v>
      </c>
      <c r="AS1123" s="3" t="s">
        <v>1407</v>
      </c>
      <c r="AT1123" s="3" t="s">
        <v>1405</v>
      </c>
      <c r="AV1123" s="3" t="s">
        <v>1405</v>
      </c>
      <c r="BD1123" s="3" t="s">
        <v>1405</v>
      </c>
      <c r="BK1123" s="3" t="s">
        <v>1405</v>
      </c>
      <c r="BU1123" s="3" t="str">
        <f t="shared" si="275"/>
        <v>89. PRODUCE THE CHEMICAL</v>
      </c>
      <c r="BV1123" s="3" t="str">
        <f t="shared" si="275"/>
        <v/>
      </c>
      <c r="BW1123" s="3" t="str">
        <f t="shared" si="275"/>
        <v>91. ON-SITE USE OF THE CHEMICAL</v>
      </c>
      <c r="BX1123" s="3" t="str">
        <f t="shared" si="275"/>
        <v>92. SALE OR DISTRIBUTION OF THE CHEMICAL</v>
      </c>
      <c r="BY1123" s="3" t="str">
        <f t="shared" si="275"/>
        <v/>
      </c>
      <c r="BZ1123" s="3" t="str">
        <f t="shared" si="275"/>
        <v/>
      </c>
      <c r="CA1123" s="3" t="str">
        <f t="shared" si="274"/>
        <v/>
      </c>
      <c r="CB1123" s="3" t="str">
        <f t="shared" si="273"/>
        <v/>
      </c>
      <c r="CC1123" s="3" t="str">
        <f t="shared" si="273"/>
        <v/>
      </c>
      <c r="CD1123" s="3" t="str">
        <f t="shared" si="273"/>
        <v/>
      </c>
      <c r="CE1123" s="3" t="str">
        <f t="shared" si="273"/>
        <v/>
      </c>
      <c r="CF1123" s="3" t="str">
        <f t="shared" si="273"/>
        <v/>
      </c>
      <c r="CG1123" s="3" t="str">
        <f t="shared" si="273"/>
        <v>101. ADDED AS A FORMULATION COMPONENT</v>
      </c>
      <c r="CH1123" s="3" t="str">
        <f t="shared" si="273"/>
        <v/>
      </c>
      <c r="CI1123" s="3" t="str">
        <f t="shared" si="273"/>
        <v/>
      </c>
      <c r="CJ1123" s="3" t="str">
        <f t="shared" si="273"/>
        <v/>
      </c>
      <c r="CK1123" s="3" t="str">
        <f t="shared" si="273"/>
        <v/>
      </c>
      <c r="CL1123" s="3" t="str">
        <f t="shared" si="273"/>
        <v/>
      </c>
      <c r="CM1123" s="3" t="str">
        <f t="shared" si="273"/>
        <v/>
      </c>
      <c r="CN1123" s="3" t="str">
        <f t="shared" si="273"/>
        <v/>
      </c>
      <c r="CO1123" s="3" t="str">
        <f t="shared" si="273"/>
        <v/>
      </c>
      <c r="CP1123" s="3" t="str">
        <f t="shared" si="273"/>
        <v/>
      </c>
      <c r="CQ1123" s="3" t="str">
        <f t="shared" si="273"/>
        <v/>
      </c>
      <c r="CR1123" s="3" t="str">
        <f t="shared" si="278"/>
        <v/>
      </c>
      <c r="CS1123" s="3" t="str">
        <f t="shared" si="276"/>
        <v/>
      </c>
      <c r="CT1123" s="3" t="str">
        <f t="shared" si="276"/>
        <v/>
      </c>
      <c r="CU1123" s="3" t="str">
        <f t="shared" si="276"/>
        <v>115. REPACKAGING</v>
      </c>
      <c r="CV1123" s="3" t="str">
        <f t="shared" si="276"/>
        <v/>
      </c>
      <c r="CW1123" s="3" t="str">
        <f t="shared" si="276"/>
        <v/>
      </c>
      <c r="CX1123" s="3" t="str">
        <f t="shared" si="270"/>
        <v/>
      </c>
      <c r="CY1123" s="3" t="str">
        <f t="shared" si="270"/>
        <v/>
      </c>
      <c r="CZ1123" s="3" t="str">
        <f t="shared" si="270"/>
        <v/>
      </c>
      <c r="DA1123" s="3" t="str">
        <f t="shared" si="270"/>
        <v/>
      </c>
      <c r="DB1123" s="3" t="str">
        <f t="shared" si="270"/>
        <v/>
      </c>
      <c r="DC1123" s="3" t="str">
        <f t="shared" si="270"/>
        <v/>
      </c>
      <c r="DD1123" s="3" t="str">
        <f t="shared" si="269"/>
        <v/>
      </c>
      <c r="DE1123" s="3" t="str">
        <f t="shared" si="269"/>
        <v/>
      </c>
      <c r="DF1123" s="3" t="str">
        <f t="shared" si="269"/>
        <v/>
      </c>
      <c r="DG1123" s="3" t="str">
        <f t="shared" si="268"/>
        <v/>
      </c>
      <c r="DH1123" s="3" t="str">
        <f t="shared" si="268"/>
        <v/>
      </c>
      <c r="DI1123" s="3" t="str">
        <f t="shared" si="268"/>
        <v/>
      </c>
      <c r="DJ1123" s="3" t="str">
        <f t="shared" si="268"/>
        <v/>
      </c>
      <c r="DK1123" s="3" t="str">
        <f t="shared" si="268"/>
        <v/>
      </c>
      <c r="DL1123" s="3" t="str">
        <f t="shared" si="279"/>
        <v/>
      </c>
      <c r="DM1123" s="3" t="str">
        <f t="shared" si="279"/>
        <v/>
      </c>
      <c r="DN1123" s="3" t="str">
        <f t="shared" si="279"/>
        <v/>
      </c>
      <c r="DO1123" s="3" t="str">
        <f t="shared" si="277"/>
        <v/>
      </c>
      <c r="DP1123" s="3" t="str">
        <f t="shared" si="277"/>
        <v/>
      </c>
      <c r="DQ1123" s="3" t="str">
        <f t="shared" si="277"/>
        <v/>
      </c>
      <c r="DR1123" s="3" t="str">
        <f t="shared" si="277"/>
        <v/>
      </c>
      <c r="DS1123" s="3" t="str">
        <f t="shared" si="277"/>
        <v/>
      </c>
      <c r="DT1123" s="3" t="str">
        <f t="shared" si="277"/>
        <v/>
      </c>
      <c r="DU1123" s="3" t="str">
        <f t="shared" si="277"/>
        <v/>
      </c>
      <c r="DV1123" s="3" t="str">
        <f t="shared" si="277"/>
        <v/>
      </c>
    </row>
    <row r="1124" spans="1:126" ht="75">
      <c r="A1124" t="s">
        <v>115</v>
      </c>
      <c r="B1124">
        <v>2017</v>
      </c>
      <c r="C1124" t="s">
        <v>114</v>
      </c>
      <c r="D1124">
        <v>106990</v>
      </c>
      <c r="E1124" s="31">
        <v>1317216300398</v>
      </c>
      <c r="F1124" t="s">
        <v>371</v>
      </c>
      <c r="G1124">
        <v>324110</v>
      </c>
      <c r="H1124" t="s">
        <v>373</v>
      </c>
      <c r="I1124" t="s">
        <v>374</v>
      </c>
      <c r="J1124" t="s">
        <v>375</v>
      </c>
      <c r="K1124" t="s">
        <v>377</v>
      </c>
      <c r="L1124">
        <v>87301</v>
      </c>
      <c r="M1124" s="3" t="str">
        <f t="shared" si="271"/>
        <v>89. PRODUCE THE CHEMICAL, 91. ON-SITE USE OF THE CHEMICAL, 92. SALE OR DISTRIBUTION OF THE CHEMICAL, 101. ADDED AS A FORMULATION COMPONENT, 115. REPACKAGING</v>
      </c>
      <c r="N1124" s="3" t="s">
        <v>53</v>
      </c>
      <c r="O1124" s="84" t="s">
        <v>1426</v>
      </c>
      <c r="P1124">
        <v>0</v>
      </c>
      <c r="Q1124">
        <v>391</v>
      </c>
      <c r="R1124">
        <v>391</v>
      </c>
      <c r="S1124" s="3" t="s">
        <v>1407</v>
      </c>
      <c r="T1124" s="3" t="s">
        <v>1405</v>
      </c>
      <c r="U1124" s="3" t="s">
        <v>1407</v>
      </c>
      <c r="V1124" s="3" t="s">
        <v>1407</v>
      </c>
      <c r="W1124" s="3" t="s">
        <v>1405</v>
      </c>
      <c r="X1124" s="3" t="s">
        <v>1405</v>
      </c>
      <c r="Y1124" s="3" t="s">
        <v>1405</v>
      </c>
      <c r="AE1124" s="3" t="s">
        <v>1407</v>
      </c>
      <c r="AR1124" s="3" t="s">
        <v>1405</v>
      </c>
      <c r="AS1124" s="3" t="s">
        <v>1407</v>
      </c>
      <c r="AT1124" s="3" t="s">
        <v>1405</v>
      </c>
      <c r="AV1124" s="3" t="s">
        <v>1405</v>
      </c>
      <c r="BD1124" s="3" t="s">
        <v>1405</v>
      </c>
      <c r="BK1124" s="3" t="s">
        <v>1405</v>
      </c>
      <c r="BU1124" s="3" t="str">
        <f t="shared" si="275"/>
        <v>89. PRODUCE THE CHEMICAL</v>
      </c>
      <c r="BV1124" s="3" t="str">
        <f t="shared" si="275"/>
        <v/>
      </c>
      <c r="BW1124" s="3" t="str">
        <f t="shared" si="275"/>
        <v>91. ON-SITE USE OF THE CHEMICAL</v>
      </c>
      <c r="BX1124" s="3" t="str">
        <f t="shared" si="275"/>
        <v>92. SALE OR DISTRIBUTION OF THE CHEMICAL</v>
      </c>
      <c r="BY1124" s="3" t="str">
        <f t="shared" si="275"/>
        <v/>
      </c>
      <c r="BZ1124" s="3" t="str">
        <f t="shared" si="275"/>
        <v/>
      </c>
      <c r="CA1124" s="3" t="str">
        <f t="shared" si="274"/>
        <v/>
      </c>
      <c r="CB1124" s="3" t="str">
        <f t="shared" si="273"/>
        <v/>
      </c>
      <c r="CC1124" s="3" t="str">
        <f t="shared" si="273"/>
        <v/>
      </c>
      <c r="CD1124" s="3" t="str">
        <f t="shared" si="273"/>
        <v/>
      </c>
      <c r="CE1124" s="3" t="str">
        <f t="shared" si="273"/>
        <v/>
      </c>
      <c r="CF1124" s="3" t="str">
        <f t="shared" si="273"/>
        <v/>
      </c>
      <c r="CG1124" s="3" t="str">
        <f t="shared" si="273"/>
        <v>101. ADDED AS A FORMULATION COMPONENT</v>
      </c>
      <c r="CH1124" s="3" t="str">
        <f t="shared" si="273"/>
        <v/>
      </c>
      <c r="CI1124" s="3" t="str">
        <f t="shared" si="273"/>
        <v/>
      </c>
      <c r="CJ1124" s="3" t="str">
        <f t="shared" si="273"/>
        <v/>
      </c>
      <c r="CK1124" s="3" t="str">
        <f t="shared" si="273"/>
        <v/>
      </c>
      <c r="CL1124" s="3" t="str">
        <f t="shared" si="273"/>
        <v/>
      </c>
      <c r="CM1124" s="3" t="str">
        <f t="shared" si="273"/>
        <v/>
      </c>
      <c r="CN1124" s="3" t="str">
        <f t="shared" si="273"/>
        <v/>
      </c>
      <c r="CO1124" s="3" t="str">
        <f t="shared" si="273"/>
        <v/>
      </c>
      <c r="CP1124" s="3" t="str">
        <f t="shared" ref="CP1124:CQ1170" si="280">IF(AN1124="Yes", CP$1,"")</f>
        <v/>
      </c>
      <c r="CQ1124" s="3" t="str">
        <f t="shared" si="280"/>
        <v/>
      </c>
      <c r="CR1124" s="3" t="str">
        <f t="shared" si="278"/>
        <v/>
      </c>
      <c r="CS1124" s="3" t="str">
        <f t="shared" si="276"/>
        <v/>
      </c>
      <c r="CT1124" s="3" t="str">
        <f t="shared" si="276"/>
        <v/>
      </c>
      <c r="CU1124" s="3" t="str">
        <f t="shared" si="276"/>
        <v>115. REPACKAGING</v>
      </c>
      <c r="CV1124" s="3" t="str">
        <f t="shared" si="276"/>
        <v/>
      </c>
      <c r="CW1124" s="3" t="str">
        <f t="shared" si="276"/>
        <v/>
      </c>
      <c r="CX1124" s="3" t="str">
        <f t="shared" si="270"/>
        <v/>
      </c>
      <c r="CY1124" s="3" t="str">
        <f t="shared" si="270"/>
        <v/>
      </c>
      <c r="CZ1124" s="3" t="str">
        <f t="shared" si="270"/>
        <v/>
      </c>
      <c r="DA1124" s="3" t="str">
        <f t="shared" si="270"/>
        <v/>
      </c>
      <c r="DB1124" s="3" t="str">
        <f t="shared" si="270"/>
        <v/>
      </c>
      <c r="DC1124" s="3" t="str">
        <f t="shared" si="270"/>
        <v/>
      </c>
      <c r="DD1124" s="3" t="str">
        <f t="shared" si="269"/>
        <v/>
      </c>
      <c r="DE1124" s="3" t="str">
        <f t="shared" si="269"/>
        <v/>
      </c>
      <c r="DF1124" s="3" t="str">
        <f t="shared" si="269"/>
        <v/>
      </c>
      <c r="DG1124" s="3" t="str">
        <f t="shared" si="268"/>
        <v/>
      </c>
      <c r="DH1124" s="3" t="str">
        <f t="shared" si="268"/>
        <v/>
      </c>
      <c r="DI1124" s="3" t="str">
        <f t="shared" si="268"/>
        <v/>
      </c>
      <c r="DJ1124" s="3" t="str">
        <f t="shared" si="268"/>
        <v/>
      </c>
      <c r="DK1124" s="3" t="str">
        <f t="shared" si="268"/>
        <v/>
      </c>
      <c r="DL1124" s="3" t="str">
        <f t="shared" si="279"/>
        <v/>
      </c>
      <c r="DM1124" s="3" t="str">
        <f t="shared" si="279"/>
        <v/>
      </c>
      <c r="DN1124" s="3" t="str">
        <f t="shared" si="279"/>
        <v/>
      </c>
      <c r="DO1124" s="3" t="str">
        <f t="shared" si="277"/>
        <v/>
      </c>
      <c r="DP1124" s="3" t="str">
        <f t="shared" si="277"/>
        <v/>
      </c>
      <c r="DQ1124" s="3" t="str">
        <f t="shared" si="277"/>
        <v/>
      </c>
      <c r="DR1124" s="3" t="str">
        <f t="shared" si="277"/>
        <v/>
      </c>
      <c r="DS1124" s="3" t="str">
        <f t="shared" si="277"/>
        <v/>
      </c>
      <c r="DT1124" s="3" t="str">
        <f t="shared" si="277"/>
        <v/>
      </c>
      <c r="DU1124" s="3" t="str">
        <f t="shared" si="277"/>
        <v/>
      </c>
      <c r="DV1124" s="3" t="str">
        <f t="shared" si="277"/>
        <v/>
      </c>
    </row>
    <row r="1125" spans="1:126" ht="105">
      <c r="A1125" t="s">
        <v>115</v>
      </c>
      <c r="B1125">
        <v>2018</v>
      </c>
      <c r="C1125" t="s">
        <v>114</v>
      </c>
      <c r="D1125">
        <v>106990</v>
      </c>
      <c r="E1125" s="31">
        <v>1318217024761</v>
      </c>
      <c r="F1125" t="s">
        <v>371</v>
      </c>
      <c r="G1125">
        <v>324110</v>
      </c>
      <c r="H1125" t="s">
        <v>373</v>
      </c>
      <c r="I1125" t="s">
        <v>374</v>
      </c>
      <c r="J1125" t="s">
        <v>375</v>
      </c>
      <c r="K1125" t="s">
        <v>377</v>
      </c>
      <c r="L1125">
        <v>87301</v>
      </c>
      <c r="M1125" s="3" t="str">
        <f t="shared" si="271"/>
        <v>89. PRODUCE THE CHEMICAL, 91. ON-SITE USE OF THE CHEMICAL, 92. SALE OR DISTRIBUTION OF THE CHEMICAL, 101. ADDED AS A FORMULATION COMPONENT, 113. P299  OTHER, 115. REPACKAGING, 133. ANCILLARY OR OTHER USE, 137. Z304  FUEL</v>
      </c>
      <c r="N1125" s="3" t="s">
        <v>53</v>
      </c>
      <c r="O1125" s="84" t="s">
        <v>1426</v>
      </c>
      <c r="P1125">
        <v>0</v>
      </c>
      <c r="Q1125">
        <v>390</v>
      </c>
      <c r="R1125">
        <v>390</v>
      </c>
      <c r="S1125" s="3" t="s">
        <v>1407</v>
      </c>
      <c r="T1125" s="3" t="s">
        <v>1405</v>
      </c>
      <c r="U1125" s="3" t="s">
        <v>1407</v>
      </c>
      <c r="V1125" s="3" t="s">
        <v>1407</v>
      </c>
      <c r="W1125" s="3" t="s">
        <v>1405</v>
      </c>
      <c r="X1125" s="3" t="s">
        <v>1405</v>
      </c>
      <c r="Y1125" s="3" t="s">
        <v>1405</v>
      </c>
      <c r="Z1125" s="3" t="s">
        <v>1405</v>
      </c>
      <c r="AA1125" s="3" t="s">
        <v>1405</v>
      </c>
      <c r="AB1125" s="3" t="s">
        <v>1405</v>
      </c>
      <c r="AC1125" s="3" t="s">
        <v>1405</v>
      </c>
      <c r="AD1125" s="3" t="s">
        <v>1405</v>
      </c>
      <c r="AE1125" s="3" t="s">
        <v>1407</v>
      </c>
      <c r="AF1125" s="3" t="s">
        <v>1405</v>
      </c>
      <c r="AG1125" s="3" t="s">
        <v>1405</v>
      </c>
      <c r="AH1125" s="3" t="s">
        <v>1405</v>
      </c>
      <c r="AI1125" s="3" t="s">
        <v>1405</v>
      </c>
      <c r="AJ1125" s="3" t="s">
        <v>1405</v>
      </c>
      <c r="AK1125" s="3" t="s">
        <v>1405</v>
      </c>
      <c r="AL1125" s="3" t="s">
        <v>1405</v>
      </c>
      <c r="AM1125" s="3" t="s">
        <v>1405</v>
      </c>
      <c r="AN1125" s="3" t="s">
        <v>1405</v>
      </c>
      <c r="AO1125" s="3" t="s">
        <v>1405</v>
      </c>
      <c r="AP1125" s="3" t="s">
        <v>1405</v>
      </c>
      <c r="AQ1125" s="3" t="s">
        <v>1407</v>
      </c>
      <c r="AR1125" s="3" t="s">
        <v>1405</v>
      </c>
      <c r="AS1125" s="3" t="s">
        <v>1407</v>
      </c>
      <c r="AT1125" s="3" t="s">
        <v>1405</v>
      </c>
      <c r="AU1125" s="3" t="s">
        <v>1405</v>
      </c>
      <c r="AV1125" s="3" t="s">
        <v>1405</v>
      </c>
      <c r="AW1125" s="3" t="s">
        <v>1405</v>
      </c>
      <c r="AX1125" s="3" t="s">
        <v>1405</v>
      </c>
      <c r="AY1125" s="3" t="s">
        <v>1405</v>
      </c>
      <c r="AZ1125" s="3" t="s">
        <v>1405</v>
      </c>
      <c r="BA1125" s="3" t="s">
        <v>1405</v>
      </c>
      <c r="BB1125" s="3" t="s">
        <v>1405</v>
      </c>
      <c r="BC1125" s="3" t="s">
        <v>1405</v>
      </c>
      <c r="BD1125" s="3" t="s">
        <v>1405</v>
      </c>
      <c r="BE1125" s="3" t="s">
        <v>1405</v>
      </c>
      <c r="BF1125" s="3" t="s">
        <v>1405</v>
      </c>
      <c r="BG1125" s="3" t="s">
        <v>1405</v>
      </c>
      <c r="BH1125" s="3" t="s">
        <v>1405</v>
      </c>
      <c r="BI1125" s="3" t="s">
        <v>1405</v>
      </c>
      <c r="BJ1125" s="3" t="s">
        <v>1405</v>
      </c>
      <c r="BK1125" s="3" t="s">
        <v>1407</v>
      </c>
      <c r="BL1125" s="3" t="s">
        <v>1405</v>
      </c>
      <c r="BM1125" s="3" t="s">
        <v>1405</v>
      </c>
      <c r="BN1125" s="3" t="s">
        <v>1405</v>
      </c>
      <c r="BO1125" s="3" t="s">
        <v>1407</v>
      </c>
      <c r="BP1125" s="3" t="s">
        <v>1405</v>
      </c>
      <c r="BQ1125" s="3" t="s">
        <v>1405</v>
      </c>
      <c r="BR1125" s="3" t="s">
        <v>1405</v>
      </c>
      <c r="BS1125" s="3" t="s">
        <v>1405</v>
      </c>
      <c r="BT1125" s="3" t="s">
        <v>1405</v>
      </c>
      <c r="BU1125" s="3" t="str">
        <f t="shared" si="275"/>
        <v>89. PRODUCE THE CHEMICAL</v>
      </c>
      <c r="BV1125" s="3" t="str">
        <f t="shared" si="275"/>
        <v/>
      </c>
      <c r="BW1125" s="3" t="str">
        <f t="shared" si="275"/>
        <v>91. ON-SITE USE OF THE CHEMICAL</v>
      </c>
      <c r="BX1125" s="3" t="str">
        <f t="shared" si="275"/>
        <v>92. SALE OR DISTRIBUTION OF THE CHEMICAL</v>
      </c>
      <c r="BY1125" s="3" t="str">
        <f t="shared" si="275"/>
        <v/>
      </c>
      <c r="BZ1125" s="3" t="str">
        <f t="shared" si="275"/>
        <v/>
      </c>
      <c r="CA1125" s="3" t="str">
        <f t="shared" si="274"/>
        <v/>
      </c>
      <c r="CB1125" s="3" t="str">
        <f t="shared" si="274"/>
        <v/>
      </c>
      <c r="CC1125" s="3" t="str">
        <f t="shared" si="274"/>
        <v/>
      </c>
      <c r="CD1125" s="3" t="str">
        <f t="shared" si="274"/>
        <v/>
      </c>
      <c r="CE1125" s="3" t="str">
        <f t="shared" si="274"/>
        <v/>
      </c>
      <c r="CF1125" s="3" t="str">
        <f t="shared" si="274"/>
        <v/>
      </c>
      <c r="CG1125" s="3" t="str">
        <f t="shared" si="274"/>
        <v>101. ADDED AS A FORMULATION COMPONENT</v>
      </c>
      <c r="CH1125" s="3" t="str">
        <f t="shared" si="274"/>
        <v/>
      </c>
      <c r="CI1125" s="3" t="str">
        <f t="shared" si="274"/>
        <v/>
      </c>
      <c r="CJ1125" s="3" t="str">
        <f t="shared" si="274"/>
        <v/>
      </c>
      <c r="CK1125" s="3" t="str">
        <f t="shared" si="274"/>
        <v/>
      </c>
      <c r="CL1125" s="3" t="str">
        <f t="shared" si="274"/>
        <v/>
      </c>
      <c r="CM1125" s="3" t="str">
        <f t="shared" si="274"/>
        <v/>
      </c>
      <c r="CN1125" s="3" t="str">
        <f t="shared" si="274"/>
        <v/>
      </c>
      <c r="CO1125" s="3" t="str">
        <f t="shared" si="274"/>
        <v/>
      </c>
      <c r="CP1125" s="3" t="str">
        <f t="shared" si="280"/>
        <v/>
      </c>
      <c r="CQ1125" s="3" t="str">
        <f t="shared" si="280"/>
        <v/>
      </c>
      <c r="CR1125" s="3" t="str">
        <f t="shared" si="278"/>
        <v/>
      </c>
      <c r="CS1125" s="3" t="str">
        <f t="shared" si="276"/>
        <v>113. P299  OTHER</v>
      </c>
      <c r="CT1125" s="3" t="str">
        <f t="shared" si="276"/>
        <v/>
      </c>
      <c r="CU1125" s="3" t="str">
        <f t="shared" si="276"/>
        <v>115. REPACKAGING</v>
      </c>
      <c r="CV1125" s="3" t="str">
        <f t="shared" si="276"/>
        <v/>
      </c>
      <c r="CW1125" s="3" t="str">
        <f t="shared" si="276"/>
        <v/>
      </c>
      <c r="CX1125" s="3" t="str">
        <f t="shared" si="270"/>
        <v/>
      </c>
      <c r="CY1125" s="3" t="str">
        <f t="shared" si="270"/>
        <v/>
      </c>
      <c r="CZ1125" s="3" t="str">
        <f t="shared" si="270"/>
        <v/>
      </c>
      <c r="DA1125" s="3" t="str">
        <f t="shared" si="270"/>
        <v/>
      </c>
      <c r="DB1125" s="3" t="str">
        <f t="shared" si="270"/>
        <v/>
      </c>
      <c r="DC1125" s="3" t="str">
        <f t="shared" si="270"/>
        <v/>
      </c>
      <c r="DD1125" s="3" t="str">
        <f t="shared" si="269"/>
        <v/>
      </c>
      <c r="DE1125" s="3" t="str">
        <f t="shared" si="269"/>
        <v/>
      </c>
      <c r="DF1125" s="3" t="str">
        <f t="shared" si="269"/>
        <v/>
      </c>
      <c r="DG1125" s="3" t="str">
        <f t="shared" si="268"/>
        <v/>
      </c>
      <c r="DH1125" s="3" t="str">
        <f t="shared" si="268"/>
        <v/>
      </c>
      <c r="DI1125" s="3" t="str">
        <f t="shared" si="268"/>
        <v/>
      </c>
      <c r="DJ1125" s="3" t="str">
        <f t="shared" si="268"/>
        <v/>
      </c>
      <c r="DK1125" s="3" t="str">
        <f t="shared" si="268"/>
        <v/>
      </c>
      <c r="DL1125" s="3" t="str">
        <f t="shared" si="279"/>
        <v/>
      </c>
      <c r="DM1125" s="3" t="str">
        <f t="shared" si="279"/>
        <v>133. ANCILLARY OR OTHER USE</v>
      </c>
      <c r="DN1125" s="3" t="str">
        <f t="shared" si="279"/>
        <v/>
      </c>
      <c r="DO1125" s="3" t="str">
        <f t="shared" si="277"/>
        <v/>
      </c>
      <c r="DP1125" s="3" t="str">
        <f t="shared" si="277"/>
        <v/>
      </c>
      <c r="DQ1125" s="3" t="str">
        <f t="shared" si="277"/>
        <v>137. Z304  FUEL</v>
      </c>
      <c r="DR1125" s="3" t="str">
        <f t="shared" si="277"/>
        <v/>
      </c>
      <c r="DS1125" s="3" t="str">
        <f t="shared" si="277"/>
        <v/>
      </c>
      <c r="DT1125" s="3" t="str">
        <f t="shared" si="277"/>
        <v/>
      </c>
      <c r="DU1125" s="3" t="str">
        <f t="shared" si="277"/>
        <v/>
      </c>
      <c r="DV1125" s="3" t="str">
        <f t="shared" si="277"/>
        <v/>
      </c>
    </row>
    <row r="1126" spans="1:126" ht="105">
      <c r="A1126" t="s">
        <v>115</v>
      </c>
      <c r="B1126">
        <v>2019</v>
      </c>
      <c r="C1126" t="s">
        <v>114</v>
      </c>
      <c r="D1126">
        <v>106990</v>
      </c>
      <c r="E1126" s="31">
        <v>1319218151862</v>
      </c>
      <c r="F1126" t="s">
        <v>371</v>
      </c>
      <c r="G1126">
        <v>324110</v>
      </c>
      <c r="H1126" t="s">
        <v>373</v>
      </c>
      <c r="I1126" t="s">
        <v>374</v>
      </c>
      <c r="J1126" t="s">
        <v>375</v>
      </c>
      <c r="K1126" t="s">
        <v>377</v>
      </c>
      <c r="L1126">
        <v>87301</v>
      </c>
      <c r="M1126" s="3" t="str">
        <f t="shared" si="271"/>
        <v>89. PRODUCE THE CHEMICAL, 91. ON-SITE USE OF THE CHEMICAL, 92. SALE OR DISTRIBUTION OF THE CHEMICAL, 101. ADDED AS A FORMULATION COMPONENT, 113. P299  OTHER, 115. REPACKAGING, 133. ANCILLARY OR OTHER USE, 137. Z304  FUEL</v>
      </c>
      <c r="N1126" s="3" t="s">
        <v>53</v>
      </c>
      <c r="O1126" s="84" t="s">
        <v>1426</v>
      </c>
      <c r="P1126">
        <v>0</v>
      </c>
      <c r="Q1126">
        <v>324</v>
      </c>
      <c r="R1126">
        <v>324</v>
      </c>
      <c r="S1126" s="3" t="s">
        <v>1407</v>
      </c>
      <c r="T1126" s="3" t="s">
        <v>1405</v>
      </c>
      <c r="U1126" s="3" t="s">
        <v>1407</v>
      </c>
      <c r="V1126" s="3" t="s">
        <v>1407</v>
      </c>
      <c r="W1126" s="3" t="s">
        <v>1405</v>
      </c>
      <c r="X1126" s="3" t="s">
        <v>1405</v>
      </c>
      <c r="Y1126" s="3" t="s">
        <v>1405</v>
      </c>
      <c r="Z1126" s="3" t="s">
        <v>1405</v>
      </c>
      <c r="AA1126" s="3" t="s">
        <v>1405</v>
      </c>
      <c r="AB1126" s="3" t="s">
        <v>1405</v>
      </c>
      <c r="AC1126" s="3" t="s">
        <v>1405</v>
      </c>
      <c r="AD1126" s="3" t="s">
        <v>1405</v>
      </c>
      <c r="AE1126" s="3" t="s">
        <v>1407</v>
      </c>
      <c r="AF1126" s="3" t="s">
        <v>1405</v>
      </c>
      <c r="AG1126" s="3" t="s">
        <v>1405</v>
      </c>
      <c r="AH1126" s="3" t="s">
        <v>1405</v>
      </c>
      <c r="AI1126" s="3" t="s">
        <v>1405</v>
      </c>
      <c r="AJ1126" s="3" t="s">
        <v>1405</v>
      </c>
      <c r="AK1126" s="3" t="s">
        <v>1405</v>
      </c>
      <c r="AL1126" s="3" t="s">
        <v>1405</v>
      </c>
      <c r="AM1126" s="3" t="s">
        <v>1405</v>
      </c>
      <c r="AN1126" s="3" t="s">
        <v>1405</v>
      </c>
      <c r="AO1126" s="3" t="s">
        <v>1405</v>
      </c>
      <c r="AP1126" s="3" t="s">
        <v>1405</v>
      </c>
      <c r="AQ1126" s="3" t="s">
        <v>1407</v>
      </c>
      <c r="AR1126" s="3" t="s">
        <v>1405</v>
      </c>
      <c r="AS1126" s="3" t="s">
        <v>1407</v>
      </c>
      <c r="AT1126" s="3" t="s">
        <v>1405</v>
      </c>
      <c r="AU1126" s="3" t="s">
        <v>1405</v>
      </c>
      <c r="AV1126" s="3" t="s">
        <v>1405</v>
      </c>
      <c r="AW1126" s="3" t="s">
        <v>1405</v>
      </c>
      <c r="AX1126" s="3" t="s">
        <v>1405</v>
      </c>
      <c r="AY1126" s="3" t="s">
        <v>1405</v>
      </c>
      <c r="AZ1126" s="3" t="s">
        <v>1405</v>
      </c>
      <c r="BA1126" s="3" t="s">
        <v>1405</v>
      </c>
      <c r="BB1126" s="3" t="s">
        <v>1405</v>
      </c>
      <c r="BC1126" s="3" t="s">
        <v>1405</v>
      </c>
      <c r="BD1126" s="3" t="s">
        <v>1405</v>
      </c>
      <c r="BE1126" s="3" t="s">
        <v>1405</v>
      </c>
      <c r="BF1126" s="3" t="s">
        <v>1405</v>
      </c>
      <c r="BG1126" s="3" t="s">
        <v>1405</v>
      </c>
      <c r="BH1126" s="3" t="s">
        <v>1405</v>
      </c>
      <c r="BI1126" s="3" t="s">
        <v>1405</v>
      </c>
      <c r="BJ1126" s="3" t="s">
        <v>1405</v>
      </c>
      <c r="BK1126" s="3" t="s">
        <v>1407</v>
      </c>
      <c r="BL1126" s="3" t="s">
        <v>1405</v>
      </c>
      <c r="BM1126" s="3" t="s">
        <v>1405</v>
      </c>
      <c r="BN1126" s="3" t="s">
        <v>1405</v>
      </c>
      <c r="BO1126" s="3" t="s">
        <v>1407</v>
      </c>
      <c r="BP1126" s="3" t="s">
        <v>1405</v>
      </c>
      <c r="BQ1126" s="3" t="s">
        <v>1405</v>
      </c>
      <c r="BR1126" s="3" t="s">
        <v>1405</v>
      </c>
      <c r="BS1126" s="3" t="s">
        <v>1405</v>
      </c>
      <c r="BT1126" s="3" t="s">
        <v>1405</v>
      </c>
      <c r="BU1126" s="3" t="str">
        <f t="shared" si="275"/>
        <v>89. PRODUCE THE CHEMICAL</v>
      </c>
      <c r="BV1126" s="3" t="str">
        <f t="shared" si="275"/>
        <v/>
      </c>
      <c r="BW1126" s="3" t="str">
        <f t="shared" si="275"/>
        <v>91. ON-SITE USE OF THE CHEMICAL</v>
      </c>
      <c r="BX1126" s="3" t="str">
        <f t="shared" si="275"/>
        <v>92. SALE OR DISTRIBUTION OF THE CHEMICAL</v>
      </c>
      <c r="BY1126" s="3" t="str">
        <f t="shared" si="275"/>
        <v/>
      </c>
      <c r="BZ1126" s="3" t="str">
        <f t="shared" si="275"/>
        <v/>
      </c>
      <c r="CA1126" s="3" t="str">
        <f t="shared" si="274"/>
        <v/>
      </c>
      <c r="CB1126" s="3" t="str">
        <f t="shared" si="274"/>
        <v/>
      </c>
      <c r="CC1126" s="3" t="str">
        <f t="shared" si="274"/>
        <v/>
      </c>
      <c r="CD1126" s="3" t="str">
        <f t="shared" si="274"/>
        <v/>
      </c>
      <c r="CE1126" s="3" t="str">
        <f t="shared" si="274"/>
        <v/>
      </c>
      <c r="CF1126" s="3" t="str">
        <f t="shared" si="274"/>
        <v/>
      </c>
      <c r="CG1126" s="3" t="str">
        <f t="shared" si="274"/>
        <v>101. ADDED AS A FORMULATION COMPONENT</v>
      </c>
      <c r="CH1126" s="3" t="str">
        <f t="shared" si="274"/>
        <v/>
      </c>
      <c r="CI1126" s="3" t="str">
        <f t="shared" si="274"/>
        <v/>
      </c>
      <c r="CJ1126" s="3" t="str">
        <f t="shared" si="274"/>
        <v/>
      </c>
      <c r="CK1126" s="3" t="str">
        <f t="shared" si="274"/>
        <v/>
      </c>
      <c r="CL1126" s="3" t="str">
        <f t="shared" si="274"/>
        <v/>
      </c>
      <c r="CM1126" s="3" t="str">
        <f t="shared" si="274"/>
        <v/>
      </c>
      <c r="CN1126" s="3" t="str">
        <f t="shared" si="274"/>
        <v/>
      </c>
      <c r="CO1126" s="3" t="str">
        <f t="shared" si="274"/>
        <v/>
      </c>
      <c r="CP1126" s="3" t="str">
        <f t="shared" si="280"/>
        <v/>
      </c>
      <c r="CQ1126" s="3" t="str">
        <f t="shared" si="280"/>
        <v/>
      </c>
      <c r="CR1126" s="3" t="str">
        <f t="shared" si="278"/>
        <v/>
      </c>
      <c r="CS1126" s="3" t="str">
        <f t="shared" si="276"/>
        <v>113. P299  OTHER</v>
      </c>
      <c r="CT1126" s="3" t="str">
        <f t="shared" si="276"/>
        <v/>
      </c>
      <c r="CU1126" s="3" t="str">
        <f t="shared" si="276"/>
        <v>115. REPACKAGING</v>
      </c>
      <c r="CV1126" s="3" t="str">
        <f t="shared" si="276"/>
        <v/>
      </c>
      <c r="CW1126" s="3" t="str">
        <f t="shared" si="276"/>
        <v/>
      </c>
      <c r="CX1126" s="3" t="str">
        <f t="shared" si="270"/>
        <v/>
      </c>
      <c r="CY1126" s="3" t="str">
        <f t="shared" si="270"/>
        <v/>
      </c>
      <c r="CZ1126" s="3" t="str">
        <f t="shared" si="270"/>
        <v/>
      </c>
      <c r="DA1126" s="3" t="str">
        <f t="shared" si="270"/>
        <v/>
      </c>
      <c r="DB1126" s="3" t="str">
        <f t="shared" si="270"/>
        <v/>
      </c>
      <c r="DC1126" s="3" t="str">
        <f t="shared" si="270"/>
        <v/>
      </c>
      <c r="DD1126" s="3" t="str">
        <f t="shared" si="269"/>
        <v/>
      </c>
      <c r="DE1126" s="3" t="str">
        <f t="shared" si="269"/>
        <v/>
      </c>
      <c r="DF1126" s="3" t="str">
        <f t="shared" si="269"/>
        <v/>
      </c>
      <c r="DG1126" s="3" t="str">
        <f t="shared" si="268"/>
        <v/>
      </c>
      <c r="DH1126" s="3" t="str">
        <f t="shared" si="268"/>
        <v/>
      </c>
      <c r="DI1126" s="3" t="str">
        <f t="shared" si="268"/>
        <v/>
      </c>
      <c r="DJ1126" s="3" t="str">
        <f t="shared" si="268"/>
        <v/>
      </c>
      <c r="DK1126" s="3" t="str">
        <f t="shared" si="268"/>
        <v/>
      </c>
      <c r="DL1126" s="3" t="str">
        <f t="shared" si="279"/>
        <v/>
      </c>
      <c r="DM1126" s="3" t="str">
        <f t="shared" si="279"/>
        <v>133. ANCILLARY OR OTHER USE</v>
      </c>
      <c r="DN1126" s="3" t="str">
        <f t="shared" si="279"/>
        <v/>
      </c>
      <c r="DO1126" s="3" t="str">
        <f t="shared" si="277"/>
        <v/>
      </c>
      <c r="DP1126" s="3" t="str">
        <f t="shared" si="277"/>
        <v/>
      </c>
      <c r="DQ1126" s="3" t="str">
        <f t="shared" si="277"/>
        <v>137. Z304  FUEL</v>
      </c>
      <c r="DR1126" s="3" t="str">
        <f t="shared" si="277"/>
        <v/>
      </c>
      <c r="DS1126" s="3" t="str">
        <f t="shared" si="277"/>
        <v/>
      </c>
      <c r="DT1126" s="3" t="str">
        <f t="shared" si="277"/>
        <v/>
      </c>
      <c r="DU1126" s="3" t="str">
        <f t="shared" si="277"/>
        <v/>
      </c>
      <c r="DV1126" s="3" t="str">
        <f t="shared" si="277"/>
        <v/>
      </c>
    </row>
    <row r="1127" spans="1:126" ht="90">
      <c r="A1127" t="s">
        <v>115</v>
      </c>
      <c r="B1127">
        <v>2020</v>
      </c>
      <c r="C1127" t="s">
        <v>114</v>
      </c>
      <c r="D1127">
        <v>106990</v>
      </c>
      <c r="E1127" s="31">
        <v>1320218736700</v>
      </c>
      <c r="F1127" t="s">
        <v>371</v>
      </c>
      <c r="G1127">
        <v>324110</v>
      </c>
      <c r="H1127" t="s">
        <v>373</v>
      </c>
      <c r="I1127" t="s">
        <v>374</v>
      </c>
      <c r="J1127" t="s">
        <v>375</v>
      </c>
      <c r="K1127" t="s">
        <v>377</v>
      </c>
      <c r="L1127">
        <v>87301</v>
      </c>
      <c r="M1127" s="3" t="str">
        <f t="shared" si="271"/>
        <v>89. PRODUCE THE CHEMICAL, 94. AS A MANUFACTURED IMPURITY, 95. USED AS A REACTANT, 97. P102  RAW MATERIALS, 98. P103  INTERMEDIATES, 114. USED AS AN ARTICLE COMPONENT, 116. AS A PROCESS IMPURITY</v>
      </c>
      <c r="N1127" s="3" t="s">
        <v>53</v>
      </c>
      <c r="O1127" s="84" t="s">
        <v>1426</v>
      </c>
      <c r="P1127">
        <v>0</v>
      </c>
      <c r="Q1127">
        <v>344</v>
      </c>
      <c r="R1127">
        <v>344</v>
      </c>
      <c r="S1127" s="3" t="s">
        <v>1407</v>
      </c>
      <c r="T1127" s="3" t="s">
        <v>1405</v>
      </c>
      <c r="U1127" s="3" t="s">
        <v>1405</v>
      </c>
      <c r="V1127" s="3" t="s">
        <v>1405</v>
      </c>
      <c r="W1127" s="3" t="s">
        <v>1405</v>
      </c>
      <c r="X1127" s="3" t="s">
        <v>1407</v>
      </c>
      <c r="Y1127" s="3" t="s">
        <v>1407</v>
      </c>
      <c r="Z1127" s="3" t="s">
        <v>1405</v>
      </c>
      <c r="AA1127" s="3" t="s">
        <v>1407</v>
      </c>
      <c r="AB1127" s="3" t="s">
        <v>1407</v>
      </c>
      <c r="AC1127" s="3" t="s">
        <v>1405</v>
      </c>
      <c r="AD1127" s="3" t="s">
        <v>1405</v>
      </c>
      <c r="AE1127" s="3" t="s">
        <v>1405</v>
      </c>
      <c r="AF1127" s="3" t="s">
        <v>1405</v>
      </c>
      <c r="AG1127" s="3" t="s">
        <v>1405</v>
      </c>
      <c r="AH1127" s="3" t="s">
        <v>1405</v>
      </c>
      <c r="AI1127" s="3" t="s">
        <v>1405</v>
      </c>
      <c r="AJ1127" s="3" t="s">
        <v>1405</v>
      </c>
      <c r="AK1127" s="3" t="s">
        <v>1405</v>
      </c>
      <c r="AL1127" s="3" t="s">
        <v>1405</v>
      </c>
      <c r="AM1127" s="3" t="s">
        <v>1405</v>
      </c>
      <c r="AN1127" s="3" t="s">
        <v>1405</v>
      </c>
      <c r="AO1127" s="3" t="s">
        <v>1405</v>
      </c>
      <c r="AP1127" s="3" t="s">
        <v>1405</v>
      </c>
      <c r="AQ1127" s="3" t="s">
        <v>1405</v>
      </c>
      <c r="AR1127" s="3" t="s">
        <v>1407</v>
      </c>
      <c r="AS1127" s="3" t="s">
        <v>1405</v>
      </c>
      <c r="AT1127" s="3" t="s">
        <v>1407</v>
      </c>
      <c r="AU1127" s="3" t="s">
        <v>1405</v>
      </c>
      <c r="AV1127" s="3" t="s">
        <v>1405</v>
      </c>
      <c r="AW1127" s="3" t="s">
        <v>1405</v>
      </c>
      <c r="AX1127" s="3" t="s">
        <v>1405</v>
      </c>
      <c r="AY1127" s="3" t="s">
        <v>1405</v>
      </c>
      <c r="AZ1127" s="3" t="s">
        <v>1405</v>
      </c>
      <c r="BA1127" s="3" t="s">
        <v>1405</v>
      </c>
      <c r="BB1127" s="3" t="s">
        <v>1405</v>
      </c>
      <c r="BC1127" s="3" t="s">
        <v>1405</v>
      </c>
      <c r="BD1127" s="3" t="s">
        <v>1405</v>
      </c>
      <c r="BE1127" s="3" t="s">
        <v>1405</v>
      </c>
      <c r="BF1127" s="3" t="s">
        <v>1405</v>
      </c>
      <c r="BG1127" s="3" t="s">
        <v>1405</v>
      </c>
      <c r="BH1127" s="3" t="s">
        <v>1405</v>
      </c>
      <c r="BI1127" s="3" t="s">
        <v>1405</v>
      </c>
      <c r="BJ1127" s="3" t="s">
        <v>1405</v>
      </c>
      <c r="BK1127" s="3" t="s">
        <v>1405</v>
      </c>
      <c r="BL1127" s="3" t="s">
        <v>1405</v>
      </c>
      <c r="BM1127" s="3" t="s">
        <v>1405</v>
      </c>
      <c r="BN1127" s="3" t="s">
        <v>1405</v>
      </c>
      <c r="BO1127" s="3" t="s">
        <v>1405</v>
      </c>
      <c r="BP1127" s="3" t="s">
        <v>1405</v>
      </c>
      <c r="BQ1127" s="3" t="s">
        <v>1405</v>
      </c>
      <c r="BR1127" s="3" t="s">
        <v>1405</v>
      </c>
      <c r="BS1127" s="3" t="s">
        <v>1405</v>
      </c>
      <c r="BT1127" s="3" t="s">
        <v>1405</v>
      </c>
      <c r="BU1127" s="3" t="str">
        <f t="shared" si="275"/>
        <v>89. PRODUCE THE CHEMICAL</v>
      </c>
      <c r="BV1127" s="3" t="str">
        <f t="shared" si="275"/>
        <v/>
      </c>
      <c r="BW1127" s="3" t="str">
        <f t="shared" si="275"/>
        <v/>
      </c>
      <c r="BX1127" s="3" t="str">
        <f t="shared" si="275"/>
        <v/>
      </c>
      <c r="BY1127" s="3" t="str">
        <f t="shared" si="275"/>
        <v/>
      </c>
      <c r="BZ1127" s="3" t="str">
        <f t="shared" si="275"/>
        <v>94. AS A MANUFACTURED IMPURITY</v>
      </c>
      <c r="CA1127" s="3" t="str">
        <f t="shared" si="274"/>
        <v>95. USED AS A REACTANT</v>
      </c>
      <c r="CB1127" s="3" t="str">
        <f t="shared" si="274"/>
        <v/>
      </c>
      <c r="CC1127" s="3" t="str">
        <f t="shared" si="274"/>
        <v>97. P102  RAW MATERIALS</v>
      </c>
      <c r="CD1127" s="3" t="str">
        <f t="shared" si="274"/>
        <v>98. P103  INTERMEDIATES</v>
      </c>
      <c r="CE1127" s="3" t="str">
        <f t="shared" si="274"/>
        <v/>
      </c>
      <c r="CF1127" s="3" t="str">
        <f t="shared" si="274"/>
        <v/>
      </c>
      <c r="CG1127" s="3" t="str">
        <f t="shared" si="274"/>
        <v/>
      </c>
      <c r="CH1127" s="3" t="str">
        <f t="shared" si="274"/>
        <v/>
      </c>
      <c r="CI1127" s="3" t="str">
        <f t="shared" si="274"/>
        <v/>
      </c>
      <c r="CJ1127" s="3" t="str">
        <f t="shared" si="274"/>
        <v/>
      </c>
      <c r="CK1127" s="3" t="str">
        <f t="shared" si="274"/>
        <v/>
      </c>
      <c r="CL1127" s="3" t="str">
        <f t="shared" si="274"/>
        <v/>
      </c>
      <c r="CM1127" s="3" t="str">
        <f t="shared" si="274"/>
        <v/>
      </c>
      <c r="CN1127" s="3" t="str">
        <f t="shared" si="274"/>
        <v/>
      </c>
      <c r="CO1127" s="3" t="str">
        <f t="shared" si="274"/>
        <v/>
      </c>
      <c r="CP1127" s="3" t="str">
        <f t="shared" si="280"/>
        <v/>
      </c>
      <c r="CQ1127" s="3" t="str">
        <f t="shared" si="280"/>
        <v/>
      </c>
      <c r="CR1127" s="3" t="str">
        <f t="shared" si="278"/>
        <v/>
      </c>
      <c r="CS1127" s="3" t="str">
        <f t="shared" si="276"/>
        <v/>
      </c>
      <c r="CT1127" s="3" t="str">
        <f t="shared" si="276"/>
        <v>114. USED AS AN ARTICLE COMPONENT</v>
      </c>
      <c r="CU1127" s="3" t="str">
        <f t="shared" si="276"/>
        <v/>
      </c>
      <c r="CV1127" s="3" t="str">
        <f t="shared" si="276"/>
        <v>116. AS A PROCESS IMPURITY</v>
      </c>
      <c r="CW1127" s="3" t="str">
        <f t="shared" si="276"/>
        <v/>
      </c>
      <c r="CX1127" s="3" t="str">
        <f t="shared" si="270"/>
        <v/>
      </c>
      <c r="CY1127" s="3" t="str">
        <f t="shared" si="270"/>
        <v/>
      </c>
      <c r="CZ1127" s="3" t="str">
        <f t="shared" si="270"/>
        <v/>
      </c>
      <c r="DA1127" s="3" t="str">
        <f t="shared" ref="DA1127:DP1164" si="281">IF(AY1127="Yes", DA$1,"")</f>
        <v/>
      </c>
      <c r="DB1127" s="3" t="str">
        <f t="shared" si="281"/>
        <v/>
      </c>
      <c r="DC1127" s="3" t="str">
        <f t="shared" si="281"/>
        <v/>
      </c>
      <c r="DD1127" s="3" t="str">
        <f t="shared" si="269"/>
        <v/>
      </c>
      <c r="DE1127" s="3" t="str">
        <f t="shared" si="269"/>
        <v/>
      </c>
      <c r="DF1127" s="3" t="str">
        <f t="shared" si="269"/>
        <v/>
      </c>
      <c r="DG1127" s="3" t="str">
        <f t="shared" si="268"/>
        <v/>
      </c>
      <c r="DH1127" s="3" t="str">
        <f t="shared" si="268"/>
        <v/>
      </c>
      <c r="DI1127" s="3" t="str">
        <f t="shared" si="268"/>
        <v/>
      </c>
      <c r="DJ1127" s="3" t="str">
        <f t="shared" si="268"/>
        <v/>
      </c>
      <c r="DK1127" s="3" t="str">
        <f t="shared" si="268"/>
        <v/>
      </c>
      <c r="DL1127" s="3" t="str">
        <f t="shared" si="279"/>
        <v/>
      </c>
      <c r="DM1127" s="3" t="str">
        <f t="shared" si="279"/>
        <v/>
      </c>
      <c r="DN1127" s="3" t="str">
        <f t="shared" si="279"/>
        <v/>
      </c>
      <c r="DO1127" s="3" t="str">
        <f t="shared" si="277"/>
        <v/>
      </c>
      <c r="DP1127" s="3" t="str">
        <f t="shared" si="277"/>
        <v/>
      </c>
      <c r="DQ1127" s="3" t="str">
        <f t="shared" si="277"/>
        <v/>
      </c>
      <c r="DR1127" s="3" t="str">
        <f t="shared" si="277"/>
        <v/>
      </c>
      <c r="DS1127" s="3" t="str">
        <f t="shared" si="277"/>
        <v/>
      </c>
      <c r="DT1127" s="3" t="str">
        <f t="shared" si="277"/>
        <v/>
      </c>
      <c r="DU1127" s="3" t="str">
        <f t="shared" si="277"/>
        <v/>
      </c>
      <c r="DV1127" s="3" t="str">
        <f t="shared" si="277"/>
        <v/>
      </c>
    </row>
    <row r="1128" spans="1:126" ht="30">
      <c r="A1128" t="s">
        <v>115</v>
      </c>
      <c r="B1128">
        <v>2016</v>
      </c>
      <c r="C1128" t="s">
        <v>114</v>
      </c>
      <c r="D1128">
        <v>106990</v>
      </c>
      <c r="E1128" s="31">
        <v>1316215075122</v>
      </c>
      <c r="F1128" t="s">
        <v>1303</v>
      </c>
      <c r="G1128">
        <v>424710</v>
      </c>
      <c r="H1128" t="s">
        <v>1304</v>
      </c>
      <c r="I1128" t="s">
        <v>1305</v>
      </c>
      <c r="J1128" t="s">
        <v>1306</v>
      </c>
      <c r="K1128" t="s">
        <v>1307</v>
      </c>
      <c r="L1128">
        <v>85007</v>
      </c>
      <c r="M1128" s="3" t="str">
        <f t="shared" si="271"/>
        <v>115. REPACKAGING</v>
      </c>
      <c r="N1128" s="3" t="s">
        <v>58</v>
      </c>
      <c r="O1128" s="3" t="s">
        <v>1417</v>
      </c>
      <c r="P1128">
        <v>78.34</v>
      </c>
      <c r="Q1128">
        <v>1045.4000000000001</v>
      </c>
      <c r="R1128">
        <v>1123.74</v>
      </c>
      <c r="S1128" s="3" t="s">
        <v>1405</v>
      </c>
      <c r="T1128" s="3" t="s">
        <v>1405</v>
      </c>
      <c r="U1128" s="3" t="s">
        <v>1405</v>
      </c>
      <c r="V1128" s="3" t="s">
        <v>1405</v>
      </c>
      <c r="W1128" s="3" t="s">
        <v>1405</v>
      </c>
      <c r="X1128" s="3" t="s">
        <v>1405</v>
      </c>
      <c r="Y1128" s="3" t="s">
        <v>1405</v>
      </c>
      <c r="AE1128" s="3" t="s">
        <v>1405</v>
      </c>
      <c r="AR1128" s="3" t="s">
        <v>1405</v>
      </c>
      <c r="AS1128" s="3" t="s">
        <v>1407</v>
      </c>
      <c r="AT1128" s="3" t="s">
        <v>1405</v>
      </c>
      <c r="AV1128" s="3" t="s">
        <v>1405</v>
      </c>
      <c r="BD1128" s="3" t="s">
        <v>1405</v>
      </c>
      <c r="BK1128" s="3" t="s">
        <v>1405</v>
      </c>
      <c r="BU1128" s="3" t="str">
        <f t="shared" si="275"/>
        <v/>
      </c>
      <c r="BV1128" s="3" t="str">
        <f t="shared" si="275"/>
        <v/>
      </c>
      <c r="BW1128" s="3" t="str">
        <f t="shared" si="275"/>
        <v/>
      </c>
      <c r="BX1128" s="3" t="str">
        <f t="shared" si="275"/>
        <v/>
      </c>
      <c r="BY1128" s="3" t="str">
        <f t="shared" si="275"/>
        <v/>
      </c>
      <c r="BZ1128" s="3" t="str">
        <f t="shared" si="275"/>
        <v/>
      </c>
      <c r="CA1128" s="3" t="str">
        <f t="shared" si="274"/>
        <v/>
      </c>
      <c r="CB1128" s="3" t="str">
        <f t="shared" si="274"/>
        <v/>
      </c>
      <c r="CC1128" s="3" t="str">
        <f t="shared" si="274"/>
        <v/>
      </c>
      <c r="CD1128" s="3" t="str">
        <f t="shared" si="274"/>
        <v/>
      </c>
      <c r="CE1128" s="3" t="str">
        <f t="shared" si="274"/>
        <v/>
      </c>
      <c r="CF1128" s="3" t="str">
        <f t="shared" si="274"/>
        <v/>
      </c>
      <c r="CG1128" s="3" t="str">
        <f t="shared" si="274"/>
        <v/>
      </c>
      <c r="CH1128" s="3" t="str">
        <f t="shared" si="274"/>
        <v/>
      </c>
      <c r="CI1128" s="3" t="str">
        <f t="shared" si="274"/>
        <v/>
      </c>
      <c r="CJ1128" s="3" t="str">
        <f t="shared" si="274"/>
        <v/>
      </c>
      <c r="CK1128" s="3" t="str">
        <f t="shared" si="274"/>
        <v/>
      </c>
      <c r="CL1128" s="3" t="str">
        <f t="shared" si="274"/>
        <v/>
      </c>
      <c r="CM1128" s="3" t="str">
        <f t="shared" si="274"/>
        <v/>
      </c>
      <c r="CN1128" s="3" t="str">
        <f t="shared" si="274"/>
        <v/>
      </c>
      <c r="CO1128" s="3" t="str">
        <f t="shared" si="274"/>
        <v/>
      </c>
      <c r="CP1128" s="3" t="str">
        <f t="shared" si="280"/>
        <v/>
      </c>
      <c r="CQ1128" s="3" t="str">
        <f t="shared" si="280"/>
        <v/>
      </c>
      <c r="CR1128" s="3" t="str">
        <f t="shared" si="278"/>
        <v/>
      </c>
      <c r="CS1128" s="3" t="str">
        <f t="shared" si="276"/>
        <v/>
      </c>
      <c r="CT1128" s="3" t="str">
        <f t="shared" si="276"/>
        <v/>
      </c>
      <c r="CU1128" s="3" t="str">
        <f t="shared" si="276"/>
        <v>115. REPACKAGING</v>
      </c>
      <c r="CV1128" s="3" t="str">
        <f t="shared" si="276"/>
        <v/>
      </c>
      <c r="CW1128" s="3" t="str">
        <f t="shared" si="276"/>
        <v/>
      </c>
      <c r="CX1128" s="3" t="str">
        <f t="shared" si="276"/>
        <v/>
      </c>
      <c r="CY1128" s="3" t="str">
        <f t="shared" si="276"/>
        <v/>
      </c>
      <c r="CZ1128" s="3" t="str">
        <f t="shared" si="276"/>
        <v/>
      </c>
      <c r="DA1128" s="3" t="str">
        <f t="shared" si="281"/>
        <v/>
      </c>
      <c r="DB1128" s="3" t="str">
        <f t="shared" si="281"/>
        <v/>
      </c>
      <c r="DC1128" s="3" t="str">
        <f t="shared" si="281"/>
        <v/>
      </c>
      <c r="DD1128" s="3" t="str">
        <f t="shared" si="269"/>
        <v/>
      </c>
      <c r="DE1128" s="3" t="str">
        <f t="shared" si="269"/>
        <v/>
      </c>
      <c r="DF1128" s="3" t="str">
        <f t="shared" si="269"/>
        <v/>
      </c>
      <c r="DG1128" s="3" t="str">
        <f t="shared" si="268"/>
        <v/>
      </c>
      <c r="DH1128" s="3" t="str">
        <f t="shared" si="268"/>
        <v/>
      </c>
      <c r="DI1128" s="3" t="str">
        <f t="shared" si="268"/>
        <v/>
      </c>
      <c r="DJ1128" s="3" t="str">
        <f t="shared" si="268"/>
        <v/>
      </c>
      <c r="DK1128" s="3" t="str">
        <f t="shared" si="268"/>
        <v/>
      </c>
      <c r="DL1128" s="3" t="str">
        <f t="shared" si="279"/>
        <v/>
      </c>
      <c r="DM1128" s="3" t="str">
        <f t="shared" si="279"/>
        <v/>
      </c>
      <c r="DN1128" s="3" t="str">
        <f t="shared" si="279"/>
        <v/>
      </c>
      <c r="DO1128" s="3" t="str">
        <f t="shared" si="277"/>
        <v/>
      </c>
      <c r="DP1128" s="3" t="str">
        <f t="shared" si="277"/>
        <v/>
      </c>
      <c r="DQ1128" s="3" t="str">
        <f t="shared" si="277"/>
        <v/>
      </c>
      <c r="DR1128" s="3" t="str">
        <f t="shared" si="277"/>
        <v/>
      </c>
      <c r="DS1128" s="3" t="str">
        <f t="shared" si="277"/>
        <v/>
      </c>
      <c r="DT1128" s="3" t="str">
        <f t="shared" si="277"/>
        <v/>
      </c>
      <c r="DU1128" s="3" t="str">
        <f t="shared" si="277"/>
        <v/>
      </c>
      <c r="DV1128" s="3" t="str">
        <f t="shared" si="277"/>
        <v/>
      </c>
    </row>
    <row r="1129" spans="1:126" ht="45">
      <c r="A1129" t="s">
        <v>115</v>
      </c>
      <c r="B1129">
        <v>2016</v>
      </c>
      <c r="C1129" t="s">
        <v>114</v>
      </c>
      <c r="D1129">
        <v>106990</v>
      </c>
      <c r="E1129" s="31">
        <v>1316215362738</v>
      </c>
      <c r="F1129" t="s">
        <v>1308</v>
      </c>
      <c r="G1129">
        <v>325110</v>
      </c>
      <c r="H1129" t="s">
        <v>1309</v>
      </c>
      <c r="I1129" t="s">
        <v>1310</v>
      </c>
      <c r="J1129" t="s">
        <v>229</v>
      </c>
      <c r="K1129" t="s">
        <v>216</v>
      </c>
      <c r="L1129">
        <v>70665</v>
      </c>
      <c r="M1129" s="3" t="str">
        <f t="shared" si="271"/>
        <v>89. PRODUCE THE CHEMICAL, 92. SALE OR DISTRIBUTION OF THE CHEMICAL, 93. AS A BYPRODUCT</v>
      </c>
      <c r="N1129" s="3" t="s">
        <v>53</v>
      </c>
      <c r="O1129" s="3" t="s">
        <v>1487</v>
      </c>
      <c r="P1129">
        <v>1292</v>
      </c>
      <c r="Q1129">
        <v>3754</v>
      </c>
      <c r="R1129">
        <v>5046</v>
      </c>
      <c r="S1129" s="3" t="s">
        <v>1407</v>
      </c>
      <c r="T1129" s="3" t="s">
        <v>1405</v>
      </c>
      <c r="U1129" s="3" t="s">
        <v>1405</v>
      </c>
      <c r="V1129" s="3" t="s">
        <v>1407</v>
      </c>
      <c r="W1129" s="3" t="s">
        <v>1407</v>
      </c>
      <c r="X1129" s="3" t="s">
        <v>1405</v>
      </c>
      <c r="Y1129" s="3" t="s">
        <v>1405</v>
      </c>
      <c r="AE1129" s="3" t="s">
        <v>1405</v>
      </c>
      <c r="AR1129" s="3" t="s">
        <v>1405</v>
      </c>
      <c r="AS1129" s="3" t="s">
        <v>1405</v>
      </c>
      <c r="AT1129" s="3" t="s">
        <v>1405</v>
      </c>
      <c r="AV1129" s="3" t="s">
        <v>1405</v>
      </c>
      <c r="BD1129" s="3" t="s">
        <v>1405</v>
      </c>
      <c r="BK1129" s="3" t="s">
        <v>1405</v>
      </c>
      <c r="BU1129" s="3" t="str">
        <f t="shared" si="275"/>
        <v>89. PRODUCE THE CHEMICAL</v>
      </c>
      <c r="BV1129" s="3" t="str">
        <f t="shared" si="275"/>
        <v/>
      </c>
      <c r="BW1129" s="3" t="str">
        <f t="shared" si="275"/>
        <v/>
      </c>
      <c r="BX1129" s="3" t="str">
        <f t="shared" si="275"/>
        <v>92. SALE OR DISTRIBUTION OF THE CHEMICAL</v>
      </c>
      <c r="BY1129" s="3" t="str">
        <f t="shared" si="275"/>
        <v>93. AS A BYPRODUCT</v>
      </c>
      <c r="BZ1129" s="3" t="str">
        <f t="shared" si="275"/>
        <v/>
      </c>
      <c r="CA1129" s="3" t="str">
        <f t="shared" si="274"/>
        <v/>
      </c>
      <c r="CB1129" s="3" t="str">
        <f t="shared" si="274"/>
        <v/>
      </c>
      <c r="CC1129" s="3" t="str">
        <f t="shared" si="274"/>
        <v/>
      </c>
      <c r="CD1129" s="3" t="str">
        <f t="shared" si="274"/>
        <v/>
      </c>
      <c r="CE1129" s="3" t="str">
        <f t="shared" si="274"/>
        <v/>
      </c>
      <c r="CF1129" s="3" t="str">
        <f t="shared" si="274"/>
        <v/>
      </c>
      <c r="CG1129" s="3" t="str">
        <f t="shared" si="274"/>
        <v/>
      </c>
      <c r="CH1129" s="3" t="str">
        <f t="shared" si="274"/>
        <v/>
      </c>
      <c r="CI1129" s="3" t="str">
        <f t="shared" si="274"/>
        <v/>
      </c>
      <c r="CJ1129" s="3" t="str">
        <f t="shared" si="274"/>
        <v/>
      </c>
      <c r="CK1129" s="3" t="str">
        <f t="shared" si="274"/>
        <v/>
      </c>
      <c r="CL1129" s="3" t="str">
        <f t="shared" si="274"/>
        <v/>
      </c>
      <c r="CM1129" s="3" t="str">
        <f t="shared" si="274"/>
        <v/>
      </c>
      <c r="CN1129" s="3" t="str">
        <f t="shared" si="274"/>
        <v/>
      </c>
      <c r="CO1129" s="3" t="str">
        <f t="shared" si="274"/>
        <v/>
      </c>
      <c r="CP1129" s="3" t="str">
        <f t="shared" si="280"/>
        <v/>
      </c>
      <c r="CQ1129" s="3" t="str">
        <f t="shared" si="280"/>
        <v/>
      </c>
      <c r="CR1129" s="3" t="str">
        <f t="shared" si="278"/>
        <v/>
      </c>
      <c r="CS1129" s="3" t="str">
        <f t="shared" si="276"/>
        <v/>
      </c>
      <c r="CT1129" s="3" t="str">
        <f t="shared" si="276"/>
        <v/>
      </c>
      <c r="CU1129" s="3" t="str">
        <f t="shared" si="276"/>
        <v/>
      </c>
      <c r="CV1129" s="3" t="str">
        <f t="shared" si="276"/>
        <v/>
      </c>
      <c r="CW1129" s="3" t="str">
        <f t="shared" si="276"/>
        <v/>
      </c>
      <c r="CX1129" s="3" t="str">
        <f t="shared" si="276"/>
        <v/>
      </c>
      <c r="CY1129" s="3" t="str">
        <f t="shared" si="276"/>
        <v/>
      </c>
      <c r="CZ1129" s="3" t="str">
        <f t="shared" si="276"/>
        <v/>
      </c>
      <c r="DA1129" s="3" t="str">
        <f t="shared" si="281"/>
        <v/>
      </c>
      <c r="DB1129" s="3" t="str">
        <f t="shared" si="281"/>
        <v/>
      </c>
      <c r="DC1129" s="3" t="str">
        <f t="shared" si="281"/>
        <v/>
      </c>
      <c r="DD1129" s="3" t="str">
        <f t="shared" si="269"/>
        <v/>
      </c>
      <c r="DE1129" s="3" t="str">
        <f t="shared" si="269"/>
        <v/>
      </c>
      <c r="DF1129" s="3" t="str">
        <f t="shared" si="269"/>
        <v/>
      </c>
      <c r="DG1129" s="3" t="str">
        <f t="shared" si="268"/>
        <v/>
      </c>
      <c r="DH1129" s="3" t="str">
        <f t="shared" si="268"/>
        <v/>
      </c>
      <c r="DI1129" s="3" t="str">
        <f t="shared" si="268"/>
        <v/>
      </c>
      <c r="DJ1129" s="3" t="str">
        <f t="shared" si="268"/>
        <v/>
      </c>
      <c r="DK1129" s="3" t="str">
        <f t="shared" si="268"/>
        <v/>
      </c>
      <c r="DL1129" s="3" t="str">
        <f t="shared" si="279"/>
        <v/>
      </c>
      <c r="DM1129" s="3" t="str">
        <f t="shared" si="279"/>
        <v/>
      </c>
      <c r="DN1129" s="3" t="str">
        <f t="shared" si="279"/>
        <v/>
      </c>
      <c r="DO1129" s="3" t="str">
        <f t="shared" si="277"/>
        <v/>
      </c>
      <c r="DP1129" s="3" t="str">
        <f t="shared" si="277"/>
        <v/>
      </c>
      <c r="DQ1129" s="3" t="str">
        <f t="shared" si="277"/>
        <v/>
      </c>
      <c r="DR1129" s="3" t="str">
        <f t="shared" si="277"/>
        <v/>
      </c>
      <c r="DS1129" s="3" t="str">
        <f t="shared" si="277"/>
        <v/>
      </c>
      <c r="DT1129" s="3" t="str">
        <f t="shared" si="277"/>
        <v/>
      </c>
      <c r="DU1129" s="3" t="str">
        <f t="shared" si="277"/>
        <v/>
      </c>
      <c r="DV1129" s="3" t="str">
        <f t="shared" si="277"/>
        <v/>
      </c>
    </row>
    <row r="1130" spans="1:126" ht="45">
      <c r="A1130" t="s">
        <v>115</v>
      </c>
      <c r="B1130">
        <v>2017</v>
      </c>
      <c r="C1130" t="s">
        <v>114</v>
      </c>
      <c r="D1130">
        <v>106990</v>
      </c>
      <c r="E1130" s="31">
        <v>1317215981059</v>
      </c>
      <c r="F1130" t="s">
        <v>1308</v>
      </c>
      <c r="G1130">
        <v>325110</v>
      </c>
      <c r="H1130" t="s">
        <v>1309</v>
      </c>
      <c r="I1130" t="s">
        <v>1310</v>
      </c>
      <c r="J1130" t="s">
        <v>229</v>
      </c>
      <c r="K1130" t="s">
        <v>216</v>
      </c>
      <c r="L1130">
        <v>70665</v>
      </c>
      <c r="M1130" s="3" t="str">
        <f t="shared" si="271"/>
        <v>89. PRODUCE THE CHEMICAL, 92. SALE OR DISTRIBUTION OF THE CHEMICAL, 93. AS A BYPRODUCT</v>
      </c>
      <c r="N1130" s="3" t="s">
        <v>53</v>
      </c>
      <c r="O1130" s="3" t="s">
        <v>1487</v>
      </c>
      <c r="P1130">
        <v>1396</v>
      </c>
      <c r="Q1130">
        <v>8023</v>
      </c>
      <c r="R1130">
        <v>9419</v>
      </c>
      <c r="S1130" s="3" t="s">
        <v>1407</v>
      </c>
      <c r="T1130" s="3" t="s">
        <v>1405</v>
      </c>
      <c r="U1130" s="3" t="s">
        <v>1405</v>
      </c>
      <c r="V1130" s="3" t="s">
        <v>1407</v>
      </c>
      <c r="W1130" s="3" t="s">
        <v>1407</v>
      </c>
      <c r="X1130" s="3" t="s">
        <v>1405</v>
      </c>
      <c r="Y1130" s="3" t="s">
        <v>1405</v>
      </c>
      <c r="AE1130" s="3" t="s">
        <v>1405</v>
      </c>
      <c r="AR1130" s="3" t="s">
        <v>1405</v>
      </c>
      <c r="AS1130" s="3" t="s">
        <v>1405</v>
      </c>
      <c r="AT1130" s="3" t="s">
        <v>1405</v>
      </c>
      <c r="AV1130" s="3" t="s">
        <v>1405</v>
      </c>
      <c r="BD1130" s="3" t="s">
        <v>1405</v>
      </c>
      <c r="BK1130" s="3" t="s">
        <v>1405</v>
      </c>
      <c r="BU1130" s="3" t="str">
        <f t="shared" si="275"/>
        <v>89. PRODUCE THE CHEMICAL</v>
      </c>
      <c r="BV1130" s="3" t="str">
        <f t="shared" si="275"/>
        <v/>
      </c>
      <c r="BW1130" s="3" t="str">
        <f t="shared" si="275"/>
        <v/>
      </c>
      <c r="BX1130" s="3" t="str">
        <f t="shared" si="275"/>
        <v>92. SALE OR DISTRIBUTION OF THE CHEMICAL</v>
      </c>
      <c r="BY1130" s="3" t="str">
        <f t="shared" si="275"/>
        <v>93. AS A BYPRODUCT</v>
      </c>
      <c r="BZ1130" s="3" t="str">
        <f t="shared" si="275"/>
        <v/>
      </c>
      <c r="CA1130" s="3" t="str">
        <f t="shared" si="274"/>
        <v/>
      </c>
      <c r="CB1130" s="3" t="str">
        <f t="shared" si="274"/>
        <v/>
      </c>
      <c r="CC1130" s="3" t="str">
        <f t="shared" si="274"/>
        <v/>
      </c>
      <c r="CD1130" s="3" t="str">
        <f t="shared" si="274"/>
        <v/>
      </c>
      <c r="CE1130" s="3" t="str">
        <f t="shared" si="274"/>
        <v/>
      </c>
      <c r="CF1130" s="3" t="str">
        <f t="shared" si="274"/>
        <v/>
      </c>
      <c r="CG1130" s="3" t="str">
        <f t="shared" si="274"/>
        <v/>
      </c>
      <c r="CH1130" s="3" t="str">
        <f t="shared" si="274"/>
        <v/>
      </c>
      <c r="CI1130" s="3" t="str">
        <f t="shared" si="274"/>
        <v/>
      </c>
      <c r="CJ1130" s="3" t="str">
        <f t="shared" si="274"/>
        <v/>
      </c>
      <c r="CK1130" s="3" t="str">
        <f t="shared" si="274"/>
        <v/>
      </c>
      <c r="CL1130" s="3" t="str">
        <f t="shared" si="274"/>
        <v/>
      </c>
      <c r="CM1130" s="3" t="str">
        <f t="shared" si="274"/>
        <v/>
      </c>
      <c r="CN1130" s="3" t="str">
        <f t="shared" si="274"/>
        <v/>
      </c>
      <c r="CO1130" s="3" t="str">
        <f t="shared" si="274"/>
        <v/>
      </c>
      <c r="CP1130" s="3" t="str">
        <f t="shared" si="280"/>
        <v/>
      </c>
      <c r="CQ1130" s="3" t="str">
        <f t="shared" si="280"/>
        <v/>
      </c>
      <c r="CR1130" s="3" t="str">
        <f t="shared" si="278"/>
        <v/>
      </c>
      <c r="CS1130" s="3" t="str">
        <f t="shared" si="276"/>
        <v/>
      </c>
      <c r="CT1130" s="3" t="str">
        <f t="shared" si="276"/>
        <v/>
      </c>
      <c r="CU1130" s="3" t="str">
        <f t="shared" si="276"/>
        <v/>
      </c>
      <c r="CV1130" s="3" t="str">
        <f t="shared" si="276"/>
        <v/>
      </c>
      <c r="CW1130" s="3" t="str">
        <f t="shared" si="276"/>
        <v/>
      </c>
      <c r="CX1130" s="3" t="str">
        <f t="shared" si="276"/>
        <v/>
      </c>
      <c r="CY1130" s="3" t="str">
        <f t="shared" si="276"/>
        <v/>
      </c>
      <c r="CZ1130" s="3" t="str">
        <f t="shared" si="276"/>
        <v/>
      </c>
      <c r="DA1130" s="3" t="str">
        <f t="shared" si="281"/>
        <v/>
      </c>
      <c r="DB1130" s="3" t="str">
        <f t="shared" si="281"/>
        <v/>
      </c>
      <c r="DC1130" s="3" t="str">
        <f t="shared" si="281"/>
        <v/>
      </c>
      <c r="DD1130" s="3" t="str">
        <f t="shared" si="269"/>
        <v/>
      </c>
      <c r="DE1130" s="3" t="str">
        <f t="shared" si="269"/>
        <v/>
      </c>
      <c r="DF1130" s="3" t="str">
        <f t="shared" si="269"/>
        <v/>
      </c>
      <c r="DG1130" s="3" t="str">
        <f t="shared" si="268"/>
        <v/>
      </c>
      <c r="DH1130" s="3" t="str">
        <f t="shared" si="268"/>
        <v/>
      </c>
      <c r="DI1130" s="3" t="str">
        <f t="shared" si="268"/>
        <v/>
      </c>
      <c r="DJ1130" s="3" t="str">
        <f t="shared" si="268"/>
        <v/>
      </c>
      <c r="DK1130" s="3" t="str">
        <f t="shared" si="268"/>
        <v/>
      </c>
      <c r="DL1130" s="3" t="str">
        <f t="shared" si="279"/>
        <v/>
      </c>
      <c r="DM1130" s="3" t="str">
        <f t="shared" si="279"/>
        <v/>
      </c>
      <c r="DN1130" s="3" t="str">
        <f t="shared" si="279"/>
        <v/>
      </c>
      <c r="DO1130" s="3" t="str">
        <f t="shared" si="277"/>
        <v/>
      </c>
      <c r="DP1130" s="3" t="str">
        <f t="shared" si="277"/>
        <v/>
      </c>
      <c r="DQ1130" s="3" t="str">
        <f t="shared" si="277"/>
        <v/>
      </c>
      <c r="DR1130" s="3" t="str">
        <f t="shared" si="277"/>
        <v/>
      </c>
      <c r="DS1130" s="3" t="str">
        <f t="shared" si="277"/>
        <v/>
      </c>
      <c r="DT1130" s="3" t="str">
        <f t="shared" si="277"/>
        <v/>
      </c>
      <c r="DU1130" s="3" t="str">
        <f t="shared" si="277"/>
        <v/>
      </c>
      <c r="DV1130" s="3" t="str">
        <f t="shared" si="277"/>
        <v/>
      </c>
    </row>
    <row r="1131" spans="1:126" ht="105">
      <c r="A1131" t="s">
        <v>115</v>
      </c>
      <c r="B1131">
        <v>2018</v>
      </c>
      <c r="C1131" t="s">
        <v>114</v>
      </c>
      <c r="D1131">
        <v>106990</v>
      </c>
      <c r="E1131" s="31">
        <v>1318216785752</v>
      </c>
      <c r="F1131" t="s">
        <v>1308</v>
      </c>
      <c r="G1131">
        <v>325110</v>
      </c>
      <c r="H1131" t="s">
        <v>1309</v>
      </c>
      <c r="I1131" t="s">
        <v>1310</v>
      </c>
      <c r="J1131" t="s">
        <v>229</v>
      </c>
      <c r="K1131" t="s">
        <v>216</v>
      </c>
      <c r="L1131">
        <v>70665</v>
      </c>
      <c r="M1131" s="3" t="str">
        <f t="shared" si="271"/>
        <v>89. PRODUCE THE CHEMICAL, 92. SALE OR DISTRIBUTION OF THE CHEMICAL, 93. AS A BYPRODUCT</v>
      </c>
      <c r="N1131" s="3" t="s">
        <v>53</v>
      </c>
      <c r="O1131" s="3" t="s">
        <v>1487</v>
      </c>
      <c r="P1131">
        <v>2131</v>
      </c>
      <c r="Q1131">
        <v>9212</v>
      </c>
      <c r="R1131">
        <v>11343</v>
      </c>
      <c r="S1131" s="3" t="s">
        <v>1407</v>
      </c>
      <c r="T1131" s="3" t="s">
        <v>1405</v>
      </c>
      <c r="U1131" s="3" t="s">
        <v>1405</v>
      </c>
      <c r="V1131" s="3" t="s">
        <v>1407</v>
      </c>
      <c r="W1131" s="3" t="s">
        <v>1407</v>
      </c>
      <c r="X1131" s="3" t="s">
        <v>1405</v>
      </c>
      <c r="Y1131" s="3" t="s">
        <v>1405</v>
      </c>
      <c r="Z1131" s="3" t="s">
        <v>1405</v>
      </c>
      <c r="AA1131" s="3" t="s">
        <v>1405</v>
      </c>
      <c r="AB1131" s="3" t="s">
        <v>1405</v>
      </c>
      <c r="AC1131" s="3" t="s">
        <v>1405</v>
      </c>
      <c r="AD1131" s="3" t="s">
        <v>1405</v>
      </c>
      <c r="AE1131" s="3" t="s">
        <v>1405</v>
      </c>
      <c r="AF1131" s="3" t="s">
        <v>1405</v>
      </c>
      <c r="AG1131" s="3" t="s">
        <v>1405</v>
      </c>
      <c r="AH1131" s="3" t="s">
        <v>1405</v>
      </c>
      <c r="AI1131" s="3" t="s">
        <v>1405</v>
      </c>
      <c r="AJ1131" s="3" t="s">
        <v>1405</v>
      </c>
      <c r="AK1131" s="3" t="s">
        <v>1405</v>
      </c>
      <c r="AL1131" s="3" t="s">
        <v>1405</v>
      </c>
      <c r="AM1131" s="3" t="s">
        <v>1405</v>
      </c>
      <c r="AN1131" s="3" t="s">
        <v>1405</v>
      </c>
      <c r="AO1131" s="3" t="s">
        <v>1405</v>
      </c>
      <c r="AP1131" s="3" t="s">
        <v>1405</v>
      </c>
      <c r="AQ1131" s="3" t="s">
        <v>1405</v>
      </c>
      <c r="AR1131" s="3" t="s">
        <v>1405</v>
      </c>
      <c r="AS1131" s="3" t="s">
        <v>1405</v>
      </c>
      <c r="AT1131" s="3" t="s">
        <v>1405</v>
      </c>
      <c r="AU1131" s="3" t="s">
        <v>1405</v>
      </c>
      <c r="AV1131" s="3" t="s">
        <v>1405</v>
      </c>
      <c r="AW1131" s="3" t="s">
        <v>1405</v>
      </c>
      <c r="AX1131" s="3" t="s">
        <v>1405</v>
      </c>
      <c r="AY1131" s="3" t="s">
        <v>1405</v>
      </c>
      <c r="AZ1131" s="3" t="s">
        <v>1405</v>
      </c>
      <c r="BA1131" s="3" t="s">
        <v>1405</v>
      </c>
      <c r="BB1131" s="3" t="s">
        <v>1405</v>
      </c>
      <c r="BC1131" s="3" t="s">
        <v>1405</v>
      </c>
      <c r="BD1131" s="3" t="s">
        <v>1405</v>
      </c>
      <c r="BE1131" s="3" t="s">
        <v>1405</v>
      </c>
      <c r="BF1131" s="3" t="s">
        <v>1405</v>
      </c>
      <c r="BG1131" s="3" t="s">
        <v>1405</v>
      </c>
      <c r="BH1131" s="3" t="s">
        <v>1405</v>
      </c>
      <c r="BI1131" s="3" t="s">
        <v>1405</v>
      </c>
      <c r="BJ1131" s="3" t="s">
        <v>1405</v>
      </c>
      <c r="BK1131" s="3" t="s">
        <v>1405</v>
      </c>
      <c r="BL1131" s="3" t="s">
        <v>1405</v>
      </c>
      <c r="BM1131" s="3" t="s">
        <v>1405</v>
      </c>
      <c r="BN1131" s="3" t="s">
        <v>1405</v>
      </c>
      <c r="BO1131" s="3" t="s">
        <v>1405</v>
      </c>
      <c r="BP1131" s="3" t="s">
        <v>1405</v>
      </c>
      <c r="BQ1131" s="3" t="s">
        <v>1405</v>
      </c>
      <c r="BR1131" s="3" t="s">
        <v>1405</v>
      </c>
      <c r="BS1131" s="3" t="s">
        <v>1405</v>
      </c>
      <c r="BT1131" s="3" t="s">
        <v>1405</v>
      </c>
      <c r="BU1131" s="3" t="str">
        <f t="shared" si="275"/>
        <v>89. PRODUCE THE CHEMICAL</v>
      </c>
      <c r="BV1131" s="3" t="str">
        <f t="shared" si="275"/>
        <v/>
      </c>
      <c r="BW1131" s="3" t="str">
        <f t="shared" si="275"/>
        <v/>
      </c>
      <c r="BX1131" s="3" t="str">
        <f t="shared" si="275"/>
        <v>92. SALE OR DISTRIBUTION OF THE CHEMICAL</v>
      </c>
      <c r="BY1131" s="3" t="str">
        <f t="shared" si="275"/>
        <v>93. AS A BYPRODUCT</v>
      </c>
      <c r="BZ1131" s="3" t="str">
        <f t="shared" si="275"/>
        <v/>
      </c>
      <c r="CA1131" s="3" t="str">
        <f t="shared" si="274"/>
        <v/>
      </c>
      <c r="CB1131" s="3" t="str">
        <f t="shared" si="274"/>
        <v/>
      </c>
      <c r="CC1131" s="3" t="str">
        <f t="shared" si="274"/>
        <v/>
      </c>
      <c r="CD1131" s="3" t="str">
        <f t="shared" si="274"/>
        <v/>
      </c>
      <c r="CE1131" s="3" t="str">
        <f t="shared" si="274"/>
        <v/>
      </c>
      <c r="CF1131" s="3" t="str">
        <f t="shared" si="274"/>
        <v/>
      </c>
      <c r="CG1131" s="3" t="str">
        <f t="shared" si="274"/>
        <v/>
      </c>
      <c r="CH1131" s="3" t="str">
        <f t="shared" si="274"/>
        <v/>
      </c>
      <c r="CI1131" s="3" t="str">
        <f t="shared" si="274"/>
        <v/>
      </c>
      <c r="CJ1131" s="3" t="str">
        <f t="shared" si="274"/>
        <v/>
      </c>
      <c r="CK1131" s="3" t="str">
        <f t="shared" si="274"/>
        <v/>
      </c>
      <c r="CL1131" s="3" t="str">
        <f t="shared" si="274"/>
        <v/>
      </c>
      <c r="CM1131" s="3" t="str">
        <f t="shared" si="274"/>
        <v/>
      </c>
      <c r="CN1131" s="3" t="str">
        <f t="shared" si="274"/>
        <v/>
      </c>
      <c r="CO1131" s="3" t="str">
        <f t="shared" si="274"/>
        <v/>
      </c>
      <c r="CP1131" s="3" t="str">
        <f t="shared" si="280"/>
        <v/>
      </c>
      <c r="CQ1131" s="3" t="str">
        <f t="shared" si="280"/>
        <v/>
      </c>
      <c r="CR1131" s="3" t="str">
        <f t="shared" si="278"/>
        <v/>
      </c>
      <c r="CS1131" s="3" t="str">
        <f t="shared" si="276"/>
        <v/>
      </c>
      <c r="CT1131" s="3" t="str">
        <f t="shared" si="276"/>
        <v/>
      </c>
      <c r="CU1131" s="3" t="str">
        <f t="shared" si="276"/>
        <v/>
      </c>
      <c r="CV1131" s="3" t="str">
        <f t="shared" si="276"/>
        <v/>
      </c>
      <c r="CW1131" s="3" t="str">
        <f t="shared" si="276"/>
        <v/>
      </c>
      <c r="CX1131" s="3" t="str">
        <f t="shared" si="276"/>
        <v/>
      </c>
      <c r="CY1131" s="3" t="str">
        <f t="shared" si="276"/>
        <v/>
      </c>
      <c r="CZ1131" s="3" t="str">
        <f t="shared" si="276"/>
        <v/>
      </c>
      <c r="DA1131" s="3" t="str">
        <f t="shared" si="281"/>
        <v/>
      </c>
      <c r="DB1131" s="3" t="str">
        <f t="shared" si="281"/>
        <v/>
      </c>
      <c r="DC1131" s="3" t="str">
        <f t="shared" si="281"/>
        <v/>
      </c>
      <c r="DD1131" s="3" t="str">
        <f t="shared" si="269"/>
        <v/>
      </c>
      <c r="DE1131" s="3" t="str">
        <f t="shared" si="269"/>
        <v/>
      </c>
      <c r="DF1131" s="3" t="str">
        <f t="shared" si="269"/>
        <v/>
      </c>
      <c r="DG1131" s="3" t="str">
        <f t="shared" si="268"/>
        <v/>
      </c>
      <c r="DH1131" s="3" t="str">
        <f t="shared" si="268"/>
        <v/>
      </c>
      <c r="DI1131" s="3" t="str">
        <f t="shared" si="268"/>
        <v/>
      </c>
      <c r="DJ1131" s="3" t="str">
        <f t="shared" si="268"/>
        <v/>
      </c>
      <c r="DK1131" s="3" t="str">
        <f t="shared" si="268"/>
        <v/>
      </c>
      <c r="DL1131" s="3" t="str">
        <f t="shared" si="279"/>
        <v/>
      </c>
      <c r="DM1131" s="3" t="str">
        <f t="shared" si="279"/>
        <v/>
      </c>
      <c r="DN1131" s="3" t="str">
        <f t="shared" si="279"/>
        <v/>
      </c>
      <c r="DO1131" s="3" t="str">
        <f t="shared" si="277"/>
        <v/>
      </c>
      <c r="DP1131" s="3" t="str">
        <f t="shared" si="277"/>
        <v/>
      </c>
      <c r="DQ1131" s="3" t="str">
        <f t="shared" si="277"/>
        <v/>
      </c>
      <c r="DR1131" s="3" t="str">
        <f t="shared" si="277"/>
        <v/>
      </c>
      <c r="DS1131" s="3" t="str">
        <f t="shared" si="277"/>
        <v/>
      </c>
      <c r="DT1131" s="3" t="str">
        <f t="shared" si="277"/>
        <v/>
      </c>
      <c r="DU1131" s="3" t="str">
        <f t="shared" si="277"/>
        <v/>
      </c>
      <c r="DV1131" s="3" t="str">
        <f t="shared" si="277"/>
        <v/>
      </c>
    </row>
    <row r="1132" spans="1:126" ht="105">
      <c r="A1132" t="s">
        <v>115</v>
      </c>
      <c r="B1132">
        <v>2019</v>
      </c>
      <c r="C1132" t="s">
        <v>114</v>
      </c>
      <c r="D1132">
        <v>106990</v>
      </c>
      <c r="E1132" s="31">
        <v>1319218253603</v>
      </c>
      <c r="F1132" t="s">
        <v>1308</v>
      </c>
      <c r="G1132">
        <v>325110</v>
      </c>
      <c r="H1132" t="s">
        <v>1309</v>
      </c>
      <c r="I1132" t="s">
        <v>1310</v>
      </c>
      <c r="J1132" t="s">
        <v>229</v>
      </c>
      <c r="K1132" t="s">
        <v>216</v>
      </c>
      <c r="L1132">
        <v>70665</v>
      </c>
      <c r="M1132" s="3" t="str">
        <f t="shared" si="271"/>
        <v>89. PRODUCE THE CHEMICAL, 92. SALE OR DISTRIBUTION OF THE CHEMICAL, 93. AS A BYPRODUCT</v>
      </c>
      <c r="N1132" s="3" t="s">
        <v>53</v>
      </c>
      <c r="O1132" s="3" t="s">
        <v>1487</v>
      </c>
      <c r="P1132">
        <v>1773</v>
      </c>
      <c r="Q1132">
        <v>7459</v>
      </c>
      <c r="R1132">
        <v>9232</v>
      </c>
      <c r="S1132" s="3" t="s">
        <v>1407</v>
      </c>
      <c r="T1132" s="3" t="s">
        <v>1405</v>
      </c>
      <c r="U1132" s="3" t="s">
        <v>1405</v>
      </c>
      <c r="V1132" s="3" t="s">
        <v>1407</v>
      </c>
      <c r="W1132" s="3" t="s">
        <v>1407</v>
      </c>
      <c r="X1132" s="3" t="s">
        <v>1405</v>
      </c>
      <c r="Y1132" s="3" t="s">
        <v>1405</v>
      </c>
      <c r="Z1132" s="3" t="s">
        <v>1405</v>
      </c>
      <c r="AA1132" s="3" t="s">
        <v>1405</v>
      </c>
      <c r="AB1132" s="3" t="s">
        <v>1405</v>
      </c>
      <c r="AC1132" s="3" t="s">
        <v>1405</v>
      </c>
      <c r="AD1132" s="3" t="s">
        <v>1405</v>
      </c>
      <c r="AE1132" s="3" t="s">
        <v>1405</v>
      </c>
      <c r="AF1132" s="3" t="s">
        <v>1405</v>
      </c>
      <c r="AG1132" s="3" t="s">
        <v>1405</v>
      </c>
      <c r="AH1132" s="3" t="s">
        <v>1405</v>
      </c>
      <c r="AI1132" s="3" t="s">
        <v>1405</v>
      </c>
      <c r="AJ1132" s="3" t="s">
        <v>1405</v>
      </c>
      <c r="AK1132" s="3" t="s">
        <v>1405</v>
      </c>
      <c r="AL1132" s="3" t="s">
        <v>1405</v>
      </c>
      <c r="AM1132" s="3" t="s">
        <v>1405</v>
      </c>
      <c r="AN1132" s="3" t="s">
        <v>1405</v>
      </c>
      <c r="AO1132" s="3" t="s">
        <v>1405</v>
      </c>
      <c r="AP1132" s="3" t="s">
        <v>1405</v>
      </c>
      <c r="AQ1132" s="3" t="s">
        <v>1405</v>
      </c>
      <c r="AR1132" s="3" t="s">
        <v>1405</v>
      </c>
      <c r="AS1132" s="3" t="s">
        <v>1405</v>
      </c>
      <c r="AT1132" s="3" t="s">
        <v>1405</v>
      </c>
      <c r="AU1132" s="3" t="s">
        <v>1405</v>
      </c>
      <c r="AV1132" s="3" t="s">
        <v>1405</v>
      </c>
      <c r="AW1132" s="3" t="s">
        <v>1405</v>
      </c>
      <c r="AX1132" s="3" t="s">
        <v>1405</v>
      </c>
      <c r="AY1132" s="3" t="s">
        <v>1405</v>
      </c>
      <c r="AZ1132" s="3" t="s">
        <v>1405</v>
      </c>
      <c r="BA1132" s="3" t="s">
        <v>1405</v>
      </c>
      <c r="BB1132" s="3" t="s">
        <v>1405</v>
      </c>
      <c r="BC1132" s="3" t="s">
        <v>1405</v>
      </c>
      <c r="BD1132" s="3" t="s">
        <v>1405</v>
      </c>
      <c r="BE1132" s="3" t="s">
        <v>1405</v>
      </c>
      <c r="BF1132" s="3" t="s">
        <v>1405</v>
      </c>
      <c r="BG1132" s="3" t="s">
        <v>1405</v>
      </c>
      <c r="BH1132" s="3" t="s">
        <v>1405</v>
      </c>
      <c r="BI1132" s="3" t="s">
        <v>1405</v>
      </c>
      <c r="BJ1132" s="3" t="s">
        <v>1405</v>
      </c>
      <c r="BK1132" s="3" t="s">
        <v>1405</v>
      </c>
      <c r="BL1132" s="3" t="s">
        <v>1405</v>
      </c>
      <c r="BM1132" s="3" t="s">
        <v>1405</v>
      </c>
      <c r="BN1132" s="3" t="s">
        <v>1405</v>
      </c>
      <c r="BO1132" s="3" t="s">
        <v>1405</v>
      </c>
      <c r="BP1132" s="3" t="s">
        <v>1405</v>
      </c>
      <c r="BQ1132" s="3" t="s">
        <v>1405</v>
      </c>
      <c r="BR1132" s="3" t="s">
        <v>1405</v>
      </c>
      <c r="BS1132" s="3" t="s">
        <v>1405</v>
      </c>
      <c r="BT1132" s="3" t="s">
        <v>1405</v>
      </c>
      <c r="BU1132" s="3" t="str">
        <f t="shared" si="275"/>
        <v>89. PRODUCE THE CHEMICAL</v>
      </c>
      <c r="BV1132" s="3" t="str">
        <f t="shared" si="275"/>
        <v/>
      </c>
      <c r="BW1132" s="3" t="str">
        <f t="shared" si="275"/>
        <v/>
      </c>
      <c r="BX1132" s="3" t="str">
        <f t="shared" si="275"/>
        <v>92. SALE OR DISTRIBUTION OF THE CHEMICAL</v>
      </c>
      <c r="BY1132" s="3" t="str">
        <f t="shared" si="275"/>
        <v>93. AS A BYPRODUCT</v>
      </c>
      <c r="BZ1132" s="3" t="str">
        <f t="shared" si="275"/>
        <v/>
      </c>
      <c r="CA1132" s="3" t="str">
        <f t="shared" si="274"/>
        <v/>
      </c>
      <c r="CB1132" s="3" t="str">
        <f t="shared" si="274"/>
        <v/>
      </c>
      <c r="CC1132" s="3" t="str">
        <f t="shared" si="274"/>
        <v/>
      </c>
      <c r="CD1132" s="3" t="str">
        <f t="shared" si="274"/>
        <v/>
      </c>
      <c r="CE1132" s="3" t="str">
        <f t="shared" si="274"/>
        <v/>
      </c>
      <c r="CF1132" s="3" t="str">
        <f t="shared" si="274"/>
        <v/>
      </c>
      <c r="CG1132" s="3" t="str">
        <f t="shared" si="274"/>
        <v/>
      </c>
      <c r="CH1132" s="3" t="str">
        <f t="shared" si="274"/>
        <v/>
      </c>
      <c r="CI1132" s="3" t="str">
        <f t="shared" si="274"/>
        <v/>
      </c>
      <c r="CJ1132" s="3" t="str">
        <f t="shared" si="274"/>
        <v/>
      </c>
      <c r="CK1132" s="3" t="str">
        <f t="shared" si="274"/>
        <v/>
      </c>
      <c r="CL1132" s="3" t="str">
        <f t="shared" si="274"/>
        <v/>
      </c>
      <c r="CM1132" s="3" t="str">
        <f t="shared" si="274"/>
        <v/>
      </c>
      <c r="CN1132" s="3" t="str">
        <f t="shared" si="274"/>
        <v/>
      </c>
      <c r="CO1132" s="3" t="str">
        <f t="shared" si="274"/>
        <v/>
      </c>
      <c r="CP1132" s="3" t="str">
        <f t="shared" si="280"/>
        <v/>
      </c>
      <c r="CQ1132" s="3" t="str">
        <f t="shared" si="280"/>
        <v/>
      </c>
      <c r="CR1132" s="3" t="str">
        <f t="shared" si="278"/>
        <v/>
      </c>
      <c r="CS1132" s="3" t="str">
        <f t="shared" si="276"/>
        <v/>
      </c>
      <c r="CT1132" s="3" t="str">
        <f t="shared" si="276"/>
        <v/>
      </c>
      <c r="CU1132" s="3" t="str">
        <f t="shared" si="276"/>
        <v/>
      </c>
      <c r="CV1132" s="3" t="str">
        <f t="shared" si="276"/>
        <v/>
      </c>
      <c r="CW1132" s="3" t="str">
        <f t="shared" si="276"/>
        <v/>
      </c>
      <c r="CX1132" s="3" t="str">
        <f t="shared" si="276"/>
        <v/>
      </c>
      <c r="CY1132" s="3" t="str">
        <f t="shared" si="276"/>
        <v/>
      </c>
      <c r="CZ1132" s="3" t="str">
        <f t="shared" si="276"/>
        <v/>
      </c>
      <c r="DA1132" s="3" t="str">
        <f t="shared" si="281"/>
        <v/>
      </c>
      <c r="DB1132" s="3" t="str">
        <f t="shared" si="281"/>
        <v/>
      </c>
      <c r="DC1132" s="3" t="str">
        <f t="shared" si="281"/>
        <v/>
      </c>
      <c r="DD1132" s="3" t="str">
        <f t="shared" si="269"/>
        <v/>
      </c>
      <c r="DE1132" s="3" t="str">
        <f t="shared" si="269"/>
        <v/>
      </c>
      <c r="DF1132" s="3" t="str">
        <f t="shared" si="269"/>
        <v/>
      </c>
      <c r="DG1132" s="3" t="str">
        <f t="shared" si="268"/>
        <v/>
      </c>
      <c r="DH1132" s="3" t="str">
        <f t="shared" si="268"/>
        <v/>
      </c>
      <c r="DI1132" s="3" t="str">
        <f t="shared" si="268"/>
        <v/>
      </c>
      <c r="DJ1132" s="3" t="str">
        <f t="shared" si="268"/>
        <v/>
      </c>
      <c r="DK1132" s="3" t="str">
        <f t="shared" si="268"/>
        <v/>
      </c>
      <c r="DL1132" s="3" t="str">
        <f t="shared" si="279"/>
        <v/>
      </c>
      <c r="DM1132" s="3" t="str">
        <f t="shared" si="279"/>
        <v/>
      </c>
      <c r="DN1132" s="3" t="str">
        <f t="shared" si="279"/>
        <v/>
      </c>
      <c r="DO1132" s="3" t="str">
        <f t="shared" si="277"/>
        <v/>
      </c>
      <c r="DP1132" s="3" t="str">
        <f t="shared" si="277"/>
        <v/>
      </c>
      <c r="DQ1132" s="3" t="str">
        <f t="shared" si="277"/>
        <v/>
      </c>
      <c r="DR1132" s="3" t="str">
        <f t="shared" si="277"/>
        <v/>
      </c>
      <c r="DS1132" s="3" t="str">
        <f t="shared" si="277"/>
        <v/>
      </c>
      <c r="DT1132" s="3" t="str">
        <f t="shared" si="277"/>
        <v/>
      </c>
      <c r="DU1132" s="3" t="str">
        <f t="shared" si="277"/>
        <v/>
      </c>
      <c r="DV1132" s="3" t="str">
        <f t="shared" si="277"/>
        <v/>
      </c>
    </row>
    <row r="1133" spans="1:126" ht="105">
      <c r="A1133" t="s">
        <v>115</v>
      </c>
      <c r="B1133">
        <v>2020</v>
      </c>
      <c r="C1133" t="s">
        <v>114</v>
      </c>
      <c r="D1133">
        <v>106990</v>
      </c>
      <c r="E1133" s="31">
        <v>1320219183643</v>
      </c>
      <c r="F1133" t="s">
        <v>1308</v>
      </c>
      <c r="G1133">
        <v>325110</v>
      </c>
      <c r="H1133" t="s">
        <v>1309</v>
      </c>
      <c r="I1133" t="s">
        <v>1310</v>
      </c>
      <c r="J1133" t="s">
        <v>229</v>
      </c>
      <c r="K1133" t="s">
        <v>216</v>
      </c>
      <c r="L1133">
        <v>70665</v>
      </c>
      <c r="M1133" s="3" t="str">
        <f t="shared" si="271"/>
        <v>89. PRODUCE THE CHEMICAL, 91. ON-SITE USE OF THE CHEMICAL, 92. SALE OR DISTRIBUTION OF THE CHEMICAL, 101. ADDED AS A FORMULATION COMPONENT, 113. P299  OTHER, 115. REPACKAGING, 133. ANCILLARY OR OTHER USE, 137. Z304  FUEL</v>
      </c>
      <c r="N1133" s="3" t="s">
        <v>53</v>
      </c>
      <c r="O1133" s="3" t="s">
        <v>1487</v>
      </c>
      <c r="P1133">
        <v>3259</v>
      </c>
      <c r="Q1133">
        <v>4645</v>
      </c>
      <c r="R1133">
        <v>7904</v>
      </c>
      <c r="S1133" s="3" t="s">
        <v>1407</v>
      </c>
      <c r="T1133" s="3" t="s">
        <v>1405</v>
      </c>
      <c r="U1133" s="3" t="s">
        <v>1407</v>
      </c>
      <c r="V1133" s="3" t="s">
        <v>1407</v>
      </c>
      <c r="W1133" s="3" t="s">
        <v>1405</v>
      </c>
      <c r="X1133" s="3" t="s">
        <v>1405</v>
      </c>
      <c r="Y1133" s="3" t="s">
        <v>1405</v>
      </c>
      <c r="Z1133" s="3" t="s">
        <v>1405</v>
      </c>
      <c r="AA1133" s="3" t="s">
        <v>1405</v>
      </c>
      <c r="AB1133" s="3" t="s">
        <v>1405</v>
      </c>
      <c r="AC1133" s="3" t="s">
        <v>1405</v>
      </c>
      <c r="AD1133" s="3" t="s">
        <v>1405</v>
      </c>
      <c r="AE1133" s="3" t="s">
        <v>1407</v>
      </c>
      <c r="AF1133" s="3" t="s">
        <v>1405</v>
      </c>
      <c r="AG1133" s="3" t="s">
        <v>1405</v>
      </c>
      <c r="AH1133" s="3" t="s">
        <v>1405</v>
      </c>
      <c r="AI1133" s="3" t="s">
        <v>1405</v>
      </c>
      <c r="AJ1133" s="3" t="s">
        <v>1405</v>
      </c>
      <c r="AK1133" s="3" t="s">
        <v>1405</v>
      </c>
      <c r="AL1133" s="3" t="s">
        <v>1405</v>
      </c>
      <c r="AM1133" s="3" t="s">
        <v>1405</v>
      </c>
      <c r="AN1133" s="3" t="s">
        <v>1405</v>
      </c>
      <c r="AO1133" s="3" t="s">
        <v>1405</v>
      </c>
      <c r="AP1133" s="3" t="s">
        <v>1405</v>
      </c>
      <c r="AQ1133" s="3" t="s">
        <v>1407</v>
      </c>
      <c r="AR1133" s="3" t="s">
        <v>1405</v>
      </c>
      <c r="AS1133" s="3" t="s">
        <v>1407</v>
      </c>
      <c r="AT1133" s="3" t="s">
        <v>1405</v>
      </c>
      <c r="AU1133" s="3" t="s">
        <v>1405</v>
      </c>
      <c r="AV1133" s="3" t="s">
        <v>1405</v>
      </c>
      <c r="AW1133" s="3" t="s">
        <v>1405</v>
      </c>
      <c r="AX1133" s="3" t="s">
        <v>1405</v>
      </c>
      <c r="AY1133" s="3" t="s">
        <v>1405</v>
      </c>
      <c r="AZ1133" s="3" t="s">
        <v>1405</v>
      </c>
      <c r="BA1133" s="3" t="s">
        <v>1405</v>
      </c>
      <c r="BB1133" s="3" t="s">
        <v>1405</v>
      </c>
      <c r="BC1133" s="3" t="s">
        <v>1405</v>
      </c>
      <c r="BD1133" s="3" t="s">
        <v>1405</v>
      </c>
      <c r="BE1133" s="3" t="s">
        <v>1405</v>
      </c>
      <c r="BF1133" s="3" t="s">
        <v>1405</v>
      </c>
      <c r="BG1133" s="3" t="s">
        <v>1405</v>
      </c>
      <c r="BH1133" s="3" t="s">
        <v>1405</v>
      </c>
      <c r="BI1133" s="3" t="s">
        <v>1405</v>
      </c>
      <c r="BJ1133" s="3" t="s">
        <v>1405</v>
      </c>
      <c r="BK1133" s="3" t="s">
        <v>1407</v>
      </c>
      <c r="BL1133" s="3" t="s">
        <v>1405</v>
      </c>
      <c r="BM1133" s="3" t="s">
        <v>1405</v>
      </c>
      <c r="BN1133" s="3" t="s">
        <v>1405</v>
      </c>
      <c r="BO1133" s="3" t="s">
        <v>1407</v>
      </c>
      <c r="BP1133" s="3" t="s">
        <v>1405</v>
      </c>
      <c r="BQ1133" s="3" t="s">
        <v>1405</v>
      </c>
      <c r="BR1133" s="3" t="s">
        <v>1405</v>
      </c>
      <c r="BS1133" s="3" t="s">
        <v>1405</v>
      </c>
      <c r="BT1133" s="3" t="s">
        <v>1405</v>
      </c>
      <c r="BU1133" s="3" t="str">
        <f t="shared" si="275"/>
        <v>89. PRODUCE THE CHEMICAL</v>
      </c>
      <c r="BV1133" s="3" t="str">
        <f t="shared" si="275"/>
        <v/>
      </c>
      <c r="BW1133" s="3" t="str">
        <f t="shared" si="275"/>
        <v>91. ON-SITE USE OF THE CHEMICAL</v>
      </c>
      <c r="BX1133" s="3" t="str">
        <f t="shared" si="275"/>
        <v>92. SALE OR DISTRIBUTION OF THE CHEMICAL</v>
      </c>
      <c r="BY1133" s="3" t="str">
        <f t="shared" si="275"/>
        <v/>
      </c>
      <c r="BZ1133" s="3" t="str">
        <f t="shared" si="275"/>
        <v/>
      </c>
      <c r="CA1133" s="3" t="str">
        <f t="shared" si="274"/>
        <v/>
      </c>
      <c r="CB1133" s="3" t="str">
        <f t="shared" si="274"/>
        <v/>
      </c>
      <c r="CC1133" s="3" t="str">
        <f t="shared" si="274"/>
        <v/>
      </c>
      <c r="CD1133" s="3" t="str">
        <f t="shared" si="274"/>
        <v/>
      </c>
      <c r="CE1133" s="3" t="str">
        <f t="shared" si="274"/>
        <v/>
      </c>
      <c r="CF1133" s="3" t="str">
        <f t="shared" si="274"/>
        <v/>
      </c>
      <c r="CG1133" s="3" t="str">
        <f t="shared" si="274"/>
        <v>101. ADDED AS A FORMULATION COMPONENT</v>
      </c>
      <c r="CH1133" s="3" t="str">
        <f t="shared" si="274"/>
        <v/>
      </c>
      <c r="CI1133" s="3" t="str">
        <f t="shared" si="274"/>
        <v/>
      </c>
      <c r="CJ1133" s="3" t="str">
        <f t="shared" si="274"/>
        <v/>
      </c>
      <c r="CK1133" s="3" t="str">
        <f t="shared" si="274"/>
        <v/>
      </c>
      <c r="CL1133" s="3" t="str">
        <f t="shared" si="274"/>
        <v/>
      </c>
      <c r="CM1133" s="3" t="str">
        <f t="shared" si="274"/>
        <v/>
      </c>
      <c r="CN1133" s="3" t="str">
        <f t="shared" si="274"/>
        <v/>
      </c>
      <c r="CO1133" s="3" t="str">
        <f t="shared" si="274"/>
        <v/>
      </c>
      <c r="CP1133" s="3" t="str">
        <f t="shared" si="280"/>
        <v/>
      </c>
      <c r="CQ1133" s="3" t="str">
        <f t="shared" si="280"/>
        <v/>
      </c>
      <c r="CR1133" s="3" t="str">
        <f t="shared" si="278"/>
        <v/>
      </c>
      <c r="CS1133" s="3" t="str">
        <f t="shared" si="276"/>
        <v>113. P299  OTHER</v>
      </c>
      <c r="CT1133" s="3" t="str">
        <f t="shared" si="276"/>
        <v/>
      </c>
      <c r="CU1133" s="3" t="str">
        <f t="shared" si="276"/>
        <v>115. REPACKAGING</v>
      </c>
      <c r="CV1133" s="3" t="str">
        <f t="shared" si="276"/>
        <v/>
      </c>
      <c r="CW1133" s="3" t="str">
        <f t="shared" si="276"/>
        <v/>
      </c>
      <c r="CX1133" s="3" t="str">
        <f t="shared" si="276"/>
        <v/>
      </c>
      <c r="CY1133" s="3" t="str">
        <f t="shared" si="276"/>
        <v/>
      </c>
      <c r="CZ1133" s="3" t="str">
        <f t="shared" si="276"/>
        <v/>
      </c>
      <c r="DA1133" s="3" t="str">
        <f t="shared" si="281"/>
        <v/>
      </c>
      <c r="DB1133" s="3" t="str">
        <f t="shared" si="281"/>
        <v/>
      </c>
      <c r="DC1133" s="3" t="str">
        <f t="shared" si="281"/>
        <v/>
      </c>
      <c r="DD1133" s="3" t="str">
        <f t="shared" si="269"/>
        <v/>
      </c>
      <c r="DE1133" s="3" t="str">
        <f t="shared" si="269"/>
        <v/>
      </c>
      <c r="DF1133" s="3" t="str">
        <f t="shared" si="269"/>
        <v/>
      </c>
      <c r="DG1133" s="3" t="str">
        <f t="shared" si="268"/>
        <v/>
      </c>
      <c r="DH1133" s="3" t="str">
        <f t="shared" si="268"/>
        <v/>
      </c>
      <c r="DI1133" s="3" t="str">
        <f t="shared" si="268"/>
        <v/>
      </c>
      <c r="DJ1133" s="3" t="str">
        <f t="shared" si="268"/>
        <v/>
      </c>
      <c r="DK1133" s="3" t="str">
        <f t="shared" si="268"/>
        <v/>
      </c>
      <c r="DL1133" s="3" t="str">
        <f t="shared" si="279"/>
        <v/>
      </c>
      <c r="DM1133" s="3" t="str">
        <f t="shared" si="279"/>
        <v>133. ANCILLARY OR OTHER USE</v>
      </c>
      <c r="DN1133" s="3" t="str">
        <f t="shared" si="279"/>
        <v/>
      </c>
      <c r="DO1133" s="3" t="str">
        <f t="shared" si="277"/>
        <v/>
      </c>
      <c r="DP1133" s="3" t="str">
        <f t="shared" si="277"/>
        <v/>
      </c>
      <c r="DQ1133" s="3" t="str">
        <f t="shared" si="277"/>
        <v>137. Z304  FUEL</v>
      </c>
      <c r="DR1133" s="3" t="str">
        <f t="shared" si="277"/>
        <v/>
      </c>
      <c r="DS1133" s="3" t="str">
        <f t="shared" si="277"/>
        <v/>
      </c>
      <c r="DT1133" s="3" t="str">
        <f t="shared" si="277"/>
        <v/>
      </c>
      <c r="DU1133" s="3" t="str">
        <f t="shared" si="277"/>
        <v/>
      </c>
      <c r="DV1133" s="3" t="str">
        <f t="shared" si="277"/>
        <v/>
      </c>
    </row>
    <row r="1134" spans="1:126" ht="105">
      <c r="A1134" t="s">
        <v>115</v>
      </c>
      <c r="B1134">
        <v>2021</v>
      </c>
      <c r="C1134" t="s">
        <v>114</v>
      </c>
      <c r="D1134">
        <v>106990</v>
      </c>
      <c r="E1134" s="31">
        <v>1321219849977</v>
      </c>
      <c r="F1134" t="s">
        <v>1308</v>
      </c>
      <c r="G1134">
        <v>325110</v>
      </c>
      <c r="H1134" t="s">
        <v>1309</v>
      </c>
      <c r="I1134" t="s">
        <v>1310</v>
      </c>
      <c r="J1134" t="s">
        <v>229</v>
      </c>
      <c r="K1134" t="s">
        <v>216</v>
      </c>
      <c r="L1134">
        <v>70665</v>
      </c>
      <c r="M1134" s="3" t="str">
        <f t="shared" si="271"/>
        <v>89. PRODUCE THE CHEMICAL, 92. SALE OR DISTRIBUTION OF THE CHEMICAL, 93. AS A BYPRODUCT</v>
      </c>
      <c r="N1134" s="3" t="s">
        <v>53</v>
      </c>
      <c r="O1134" s="3" t="s">
        <v>1487</v>
      </c>
      <c r="P1134">
        <v>1927</v>
      </c>
      <c r="Q1134">
        <v>7222</v>
      </c>
      <c r="R1134">
        <v>9149</v>
      </c>
      <c r="S1134" s="3" t="s">
        <v>1407</v>
      </c>
      <c r="T1134" s="3" t="s">
        <v>1405</v>
      </c>
      <c r="U1134" s="3" t="s">
        <v>1405</v>
      </c>
      <c r="V1134" s="3" t="s">
        <v>1407</v>
      </c>
      <c r="W1134" s="3" t="s">
        <v>1407</v>
      </c>
      <c r="X1134" s="3" t="s">
        <v>1405</v>
      </c>
      <c r="Y1134" s="3" t="s">
        <v>1405</v>
      </c>
      <c r="Z1134" s="3" t="s">
        <v>1405</v>
      </c>
      <c r="AA1134" s="3" t="s">
        <v>1405</v>
      </c>
      <c r="AB1134" s="3" t="s">
        <v>1405</v>
      </c>
      <c r="AC1134" s="3" t="s">
        <v>1405</v>
      </c>
      <c r="AD1134" s="3" t="s">
        <v>1405</v>
      </c>
      <c r="AE1134" s="3" t="s">
        <v>1405</v>
      </c>
      <c r="AF1134" s="3" t="s">
        <v>1405</v>
      </c>
      <c r="AG1134" s="3" t="s">
        <v>1405</v>
      </c>
      <c r="AH1134" s="3" t="s">
        <v>1405</v>
      </c>
      <c r="AI1134" s="3" t="s">
        <v>1405</v>
      </c>
      <c r="AJ1134" s="3" t="s">
        <v>1405</v>
      </c>
      <c r="AK1134" s="3" t="s">
        <v>1405</v>
      </c>
      <c r="AL1134" s="3" t="s">
        <v>1405</v>
      </c>
      <c r="AM1134" s="3" t="s">
        <v>1405</v>
      </c>
      <c r="AN1134" s="3" t="s">
        <v>1405</v>
      </c>
      <c r="AO1134" s="3" t="s">
        <v>1405</v>
      </c>
      <c r="AP1134" s="3" t="s">
        <v>1405</v>
      </c>
      <c r="AQ1134" s="3" t="s">
        <v>1405</v>
      </c>
      <c r="AR1134" s="3" t="s">
        <v>1405</v>
      </c>
      <c r="AS1134" s="3" t="s">
        <v>1405</v>
      </c>
      <c r="AT1134" s="3" t="s">
        <v>1405</v>
      </c>
      <c r="AU1134" s="3" t="s">
        <v>1405</v>
      </c>
      <c r="AV1134" s="3" t="s">
        <v>1405</v>
      </c>
      <c r="AW1134" s="3" t="s">
        <v>1405</v>
      </c>
      <c r="AX1134" s="3" t="s">
        <v>1405</v>
      </c>
      <c r="AY1134" s="3" t="s">
        <v>1405</v>
      </c>
      <c r="AZ1134" s="3" t="s">
        <v>1405</v>
      </c>
      <c r="BA1134" s="3" t="s">
        <v>1405</v>
      </c>
      <c r="BB1134" s="3" t="s">
        <v>1405</v>
      </c>
      <c r="BC1134" s="3" t="s">
        <v>1405</v>
      </c>
      <c r="BD1134" s="3" t="s">
        <v>1405</v>
      </c>
      <c r="BE1134" s="3" t="s">
        <v>1405</v>
      </c>
      <c r="BF1134" s="3" t="s">
        <v>1405</v>
      </c>
      <c r="BG1134" s="3" t="s">
        <v>1405</v>
      </c>
      <c r="BH1134" s="3" t="s">
        <v>1405</v>
      </c>
      <c r="BI1134" s="3" t="s">
        <v>1405</v>
      </c>
      <c r="BJ1134" s="3" t="s">
        <v>1405</v>
      </c>
      <c r="BK1134" s="3" t="s">
        <v>1405</v>
      </c>
      <c r="BL1134" s="3" t="s">
        <v>1405</v>
      </c>
      <c r="BM1134" s="3" t="s">
        <v>1405</v>
      </c>
      <c r="BN1134" s="3" t="s">
        <v>1405</v>
      </c>
      <c r="BO1134" s="3" t="s">
        <v>1405</v>
      </c>
      <c r="BP1134" s="3" t="s">
        <v>1405</v>
      </c>
      <c r="BQ1134" s="3" t="s">
        <v>1405</v>
      </c>
      <c r="BR1134" s="3" t="s">
        <v>1405</v>
      </c>
      <c r="BS1134" s="3" t="s">
        <v>1405</v>
      </c>
      <c r="BT1134" s="3" t="s">
        <v>1405</v>
      </c>
      <c r="BU1134" s="3" t="str">
        <f t="shared" si="275"/>
        <v>89. PRODUCE THE CHEMICAL</v>
      </c>
      <c r="BV1134" s="3" t="str">
        <f t="shared" si="275"/>
        <v/>
      </c>
      <c r="BW1134" s="3" t="str">
        <f t="shared" si="275"/>
        <v/>
      </c>
      <c r="BX1134" s="3" t="str">
        <f t="shared" si="275"/>
        <v>92. SALE OR DISTRIBUTION OF THE CHEMICAL</v>
      </c>
      <c r="BY1134" s="3" t="str">
        <f t="shared" si="275"/>
        <v>93. AS A BYPRODUCT</v>
      </c>
      <c r="BZ1134" s="3" t="str">
        <f t="shared" si="275"/>
        <v/>
      </c>
      <c r="CA1134" s="3" t="str">
        <f t="shared" si="274"/>
        <v/>
      </c>
      <c r="CB1134" s="3" t="str">
        <f t="shared" si="274"/>
        <v/>
      </c>
      <c r="CC1134" s="3" t="str">
        <f t="shared" si="274"/>
        <v/>
      </c>
      <c r="CD1134" s="3" t="str">
        <f t="shared" si="274"/>
        <v/>
      </c>
      <c r="CE1134" s="3" t="str">
        <f t="shared" si="274"/>
        <v/>
      </c>
      <c r="CF1134" s="3" t="str">
        <f t="shared" si="274"/>
        <v/>
      </c>
      <c r="CG1134" s="3" t="str">
        <f t="shared" si="274"/>
        <v/>
      </c>
      <c r="CH1134" s="3" t="str">
        <f t="shared" si="274"/>
        <v/>
      </c>
      <c r="CI1134" s="3" t="str">
        <f t="shared" si="274"/>
        <v/>
      </c>
      <c r="CJ1134" s="3" t="str">
        <f t="shared" si="274"/>
        <v/>
      </c>
      <c r="CK1134" s="3" t="str">
        <f t="shared" si="274"/>
        <v/>
      </c>
      <c r="CL1134" s="3" t="str">
        <f t="shared" si="274"/>
        <v/>
      </c>
      <c r="CM1134" s="3" t="str">
        <f t="shared" si="274"/>
        <v/>
      </c>
      <c r="CN1134" s="3" t="str">
        <f t="shared" si="274"/>
        <v/>
      </c>
      <c r="CO1134" s="3" t="str">
        <f t="shared" si="274"/>
        <v/>
      </c>
      <c r="CP1134" s="3" t="str">
        <f t="shared" si="280"/>
        <v/>
      </c>
      <c r="CQ1134" s="3" t="str">
        <f t="shared" si="280"/>
        <v/>
      </c>
      <c r="CR1134" s="3" t="str">
        <f t="shared" si="278"/>
        <v/>
      </c>
      <c r="CS1134" s="3" t="str">
        <f t="shared" si="276"/>
        <v/>
      </c>
      <c r="CT1134" s="3" t="str">
        <f t="shared" si="276"/>
        <v/>
      </c>
      <c r="CU1134" s="3" t="str">
        <f t="shared" si="276"/>
        <v/>
      </c>
      <c r="CV1134" s="3" t="str">
        <f t="shared" si="276"/>
        <v/>
      </c>
      <c r="CW1134" s="3" t="str">
        <f t="shared" si="276"/>
        <v/>
      </c>
      <c r="CX1134" s="3" t="str">
        <f t="shared" si="276"/>
        <v/>
      </c>
      <c r="CY1134" s="3" t="str">
        <f t="shared" si="276"/>
        <v/>
      </c>
      <c r="CZ1134" s="3" t="str">
        <f t="shared" si="276"/>
        <v/>
      </c>
      <c r="DA1134" s="3" t="str">
        <f t="shared" si="281"/>
        <v/>
      </c>
      <c r="DB1134" s="3" t="str">
        <f t="shared" si="281"/>
        <v/>
      </c>
      <c r="DC1134" s="3" t="str">
        <f t="shared" si="281"/>
        <v/>
      </c>
      <c r="DD1134" s="3" t="str">
        <f t="shared" si="269"/>
        <v/>
      </c>
      <c r="DE1134" s="3" t="str">
        <f t="shared" si="269"/>
        <v/>
      </c>
      <c r="DF1134" s="3" t="str">
        <f t="shared" si="269"/>
        <v/>
      </c>
      <c r="DG1134" s="3" t="str">
        <f t="shared" si="268"/>
        <v/>
      </c>
      <c r="DH1134" s="3" t="str">
        <f t="shared" si="268"/>
        <v/>
      </c>
      <c r="DI1134" s="3" t="str">
        <f t="shared" si="268"/>
        <v/>
      </c>
      <c r="DJ1134" s="3" t="str">
        <f t="shared" si="268"/>
        <v/>
      </c>
      <c r="DK1134" s="3" t="str">
        <f t="shared" si="268"/>
        <v/>
      </c>
      <c r="DL1134" s="3" t="str">
        <f t="shared" si="279"/>
        <v/>
      </c>
      <c r="DM1134" s="3" t="str">
        <f t="shared" si="279"/>
        <v/>
      </c>
      <c r="DN1134" s="3" t="str">
        <f t="shared" si="279"/>
        <v/>
      </c>
      <c r="DO1134" s="3" t="str">
        <f t="shared" si="277"/>
        <v/>
      </c>
      <c r="DP1134" s="3" t="str">
        <f t="shared" si="277"/>
        <v/>
      </c>
      <c r="DQ1134" s="3" t="str">
        <f t="shared" si="277"/>
        <v/>
      </c>
      <c r="DR1134" s="3" t="str">
        <f t="shared" si="277"/>
        <v/>
      </c>
      <c r="DS1134" s="3" t="str">
        <f t="shared" si="277"/>
        <v/>
      </c>
      <c r="DT1134" s="3" t="str">
        <f t="shared" si="277"/>
        <v/>
      </c>
      <c r="DU1134" s="3" t="str">
        <f t="shared" si="277"/>
        <v/>
      </c>
      <c r="DV1134" s="3" t="str">
        <f t="shared" si="277"/>
        <v/>
      </c>
    </row>
    <row r="1135" spans="1:126" ht="105">
      <c r="A1135" t="s">
        <v>115</v>
      </c>
      <c r="B1135">
        <v>2016</v>
      </c>
      <c r="C1135" t="s">
        <v>114</v>
      </c>
      <c r="D1135">
        <v>106990</v>
      </c>
      <c r="E1135" s="31">
        <v>1316215482098</v>
      </c>
      <c r="F1135" t="s">
        <v>1311</v>
      </c>
      <c r="G1135">
        <v>325199</v>
      </c>
      <c r="H1135" t="s">
        <v>1312</v>
      </c>
      <c r="I1135" t="s">
        <v>1313</v>
      </c>
      <c r="J1135" t="s">
        <v>999</v>
      </c>
      <c r="K1135" t="s">
        <v>139</v>
      </c>
      <c r="L1135">
        <v>42029</v>
      </c>
      <c r="M1135" s="3" t="str">
        <f t="shared" si="271"/>
        <v>89. PRODUCE THE CHEMICAL, 93. AS A BYPRODUCT</v>
      </c>
      <c r="N1135" s="3" t="s">
        <v>63</v>
      </c>
      <c r="O1135" s="84" t="s">
        <v>1435</v>
      </c>
      <c r="P1135">
        <v>837</v>
      </c>
      <c r="Q1135">
        <v>8096</v>
      </c>
      <c r="R1135">
        <v>8933</v>
      </c>
      <c r="S1135" s="3" t="s">
        <v>1407</v>
      </c>
      <c r="T1135" s="3" t="s">
        <v>1405</v>
      </c>
      <c r="U1135" s="3" t="s">
        <v>1405</v>
      </c>
      <c r="V1135" s="3" t="s">
        <v>1405</v>
      </c>
      <c r="W1135" s="3" t="s">
        <v>1407</v>
      </c>
      <c r="X1135" s="3" t="s">
        <v>1405</v>
      </c>
      <c r="Y1135" s="3" t="s">
        <v>1405</v>
      </c>
      <c r="AE1135" s="3" t="s">
        <v>1405</v>
      </c>
      <c r="AR1135" s="3" t="s">
        <v>1405</v>
      </c>
      <c r="AS1135" s="3" t="s">
        <v>1405</v>
      </c>
      <c r="AT1135" s="3" t="s">
        <v>1405</v>
      </c>
      <c r="AV1135" s="3" t="s">
        <v>1405</v>
      </c>
      <c r="BD1135" s="3" t="s">
        <v>1405</v>
      </c>
      <c r="BK1135" s="3" t="s">
        <v>1405</v>
      </c>
      <c r="BU1135" s="3" t="str">
        <f t="shared" si="275"/>
        <v>89. PRODUCE THE CHEMICAL</v>
      </c>
      <c r="BV1135" s="3" t="str">
        <f t="shared" si="275"/>
        <v/>
      </c>
      <c r="BW1135" s="3" t="str">
        <f t="shared" si="275"/>
        <v/>
      </c>
      <c r="BX1135" s="3" t="str">
        <f t="shared" si="275"/>
        <v/>
      </c>
      <c r="BY1135" s="3" t="str">
        <f t="shared" si="275"/>
        <v>93. AS A BYPRODUCT</v>
      </c>
      <c r="BZ1135" s="3" t="str">
        <f t="shared" si="275"/>
        <v/>
      </c>
      <c r="CA1135" s="3" t="str">
        <f t="shared" si="274"/>
        <v/>
      </c>
      <c r="CB1135" s="3" t="str">
        <f t="shared" si="274"/>
        <v/>
      </c>
      <c r="CC1135" s="3" t="str">
        <f t="shared" si="274"/>
        <v/>
      </c>
      <c r="CD1135" s="3" t="str">
        <f t="shared" si="274"/>
        <v/>
      </c>
      <c r="CE1135" s="3" t="str">
        <f t="shared" si="274"/>
        <v/>
      </c>
      <c r="CF1135" s="3" t="str">
        <f t="shared" si="274"/>
        <v/>
      </c>
      <c r="CG1135" s="3" t="str">
        <f t="shared" si="274"/>
        <v/>
      </c>
      <c r="CH1135" s="3" t="str">
        <f t="shared" si="274"/>
        <v/>
      </c>
      <c r="CI1135" s="3" t="str">
        <f t="shared" si="274"/>
        <v/>
      </c>
      <c r="CJ1135" s="3" t="str">
        <f t="shared" si="274"/>
        <v/>
      </c>
      <c r="CK1135" s="3" t="str">
        <f t="shared" si="274"/>
        <v/>
      </c>
      <c r="CL1135" s="3" t="str">
        <f t="shared" si="274"/>
        <v/>
      </c>
      <c r="CM1135" s="3" t="str">
        <f t="shared" si="274"/>
        <v/>
      </c>
      <c r="CN1135" s="3" t="str">
        <f t="shared" si="274"/>
        <v/>
      </c>
      <c r="CO1135" s="3" t="str">
        <f t="shared" si="274"/>
        <v/>
      </c>
      <c r="CP1135" s="3" t="str">
        <f t="shared" si="280"/>
        <v/>
      </c>
      <c r="CQ1135" s="3" t="str">
        <f t="shared" si="280"/>
        <v/>
      </c>
      <c r="CR1135" s="3" t="str">
        <f t="shared" si="278"/>
        <v/>
      </c>
      <c r="CS1135" s="3" t="str">
        <f t="shared" si="276"/>
        <v/>
      </c>
      <c r="CT1135" s="3" t="str">
        <f t="shared" si="276"/>
        <v/>
      </c>
      <c r="CU1135" s="3" t="str">
        <f t="shared" si="276"/>
        <v/>
      </c>
      <c r="CV1135" s="3" t="str">
        <f t="shared" si="276"/>
        <v/>
      </c>
      <c r="CW1135" s="3" t="str">
        <f t="shared" si="276"/>
        <v/>
      </c>
      <c r="CX1135" s="3" t="str">
        <f t="shared" si="276"/>
        <v/>
      </c>
      <c r="CY1135" s="3" t="str">
        <f t="shared" si="276"/>
        <v/>
      </c>
      <c r="CZ1135" s="3" t="str">
        <f t="shared" si="276"/>
        <v/>
      </c>
      <c r="DA1135" s="3" t="str">
        <f t="shared" si="281"/>
        <v/>
      </c>
      <c r="DB1135" s="3" t="str">
        <f t="shared" si="281"/>
        <v/>
      </c>
      <c r="DC1135" s="3" t="str">
        <f t="shared" si="281"/>
        <v/>
      </c>
      <c r="DD1135" s="3" t="str">
        <f t="shared" si="269"/>
        <v/>
      </c>
      <c r="DE1135" s="3" t="str">
        <f t="shared" si="269"/>
        <v/>
      </c>
      <c r="DF1135" s="3" t="str">
        <f t="shared" si="269"/>
        <v/>
      </c>
      <c r="DG1135" s="3" t="str">
        <f t="shared" si="268"/>
        <v/>
      </c>
      <c r="DH1135" s="3" t="str">
        <f t="shared" si="268"/>
        <v/>
      </c>
      <c r="DI1135" s="3" t="str">
        <f t="shared" si="268"/>
        <v/>
      </c>
      <c r="DJ1135" s="3" t="str">
        <f t="shared" si="268"/>
        <v/>
      </c>
      <c r="DK1135" s="3" t="str">
        <f t="shared" si="268"/>
        <v/>
      </c>
      <c r="DL1135" s="3" t="str">
        <f t="shared" si="279"/>
        <v/>
      </c>
      <c r="DM1135" s="3" t="str">
        <f t="shared" si="279"/>
        <v/>
      </c>
      <c r="DN1135" s="3" t="str">
        <f t="shared" si="279"/>
        <v/>
      </c>
      <c r="DO1135" s="3" t="str">
        <f t="shared" si="277"/>
        <v/>
      </c>
      <c r="DP1135" s="3" t="str">
        <f t="shared" si="277"/>
        <v/>
      </c>
      <c r="DQ1135" s="3" t="str">
        <f t="shared" si="277"/>
        <v/>
      </c>
      <c r="DR1135" s="3" t="str">
        <f t="shared" si="277"/>
        <v/>
      </c>
      <c r="DS1135" s="3" t="str">
        <f t="shared" si="277"/>
        <v/>
      </c>
      <c r="DT1135" s="3" t="str">
        <f t="shared" si="277"/>
        <v/>
      </c>
      <c r="DU1135" s="3" t="str">
        <f t="shared" si="277"/>
        <v/>
      </c>
      <c r="DV1135" s="3" t="str">
        <f t="shared" si="277"/>
        <v/>
      </c>
    </row>
    <row r="1136" spans="1:126" ht="105">
      <c r="A1136" t="s">
        <v>115</v>
      </c>
      <c r="B1136">
        <v>2017</v>
      </c>
      <c r="C1136" t="s">
        <v>114</v>
      </c>
      <c r="D1136">
        <v>106990</v>
      </c>
      <c r="E1136" s="31">
        <v>1317216198743</v>
      </c>
      <c r="F1136" t="s">
        <v>1311</v>
      </c>
      <c r="G1136">
        <v>325199</v>
      </c>
      <c r="H1136" t="s">
        <v>1312</v>
      </c>
      <c r="I1136" t="s">
        <v>1313</v>
      </c>
      <c r="J1136" t="s">
        <v>999</v>
      </c>
      <c r="K1136" t="s">
        <v>139</v>
      </c>
      <c r="L1136">
        <v>42029</v>
      </c>
      <c r="M1136" s="3" t="str">
        <f t="shared" si="271"/>
        <v>89. PRODUCE THE CHEMICAL, 93. AS A BYPRODUCT</v>
      </c>
      <c r="N1136" s="3" t="s">
        <v>63</v>
      </c>
      <c r="O1136" s="84" t="s">
        <v>1435</v>
      </c>
      <c r="P1136">
        <v>903</v>
      </c>
      <c r="Q1136">
        <v>4787</v>
      </c>
      <c r="R1136">
        <v>5690</v>
      </c>
      <c r="S1136" s="3" t="s">
        <v>1407</v>
      </c>
      <c r="T1136" s="3" t="s">
        <v>1405</v>
      </c>
      <c r="U1136" s="3" t="s">
        <v>1405</v>
      </c>
      <c r="V1136" s="3" t="s">
        <v>1405</v>
      </c>
      <c r="W1136" s="3" t="s">
        <v>1407</v>
      </c>
      <c r="X1136" s="3" t="s">
        <v>1405</v>
      </c>
      <c r="Y1136" s="3" t="s">
        <v>1405</v>
      </c>
      <c r="AE1136" s="3" t="s">
        <v>1405</v>
      </c>
      <c r="AR1136" s="3" t="s">
        <v>1405</v>
      </c>
      <c r="AS1136" s="3" t="s">
        <v>1405</v>
      </c>
      <c r="AT1136" s="3" t="s">
        <v>1405</v>
      </c>
      <c r="AV1136" s="3" t="s">
        <v>1405</v>
      </c>
      <c r="BD1136" s="3" t="s">
        <v>1405</v>
      </c>
      <c r="BK1136" s="3" t="s">
        <v>1405</v>
      </c>
      <c r="BU1136" s="3" t="str">
        <f t="shared" si="275"/>
        <v>89. PRODUCE THE CHEMICAL</v>
      </c>
      <c r="BV1136" s="3" t="str">
        <f t="shared" si="275"/>
        <v/>
      </c>
      <c r="BW1136" s="3" t="str">
        <f t="shared" si="275"/>
        <v/>
      </c>
      <c r="BX1136" s="3" t="str">
        <f t="shared" si="275"/>
        <v/>
      </c>
      <c r="BY1136" s="3" t="str">
        <f t="shared" si="275"/>
        <v>93. AS A BYPRODUCT</v>
      </c>
      <c r="BZ1136" s="3" t="str">
        <f t="shared" si="275"/>
        <v/>
      </c>
      <c r="CA1136" s="3" t="str">
        <f t="shared" si="274"/>
        <v/>
      </c>
      <c r="CB1136" s="3" t="str">
        <f t="shared" si="274"/>
        <v/>
      </c>
      <c r="CC1136" s="3" t="str">
        <f t="shared" si="274"/>
        <v/>
      </c>
      <c r="CD1136" s="3" t="str">
        <f t="shared" si="274"/>
        <v/>
      </c>
      <c r="CE1136" s="3" t="str">
        <f t="shared" si="274"/>
        <v/>
      </c>
      <c r="CF1136" s="3" t="str">
        <f t="shared" si="274"/>
        <v/>
      </c>
      <c r="CG1136" s="3" t="str">
        <f t="shared" si="274"/>
        <v/>
      </c>
      <c r="CH1136" s="3" t="str">
        <f t="shared" si="274"/>
        <v/>
      </c>
      <c r="CI1136" s="3" t="str">
        <f t="shared" si="274"/>
        <v/>
      </c>
      <c r="CJ1136" s="3" t="str">
        <f t="shared" si="274"/>
        <v/>
      </c>
      <c r="CK1136" s="3" t="str">
        <f t="shared" si="274"/>
        <v/>
      </c>
      <c r="CL1136" s="3" t="str">
        <f t="shared" si="274"/>
        <v/>
      </c>
      <c r="CM1136" s="3" t="str">
        <f t="shared" si="274"/>
        <v/>
      </c>
      <c r="CN1136" s="3" t="str">
        <f t="shared" si="274"/>
        <v/>
      </c>
      <c r="CO1136" s="3" t="str">
        <f t="shared" si="274"/>
        <v/>
      </c>
      <c r="CP1136" s="3" t="str">
        <f t="shared" si="280"/>
        <v/>
      </c>
      <c r="CQ1136" s="3" t="str">
        <f t="shared" si="280"/>
        <v/>
      </c>
      <c r="CR1136" s="3" t="str">
        <f t="shared" si="278"/>
        <v/>
      </c>
      <c r="CS1136" s="3" t="str">
        <f t="shared" si="276"/>
        <v/>
      </c>
      <c r="CT1136" s="3" t="str">
        <f t="shared" si="276"/>
        <v/>
      </c>
      <c r="CU1136" s="3" t="str">
        <f t="shared" si="276"/>
        <v/>
      </c>
      <c r="CV1136" s="3" t="str">
        <f t="shared" si="276"/>
        <v/>
      </c>
      <c r="CW1136" s="3" t="str">
        <f t="shared" si="276"/>
        <v/>
      </c>
      <c r="CX1136" s="3" t="str">
        <f t="shared" si="276"/>
        <v/>
      </c>
      <c r="CY1136" s="3" t="str">
        <f t="shared" si="276"/>
        <v/>
      </c>
      <c r="CZ1136" s="3" t="str">
        <f t="shared" si="276"/>
        <v/>
      </c>
      <c r="DA1136" s="3" t="str">
        <f t="shared" si="281"/>
        <v/>
      </c>
      <c r="DB1136" s="3" t="str">
        <f t="shared" si="281"/>
        <v/>
      </c>
      <c r="DC1136" s="3" t="str">
        <f t="shared" si="281"/>
        <v/>
      </c>
      <c r="DD1136" s="3" t="str">
        <f t="shared" si="269"/>
        <v/>
      </c>
      <c r="DE1136" s="3" t="str">
        <f t="shared" si="269"/>
        <v/>
      </c>
      <c r="DF1136" s="3" t="str">
        <f t="shared" si="269"/>
        <v/>
      </c>
      <c r="DG1136" s="3" t="str">
        <f t="shared" si="268"/>
        <v/>
      </c>
      <c r="DH1136" s="3" t="str">
        <f t="shared" si="268"/>
        <v/>
      </c>
      <c r="DI1136" s="3" t="str">
        <f t="shared" si="268"/>
        <v/>
      </c>
      <c r="DJ1136" s="3" t="str">
        <f t="shared" si="268"/>
        <v/>
      </c>
      <c r="DK1136" s="3" t="str">
        <f t="shared" si="268"/>
        <v/>
      </c>
      <c r="DL1136" s="3" t="str">
        <f t="shared" si="279"/>
        <v/>
      </c>
      <c r="DM1136" s="3" t="str">
        <f t="shared" si="279"/>
        <v/>
      </c>
      <c r="DN1136" s="3" t="str">
        <f t="shared" si="279"/>
        <v/>
      </c>
      <c r="DO1136" s="3" t="str">
        <f t="shared" si="277"/>
        <v/>
      </c>
      <c r="DP1136" s="3" t="str">
        <f t="shared" si="277"/>
        <v/>
      </c>
      <c r="DQ1136" s="3" t="str">
        <f t="shared" si="277"/>
        <v/>
      </c>
      <c r="DR1136" s="3" t="str">
        <f t="shared" si="277"/>
        <v/>
      </c>
      <c r="DS1136" s="3" t="str">
        <f t="shared" si="277"/>
        <v/>
      </c>
      <c r="DT1136" s="3" t="str">
        <f t="shared" si="277"/>
        <v/>
      </c>
      <c r="DU1136" s="3" t="str">
        <f t="shared" si="277"/>
        <v/>
      </c>
      <c r="DV1136" s="3" t="str">
        <f t="shared" si="277"/>
        <v/>
      </c>
    </row>
    <row r="1137" spans="1:126" ht="105">
      <c r="A1137" t="s">
        <v>115</v>
      </c>
      <c r="B1137">
        <v>2018</v>
      </c>
      <c r="C1137" t="s">
        <v>114</v>
      </c>
      <c r="D1137">
        <v>106990</v>
      </c>
      <c r="E1137" s="31">
        <v>1318217484207</v>
      </c>
      <c r="F1137" t="s">
        <v>1311</v>
      </c>
      <c r="G1137">
        <v>325199</v>
      </c>
      <c r="H1137" t="s">
        <v>1312</v>
      </c>
      <c r="I1137" t="s">
        <v>1313</v>
      </c>
      <c r="J1137" t="s">
        <v>999</v>
      </c>
      <c r="K1137" t="s">
        <v>139</v>
      </c>
      <c r="L1137">
        <v>42029</v>
      </c>
      <c r="M1137" s="3" t="str">
        <f t="shared" si="271"/>
        <v>89. PRODUCE THE CHEMICAL, 93. AS A BYPRODUCT</v>
      </c>
      <c r="N1137" s="3" t="s">
        <v>63</v>
      </c>
      <c r="O1137" s="84" t="s">
        <v>1435</v>
      </c>
      <c r="P1137">
        <v>2678</v>
      </c>
      <c r="Q1137">
        <v>9644</v>
      </c>
      <c r="R1137">
        <v>12322</v>
      </c>
      <c r="S1137" s="3" t="s">
        <v>1407</v>
      </c>
      <c r="T1137" s="3" t="s">
        <v>1405</v>
      </c>
      <c r="U1137" s="3" t="s">
        <v>1405</v>
      </c>
      <c r="V1137" s="3" t="s">
        <v>1405</v>
      </c>
      <c r="W1137" s="3" t="s">
        <v>1407</v>
      </c>
      <c r="X1137" s="3" t="s">
        <v>1405</v>
      </c>
      <c r="Y1137" s="3" t="s">
        <v>1405</v>
      </c>
      <c r="Z1137" s="3" t="s">
        <v>1405</v>
      </c>
      <c r="AA1137" s="3" t="s">
        <v>1405</v>
      </c>
      <c r="AB1137" s="3" t="s">
        <v>1405</v>
      </c>
      <c r="AC1137" s="3" t="s">
        <v>1405</v>
      </c>
      <c r="AD1137" s="3" t="s">
        <v>1405</v>
      </c>
      <c r="AE1137" s="3" t="s">
        <v>1405</v>
      </c>
      <c r="AF1137" s="3" t="s">
        <v>1405</v>
      </c>
      <c r="AG1137" s="3" t="s">
        <v>1405</v>
      </c>
      <c r="AH1137" s="3" t="s">
        <v>1405</v>
      </c>
      <c r="AI1137" s="3" t="s">
        <v>1405</v>
      </c>
      <c r="AJ1137" s="3" t="s">
        <v>1405</v>
      </c>
      <c r="AK1137" s="3" t="s">
        <v>1405</v>
      </c>
      <c r="AL1137" s="3" t="s">
        <v>1405</v>
      </c>
      <c r="AM1137" s="3" t="s">
        <v>1405</v>
      </c>
      <c r="AN1137" s="3" t="s">
        <v>1405</v>
      </c>
      <c r="AO1137" s="3" t="s">
        <v>1405</v>
      </c>
      <c r="AP1137" s="3" t="s">
        <v>1405</v>
      </c>
      <c r="AQ1137" s="3" t="s">
        <v>1405</v>
      </c>
      <c r="AR1137" s="3" t="s">
        <v>1405</v>
      </c>
      <c r="AS1137" s="3" t="s">
        <v>1405</v>
      </c>
      <c r="AT1137" s="3" t="s">
        <v>1405</v>
      </c>
      <c r="AU1137" s="3" t="s">
        <v>1405</v>
      </c>
      <c r="AV1137" s="3" t="s">
        <v>1405</v>
      </c>
      <c r="AW1137" s="3" t="s">
        <v>1405</v>
      </c>
      <c r="AX1137" s="3" t="s">
        <v>1405</v>
      </c>
      <c r="AY1137" s="3" t="s">
        <v>1405</v>
      </c>
      <c r="AZ1137" s="3" t="s">
        <v>1405</v>
      </c>
      <c r="BA1137" s="3" t="s">
        <v>1405</v>
      </c>
      <c r="BB1137" s="3" t="s">
        <v>1405</v>
      </c>
      <c r="BC1137" s="3" t="s">
        <v>1405</v>
      </c>
      <c r="BD1137" s="3" t="s">
        <v>1405</v>
      </c>
      <c r="BE1137" s="3" t="s">
        <v>1405</v>
      </c>
      <c r="BF1137" s="3" t="s">
        <v>1405</v>
      </c>
      <c r="BG1137" s="3" t="s">
        <v>1405</v>
      </c>
      <c r="BH1137" s="3" t="s">
        <v>1405</v>
      </c>
      <c r="BI1137" s="3" t="s">
        <v>1405</v>
      </c>
      <c r="BJ1137" s="3" t="s">
        <v>1405</v>
      </c>
      <c r="BK1137" s="3" t="s">
        <v>1405</v>
      </c>
      <c r="BL1137" s="3" t="s">
        <v>1405</v>
      </c>
      <c r="BM1137" s="3" t="s">
        <v>1405</v>
      </c>
      <c r="BN1137" s="3" t="s">
        <v>1405</v>
      </c>
      <c r="BO1137" s="3" t="s">
        <v>1405</v>
      </c>
      <c r="BP1137" s="3" t="s">
        <v>1405</v>
      </c>
      <c r="BQ1137" s="3" t="s">
        <v>1405</v>
      </c>
      <c r="BR1137" s="3" t="s">
        <v>1405</v>
      </c>
      <c r="BS1137" s="3" t="s">
        <v>1405</v>
      </c>
      <c r="BT1137" s="3" t="s">
        <v>1405</v>
      </c>
      <c r="BU1137" s="3" t="str">
        <f t="shared" si="275"/>
        <v>89. PRODUCE THE CHEMICAL</v>
      </c>
      <c r="BV1137" s="3" t="str">
        <f t="shared" si="275"/>
        <v/>
      </c>
      <c r="BW1137" s="3" t="str">
        <f t="shared" si="275"/>
        <v/>
      </c>
      <c r="BX1137" s="3" t="str">
        <f t="shared" si="275"/>
        <v/>
      </c>
      <c r="BY1137" s="3" t="str">
        <f t="shared" si="275"/>
        <v>93. AS A BYPRODUCT</v>
      </c>
      <c r="BZ1137" s="3" t="str">
        <f t="shared" si="275"/>
        <v/>
      </c>
      <c r="CA1137" s="3" t="str">
        <f t="shared" si="274"/>
        <v/>
      </c>
      <c r="CB1137" s="3" t="str">
        <f t="shared" si="274"/>
        <v/>
      </c>
      <c r="CC1137" s="3" t="str">
        <f t="shared" si="274"/>
        <v/>
      </c>
      <c r="CD1137" s="3" t="str">
        <f t="shared" si="274"/>
        <v/>
      </c>
      <c r="CE1137" s="3" t="str">
        <f t="shared" si="274"/>
        <v/>
      </c>
      <c r="CF1137" s="3" t="str">
        <f t="shared" si="274"/>
        <v/>
      </c>
      <c r="CG1137" s="3" t="str">
        <f t="shared" si="274"/>
        <v/>
      </c>
      <c r="CH1137" s="3" t="str">
        <f t="shared" si="274"/>
        <v/>
      </c>
      <c r="CI1137" s="3" t="str">
        <f t="shared" si="274"/>
        <v/>
      </c>
      <c r="CJ1137" s="3" t="str">
        <f t="shared" si="274"/>
        <v/>
      </c>
      <c r="CK1137" s="3" t="str">
        <f t="shared" si="274"/>
        <v/>
      </c>
      <c r="CL1137" s="3" t="str">
        <f t="shared" si="274"/>
        <v/>
      </c>
      <c r="CM1137" s="3" t="str">
        <f t="shared" si="274"/>
        <v/>
      </c>
      <c r="CN1137" s="3" t="str">
        <f t="shared" si="274"/>
        <v/>
      </c>
      <c r="CO1137" s="3" t="str">
        <f t="shared" si="274"/>
        <v/>
      </c>
      <c r="CP1137" s="3" t="str">
        <f t="shared" si="280"/>
        <v/>
      </c>
      <c r="CQ1137" s="3" t="str">
        <f t="shared" si="280"/>
        <v/>
      </c>
      <c r="CR1137" s="3" t="str">
        <f t="shared" si="278"/>
        <v/>
      </c>
      <c r="CS1137" s="3" t="str">
        <f t="shared" si="276"/>
        <v/>
      </c>
      <c r="CT1137" s="3" t="str">
        <f t="shared" si="276"/>
        <v/>
      </c>
      <c r="CU1137" s="3" t="str">
        <f t="shared" si="276"/>
        <v/>
      </c>
      <c r="CV1137" s="3" t="str">
        <f t="shared" si="276"/>
        <v/>
      </c>
      <c r="CW1137" s="3" t="str">
        <f t="shared" si="276"/>
        <v/>
      </c>
      <c r="CX1137" s="3" t="str">
        <f t="shared" si="276"/>
        <v/>
      </c>
      <c r="CY1137" s="3" t="str">
        <f t="shared" si="276"/>
        <v/>
      </c>
      <c r="CZ1137" s="3" t="str">
        <f t="shared" si="276"/>
        <v/>
      </c>
      <c r="DA1137" s="3" t="str">
        <f t="shared" si="281"/>
        <v/>
      </c>
      <c r="DB1137" s="3" t="str">
        <f t="shared" si="281"/>
        <v/>
      </c>
      <c r="DC1137" s="3" t="str">
        <f t="shared" si="281"/>
        <v/>
      </c>
      <c r="DD1137" s="3" t="str">
        <f t="shared" si="269"/>
        <v/>
      </c>
      <c r="DE1137" s="3" t="str">
        <f t="shared" si="269"/>
        <v/>
      </c>
      <c r="DF1137" s="3" t="str">
        <f t="shared" si="269"/>
        <v/>
      </c>
      <c r="DG1137" s="3" t="str">
        <f t="shared" si="268"/>
        <v/>
      </c>
      <c r="DH1137" s="3" t="str">
        <f t="shared" si="268"/>
        <v/>
      </c>
      <c r="DI1137" s="3" t="str">
        <f t="shared" si="268"/>
        <v/>
      </c>
      <c r="DJ1137" s="3" t="str">
        <f t="shared" si="268"/>
        <v/>
      </c>
      <c r="DK1137" s="3" t="str">
        <f t="shared" si="268"/>
        <v/>
      </c>
      <c r="DL1137" s="3" t="str">
        <f t="shared" si="279"/>
        <v/>
      </c>
      <c r="DM1137" s="3" t="str">
        <f t="shared" si="279"/>
        <v/>
      </c>
      <c r="DN1137" s="3" t="str">
        <f t="shared" si="279"/>
        <v/>
      </c>
      <c r="DO1137" s="3" t="str">
        <f t="shared" si="277"/>
        <v/>
      </c>
      <c r="DP1137" s="3" t="str">
        <f t="shared" si="277"/>
        <v/>
      </c>
      <c r="DQ1137" s="3" t="str">
        <f t="shared" si="277"/>
        <v/>
      </c>
      <c r="DR1137" s="3" t="str">
        <f t="shared" si="277"/>
        <v/>
      </c>
      <c r="DS1137" s="3" t="str">
        <f t="shared" si="277"/>
        <v/>
      </c>
      <c r="DT1137" s="3" t="str">
        <f t="shared" si="277"/>
        <v/>
      </c>
      <c r="DU1137" s="3" t="str">
        <f t="shared" si="277"/>
        <v/>
      </c>
      <c r="DV1137" s="3" t="str">
        <f t="shared" si="277"/>
        <v/>
      </c>
    </row>
    <row r="1138" spans="1:126" ht="105">
      <c r="A1138" t="s">
        <v>115</v>
      </c>
      <c r="B1138">
        <v>2019</v>
      </c>
      <c r="C1138" t="s">
        <v>114</v>
      </c>
      <c r="D1138">
        <v>106990</v>
      </c>
      <c r="E1138" s="31">
        <v>1319218329314</v>
      </c>
      <c r="F1138" t="s">
        <v>1311</v>
      </c>
      <c r="G1138">
        <v>325199</v>
      </c>
      <c r="H1138" t="s">
        <v>1312</v>
      </c>
      <c r="I1138" t="s">
        <v>1313</v>
      </c>
      <c r="J1138" t="s">
        <v>999</v>
      </c>
      <c r="K1138" t="s">
        <v>139</v>
      </c>
      <c r="L1138">
        <v>42029</v>
      </c>
      <c r="M1138" s="3" t="str">
        <f t="shared" si="271"/>
        <v>89. PRODUCE THE CHEMICAL, 93. AS A BYPRODUCT</v>
      </c>
      <c r="N1138" s="3" t="s">
        <v>63</v>
      </c>
      <c r="O1138" s="84" t="s">
        <v>1435</v>
      </c>
      <c r="P1138">
        <v>2981</v>
      </c>
      <c r="Q1138">
        <v>9644</v>
      </c>
      <c r="R1138">
        <v>12625</v>
      </c>
      <c r="S1138" s="3" t="s">
        <v>1407</v>
      </c>
      <c r="T1138" s="3" t="s">
        <v>1405</v>
      </c>
      <c r="U1138" s="3" t="s">
        <v>1405</v>
      </c>
      <c r="V1138" s="3" t="s">
        <v>1405</v>
      </c>
      <c r="W1138" s="3" t="s">
        <v>1407</v>
      </c>
      <c r="X1138" s="3" t="s">
        <v>1405</v>
      </c>
      <c r="Y1138" s="3" t="s">
        <v>1405</v>
      </c>
      <c r="Z1138" s="3" t="s">
        <v>1405</v>
      </c>
      <c r="AA1138" s="3" t="s">
        <v>1405</v>
      </c>
      <c r="AB1138" s="3" t="s">
        <v>1405</v>
      </c>
      <c r="AC1138" s="3" t="s">
        <v>1405</v>
      </c>
      <c r="AD1138" s="3" t="s">
        <v>1405</v>
      </c>
      <c r="AE1138" s="3" t="s">
        <v>1405</v>
      </c>
      <c r="AF1138" s="3" t="s">
        <v>1405</v>
      </c>
      <c r="AG1138" s="3" t="s">
        <v>1405</v>
      </c>
      <c r="AH1138" s="3" t="s">
        <v>1405</v>
      </c>
      <c r="AI1138" s="3" t="s">
        <v>1405</v>
      </c>
      <c r="AJ1138" s="3" t="s">
        <v>1405</v>
      </c>
      <c r="AK1138" s="3" t="s">
        <v>1405</v>
      </c>
      <c r="AL1138" s="3" t="s">
        <v>1405</v>
      </c>
      <c r="AM1138" s="3" t="s">
        <v>1405</v>
      </c>
      <c r="AN1138" s="3" t="s">
        <v>1405</v>
      </c>
      <c r="AO1138" s="3" t="s">
        <v>1405</v>
      </c>
      <c r="AP1138" s="3" t="s">
        <v>1405</v>
      </c>
      <c r="AQ1138" s="3" t="s">
        <v>1405</v>
      </c>
      <c r="AR1138" s="3" t="s">
        <v>1405</v>
      </c>
      <c r="AS1138" s="3" t="s">
        <v>1405</v>
      </c>
      <c r="AT1138" s="3" t="s">
        <v>1405</v>
      </c>
      <c r="AU1138" s="3" t="s">
        <v>1405</v>
      </c>
      <c r="AV1138" s="3" t="s">
        <v>1405</v>
      </c>
      <c r="AW1138" s="3" t="s">
        <v>1405</v>
      </c>
      <c r="AX1138" s="3" t="s">
        <v>1405</v>
      </c>
      <c r="AY1138" s="3" t="s">
        <v>1405</v>
      </c>
      <c r="AZ1138" s="3" t="s">
        <v>1405</v>
      </c>
      <c r="BA1138" s="3" t="s">
        <v>1405</v>
      </c>
      <c r="BB1138" s="3" t="s">
        <v>1405</v>
      </c>
      <c r="BC1138" s="3" t="s">
        <v>1405</v>
      </c>
      <c r="BD1138" s="3" t="s">
        <v>1405</v>
      </c>
      <c r="BE1138" s="3" t="s">
        <v>1405</v>
      </c>
      <c r="BF1138" s="3" t="s">
        <v>1405</v>
      </c>
      <c r="BG1138" s="3" t="s">
        <v>1405</v>
      </c>
      <c r="BH1138" s="3" t="s">
        <v>1405</v>
      </c>
      <c r="BI1138" s="3" t="s">
        <v>1405</v>
      </c>
      <c r="BJ1138" s="3" t="s">
        <v>1405</v>
      </c>
      <c r="BK1138" s="3" t="s">
        <v>1405</v>
      </c>
      <c r="BL1138" s="3" t="s">
        <v>1405</v>
      </c>
      <c r="BM1138" s="3" t="s">
        <v>1405</v>
      </c>
      <c r="BN1138" s="3" t="s">
        <v>1405</v>
      </c>
      <c r="BO1138" s="3" t="s">
        <v>1405</v>
      </c>
      <c r="BP1138" s="3" t="s">
        <v>1405</v>
      </c>
      <c r="BQ1138" s="3" t="s">
        <v>1405</v>
      </c>
      <c r="BR1138" s="3" t="s">
        <v>1405</v>
      </c>
      <c r="BS1138" s="3" t="s">
        <v>1405</v>
      </c>
      <c r="BT1138" s="3" t="s">
        <v>1405</v>
      </c>
      <c r="BU1138" s="3" t="str">
        <f t="shared" si="275"/>
        <v>89. PRODUCE THE CHEMICAL</v>
      </c>
      <c r="BV1138" s="3" t="str">
        <f t="shared" si="275"/>
        <v/>
      </c>
      <c r="BW1138" s="3" t="str">
        <f t="shared" si="275"/>
        <v/>
      </c>
      <c r="BX1138" s="3" t="str">
        <f t="shared" si="275"/>
        <v/>
      </c>
      <c r="BY1138" s="3" t="str">
        <f t="shared" si="275"/>
        <v>93. AS A BYPRODUCT</v>
      </c>
      <c r="BZ1138" s="3" t="str">
        <f t="shared" si="275"/>
        <v/>
      </c>
      <c r="CA1138" s="3" t="str">
        <f t="shared" si="274"/>
        <v/>
      </c>
      <c r="CB1138" s="3" t="str">
        <f t="shared" si="274"/>
        <v/>
      </c>
      <c r="CC1138" s="3" t="str">
        <f t="shared" si="274"/>
        <v/>
      </c>
      <c r="CD1138" s="3" t="str">
        <f t="shared" si="274"/>
        <v/>
      </c>
      <c r="CE1138" s="3" t="str">
        <f t="shared" si="274"/>
        <v/>
      </c>
      <c r="CF1138" s="3" t="str">
        <f t="shared" si="274"/>
        <v/>
      </c>
      <c r="CG1138" s="3" t="str">
        <f t="shared" si="274"/>
        <v/>
      </c>
      <c r="CH1138" s="3" t="str">
        <f t="shared" si="274"/>
        <v/>
      </c>
      <c r="CI1138" s="3" t="str">
        <f t="shared" si="274"/>
        <v/>
      </c>
      <c r="CJ1138" s="3" t="str">
        <f t="shared" si="274"/>
        <v/>
      </c>
      <c r="CK1138" s="3" t="str">
        <f t="shared" si="274"/>
        <v/>
      </c>
      <c r="CL1138" s="3" t="str">
        <f t="shared" si="274"/>
        <v/>
      </c>
      <c r="CM1138" s="3" t="str">
        <f t="shared" si="274"/>
        <v/>
      </c>
      <c r="CN1138" s="3" t="str">
        <f t="shared" si="274"/>
        <v/>
      </c>
      <c r="CO1138" s="3" t="str">
        <f t="shared" si="274"/>
        <v/>
      </c>
      <c r="CP1138" s="3" t="str">
        <f t="shared" si="280"/>
        <v/>
      </c>
      <c r="CQ1138" s="3" t="str">
        <f t="shared" si="280"/>
        <v/>
      </c>
      <c r="CR1138" s="3" t="str">
        <f t="shared" si="278"/>
        <v/>
      </c>
      <c r="CS1138" s="3" t="str">
        <f t="shared" si="276"/>
        <v/>
      </c>
      <c r="CT1138" s="3" t="str">
        <f t="shared" si="276"/>
        <v/>
      </c>
      <c r="CU1138" s="3" t="str">
        <f t="shared" si="276"/>
        <v/>
      </c>
      <c r="CV1138" s="3" t="str">
        <f t="shared" si="276"/>
        <v/>
      </c>
      <c r="CW1138" s="3" t="str">
        <f t="shared" si="276"/>
        <v/>
      </c>
      <c r="CX1138" s="3" t="str">
        <f t="shared" si="276"/>
        <v/>
      </c>
      <c r="CY1138" s="3" t="str">
        <f t="shared" si="276"/>
        <v/>
      </c>
      <c r="CZ1138" s="3" t="str">
        <f t="shared" si="276"/>
        <v/>
      </c>
      <c r="DA1138" s="3" t="str">
        <f t="shared" si="281"/>
        <v/>
      </c>
      <c r="DB1138" s="3" t="str">
        <f t="shared" si="281"/>
        <v/>
      </c>
      <c r="DC1138" s="3" t="str">
        <f t="shared" si="281"/>
        <v/>
      </c>
      <c r="DD1138" s="3" t="str">
        <f t="shared" si="269"/>
        <v/>
      </c>
      <c r="DE1138" s="3" t="str">
        <f t="shared" si="269"/>
        <v/>
      </c>
      <c r="DF1138" s="3" t="str">
        <f t="shared" si="269"/>
        <v/>
      </c>
      <c r="DG1138" s="3" t="str">
        <f t="shared" si="268"/>
        <v/>
      </c>
      <c r="DH1138" s="3" t="str">
        <f t="shared" si="268"/>
        <v/>
      </c>
      <c r="DI1138" s="3" t="str">
        <f t="shared" si="268"/>
        <v/>
      </c>
      <c r="DJ1138" s="3" t="str">
        <f t="shared" si="268"/>
        <v/>
      </c>
      <c r="DK1138" s="3" t="str">
        <f t="shared" si="268"/>
        <v/>
      </c>
      <c r="DL1138" s="3" t="str">
        <f t="shared" si="279"/>
        <v/>
      </c>
      <c r="DM1138" s="3" t="str">
        <f t="shared" si="279"/>
        <v/>
      </c>
      <c r="DN1138" s="3" t="str">
        <f t="shared" si="279"/>
        <v/>
      </c>
      <c r="DO1138" s="3" t="str">
        <f t="shared" si="277"/>
        <v/>
      </c>
      <c r="DP1138" s="3" t="str">
        <f t="shared" si="277"/>
        <v/>
      </c>
      <c r="DQ1138" s="3" t="str">
        <f t="shared" si="277"/>
        <v/>
      </c>
      <c r="DR1138" s="3" t="str">
        <f t="shared" si="277"/>
        <v/>
      </c>
      <c r="DS1138" s="3" t="str">
        <f t="shared" si="277"/>
        <v/>
      </c>
      <c r="DT1138" s="3" t="str">
        <f t="shared" si="277"/>
        <v/>
      </c>
      <c r="DU1138" s="3" t="str">
        <f t="shared" si="277"/>
        <v/>
      </c>
      <c r="DV1138" s="3" t="str">
        <f t="shared" si="277"/>
        <v/>
      </c>
    </row>
    <row r="1139" spans="1:126" ht="105">
      <c r="A1139" t="s">
        <v>115</v>
      </c>
      <c r="B1139">
        <v>2020</v>
      </c>
      <c r="C1139" t="s">
        <v>114</v>
      </c>
      <c r="D1139">
        <v>106990</v>
      </c>
      <c r="E1139" s="31">
        <v>1320218945816</v>
      </c>
      <c r="F1139" t="s">
        <v>1311</v>
      </c>
      <c r="G1139">
        <v>325199</v>
      </c>
      <c r="H1139" t="s">
        <v>1312</v>
      </c>
      <c r="I1139" t="s">
        <v>1313</v>
      </c>
      <c r="J1139" t="s">
        <v>999</v>
      </c>
      <c r="K1139" t="s">
        <v>139</v>
      </c>
      <c r="L1139">
        <v>42029</v>
      </c>
      <c r="M1139" s="3" t="str">
        <f t="shared" si="271"/>
        <v>89. PRODUCE THE CHEMICAL, 92. SALE OR DISTRIBUTION OF THE CHEMICAL, 93. AS A BYPRODUCT</v>
      </c>
      <c r="N1139" s="3" t="s">
        <v>63</v>
      </c>
      <c r="O1139" s="84" t="s">
        <v>1435</v>
      </c>
      <c r="P1139">
        <v>3303</v>
      </c>
      <c r="Q1139">
        <v>8899</v>
      </c>
      <c r="R1139">
        <v>12202</v>
      </c>
      <c r="S1139" s="3" t="s">
        <v>1407</v>
      </c>
      <c r="T1139" s="3" t="s">
        <v>1405</v>
      </c>
      <c r="U1139" s="3" t="s">
        <v>1405</v>
      </c>
      <c r="V1139" s="3" t="s">
        <v>1407</v>
      </c>
      <c r="W1139" s="3" t="s">
        <v>1407</v>
      </c>
      <c r="X1139" s="3" t="s">
        <v>1405</v>
      </c>
      <c r="Y1139" s="3" t="s">
        <v>1405</v>
      </c>
      <c r="Z1139" s="3" t="s">
        <v>1405</v>
      </c>
      <c r="AA1139" s="3" t="s">
        <v>1405</v>
      </c>
      <c r="AB1139" s="3" t="s">
        <v>1405</v>
      </c>
      <c r="AC1139" s="3" t="s">
        <v>1405</v>
      </c>
      <c r="AD1139" s="3" t="s">
        <v>1405</v>
      </c>
      <c r="AE1139" s="3" t="s">
        <v>1405</v>
      </c>
      <c r="AF1139" s="3" t="s">
        <v>1405</v>
      </c>
      <c r="AG1139" s="3" t="s">
        <v>1405</v>
      </c>
      <c r="AH1139" s="3" t="s">
        <v>1405</v>
      </c>
      <c r="AI1139" s="3" t="s">
        <v>1405</v>
      </c>
      <c r="AJ1139" s="3" t="s">
        <v>1405</v>
      </c>
      <c r="AK1139" s="3" t="s">
        <v>1405</v>
      </c>
      <c r="AL1139" s="3" t="s">
        <v>1405</v>
      </c>
      <c r="AM1139" s="3" t="s">
        <v>1405</v>
      </c>
      <c r="AN1139" s="3" t="s">
        <v>1405</v>
      </c>
      <c r="AO1139" s="3" t="s">
        <v>1405</v>
      </c>
      <c r="AP1139" s="3" t="s">
        <v>1405</v>
      </c>
      <c r="AQ1139" s="3" t="s">
        <v>1405</v>
      </c>
      <c r="AR1139" s="3" t="s">
        <v>1405</v>
      </c>
      <c r="AS1139" s="3" t="s">
        <v>1405</v>
      </c>
      <c r="AT1139" s="3" t="s">
        <v>1405</v>
      </c>
      <c r="AU1139" s="3" t="s">
        <v>1405</v>
      </c>
      <c r="AV1139" s="3" t="s">
        <v>1405</v>
      </c>
      <c r="AW1139" s="3" t="s">
        <v>1405</v>
      </c>
      <c r="AX1139" s="3" t="s">
        <v>1405</v>
      </c>
      <c r="AY1139" s="3" t="s">
        <v>1405</v>
      </c>
      <c r="AZ1139" s="3" t="s">
        <v>1405</v>
      </c>
      <c r="BA1139" s="3" t="s">
        <v>1405</v>
      </c>
      <c r="BB1139" s="3" t="s">
        <v>1405</v>
      </c>
      <c r="BC1139" s="3" t="s">
        <v>1405</v>
      </c>
      <c r="BD1139" s="3" t="s">
        <v>1405</v>
      </c>
      <c r="BE1139" s="3" t="s">
        <v>1405</v>
      </c>
      <c r="BF1139" s="3" t="s">
        <v>1405</v>
      </c>
      <c r="BG1139" s="3" t="s">
        <v>1405</v>
      </c>
      <c r="BH1139" s="3" t="s">
        <v>1405</v>
      </c>
      <c r="BI1139" s="3" t="s">
        <v>1405</v>
      </c>
      <c r="BJ1139" s="3" t="s">
        <v>1405</v>
      </c>
      <c r="BK1139" s="3" t="s">
        <v>1405</v>
      </c>
      <c r="BL1139" s="3" t="s">
        <v>1405</v>
      </c>
      <c r="BM1139" s="3" t="s">
        <v>1405</v>
      </c>
      <c r="BN1139" s="3" t="s">
        <v>1405</v>
      </c>
      <c r="BO1139" s="3" t="s">
        <v>1405</v>
      </c>
      <c r="BP1139" s="3" t="s">
        <v>1405</v>
      </c>
      <c r="BQ1139" s="3" t="s">
        <v>1405</v>
      </c>
      <c r="BR1139" s="3" t="s">
        <v>1405</v>
      </c>
      <c r="BS1139" s="3" t="s">
        <v>1405</v>
      </c>
      <c r="BT1139" s="3" t="s">
        <v>1405</v>
      </c>
      <c r="BU1139" s="3" t="str">
        <f t="shared" si="275"/>
        <v>89. PRODUCE THE CHEMICAL</v>
      </c>
      <c r="BV1139" s="3" t="str">
        <f t="shared" si="275"/>
        <v/>
      </c>
      <c r="BW1139" s="3" t="str">
        <f t="shared" si="275"/>
        <v/>
      </c>
      <c r="BX1139" s="3" t="str">
        <f t="shared" si="275"/>
        <v>92. SALE OR DISTRIBUTION OF THE CHEMICAL</v>
      </c>
      <c r="BY1139" s="3" t="str">
        <f t="shared" si="275"/>
        <v>93. AS A BYPRODUCT</v>
      </c>
      <c r="BZ1139" s="3" t="str">
        <f t="shared" si="275"/>
        <v/>
      </c>
      <c r="CA1139" s="3" t="str">
        <f t="shared" si="274"/>
        <v/>
      </c>
      <c r="CB1139" s="3" t="str">
        <f t="shared" si="274"/>
        <v/>
      </c>
      <c r="CC1139" s="3" t="str">
        <f t="shared" si="274"/>
        <v/>
      </c>
      <c r="CD1139" s="3" t="str">
        <f t="shared" si="274"/>
        <v/>
      </c>
      <c r="CE1139" s="3" t="str">
        <f t="shared" si="274"/>
        <v/>
      </c>
      <c r="CF1139" s="3" t="str">
        <f t="shared" si="274"/>
        <v/>
      </c>
      <c r="CG1139" s="3" t="str">
        <f t="shared" si="274"/>
        <v/>
      </c>
      <c r="CH1139" s="3" t="str">
        <f t="shared" si="274"/>
        <v/>
      </c>
      <c r="CI1139" s="3" t="str">
        <f t="shared" si="274"/>
        <v/>
      </c>
      <c r="CJ1139" s="3" t="str">
        <f t="shared" si="274"/>
        <v/>
      </c>
      <c r="CK1139" s="3" t="str">
        <f t="shared" si="274"/>
        <v/>
      </c>
      <c r="CL1139" s="3" t="str">
        <f t="shared" si="274"/>
        <v/>
      </c>
      <c r="CM1139" s="3" t="str">
        <f t="shared" si="274"/>
        <v/>
      </c>
      <c r="CN1139" s="3" t="str">
        <f t="shared" si="274"/>
        <v/>
      </c>
      <c r="CO1139" s="3" t="str">
        <f t="shared" si="274"/>
        <v/>
      </c>
      <c r="CP1139" s="3" t="str">
        <f t="shared" si="280"/>
        <v/>
      </c>
      <c r="CQ1139" s="3" t="str">
        <f t="shared" si="280"/>
        <v/>
      </c>
      <c r="CR1139" s="3" t="str">
        <f t="shared" si="278"/>
        <v/>
      </c>
      <c r="CS1139" s="3" t="str">
        <f t="shared" si="276"/>
        <v/>
      </c>
      <c r="CT1139" s="3" t="str">
        <f t="shared" si="276"/>
        <v/>
      </c>
      <c r="CU1139" s="3" t="str">
        <f t="shared" si="276"/>
        <v/>
      </c>
      <c r="CV1139" s="3" t="str">
        <f t="shared" si="276"/>
        <v/>
      </c>
      <c r="CW1139" s="3" t="str">
        <f t="shared" si="276"/>
        <v/>
      </c>
      <c r="CX1139" s="3" t="str">
        <f t="shared" si="276"/>
        <v/>
      </c>
      <c r="CY1139" s="3" t="str">
        <f t="shared" si="276"/>
        <v/>
      </c>
      <c r="CZ1139" s="3" t="str">
        <f t="shared" si="276"/>
        <v/>
      </c>
      <c r="DA1139" s="3" t="str">
        <f t="shared" si="281"/>
        <v/>
      </c>
      <c r="DB1139" s="3" t="str">
        <f t="shared" si="281"/>
        <v/>
      </c>
      <c r="DC1139" s="3" t="str">
        <f t="shared" si="281"/>
        <v/>
      </c>
      <c r="DD1139" s="3" t="str">
        <f t="shared" si="269"/>
        <v/>
      </c>
      <c r="DE1139" s="3" t="str">
        <f t="shared" si="269"/>
        <v/>
      </c>
      <c r="DF1139" s="3" t="str">
        <f t="shared" si="269"/>
        <v/>
      </c>
      <c r="DG1139" s="3" t="str">
        <f t="shared" si="268"/>
        <v/>
      </c>
      <c r="DH1139" s="3" t="str">
        <f t="shared" si="268"/>
        <v/>
      </c>
      <c r="DI1139" s="3" t="str">
        <f t="shared" si="268"/>
        <v/>
      </c>
      <c r="DJ1139" s="3" t="str">
        <f t="shared" si="268"/>
        <v/>
      </c>
      <c r="DK1139" s="3" t="str">
        <f t="shared" si="268"/>
        <v/>
      </c>
      <c r="DL1139" s="3" t="str">
        <f t="shared" si="279"/>
        <v/>
      </c>
      <c r="DM1139" s="3" t="str">
        <f t="shared" si="279"/>
        <v/>
      </c>
      <c r="DN1139" s="3" t="str">
        <f t="shared" si="279"/>
        <v/>
      </c>
      <c r="DO1139" s="3" t="str">
        <f t="shared" si="277"/>
        <v/>
      </c>
      <c r="DP1139" s="3" t="str">
        <f t="shared" si="277"/>
        <v/>
      </c>
      <c r="DQ1139" s="3" t="str">
        <f t="shared" si="277"/>
        <v/>
      </c>
      <c r="DR1139" s="3" t="str">
        <f t="shared" si="277"/>
        <v/>
      </c>
      <c r="DS1139" s="3" t="str">
        <f t="shared" si="277"/>
        <v/>
      </c>
      <c r="DT1139" s="3" t="str">
        <f t="shared" si="277"/>
        <v/>
      </c>
      <c r="DU1139" s="3" t="str">
        <f t="shared" si="277"/>
        <v/>
      </c>
      <c r="DV1139" s="3" t="str">
        <f t="shared" si="277"/>
        <v/>
      </c>
    </row>
    <row r="1140" spans="1:126" ht="105">
      <c r="A1140" t="s">
        <v>115</v>
      </c>
      <c r="B1140">
        <v>2021</v>
      </c>
      <c r="C1140" t="s">
        <v>114</v>
      </c>
      <c r="D1140">
        <v>106990</v>
      </c>
      <c r="E1140" s="31">
        <v>1321220409611</v>
      </c>
      <c r="F1140" t="s">
        <v>1311</v>
      </c>
      <c r="G1140">
        <v>325199</v>
      </c>
      <c r="H1140" t="s">
        <v>1312</v>
      </c>
      <c r="I1140" t="s">
        <v>1313</v>
      </c>
      <c r="J1140" t="s">
        <v>999</v>
      </c>
      <c r="K1140" t="s">
        <v>139</v>
      </c>
      <c r="L1140">
        <v>42029</v>
      </c>
      <c r="M1140" s="3" t="str">
        <f t="shared" si="271"/>
        <v>89. PRODUCE THE CHEMICAL, 93. AS A BYPRODUCT</v>
      </c>
      <c r="N1140" s="3" t="s">
        <v>63</v>
      </c>
      <c r="O1140" s="84" t="s">
        <v>1435</v>
      </c>
      <c r="P1140">
        <v>3475</v>
      </c>
      <c r="Q1140">
        <v>6596</v>
      </c>
      <c r="R1140">
        <v>10071</v>
      </c>
      <c r="S1140" s="3" t="s">
        <v>1407</v>
      </c>
      <c r="T1140" s="3" t="s">
        <v>1405</v>
      </c>
      <c r="U1140" s="3" t="s">
        <v>1405</v>
      </c>
      <c r="V1140" s="3" t="s">
        <v>1405</v>
      </c>
      <c r="W1140" s="3" t="s">
        <v>1407</v>
      </c>
      <c r="X1140" s="3" t="s">
        <v>1405</v>
      </c>
      <c r="Y1140" s="3" t="s">
        <v>1405</v>
      </c>
      <c r="Z1140" s="3" t="s">
        <v>1405</v>
      </c>
      <c r="AA1140" s="3" t="s">
        <v>1405</v>
      </c>
      <c r="AB1140" s="3" t="s">
        <v>1405</v>
      </c>
      <c r="AC1140" s="3" t="s">
        <v>1405</v>
      </c>
      <c r="AD1140" s="3" t="s">
        <v>1405</v>
      </c>
      <c r="AE1140" s="3" t="s">
        <v>1405</v>
      </c>
      <c r="AF1140" s="3" t="s">
        <v>1405</v>
      </c>
      <c r="AG1140" s="3" t="s">
        <v>1405</v>
      </c>
      <c r="AH1140" s="3" t="s">
        <v>1405</v>
      </c>
      <c r="AI1140" s="3" t="s">
        <v>1405</v>
      </c>
      <c r="AJ1140" s="3" t="s">
        <v>1405</v>
      </c>
      <c r="AK1140" s="3" t="s">
        <v>1405</v>
      </c>
      <c r="AL1140" s="3" t="s">
        <v>1405</v>
      </c>
      <c r="AM1140" s="3" t="s">
        <v>1405</v>
      </c>
      <c r="AN1140" s="3" t="s">
        <v>1405</v>
      </c>
      <c r="AO1140" s="3" t="s">
        <v>1405</v>
      </c>
      <c r="AP1140" s="3" t="s">
        <v>1405</v>
      </c>
      <c r="AQ1140" s="3" t="s">
        <v>1405</v>
      </c>
      <c r="AR1140" s="3" t="s">
        <v>1405</v>
      </c>
      <c r="AS1140" s="3" t="s">
        <v>1405</v>
      </c>
      <c r="AT1140" s="3" t="s">
        <v>1405</v>
      </c>
      <c r="AU1140" s="3" t="s">
        <v>1405</v>
      </c>
      <c r="AV1140" s="3" t="s">
        <v>1405</v>
      </c>
      <c r="AW1140" s="3" t="s">
        <v>1405</v>
      </c>
      <c r="AX1140" s="3" t="s">
        <v>1405</v>
      </c>
      <c r="AY1140" s="3" t="s">
        <v>1405</v>
      </c>
      <c r="AZ1140" s="3" t="s">
        <v>1405</v>
      </c>
      <c r="BA1140" s="3" t="s">
        <v>1405</v>
      </c>
      <c r="BB1140" s="3" t="s">
        <v>1405</v>
      </c>
      <c r="BC1140" s="3" t="s">
        <v>1405</v>
      </c>
      <c r="BD1140" s="3" t="s">
        <v>1405</v>
      </c>
      <c r="BE1140" s="3" t="s">
        <v>1405</v>
      </c>
      <c r="BF1140" s="3" t="s">
        <v>1405</v>
      </c>
      <c r="BG1140" s="3" t="s">
        <v>1405</v>
      </c>
      <c r="BH1140" s="3" t="s">
        <v>1405</v>
      </c>
      <c r="BI1140" s="3" t="s">
        <v>1405</v>
      </c>
      <c r="BJ1140" s="3" t="s">
        <v>1405</v>
      </c>
      <c r="BK1140" s="3" t="s">
        <v>1405</v>
      </c>
      <c r="BL1140" s="3" t="s">
        <v>1405</v>
      </c>
      <c r="BM1140" s="3" t="s">
        <v>1405</v>
      </c>
      <c r="BN1140" s="3" t="s">
        <v>1405</v>
      </c>
      <c r="BO1140" s="3" t="s">
        <v>1405</v>
      </c>
      <c r="BP1140" s="3" t="s">
        <v>1405</v>
      </c>
      <c r="BQ1140" s="3" t="s">
        <v>1405</v>
      </c>
      <c r="BR1140" s="3" t="s">
        <v>1405</v>
      </c>
      <c r="BS1140" s="3" t="s">
        <v>1405</v>
      </c>
      <c r="BT1140" s="3" t="s">
        <v>1405</v>
      </c>
      <c r="BU1140" s="3" t="str">
        <f t="shared" si="275"/>
        <v>89. PRODUCE THE CHEMICAL</v>
      </c>
      <c r="BV1140" s="3" t="str">
        <f t="shared" si="275"/>
        <v/>
      </c>
      <c r="BW1140" s="3" t="str">
        <f t="shared" si="275"/>
        <v/>
      </c>
      <c r="BX1140" s="3" t="str">
        <f t="shared" si="275"/>
        <v/>
      </c>
      <c r="BY1140" s="3" t="str">
        <f t="shared" si="275"/>
        <v>93. AS A BYPRODUCT</v>
      </c>
      <c r="BZ1140" s="3" t="str">
        <f t="shared" si="275"/>
        <v/>
      </c>
      <c r="CA1140" s="3" t="str">
        <f t="shared" si="274"/>
        <v/>
      </c>
      <c r="CB1140" s="3" t="str">
        <f t="shared" si="274"/>
        <v/>
      </c>
      <c r="CC1140" s="3" t="str">
        <f t="shared" si="274"/>
        <v/>
      </c>
      <c r="CD1140" s="3" t="str">
        <f t="shared" si="274"/>
        <v/>
      </c>
      <c r="CE1140" s="3" t="str">
        <f t="shared" si="274"/>
        <v/>
      </c>
      <c r="CF1140" s="3" t="str">
        <f t="shared" si="274"/>
        <v/>
      </c>
      <c r="CG1140" s="3" t="str">
        <f t="shared" si="274"/>
        <v/>
      </c>
      <c r="CH1140" s="3" t="str">
        <f t="shared" si="274"/>
        <v/>
      </c>
      <c r="CI1140" s="3" t="str">
        <f t="shared" si="274"/>
        <v/>
      </c>
      <c r="CJ1140" s="3" t="str">
        <f t="shared" si="274"/>
        <v/>
      </c>
      <c r="CK1140" s="3" t="str">
        <f t="shared" si="274"/>
        <v/>
      </c>
      <c r="CL1140" s="3" t="str">
        <f t="shared" si="274"/>
        <v/>
      </c>
      <c r="CM1140" s="3" t="str">
        <f t="shared" si="274"/>
        <v/>
      </c>
      <c r="CN1140" s="3" t="str">
        <f t="shared" si="274"/>
        <v/>
      </c>
      <c r="CO1140" s="3" t="str">
        <f t="shared" ref="CO1140:CO1170" si="282">IF(AM1140="Yes", CO$1,"")</f>
        <v/>
      </c>
      <c r="CP1140" s="3" t="str">
        <f t="shared" si="280"/>
        <v/>
      </c>
      <c r="CQ1140" s="3" t="str">
        <f t="shared" si="280"/>
        <v/>
      </c>
      <c r="CR1140" s="3" t="str">
        <f t="shared" si="278"/>
        <v/>
      </c>
      <c r="CS1140" s="3" t="str">
        <f t="shared" si="276"/>
        <v/>
      </c>
      <c r="CT1140" s="3" t="str">
        <f t="shared" si="276"/>
        <v/>
      </c>
      <c r="CU1140" s="3" t="str">
        <f t="shared" si="276"/>
        <v/>
      </c>
      <c r="CV1140" s="3" t="str">
        <f t="shared" si="276"/>
        <v/>
      </c>
      <c r="CW1140" s="3" t="str">
        <f t="shared" si="276"/>
        <v/>
      </c>
      <c r="CX1140" s="3" t="str">
        <f t="shared" si="276"/>
        <v/>
      </c>
      <c r="CY1140" s="3" t="str">
        <f t="shared" si="276"/>
        <v/>
      </c>
      <c r="CZ1140" s="3" t="str">
        <f t="shared" si="276"/>
        <v/>
      </c>
      <c r="DA1140" s="3" t="str">
        <f t="shared" si="281"/>
        <v/>
      </c>
      <c r="DB1140" s="3" t="str">
        <f t="shared" si="281"/>
        <v/>
      </c>
      <c r="DC1140" s="3" t="str">
        <f t="shared" si="281"/>
        <v/>
      </c>
      <c r="DD1140" s="3" t="str">
        <f t="shared" si="269"/>
        <v/>
      </c>
      <c r="DE1140" s="3" t="str">
        <f t="shared" si="269"/>
        <v/>
      </c>
      <c r="DF1140" s="3" t="str">
        <f t="shared" si="269"/>
        <v/>
      </c>
      <c r="DG1140" s="3" t="str">
        <f t="shared" si="268"/>
        <v/>
      </c>
      <c r="DH1140" s="3" t="str">
        <f t="shared" si="268"/>
        <v/>
      </c>
      <c r="DI1140" s="3" t="str">
        <f t="shared" si="268"/>
        <v/>
      </c>
      <c r="DJ1140" s="3" t="str">
        <f t="shared" si="268"/>
        <v/>
      </c>
      <c r="DK1140" s="3" t="str">
        <f t="shared" si="268"/>
        <v/>
      </c>
      <c r="DL1140" s="3" t="str">
        <f t="shared" si="279"/>
        <v/>
      </c>
      <c r="DM1140" s="3" t="str">
        <f t="shared" si="279"/>
        <v/>
      </c>
      <c r="DN1140" s="3" t="str">
        <f t="shared" si="279"/>
        <v/>
      </c>
      <c r="DO1140" s="3" t="str">
        <f t="shared" si="277"/>
        <v/>
      </c>
      <c r="DP1140" s="3" t="str">
        <f t="shared" si="277"/>
        <v/>
      </c>
      <c r="DQ1140" s="3" t="str">
        <f t="shared" si="277"/>
        <v/>
      </c>
      <c r="DR1140" s="3" t="str">
        <f t="shared" si="277"/>
        <v/>
      </c>
      <c r="DS1140" s="3" t="str">
        <f t="shared" si="277"/>
        <v/>
      </c>
      <c r="DT1140" s="3" t="str">
        <f t="shared" si="277"/>
        <v/>
      </c>
      <c r="DU1140" s="3" t="str">
        <f t="shared" si="277"/>
        <v/>
      </c>
      <c r="DV1140" s="3" t="str">
        <f t="shared" si="277"/>
        <v/>
      </c>
    </row>
    <row r="1141" spans="1:126" ht="45">
      <c r="A1141" t="s">
        <v>115</v>
      </c>
      <c r="B1141">
        <v>2016</v>
      </c>
      <c r="C1141" t="s">
        <v>114</v>
      </c>
      <c r="D1141">
        <v>106990</v>
      </c>
      <c r="E1141" s="31">
        <v>1316215108325</v>
      </c>
      <c r="F1141" t="s">
        <v>1314</v>
      </c>
      <c r="G1141">
        <v>324110</v>
      </c>
      <c r="H1141" t="s">
        <v>1315</v>
      </c>
      <c r="I1141" t="s">
        <v>1316</v>
      </c>
      <c r="J1141" t="s">
        <v>1317</v>
      </c>
      <c r="K1141" t="s">
        <v>313</v>
      </c>
      <c r="L1141">
        <v>62084</v>
      </c>
      <c r="M1141" s="3" t="str">
        <f t="shared" si="271"/>
        <v>89. PRODUCE THE CHEMICAL, 94. AS A MANUFACTURED IMPURITY, 116. AS A PROCESS IMPURITY</v>
      </c>
      <c r="N1141" s="3" t="s">
        <v>63</v>
      </c>
      <c r="O1141" s="3" t="s">
        <v>1485</v>
      </c>
      <c r="P1141">
        <v>542</v>
      </c>
      <c r="Q1141">
        <v>1425</v>
      </c>
      <c r="R1141">
        <v>1967</v>
      </c>
      <c r="S1141" s="3" t="s">
        <v>1407</v>
      </c>
      <c r="T1141" s="3" t="s">
        <v>1405</v>
      </c>
      <c r="U1141" s="3" t="s">
        <v>1405</v>
      </c>
      <c r="V1141" s="3" t="s">
        <v>1405</v>
      </c>
      <c r="W1141" s="3" t="s">
        <v>1405</v>
      </c>
      <c r="X1141" s="3" t="s">
        <v>1407</v>
      </c>
      <c r="Y1141" s="3" t="s">
        <v>1405</v>
      </c>
      <c r="AE1141" s="3" t="s">
        <v>1405</v>
      </c>
      <c r="AR1141" s="3" t="s">
        <v>1405</v>
      </c>
      <c r="AS1141" s="3" t="s">
        <v>1405</v>
      </c>
      <c r="AT1141" s="3" t="s">
        <v>1407</v>
      </c>
      <c r="AV1141" s="3" t="s">
        <v>1405</v>
      </c>
      <c r="BD1141" s="3" t="s">
        <v>1405</v>
      </c>
      <c r="BK1141" s="3" t="s">
        <v>1405</v>
      </c>
      <c r="BU1141" s="3" t="str">
        <f t="shared" si="275"/>
        <v>89. PRODUCE THE CHEMICAL</v>
      </c>
      <c r="BV1141" s="3" t="str">
        <f t="shared" si="275"/>
        <v/>
      </c>
      <c r="BW1141" s="3" t="str">
        <f t="shared" si="275"/>
        <v/>
      </c>
      <c r="BX1141" s="3" t="str">
        <f t="shared" si="275"/>
        <v/>
      </c>
      <c r="BY1141" s="3" t="str">
        <f t="shared" si="275"/>
        <v/>
      </c>
      <c r="BZ1141" s="3" t="str">
        <f t="shared" si="275"/>
        <v>94. AS A MANUFACTURED IMPURITY</v>
      </c>
      <c r="CA1141" s="3" t="str">
        <f t="shared" si="275"/>
        <v/>
      </c>
      <c r="CB1141" s="3" t="str">
        <f t="shared" si="275"/>
        <v/>
      </c>
      <c r="CC1141" s="3" t="str">
        <f t="shared" si="275"/>
        <v/>
      </c>
      <c r="CD1141" s="3" t="str">
        <f t="shared" si="275"/>
        <v/>
      </c>
      <c r="CE1141" s="3" t="str">
        <f t="shared" si="275"/>
        <v/>
      </c>
      <c r="CF1141" s="3" t="str">
        <f t="shared" si="275"/>
        <v/>
      </c>
      <c r="CG1141" s="3" t="str">
        <f t="shared" si="275"/>
        <v/>
      </c>
      <c r="CH1141" s="3" t="str">
        <f t="shared" si="275"/>
        <v/>
      </c>
      <c r="CI1141" s="3" t="str">
        <f t="shared" si="275"/>
        <v/>
      </c>
      <c r="CJ1141" s="3" t="str">
        <f t="shared" si="275"/>
        <v/>
      </c>
      <c r="CK1141" s="3" t="str">
        <f t="shared" ref="CK1141:CN1170" si="283">IF(AI1141="Yes", CK$1,"")</f>
        <v/>
      </c>
      <c r="CL1141" s="3" t="str">
        <f t="shared" si="283"/>
        <v/>
      </c>
      <c r="CM1141" s="3" t="str">
        <f t="shared" si="283"/>
        <v/>
      </c>
      <c r="CN1141" s="3" t="str">
        <f t="shared" si="283"/>
        <v/>
      </c>
      <c r="CO1141" s="3" t="str">
        <f t="shared" si="282"/>
        <v/>
      </c>
      <c r="CP1141" s="3" t="str">
        <f t="shared" si="280"/>
        <v/>
      </c>
      <c r="CQ1141" s="3" t="str">
        <f t="shared" si="280"/>
        <v/>
      </c>
      <c r="CR1141" s="3" t="str">
        <f t="shared" si="278"/>
        <v/>
      </c>
      <c r="CS1141" s="3" t="str">
        <f t="shared" si="276"/>
        <v/>
      </c>
      <c r="CT1141" s="3" t="str">
        <f t="shared" si="276"/>
        <v/>
      </c>
      <c r="CU1141" s="3" t="str">
        <f t="shared" si="276"/>
        <v/>
      </c>
      <c r="CV1141" s="3" t="str">
        <f t="shared" si="276"/>
        <v>116. AS A PROCESS IMPURITY</v>
      </c>
      <c r="CW1141" s="3" t="str">
        <f t="shared" si="276"/>
        <v/>
      </c>
      <c r="CX1141" s="3" t="str">
        <f t="shared" si="276"/>
        <v/>
      </c>
      <c r="CY1141" s="3" t="str">
        <f t="shared" si="276"/>
        <v/>
      </c>
      <c r="CZ1141" s="3" t="str">
        <f t="shared" si="276"/>
        <v/>
      </c>
      <c r="DA1141" s="3" t="str">
        <f t="shared" si="281"/>
        <v/>
      </c>
      <c r="DB1141" s="3" t="str">
        <f t="shared" si="281"/>
        <v/>
      </c>
      <c r="DC1141" s="3" t="str">
        <f t="shared" si="281"/>
        <v/>
      </c>
      <c r="DD1141" s="3" t="str">
        <f t="shared" si="269"/>
        <v/>
      </c>
      <c r="DE1141" s="3" t="str">
        <f t="shared" si="269"/>
        <v/>
      </c>
      <c r="DF1141" s="3" t="str">
        <f t="shared" si="269"/>
        <v/>
      </c>
      <c r="DG1141" s="3" t="str">
        <f t="shared" si="268"/>
        <v/>
      </c>
      <c r="DH1141" s="3" t="str">
        <f t="shared" si="268"/>
        <v/>
      </c>
      <c r="DI1141" s="3" t="str">
        <f t="shared" si="268"/>
        <v/>
      </c>
      <c r="DJ1141" s="3" t="str">
        <f t="shared" si="268"/>
        <v/>
      </c>
      <c r="DK1141" s="3" t="str">
        <f t="shared" si="268"/>
        <v/>
      </c>
      <c r="DL1141" s="3" t="str">
        <f t="shared" si="279"/>
        <v/>
      </c>
      <c r="DM1141" s="3" t="str">
        <f t="shared" si="279"/>
        <v/>
      </c>
      <c r="DN1141" s="3" t="str">
        <f t="shared" si="279"/>
        <v/>
      </c>
      <c r="DO1141" s="3" t="str">
        <f t="shared" si="277"/>
        <v/>
      </c>
      <c r="DP1141" s="3" t="str">
        <f t="shared" si="277"/>
        <v/>
      </c>
      <c r="DQ1141" s="3" t="str">
        <f t="shared" si="277"/>
        <v/>
      </c>
      <c r="DR1141" s="3" t="str">
        <f t="shared" si="277"/>
        <v/>
      </c>
      <c r="DS1141" s="3" t="str">
        <f t="shared" si="277"/>
        <v/>
      </c>
      <c r="DT1141" s="3" t="str">
        <f t="shared" si="277"/>
        <v/>
      </c>
      <c r="DU1141" s="3" t="str">
        <f t="shared" si="277"/>
        <v/>
      </c>
      <c r="DV1141" s="3" t="str">
        <f t="shared" si="277"/>
        <v/>
      </c>
    </row>
    <row r="1142" spans="1:126" ht="45">
      <c r="A1142" t="s">
        <v>115</v>
      </c>
      <c r="B1142">
        <v>2017</v>
      </c>
      <c r="C1142" t="s">
        <v>114</v>
      </c>
      <c r="D1142">
        <v>106990</v>
      </c>
      <c r="E1142" s="31">
        <v>1317216395436</v>
      </c>
      <c r="F1142" t="s">
        <v>1314</v>
      </c>
      <c r="G1142">
        <v>324110</v>
      </c>
      <c r="H1142" t="s">
        <v>1315</v>
      </c>
      <c r="I1142" t="s">
        <v>1316</v>
      </c>
      <c r="J1142" t="s">
        <v>1317</v>
      </c>
      <c r="K1142" t="s">
        <v>313</v>
      </c>
      <c r="L1142">
        <v>62084</v>
      </c>
      <c r="M1142" s="3" t="str">
        <f t="shared" si="271"/>
        <v>89. PRODUCE THE CHEMICAL, 94. AS A MANUFACTURED IMPURITY, 116. AS A PROCESS IMPURITY</v>
      </c>
      <c r="N1142" s="3" t="s">
        <v>63</v>
      </c>
      <c r="O1142" s="3" t="s">
        <v>1485</v>
      </c>
      <c r="P1142">
        <v>548</v>
      </c>
      <c r="Q1142">
        <v>1642</v>
      </c>
      <c r="R1142">
        <v>2190</v>
      </c>
      <c r="S1142" s="3" t="s">
        <v>1407</v>
      </c>
      <c r="T1142" s="3" t="s">
        <v>1405</v>
      </c>
      <c r="U1142" s="3" t="s">
        <v>1405</v>
      </c>
      <c r="V1142" s="3" t="s">
        <v>1405</v>
      </c>
      <c r="W1142" s="3" t="s">
        <v>1405</v>
      </c>
      <c r="X1142" s="3" t="s">
        <v>1407</v>
      </c>
      <c r="Y1142" s="3" t="s">
        <v>1405</v>
      </c>
      <c r="AE1142" s="3" t="s">
        <v>1405</v>
      </c>
      <c r="AR1142" s="3" t="s">
        <v>1405</v>
      </c>
      <c r="AS1142" s="3" t="s">
        <v>1405</v>
      </c>
      <c r="AT1142" s="3" t="s">
        <v>1407</v>
      </c>
      <c r="AV1142" s="3" t="s">
        <v>1405</v>
      </c>
      <c r="BD1142" s="3" t="s">
        <v>1405</v>
      </c>
      <c r="BK1142" s="3" t="s">
        <v>1405</v>
      </c>
      <c r="BU1142" s="3" t="str">
        <f t="shared" si="275"/>
        <v>89. PRODUCE THE CHEMICAL</v>
      </c>
      <c r="BV1142" s="3" t="str">
        <f t="shared" si="275"/>
        <v/>
      </c>
      <c r="BW1142" s="3" t="str">
        <f t="shared" si="275"/>
        <v/>
      </c>
      <c r="BX1142" s="3" t="str">
        <f t="shared" si="275"/>
        <v/>
      </c>
      <c r="BY1142" s="3" t="str">
        <f t="shared" si="275"/>
        <v/>
      </c>
      <c r="BZ1142" s="3" t="str">
        <f t="shared" si="275"/>
        <v>94. AS A MANUFACTURED IMPURITY</v>
      </c>
      <c r="CA1142" s="3" t="str">
        <f t="shared" si="275"/>
        <v/>
      </c>
      <c r="CB1142" s="3" t="str">
        <f t="shared" si="275"/>
        <v/>
      </c>
      <c r="CC1142" s="3" t="str">
        <f t="shared" si="275"/>
        <v/>
      </c>
      <c r="CD1142" s="3" t="str">
        <f t="shared" si="275"/>
        <v/>
      </c>
      <c r="CE1142" s="3" t="str">
        <f t="shared" si="275"/>
        <v/>
      </c>
      <c r="CF1142" s="3" t="str">
        <f t="shared" si="275"/>
        <v/>
      </c>
      <c r="CG1142" s="3" t="str">
        <f t="shared" si="275"/>
        <v/>
      </c>
      <c r="CH1142" s="3" t="str">
        <f t="shared" si="275"/>
        <v/>
      </c>
      <c r="CI1142" s="3" t="str">
        <f t="shared" si="275"/>
        <v/>
      </c>
      <c r="CJ1142" s="3" t="str">
        <f t="shared" si="275"/>
        <v/>
      </c>
      <c r="CK1142" s="3" t="str">
        <f t="shared" si="283"/>
        <v/>
      </c>
      <c r="CL1142" s="3" t="str">
        <f t="shared" si="283"/>
        <v/>
      </c>
      <c r="CM1142" s="3" t="str">
        <f t="shared" si="283"/>
        <v/>
      </c>
      <c r="CN1142" s="3" t="str">
        <f t="shared" si="283"/>
        <v/>
      </c>
      <c r="CO1142" s="3" t="str">
        <f t="shared" si="282"/>
        <v/>
      </c>
      <c r="CP1142" s="3" t="str">
        <f t="shared" si="280"/>
        <v/>
      </c>
      <c r="CQ1142" s="3" t="str">
        <f t="shared" si="280"/>
        <v/>
      </c>
      <c r="CR1142" s="3" t="str">
        <f t="shared" si="278"/>
        <v/>
      </c>
      <c r="CS1142" s="3" t="str">
        <f t="shared" si="276"/>
        <v/>
      </c>
      <c r="CT1142" s="3" t="str">
        <f t="shared" si="276"/>
        <v/>
      </c>
      <c r="CU1142" s="3" t="str">
        <f t="shared" si="276"/>
        <v/>
      </c>
      <c r="CV1142" s="3" t="str">
        <f t="shared" si="276"/>
        <v>116. AS A PROCESS IMPURITY</v>
      </c>
      <c r="CW1142" s="3" t="str">
        <f t="shared" si="276"/>
        <v/>
      </c>
      <c r="CX1142" s="3" t="str">
        <f t="shared" si="276"/>
        <v/>
      </c>
      <c r="CY1142" s="3" t="str">
        <f t="shared" si="276"/>
        <v/>
      </c>
      <c r="CZ1142" s="3" t="str">
        <f t="shared" si="276"/>
        <v/>
      </c>
      <c r="DA1142" s="3" t="str">
        <f t="shared" si="281"/>
        <v/>
      </c>
      <c r="DB1142" s="3" t="str">
        <f t="shared" si="281"/>
        <v/>
      </c>
      <c r="DC1142" s="3" t="str">
        <f t="shared" si="281"/>
        <v/>
      </c>
      <c r="DD1142" s="3" t="str">
        <f t="shared" si="269"/>
        <v/>
      </c>
      <c r="DE1142" s="3" t="str">
        <f t="shared" si="269"/>
        <v/>
      </c>
      <c r="DF1142" s="3" t="str">
        <f t="shared" si="269"/>
        <v/>
      </c>
      <c r="DG1142" s="3" t="str">
        <f t="shared" si="268"/>
        <v/>
      </c>
      <c r="DH1142" s="3" t="str">
        <f t="shared" si="268"/>
        <v/>
      </c>
      <c r="DI1142" s="3" t="str">
        <f t="shared" si="268"/>
        <v/>
      </c>
      <c r="DJ1142" s="3" t="str">
        <f t="shared" si="268"/>
        <v/>
      </c>
      <c r="DK1142" s="3" t="str">
        <f t="shared" si="268"/>
        <v/>
      </c>
      <c r="DL1142" s="3" t="str">
        <f t="shared" si="279"/>
        <v/>
      </c>
      <c r="DM1142" s="3" t="str">
        <f t="shared" si="279"/>
        <v/>
      </c>
      <c r="DN1142" s="3" t="str">
        <f t="shared" si="279"/>
        <v/>
      </c>
      <c r="DO1142" s="3" t="str">
        <f t="shared" si="277"/>
        <v/>
      </c>
      <c r="DP1142" s="3" t="str">
        <f t="shared" si="277"/>
        <v/>
      </c>
      <c r="DQ1142" s="3" t="str">
        <f t="shared" si="277"/>
        <v/>
      </c>
      <c r="DR1142" s="3" t="str">
        <f t="shared" si="277"/>
        <v/>
      </c>
      <c r="DS1142" s="3" t="str">
        <f t="shared" si="277"/>
        <v/>
      </c>
      <c r="DT1142" s="3" t="str">
        <f t="shared" si="277"/>
        <v/>
      </c>
      <c r="DU1142" s="3" t="str">
        <f t="shared" si="277"/>
        <v/>
      </c>
      <c r="DV1142" s="3" t="str">
        <f t="shared" si="277"/>
        <v/>
      </c>
    </row>
    <row r="1143" spans="1:126" ht="75">
      <c r="A1143" t="s">
        <v>115</v>
      </c>
      <c r="B1143">
        <v>2018</v>
      </c>
      <c r="C1143" t="s">
        <v>114</v>
      </c>
      <c r="D1143">
        <v>106990</v>
      </c>
      <c r="E1143" s="31">
        <v>1318217408398</v>
      </c>
      <c r="F1143" t="s">
        <v>1314</v>
      </c>
      <c r="G1143">
        <v>324110</v>
      </c>
      <c r="H1143" t="s">
        <v>1315</v>
      </c>
      <c r="I1143" t="s">
        <v>1316</v>
      </c>
      <c r="J1143" t="s">
        <v>1317</v>
      </c>
      <c r="K1143" t="s">
        <v>313</v>
      </c>
      <c r="L1143">
        <v>62084</v>
      </c>
      <c r="M1143" s="3" t="str">
        <f t="shared" si="271"/>
        <v>89. PRODUCE THE CHEMICAL, 94. AS A MANUFACTURED IMPURITY, 116. AS A PROCESS IMPURITY</v>
      </c>
      <c r="N1143" s="3" t="s">
        <v>63</v>
      </c>
      <c r="O1143" s="3" t="s">
        <v>1485</v>
      </c>
      <c r="P1143">
        <v>674</v>
      </c>
      <c r="Q1143">
        <v>1348</v>
      </c>
      <c r="R1143">
        <v>2022</v>
      </c>
      <c r="S1143" s="3" t="s">
        <v>1407</v>
      </c>
      <c r="T1143" s="3" t="s">
        <v>1405</v>
      </c>
      <c r="U1143" s="3" t="s">
        <v>1405</v>
      </c>
      <c r="V1143" s="3" t="s">
        <v>1405</v>
      </c>
      <c r="W1143" s="3" t="s">
        <v>1405</v>
      </c>
      <c r="X1143" s="3" t="s">
        <v>1407</v>
      </c>
      <c r="Y1143" s="3" t="s">
        <v>1405</v>
      </c>
      <c r="Z1143" s="3" t="s">
        <v>1405</v>
      </c>
      <c r="AA1143" s="3" t="s">
        <v>1405</v>
      </c>
      <c r="AB1143" s="3" t="s">
        <v>1405</v>
      </c>
      <c r="AC1143" s="3" t="s">
        <v>1405</v>
      </c>
      <c r="AD1143" s="3" t="s">
        <v>1405</v>
      </c>
      <c r="AE1143" s="3" t="s">
        <v>1405</v>
      </c>
      <c r="AF1143" s="3" t="s">
        <v>1405</v>
      </c>
      <c r="AG1143" s="3" t="s">
        <v>1405</v>
      </c>
      <c r="AH1143" s="3" t="s">
        <v>1405</v>
      </c>
      <c r="AI1143" s="3" t="s">
        <v>1405</v>
      </c>
      <c r="AJ1143" s="3" t="s">
        <v>1405</v>
      </c>
      <c r="AK1143" s="3" t="s">
        <v>1405</v>
      </c>
      <c r="AL1143" s="3" t="s">
        <v>1405</v>
      </c>
      <c r="AM1143" s="3" t="s">
        <v>1405</v>
      </c>
      <c r="AN1143" s="3" t="s">
        <v>1405</v>
      </c>
      <c r="AO1143" s="3" t="s">
        <v>1405</v>
      </c>
      <c r="AP1143" s="3" t="s">
        <v>1405</v>
      </c>
      <c r="AQ1143" s="3" t="s">
        <v>1405</v>
      </c>
      <c r="AR1143" s="3" t="s">
        <v>1405</v>
      </c>
      <c r="AS1143" s="3" t="s">
        <v>1405</v>
      </c>
      <c r="AT1143" s="3" t="s">
        <v>1407</v>
      </c>
      <c r="AU1143" s="3" t="s">
        <v>1405</v>
      </c>
      <c r="AV1143" s="3" t="s">
        <v>1405</v>
      </c>
      <c r="AW1143" s="3" t="s">
        <v>1405</v>
      </c>
      <c r="AX1143" s="3" t="s">
        <v>1405</v>
      </c>
      <c r="AY1143" s="3" t="s">
        <v>1405</v>
      </c>
      <c r="AZ1143" s="3" t="s">
        <v>1405</v>
      </c>
      <c r="BA1143" s="3" t="s">
        <v>1405</v>
      </c>
      <c r="BB1143" s="3" t="s">
        <v>1405</v>
      </c>
      <c r="BC1143" s="3" t="s">
        <v>1405</v>
      </c>
      <c r="BD1143" s="3" t="s">
        <v>1405</v>
      </c>
      <c r="BE1143" s="3" t="s">
        <v>1405</v>
      </c>
      <c r="BF1143" s="3" t="s">
        <v>1405</v>
      </c>
      <c r="BG1143" s="3" t="s">
        <v>1405</v>
      </c>
      <c r="BH1143" s="3" t="s">
        <v>1405</v>
      </c>
      <c r="BI1143" s="3" t="s">
        <v>1405</v>
      </c>
      <c r="BJ1143" s="3" t="s">
        <v>1405</v>
      </c>
      <c r="BK1143" s="3" t="s">
        <v>1405</v>
      </c>
      <c r="BL1143" s="3" t="s">
        <v>1405</v>
      </c>
      <c r="BM1143" s="3" t="s">
        <v>1405</v>
      </c>
      <c r="BN1143" s="3" t="s">
        <v>1405</v>
      </c>
      <c r="BO1143" s="3" t="s">
        <v>1405</v>
      </c>
      <c r="BP1143" s="3" t="s">
        <v>1405</v>
      </c>
      <c r="BQ1143" s="3" t="s">
        <v>1405</v>
      </c>
      <c r="BR1143" s="3" t="s">
        <v>1405</v>
      </c>
      <c r="BS1143" s="3" t="s">
        <v>1405</v>
      </c>
      <c r="BT1143" s="3" t="s">
        <v>1405</v>
      </c>
      <c r="BU1143" s="3" t="str">
        <f t="shared" si="275"/>
        <v>89. PRODUCE THE CHEMICAL</v>
      </c>
      <c r="BV1143" s="3" t="str">
        <f t="shared" si="275"/>
        <v/>
      </c>
      <c r="BW1143" s="3" t="str">
        <f t="shared" si="275"/>
        <v/>
      </c>
      <c r="BX1143" s="3" t="str">
        <f t="shared" si="275"/>
        <v/>
      </c>
      <c r="BY1143" s="3" t="str">
        <f t="shared" si="275"/>
        <v/>
      </c>
      <c r="BZ1143" s="3" t="str">
        <f t="shared" si="275"/>
        <v>94. AS A MANUFACTURED IMPURITY</v>
      </c>
      <c r="CA1143" s="3" t="str">
        <f t="shared" si="275"/>
        <v/>
      </c>
      <c r="CB1143" s="3" t="str">
        <f t="shared" si="275"/>
        <v/>
      </c>
      <c r="CC1143" s="3" t="str">
        <f t="shared" si="275"/>
        <v/>
      </c>
      <c r="CD1143" s="3" t="str">
        <f t="shared" si="275"/>
        <v/>
      </c>
      <c r="CE1143" s="3" t="str">
        <f t="shared" si="275"/>
        <v/>
      </c>
      <c r="CF1143" s="3" t="str">
        <f t="shared" si="275"/>
        <v/>
      </c>
      <c r="CG1143" s="3" t="str">
        <f t="shared" si="275"/>
        <v/>
      </c>
      <c r="CH1143" s="3" t="str">
        <f t="shared" si="275"/>
        <v/>
      </c>
      <c r="CI1143" s="3" t="str">
        <f t="shared" si="275"/>
        <v/>
      </c>
      <c r="CJ1143" s="3" t="str">
        <f t="shared" si="275"/>
        <v/>
      </c>
      <c r="CK1143" s="3" t="str">
        <f t="shared" si="283"/>
        <v/>
      </c>
      <c r="CL1143" s="3" t="str">
        <f t="shared" si="283"/>
        <v/>
      </c>
      <c r="CM1143" s="3" t="str">
        <f t="shared" si="283"/>
        <v/>
      </c>
      <c r="CN1143" s="3" t="str">
        <f t="shared" si="283"/>
        <v/>
      </c>
      <c r="CO1143" s="3" t="str">
        <f t="shared" si="282"/>
        <v/>
      </c>
      <c r="CP1143" s="3" t="str">
        <f t="shared" si="280"/>
        <v/>
      </c>
      <c r="CQ1143" s="3" t="str">
        <f t="shared" si="280"/>
        <v/>
      </c>
      <c r="CR1143" s="3" t="str">
        <f t="shared" si="278"/>
        <v/>
      </c>
      <c r="CS1143" s="3" t="str">
        <f t="shared" si="276"/>
        <v/>
      </c>
      <c r="CT1143" s="3" t="str">
        <f t="shared" si="276"/>
        <v/>
      </c>
      <c r="CU1143" s="3" t="str">
        <f t="shared" si="276"/>
        <v/>
      </c>
      <c r="CV1143" s="3" t="str">
        <f t="shared" si="276"/>
        <v>116. AS A PROCESS IMPURITY</v>
      </c>
      <c r="CW1143" s="3" t="str">
        <f t="shared" si="276"/>
        <v/>
      </c>
      <c r="CX1143" s="3" t="str">
        <f t="shared" si="276"/>
        <v/>
      </c>
      <c r="CY1143" s="3" t="str">
        <f t="shared" si="276"/>
        <v/>
      </c>
      <c r="CZ1143" s="3" t="str">
        <f t="shared" si="276"/>
        <v/>
      </c>
      <c r="DA1143" s="3" t="str">
        <f t="shared" si="281"/>
        <v/>
      </c>
      <c r="DB1143" s="3" t="str">
        <f t="shared" si="281"/>
        <v/>
      </c>
      <c r="DC1143" s="3" t="str">
        <f t="shared" si="281"/>
        <v/>
      </c>
      <c r="DD1143" s="3" t="str">
        <f t="shared" si="269"/>
        <v/>
      </c>
      <c r="DE1143" s="3" t="str">
        <f t="shared" si="269"/>
        <v/>
      </c>
      <c r="DF1143" s="3" t="str">
        <f t="shared" si="269"/>
        <v/>
      </c>
      <c r="DG1143" s="3" t="str">
        <f t="shared" si="269"/>
        <v/>
      </c>
      <c r="DH1143" s="3" t="str">
        <f t="shared" si="269"/>
        <v/>
      </c>
      <c r="DI1143" s="3" t="str">
        <f t="shared" si="269"/>
        <v/>
      </c>
      <c r="DJ1143" s="3" t="str">
        <f t="shared" si="269"/>
        <v/>
      </c>
      <c r="DK1143" s="3" t="str">
        <f t="shared" si="269"/>
        <v/>
      </c>
      <c r="DL1143" s="3" t="str">
        <f t="shared" si="279"/>
        <v/>
      </c>
      <c r="DM1143" s="3" t="str">
        <f t="shared" si="279"/>
        <v/>
      </c>
      <c r="DN1143" s="3" t="str">
        <f t="shared" si="279"/>
        <v/>
      </c>
      <c r="DO1143" s="3" t="str">
        <f t="shared" si="277"/>
        <v/>
      </c>
      <c r="DP1143" s="3" t="str">
        <f t="shared" si="277"/>
        <v/>
      </c>
      <c r="DQ1143" s="3" t="str">
        <f t="shared" si="277"/>
        <v/>
      </c>
      <c r="DR1143" s="3" t="str">
        <f t="shared" si="277"/>
        <v/>
      </c>
      <c r="DS1143" s="3" t="str">
        <f t="shared" si="277"/>
        <v/>
      </c>
      <c r="DT1143" s="3" t="str">
        <f t="shared" si="277"/>
        <v/>
      </c>
      <c r="DU1143" s="3" t="str">
        <f t="shared" si="277"/>
        <v/>
      </c>
      <c r="DV1143" s="3" t="str">
        <f t="shared" si="277"/>
        <v/>
      </c>
    </row>
    <row r="1144" spans="1:126" ht="75">
      <c r="A1144" t="s">
        <v>115</v>
      </c>
      <c r="B1144">
        <v>2019</v>
      </c>
      <c r="C1144" t="s">
        <v>114</v>
      </c>
      <c r="D1144">
        <v>106990</v>
      </c>
      <c r="E1144" s="31">
        <v>1319218135022</v>
      </c>
      <c r="F1144" t="s">
        <v>1314</v>
      </c>
      <c r="G1144">
        <v>324110</v>
      </c>
      <c r="H1144" t="s">
        <v>1315</v>
      </c>
      <c r="I1144" t="s">
        <v>1316</v>
      </c>
      <c r="J1144" t="s">
        <v>1317</v>
      </c>
      <c r="K1144" t="s">
        <v>313</v>
      </c>
      <c r="L1144">
        <v>62084</v>
      </c>
      <c r="M1144" s="3" t="str">
        <f t="shared" si="271"/>
        <v>89. PRODUCE THE CHEMICAL, 94. AS A MANUFACTURED IMPURITY, 116. AS A PROCESS IMPURITY</v>
      </c>
      <c r="N1144" s="3" t="s">
        <v>63</v>
      </c>
      <c r="O1144" s="3" t="s">
        <v>1485</v>
      </c>
      <c r="P1144">
        <v>701</v>
      </c>
      <c r="Q1144">
        <v>1265</v>
      </c>
      <c r="R1144">
        <v>1966</v>
      </c>
      <c r="S1144" s="3" t="s">
        <v>1407</v>
      </c>
      <c r="T1144" s="3" t="s">
        <v>1405</v>
      </c>
      <c r="U1144" s="3" t="s">
        <v>1405</v>
      </c>
      <c r="V1144" s="3" t="s">
        <v>1405</v>
      </c>
      <c r="W1144" s="3" t="s">
        <v>1405</v>
      </c>
      <c r="X1144" s="3" t="s">
        <v>1407</v>
      </c>
      <c r="Y1144" s="3" t="s">
        <v>1405</v>
      </c>
      <c r="Z1144" s="3" t="s">
        <v>1405</v>
      </c>
      <c r="AA1144" s="3" t="s">
        <v>1405</v>
      </c>
      <c r="AB1144" s="3" t="s">
        <v>1405</v>
      </c>
      <c r="AC1144" s="3" t="s">
        <v>1405</v>
      </c>
      <c r="AD1144" s="3" t="s">
        <v>1405</v>
      </c>
      <c r="AE1144" s="3" t="s">
        <v>1405</v>
      </c>
      <c r="AF1144" s="3" t="s">
        <v>1405</v>
      </c>
      <c r="AG1144" s="3" t="s">
        <v>1405</v>
      </c>
      <c r="AH1144" s="3" t="s">
        <v>1405</v>
      </c>
      <c r="AI1144" s="3" t="s">
        <v>1405</v>
      </c>
      <c r="AJ1144" s="3" t="s">
        <v>1405</v>
      </c>
      <c r="AK1144" s="3" t="s">
        <v>1405</v>
      </c>
      <c r="AL1144" s="3" t="s">
        <v>1405</v>
      </c>
      <c r="AM1144" s="3" t="s">
        <v>1405</v>
      </c>
      <c r="AN1144" s="3" t="s">
        <v>1405</v>
      </c>
      <c r="AO1144" s="3" t="s">
        <v>1405</v>
      </c>
      <c r="AP1144" s="3" t="s">
        <v>1405</v>
      </c>
      <c r="AQ1144" s="3" t="s">
        <v>1405</v>
      </c>
      <c r="AR1144" s="3" t="s">
        <v>1405</v>
      </c>
      <c r="AS1144" s="3" t="s">
        <v>1405</v>
      </c>
      <c r="AT1144" s="3" t="s">
        <v>1407</v>
      </c>
      <c r="AU1144" s="3" t="s">
        <v>1405</v>
      </c>
      <c r="AV1144" s="3" t="s">
        <v>1405</v>
      </c>
      <c r="AW1144" s="3" t="s">
        <v>1405</v>
      </c>
      <c r="AX1144" s="3" t="s">
        <v>1405</v>
      </c>
      <c r="AY1144" s="3" t="s">
        <v>1405</v>
      </c>
      <c r="AZ1144" s="3" t="s">
        <v>1405</v>
      </c>
      <c r="BA1144" s="3" t="s">
        <v>1405</v>
      </c>
      <c r="BB1144" s="3" t="s">
        <v>1405</v>
      </c>
      <c r="BC1144" s="3" t="s">
        <v>1405</v>
      </c>
      <c r="BD1144" s="3" t="s">
        <v>1405</v>
      </c>
      <c r="BE1144" s="3" t="s">
        <v>1405</v>
      </c>
      <c r="BF1144" s="3" t="s">
        <v>1405</v>
      </c>
      <c r="BG1144" s="3" t="s">
        <v>1405</v>
      </c>
      <c r="BH1144" s="3" t="s">
        <v>1405</v>
      </c>
      <c r="BI1144" s="3" t="s">
        <v>1405</v>
      </c>
      <c r="BJ1144" s="3" t="s">
        <v>1405</v>
      </c>
      <c r="BK1144" s="3" t="s">
        <v>1405</v>
      </c>
      <c r="BL1144" s="3" t="s">
        <v>1405</v>
      </c>
      <c r="BM1144" s="3" t="s">
        <v>1405</v>
      </c>
      <c r="BN1144" s="3" t="s">
        <v>1405</v>
      </c>
      <c r="BO1144" s="3" t="s">
        <v>1405</v>
      </c>
      <c r="BP1144" s="3" t="s">
        <v>1405</v>
      </c>
      <c r="BQ1144" s="3" t="s">
        <v>1405</v>
      </c>
      <c r="BR1144" s="3" t="s">
        <v>1405</v>
      </c>
      <c r="BS1144" s="3" t="s">
        <v>1405</v>
      </c>
      <c r="BT1144" s="3" t="s">
        <v>1405</v>
      </c>
      <c r="BU1144" s="3" t="str">
        <f t="shared" si="275"/>
        <v>89. PRODUCE THE CHEMICAL</v>
      </c>
      <c r="BV1144" s="3" t="str">
        <f t="shared" si="275"/>
        <v/>
      </c>
      <c r="BW1144" s="3" t="str">
        <f t="shared" si="275"/>
        <v/>
      </c>
      <c r="BX1144" s="3" t="str">
        <f t="shared" si="275"/>
        <v/>
      </c>
      <c r="BY1144" s="3" t="str">
        <f t="shared" si="275"/>
        <v/>
      </c>
      <c r="BZ1144" s="3" t="str">
        <f t="shared" si="275"/>
        <v>94. AS A MANUFACTURED IMPURITY</v>
      </c>
      <c r="CA1144" s="3" t="str">
        <f t="shared" si="275"/>
        <v/>
      </c>
      <c r="CB1144" s="3" t="str">
        <f t="shared" si="275"/>
        <v/>
      </c>
      <c r="CC1144" s="3" t="str">
        <f t="shared" si="275"/>
        <v/>
      </c>
      <c r="CD1144" s="3" t="str">
        <f t="shared" si="275"/>
        <v/>
      </c>
      <c r="CE1144" s="3" t="str">
        <f t="shared" si="275"/>
        <v/>
      </c>
      <c r="CF1144" s="3" t="str">
        <f t="shared" si="275"/>
        <v/>
      </c>
      <c r="CG1144" s="3" t="str">
        <f t="shared" si="275"/>
        <v/>
      </c>
      <c r="CH1144" s="3" t="str">
        <f t="shared" si="275"/>
        <v/>
      </c>
      <c r="CI1144" s="3" t="str">
        <f t="shared" si="275"/>
        <v/>
      </c>
      <c r="CJ1144" s="3" t="str">
        <f t="shared" si="275"/>
        <v/>
      </c>
      <c r="CK1144" s="3" t="str">
        <f t="shared" si="283"/>
        <v/>
      </c>
      <c r="CL1144" s="3" t="str">
        <f t="shared" si="283"/>
        <v/>
      </c>
      <c r="CM1144" s="3" t="str">
        <f t="shared" si="283"/>
        <v/>
      </c>
      <c r="CN1144" s="3" t="str">
        <f t="shared" si="283"/>
        <v/>
      </c>
      <c r="CO1144" s="3" t="str">
        <f t="shared" si="282"/>
        <v/>
      </c>
      <c r="CP1144" s="3" t="str">
        <f t="shared" si="280"/>
        <v/>
      </c>
      <c r="CQ1144" s="3" t="str">
        <f t="shared" si="280"/>
        <v/>
      </c>
      <c r="CR1144" s="3" t="str">
        <f t="shared" si="278"/>
        <v/>
      </c>
      <c r="CS1144" s="3" t="str">
        <f t="shared" si="276"/>
        <v/>
      </c>
      <c r="CT1144" s="3" t="str">
        <f t="shared" si="276"/>
        <v/>
      </c>
      <c r="CU1144" s="3" t="str">
        <f t="shared" si="276"/>
        <v/>
      </c>
      <c r="CV1144" s="3" t="str">
        <f t="shared" si="276"/>
        <v>116. AS A PROCESS IMPURITY</v>
      </c>
      <c r="CW1144" s="3" t="str">
        <f t="shared" si="276"/>
        <v/>
      </c>
      <c r="CX1144" s="3" t="str">
        <f t="shared" si="276"/>
        <v/>
      </c>
      <c r="CY1144" s="3" t="str">
        <f t="shared" si="276"/>
        <v/>
      </c>
      <c r="CZ1144" s="3" t="str">
        <f t="shared" si="276"/>
        <v/>
      </c>
      <c r="DA1144" s="3" t="str">
        <f t="shared" si="281"/>
        <v/>
      </c>
      <c r="DB1144" s="3" t="str">
        <f t="shared" si="281"/>
        <v/>
      </c>
      <c r="DC1144" s="3" t="str">
        <f t="shared" si="281"/>
        <v/>
      </c>
      <c r="DD1144" s="3" t="str">
        <f t="shared" si="269"/>
        <v/>
      </c>
      <c r="DE1144" s="3" t="str">
        <f t="shared" si="269"/>
        <v/>
      </c>
      <c r="DF1144" s="3" t="str">
        <f t="shared" si="269"/>
        <v/>
      </c>
      <c r="DG1144" s="3" t="str">
        <f t="shared" si="269"/>
        <v/>
      </c>
      <c r="DH1144" s="3" t="str">
        <f t="shared" si="269"/>
        <v/>
      </c>
      <c r="DI1144" s="3" t="str">
        <f t="shared" si="269"/>
        <v/>
      </c>
      <c r="DJ1144" s="3" t="str">
        <f t="shared" si="269"/>
        <v/>
      </c>
      <c r="DK1144" s="3" t="str">
        <f t="shared" si="269"/>
        <v/>
      </c>
      <c r="DL1144" s="3" t="str">
        <f t="shared" si="279"/>
        <v/>
      </c>
      <c r="DM1144" s="3" t="str">
        <f t="shared" si="279"/>
        <v/>
      </c>
      <c r="DN1144" s="3" t="str">
        <f t="shared" si="279"/>
        <v/>
      </c>
      <c r="DO1144" s="3" t="str">
        <f t="shared" si="277"/>
        <v/>
      </c>
      <c r="DP1144" s="3" t="str">
        <f t="shared" si="277"/>
        <v/>
      </c>
      <c r="DQ1144" s="3" t="str">
        <f t="shared" si="277"/>
        <v/>
      </c>
      <c r="DR1144" s="3" t="str">
        <f t="shared" si="277"/>
        <v/>
      </c>
      <c r="DS1144" s="3" t="str">
        <f t="shared" si="277"/>
        <v/>
      </c>
      <c r="DT1144" s="3" t="str">
        <f t="shared" si="277"/>
        <v/>
      </c>
      <c r="DU1144" s="3" t="str">
        <f t="shared" si="277"/>
        <v/>
      </c>
      <c r="DV1144" s="3" t="str">
        <f t="shared" ref="DV1144:DV1170" si="284">IF(BT1144="Yes", DV$1,"")</f>
        <v/>
      </c>
    </row>
    <row r="1145" spans="1:126" ht="75">
      <c r="A1145" t="s">
        <v>115</v>
      </c>
      <c r="B1145">
        <v>2020</v>
      </c>
      <c r="C1145" t="s">
        <v>114</v>
      </c>
      <c r="D1145">
        <v>106990</v>
      </c>
      <c r="E1145" s="31">
        <v>1320219188101</v>
      </c>
      <c r="F1145" t="s">
        <v>1314</v>
      </c>
      <c r="G1145">
        <v>324110</v>
      </c>
      <c r="H1145" t="s">
        <v>1315</v>
      </c>
      <c r="I1145" t="s">
        <v>1316</v>
      </c>
      <c r="J1145" t="s">
        <v>1317</v>
      </c>
      <c r="K1145" t="s">
        <v>313</v>
      </c>
      <c r="L1145">
        <v>62084</v>
      </c>
      <c r="M1145" s="3" t="str">
        <f t="shared" si="271"/>
        <v>89. PRODUCE THE CHEMICAL, 94. AS A MANUFACTURED IMPURITY, 116. AS A PROCESS IMPURITY</v>
      </c>
      <c r="N1145" s="3" t="s">
        <v>63</v>
      </c>
      <c r="O1145" s="3" t="s">
        <v>1485</v>
      </c>
      <c r="P1145">
        <v>761</v>
      </c>
      <c r="Q1145">
        <v>957</v>
      </c>
      <c r="R1145">
        <v>1718</v>
      </c>
      <c r="S1145" s="3" t="s">
        <v>1407</v>
      </c>
      <c r="T1145" s="3" t="s">
        <v>1405</v>
      </c>
      <c r="U1145" s="3" t="s">
        <v>1405</v>
      </c>
      <c r="V1145" s="3" t="s">
        <v>1405</v>
      </c>
      <c r="W1145" s="3" t="s">
        <v>1405</v>
      </c>
      <c r="X1145" s="3" t="s">
        <v>1407</v>
      </c>
      <c r="Y1145" s="3" t="s">
        <v>1405</v>
      </c>
      <c r="Z1145" s="3" t="s">
        <v>1405</v>
      </c>
      <c r="AA1145" s="3" t="s">
        <v>1405</v>
      </c>
      <c r="AB1145" s="3" t="s">
        <v>1405</v>
      </c>
      <c r="AC1145" s="3" t="s">
        <v>1405</v>
      </c>
      <c r="AD1145" s="3" t="s">
        <v>1405</v>
      </c>
      <c r="AE1145" s="3" t="s">
        <v>1405</v>
      </c>
      <c r="AF1145" s="3" t="s">
        <v>1405</v>
      </c>
      <c r="AG1145" s="3" t="s">
        <v>1405</v>
      </c>
      <c r="AH1145" s="3" t="s">
        <v>1405</v>
      </c>
      <c r="AI1145" s="3" t="s">
        <v>1405</v>
      </c>
      <c r="AJ1145" s="3" t="s">
        <v>1405</v>
      </c>
      <c r="AK1145" s="3" t="s">
        <v>1405</v>
      </c>
      <c r="AL1145" s="3" t="s">
        <v>1405</v>
      </c>
      <c r="AM1145" s="3" t="s">
        <v>1405</v>
      </c>
      <c r="AN1145" s="3" t="s">
        <v>1405</v>
      </c>
      <c r="AO1145" s="3" t="s">
        <v>1405</v>
      </c>
      <c r="AP1145" s="3" t="s">
        <v>1405</v>
      </c>
      <c r="AQ1145" s="3" t="s">
        <v>1405</v>
      </c>
      <c r="AR1145" s="3" t="s">
        <v>1405</v>
      </c>
      <c r="AS1145" s="3" t="s">
        <v>1405</v>
      </c>
      <c r="AT1145" s="3" t="s">
        <v>1407</v>
      </c>
      <c r="AU1145" s="3" t="s">
        <v>1405</v>
      </c>
      <c r="AV1145" s="3" t="s">
        <v>1405</v>
      </c>
      <c r="AW1145" s="3" t="s">
        <v>1405</v>
      </c>
      <c r="AX1145" s="3" t="s">
        <v>1405</v>
      </c>
      <c r="AY1145" s="3" t="s">
        <v>1405</v>
      </c>
      <c r="AZ1145" s="3" t="s">
        <v>1405</v>
      </c>
      <c r="BA1145" s="3" t="s">
        <v>1405</v>
      </c>
      <c r="BB1145" s="3" t="s">
        <v>1405</v>
      </c>
      <c r="BC1145" s="3" t="s">
        <v>1405</v>
      </c>
      <c r="BD1145" s="3" t="s">
        <v>1405</v>
      </c>
      <c r="BE1145" s="3" t="s">
        <v>1405</v>
      </c>
      <c r="BF1145" s="3" t="s">
        <v>1405</v>
      </c>
      <c r="BG1145" s="3" t="s">
        <v>1405</v>
      </c>
      <c r="BH1145" s="3" t="s">
        <v>1405</v>
      </c>
      <c r="BI1145" s="3" t="s">
        <v>1405</v>
      </c>
      <c r="BJ1145" s="3" t="s">
        <v>1405</v>
      </c>
      <c r="BK1145" s="3" t="s">
        <v>1405</v>
      </c>
      <c r="BL1145" s="3" t="s">
        <v>1405</v>
      </c>
      <c r="BM1145" s="3" t="s">
        <v>1405</v>
      </c>
      <c r="BN1145" s="3" t="s">
        <v>1405</v>
      </c>
      <c r="BO1145" s="3" t="s">
        <v>1405</v>
      </c>
      <c r="BP1145" s="3" t="s">
        <v>1405</v>
      </c>
      <c r="BQ1145" s="3" t="s">
        <v>1405</v>
      </c>
      <c r="BR1145" s="3" t="s">
        <v>1405</v>
      </c>
      <c r="BS1145" s="3" t="s">
        <v>1405</v>
      </c>
      <c r="BT1145" s="3" t="s">
        <v>1405</v>
      </c>
      <c r="BU1145" s="3" t="str">
        <f t="shared" si="275"/>
        <v>89. PRODUCE THE CHEMICAL</v>
      </c>
      <c r="BV1145" s="3" t="str">
        <f t="shared" si="275"/>
        <v/>
      </c>
      <c r="BW1145" s="3" t="str">
        <f t="shared" si="275"/>
        <v/>
      </c>
      <c r="BX1145" s="3" t="str">
        <f t="shared" si="275"/>
        <v/>
      </c>
      <c r="BY1145" s="3" t="str">
        <f t="shared" si="275"/>
        <v/>
      </c>
      <c r="BZ1145" s="3" t="str">
        <f t="shared" ref="BZ1145:CJ1168" si="285">IF(X1145="Yes", BZ$1,"")</f>
        <v>94. AS A MANUFACTURED IMPURITY</v>
      </c>
      <c r="CA1145" s="3" t="str">
        <f t="shared" si="285"/>
        <v/>
      </c>
      <c r="CB1145" s="3" t="str">
        <f t="shared" si="285"/>
        <v/>
      </c>
      <c r="CC1145" s="3" t="str">
        <f t="shared" si="285"/>
        <v/>
      </c>
      <c r="CD1145" s="3" t="str">
        <f t="shared" si="285"/>
        <v/>
      </c>
      <c r="CE1145" s="3" t="str">
        <f t="shared" si="285"/>
        <v/>
      </c>
      <c r="CF1145" s="3" t="str">
        <f t="shared" si="285"/>
        <v/>
      </c>
      <c r="CG1145" s="3" t="str">
        <f t="shared" si="285"/>
        <v/>
      </c>
      <c r="CH1145" s="3" t="str">
        <f t="shared" si="285"/>
        <v/>
      </c>
      <c r="CI1145" s="3" t="str">
        <f t="shared" si="285"/>
        <v/>
      </c>
      <c r="CJ1145" s="3" t="str">
        <f t="shared" si="285"/>
        <v/>
      </c>
      <c r="CK1145" s="3" t="str">
        <f t="shared" si="283"/>
        <v/>
      </c>
      <c r="CL1145" s="3" t="str">
        <f t="shared" si="283"/>
        <v/>
      </c>
      <c r="CM1145" s="3" t="str">
        <f t="shared" si="283"/>
        <v/>
      </c>
      <c r="CN1145" s="3" t="str">
        <f t="shared" si="283"/>
        <v/>
      </c>
      <c r="CO1145" s="3" t="str">
        <f t="shared" si="282"/>
        <v/>
      </c>
      <c r="CP1145" s="3" t="str">
        <f t="shared" si="280"/>
        <v/>
      </c>
      <c r="CQ1145" s="3" t="str">
        <f t="shared" si="280"/>
        <v/>
      </c>
      <c r="CR1145" s="3" t="str">
        <f t="shared" si="278"/>
        <v/>
      </c>
      <c r="CS1145" s="3" t="str">
        <f t="shared" si="276"/>
        <v/>
      </c>
      <c r="CT1145" s="3" t="str">
        <f t="shared" si="276"/>
        <v/>
      </c>
      <c r="CU1145" s="3" t="str">
        <f t="shared" si="276"/>
        <v/>
      </c>
      <c r="CV1145" s="3" t="str">
        <f t="shared" si="276"/>
        <v>116. AS A PROCESS IMPURITY</v>
      </c>
      <c r="CW1145" s="3" t="str">
        <f t="shared" si="276"/>
        <v/>
      </c>
      <c r="CX1145" s="3" t="str">
        <f t="shared" si="276"/>
        <v/>
      </c>
      <c r="CY1145" s="3" t="str">
        <f t="shared" si="276"/>
        <v/>
      </c>
      <c r="CZ1145" s="3" t="str">
        <f t="shared" si="276"/>
        <v/>
      </c>
      <c r="DA1145" s="3" t="str">
        <f t="shared" si="281"/>
        <v/>
      </c>
      <c r="DB1145" s="3" t="str">
        <f t="shared" si="281"/>
        <v/>
      </c>
      <c r="DC1145" s="3" t="str">
        <f t="shared" si="281"/>
        <v/>
      </c>
      <c r="DD1145" s="3" t="str">
        <f t="shared" si="269"/>
        <v/>
      </c>
      <c r="DE1145" s="3" t="str">
        <f t="shared" si="269"/>
        <v/>
      </c>
      <c r="DF1145" s="3" t="str">
        <f t="shared" si="269"/>
        <v/>
      </c>
      <c r="DG1145" s="3" t="str">
        <f t="shared" si="269"/>
        <v/>
      </c>
      <c r="DH1145" s="3" t="str">
        <f t="shared" si="269"/>
        <v/>
      </c>
      <c r="DI1145" s="3" t="str">
        <f t="shared" si="269"/>
        <v/>
      </c>
      <c r="DJ1145" s="3" t="str">
        <f t="shared" si="269"/>
        <v/>
      </c>
      <c r="DK1145" s="3" t="str">
        <f t="shared" si="269"/>
        <v/>
      </c>
      <c r="DL1145" s="3" t="str">
        <f t="shared" si="279"/>
        <v/>
      </c>
      <c r="DM1145" s="3" t="str">
        <f t="shared" si="279"/>
        <v/>
      </c>
      <c r="DN1145" s="3" t="str">
        <f t="shared" si="279"/>
        <v/>
      </c>
      <c r="DO1145" s="3" t="str">
        <f t="shared" si="279"/>
        <v/>
      </c>
      <c r="DP1145" s="3" t="str">
        <f t="shared" si="279"/>
        <v/>
      </c>
      <c r="DQ1145" s="3" t="str">
        <f t="shared" si="279"/>
        <v/>
      </c>
      <c r="DR1145" s="3" t="str">
        <f t="shared" si="279"/>
        <v/>
      </c>
      <c r="DS1145" s="3" t="str">
        <f t="shared" si="279"/>
        <v/>
      </c>
      <c r="DT1145" s="3" t="str">
        <f t="shared" si="279"/>
        <v/>
      </c>
      <c r="DU1145" s="3" t="str">
        <f t="shared" si="279"/>
        <v/>
      </c>
      <c r="DV1145" s="3" t="str">
        <f t="shared" si="284"/>
        <v/>
      </c>
    </row>
    <row r="1146" spans="1:126" ht="75">
      <c r="A1146" t="s">
        <v>115</v>
      </c>
      <c r="B1146">
        <v>2021</v>
      </c>
      <c r="C1146" t="s">
        <v>114</v>
      </c>
      <c r="D1146">
        <v>106990</v>
      </c>
      <c r="E1146" s="31">
        <v>1321220413595</v>
      </c>
      <c r="F1146" t="s">
        <v>1314</v>
      </c>
      <c r="G1146">
        <v>324110</v>
      </c>
      <c r="H1146" t="s">
        <v>1315</v>
      </c>
      <c r="I1146" t="s">
        <v>1316</v>
      </c>
      <c r="J1146" t="s">
        <v>1317</v>
      </c>
      <c r="K1146" t="s">
        <v>313</v>
      </c>
      <c r="L1146">
        <v>62084</v>
      </c>
      <c r="M1146" s="3" t="str">
        <f t="shared" si="271"/>
        <v>89. PRODUCE THE CHEMICAL, 94. AS A MANUFACTURED IMPURITY, 116. AS A PROCESS IMPURITY</v>
      </c>
      <c r="N1146" s="3" t="s">
        <v>63</v>
      </c>
      <c r="O1146" s="3" t="s">
        <v>1485</v>
      </c>
      <c r="P1146">
        <v>528</v>
      </c>
      <c r="Q1146">
        <v>752</v>
      </c>
      <c r="R1146">
        <v>1280</v>
      </c>
      <c r="S1146" s="3" t="s">
        <v>1407</v>
      </c>
      <c r="T1146" s="3" t="s">
        <v>1405</v>
      </c>
      <c r="U1146" s="3" t="s">
        <v>1405</v>
      </c>
      <c r="V1146" s="3" t="s">
        <v>1405</v>
      </c>
      <c r="W1146" s="3" t="s">
        <v>1405</v>
      </c>
      <c r="X1146" s="3" t="s">
        <v>1407</v>
      </c>
      <c r="Y1146" s="3" t="s">
        <v>1405</v>
      </c>
      <c r="Z1146" s="3" t="s">
        <v>1405</v>
      </c>
      <c r="AA1146" s="3" t="s">
        <v>1405</v>
      </c>
      <c r="AB1146" s="3" t="s">
        <v>1405</v>
      </c>
      <c r="AC1146" s="3" t="s">
        <v>1405</v>
      </c>
      <c r="AD1146" s="3" t="s">
        <v>1405</v>
      </c>
      <c r="AE1146" s="3" t="s">
        <v>1405</v>
      </c>
      <c r="AF1146" s="3" t="s">
        <v>1405</v>
      </c>
      <c r="AG1146" s="3" t="s">
        <v>1405</v>
      </c>
      <c r="AH1146" s="3" t="s">
        <v>1405</v>
      </c>
      <c r="AI1146" s="3" t="s">
        <v>1405</v>
      </c>
      <c r="AJ1146" s="3" t="s">
        <v>1405</v>
      </c>
      <c r="AK1146" s="3" t="s">
        <v>1405</v>
      </c>
      <c r="AL1146" s="3" t="s">
        <v>1405</v>
      </c>
      <c r="AM1146" s="3" t="s">
        <v>1405</v>
      </c>
      <c r="AN1146" s="3" t="s">
        <v>1405</v>
      </c>
      <c r="AO1146" s="3" t="s">
        <v>1405</v>
      </c>
      <c r="AP1146" s="3" t="s">
        <v>1405</v>
      </c>
      <c r="AQ1146" s="3" t="s">
        <v>1405</v>
      </c>
      <c r="AR1146" s="3" t="s">
        <v>1405</v>
      </c>
      <c r="AS1146" s="3" t="s">
        <v>1405</v>
      </c>
      <c r="AT1146" s="3" t="s">
        <v>1407</v>
      </c>
      <c r="AU1146" s="3" t="s">
        <v>1405</v>
      </c>
      <c r="AV1146" s="3" t="s">
        <v>1405</v>
      </c>
      <c r="AW1146" s="3" t="s">
        <v>1405</v>
      </c>
      <c r="AX1146" s="3" t="s">
        <v>1405</v>
      </c>
      <c r="AY1146" s="3" t="s">
        <v>1405</v>
      </c>
      <c r="AZ1146" s="3" t="s">
        <v>1405</v>
      </c>
      <c r="BA1146" s="3" t="s">
        <v>1405</v>
      </c>
      <c r="BB1146" s="3" t="s">
        <v>1405</v>
      </c>
      <c r="BC1146" s="3" t="s">
        <v>1405</v>
      </c>
      <c r="BD1146" s="3" t="s">
        <v>1405</v>
      </c>
      <c r="BE1146" s="3" t="s">
        <v>1405</v>
      </c>
      <c r="BF1146" s="3" t="s">
        <v>1405</v>
      </c>
      <c r="BG1146" s="3" t="s">
        <v>1405</v>
      </c>
      <c r="BH1146" s="3" t="s">
        <v>1405</v>
      </c>
      <c r="BI1146" s="3" t="s">
        <v>1405</v>
      </c>
      <c r="BJ1146" s="3" t="s">
        <v>1405</v>
      </c>
      <c r="BK1146" s="3" t="s">
        <v>1405</v>
      </c>
      <c r="BL1146" s="3" t="s">
        <v>1405</v>
      </c>
      <c r="BM1146" s="3" t="s">
        <v>1405</v>
      </c>
      <c r="BN1146" s="3" t="s">
        <v>1405</v>
      </c>
      <c r="BO1146" s="3" t="s">
        <v>1405</v>
      </c>
      <c r="BP1146" s="3" t="s">
        <v>1405</v>
      </c>
      <c r="BQ1146" s="3" t="s">
        <v>1405</v>
      </c>
      <c r="BR1146" s="3" t="s">
        <v>1405</v>
      </c>
      <c r="BS1146" s="3" t="s">
        <v>1405</v>
      </c>
      <c r="BT1146" s="3" t="s">
        <v>1405</v>
      </c>
      <c r="BU1146" s="3" t="str">
        <f t="shared" ref="BU1146:CA1170" si="286">IF(S1146="Yes", BU$1,"")</f>
        <v>89. PRODUCE THE CHEMICAL</v>
      </c>
      <c r="BV1146" s="3" t="str">
        <f t="shared" si="286"/>
        <v/>
      </c>
      <c r="BW1146" s="3" t="str">
        <f t="shared" si="286"/>
        <v/>
      </c>
      <c r="BX1146" s="3" t="str">
        <f t="shared" si="286"/>
        <v/>
      </c>
      <c r="BY1146" s="3" t="str">
        <f t="shared" si="286"/>
        <v/>
      </c>
      <c r="BZ1146" s="3" t="str">
        <f t="shared" si="285"/>
        <v>94. AS A MANUFACTURED IMPURITY</v>
      </c>
      <c r="CA1146" s="3" t="str">
        <f t="shared" si="285"/>
        <v/>
      </c>
      <c r="CB1146" s="3" t="str">
        <f t="shared" si="285"/>
        <v/>
      </c>
      <c r="CC1146" s="3" t="str">
        <f t="shared" si="285"/>
        <v/>
      </c>
      <c r="CD1146" s="3" t="str">
        <f t="shared" si="285"/>
        <v/>
      </c>
      <c r="CE1146" s="3" t="str">
        <f t="shared" si="285"/>
        <v/>
      </c>
      <c r="CF1146" s="3" t="str">
        <f t="shared" si="285"/>
        <v/>
      </c>
      <c r="CG1146" s="3" t="str">
        <f t="shared" si="285"/>
        <v/>
      </c>
      <c r="CH1146" s="3" t="str">
        <f t="shared" si="285"/>
        <v/>
      </c>
      <c r="CI1146" s="3" t="str">
        <f t="shared" si="285"/>
        <v/>
      </c>
      <c r="CJ1146" s="3" t="str">
        <f t="shared" si="285"/>
        <v/>
      </c>
      <c r="CK1146" s="3" t="str">
        <f t="shared" si="283"/>
        <v/>
      </c>
      <c r="CL1146" s="3" t="str">
        <f t="shared" si="283"/>
        <v/>
      </c>
      <c r="CM1146" s="3" t="str">
        <f t="shared" si="283"/>
        <v/>
      </c>
      <c r="CN1146" s="3" t="str">
        <f t="shared" si="283"/>
        <v/>
      </c>
      <c r="CO1146" s="3" t="str">
        <f t="shared" si="282"/>
        <v/>
      </c>
      <c r="CP1146" s="3" t="str">
        <f t="shared" si="280"/>
        <v/>
      </c>
      <c r="CQ1146" s="3" t="str">
        <f t="shared" si="280"/>
        <v/>
      </c>
      <c r="CR1146" s="3" t="str">
        <f t="shared" si="278"/>
        <v/>
      </c>
      <c r="CS1146" s="3" t="str">
        <f t="shared" si="276"/>
        <v/>
      </c>
      <c r="CT1146" s="3" t="str">
        <f t="shared" si="276"/>
        <v/>
      </c>
      <c r="CU1146" s="3" t="str">
        <f t="shared" si="276"/>
        <v/>
      </c>
      <c r="CV1146" s="3" t="str">
        <f t="shared" si="276"/>
        <v>116. AS A PROCESS IMPURITY</v>
      </c>
      <c r="CW1146" s="3" t="str">
        <f t="shared" si="276"/>
        <v/>
      </c>
      <c r="CX1146" s="3" t="str">
        <f t="shared" si="276"/>
        <v/>
      </c>
      <c r="CY1146" s="3" t="str">
        <f t="shared" si="276"/>
        <v/>
      </c>
      <c r="CZ1146" s="3" t="str">
        <f t="shared" si="276"/>
        <v/>
      </c>
      <c r="DA1146" s="3" t="str">
        <f t="shared" si="281"/>
        <v/>
      </c>
      <c r="DB1146" s="3" t="str">
        <f t="shared" si="281"/>
        <v/>
      </c>
      <c r="DC1146" s="3" t="str">
        <f t="shared" si="281"/>
        <v/>
      </c>
      <c r="DD1146" s="3" t="str">
        <f t="shared" si="269"/>
        <v/>
      </c>
      <c r="DE1146" s="3" t="str">
        <f t="shared" si="269"/>
        <v/>
      </c>
      <c r="DF1146" s="3" t="str">
        <f t="shared" si="269"/>
        <v/>
      </c>
      <c r="DG1146" s="3" t="str">
        <f t="shared" si="269"/>
        <v/>
      </c>
      <c r="DH1146" s="3" t="str">
        <f t="shared" si="269"/>
        <v/>
      </c>
      <c r="DI1146" s="3" t="str">
        <f t="shared" si="269"/>
        <v/>
      </c>
      <c r="DJ1146" s="3" t="str">
        <f t="shared" si="269"/>
        <v/>
      </c>
      <c r="DK1146" s="3" t="str">
        <f t="shared" si="269"/>
        <v/>
      </c>
      <c r="DL1146" s="3" t="str">
        <f t="shared" si="279"/>
        <v/>
      </c>
      <c r="DM1146" s="3" t="str">
        <f t="shared" si="279"/>
        <v/>
      </c>
      <c r="DN1146" s="3" t="str">
        <f t="shared" si="279"/>
        <v/>
      </c>
      <c r="DO1146" s="3" t="str">
        <f t="shared" si="279"/>
        <v/>
      </c>
      <c r="DP1146" s="3" t="str">
        <f t="shared" si="279"/>
        <v/>
      </c>
      <c r="DQ1146" s="3" t="str">
        <f t="shared" si="279"/>
        <v/>
      </c>
      <c r="DR1146" s="3" t="str">
        <f t="shared" si="279"/>
        <v/>
      </c>
      <c r="DS1146" s="3" t="str">
        <f t="shared" si="279"/>
        <v/>
      </c>
      <c r="DT1146" s="3" t="str">
        <f t="shared" si="279"/>
        <v/>
      </c>
      <c r="DU1146" s="3" t="str">
        <f t="shared" si="279"/>
        <v/>
      </c>
      <c r="DV1146" s="3" t="str">
        <f t="shared" si="284"/>
        <v/>
      </c>
    </row>
    <row r="1147" spans="1:126" ht="30">
      <c r="A1147" t="s">
        <v>115</v>
      </c>
      <c r="B1147">
        <v>2016</v>
      </c>
      <c r="C1147" t="s">
        <v>114</v>
      </c>
      <c r="D1147">
        <v>106990</v>
      </c>
      <c r="E1147" s="31">
        <v>1316215692993</v>
      </c>
      <c r="F1147" t="s">
        <v>1318</v>
      </c>
      <c r="G1147">
        <v>324110</v>
      </c>
      <c r="H1147" t="s">
        <v>1319</v>
      </c>
      <c r="I1147" t="s">
        <v>1320</v>
      </c>
      <c r="J1147" t="s">
        <v>1321</v>
      </c>
      <c r="K1147" t="s">
        <v>384</v>
      </c>
      <c r="L1147">
        <v>73098</v>
      </c>
      <c r="M1147" s="3" t="str">
        <f t="shared" si="271"/>
        <v>89. PRODUCE THE CHEMICAL, 93. AS A BYPRODUCT</v>
      </c>
      <c r="N1147" s="3" t="s">
        <v>80</v>
      </c>
      <c r="O1147" s="3" t="s">
        <v>1409</v>
      </c>
      <c r="P1147">
        <v>0</v>
      </c>
      <c r="Q1147">
        <v>1084</v>
      </c>
      <c r="R1147">
        <v>1084</v>
      </c>
      <c r="S1147" s="3" t="s">
        <v>1407</v>
      </c>
      <c r="T1147" s="3" t="s">
        <v>1405</v>
      </c>
      <c r="U1147" s="3" t="s">
        <v>1405</v>
      </c>
      <c r="V1147" s="3" t="s">
        <v>1405</v>
      </c>
      <c r="W1147" s="3" t="s">
        <v>1407</v>
      </c>
      <c r="X1147" s="3" t="s">
        <v>1405</v>
      </c>
      <c r="Y1147" s="3" t="s">
        <v>1405</v>
      </c>
      <c r="AE1147" s="3" t="s">
        <v>1405</v>
      </c>
      <c r="AR1147" s="3" t="s">
        <v>1405</v>
      </c>
      <c r="AS1147" s="3" t="s">
        <v>1405</v>
      </c>
      <c r="AT1147" s="3" t="s">
        <v>1405</v>
      </c>
      <c r="AV1147" s="3" t="s">
        <v>1405</v>
      </c>
      <c r="BD1147" s="3" t="s">
        <v>1405</v>
      </c>
      <c r="BK1147" s="3" t="s">
        <v>1405</v>
      </c>
      <c r="BU1147" s="3" t="str">
        <f t="shared" si="286"/>
        <v>89. PRODUCE THE CHEMICAL</v>
      </c>
      <c r="BV1147" s="3" t="str">
        <f t="shared" si="286"/>
        <v/>
      </c>
      <c r="BW1147" s="3" t="str">
        <f t="shared" si="286"/>
        <v/>
      </c>
      <c r="BX1147" s="3" t="str">
        <f t="shared" si="286"/>
        <v/>
      </c>
      <c r="BY1147" s="3" t="str">
        <f t="shared" si="286"/>
        <v>93. AS A BYPRODUCT</v>
      </c>
      <c r="BZ1147" s="3" t="str">
        <f t="shared" si="285"/>
        <v/>
      </c>
      <c r="CA1147" s="3" t="str">
        <f t="shared" si="285"/>
        <v/>
      </c>
      <c r="CB1147" s="3" t="str">
        <f t="shared" si="285"/>
        <v/>
      </c>
      <c r="CC1147" s="3" t="str">
        <f t="shared" si="285"/>
        <v/>
      </c>
      <c r="CD1147" s="3" t="str">
        <f t="shared" si="285"/>
        <v/>
      </c>
      <c r="CE1147" s="3" t="str">
        <f t="shared" si="285"/>
        <v/>
      </c>
      <c r="CF1147" s="3" t="str">
        <f t="shared" si="285"/>
        <v/>
      </c>
      <c r="CG1147" s="3" t="str">
        <f t="shared" si="285"/>
        <v/>
      </c>
      <c r="CH1147" s="3" t="str">
        <f t="shared" si="285"/>
        <v/>
      </c>
      <c r="CI1147" s="3" t="str">
        <f t="shared" si="285"/>
        <v/>
      </c>
      <c r="CJ1147" s="3" t="str">
        <f t="shared" si="285"/>
        <v/>
      </c>
      <c r="CK1147" s="3" t="str">
        <f t="shared" si="283"/>
        <v/>
      </c>
      <c r="CL1147" s="3" t="str">
        <f t="shared" si="283"/>
        <v/>
      </c>
      <c r="CM1147" s="3" t="str">
        <f t="shared" si="283"/>
        <v/>
      </c>
      <c r="CN1147" s="3" t="str">
        <f t="shared" si="283"/>
        <v/>
      </c>
      <c r="CO1147" s="3" t="str">
        <f t="shared" si="282"/>
        <v/>
      </c>
      <c r="CP1147" s="3" t="str">
        <f t="shared" si="280"/>
        <v/>
      </c>
      <c r="CQ1147" s="3" t="str">
        <f t="shared" si="280"/>
        <v/>
      </c>
      <c r="CR1147" s="3" t="str">
        <f t="shared" si="278"/>
        <v/>
      </c>
      <c r="CS1147" s="3" t="str">
        <f t="shared" si="276"/>
        <v/>
      </c>
      <c r="CT1147" s="3" t="str">
        <f t="shared" si="276"/>
        <v/>
      </c>
      <c r="CU1147" s="3" t="str">
        <f t="shared" si="276"/>
        <v/>
      </c>
      <c r="CV1147" s="3" t="str">
        <f t="shared" si="276"/>
        <v/>
      </c>
      <c r="CW1147" s="3" t="str">
        <f t="shared" si="276"/>
        <v/>
      </c>
      <c r="CX1147" s="3" t="str">
        <f t="shared" si="276"/>
        <v/>
      </c>
      <c r="CY1147" s="3" t="str">
        <f t="shared" si="276"/>
        <v/>
      </c>
      <c r="CZ1147" s="3" t="str">
        <f t="shared" si="276"/>
        <v/>
      </c>
      <c r="DA1147" s="3" t="str">
        <f t="shared" si="281"/>
        <v/>
      </c>
      <c r="DB1147" s="3" t="str">
        <f t="shared" si="281"/>
        <v/>
      </c>
      <c r="DC1147" s="3" t="str">
        <f t="shared" si="281"/>
        <v/>
      </c>
      <c r="DD1147" s="3" t="str">
        <f t="shared" si="269"/>
        <v/>
      </c>
      <c r="DE1147" s="3" t="str">
        <f t="shared" si="269"/>
        <v/>
      </c>
      <c r="DF1147" s="3" t="str">
        <f t="shared" si="269"/>
        <v/>
      </c>
      <c r="DG1147" s="3" t="str">
        <f t="shared" si="269"/>
        <v/>
      </c>
      <c r="DH1147" s="3" t="str">
        <f t="shared" si="269"/>
        <v/>
      </c>
      <c r="DI1147" s="3" t="str">
        <f t="shared" si="269"/>
        <v/>
      </c>
      <c r="DJ1147" s="3" t="str">
        <f t="shared" si="269"/>
        <v/>
      </c>
      <c r="DK1147" s="3" t="str">
        <f t="shared" si="269"/>
        <v/>
      </c>
      <c r="DL1147" s="3" t="str">
        <f t="shared" si="279"/>
        <v/>
      </c>
      <c r="DM1147" s="3" t="str">
        <f t="shared" si="279"/>
        <v/>
      </c>
      <c r="DN1147" s="3" t="str">
        <f t="shared" si="279"/>
        <v/>
      </c>
      <c r="DO1147" s="3" t="str">
        <f t="shared" si="279"/>
        <v/>
      </c>
      <c r="DP1147" s="3" t="str">
        <f t="shared" si="279"/>
        <v/>
      </c>
      <c r="DQ1147" s="3" t="str">
        <f t="shared" si="279"/>
        <v/>
      </c>
      <c r="DR1147" s="3" t="str">
        <f t="shared" si="279"/>
        <v/>
      </c>
      <c r="DS1147" s="3" t="str">
        <f t="shared" si="279"/>
        <v/>
      </c>
      <c r="DT1147" s="3" t="str">
        <f t="shared" si="279"/>
        <v/>
      </c>
      <c r="DU1147" s="3" t="str">
        <f t="shared" si="279"/>
        <v/>
      </c>
      <c r="DV1147" s="3" t="str">
        <f t="shared" si="284"/>
        <v/>
      </c>
    </row>
    <row r="1148" spans="1:126" ht="45">
      <c r="A1148" t="s">
        <v>115</v>
      </c>
      <c r="B1148">
        <v>2017</v>
      </c>
      <c r="C1148" t="s">
        <v>114</v>
      </c>
      <c r="D1148">
        <v>106990</v>
      </c>
      <c r="E1148" s="31">
        <v>1317216514885</v>
      </c>
      <c r="F1148" t="s">
        <v>1318</v>
      </c>
      <c r="G1148">
        <v>324110</v>
      </c>
      <c r="H1148" t="s">
        <v>1319</v>
      </c>
      <c r="I1148" t="s">
        <v>1320</v>
      </c>
      <c r="J1148" t="s">
        <v>1321</v>
      </c>
      <c r="K1148" t="s">
        <v>384</v>
      </c>
      <c r="L1148">
        <v>73098</v>
      </c>
      <c r="M1148" s="3" t="str">
        <f t="shared" si="271"/>
        <v>89. PRODUCE THE CHEMICAL, 93. AS A BYPRODUCT, 114. USED AS AN ARTICLE COMPONENT</v>
      </c>
      <c r="N1148" s="3" t="s">
        <v>80</v>
      </c>
      <c r="O1148" s="3" t="s">
        <v>1409</v>
      </c>
      <c r="P1148">
        <v>0</v>
      </c>
      <c r="Q1148">
        <v>1036</v>
      </c>
      <c r="R1148">
        <v>1036</v>
      </c>
      <c r="S1148" s="3" t="s">
        <v>1407</v>
      </c>
      <c r="T1148" s="3" t="s">
        <v>1405</v>
      </c>
      <c r="U1148" s="3" t="s">
        <v>1405</v>
      </c>
      <c r="V1148" s="3" t="s">
        <v>1405</v>
      </c>
      <c r="W1148" s="3" t="s">
        <v>1407</v>
      </c>
      <c r="X1148" s="3" t="s">
        <v>1405</v>
      </c>
      <c r="Y1148" s="3" t="s">
        <v>1405</v>
      </c>
      <c r="AE1148" s="3" t="s">
        <v>1405</v>
      </c>
      <c r="AR1148" s="3" t="s">
        <v>1407</v>
      </c>
      <c r="AS1148" s="3" t="s">
        <v>1405</v>
      </c>
      <c r="AT1148" s="3" t="s">
        <v>1405</v>
      </c>
      <c r="AV1148" s="3" t="s">
        <v>1405</v>
      </c>
      <c r="BD1148" s="3" t="s">
        <v>1405</v>
      </c>
      <c r="BK1148" s="3" t="s">
        <v>1405</v>
      </c>
      <c r="BU1148" s="3" t="str">
        <f t="shared" si="286"/>
        <v>89. PRODUCE THE CHEMICAL</v>
      </c>
      <c r="BV1148" s="3" t="str">
        <f t="shared" si="286"/>
        <v/>
      </c>
      <c r="BW1148" s="3" t="str">
        <f t="shared" si="286"/>
        <v/>
      </c>
      <c r="BX1148" s="3" t="str">
        <f t="shared" si="286"/>
        <v/>
      </c>
      <c r="BY1148" s="3" t="str">
        <f t="shared" si="286"/>
        <v>93. AS A BYPRODUCT</v>
      </c>
      <c r="BZ1148" s="3" t="str">
        <f t="shared" si="285"/>
        <v/>
      </c>
      <c r="CA1148" s="3" t="str">
        <f t="shared" si="285"/>
        <v/>
      </c>
      <c r="CB1148" s="3" t="str">
        <f t="shared" si="285"/>
        <v/>
      </c>
      <c r="CC1148" s="3" t="str">
        <f t="shared" si="285"/>
        <v/>
      </c>
      <c r="CD1148" s="3" t="str">
        <f t="shared" si="285"/>
        <v/>
      </c>
      <c r="CE1148" s="3" t="str">
        <f t="shared" si="285"/>
        <v/>
      </c>
      <c r="CF1148" s="3" t="str">
        <f t="shared" si="285"/>
        <v/>
      </c>
      <c r="CG1148" s="3" t="str">
        <f t="shared" si="285"/>
        <v/>
      </c>
      <c r="CH1148" s="3" t="str">
        <f t="shared" si="285"/>
        <v/>
      </c>
      <c r="CI1148" s="3" t="str">
        <f t="shared" si="285"/>
        <v/>
      </c>
      <c r="CJ1148" s="3" t="str">
        <f t="shared" si="285"/>
        <v/>
      </c>
      <c r="CK1148" s="3" t="str">
        <f t="shared" si="283"/>
        <v/>
      </c>
      <c r="CL1148" s="3" t="str">
        <f t="shared" si="283"/>
        <v/>
      </c>
      <c r="CM1148" s="3" t="str">
        <f t="shared" si="283"/>
        <v/>
      </c>
      <c r="CN1148" s="3" t="str">
        <f t="shared" si="283"/>
        <v/>
      </c>
      <c r="CO1148" s="3" t="str">
        <f t="shared" si="282"/>
        <v/>
      </c>
      <c r="CP1148" s="3" t="str">
        <f t="shared" si="280"/>
        <v/>
      </c>
      <c r="CQ1148" s="3" t="str">
        <f t="shared" si="280"/>
        <v/>
      </c>
      <c r="CR1148" s="3" t="str">
        <f t="shared" si="278"/>
        <v/>
      </c>
      <c r="CS1148" s="3" t="str">
        <f t="shared" si="276"/>
        <v/>
      </c>
      <c r="CT1148" s="3" t="str">
        <f t="shared" si="276"/>
        <v>114. USED AS AN ARTICLE COMPONENT</v>
      </c>
      <c r="CU1148" s="3" t="str">
        <f t="shared" si="276"/>
        <v/>
      </c>
      <c r="CV1148" s="3" t="str">
        <f t="shared" si="276"/>
        <v/>
      </c>
      <c r="CW1148" s="3" t="str">
        <f t="shared" si="276"/>
        <v/>
      </c>
      <c r="CX1148" s="3" t="str">
        <f t="shared" si="276"/>
        <v/>
      </c>
      <c r="CY1148" s="3" t="str">
        <f t="shared" si="276"/>
        <v/>
      </c>
      <c r="CZ1148" s="3" t="str">
        <f t="shared" si="276"/>
        <v/>
      </c>
      <c r="DA1148" s="3" t="str">
        <f t="shared" si="281"/>
        <v/>
      </c>
      <c r="DB1148" s="3" t="str">
        <f t="shared" si="281"/>
        <v/>
      </c>
      <c r="DC1148" s="3" t="str">
        <f t="shared" si="281"/>
        <v/>
      </c>
      <c r="DD1148" s="3" t="str">
        <f t="shared" si="281"/>
        <v/>
      </c>
      <c r="DE1148" s="3" t="str">
        <f t="shared" si="281"/>
        <v/>
      </c>
      <c r="DF1148" s="3" t="str">
        <f t="shared" si="281"/>
        <v/>
      </c>
      <c r="DG1148" s="3" t="str">
        <f t="shared" si="281"/>
        <v/>
      </c>
      <c r="DH1148" s="3" t="str">
        <f t="shared" si="281"/>
        <v/>
      </c>
      <c r="DI1148" s="3" t="str">
        <f t="shared" si="281"/>
        <v/>
      </c>
      <c r="DJ1148" s="3" t="str">
        <f t="shared" si="281"/>
        <v/>
      </c>
      <c r="DK1148" s="3" t="str">
        <f t="shared" si="281"/>
        <v/>
      </c>
      <c r="DL1148" s="3" t="str">
        <f t="shared" si="279"/>
        <v/>
      </c>
      <c r="DM1148" s="3" t="str">
        <f t="shared" si="279"/>
        <v/>
      </c>
      <c r="DN1148" s="3" t="str">
        <f t="shared" si="279"/>
        <v/>
      </c>
      <c r="DO1148" s="3" t="str">
        <f t="shared" si="279"/>
        <v/>
      </c>
      <c r="DP1148" s="3" t="str">
        <f t="shared" si="279"/>
        <v/>
      </c>
      <c r="DQ1148" s="3" t="str">
        <f t="shared" si="279"/>
        <v/>
      </c>
      <c r="DR1148" s="3" t="str">
        <f t="shared" si="279"/>
        <v/>
      </c>
      <c r="DS1148" s="3" t="str">
        <f t="shared" si="279"/>
        <v/>
      </c>
      <c r="DT1148" s="3" t="str">
        <f t="shared" si="279"/>
        <v/>
      </c>
      <c r="DU1148" s="3" t="str">
        <f t="shared" si="279"/>
        <v/>
      </c>
      <c r="DV1148" s="3" t="str">
        <f t="shared" si="284"/>
        <v/>
      </c>
    </row>
    <row r="1149" spans="1:126" ht="75">
      <c r="A1149" t="s">
        <v>115</v>
      </c>
      <c r="B1149">
        <v>2018</v>
      </c>
      <c r="C1149" t="s">
        <v>114</v>
      </c>
      <c r="D1149">
        <v>106990</v>
      </c>
      <c r="E1149" s="31">
        <v>1318217324870</v>
      </c>
      <c r="F1149" t="s">
        <v>1318</v>
      </c>
      <c r="G1149">
        <v>324110</v>
      </c>
      <c r="H1149" t="s">
        <v>1319</v>
      </c>
      <c r="I1149" t="s">
        <v>1320</v>
      </c>
      <c r="J1149" t="s">
        <v>1321</v>
      </c>
      <c r="K1149" t="s">
        <v>384</v>
      </c>
      <c r="L1149">
        <v>73098</v>
      </c>
      <c r="M1149" s="3" t="str">
        <f t="shared" si="271"/>
        <v>89. PRODUCE THE CHEMICAL, 91. ON-SITE USE OF THE CHEMICAL, 94. AS A MANUFACTURED IMPURITY, 116. AS A PROCESS IMPURITY, 133. ANCILLARY OR OTHER USE, 137. Z304  FUEL</v>
      </c>
      <c r="N1149" s="3" t="s">
        <v>80</v>
      </c>
      <c r="O1149" s="3" t="s">
        <v>1409</v>
      </c>
      <c r="P1149">
        <v>0</v>
      </c>
      <c r="Q1149">
        <v>1050</v>
      </c>
      <c r="R1149">
        <v>1050</v>
      </c>
      <c r="S1149" s="3" t="s">
        <v>1407</v>
      </c>
      <c r="T1149" s="3" t="s">
        <v>1405</v>
      </c>
      <c r="U1149" s="3" t="s">
        <v>1407</v>
      </c>
      <c r="V1149" s="3" t="s">
        <v>1405</v>
      </c>
      <c r="W1149" s="3" t="s">
        <v>1405</v>
      </c>
      <c r="X1149" s="3" t="s">
        <v>1407</v>
      </c>
      <c r="Y1149" s="3" t="s">
        <v>1405</v>
      </c>
      <c r="Z1149" s="3" t="s">
        <v>1405</v>
      </c>
      <c r="AA1149" s="3" t="s">
        <v>1405</v>
      </c>
      <c r="AB1149" s="3" t="s">
        <v>1405</v>
      </c>
      <c r="AC1149" s="3" t="s">
        <v>1405</v>
      </c>
      <c r="AD1149" s="3" t="s">
        <v>1405</v>
      </c>
      <c r="AE1149" s="3" t="s">
        <v>1405</v>
      </c>
      <c r="AF1149" s="3" t="s">
        <v>1405</v>
      </c>
      <c r="AG1149" s="3" t="s">
        <v>1405</v>
      </c>
      <c r="AH1149" s="3" t="s">
        <v>1405</v>
      </c>
      <c r="AI1149" s="3" t="s">
        <v>1405</v>
      </c>
      <c r="AJ1149" s="3" t="s">
        <v>1405</v>
      </c>
      <c r="AK1149" s="3" t="s">
        <v>1405</v>
      </c>
      <c r="AL1149" s="3" t="s">
        <v>1405</v>
      </c>
      <c r="AM1149" s="3" t="s">
        <v>1405</v>
      </c>
      <c r="AN1149" s="3" t="s">
        <v>1405</v>
      </c>
      <c r="AO1149" s="3" t="s">
        <v>1405</v>
      </c>
      <c r="AP1149" s="3" t="s">
        <v>1405</v>
      </c>
      <c r="AQ1149" s="3" t="s">
        <v>1405</v>
      </c>
      <c r="AR1149" s="3" t="s">
        <v>1405</v>
      </c>
      <c r="AS1149" s="3" t="s">
        <v>1405</v>
      </c>
      <c r="AT1149" s="3" t="s">
        <v>1407</v>
      </c>
      <c r="AU1149" s="3" t="s">
        <v>1405</v>
      </c>
      <c r="AV1149" s="3" t="s">
        <v>1405</v>
      </c>
      <c r="AW1149" s="3" t="s">
        <v>1405</v>
      </c>
      <c r="AX1149" s="3" t="s">
        <v>1405</v>
      </c>
      <c r="AY1149" s="3" t="s">
        <v>1405</v>
      </c>
      <c r="AZ1149" s="3" t="s">
        <v>1405</v>
      </c>
      <c r="BA1149" s="3" t="s">
        <v>1405</v>
      </c>
      <c r="BB1149" s="3" t="s">
        <v>1405</v>
      </c>
      <c r="BC1149" s="3" t="s">
        <v>1405</v>
      </c>
      <c r="BD1149" s="3" t="s">
        <v>1405</v>
      </c>
      <c r="BE1149" s="3" t="s">
        <v>1405</v>
      </c>
      <c r="BF1149" s="3" t="s">
        <v>1405</v>
      </c>
      <c r="BG1149" s="3" t="s">
        <v>1405</v>
      </c>
      <c r="BH1149" s="3" t="s">
        <v>1405</v>
      </c>
      <c r="BI1149" s="3" t="s">
        <v>1405</v>
      </c>
      <c r="BJ1149" s="3" t="s">
        <v>1405</v>
      </c>
      <c r="BK1149" s="3" t="s">
        <v>1407</v>
      </c>
      <c r="BL1149" s="3" t="s">
        <v>1405</v>
      </c>
      <c r="BM1149" s="3" t="s">
        <v>1405</v>
      </c>
      <c r="BN1149" s="3" t="s">
        <v>1405</v>
      </c>
      <c r="BO1149" s="3" t="s">
        <v>1407</v>
      </c>
      <c r="BP1149" s="3" t="s">
        <v>1405</v>
      </c>
      <c r="BQ1149" s="3" t="s">
        <v>1405</v>
      </c>
      <c r="BR1149" s="3" t="s">
        <v>1405</v>
      </c>
      <c r="BS1149" s="3" t="s">
        <v>1405</v>
      </c>
      <c r="BT1149" s="3" t="s">
        <v>1405</v>
      </c>
      <c r="BU1149" s="3" t="str">
        <f t="shared" si="286"/>
        <v>89. PRODUCE THE CHEMICAL</v>
      </c>
      <c r="BV1149" s="3" t="str">
        <f t="shared" si="286"/>
        <v/>
      </c>
      <c r="BW1149" s="3" t="str">
        <f t="shared" si="286"/>
        <v>91. ON-SITE USE OF THE CHEMICAL</v>
      </c>
      <c r="BX1149" s="3" t="str">
        <f t="shared" si="286"/>
        <v/>
      </c>
      <c r="BY1149" s="3" t="str">
        <f t="shared" si="286"/>
        <v/>
      </c>
      <c r="BZ1149" s="3" t="str">
        <f t="shared" si="285"/>
        <v>94. AS A MANUFACTURED IMPURITY</v>
      </c>
      <c r="CA1149" s="3" t="str">
        <f t="shared" si="285"/>
        <v/>
      </c>
      <c r="CB1149" s="3" t="str">
        <f t="shared" si="285"/>
        <v/>
      </c>
      <c r="CC1149" s="3" t="str">
        <f t="shared" si="285"/>
        <v/>
      </c>
      <c r="CD1149" s="3" t="str">
        <f t="shared" si="285"/>
        <v/>
      </c>
      <c r="CE1149" s="3" t="str">
        <f t="shared" si="285"/>
        <v/>
      </c>
      <c r="CF1149" s="3" t="str">
        <f t="shared" si="285"/>
        <v/>
      </c>
      <c r="CG1149" s="3" t="str">
        <f t="shared" si="285"/>
        <v/>
      </c>
      <c r="CH1149" s="3" t="str">
        <f t="shared" si="285"/>
        <v/>
      </c>
      <c r="CI1149" s="3" t="str">
        <f t="shared" si="285"/>
        <v/>
      </c>
      <c r="CJ1149" s="3" t="str">
        <f t="shared" si="285"/>
        <v/>
      </c>
      <c r="CK1149" s="3" t="str">
        <f t="shared" si="283"/>
        <v/>
      </c>
      <c r="CL1149" s="3" t="str">
        <f t="shared" si="283"/>
        <v/>
      </c>
      <c r="CM1149" s="3" t="str">
        <f t="shared" si="283"/>
        <v/>
      </c>
      <c r="CN1149" s="3" t="str">
        <f t="shared" si="283"/>
        <v/>
      </c>
      <c r="CO1149" s="3" t="str">
        <f t="shared" si="282"/>
        <v/>
      </c>
      <c r="CP1149" s="3" t="str">
        <f t="shared" si="280"/>
        <v/>
      </c>
      <c r="CQ1149" s="3" t="str">
        <f t="shared" si="280"/>
        <v/>
      </c>
      <c r="CR1149" s="3" t="str">
        <f t="shared" si="278"/>
        <v/>
      </c>
      <c r="CS1149" s="3" t="str">
        <f t="shared" si="276"/>
        <v/>
      </c>
      <c r="CT1149" s="3" t="str">
        <f t="shared" si="276"/>
        <v/>
      </c>
      <c r="CU1149" s="3" t="str">
        <f t="shared" si="276"/>
        <v/>
      </c>
      <c r="CV1149" s="3" t="str">
        <f t="shared" si="276"/>
        <v>116. AS A PROCESS IMPURITY</v>
      </c>
      <c r="CW1149" s="3" t="str">
        <f t="shared" si="276"/>
        <v/>
      </c>
      <c r="CX1149" s="3" t="str">
        <f t="shared" si="276"/>
        <v/>
      </c>
      <c r="CY1149" s="3" t="str">
        <f t="shared" si="276"/>
        <v/>
      </c>
      <c r="CZ1149" s="3" t="str">
        <f t="shared" si="276"/>
        <v/>
      </c>
      <c r="DA1149" s="3" t="str">
        <f t="shared" si="281"/>
        <v/>
      </c>
      <c r="DB1149" s="3" t="str">
        <f t="shared" si="281"/>
        <v/>
      </c>
      <c r="DC1149" s="3" t="str">
        <f t="shared" si="281"/>
        <v/>
      </c>
      <c r="DD1149" s="3" t="str">
        <f t="shared" si="281"/>
        <v/>
      </c>
      <c r="DE1149" s="3" t="str">
        <f t="shared" si="281"/>
        <v/>
      </c>
      <c r="DF1149" s="3" t="str">
        <f t="shared" si="281"/>
        <v/>
      </c>
      <c r="DG1149" s="3" t="str">
        <f t="shared" si="281"/>
        <v/>
      </c>
      <c r="DH1149" s="3" t="str">
        <f t="shared" si="281"/>
        <v/>
      </c>
      <c r="DI1149" s="3" t="str">
        <f t="shared" si="281"/>
        <v/>
      </c>
      <c r="DJ1149" s="3" t="str">
        <f t="shared" si="281"/>
        <v/>
      </c>
      <c r="DK1149" s="3" t="str">
        <f t="shared" si="281"/>
        <v/>
      </c>
      <c r="DL1149" s="3" t="str">
        <f t="shared" si="279"/>
        <v/>
      </c>
      <c r="DM1149" s="3" t="str">
        <f t="shared" si="279"/>
        <v>133. ANCILLARY OR OTHER USE</v>
      </c>
      <c r="DN1149" s="3" t="str">
        <f t="shared" si="279"/>
        <v/>
      </c>
      <c r="DO1149" s="3" t="str">
        <f t="shared" si="279"/>
        <v/>
      </c>
      <c r="DP1149" s="3" t="str">
        <f t="shared" si="279"/>
        <v/>
      </c>
      <c r="DQ1149" s="3" t="str">
        <f t="shared" si="279"/>
        <v>137. Z304  FUEL</v>
      </c>
      <c r="DR1149" s="3" t="str">
        <f t="shared" si="279"/>
        <v/>
      </c>
      <c r="DS1149" s="3" t="str">
        <f t="shared" si="279"/>
        <v/>
      </c>
      <c r="DT1149" s="3" t="str">
        <f t="shared" si="279"/>
        <v/>
      </c>
      <c r="DU1149" s="3" t="str">
        <f t="shared" si="279"/>
        <v/>
      </c>
      <c r="DV1149" s="3" t="str">
        <f t="shared" si="284"/>
        <v/>
      </c>
    </row>
    <row r="1150" spans="1:126" ht="75">
      <c r="A1150" t="s">
        <v>115</v>
      </c>
      <c r="B1150">
        <v>2019</v>
      </c>
      <c r="C1150" t="s">
        <v>114</v>
      </c>
      <c r="D1150">
        <v>106990</v>
      </c>
      <c r="E1150" s="31">
        <v>1319218321863</v>
      </c>
      <c r="F1150" t="s">
        <v>1318</v>
      </c>
      <c r="G1150">
        <v>324110</v>
      </c>
      <c r="H1150" t="s">
        <v>1319</v>
      </c>
      <c r="I1150" t="s">
        <v>1320</v>
      </c>
      <c r="J1150" t="s">
        <v>1321</v>
      </c>
      <c r="K1150" t="s">
        <v>384</v>
      </c>
      <c r="L1150">
        <v>73098</v>
      </c>
      <c r="M1150" s="3" t="str">
        <f t="shared" si="271"/>
        <v>89. PRODUCE THE CHEMICAL, 91. ON-SITE USE OF THE CHEMICAL, 94. AS A MANUFACTURED IMPURITY, 116. AS A PROCESS IMPURITY, 133. ANCILLARY OR OTHER USE, 137. Z304  FUEL</v>
      </c>
      <c r="N1150" s="3" t="s">
        <v>80</v>
      </c>
      <c r="O1150" s="3" t="s">
        <v>1409</v>
      </c>
      <c r="P1150">
        <v>0</v>
      </c>
      <c r="Q1150">
        <v>1032</v>
      </c>
      <c r="R1150">
        <v>1032</v>
      </c>
      <c r="S1150" s="3" t="s">
        <v>1407</v>
      </c>
      <c r="T1150" s="3" t="s">
        <v>1405</v>
      </c>
      <c r="U1150" s="3" t="s">
        <v>1407</v>
      </c>
      <c r="V1150" s="3" t="s">
        <v>1405</v>
      </c>
      <c r="W1150" s="3" t="s">
        <v>1405</v>
      </c>
      <c r="X1150" s="3" t="s">
        <v>1407</v>
      </c>
      <c r="Y1150" s="3" t="s">
        <v>1405</v>
      </c>
      <c r="Z1150" s="3" t="s">
        <v>1405</v>
      </c>
      <c r="AA1150" s="3" t="s">
        <v>1405</v>
      </c>
      <c r="AB1150" s="3" t="s">
        <v>1405</v>
      </c>
      <c r="AC1150" s="3" t="s">
        <v>1405</v>
      </c>
      <c r="AD1150" s="3" t="s">
        <v>1405</v>
      </c>
      <c r="AE1150" s="3" t="s">
        <v>1405</v>
      </c>
      <c r="AF1150" s="3" t="s">
        <v>1405</v>
      </c>
      <c r="AG1150" s="3" t="s">
        <v>1405</v>
      </c>
      <c r="AH1150" s="3" t="s">
        <v>1405</v>
      </c>
      <c r="AI1150" s="3" t="s">
        <v>1405</v>
      </c>
      <c r="AJ1150" s="3" t="s">
        <v>1405</v>
      </c>
      <c r="AK1150" s="3" t="s">
        <v>1405</v>
      </c>
      <c r="AL1150" s="3" t="s">
        <v>1405</v>
      </c>
      <c r="AM1150" s="3" t="s">
        <v>1405</v>
      </c>
      <c r="AN1150" s="3" t="s">
        <v>1405</v>
      </c>
      <c r="AO1150" s="3" t="s">
        <v>1405</v>
      </c>
      <c r="AP1150" s="3" t="s">
        <v>1405</v>
      </c>
      <c r="AQ1150" s="3" t="s">
        <v>1405</v>
      </c>
      <c r="AR1150" s="3" t="s">
        <v>1405</v>
      </c>
      <c r="AS1150" s="3" t="s">
        <v>1405</v>
      </c>
      <c r="AT1150" s="3" t="s">
        <v>1407</v>
      </c>
      <c r="AU1150" s="3" t="s">
        <v>1405</v>
      </c>
      <c r="AV1150" s="3" t="s">
        <v>1405</v>
      </c>
      <c r="AW1150" s="3" t="s">
        <v>1405</v>
      </c>
      <c r="AX1150" s="3" t="s">
        <v>1405</v>
      </c>
      <c r="AY1150" s="3" t="s">
        <v>1405</v>
      </c>
      <c r="AZ1150" s="3" t="s">
        <v>1405</v>
      </c>
      <c r="BA1150" s="3" t="s">
        <v>1405</v>
      </c>
      <c r="BB1150" s="3" t="s">
        <v>1405</v>
      </c>
      <c r="BC1150" s="3" t="s">
        <v>1405</v>
      </c>
      <c r="BD1150" s="3" t="s">
        <v>1405</v>
      </c>
      <c r="BE1150" s="3" t="s">
        <v>1405</v>
      </c>
      <c r="BF1150" s="3" t="s">
        <v>1405</v>
      </c>
      <c r="BG1150" s="3" t="s">
        <v>1405</v>
      </c>
      <c r="BH1150" s="3" t="s">
        <v>1405</v>
      </c>
      <c r="BI1150" s="3" t="s">
        <v>1405</v>
      </c>
      <c r="BJ1150" s="3" t="s">
        <v>1405</v>
      </c>
      <c r="BK1150" s="3" t="s">
        <v>1407</v>
      </c>
      <c r="BL1150" s="3" t="s">
        <v>1405</v>
      </c>
      <c r="BM1150" s="3" t="s">
        <v>1405</v>
      </c>
      <c r="BN1150" s="3" t="s">
        <v>1405</v>
      </c>
      <c r="BO1150" s="3" t="s">
        <v>1407</v>
      </c>
      <c r="BP1150" s="3" t="s">
        <v>1405</v>
      </c>
      <c r="BQ1150" s="3" t="s">
        <v>1405</v>
      </c>
      <c r="BR1150" s="3" t="s">
        <v>1405</v>
      </c>
      <c r="BS1150" s="3" t="s">
        <v>1405</v>
      </c>
      <c r="BT1150" s="3" t="s">
        <v>1405</v>
      </c>
      <c r="BU1150" s="3" t="str">
        <f t="shared" si="286"/>
        <v>89. PRODUCE THE CHEMICAL</v>
      </c>
      <c r="BV1150" s="3" t="str">
        <f t="shared" si="286"/>
        <v/>
      </c>
      <c r="BW1150" s="3" t="str">
        <f t="shared" si="286"/>
        <v>91. ON-SITE USE OF THE CHEMICAL</v>
      </c>
      <c r="BX1150" s="3" t="str">
        <f t="shared" si="286"/>
        <v/>
      </c>
      <c r="BY1150" s="3" t="str">
        <f t="shared" si="286"/>
        <v/>
      </c>
      <c r="BZ1150" s="3" t="str">
        <f t="shared" si="285"/>
        <v>94. AS A MANUFACTURED IMPURITY</v>
      </c>
      <c r="CA1150" s="3" t="str">
        <f t="shared" si="285"/>
        <v/>
      </c>
      <c r="CB1150" s="3" t="str">
        <f t="shared" si="285"/>
        <v/>
      </c>
      <c r="CC1150" s="3" t="str">
        <f t="shared" si="285"/>
        <v/>
      </c>
      <c r="CD1150" s="3" t="str">
        <f t="shared" si="285"/>
        <v/>
      </c>
      <c r="CE1150" s="3" t="str">
        <f t="shared" si="285"/>
        <v/>
      </c>
      <c r="CF1150" s="3" t="str">
        <f t="shared" si="285"/>
        <v/>
      </c>
      <c r="CG1150" s="3" t="str">
        <f t="shared" si="285"/>
        <v/>
      </c>
      <c r="CH1150" s="3" t="str">
        <f t="shared" si="285"/>
        <v/>
      </c>
      <c r="CI1150" s="3" t="str">
        <f t="shared" si="285"/>
        <v/>
      </c>
      <c r="CJ1150" s="3" t="str">
        <f t="shared" si="285"/>
        <v/>
      </c>
      <c r="CK1150" s="3" t="str">
        <f t="shared" si="283"/>
        <v/>
      </c>
      <c r="CL1150" s="3" t="str">
        <f t="shared" si="283"/>
        <v/>
      </c>
      <c r="CM1150" s="3" t="str">
        <f t="shared" si="283"/>
        <v/>
      </c>
      <c r="CN1150" s="3" t="str">
        <f t="shared" si="283"/>
        <v/>
      </c>
      <c r="CO1150" s="3" t="str">
        <f t="shared" si="282"/>
        <v/>
      </c>
      <c r="CP1150" s="3" t="str">
        <f t="shared" si="280"/>
        <v/>
      </c>
      <c r="CQ1150" s="3" t="str">
        <f t="shared" si="280"/>
        <v/>
      </c>
      <c r="CR1150" s="3" t="str">
        <f t="shared" si="278"/>
        <v/>
      </c>
      <c r="CS1150" s="3" t="str">
        <f t="shared" si="276"/>
        <v/>
      </c>
      <c r="CT1150" s="3" t="str">
        <f t="shared" si="276"/>
        <v/>
      </c>
      <c r="CU1150" s="3" t="str">
        <f t="shared" si="276"/>
        <v/>
      </c>
      <c r="CV1150" s="3" t="str">
        <f t="shared" si="276"/>
        <v>116. AS A PROCESS IMPURITY</v>
      </c>
      <c r="CW1150" s="3" t="str">
        <f t="shared" ref="CW1150:DK1170" si="287">IF(AU1150="Yes", CW$1,"")</f>
        <v/>
      </c>
      <c r="CX1150" s="3" t="str">
        <f t="shared" si="287"/>
        <v/>
      </c>
      <c r="CY1150" s="3" t="str">
        <f t="shared" si="287"/>
        <v/>
      </c>
      <c r="CZ1150" s="3" t="str">
        <f t="shared" si="287"/>
        <v/>
      </c>
      <c r="DA1150" s="3" t="str">
        <f t="shared" si="281"/>
        <v/>
      </c>
      <c r="DB1150" s="3" t="str">
        <f t="shared" si="281"/>
        <v/>
      </c>
      <c r="DC1150" s="3" t="str">
        <f t="shared" si="281"/>
        <v/>
      </c>
      <c r="DD1150" s="3" t="str">
        <f t="shared" si="281"/>
        <v/>
      </c>
      <c r="DE1150" s="3" t="str">
        <f t="shared" si="281"/>
        <v/>
      </c>
      <c r="DF1150" s="3" t="str">
        <f t="shared" si="281"/>
        <v/>
      </c>
      <c r="DG1150" s="3" t="str">
        <f t="shared" si="281"/>
        <v/>
      </c>
      <c r="DH1150" s="3" t="str">
        <f t="shared" si="281"/>
        <v/>
      </c>
      <c r="DI1150" s="3" t="str">
        <f t="shared" si="281"/>
        <v/>
      </c>
      <c r="DJ1150" s="3" t="str">
        <f t="shared" si="281"/>
        <v/>
      </c>
      <c r="DK1150" s="3" t="str">
        <f t="shared" si="281"/>
        <v/>
      </c>
      <c r="DL1150" s="3" t="str">
        <f t="shared" si="279"/>
        <v/>
      </c>
      <c r="DM1150" s="3" t="str">
        <f t="shared" si="279"/>
        <v>133. ANCILLARY OR OTHER USE</v>
      </c>
      <c r="DN1150" s="3" t="str">
        <f t="shared" si="279"/>
        <v/>
      </c>
      <c r="DO1150" s="3" t="str">
        <f t="shared" si="279"/>
        <v/>
      </c>
      <c r="DP1150" s="3" t="str">
        <f t="shared" si="279"/>
        <v/>
      </c>
      <c r="DQ1150" s="3" t="str">
        <f t="shared" si="279"/>
        <v>137. Z304  FUEL</v>
      </c>
      <c r="DR1150" s="3" t="str">
        <f t="shared" si="279"/>
        <v/>
      </c>
      <c r="DS1150" s="3" t="str">
        <f t="shared" si="279"/>
        <v/>
      </c>
      <c r="DT1150" s="3" t="str">
        <f t="shared" si="279"/>
        <v/>
      </c>
      <c r="DU1150" s="3" t="str">
        <f t="shared" si="279"/>
        <v/>
      </c>
      <c r="DV1150" s="3" t="str">
        <f t="shared" si="284"/>
        <v/>
      </c>
    </row>
    <row r="1151" spans="1:126" ht="75">
      <c r="A1151" t="s">
        <v>115</v>
      </c>
      <c r="B1151">
        <v>2020</v>
      </c>
      <c r="C1151" t="s">
        <v>114</v>
      </c>
      <c r="D1151">
        <v>106990</v>
      </c>
      <c r="E1151" s="31">
        <v>1320219296732</v>
      </c>
      <c r="F1151" t="s">
        <v>1318</v>
      </c>
      <c r="G1151">
        <v>324110</v>
      </c>
      <c r="H1151" t="s">
        <v>1319</v>
      </c>
      <c r="I1151" t="s">
        <v>1320</v>
      </c>
      <c r="J1151" t="s">
        <v>1321</v>
      </c>
      <c r="K1151" t="s">
        <v>384</v>
      </c>
      <c r="L1151">
        <v>73098</v>
      </c>
      <c r="M1151" s="3" t="str">
        <f t="shared" si="271"/>
        <v>89. PRODUCE THE CHEMICAL, 91. ON-SITE USE OF THE CHEMICAL, 94. AS A MANUFACTURED IMPURITY, 116. AS A PROCESS IMPURITY, 133. ANCILLARY OR OTHER USE, 137. Z304  FUEL</v>
      </c>
      <c r="N1151" s="3" t="s">
        <v>80</v>
      </c>
      <c r="O1151" s="3" t="s">
        <v>1409</v>
      </c>
      <c r="P1151">
        <v>0</v>
      </c>
      <c r="Q1151">
        <v>750</v>
      </c>
      <c r="R1151">
        <v>750</v>
      </c>
      <c r="S1151" s="3" t="s">
        <v>1407</v>
      </c>
      <c r="T1151" s="3" t="s">
        <v>1405</v>
      </c>
      <c r="U1151" s="3" t="s">
        <v>1407</v>
      </c>
      <c r="V1151" s="3" t="s">
        <v>1405</v>
      </c>
      <c r="W1151" s="3" t="s">
        <v>1405</v>
      </c>
      <c r="X1151" s="3" t="s">
        <v>1407</v>
      </c>
      <c r="Y1151" s="3" t="s">
        <v>1405</v>
      </c>
      <c r="Z1151" s="3" t="s">
        <v>1405</v>
      </c>
      <c r="AA1151" s="3" t="s">
        <v>1405</v>
      </c>
      <c r="AB1151" s="3" t="s">
        <v>1405</v>
      </c>
      <c r="AC1151" s="3" t="s">
        <v>1405</v>
      </c>
      <c r="AD1151" s="3" t="s">
        <v>1405</v>
      </c>
      <c r="AE1151" s="3" t="s">
        <v>1405</v>
      </c>
      <c r="AF1151" s="3" t="s">
        <v>1405</v>
      </c>
      <c r="AG1151" s="3" t="s">
        <v>1405</v>
      </c>
      <c r="AH1151" s="3" t="s">
        <v>1405</v>
      </c>
      <c r="AI1151" s="3" t="s">
        <v>1405</v>
      </c>
      <c r="AJ1151" s="3" t="s">
        <v>1405</v>
      </c>
      <c r="AK1151" s="3" t="s">
        <v>1405</v>
      </c>
      <c r="AL1151" s="3" t="s">
        <v>1405</v>
      </c>
      <c r="AM1151" s="3" t="s">
        <v>1405</v>
      </c>
      <c r="AN1151" s="3" t="s">
        <v>1405</v>
      </c>
      <c r="AO1151" s="3" t="s">
        <v>1405</v>
      </c>
      <c r="AP1151" s="3" t="s">
        <v>1405</v>
      </c>
      <c r="AQ1151" s="3" t="s">
        <v>1405</v>
      </c>
      <c r="AR1151" s="3" t="s">
        <v>1405</v>
      </c>
      <c r="AS1151" s="3" t="s">
        <v>1405</v>
      </c>
      <c r="AT1151" s="3" t="s">
        <v>1407</v>
      </c>
      <c r="AU1151" s="3" t="s">
        <v>1405</v>
      </c>
      <c r="AV1151" s="3" t="s">
        <v>1405</v>
      </c>
      <c r="AW1151" s="3" t="s">
        <v>1405</v>
      </c>
      <c r="AX1151" s="3" t="s">
        <v>1405</v>
      </c>
      <c r="AY1151" s="3" t="s">
        <v>1405</v>
      </c>
      <c r="AZ1151" s="3" t="s">
        <v>1405</v>
      </c>
      <c r="BA1151" s="3" t="s">
        <v>1405</v>
      </c>
      <c r="BB1151" s="3" t="s">
        <v>1405</v>
      </c>
      <c r="BC1151" s="3" t="s">
        <v>1405</v>
      </c>
      <c r="BD1151" s="3" t="s">
        <v>1405</v>
      </c>
      <c r="BE1151" s="3" t="s">
        <v>1405</v>
      </c>
      <c r="BF1151" s="3" t="s">
        <v>1405</v>
      </c>
      <c r="BG1151" s="3" t="s">
        <v>1405</v>
      </c>
      <c r="BH1151" s="3" t="s">
        <v>1405</v>
      </c>
      <c r="BI1151" s="3" t="s">
        <v>1405</v>
      </c>
      <c r="BJ1151" s="3" t="s">
        <v>1405</v>
      </c>
      <c r="BK1151" s="3" t="s">
        <v>1407</v>
      </c>
      <c r="BL1151" s="3" t="s">
        <v>1405</v>
      </c>
      <c r="BM1151" s="3" t="s">
        <v>1405</v>
      </c>
      <c r="BN1151" s="3" t="s">
        <v>1405</v>
      </c>
      <c r="BO1151" s="3" t="s">
        <v>1407</v>
      </c>
      <c r="BP1151" s="3" t="s">
        <v>1405</v>
      </c>
      <c r="BQ1151" s="3" t="s">
        <v>1405</v>
      </c>
      <c r="BR1151" s="3" t="s">
        <v>1405</v>
      </c>
      <c r="BS1151" s="3" t="s">
        <v>1405</v>
      </c>
      <c r="BT1151" s="3" t="s">
        <v>1405</v>
      </c>
      <c r="BU1151" s="3" t="str">
        <f t="shared" si="286"/>
        <v>89. PRODUCE THE CHEMICAL</v>
      </c>
      <c r="BV1151" s="3" t="str">
        <f t="shared" si="286"/>
        <v/>
      </c>
      <c r="BW1151" s="3" t="str">
        <f t="shared" si="286"/>
        <v>91. ON-SITE USE OF THE CHEMICAL</v>
      </c>
      <c r="BX1151" s="3" t="str">
        <f t="shared" si="286"/>
        <v/>
      </c>
      <c r="BY1151" s="3" t="str">
        <f t="shared" si="286"/>
        <v/>
      </c>
      <c r="BZ1151" s="3" t="str">
        <f t="shared" si="285"/>
        <v>94. AS A MANUFACTURED IMPURITY</v>
      </c>
      <c r="CA1151" s="3" t="str">
        <f t="shared" si="285"/>
        <v/>
      </c>
      <c r="CB1151" s="3" t="str">
        <f t="shared" si="285"/>
        <v/>
      </c>
      <c r="CC1151" s="3" t="str">
        <f t="shared" si="285"/>
        <v/>
      </c>
      <c r="CD1151" s="3" t="str">
        <f t="shared" si="285"/>
        <v/>
      </c>
      <c r="CE1151" s="3" t="str">
        <f t="shared" si="285"/>
        <v/>
      </c>
      <c r="CF1151" s="3" t="str">
        <f t="shared" si="285"/>
        <v/>
      </c>
      <c r="CG1151" s="3" t="str">
        <f t="shared" si="285"/>
        <v/>
      </c>
      <c r="CH1151" s="3" t="str">
        <f t="shared" si="285"/>
        <v/>
      </c>
      <c r="CI1151" s="3" t="str">
        <f t="shared" si="285"/>
        <v/>
      </c>
      <c r="CJ1151" s="3" t="str">
        <f t="shared" si="285"/>
        <v/>
      </c>
      <c r="CK1151" s="3" t="str">
        <f t="shared" si="283"/>
        <v/>
      </c>
      <c r="CL1151" s="3" t="str">
        <f t="shared" si="283"/>
        <v/>
      </c>
      <c r="CM1151" s="3" t="str">
        <f t="shared" si="283"/>
        <v/>
      </c>
      <c r="CN1151" s="3" t="str">
        <f t="shared" si="283"/>
        <v/>
      </c>
      <c r="CO1151" s="3" t="str">
        <f t="shared" si="282"/>
        <v/>
      </c>
      <c r="CP1151" s="3" t="str">
        <f t="shared" si="280"/>
        <v/>
      </c>
      <c r="CQ1151" s="3" t="str">
        <f t="shared" si="280"/>
        <v/>
      </c>
      <c r="CR1151" s="3" t="str">
        <f t="shared" si="278"/>
        <v/>
      </c>
      <c r="CS1151" s="3" t="str">
        <f t="shared" si="278"/>
        <v/>
      </c>
      <c r="CT1151" s="3" t="str">
        <f t="shared" si="278"/>
        <v/>
      </c>
      <c r="CU1151" s="3" t="str">
        <f t="shared" si="278"/>
        <v/>
      </c>
      <c r="CV1151" s="3" t="str">
        <f t="shared" si="278"/>
        <v>116. AS A PROCESS IMPURITY</v>
      </c>
      <c r="CW1151" s="3" t="str">
        <f t="shared" si="287"/>
        <v/>
      </c>
      <c r="CX1151" s="3" t="str">
        <f t="shared" si="287"/>
        <v/>
      </c>
      <c r="CY1151" s="3" t="str">
        <f t="shared" si="287"/>
        <v/>
      </c>
      <c r="CZ1151" s="3" t="str">
        <f t="shared" si="287"/>
        <v/>
      </c>
      <c r="DA1151" s="3" t="str">
        <f t="shared" si="281"/>
        <v/>
      </c>
      <c r="DB1151" s="3" t="str">
        <f t="shared" si="281"/>
        <v/>
      </c>
      <c r="DC1151" s="3" t="str">
        <f t="shared" si="281"/>
        <v/>
      </c>
      <c r="DD1151" s="3" t="str">
        <f t="shared" si="281"/>
        <v/>
      </c>
      <c r="DE1151" s="3" t="str">
        <f t="shared" si="281"/>
        <v/>
      </c>
      <c r="DF1151" s="3" t="str">
        <f t="shared" si="281"/>
        <v/>
      </c>
      <c r="DG1151" s="3" t="str">
        <f t="shared" si="281"/>
        <v/>
      </c>
      <c r="DH1151" s="3" t="str">
        <f t="shared" si="281"/>
        <v/>
      </c>
      <c r="DI1151" s="3" t="str">
        <f t="shared" si="281"/>
        <v/>
      </c>
      <c r="DJ1151" s="3" t="str">
        <f t="shared" si="281"/>
        <v/>
      </c>
      <c r="DK1151" s="3" t="str">
        <f t="shared" si="281"/>
        <v/>
      </c>
      <c r="DL1151" s="3" t="str">
        <f t="shared" si="279"/>
        <v/>
      </c>
      <c r="DM1151" s="3" t="str">
        <f t="shared" si="279"/>
        <v>133. ANCILLARY OR OTHER USE</v>
      </c>
      <c r="DN1151" s="3" t="str">
        <f t="shared" si="279"/>
        <v/>
      </c>
      <c r="DO1151" s="3" t="str">
        <f t="shared" si="279"/>
        <v/>
      </c>
      <c r="DP1151" s="3" t="str">
        <f t="shared" si="279"/>
        <v/>
      </c>
      <c r="DQ1151" s="3" t="str">
        <f t="shared" si="279"/>
        <v>137. Z304  FUEL</v>
      </c>
      <c r="DR1151" s="3" t="str">
        <f t="shared" si="279"/>
        <v/>
      </c>
      <c r="DS1151" s="3" t="str">
        <f t="shared" si="279"/>
        <v/>
      </c>
      <c r="DT1151" s="3" t="str">
        <f t="shared" si="279"/>
        <v/>
      </c>
      <c r="DU1151" s="3" t="str">
        <f t="shared" si="279"/>
        <v/>
      </c>
      <c r="DV1151" s="3" t="str">
        <f t="shared" si="284"/>
        <v/>
      </c>
    </row>
    <row r="1152" spans="1:126" ht="75">
      <c r="A1152" t="s">
        <v>115</v>
      </c>
      <c r="B1152">
        <v>2021</v>
      </c>
      <c r="C1152" t="s">
        <v>114</v>
      </c>
      <c r="D1152">
        <v>106990</v>
      </c>
      <c r="E1152" s="31">
        <v>1321220083479</v>
      </c>
      <c r="F1152" t="s">
        <v>1318</v>
      </c>
      <c r="G1152">
        <v>324110</v>
      </c>
      <c r="H1152" t="s">
        <v>1319</v>
      </c>
      <c r="I1152" t="s">
        <v>1320</v>
      </c>
      <c r="J1152" t="s">
        <v>1321</v>
      </c>
      <c r="K1152" t="s">
        <v>384</v>
      </c>
      <c r="L1152">
        <v>73098</v>
      </c>
      <c r="M1152" s="3" t="str">
        <f t="shared" si="271"/>
        <v>89. PRODUCE THE CHEMICAL, 91. ON-SITE USE OF THE CHEMICAL, 94. AS A MANUFACTURED IMPURITY, 116. AS A PROCESS IMPURITY, 133. ANCILLARY OR OTHER USE, 137. Z304  FUEL</v>
      </c>
      <c r="N1152" s="3" t="s">
        <v>80</v>
      </c>
      <c r="O1152" s="3" t="s">
        <v>1409</v>
      </c>
      <c r="P1152">
        <v>0</v>
      </c>
      <c r="Q1152">
        <v>750</v>
      </c>
      <c r="R1152">
        <v>750</v>
      </c>
      <c r="S1152" s="3" t="s">
        <v>1407</v>
      </c>
      <c r="T1152" s="3" t="s">
        <v>1405</v>
      </c>
      <c r="U1152" s="3" t="s">
        <v>1407</v>
      </c>
      <c r="V1152" s="3" t="s">
        <v>1405</v>
      </c>
      <c r="W1152" s="3" t="s">
        <v>1405</v>
      </c>
      <c r="X1152" s="3" t="s">
        <v>1407</v>
      </c>
      <c r="Y1152" s="3" t="s">
        <v>1405</v>
      </c>
      <c r="Z1152" s="3" t="s">
        <v>1405</v>
      </c>
      <c r="AA1152" s="3" t="s">
        <v>1405</v>
      </c>
      <c r="AB1152" s="3" t="s">
        <v>1405</v>
      </c>
      <c r="AC1152" s="3" t="s">
        <v>1405</v>
      </c>
      <c r="AD1152" s="3" t="s">
        <v>1405</v>
      </c>
      <c r="AE1152" s="3" t="s">
        <v>1405</v>
      </c>
      <c r="AF1152" s="3" t="s">
        <v>1405</v>
      </c>
      <c r="AG1152" s="3" t="s">
        <v>1405</v>
      </c>
      <c r="AH1152" s="3" t="s">
        <v>1405</v>
      </c>
      <c r="AI1152" s="3" t="s">
        <v>1405</v>
      </c>
      <c r="AJ1152" s="3" t="s">
        <v>1405</v>
      </c>
      <c r="AK1152" s="3" t="s">
        <v>1405</v>
      </c>
      <c r="AL1152" s="3" t="s">
        <v>1405</v>
      </c>
      <c r="AM1152" s="3" t="s">
        <v>1405</v>
      </c>
      <c r="AN1152" s="3" t="s">
        <v>1405</v>
      </c>
      <c r="AO1152" s="3" t="s">
        <v>1405</v>
      </c>
      <c r="AP1152" s="3" t="s">
        <v>1405</v>
      </c>
      <c r="AQ1152" s="3" t="s">
        <v>1405</v>
      </c>
      <c r="AR1152" s="3" t="s">
        <v>1405</v>
      </c>
      <c r="AS1152" s="3" t="s">
        <v>1405</v>
      </c>
      <c r="AT1152" s="3" t="s">
        <v>1407</v>
      </c>
      <c r="AU1152" s="3" t="s">
        <v>1405</v>
      </c>
      <c r="AV1152" s="3" t="s">
        <v>1405</v>
      </c>
      <c r="AW1152" s="3" t="s">
        <v>1405</v>
      </c>
      <c r="AX1152" s="3" t="s">
        <v>1405</v>
      </c>
      <c r="AY1152" s="3" t="s">
        <v>1405</v>
      </c>
      <c r="AZ1152" s="3" t="s">
        <v>1405</v>
      </c>
      <c r="BA1152" s="3" t="s">
        <v>1405</v>
      </c>
      <c r="BB1152" s="3" t="s">
        <v>1405</v>
      </c>
      <c r="BC1152" s="3" t="s">
        <v>1405</v>
      </c>
      <c r="BD1152" s="3" t="s">
        <v>1405</v>
      </c>
      <c r="BE1152" s="3" t="s">
        <v>1405</v>
      </c>
      <c r="BF1152" s="3" t="s">
        <v>1405</v>
      </c>
      <c r="BG1152" s="3" t="s">
        <v>1405</v>
      </c>
      <c r="BH1152" s="3" t="s">
        <v>1405</v>
      </c>
      <c r="BI1152" s="3" t="s">
        <v>1405</v>
      </c>
      <c r="BJ1152" s="3" t="s">
        <v>1405</v>
      </c>
      <c r="BK1152" s="3" t="s">
        <v>1407</v>
      </c>
      <c r="BL1152" s="3" t="s">
        <v>1405</v>
      </c>
      <c r="BM1152" s="3" t="s">
        <v>1405</v>
      </c>
      <c r="BN1152" s="3" t="s">
        <v>1405</v>
      </c>
      <c r="BO1152" s="3" t="s">
        <v>1407</v>
      </c>
      <c r="BP1152" s="3" t="s">
        <v>1405</v>
      </c>
      <c r="BQ1152" s="3" t="s">
        <v>1405</v>
      </c>
      <c r="BR1152" s="3" t="s">
        <v>1405</v>
      </c>
      <c r="BS1152" s="3" t="s">
        <v>1405</v>
      </c>
      <c r="BT1152" s="3" t="s">
        <v>1405</v>
      </c>
      <c r="BU1152" s="3" t="str">
        <f t="shared" si="286"/>
        <v>89. PRODUCE THE CHEMICAL</v>
      </c>
      <c r="BV1152" s="3" t="str">
        <f t="shared" si="286"/>
        <v/>
      </c>
      <c r="BW1152" s="3" t="str">
        <f t="shared" si="286"/>
        <v>91. ON-SITE USE OF THE CHEMICAL</v>
      </c>
      <c r="BX1152" s="3" t="str">
        <f t="shared" si="286"/>
        <v/>
      </c>
      <c r="BY1152" s="3" t="str">
        <f t="shared" si="286"/>
        <v/>
      </c>
      <c r="BZ1152" s="3" t="str">
        <f t="shared" si="285"/>
        <v>94. AS A MANUFACTURED IMPURITY</v>
      </c>
      <c r="CA1152" s="3" t="str">
        <f t="shared" si="285"/>
        <v/>
      </c>
      <c r="CB1152" s="3" t="str">
        <f t="shared" si="285"/>
        <v/>
      </c>
      <c r="CC1152" s="3" t="str">
        <f t="shared" si="285"/>
        <v/>
      </c>
      <c r="CD1152" s="3" t="str">
        <f t="shared" si="285"/>
        <v/>
      </c>
      <c r="CE1152" s="3" t="str">
        <f t="shared" si="285"/>
        <v/>
      </c>
      <c r="CF1152" s="3" t="str">
        <f t="shared" si="285"/>
        <v/>
      </c>
      <c r="CG1152" s="3" t="str">
        <f t="shared" si="285"/>
        <v/>
      </c>
      <c r="CH1152" s="3" t="str">
        <f t="shared" si="285"/>
        <v/>
      </c>
      <c r="CI1152" s="3" t="str">
        <f t="shared" si="285"/>
        <v/>
      </c>
      <c r="CJ1152" s="3" t="str">
        <f t="shared" si="285"/>
        <v/>
      </c>
      <c r="CK1152" s="3" t="str">
        <f t="shared" si="283"/>
        <v/>
      </c>
      <c r="CL1152" s="3" t="str">
        <f t="shared" si="283"/>
        <v/>
      </c>
      <c r="CM1152" s="3" t="str">
        <f t="shared" si="283"/>
        <v/>
      </c>
      <c r="CN1152" s="3" t="str">
        <f t="shared" si="283"/>
        <v/>
      </c>
      <c r="CO1152" s="3" t="str">
        <f t="shared" si="282"/>
        <v/>
      </c>
      <c r="CP1152" s="3" t="str">
        <f t="shared" si="280"/>
        <v/>
      </c>
      <c r="CQ1152" s="3" t="str">
        <f t="shared" si="280"/>
        <v/>
      </c>
      <c r="CR1152" s="3" t="str">
        <f t="shared" si="278"/>
        <v/>
      </c>
      <c r="CS1152" s="3" t="str">
        <f t="shared" si="278"/>
        <v/>
      </c>
      <c r="CT1152" s="3" t="str">
        <f t="shared" si="278"/>
        <v/>
      </c>
      <c r="CU1152" s="3" t="str">
        <f t="shared" si="278"/>
        <v/>
      </c>
      <c r="CV1152" s="3" t="str">
        <f t="shared" si="278"/>
        <v>116. AS A PROCESS IMPURITY</v>
      </c>
      <c r="CW1152" s="3" t="str">
        <f t="shared" si="287"/>
        <v/>
      </c>
      <c r="CX1152" s="3" t="str">
        <f t="shared" si="287"/>
        <v/>
      </c>
      <c r="CY1152" s="3" t="str">
        <f t="shared" si="287"/>
        <v/>
      </c>
      <c r="CZ1152" s="3" t="str">
        <f t="shared" si="287"/>
        <v/>
      </c>
      <c r="DA1152" s="3" t="str">
        <f t="shared" si="281"/>
        <v/>
      </c>
      <c r="DB1152" s="3" t="str">
        <f t="shared" si="281"/>
        <v/>
      </c>
      <c r="DC1152" s="3" t="str">
        <f t="shared" si="281"/>
        <v/>
      </c>
      <c r="DD1152" s="3" t="str">
        <f t="shared" si="281"/>
        <v/>
      </c>
      <c r="DE1152" s="3" t="str">
        <f t="shared" si="281"/>
        <v/>
      </c>
      <c r="DF1152" s="3" t="str">
        <f t="shared" si="281"/>
        <v/>
      </c>
      <c r="DG1152" s="3" t="str">
        <f t="shared" si="281"/>
        <v/>
      </c>
      <c r="DH1152" s="3" t="str">
        <f t="shared" si="281"/>
        <v/>
      </c>
      <c r="DI1152" s="3" t="str">
        <f t="shared" si="281"/>
        <v/>
      </c>
      <c r="DJ1152" s="3" t="str">
        <f t="shared" si="281"/>
        <v/>
      </c>
      <c r="DK1152" s="3" t="str">
        <f t="shared" si="281"/>
        <v/>
      </c>
      <c r="DL1152" s="3" t="str">
        <f t="shared" si="279"/>
        <v/>
      </c>
      <c r="DM1152" s="3" t="str">
        <f t="shared" si="279"/>
        <v>133. ANCILLARY OR OTHER USE</v>
      </c>
      <c r="DN1152" s="3" t="str">
        <f t="shared" si="279"/>
        <v/>
      </c>
      <c r="DO1152" s="3" t="str">
        <f t="shared" si="279"/>
        <v/>
      </c>
      <c r="DP1152" s="3" t="str">
        <f t="shared" si="279"/>
        <v/>
      </c>
      <c r="DQ1152" s="3" t="str">
        <f t="shared" si="279"/>
        <v>137. Z304  FUEL</v>
      </c>
      <c r="DR1152" s="3" t="str">
        <f t="shared" si="279"/>
        <v/>
      </c>
      <c r="DS1152" s="3" t="str">
        <f t="shared" si="279"/>
        <v/>
      </c>
      <c r="DT1152" s="3" t="str">
        <f t="shared" si="279"/>
        <v/>
      </c>
      <c r="DU1152" s="3" t="str">
        <f t="shared" si="279"/>
        <v/>
      </c>
      <c r="DV1152" s="3" t="str">
        <f t="shared" si="284"/>
        <v/>
      </c>
    </row>
    <row r="1153" spans="1:126" ht="60">
      <c r="A1153" t="s">
        <v>115</v>
      </c>
      <c r="B1153">
        <v>2016</v>
      </c>
      <c r="C1153" t="s">
        <v>114</v>
      </c>
      <c r="D1153">
        <v>106990</v>
      </c>
      <c r="E1153" s="31">
        <v>1316215736289</v>
      </c>
      <c r="F1153" t="s">
        <v>1322</v>
      </c>
      <c r="G1153">
        <v>324110</v>
      </c>
      <c r="H1153" t="s">
        <v>1323</v>
      </c>
      <c r="I1153" t="s">
        <v>1324</v>
      </c>
      <c r="J1153" t="s">
        <v>1325</v>
      </c>
      <c r="K1153" t="s">
        <v>163</v>
      </c>
      <c r="L1153">
        <v>82701</v>
      </c>
      <c r="M1153" s="3" t="str">
        <f t="shared" si="271"/>
        <v>89. PRODUCE THE CHEMICAL, 91. ON-SITE USE OF THE CHEMICAL, 94. AS A MANUFACTURED IMPURITY, 116. AS A PROCESS IMPURITY</v>
      </c>
      <c r="N1153" s="3" t="s">
        <v>63</v>
      </c>
      <c r="O1153" s="3" t="s">
        <v>1485</v>
      </c>
      <c r="P1153">
        <v>0</v>
      </c>
      <c r="Q1153">
        <v>103.9</v>
      </c>
      <c r="R1153">
        <v>103.9</v>
      </c>
      <c r="S1153" s="3" t="s">
        <v>1407</v>
      </c>
      <c r="T1153" s="3" t="s">
        <v>1405</v>
      </c>
      <c r="U1153" s="3" t="s">
        <v>1407</v>
      </c>
      <c r="V1153" s="3" t="s">
        <v>1405</v>
      </c>
      <c r="W1153" s="3" t="s">
        <v>1405</v>
      </c>
      <c r="X1153" s="3" t="s">
        <v>1407</v>
      </c>
      <c r="Y1153" s="3" t="s">
        <v>1405</v>
      </c>
      <c r="AE1153" s="3" t="s">
        <v>1405</v>
      </c>
      <c r="AR1153" s="3" t="s">
        <v>1405</v>
      </c>
      <c r="AS1153" s="3" t="s">
        <v>1405</v>
      </c>
      <c r="AT1153" s="3" t="s">
        <v>1407</v>
      </c>
      <c r="AV1153" s="3" t="s">
        <v>1405</v>
      </c>
      <c r="BD1153" s="3" t="s">
        <v>1405</v>
      </c>
      <c r="BK1153" s="3" t="s">
        <v>1405</v>
      </c>
      <c r="BU1153" s="3" t="str">
        <f t="shared" si="286"/>
        <v>89. PRODUCE THE CHEMICAL</v>
      </c>
      <c r="BV1153" s="3" t="str">
        <f t="shared" si="286"/>
        <v/>
      </c>
      <c r="BW1153" s="3" t="str">
        <f t="shared" si="286"/>
        <v>91. ON-SITE USE OF THE CHEMICAL</v>
      </c>
      <c r="BX1153" s="3" t="str">
        <f t="shared" si="286"/>
        <v/>
      </c>
      <c r="BY1153" s="3" t="str">
        <f t="shared" si="286"/>
        <v/>
      </c>
      <c r="BZ1153" s="3" t="str">
        <f t="shared" si="285"/>
        <v>94. AS A MANUFACTURED IMPURITY</v>
      </c>
      <c r="CA1153" s="3" t="str">
        <f t="shared" si="285"/>
        <v/>
      </c>
      <c r="CB1153" s="3" t="str">
        <f t="shared" si="285"/>
        <v/>
      </c>
      <c r="CC1153" s="3" t="str">
        <f t="shared" si="285"/>
        <v/>
      </c>
      <c r="CD1153" s="3" t="str">
        <f t="shared" si="285"/>
        <v/>
      </c>
      <c r="CE1153" s="3" t="str">
        <f t="shared" si="285"/>
        <v/>
      </c>
      <c r="CF1153" s="3" t="str">
        <f t="shared" si="285"/>
        <v/>
      </c>
      <c r="CG1153" s="3" t="str">
        <f t="shared" si="285"/>
        <v/>
      </c>
      <c r="CH1153" s="3" t="str">
        <f t="shared" si="285"/>
        <v/>
      </c>
      <c r="CI1153" s="3" t="str">
        <f t="shared" si="285"/>
        <v/>
      </c>
      <c r="CJ1153" s="3" t="str">
        <f t="shared" si="285"/>
        <v/>
      </c>
      <c r="CK1153" s="3" t="str">
        <f t="shared" si="283"/>
        <v/>
      </c>
      <c r="CL1153" s="3" t="str">
        <f t="shared" si="283"/>
        <v/>
      </c>
      <c r="CM1153" s="3" t="str">
        <f t="shared" si="283"/>
        <v/>
      </c>
      <c r="CN1153" s="3" t="str">
        <f t="shared" si="283"/>
        <v/>
      </c>
      <c r="CO1153" s="3" t="str">
        <f t="shared" si="282"/>
        <v/>
      </c>
      <c r="CP1153" s="3" t="str">
        <f t="shared" si="280"/>
        <v/>
      </c>
      <c r="CQ1153" s="3" t="str">
        <f t="shared" si="280"/>
        <v/>
      </c>
      <c r="CR1153" s="3" t="str">
        <f t="shared" si="278"/>
        <v/>
      </c>
      <c r="CS1153" s="3" t="str">
        <f t="shared" si="278"/>
        <v/>
      </c>
      <c r="CT1153" s="3" t="str">
        <f t="shared" si="278"/>
        <v/>
      </c>
      <c r="CU1153" s="3" t="str">
        <f t="shared" si="278"/>
        <v/>
      </c>
      <c r="CV1153" s="3" t="str">
        <f t="shared" si="278"/>
        <v>116. AS A PROCESS IMPURITY</v>
      </c>
      <c r="CW1153" s="3" t="str">
        <f t="shared" si="287"/>
        <v/>
      </c>
      <c r="CX1153" s="3" t="str">
        <f t="shared" si="287"/>
        <v/>
      </c>
      <c r="CY1153" s="3" t="str">
        <f t="shared" si="287"/>
        <v/>
      </c>
      <c r="CZ1153" s="3" t="str">
        <f t="shared" si="287"/>
        <v/>
      </c>
      <c r="DA1153" s="3" t="str">
        <f t="shared" si="281"/>
        <v/>
      </c>
      <c r="DB1153" s="3" t="str">
        <f t="shared" si="281"/>
        <v/>
      </c>
      <c r="DC1153" s="3" t="str">
        <f t="shared" si="281"/>
        <v/>
      </c>
      <c r="DD1153" s="3" t="str">
        <f t="shared" si="281"/>
        <v/>
      </c>
      <c r="DE1153" s="3" t="str">
        <f t="shared" si="281"/>
        <v/>
      </c>
      <c r="DF1153" s="3" t="str">
        <f t="shared" si="281"/>
        <v/>
      </c>
      <c r="DG1153" s="3" t="str">
        <f t="shared" si="281"/>
        <v/>
      </c>
      <c r="DH1153" s="3" t="str">
        <f t="shared" si="281"/>
        <v/>
      </c>
      <c r="DI1153" s="3" t="str">
        <f t="shared" si="281"/>
        <v/>
      </c>
      <c r="DJ1153" s="3" t="str">
        <f t="shared" si="281"/>
        <v/>
      </c>
      <c r="DK1153" s="3" t="str">
        <f t="shared" si="281"/>
        <v/>
      </c>
      <c r="DL1153" s="3" t="str">
        <f t="shared" si="279"/>
        <v/>
      </c>
      <c r="DM1153" s="3" t="str">
        <f t="shared" si="279"/>
        <v/>
      </c>
      <c r="DN1153" s="3" t="str">
        <f t="shared" si="279"/>
        <v/>
      </c>
      <c r="DO1153" s="3" t="str">
        <f t="shared" si="279"/>
        <v/>
      </c>
      <c r="DP1153" s="3" t="str">
        <f t="shared" si="279"/>
        <v/>
      </c>
      <c r="DQ1153" s="3" t="str">
        <f t="shared" si="279"/>
        <v/>
      </c>
      <c r="DR1153" s="3" t="str">
        <f t="shared" si="279"/>
        <v/>
      </c>
      <c r="DS1153" s="3" t="str">
        <f t="shared" si="279"/>
        <v/>
      </c>
      <c r="DT1153" s="3" t="str">
        <f t="shared" si="279"/>
        <v/>
      </c>
      <c r="DU1153" s="3" t="str">
        <f t="shared" si="279"/>
        <v/>
      </c>
      <c r="DV1153" s="3" t="str">
        <f t="shared" si="284"/>
        <v/>
      </c>
    </row>
    <row r="1154" spans="1:126" ht="60">
      <c r="A1154" t="s">
        <v>115</v>
      </c>
      <c r="B1154">
        <v>2017</v>
      </c>
      <c r="C1154" t="s">
        <v>114</v>
      </c>
      <c r="D1154">
        <v>106990</v>
      </c>
      <c r="E1154" s="31">
        <v>1317216402533</v>
      </c>
      <c r="F1154" t="s">
        <v>1322</v>
      </c>
      <c r="G1154">
        <v>324110</v>
      </c>
      <c r="H1154" t="s">
        <v>1323</v>
      </c>
      <c r="I1154" t="s">
        <v>1324</v>
      </c>
      <c r="J1154" t="s">
        <v>1325</v>
      </c>
      <c r="K1154" t="s">
        <v>163</v>
      </c>
      <c r="L1154">
        <v>82701</v>
      </c>
      <c r="M1154" s="3" t="str">
        <f t="shared" ref="M1154:M1170" si="288">_xlfn.TEXTJOIN(", ", TRUE, BU1154:DV1154)</f>
        <v>89. PRODUCE THE CHEMICAL, 91. ON-SITE USE OF THE CHEMICAL, 94. AS A MANUFACTURED IMPURITY, 116. AS A PROCESS IMPURITY</v>
      </c>
      <c r="N1154" s="3" t="s">
        <v>63</v>
      </c>
      <c r="O1154" s="3" t="s">
        <v>1485</v>
      </c>
      <c r="P1154">
        <v>0.62</v>
      </c>
      <c r="Q1154">
        <v>123.8</v>
      </c>
      <c r="R1154">
        <v>124.42</v>
      </c>
      <c r="S1154" s="3" t="s">
        <v>1407</v>
      </c>
      <c r="T1154" s="3" t="s">
        <v>1405</v>
      </c>
      <c r="U1154" s="3" t="s">
        <v>1407</v>
      </c>
      <c r="V1154" s="3" t="s">
        <v>1405</v>
      </c>
      <c r="W1154" s="3" t="s">
        <v>1405</v>
      </c>
      <c r="X1154" s="3" t="s">
        <v>1407</v>
      </c>
      <c r="Y1154" s="3" t="s">
        <v>1405</v>
      </c>
      <c r="AE1154" s="3" t="s">
        <v>1405</v>
      </c>
      <c r="AR1154" s="3" t="s">
        <v>1405</v>
      </c>
      <c r="AS1154" s="3" t="s">
        <v>1405</v>
      </c>
      <c r="AT1154" s="3" t="s">
        <v>1407</v>
      </c>
      <c r="AV1154" s="3" t="s">
        <v>1405</v>
      </c>
      <c r="BD1154" s="3" t="s">
        <v>1405</v>
      </c>
      <c r="BK1154" s="3" t="s">
        <v>1405</v>
      </c>
      <c r="BU1154" s="3" t="str">
        <f t="shared" si="286"/>
        <v>89. PRODUCE THE CHEMICAL</v>
      </c>
      <c r="BV1154" s="3" t="str">
        <f t="shared" si="286"/>
        <v/>
      </c>
      <c r="BW1154" s="3" t="str">
        <f t="shared" si="286"/>
        <v>91. ON-SITE USE OF THE CHEMICAL</v>
      </c>
      <c r="BX1154" s="3" t="str">
        <f t="shared" si="286"/>
        <v/>
      </c>
      <c r="BY1154" s="3" t="str">
        <f t="shared" si="286"/>
        <v/>
      </c>
      <c r="BZ1154" s="3" t="str">
        <f t="shared" si="285"/>
        <v>94. AS A MANUFACTURED IMPURITY</v>
      </c>
      <c r="CA1154" s="3" t="str">
        <f t="shared" si="285"/>
        <v/>
      </c>
      <c r="CB1154" s="3" t="str">
        <f t="shared" si="285"/>
        <v/>
      </c>
      <c r="CC1154" s="3" t="str">
        <f t="shared" si="285"/>
        <v/>
      </c>
      <c r="CD1154" s="3" t="str">
        <f t="shared" si="285"/>
        <v/>
      </c>
      <c r="CE1154" s="3" t="str">
        <f t="shared" si="285"/>
        <v/>
      </c>
      <c r="CF1154" s="3" t="str">
        <f t="shared" si="285"/>
        <v/>
      </c>
      <c r="CG1154" s="3" t="str">
        <f t="shared" si="285"/>
        <v/>
      </c>
      <c r="CH1154" s="3" t="str">
        <f t="shared" si="285"/>
        <v/>
      </c>
      <c r="CI1154" s="3" t="str">
        <f t="shared" si="285"/>
        <v/>
      </c>
      <c r="CJ1154" s="3" t="str">
        <f t="shared" si="285"/>
        <v/>
      </c>
      <c r="CK1154" s="3" t="str">
        <f t="shared" si="283"/>
        <v/>
      </c>
      <c r="CL1154" s="3" t="str">
        <f t="shared" si="283"/>
        <v/>
      </c>
      <c r="CM1154" s="3" t="str">
        <f t="shared" si="283"/>
        <v/>
      </c>
      <c r="CN1154" s="3" t="str">
        <f t="shared" si="283"/>
        <v/>
      </c>
      <c r="CO1154" s="3" t="str">
        <f t="shared" si="282"/>
        <v/>
      </c>
      <c r="CP1154" s="3" t="str">
        <f t="shared" si="280"/>
        <v/>
      </c>
      <c r="CQ1154" s="3" t="str">
        <f t="shared" si="280"/>
        <v/>
      </c>
      <c r="CR1154" s="3" t="str">
        <f t="shared" si="278"/>
        <v/>
      </c>
      <c r="CS1154" s="3" t="str">
        <f t="shared" si="278"/>
        <v/>
      </c>
      <c r="CT1154" s="3" t="str">
        <f t="shared" si="278"/>
        <v/>
      </c>
      <c r="CU1154" s="3" t="str">
        <f t="shared" si="278"/>
        <v/>
      </c>
      <c r="CV1154" s="3" t="str">
        <f t="shared" si="278"/>
        <v>116. AS A PROCESS IMPURITY</v>
      </c>
      <c r="CW1154" s="3" t="str">
        <f t="shared" si="287"/>
        <v/>
      </c>
      <c r="CX1154" s="3" t="str">
        <f t="shared" si="287"/>
        <v/>
      </c>
      <c r="CY1154" s="3" t="str">
        <f t="shared" si="287"/>
        <v/>
      </c>
      <c r="CZ1154" s="3" t="str">
        <f t="shared" si="287"/>
        <v/>
      </c>
      <c r="DA1154" s="3" t="str">
        <f t="shared" si="281"/>
        <v/>
      </c>
      <c r="DB1154" s="3" t="str">
        <f t="shared" si="281"/>
        <v/>
      </c>
      <c r="DC1154" s="3" t="str">
        <f t="shared" si="281"/>
        <v/>
      </c>
      <c r="DD1154" s="3" t="str">
        <f t="shared" si="281"/>
        <v/>
      </c>
      <c r="DE1154" s="3" t="str">
        <f t="shared" si="281"/>
        <v/>
      </c>
      <c r="DF1154" s="3" t="str">
        <f t="shared" si="281"/>
        <v/>
      </c>
      <c r="DG1154" s="3" t="str">
        <f t="shared" si="281"/>
        <v/>
      </c>
      <c r="DH1154" s="3" t="str">
        <f t="shared" si="281"/>
        <v/>
      </c>
      <c r="DI1154" s="3" t="str">
        <f t="shared" si="281"/>
        <v/>
      </c>
      <c r="DJ1154" s="3" t="str">
        <f t="shared" si="281"/>
        <v/>
      </c>
      <c r="DK1154" s="3" t="str">
        <f t="shared" si="281"/>
        <v/>
      </c>
      <c r="DL1154" s="3" t="str">
        <f t="shared" si="279"/>
        <v/>
      </c>
      <c r="DM1154" s="3" t="str">
        <f t="shared" si="279"/>
        <v/>
      </c>
      <c r="DN1154" s="3" t="str">
        <f t="shared" si="279"/>
        <v/>
      </c>
      <c r="DO1154" s="3" t="str">
        <f t="shared" si="279"/>
        <v/>
      </c>
      <c r="DP1154" s="3" t="str">
        <f t="shared" si="279"/>
        <v/>
      </c>
      <c r="DQ1154" s="3" t="str">
        <f t="shared" si="279"/>
        <v/>
      </c>
      <c r="DR1154" s="3" t="str">
        <f t="shared" si="279"/>
        <v/>
      </c>
      <c r="DS1154" s="3" t="str">
        <f t="shared" si="279"/>
        <v/>
      </c>
      <c r="DT1154" s="3" t="str">
        <f t="shared" si="279"/>
        <v/>
      </c>
      <c r="DU1154" s="3" t="str">
        <f t="shared" si="279"/>
        <v/>
      </c>
      <c r="DV1154" s="3" t="str">
        <f t="shared" si="284"/>
        <v/>
      </c>
    </row>
    <row r="1155" spans="1:126" ht="75">
      <c r="A1155" t="s">
        <v>115</v>
      </c>
      <c r="B1155">
        <v>2018</v>
      </c>
      <c r="C1155" t="s">
        <v>114</v>
      </c>
      <c r="D1155">
        <v>106990</v>
      </c>
      <c r="E1155" s="31">
        <v>1318217320732</v>
      </c>
      <c r="F1155" t="s">
        <v>1322</v>
      </c>
      <c r="G1155">
        <v>324110</v>
      </c>
      <c r="H1155" t="s">
        <v>1323</v>
      </c>
      <c r="I1155" t="s">
        <v>1324</v>
      </c>
      <c r="J1155" t="s">
        <v>1325</v>
      </c>
      <c r="K1155" t="s">
        <v>163</v>
      </c>
      <c r="L1155">
        <v>82701</v>
      </c>
      <c r="M1155" s="3" t="str">
        <f t="shared" si="288"/>
        <v>89. PRODUCE THE CHEMICAL, 91. ON-SITE USE OF THE CHEMICAL, 94. AS A MANUFACTURED IMPURITY, 116. AS A PROCESS IMPURITY</v>
      </c>
      <c r="N1155" s="3" t="s">
        <v>63</v>
      </c>
      <c r="O1155" s="3" t="s">
        <v>1485</v>
      </c>
      <c r="P1155">
        <v>0.67</v>
      </c>
      <c r="Q1155">
        <v>144.69999999999999</v>
      </c>
      <c r="R1155">
        <v>145.37</v>
      </c>
      <c r="S1155" s="3" t="s">
        <v>1407</v>
      </c>
      <c r="T1155" s="3" t="s">
        <v>1405</v>
      </c>
      <c r="U1155" s="3" t="s">
        <v>1407</v>
      </c>
      <c r="V1155" s="3" t="s">
        <v>1405</v>
      </c>
      <c r="W1155" s="3" t="s">
        <v>1405</v>
      </c>
      <c r="X1155" s="3" t="s">
        <v>1407</v>
      </c>
      <c r="Y1155" s="3" t="s">
        <v>1405</v>
      </c>
      <c r="Z1155" s="3" t="s">
        <v>1405</v>
      </c>
      <c r="AA1155" s="3" t="s">
        <v>1405</v>
      </c>
      <c r="AB1155" s="3" t="s">
        <v>1405</v>
      </c>
      <c r="AC1155" s="3" t="s">
        <v>1405</v>
      </c>
      <c r="AD1155" s="3" t="s">
        <v>1405</v>
      </c>
      <c r="AE1155" s="3" t="s">
        <v>1405</v>
      </c>
      <c r="AF1155" s="3" t="s">
        <v>1405</v>
      </c>
      <c r="AG1155" s="3" t="s">
        <v>1405</v>
      </c>
      <c r="AH1155" s="3" t="s">
        <v>1405</v>
      </c>
      <c r="AI1155" s="3" t="s">
        <v>1405</v>
      </c>
      <c r="AJ1155" s="3" t="s">
        <v>1405</v>
      </c>
      <c r="AK1155" s="3" t="s">
        <v>1405</v>
      </c>
      <c r="AL1155" s="3" t="s">
        <v>1405</v>
      </c>
      <c r="AM1155" s="3" t="s">
        <v>1405</v>
      </c>
      <c r="AN1155" s="3" t="s">
        <v>1405</v>
      </c>
      <c r="AO1155" s="3" t="s">
        <v>1405</v>
      </c>
      <c r="AP1155" s="3" t="s">
        <v>1405</v>
      </c>
      <c r="AQ1155" s="3" t="s">
        <v>1405</v>
      </c>
      <c r="AR1155" s="3" t="s">
        <v>1405</v>
      </c>
      <c r="AS1155" s="3" t="s">
        <v>1405</v>
      </c>
      <c r="AT1155" s="3" t="s">
        <v>1407</v>
      </c>
      <c r="AU1155" s="3" t="s">
        <v>1405</v>
      </c>
      <c r="AV1155" s="3" t="s">
        <v>1405</v>
      </c>
      <c r="AW1155" s="3" t="s">
        <v>1405</v>
      </c>
      <c r="AX1155" s="3" t="s">
        <v>1405</v>
      </c>
      <c r="AY1155" s="3" t="s">
        <v>1405</v>
      </c>
      <c r="AZ1155" s="3" t="s">
        <v>1405</v>
      </c>
      <c r="BA1155" s="3" t="s">
        <v>1405</v>
      </c>
      <c r="BB1155" s="3" t="s">
        <v>1405</v>
      </c>
      <c r="BC1155" s="3" t="s">
        <v>1405</v>
      </c>
      <c r="BD1155" s="3" t="s">
        <v>1405</v>
      </c>
      <c r="BE1155" s="3" t="s">
        <v>1405</v>
      </c>
      <c r="BF1155" s="3" t="s">
        <v>1405</v>
      </c>
      <c r="BG1155" s="3" t="s">
        <v>1405</v>
      </c>
      <c r="BH1155" s="3" t="s">
        <v>1405</v>
      </c>
      <c r="BI1155" s="3" t="s">
        <v>1405</v>
      </c>
      <c r="BJ1155" s="3" t="s">
        <v>1405</v>
      </c>
      <c r="BK1155" s="3" t="s">
        <v>1405</v>
      </c>
      <c r="BL1155" s="3" t="s">
        <v>1405</v>
      </c>
      <c r="BM1155" s="3" t="s">
        <v>1405</v>
      </c>
      <c r="BN1155" s="3" t="s">
        <v>1405</v>
      </c>
      <c r="BO1155" s="3" t="s">
        <v>1405</v>
      </c>
      <c r="BP1155" s="3" t="s">
        <v>1405</v>
      </c>
      <c r="BQ1155" s="3" t="s">
        <v>1405</v>
      </c>
      <c r="BR1155" s="3" t="s">
        <v>1405</v>
      </c>
      <c r="BS1155" s="3" t="s">
        <v>1405</v>
      </c>
      <c r="BT1155" s="3" t="s">
        <v>1405</v>
      </c>
      <c r="BU1155" s="3" t="str">
        <f t="shared" si="286"/>
        <v>89. PRODUCE THE CHEMICAL</v>
      </c>
      <c r="BV1155" s="3" t="str">
        <f t="shared" si="286"/>
        <v/>
      </c>
      <c r="BW1155" s="3" t="str">
        <f t="shared" si="286"/>
        <v>91. ON-SITE USE OF THE CHEMICAL</v>
      </c>
      <c r="BX1155" s="3" t="str">
        <f t="shared" si="286"/>
        <v/>
      </c>
      <c r="BY1155" s="3" t="str">
        <f t="shared" si="286"/>
        <v/>
      </c>
      <c r="BZ1155" s="3" t="str">
        <f t="shared" si="285"/>
        <v>94. AS A MANUFACTURED IMPURITY</v>
      </c>
      <c r="CA1155" s="3" t="str">
        <f t="shared" si="285"/>
        <v/>
      </c>
      <c r="CB1155" s="3" t="str">
        <f t="shared" si="285"/>
        <v/>
      </c>
      <c r="CC1155" s="3" t="str">
        <f t="shared" si="285"/>
        <v/>
      </c>
      <c r="CD1155" s="3" t="str">
        <f t="shared" si="285"/>
        <v/>
      </c>
      <c r="CE1155" s="3" t="str">
        <f t="shared" si="285"/>
        <v/>
      </c>
      <c r="CF1155" s="3" t="str">
        <f t="shared" si="285"/>
        <v/>
      </c>
      <c r="CG1155" s="3" t="str">
        <f t="shared" si="285"/>
        <v/>
      </c>
      <c r="CH1155" s="3" t="str">
        <f t="shared" si="285"/>
        <v/>
      </c>
      <c r="CI1155" s="3" t="str">
        <f t="shared" si="285"/>
        <v/>
      </c>
      <c r="CJ1155" s="3" t="str">
        <f t="shared" si="285"/>
        <v/>
      </c>
      <c r="CK1155" s="3" t="str">
        <f t="shared" si="283"/>
        <v/>
      </c>
      <c r="CL1155" s="3" t="str">
        <f t="shared" si="283"/>
        <v/>
      </c>
      <c r="CM1155" s="3" t="str">
        <f t="shared" si="283"/>
        <v/>
      </c>
      <c r="CN1155" s="3" t="str">
        <f t="shared" si="283"/>
        <v/>
      </c>
      <c r="CO1155" s="3" t="str">
        <f t="shared" si="282"/>
        <v/>
      </c>
      <c r="CP1155" s="3" t="str">
        <f t="shared" si="280"/>
        <v/>
      </c>
      <c r="CQ1155" s="3" t="str">
        <f t="shared" si="280"/>
        <v/>
      </c>
      <c r="CR1155" s="3" t="str">
        <f t="shared" si="278"/>
        <v/>
      </c>
      <c r="CS1155" s="3" t="str">
        <f t="shared" si="278"/>
        <v/>
      </c>
      <c r="CT1155" s="3" t="str">
        <f t="shared" si="278"/>
        <v/>
      </c>
      <c r="CU1155" s="3" t="str">
        <f t="shared" si="278"/>
        <v/>
      </c>
      <c r="CV1155" s="3" t="str">
        <f t="shared" si="278"/>
        <v>116. AS A PROCESS IMPURITY</v>
      </c>
      <c r="CW1155" s="3" t="str">
        <f t="shared" si="287"/>
        <v/>
      </c>
      <c r="CX1155" s="3" t="str">
        <f t="shared" si="287"/>
        <v/>
      </c>
      <c r="CY1155" s="3" t="str">
        <f t="shared" si="287"/>
        <v/>
      </c>
      <c r="CZ1155" s="3" t="str">
        <f t="shared" si="287"/>
        <v/>
      </c>
      <c r="DA1155" s="3" t="str">
        <f t="shared" si="281"/>
        <v/>
      </c>
      <c r="DB1155" s="3" t="str">
        <f t="shared" si="281"/>
        <v/>
      </c>
      <c r="DC1155" s="3" t="str">
        <f t="shared" si="281"/>
        <v/>
      </c>
      <c r="DD1155" s="3" t="str">
        <f t="shared" si="281"/>
        <v/>
      </c>
      <c r="DE1155" s="3" t="str">
        <f t="shared" si="281"/>
        <v/>
      </c>
      <c r="DF1155" s="3" t="str">
        <f t="shared" si="281"/>
        <v/>
      </c>
      <c r="DG1155" s="3" t="str">
        <f t="shared" si="281"/>
        <v/>
      </c>
      <c r="DH1155" s="3" t="str">
        <f t="shared" si="281"/>
        <v/>
      </c>
      <c r="DI1155" s="3" t="str">
        <f t="shared" si="281"/>
        <v/>
      </c>
      <c r="DJ1155" s="3" t="str">
        <f t="shared" si="281"/>
        <v/>
      </c>
      <c r="DK1155" s="3" t="str">
        <f t="shared" si="281"/>
        <v/>
      </c>
      <c r="DL1155" s="3" t="str">
        <f t="shared" si="279"/>
        <v/>
      </c>
      <c r="DM1155" s="3" t="str">
        <f t="shared" si="279"/>
        <v/>
      </c>
      <c r="DN1155" s="3" t="str">
        <f t="shared" si="279"/>
        <v/>
      </c>
      <c r="DO1155" s="3" t="str">
        <f t="shared" si="279"/>
        <v/>
      </c>
      <c r="DP1155" s="3" t="str">
        <f t="shared" si="279"/>
        <v/>
      </c>
      <c r="DQ1155" s="3" t="str">
        <f t="shared" si="279"/>
        <v/>
      </c>
      <c r="DR1155" s="3" t="str">
        <f t="shared" si="279"/>
        <v/>
      </c>
      <c r="DS1155" s="3" t="str">
        <f t="shared" si="279"/>
        <v/>
      </c>
      <c r="DT1155" s="3" t="str">
        <f t="shared" si="279"/>
        <v/>
      </c>
      <c r="DU1155" s="3" t="str">
        <f t="shared" si="279"/>
        <v/>
      </c>
      <c r="DV1155" s="3" t="str">
        <f t="shared" si="284"/>
        <v/>
      </c>
    </row>
    <row r="1156" spans="1:126" ht="75">
      <c r="A1156" t="s">
        <v>115</v>
      </c>
      <c r="B1156">
        <v>2019</v>
      </c>
      <c r="C1156" t="s">
        <v>114</v>
      </c>
      <c r="D1156">
        <v>106990</v>
      </c>
      <c r="E1156" s="31">
        <v>1319218115828</v>
      </c>
      <c r="F1156" t="s">
        <v>1322</v>
      </c>
      <c r="G1156">
        <v>324110</v>
      </c>
      <c r="H1156" t="s">
        <v>1323</v>
      </c>
      <c r="I1156" t="s">
        <v>1324</v>
      </c>
      <c r="J1156" t="s">
        <v>1325</v>
      </c>
      <c r="K1156" t="s">
        <v>163</v>
      </c>
      <c r="L1156">
        <v>82701</v>
      </c>
      <c r="M1156" s="3" t="str">
        <f t="shared" si="288"/>
        <v>89. PRODUCE THE CHEMICAL, 91. ON-SITE USE OF THE CHEMICAL, 94. AS A MANUFACTURED IMPURITY, 116. AS A PROCESS IMPURITY</v>
      </c>
      <c r="N1156" s="3" t="s">
        <v>63</v>
      </c>
      <c r="O1156" s="3" t="s">
        <v>1485</v>
      </c>
      <c r="P1156">
        <v>0.62</v>
      </c>
      <c r="Q1156">
        <v>216.1</v>
      </c>
      <c r="R1156">
        <v>216.72</v>
      </c>
      <c r="S1156" s="3" t="s">
        <v>1407</v>
      </c>
      <c r="T1156" s="3" t="s">
        <v>1405</v>
      </c>
      <c r="U1156" s="3" t="s">
        <v>1407</v>
      </c>
      <c r="V1156" s="3" t="s">
        <v>1405</v>
      </c>
      <c r="W1156" s="3" t="s">
        <v>1405</v>
      </c>
      <c r="X1156" s="3" t="s">
        <v>1407</v>
      </c>
      <c r="Y1156" s="3" t="s">
        <v>1405</v>
      </c>
      <c r="Z1156" s="3" t="s">
        <v>1405</v>
      </c>
      <c r="AA1156" s="3" t="s">
        <v>1405</v>
      </c>
      <c r="AB1156" s="3" t="s">
        <v>1405</v>
      </c>
      <c r="AC1156" s="3" t="s">
        <v>1405</v>
      </c>
      <c r="AD1156" s="3" t="s">
        <v>1405</v>
      </c>
      <c r="AE1156" s="3" t="s">
        <v>1405</v>
      </c>
      <c r="AF1156" s="3" t="s">
        <v>1405</v>
      </c>
      <c r="AG1156" s="3" t="s">
        <v>1405</v>
      </c>
      <c r="AH1156" s="3" t="s">
        <v>1405</v>
      </c>
      <c r="AI1156" s="3" t="s">
        <v>1405</v>
      </c>
      <c r="AJ1156" s="3" t="s">
        <v>1405</v>
      </c>
      <c r="AK1156" s="3" t="s">
        <v>1405</v>
      </c>
      <c r="AL1156" s="3" t="s">
        <v>1405</v>
      </c>
      <c r="AM1156" s="3" t="s">
        <v>1405</v>
      </c>
      <c r="AN1156" s="3" t="s">
        <v>1405</v>
      </c>
      <c r="AO1156" s="3" t="s">
        <v>1405</v>
      </c>
      <c r="AP1156" s="3" t="s">
        <v>1405</v>
      </c>
      <c r="AQ1156" s="3" t="s">
        <v>1405</v>
      </c>
      <c r="AR1156" s="3" t="s">
        <v>1405</v>
      </c>
      <c r="AS1156" s="3" t="s">
        <v>1405</v>
      </c>
      <c r="AT1156" s="3" t="s">
        <v>1407</v>
      </c>
      <c r="AU1156" s="3" t="s">
        <v>1405</v>
      </c>
      <c r="AV1156" s="3" t="s">
        <v>1405</v>
      </c>
      <c r="AW1156" s="3" t="s">
        <v>1405</v>
      </c>
      <c r="AX1156" s="3" t="s">
        <v>1405</v>
      </c>
      <c r="AY1156" s="3" t="s">
        <v>1405</v>
      </c>
      <c r="AZ1156" s="3" t="s">
        <v>1405</v>
      </c>
      <c r="BA1156" s="3" t="s">
        <v>1405</v>
      </c>
      <c r="BB1156" s="3" t="s">
        <v>1405</v>
      </c>
      <c r="BC1156" s="3" t="s">
        <v>1405</v>
      </c>
      <c r="BD1156" s="3" t="s">
        <v>1405</v>
      </c>
      <c r="BE1156" s="3" t="s">
        <v>1405</v>
      </c>
      <c r="BF1156" s="3" t="s">
        <v>1405</v>
      </c>
      <c r="BG1156" s="3" t="s">
        <v>1405</v>
      </c>
      <c r="BH1156" s="3" t="s">
        <v>1405</v>
      </c>
      <c r="BI1156" s="3" t="s">
        <v>1405</v>
      </c>
      <c r="BJ1156" s="3" t="s">
        <v>1405</v>
      </c>
      <c r="BK1156" s="3" t="s">
        <v>1405</v>
      </c>
      <c r="BL1156" s="3" t="s">
        <v>1405</v>
      </c>
      <c r="BM1156" s="3" t="s">
        <v>1405</v>
      </c>
      <c r="BN1156" s="3" t="s">
        <v>1405</v>
      </c>
      <c r="BO1156" s="3" t="s">
        <v>1405</v>
      </c>
      <c r="BP1156" s="3" t="s">
        <v>1405</v>
      </c>
      <c r="BQ1156" s="3" t="s">
        <v>1405</v>
      </c>
      <c r="BR1156" s="3" t="s">
        <v>1405</v>
      </c>
      <c r="BS1156" s="3" t="s">
        <v>1405</v>
      </c>
      <c r="BT1156" s="3" t="s">
        <v>1405</v>
      </c>
      <c r="BU1156" s="3" t="str">
        <f t="shared" si="286"/>
        <v>89. PRODUCE THE CHEMICAL</v>
      </c>
      <c r="BV1156" s="3" t="str">
        <f t="shared" si="286"/>
        <v/>
      </c>
      <c r="BW1156" s="3" t="str">
        <f t="shared" si="286"/>
        <v>91. ON-SITE USE OF THE CHEMICAL</v>
      </c>
      <c r="BX1156" s="3" t="str">
        <f t="shared" si="286"/>
        <v/>
      </c>
      <c r="BY1156" s="3" t="str">
        <f t="shared" si="286"/>
        <v/>
      </c>
      <c r="BZ1156" s="3" t="str">
        <f t="shared" si="285"/>
        <v>94. AS A MANUFACTURED IMPURITY</v>
      </c>
      <c r="CA1156" s="3" t="str">
        <f t="shared" si="285"/>
        <v/>
      </c>
      <c r="CB1156" s="3" t="str">
        <f t="shared" si="285"/>
        <v/>
      </c>
      <c r="CC1156" s="3" t="str">
        <f t="shared" si="285"/>
        <v/>
      </c>
      <c r="CD1156" s="3" t="str">
        <f t="shared" si="285"/>
        <v/>
      </c>
      <c r="CE1156" s="3" t="str">
        <f t="shared" si="285"/>
        <v/>
      </c>
      <c r="CF1156" s="3" t="str">
        <f t="shared" si="285"/>
        <v/>
      </c>
      <c r="CG1156" s="3" t="str">
        <f t="shared" si="285"/>
        <v/>
      </c>
      <c r="CH1156" s="3" t="str">
        <f t="shared" si="285"/>
        <v/>
      </c>
      <c r="CI1156" s="3" t="str">
        <f t="shared" si="285"/>
        <v/>
      </c>
      <c r="CJ1156" s="3" t="str">
        <f t="shared" si="285"/>
        <v/>
      </c>
      <c r="CK1156" s="3" t="str">
        <f t="shared" si="283"/>
        <v/>
      </c>
      <c r="CL1156" s="3" t="str">
        <f t="shared" si="283"/>
        <v/>
      </c>
      <c r="CM1156" s="3" t="str">
        <f t="shared" si="283"/>
        <v/>
      </c>
      <c r="CN1156" s="3" t="str">
        <f t="shared" si="283"/>
        <v/>
      </c>
      <c r="CO1156" s="3" t="str">
        <f t="shared" si="282"/>
        <v/>
      </c>
      <c r="CP1156" s="3" t="str">
        <f t="shared" si="280"/>
        <v/>
      </c>
      <c r="CQ1156" s="3" t="str">
        <f t="shared" si="280"/>
        <v/>
      </c>
      <c r="CR1156" s="3" t="str">
        <f t="shared" si="278"/>
        <v/>
      </c>
      <c r="CS1156" s="3" t="str">
        <f t="shared" si="278"/>
        <v/>
      </c>
      <c r="CT1156" s="3" t="str">
        <f t="shared" si="278"/>
        <v/>
      </c>
      <c r="CU1156" s="3" t="str">
        <f t="shared" si="278"/>
        <v/>
      </c>
      <c r="CV1156" s="3" t="str">
        <f t="shared" si="278"/>
        <v>116. AS A PROCESS IMPURITY</v>
      </c>
      <c r="CW1156" s="3" t="str">
        <f t="shared" si="287"/>
        <v/>
      </c>
      <c r="CX1156" s="3" t="str">
        <f t="shared" si="287"/>
        <v/>
      </c>
      <c r="CY1156" s="3" t="str">
        <f t="shared" si="287"/>
        <v/>
      </c>
      <c r="CZ1156" s="3" t="str">
        <f t="shared" si="287"/>
        <v/>
      </c>
      <c r="DA1156" s="3" t="str">
        <f t="shared" si="281"/>
        <v/>
      </c>
      <c r="DB1156" s="3" t="str">
        <f t="shared" si="281"/>
        <v/>
      </c>
      <c r="DC1156" s="3" t="str">
        <f t="shared" si="281"/>
        <v/>
      </c>
      <c r="DD1156" s="3" t="str">
        <f t="shared" si="281"/>
        <v/>
      </c>
      <c r="DE1156" s="3" t="str">
        <f t="shared" si="281"/>
        <v/>
      </c>
      <c r="DF1156" s="3" t="str">
        <f t="shared" si="281"/>
        <v/>
      </c>
      <c r="DG1156" s="3" t="str">
        <f t="shared" si="281"/>
        <v/>
      </c>
      <c r="DH1156" s="3" t="str">
        <f t="shared" si="281"/>
        <v/>
      </c>
      <c r="DI1156" s="3" t="str">
        <f t="shared" si="281"/>
        <v/>
      </c>
      <c r="DJ1156" s="3" t="str">
        <f t="shared" si="281"/>
        <v/>
      </c>
      <c r="DK1156" s="3" t="str">
        <f t="shared" si="281"/>
        <v/>
      </c>
      <c r="DL1156" s="3" t="str">
        <f t="shared" si="279"/>
        <v/>
      </c>
      <c r="DM1156" s="3" t="str">
        <f t="shared" si="279"/>
        <v/>
      </c>
      <c r="DN1156" s="3" t="str">
        <f t="shared" si="279"/>
        <v/>
      </c>
      <c r="DO1156" s="3" t="str">
        <f t="shared" si="279"/>
        <v/>
      </c>
      <c r="DP1156" s="3" t="str">
        <f t="shared" si="279"/>
        <v/>
      </c>
      <c r="DQ1156" s="3" t="str">
        <f t="shared" si="279"/>
        <v/>
      </c>
      <c r="DR1156" s="3" t="str">
        <f t="shared" si="279"/>
        <v/>
      </c>
      <c r="DS1156" s="3" t="str">
        <f t="shared" si="279"/>
        <v/>
      </c>
      <c r="DT1156" s="3" t="str">
        <f t="shared" si="279"/>
        <v/>
      </c>
      <c r="DU1156" s="3" t="str">
        <f t="shared" si="279"/>
        <v/>
      </c>
      <c r="DV1156" s="3" t="str">
        <f t="shared" si="284"/>
        <v/>
      </c>
    </row>
    <row r="1157" spans="1:126" ht="75">
      <c r="A1157" t="s">
        <v>115</v>
      </c>
      <c r="B1157">
        <v>2020</v>
      </c>
      <c r="C1157" t="s">
        <v>114</v>
      </c>
      <c r="D1157">
        <v>106990</v>
      </c>
      <c r="E1157" s="31">
        <v>1320219139250</v>
      </c>
      <c r="F1157" t="s">
        <v>1322</v>
      </c>
      <c r="G1157">
        <v>324110</v>
      </c>
      <c r="H1157" t="s">
        <v>1323</v>
      </c>
      <c r="I1157" t="s">
        <v>1324</v>
      </c>
      <c r="J1157" t="s">
        <v>1325</v>
      </c>
      <c r="K1157" t="s">
        <v>163</v>
      </c>
      <c r="L1157">
        <v>82701</v>
      </c>
      <c r="M1157" s="3" t="str">
        <f t="shared" si="288"/>
        <v>89. PRODUCE THE CHEMICAL, 91. ON-SITE USE OF THE CHEMICAL, 94. AS A MANUFACTURED IMPURITY, 116. AS A PROCESS IMPURITY</v>
      </c>
      <c r="N1157" s="3" t="s">
        <v>63</v>
      </c>
      <c r="O1157" s="3" t="s">
        <v>1485</v>
      </c>
      <c r="P1157">
        <v>0.63</v>
      </c>
      <c r="Q1157">
        <v>188.4</v>
      </c>
      <c r="R1157">
        <v>189.03</v>
      </c>
      <c r="S1157" s="3" t="s">
        <v>1407</v>
      </c>
      <c r="T1157" s="3" t="s">
        <v>1405</v>
      </c>
      <c r="U1157" s="3" t="s">
        <v>1407</v>
      </c>
      <c r="V1157" s="3" t="s">
        <v>1405</v>
      </c>
      <c r="W1157" s="3" t="s">
        <v>1405</v>
      </c>
      <c r="X1157" s="3" t="s">
        <v>1407</v>
      </c>
      <c r="Y1157" s="3" t="s">
        <v>1405</v>
      </c>
      <c r="Z1157" s="3" t="s">
        <v>1405</v>
      </c>
      <c r="AA1157" s="3" t="s">
        <v>1405</v>
      </c>
      <c r="AB1157" s="3" t="s">
        <v>1405</v>
      </c>
      <c r="AC1157" s="3" t="s">
        <v>1405</v>
      </c>
      <c r="AD1157" s="3" t="s">
        <v>1405</v>
      </c>
      <c r="AE1157" s="3" t="s">
        <v>1405</v>
      </c>
      <c r="AF1157" s="3" t="s">
        <v>1405</v>
      </c>
      <c r="AG1157" s="3" t="s">
        <v>1405</v>
      </c>
      <c r="AH1157" s="3" t="s">
        <v>1405</v>
      </c>
      <c r="AI1157" s="3" t="s">
        <v>1405</v>
      </c>
      <c r="AJ1157" s="3" t="s">
        <v>1405</v>
      </c>
      <c r="AK1157" s="3" t="s">
        <v>1405</v>
      </c>
      <c r="AL1157" s="3" t="s">
        <v>1405</v>
      </c>
      <c r="AM1157" s="3" t="s">
        <v>1405</v>
      </c>
      <c r="AN1157" s="3" t="s">
        <v>1405</v>
      </c>
      <c r="AO1157" s="3" t="s">
        <v>1405</v>
      </c>
      <c r="AP1157" s="3" t="s">
        <v>1405</v>
      </c>
      <c r="AQ1157" s="3" t="s">
        <v>1405</v>
      </c>
      <c r="AR1157" s="3" t="s">
        <v>1405</v>
      </c>
      <c r="AS1157" s="3" t="s">
        <v>1405</v>
      </c>
      <c r="AT1157" s="3" t="s">
        <v>1407</v>
      </c>
      <c r="AU1157" s="3" t="s">
        <v>1405</v>
      </c>
      <c r="AV1157" s="3" t="s">
        <v>1405</v>
      </c>
      <c r="AW1157" s="3" t="s">
        <v>1405</v>
      </c>
      <c r="AX1157" s="3" t="s">
        <v>1405</v>
      </c>
      <c r="AY1157" s="3" t="s">
        <v>1405</v>
      </c>
      <c r="AZ1157" s="3" t="s">
        <v>1405</v>
      </c>
      <c r="BA1157" s="3" t="s">
        <v>1405</v>
      </c>
      <c r="BB1157" s="3" t="s">
        <v>1405</v>
      </c>
      <c r="BC1157" s="3" t="s">
        <v>1405</v>
      </c>
      <c r="BD1157" s="3" t="s">
        <v>1405</v>
      </c>
      <c r="BE1157" s="3" t="s">
        <v>1405</v>
      </c>
      <c r="BF1157" s="3" t="s">
        <v>1405</v>
      </c>
      <c r="BG1157" s="3" t="s">
        <v>1405</v>
      </c>
      <c r="BH1157" s="3" t="s">
        <v>1405</v>
      </c>
      <c r="BI1157" s="3" t="s">
        <v>1405</v>
      </c>
      <c r="BJ1157" s="3" t="s">
        <v>1405</v>
      </c>
      <c r="BK1157" s="3" t="s">
        <v>1405</v>
      </c>
      <c r="BL1157" s="3" t="s">
        <v>1405</v>
      </c>
      <c r="BM1157" s="3" t="s">
        <v>1405</v>
      </c>
      <c r="BN1157" s="3" t="s">
        <v>1405</v>
      </c>
      <c r="BO1157" s="3" t="s">
        <v>1405</v>
      </c>
      <c r="BP1157" s="3" t="s">
        <v>1405</v>
      </c>
      <c r="BQ1157" s="3" t="s">
        <v>1405</v>
      </c>
      <c r="BR1157" s="3" t="s">
        <v>1405</v>
      </c>
      <c r="BS1157" s="3" t="s">
        <v>1405</v>
      </c>
      <c r="BT1157" s="3" t="s">
        <v>1405</v>
      </c>
      <c r="BU1157" s="3" t="str">
        <f t="shared" si="286"/>
        <v>89. PRODUCE THE CHEMICAL</v>
      </c>
      <c r="BV1157" s="3" t="str">
        <f t="shared" si="286"/>
        <v/>
      </c>
      <c r="BW1157" s="3" t="str">
        <f t="shared" si="286"/>
        <v>91. ON-SITE USE OF THE CHEMICAL</v>
      </c>
      <c r="BX1157" s="3" t="str">
        <f t="shared" si="286"/>
        <v/>
      </c>
      <c r="BY1157" s="3" t="str">
        <f t="shared" si="286"/>
        <v/>
      </c>
      <c r="BZ1157" s="3" t="str">
        <f t="shared" si="285"/>
        <v>94. AS A MANUFACTURED IMPURITY</v>
      </c>
      <c r="CA1157" s="3" t="str">
        <f t="shared" si="285"/>
        <v/>
      </c>
      <c r="CB1157" s="3" t="str">
        <f t="shared" si="285"/>
        <v/>
      </c>
      <c r="CC1157" s="3" t="str">
        <f t="shared" si="285"/>
        <v/>
      </c>
      <c r="CD1157" s="3" t="str">
        <f t="shared" si="285"/>
        <v/>
      </c>
      <c r="CE1157" s="3" t="str">
        <f t="shared" si="285"/>
        <v/>
      </c>
      <c r="CF1157" s="3" t="str">
        <f t="shared" si="285"/>
        <v/>
      </c>
      <c r="CG1157" s="3" t="str">
        <f t="shared" si="285"/>
        <v/>
      </c>
      <c r="CH1157" s="3" t="str">
        <f t="shared" si="285"/>
        <v/>
      </c>
      <c r="CI1157" s="3" t="str">
        <f t="shared" si="285"/>
        <v/>
      </c>
      <c r="CJ1157" s="3" t="str">
        <f t="shared" si="285"/>
        <v/>
      </c>
      <c r="CK1157" s="3" t="str">
        <f t="shared" si="283"/>
        <v/>
      </c>
      <c r="CL1157" s="3" t="str">
        <f t="shared" si="283"/>
        <v/>
      </c>
      <c r="CM1157" s="3" t="str">
        <f t="shared" si="283"/>
        <v/>
      </c>
      <c r="CN1157" s="3" t="str">
        <f t="shared" si="283"/>
        <v/>
      </c>
      <c r="CO1157" s="3" t="str">
        <f t="shared" si="282"/>
        <v/>
      </c>
      <c r="CP1157" s="3" t="str">
        <f t="shared" si="280"/>
        <v/>
      </c>
      <c r="CQ1157" s="3" t="str">
        <f t="shared" si="280"/>
        <v/>
      </c>
      <c r="CR1157" s="3" t="str">
        <f t="shared" si="278"/>
        <v/>
      </c>
      <c r="CS1157" s="3" t="str">
        <f t="shared" si="278"/>
        <v/>
      </c>
      <c r="CT1157" s="3" t="str">
        <f t="shared" si="278"/>
        <v/>
      </c>
      <c r="CU1157" s="3" t="str">
        <f t="shared" si="278"/>
        <v/>
      </c>
      <c r="CV1157" s="3" t="str">
        <f t="shared" si="278"/>
        <v>116. AS A PROCESS IMPURITY</v>
      </c>
      <c r="CW1157" s="3" t="str">
        <f t="shared" si="287"/>
        <v/>
      </c>
      <c r="CX1157" s="3" t="str">
        <f t="shared" si="287"/>
        <v/>
      </c>
      <c r="CY1157" s="3" t="str">
        <f t="shared" si="287"/>
        <v/>
      </c>
      <c r="CZ1157" s="3" t="str">
        <f t="shared" si="287"/>
        <v/>
      </c>
      <c r="DA1157" s="3" t="str">
        <f t="shared" si="281"/>
        <v/>
      </c>
      <c r="DB1157" s="3" t="str">
        <f t="shared" si="281"/>
        <v/>
      </c>
      <c r="DC1157" s="3" t="str">
        <f t="shared" si="281"/>
        <v/>
      </c>
      <c r="DD1157" s="3" t="str">
        <f t="shared" si="281"/>
        <v/>
      </c>
      <c r="DE1157" s="3" t="str">
        <f t="shared" si="281"/>
        <v/>
      </c>
      <c r="DF1157" s="3" t="str">
        <f t="shared" si="281"/>
        <v/>
      </c>
      <c r="DG1157" s="3" t="str">
        <f t="shared" si="281"/>
        <v/>
      </c>
      <c r="DH1157" s="3" t="str">
        <f t="shared" si="281"/>
        <v/>
      </c>
      <c r="DI1157" s="3" t="str">
        <f t="shared" si="281"/>
        <v/>
      </c>
      <c r="DJ1157" s="3" t="str">
        <f t="shared" si="281"/>
        <v/>
      </c>
      <c r="DK1157" s="3" t="str">
        <f t="shared" si="281"/>
        <v/>
      </c>
      <c r="DL1157" s="3" t="str">
        <f t="shared" si="279"/>
        <v/>
      </c>
      <c r="DM1157" s="3" t="str">
        <f t="shared" si="279"/>
        <v/>
      </c>
      <c r="DN1157" s="3" t="str">
        <f t="shared" si="279"/>
        <v/>
      </c>
      <c r="DO1157" s="3" t="str">
        <f t="shared" si="279"/>
        <v/>
      </c>
      <c r="DP1157" s="3" t="str">
        <f t="shared" si="279"/>
        <v/>
      </c>
      <c r="DQ1157" s="3" t="str">
        <f t="shared" si="279"/>
        <v/>
      </c>
      <c r="DR1157" s="3" t="str">
        <f t="shared" si="279"/>
        <v/>
      </c>
      <c r="DS1157" s="3" t="str">
        <f t="shared" si="279"/>
        <v/>
      </c>
      <c r="DT1157" s="3" t="str">
        <f t="shared" si="279"/>
        <v/>
      </c>
      <c r="DU1157" s="3" t="str">
        <f t="shared" si="279"/>
        <v/>
      </c>
      <c r="DV1157" s="3" t="str">
        <f t="shared" si="284"/>
        <v/>
      </c>
    </row>
    <row r="1158" spans="1:126" ht="75">
      <c r="A1158" t="s">
        <v>115</v>
      </c>
      <c r="B1158">
        <v>2021</v>
      </c>
      <c r="C1158" t="s">
        <v>114</v>
      </c>
      <c r="D1158">
        <v>106990</v>
      </c>
      <c r="E1158" s="31">
        <v>1321220310383</v>
      </c>
      <c r="F1158" t="s">
        <v>1322</v>
      </c>
      <c r="G1158">
        <v>324110</v>
      </c>
      <c r="H1158" t="s">
        <v>1323</v>
      </c>
      <c r="I1158" t="s">
        <v>1324</v>
      </c>
      <c r="J1158" t="s">
        <v>1325</v>
      </c>
      <c r="K1158" t="s">
        <v>163</v>
      </c>
      <c r="L1158">
        <v>82701</v>
      </c>
      <c r="M1158" s="3" t="str">
        <f t="shared" si="288"/>
        <v>89. PRODUCE THE CHEMICAL, 91. ON-SITE USE OF THE CHEMICAL, 94. AS A MANUFACTURED IMPURITY, 116. AS A PROCESS IMPURITY</v>
      </c>
      <c r="N1158" s="3" t="s">
        <v>63</v>
      </c>
      <c r="O1158" s="3" t="s">
        <v>1485</v>
      </c>
      <c r="P1158">
        <v>0.63</v>
      </c>
      <c r="Q1158">
        <v>146.9</v>
      </c>
      <c r="R1158">
        <v>147.53</v>
      </c>
      <c r="S1158" s="3" t="s">
        <v>1407</v>
      </c>
      <c r="T1158" s="3" t="s">
        <v>1405</v>
      </c>
      <c r="U1158" s="3" t="s">
        <v>1407</v>
      </c>
      <c r="V1158" s="3" t="s">
        <v>1405</v>
      </c>
      <c r="W1158" s="3" t="s">
        <v>1405</v>
      </c>
      <c r="X1158" s="3" t="s">
        <v>1407</v>
      </c>
      <c r="Y1158" s="3" t="s">
        <v>1405</v>
      </c>
      <c r="Z1158" s="3" t="s">
        <v>1405</v>
      </c>
      <c r="AA1158" s="3" t="s">
        <v>1405</v>
      </c>
      <c r="AB1158" s="3" t="s">
        <v>1405</v>
      </c>
      <c r="AC1158" s="3" t="s">
        <v>1405</v>
      </c>
      <c r="AD1158" s="3" t="s">
        <v>1405</v>
      </c>
      <c r="AE1158" s="3" t="s">
        <v>1405</v>
      </c>
      <c r="AF1158" s="3" t="s">
        <v>1405</v>
      </c>
      <c r="AG1158" s="3" t="s">
        <v>1405</v>
      </c>
      <c r="AH1158" s="3" t="s">
        <v>1405</v>
      </c>
      <c r="AI1158" s="3" t="s">
        <v>1405</v>
      </c>
      <c r="AJ1158" s="3" t="s">
        <v>1405</v>
      </c>
      <c r="AK1158" s="3" t="s">
        <v>1405</v>
      </c>
      <c r="AL1158" s="3" t="s">
        <v>1405</v>
      </c>
      <c r="AM1158" s="3" t="s">
        <v>1405</v>
      </c>
      <c r="AN1158" s="3" t="s">
        <v>1405</v>
      </c>
      <c r="AO1158" s="3" t="s">
        <v>1405</v>
      </c>
      <c r="AP1158" s="3" t="s">
        <v>1405</v>
      </c>
      <c r="AQ1158" s="3" t="s">
        <v>1405</v>
      </c>
      <c r="AR1158" s="3" t="s">
        <v>1405</v>
      </c>
      <c r="AS1158" s="3" t="s">
        <v>1405</v>
      </c>
      <c r="AT1158" s="3" t="s">
        <v>1407</v>
      </c>
      <c r="AU1158" s="3" t="s">
        <v>1405</v>
      </c>
      <c r="AV1158" s="3" t="s">
        <v>1405</v>
      </c>
      <c r="AW1158" s="3" t="s">
        <v>1405</v>
      </c>
      <c r="AX1158" s="3" t="s">
        <v>1405</v>
      </c>
      <c r="AY1158" s="3" t="s">
        <v>1405</v>
      </c>
      <c r="AZ1158" s="3" t="s">
        <v>1405</v>
      </c>
      <c r="BA1158" s="3" t="s">
        <v>1405</v>
      </c>
      <c r="BB1158" s="3" t="s">
        <v>1405</v>
      </c>
      <c r="BC1158" s="3" t="s">
        <v>1405</v>
      </c>
      <c r="BD1158" s="3" t="s">
        <v>1405</v>
      </c>
      <c r="BE1158" s="3" t="s">
        <v>1405</v>
      </c>
      <c r="BF1158" s="3" t="s">
        <v>1405</v>
      </c>
      <c r="BG1158" s="3" t="s">
        <v>1405</v>
      </c>
      <c r="BH1158" s="3" t="s">
        <v>1405</v>
      </c>
      <c r="BI1158" s="3" t="s">
        <v>1405</v>
      </c>
      <c r="BJ1158" s="3" t="s">
        <v>1405</v>
      </c>
      <c r="BK1158" s="3" t="s">
        <v>1405</v>
      </c>
      <c r="BL1158" s="3" t="s">
        <v>1405</v>
      </c>
      <c r="BM1158" s="3" t="s">
        <v>1405</v>
      </c>
      <c r="BN1158" s="3" t="s">
        <v>1405</v>
      </c>
      <c r="BO1158" s="3" t="s">
        <v>1405</v>
      </c>
      <c r="BP1158" s="3" t="s">
        <v>1405</v>
      </c>
      <c r="BQ1158" s="3" t="s">
        <v>1405</v>
      </c>
      <c r="BR1158" s="3" t="s">
        <v>1405</v>
      </c>
      <c r="BS1158" s="3" t="s">
        <v>1405</v>
      </c>
      <c r="BT1158" s="3" t="s">
        <v>1405</v>
      </c>
      <c r="BU1158" s="3" t="str">
        <f t="shared" si="286"/>
        <v>89. PRODUCE THE CHEMICAL</v>
      </c>
      <c r="BV1158" s="3" t="str">
        <f t="shared" si="286"/>
        <v/>
      </c>
      <c r="BW1158" s="3" t="str">
        <f t="shared" si="286"/>
        <v>91. ON-SITE USE OF THE CHEMICAL</v>
      </c>
      <c r="BX1158" s="3" t="str">
        <f t="shared" si="286"/>
        <v/>
      </c>
      <c r="BY1158" s="3" t="str">
        <f t="shared" si="286"/>
        <v/>
      </c>
      <c r="BZ1158" s="3" t="str">
        <f t="shared" si="285"/>
        <v>94. AS A MANUFACTURED IMPURITY</v>
      </c>
      <c r="CA1158" s="3" t="str">
        <f t="shared" si="285"/>
        <v/>
      </c>
      <c r="CB1158" s="3" t="str">
        <f t="shared" si="285"/>
        <v/>
      </c>
      <c r="CC1158" s="3" t="str">
        <f t="shared" si="285"/>
        <v/>
      </c>
      <c r="CD1158" s="3" t="str">
        <f t="shared" si="285"/>
        <v/>
      </c>
      <c r="CE1158" s="3" t="str">
        <f t="shared" si="285"/>
        <v/>
      </c>
      <c r="CF1158" s="3" t="str">
        <f t="shared" si="285"/>
        <v/>
      </c>
      <c r="CG1158" s="3" t="str">
        <f t="shared" si="285"/>
        <v/>
      </c>
      <c r="CH1158" s="3" t="str">
        <f t="shared" si="285"/>
        <v/>
      </c>
      <c r="CI1158" s="3" t="str">
        <f t="shared" si="285"/>
        <v/>
      </c>
      <c r="CJ1158" s="3" t="str">
        <f t="shared" si="285"/>
        <v/>
      </c>
      <c r="CK1158" s="3" t="str">
        <f t="shared" si="283"/>
        <v/>
      </c>
      <c r="CL1158" s="3" t="str">
        <f t="shared" si="283"/>
        <v/>
      </c>
      <c r="CM1158" s="3" t="str">
        <f t="shared" si="283"/>
        <v/>
      </c>
      <c r="CN1158" s="3" t="str">
        <f t="shared" si="283"/>
        <v/>
      </c>
      <c r="CO1158" s="3" t="str">
        <f t="shared" si="282"/>
        <v/>
      </c>
      <c r="CP1158" s="3" t="str">
        <f t="shared" si="280"/>
        <v/>
      </c>
      <c r="CQ1158" s="3" t="str">
        <f t="shared" si="280"/>
        <v/>
      </c>
      <c r="CR1158" s="3" t="str">
        <f t="shared" si="278"/>
        <v/>
      </c>
      <c r="CS1158" s="3" t="str">
        <f t="shared" si="278"/>
        <v/>
      </c>
      <c r="CT1158" s="3" t="str">
        <f t="shared" si="278"/>
        <v/>
      </c>
      <c r="CU1158" s="3" t="str">
        <f t="shared" si="278"/>
        <v/>
      </c>
      <c r="CV1158" s="3" t="str">
        <f t="shared" si="278"/>
        <v>116. AS A PROCESS IMPURITY</v>
      </c>
      <c r="CW1158" s="3" t="str">
        <f t="shared" si="287"/>
        <v/>
      </c>
      <c r="CX1158" s="3" t="str">
        <f t="shared" si="287"/>
        <v/>
      </c>
      <c r="CY1158" s="3" t="str">
        <f t="shared" si="287"/>
        <v/>
      </c>
      <c r="CZ1158" s="3" t="str">
        <f t="shared" si="287"/>
        <v/>
      </c>
      <c r="DA1158" s="3" t="str">
        <f t="shared" si="281"/>
        <v/>
      </c>
      <c r="DB1158" s="3" t="str">
        <f t="shared" si="281"/>
        <v/>
      </c>
      <c r="DC1158" s="3" t="str">
        <f t="shared" si="281"/>
        <v/>
      </c>
      <c r="DD1158" s="3" t="str">
        <f t="shared" si="281"/>
        <v/>
      </c>
      <c r="DE1158" s="3" t="str">
        <f t="shared" si="281"/>
        <v/>
      </c>
      <c r="DF1158" s="3" t="str">
        <f t="shared" si="281"/>
        <v/>
      </c>
      <c r="DG1158" s="3" t="str">
        <f t="shared" si="281"/>
        <v/>
      </c>
      <c r="DH1158" s="3" t="str">
        <f t="shared" si="281"/>
        <v/>
      </c>
      <c r="DI1158" s="3" t="str">
        <f t="shared" si="281"/>
        <v/>
      </c>
      <c r="DJ1158" s="3" t="str">
        <f t="shared" si="281"/>
        <v/>
      </c>
      <c r="DK1158" s="3" t="str">
        <f t="shared" si="281"/>
        <v/>
      </c>
      <c r="DL1158" s="3" t="str">
        <f t="shared" si="279"/>
        <v/>
      </c>
      <c r="DM1158" s="3" t="str">
        <f t="shared" si="279"/>
        <v/>
      </c>
      <c r="DN1158" s="3" t="str">
        <f t="shared" si="279"/>
        <v/>
      </c>
      <c r="DO1158" s="3" t="str">
        <f t="shared" si="279"/>
        <v/>
      </c>
      <c r="DP1158" s="3" t="str">
        <f t="shared" si="279"/>
        <v/>
      </c>
      <c r="DQ1158" s="3" t="str">
        <f t="shared" si="279"/>
        <v/>
      </c>
      <c r="DR1158" s="3" t="str">
        <f t="shared" si="279"/>
        <v/>
      </c>
      <c r="DS1158" s="3" t="str">
        <f t="shared" si="279"/>
        <v/>
      </c>
      <c r="DT1158" s="3" t="str">
        <f t="shared" si="279"/>
        <v/>
      </c>
      <c r="DU1158" s="3" t="str">
        <f t="shared" si="279"/>
        <v/>
      </c>
      <c r="DV1158" s="3" t="str">
        <f t="shared" si="284"/>
        <v/>
      </c>
    </row>
    <row r="1159" spans="1:126">
      <c r="A1159" t="s">
        <v>115</v>
      </c>
      <c r="B1159">
        <v>2016</v>
      </c>
      <c r="C1159" t="s">
        <v>114</v>
      </c>
      <c r="D1159">
        <v>106990</v>
      </c>
      <c r="E1159" s="31">
        <v>1316215044951</v>
      </c>
      <c r="F1159" t="s">
        <v>378</v>
      </c>
      <c r="G1159">
        <v>325992</v>
      </c>
      <c r="H1159" t="s">
        <v>380</v>
      </c>
      <c r="I1159" t="s">
        <v>381</v>
      </c>
      <c r="J1159" t="s">
        <v>382</v>
      </c>
      <c r="K1159" t="s">
        <v>384</v>
      </c>
      <c r="L1159">
        <v>73099</v>
      </c>
      <c r="M1159" s="3" t="str">
        <f t="shared" si="288"/>
        <v>95. USED AS A REACTANT</v>
      </c>
      <c r="N1159" s="3" t="s">
        <v>1419</v>
      </c>
      <c r="O1159" s="3" t="s">
        <v>1409</v>
      </c>
      <c r="P1159">
        <v>186</v>
      </c>
      <c r="Q1159">
        <v>1312</v>
      </c>
      <c r="R1159">
        <v>1498</v>
      </c>
      <c r="S1159" s="3" t="s">
        <v>1405</v>
      </c>
      <c r="T1159" s="3" t="s">
        <v>1405</v>
      </c>
      <c r="U1159" s="3" t="s">
        <v>1405</v>
      </c>
      <c r="V1159" s="3" t="s">
        <v>1405</v>
      </c>
      <c r="W1159" s="3" t="s">
        <v>1405</v>
      </c>
      <c r="X1159" s="3" t="s">
        <v>1405</v>
      </c>
      <c r="Y1159" s="3" t="s">
        <v>1407</v>
      </c>
      <c r="AE1159" s="3" t="s">
        <v>1405</v>
      </c>
      <c r="AR1159" s="3" t="s">
        <v>1405</v>
      </c>
      <c r="AS1159" s="3" t="s">
        <v>1405</v>
      </c>
      <c r="AT1159" s="3" t="s">
        <v>1405</v>
      </c>
      <c r="AV1159" s="3" t="s">
        <v>1405</v>
      </c>
      <c r="BD1159" s="3" t="s">
        <v>1405</v>
      </c>
      <c r="BK1159" s="3" t="s">
        <v>1405</v>
      </c>
      <c r="BU1159" s="3" t="str">
        <f t="shared" si="286"/>
        <v/>
      </c>
      <c r="BV1159" s="3" t="str">
        <f t="shared" si="286"/>
        <v/>
      </c>
      <c r="BW1159" s="3" t="str">
        <f t="shared" si="286"/>
        <v/>
      </c>
      <c r="BX1159" s="3" t="str">
        <f t="shared" si="286"/>
        <v/>
      </c>
      <c r="BY1159" s="3" t="str">
        <f t="shared" si="286"/>
        <v/>
      </c>
      <c r="BZ1159" s="3" t="str">
        <f t="shared" si="285"/>
        <v/>
      </c>
      <c r="CA1159" s="3" t="str">
        <f t="shared" si="285"/>
        <v>95. USED AS A REACTANT</v>
      </c>
      <c r="CB1159" s="3" t="str">
        <f t="shared" si="285"/>
        <v/>
      </c>
      <c r="CC1159" s="3" t="str">
        <f t="shared" si="285"/>
        <v/>
      </c>
      <c r="CD1159" s="3" t="str">
        <f t="shared" si="285"/>
        <v/>
      </c>
      <c r="CE1159" s="3" t="str">
        <f t="shared" si="285"/>
        <v/>
      </c>
      <c r="CF1159" s="3" t="str">
        <f t="shared" si="285"/>
        <v/>
      </c>
      <c r="CG1159" s="3" t="str">
        <f t="shared" si="285"/>
        <v/>
      </c>
      <c r="CH1159" s="3" t="str">
        <f t="shared" si="285"/>
        <v/>
      </c>
      <c r="CI1159" s="3" t="str">
        <f t="shared" si="285"/>
        <v/>
      </c>
      <c r="CJ1159" s="3" t="str">
        <f t="shared" si="285"/>
        <v/>
      </c>
      <c r="CK1159" s="3" t="str">
        <f t="shared" si="283"/>
        <v/>
      </c>
      <c r="CL1159" s="3" t="str">
        <f t="shared" si="283"/>
        <v/>
      </c>
      <c r="CM1159" s="3" t="str">
        <f t="shared" si="283"/>
        <v/>
      </c>
      <c r="CN1159" s="3" t="str">
        <f t="shared" si="283"/>
        <v/>
      </c>
      <c r="CO1159" s="3" t="str">
        <f t="shared" si="282"/>
        <v/>
      </c>
      <c r="CP1159" s="3" t="str">
        <f t="shared" si="280"/>
        <v/>
      </c>
      <c r="CQ1159" s="3" t="str">
        <f t="shared" si="280"/>
        <v/>
      </c>
      <c r="CR1159" s="3" t="str">
        <f t="shared" si="278"/>
        <v/>
      </c>
      <c r="CS1159" s="3" t="str">
        <f t="shared" si="278"/>
        <v/>
      </c>
      <c r="CT1159" s="3" t="str">
        <f t="shared" si="278"/>
        <v/>
      </c>
      <c r="CU1159" s="3" t="str">
        <f t="shared" si="278"/>
        <v/>
      </c>
      <c r="CV1159" s="3" t="str">
        <f t="shared" si="278"/>
        <v/>
      </c>
      <c r="CW1159" s="3" t="str">
        <f t="shared" si="287"/>
        <v/>
      </c>
      <c r="CX1159" s="3" t="str">
        <f t="shared" si="287"/>
        <v/>
      </c>
      <c r="CY1159" s="3" t="str">
        <f t="shared" si="287"/>
        <v/>
      </c>
      <c r="CZ1159" s="3" t="str">
        <f t="shared" si="287"/>
        <v/>
      </c>
      <c r="DA1159" s="3" t="str">
        <f t="shared" si="281"/>
        <v/>
      </c>
      <c r="DB1159" s="3" t="str">
        <f t="shared" si="281"/>
        <v/>
      </c>
      <c r="DC1159" s="3" t="str">
        <f t="shared" si="281"/>
        <v/>
      </c>
      <c r="DD1159" s="3" t="str">
        <f t="shared" si="281"/>
        <v/>
      </c>
      <c r="DE1159" s="3" t="str">
        <f t="shared" si="281"/>
        <v/>
      </c>
      <c r="DF1159" s="3" t="str">
        <f t="shared" si="281"/>
        <v/>
      </c>
      <c r="DG1159" s="3" t="str">
        <f t="shared" si="281"/>
        <v/>
      </c>
      <c r="DH1159" s="3" t="str">
        <f t="shared" si="281"/>
        <v/>
      </c>
      <c r="DI1159" s="3" t="str">
        <f t="shared" si="281"/>
        <v/>
      </c>
      <c r="DJ1159" s="3" t="str">
        <f t="shared" si="281"/>
        <v/>
      </c>
      <c r="DK1159" s="3" t="str">
        <f t="shared" si="281"/>
        <v/>
      </c>
      <c r="DL1159" s="3" t="str">
        <f t="shared" si="279"/>
        <v/>
      </c>
      <c r="DM1159" s="3" t="str">
        <f t="shared" si="279"/>
        <v/>
      </c>
      <c r="DN1159" s="3" t="str">
        <f t="shared" si="279"/>
        <v/>
      </c>
      <c r="DO1159" s="3" t="str">
        <f t="shared" si="279"/>
        <v/>
      </c>
      <c r="DP1159" s="3" t="str">
        <f t="shared" si="279"/>
        <v/>
      </c>
      <c r="DQ1159" s="3" t="str">
        <f t="shared" si="279"/>
        <v/>
      </c>
      <c r="DR1159" s="3" t="str">
        <f t="shared" si="279"/>
        <v/>
      </c>
      <c r="DS1159" s="3" t="str">
        <f t="shared" si="279"/>
        <v/>
      </c>
      <c r="DT1159" s="3" t="str">
        <f t="shared" si="279"/>
        <v/>
      </c>
      <c r="DU1159" s="3" t="str">
        <f t="shared" si="279"/>
        <v/>
      </c>
      <c r="DV1159" s="3" t="str">
        <f t="shared" si="284"/>
        <v/>
      </c>
    </row>
    <row r="1160" spans="1:126">
      <c r="A1160" t="s">
        <v>115</v>
      </c>
      <c r="B1160">
        <v>2017</v>
      </c>
      <c r="C1160" t="s">
        <v>114</v>
      </c>
      <c r="D1160">
        <v>106990</v>
      </c>
      <c r="E1160" s="31">
        <v>1317216362739</v>
      </c>
      <c r="F1160" t="s">
        <v>378</v>
      </c>
      <c r="G1160">
        <v>325992</v>
      </c>
      <c r="H1160" t="s">
        <v>380</v>
      </c>
      <c r="I1160" t="s">
        <v>381</v>
      </c>
      <c r="J1160" t="s">
        <v>382</v>
      </c>
      <c r="K1160" t="s">
        <v>384</v>
      </c>
      <c r="L1160">
        <v>73099</v>
      </c>
      <c r="M1160" s="3" t="str">
        <f t="shared" si="288"/>
        <v>95. USED AS A REACTANT</v>
      </c>
      <c r="N1160" s="3" t="s">
        <v>1419</v>
      </c>
      <c r="O1160" s="3" t="s">
        <v>1409</v>
      </c>
      <c r="P1160">
        <v>48</v>
      </c>
      <c r="Q1160">
        <v>986</v>
      </c>
      <c r="R1160">
        <v>1034</v>
      </c>
      <c r="S1160" s="3" t="s">
        <v>1405</v>
      </c>
      <c r="T1160" s="3" t="s">
        <v>1405</v>
      </c>
      <c r="U1160" s="3" t="s">
        <v>1405</v>
      </c>
      <c r="V1160" s="3" t="s">
        <v>1405</v>
      </c>
      <c r="W1160" s="3" t="s">
        <v>1405</v>
      </c>
      <c r="X1160" s="3" t="s">
        <v>1405</v>
      </c>
      <c r="Y1160" s="3" t="s">
        <v>1407</v>
      </c>
      <c r="AE1160" s="3" t="s">
        <v>1405</v>
      </c>
      <c r="AR1160" s="3" t="s">
        <v>1405</v>
      </c>
      <c r="AS1160" s="3" t="s">
        <v>1405</v>
      </c>
      <c r="AT1160" s="3" t="s">
        <v>1405</v>
      </c>
      <c r="AV1160" s="3" t="s">
        <v>1405</v>
      </c>
      <c r="BD1160" s="3" t="s">
        <v>1405</v>
      </c>
      <c r="BK1160" s="3" t="s">
        <v>1405</v>
      </c>
      <c r="BU1160" s="3" t="str">
        <f t="shared" si="286"/>
        <v/>
      </c>
      <c r="BV1160" s="3" t="str">
        <f t="shared" si="286"/>
        <v/>
      </c>
      <c r="BW1160" s="3" t="str">
        <f t="shared" si="286"/>
        <v/>
      </c>
      <c r="BX1160" s="3" t="str">
        <f t="shared" si="286"/>
        <v/>
      </c>
      <c r="BY1160" s="3" t="str">
        <f t="shared" si="286"/>
        <v/>
      </c>
      <c r="BZ1160" s="3" t="str">
        <f t="shared" si="285"/>
        <v/>
      </c>
      <c r="CA1160" s="3" t="str">
        <f t="shared" si="285"/>
        <v>95. USED AS A REACTANT</v>
      </c>
      <c r="CB1160" s="3" t="str">
        <f t="shared" si="285"/>
        <v/>
      </c>
      <c r="CC1160" s="3" t="str">
        <f t="shared" si="285"/>
        <v/>
      </c>
      <c r="CD1160" s="3" t="str">
        <f t="shared" si="285"/>
        <v/>
      </c>
      <c r="CE1160" s="3" t="str">
        <f t="shared" si="285"/>
        <v/>
      </c>
      <c r="CF1160" s="3" t="str">
        <f t="shared" si="285"/>
        <v/>
      </c>
      <c r="CG1160" s="3" t="str">
        <f t="shared" si="285"/>
        <v/>
      </c>
      <c r="CH1160" s="3" t="str">
        <f t="shared" si="285"/>
        <v/>
      </c>
      <c r="CI1160" s="3" t="str">
        <f t="shared" si="285"/>
        <v/>
      </c>
      <c r="CJ1160" s="3" t="str">
        <f t="shared" si="285"/>
        <v/>
      </c>
      <c r="CK1160" s="3" t="str">
        <f t="shared" si="283"/>
        <v/>
      </c>
      <c r="CL1160" s="3" t="str">
        <f t="shared" si="283"/>
        <v/>
      </c>
      <c r="CM1160" s="3" t="str">
        <f t="shared" si="283"/>
        <v/>
      </c>
      <c r="CN1160" s="3" t="str">
        <f t="shared" si="283"/>
        <v/>
      </c>
      <c r="CO1160" s="3" t="str">
        <f t="shared" si="282"/>
        <v/>
      </c>
      <c r="CP1160" s="3" t="str">
        <f t="shared" si="280"/>
        <v/>
      </c>
      <c r="CQ1160" s="3" t="str">
        <f t="shared" si="280"/>
        <v/>
      </c>
      <c r="CR1160" s="3" t="str">
        <f t="shared" si="278"/>
        <v/>
      </c>
      <c r="CS1160" s="3" t="str">
        <f t="shared" si="278"/>
        <v/>
      </c>
      <c r="CT1160" s="3" t="str">
        <f t="shared" si="278"/>
        <v/>
      </c>
      <c r="CU1160" s="3" t="str">
        <f t="shared" si="278"/>
        <v/>
      </c>
      <c r="CV1160" s="3" t="str">
        <f t="shared" si="278"/>
        <v/>
      </c>
      <c r="CW1160" s="3" t="str">
        <f t="shared" si="287"/>
        <v/>
      </c>
      <c r="CX1160" s="3" t="str">
        <f t="shared" si="287"/>
        <v/>
      </c>
      <c r="CY1160" s="3" t="str">
        <f t="shared" si="287"/>
        <v/>
      </c>
      <c r="CZ1160" s="3" t="str">
        <f t="shared" si="287"/>
        <v/>
      </c>
      <c r="DA1160" s="3" t="str">
        <f t="shared" si="281"/>
        <v/>
      </c>
      <c r="DB1160" s="3" t="str">
        <f t="shared" si="281"/>
        <v/>
      </c>
      <c r="DC1160" s="3" t="str">
        <f t="shared" si="281"/>
        <v/>
      </c>
      <c r="DD1160" s="3" t="str">
        <f t="shared" si="281"/>
        <v/>
      </c>
      <c r="DE1160" s="3" t="str">
        <f t="shared" si="281"/>
        <v/>
      </c>
      <c r="DF1160" s="3" t="str">
        <f t="shared" si="281"/>
        <v/>
      </c>
      <c r="DG1160" s="3" t="str">
        <f t="shared" si="281"/>
        <v/>
      </c>
      <c r="DH1160" s="3" t="str">
        <f t="shared" si="281"/>
        <v/>
      </c>
      <c r="DI1160" s="3" t="str">
        <f t="shared" si="281"/>
        <v/>
      </c>
      <c r="DJ1160" s="3" t="str">
        <f t="shared" si="281"/>
        <v/>
      </c>
      <c r="DK1160" s="3" t="str">
        <f t="shared" si="281"/>
        <v/>
      </c>
      <c r="DL1160" s="3" t="str">
        <f t="shared" si="279"/>
        <v/>
      </c>
      <c r="DM1160" s="3" t="str">
        <f t="shared" si="279"/>
        <v/>
      </c>
      <c r="DN1160" s="3" t="str">
        <f t="shared" si="279"/>
        <v/>
      </c>
      <c r="DO1160" s="3" t="str">
        <f t="shared" si="279"/>
        <v/>
      </c>
      <c r="DP1160" s="3" t="str">
        <f t="shared" si="279"/>
        <v/>
      </c>
      <c r="DQ1160" s="3" t="str">
        <f t="shared" si="279"/>
        <v/>
      </c>
      <c r="DR1160" s="3" t="str">
        <f t="shared" si="279"/>
        <v/>
      </c>
      <c r="DS1160" s="3" t="str">
        <f t="shared" si="279"/>
        <v/>
      </c>
      <c r="DT1160" s="3" t="str">
        <f t="shared" si="279"/>
        <v/>
      </c>
      <c r="DU1160" s="3" t="str">
        <f t="shared" si="279"/>
        <v/>
      </c>
      <c r="DV1160" s="3" t="str">
        <f t="shared" si="284"/>
        <v/>
      </c>
    </row>
    <row r="1161" spans="1:126" ht="60">
      <c r="A1161" t="s">
        <v>115</v>
      </c>
      <c r="B1161">
        <v>2018</v>
      </c>
      <c r="C1161" t="s">
        <v>114</v>
      </c>
      <c r="D1161">
        <v>106990</v>
      </c>
      <c r="E1161" s="31">
        <v>1318216754248</v>
      </c>
      <c r="F1161" t="s">
        <v>378</v>
      </c>
      <c r="G1161">
        <v>325992</v>
      </c>
      <c r="H1161" t="s">
        <v>380</v>
      </c>
      <c r="I1161" t="s">
        <v>381</v>
      </c>
      <c r="J1161" t="s">
        <v>382</v>
      </c>
      <c r="K1161" t="s">
        <v>384</v>
      </c>
      <c r="L1161">
        <v>73099</v>
      </c>
      <c r="M1161" s="3" t="str">
        <f t="shared" si="288"/>
        <v>95. USED AS A REACTANT, 97. P102  RAW MATERIALS</v>
      </c>
      <c r="N1161" s="3" t="s">
        <v>1419</v>
      </c>
      <c r="O1161" s="3" t="s">
        <v>1409</v>
      </c>
      <c r="P1161">
        <v>44</v>
      </c>
      <c r="Q1161">
        <v>638</v>
      </c>
      <c r="R1161">
        <v>682</v>
      </c>
      <c r="S1161" s="3" t="s">
        <v>1405</v>
      </c>
      <c r="T1161" s="3" t="s">
        <v>1405</v>
      </c>
      <c r="U1161" s="3" t="s">
        <v>1405</v>
      </c>
      <c r="V1161" s="3" t="s">
        <v>1405</v>
      </c>
      <c r="W1161" s="3" t="s">
        <v>1405</v>
      </c>
      <c r="X1161" s="3" t="s">
        <v>1405</v>
      </c>
      <c r="Y1161" s="3" t="s">
        <v>1407</v>
      </c>
      <c r="Z1161" s="3" t="s">
        <v>1405</v>
      </c>
      <c r="AA1161" s="3" t="s">
        <v>1407</v>
      </c>
      <c r="AB1161" s="3" t="s">
        <v>1405</v>
      </c>
      <c r="AC1161" s="3" t="s">
        <v>1405</v>
      </c>
      <c r="AD1161" s="3" t="s">
        <v>1405</v>
      </c>
      <c r="AE1161" s="3" t="s">
        <v>1405</v>
      </c>
      <c r="AF1161" s="3" t="s">
        <v>1405</v>
      </c>
      <c r="AG1161" s="3" t="s">
        <v>1405</v>
      </c>
      <c r="AH1161" s="3" t="s">
        <v>1405</v>
      </c>
      <c r="AI1161" s="3" t="s">
        <v>1405</v>
      </c>
      <c r="AJ1161" s="3" t="s">
        <v>1405</v>
      </c>
      <c r="AK1161" s="3" t="s">
        <v>1405</v>
      </c>
      <c r="AL1161" s="3" t="s">
        <v>1405</v>
      </c>
      <c r="AM1161" s="3" t="s">
        <v>1405</v>
      </c>
      <c r="AN1161" s="3" t="s">
        <v>1405</v>
      </c>
      <c r="AO1161" s="3" t="s">
        <v>1405</v>
      </c>
      <c r="AP1161" s="3" t="s">
        <v>1405</v>
      </c>
      <c r="AQ1161" s="3" t="s">
        <v>1405</v>
      </c>
      <c r="AR1161" s="3" t="s">
        <v>1405</v>
      </c>
      <c r="AS1161" s="3" t="s">
        <v>1405</v>
      </c>
      <c r="AT1161" s="3" t="s">
        <v>1405</v>
      </c>
      <c r="AU1161" s="3" t="s">
        <v>1405</v>
      </c>
      <c r="AV1161" s="3" t="s">
        <v>1405</v>
      </c>
      <c r="AW1161" s="3" t="s">
        <v>1405</v>
      </c>
      <c r="AX1161" s="3" t="s">
        <v>1405</v>
      </c>
      <c r="AY1161" s="3" t="s">
        <v>1405</v>
      </c>
      <c r="AZ1161" s="3" t="s">
        <v>1405</v>
      </c>
      <c r="BA1161" s="3" t="s">
        <v>1405</v>
      </c>
      <c r="BB1161" s="3" t="s">
        <v>1405</v>
      </c>
      <c r="BC1161" s="3" t="s">
        <v>1405</v>
      </c>
      <c r="BD1161" s="3" t="s">
        <v>1405</v>
      </c>
      <c r="BE1161" s="3" t="s">
        <v>1405</v>
      </c>
      <c r="BF1161" s="3" t="s">
        <v>1405</v>
      </c>
      <c r="BG1161" s="3" t="s">
        <v>1405</v>
      </c>
      <c r="BH1161" s="3" t="s">
        <v>1405</v>
      </c>
      <c r="BI1161" s="3" t="s">
        <v>1405</v>
      </c>
      <c r="BJ1161" s="3" t="s">
        <v>1405</v>
      </c>
      <c r="BK1161" s="3" t="s">
        <v>1405</v>
      </c>
      <c r="BL1161" s="3" t="s">
        <v>1405</v>
      </c>
      <c r="BM1161" s="3" t="s">
        <v>1405</v>
      </c>
      <c r="BN1161" s="3" t="s">
        <v>1405</v>
      </c>
      <c r="BO1161" s="3" t="s">
        <v>1405</v>
      </c>
      <c r="BP1161" s="3" t="s">
        <v>1405</v>
      </c>
      <c r="BQ1161" s="3" t="s">
        <v>1405</v>
      </c>
      <c r="BR1161" s="3" t="s">
        <v>1405</v>
      </c>
      <c r="BS1161" s="3" t="s">
        <v>1405</v>
      </c>
      <c r="BT1161" s="3" t="s">
        <v>1405</v>
      </c>
      <c r="BU1161" s="3" t="str">
        <f t="shared" si="286"/>
        <v/>
      </c>
      <c r="BV1161" s="3" t="str">
        <f t="shared" si="286"/>
        <v/>
      </c>
      <c r="BW1161" s="3" t="str">
        <f t="shared" si="286"/>
        <v/>
      </c>
      <c r="BX1161" s="3" t="str">
        <f t="shared" si="286"/>
        <v/>
      </c>
      <c r="BY1161" s="3" t="str">
        <f t="shared" si="286"/>
        <v/>
      </c>
      <c r="BZ1161" s="3" t="str">
        <f t="shared" si="285"/>
        <v/>
      </c>
      <c r="CA1161" s="3" t="str">
        <f t="shared" si="285"/>
        <v>95. USED AS A REACTANT</v>
      </c>
      <c r="CB1161" s="3" t="str">
        <f t="shared" si="285"/>
        <v/>
      </c>
      <c r="CC1161" s="3" t="str">
        <f t="shared" si="285"/>
        <v>97. P102  RAW MATERIALS</v>
      </c>
      <c r="CD1161" s="3" t="str">
        <f t="shared" si="285"/>
        <v/>
      </c>
      <c r="CE1161" s="3" t="str">
        <f t="shared" si="285"/>
        <v/>
      </c>
      <c r="CF1161" s="3" t="str">
        <f t="shared" si="285"/>
        <v/>
      </c>
      <c r="CG1161" s="3" t="str">
        <f t="shared" si="285"/>
        <v/>
      </c>
      <c r="CH1161" s="3" t="str">
        <f t="shared" si="285"/>
        <v/>
      </c>
      <c r="CI1161" s="3" t="str">
        <f t="shared" si="285"/>
        <v/>
      </c>
      <c r="CJ1161" s="3" t="str">
        <f t="shared" si="285"/>
        <v/>
      </c>
      <c r="CK1161" s="3" t="str">
        <f t="shared" si="283"/>
        <v/>
      </c>
      <c r="CL1161" s="3" t="str">
        <f t="shared" si="283"/>
        <v/>
      </c>
      <c r="CM1161" s="3" t="str">
        <f t="shared" si="283"/>
        <v/>
      </c>
      <c r="CN1161" s="3" t="str">
        <f t="shared" si="283"/>
        <v/>
      </c>
      <c r="CO1161" s="3" t="str">
        <f t="shared" si="282"/>
        <v/>
      </c>
      <c r="CP1161" s="3" t="str">
        <f t="shared" si="280"/>
        <v/>
      </c>
      <c r="CQ1161" s="3" t="str">
        <f t="shared" si="280"/>
        <v/>
      </c>
      <c r="CR1161" s="3" t="str">
        <f t="shared" si="278"/>
        <v/>
      </c>
      <c r="CS1161" s="3" t="str">
        <f t="shared" si="278"/>
        <v/>
      </c>
      <c r="CT1161" s="3" t="str">
        <f t="shared" si="278"/>
        <v/>
      </c>
      <c r="CU1161" s="3" t="str">
        <f t="shared" si="278"/>
        <v/>
      </c>
      <c r="CV1161" s="3" t="str">
        <f t="shared" si="278"/>
        <v/>
      </c>
      <c r="CW1161" s="3" t="str">
        <f t="shared" si="287"/>
        <v/>
      </c>
      <c r="CX1161" s="3" t="str">
        <f t="shared" si="287"/>
        <v/>
      </c>
      <c r="CY1161" s="3" t="str">
        <f t="shared" si="287"/>
        <v/>
      </c>
      <c r="CZ1161" s="3" t="str">
        <f t="shared" si="287"/>
        <v/>
      </c>
      <c r="DA1161" s="3" t="str">
        <f t="shared" si="281"/>
        <v/>
      </c>
      <c r="DB1161" s="3" t="str">
        <f t="shared" si="281"/>
        <v/>
      </c>
      <c r="DC1161" s="3" t="str">
        <f t="shared" si="281"/>
        <v/>
      </c>
      <c r="DD1161" s="3" t="str">
        <f t="shared" si="281"/>
        <v/>
      </c>
      <c r="DE1161" s="3" t="str">
        <f t="shared" si="281"/>
        <v/>
      </c>
      <c r="DF1161" s="3" t="str">
        <f t="shared" si="281"/>
        <v/>
      </c>
      <c r="DG1161" s="3" t="str">
        <f t="shared" si="281"/>
        <v/>
      </c>
      <c r="DH1161" s="3" t="str">
        <f t="shared" si="281"/>
        <v/>
      </c>
      <c r="DI1161" s="3" t="str">
        <f t="shared" si="281"/>
        <v/>
      </c>
      <c r="DJ1161" s="3" t="str">
        <f t="shared" si="281"/>
        <v/>
      </c>
      <c r="DK1161" s="3" t="str">
        <f t="shared" si="281"/>
        <v/>
      </c>
      <c r="DL1161" s="3" t="str">
        <f t="shared" si="279"/>
        <v/>
      </c>
      <c r="DM1161" s="3" t="str">
        <f t="shared" si="279"/>
        <v/>
      </c>
      <c r="DN1161" s="3" t="str">
        <f t="shared" si="279"/>
        <v/>
      </c>
      <c r="DO1161" s="3" t="str">
        <f t="shared" si="279"/>
        <v/>
      </c>
      <c r="DP1161" s="3" t="str">
        <f t="shared" si="279"/>
        <v/>
      </c>
      <c r="DQ1161" s="3" t="str">
        <f t="shared" si="279"/>
        <v/>
      </c>
      <c r="DR1161" s="3" t="str">
        <f t="shared" si="279"/>
        <v/>
      </c>
      <c r="DS1161" s="3" t="str">
        <f t="shared" si="279"/>
        <v/>
      </c>
      <c r="DT1161" s="3" t="str">
        <f t="shared" si="279"/>
        <v/>
      </c>
      <c r="DU1161" s="3" t="str">
        <f t="shared" si="279"/>
        <v/>
      </c>
      <c r="DV1161" s="3" t="str">
        <f t="shared" si="284"/>
        <v/>
      </c>
    </row>
    <row r="1162" spans="1:126" ht="60">
      <c r="A1162" t="s">
        <v>115</v>
      </c>
      <c r="B1162">
        <v>2019</v>
      </c>
      <c r="C1162" t="s">
        <v>114</v>
      </c>
      <c r="D1162">
        <v>106990</v>
      </c>
      <c r="E1162" s="31">
        <v>1319218119663</v>
      </c>
      <c r="F1162" t="s">
        <v>378</v>
      </c>
      <c r="G1162">
        <v>325992</v>
      </c>
      <c r="H1162" t="s">
        <v>380</v>
      </c>
      <c r="I1162" t="s">
        <v>381</v>
      </c>
      <c r="J1162" t="s">
        <v>382</v>
      </c>
      <c r="K1162" t="s">
        <v>384</v>
      </c>
      <c r="L1162">
        <v>73099</v>
      </c>
      <c r="M1162" s="3" t="str">
        <f t="shared" si="288"/>
        <v>95. USED AS A REACTANT, 97. P102  RAW MATERIALS</v>
      </c>
      <c r="N1162" s="3" t="s">
        <v>1419</v>
      </c>
      <c r="O1162" s="3" t="s">
        <v>1409</v>
      </c>
      <c r="P1162">
        <v>48</v>
      </c>
      <c r="Q1162">
        <v>630</v>
      </c>
      <c r="R1162">
        <v>678</v>
      </c>
      <c r="S1162" s="3" t="s">
        <v>1405</v>
      </c>
      <c r="T1162" s="3" t="s">
        <v>1405</v>
      </c>
      <c r="U1162" s="3" t="s">
        <v>1405</v>
      </c>
      <c r="V1162" s="3" t="s">
        <v>1405</v>
      </c>
      <c r="W1162" s="3" t="s">
        <v>1405</v>
      </c>
      <c r="X1162" s="3" t="s">
        <v>1405</v>
      </c>
      <c r="Y1162" s="3" t="s">
        <v>1407</v>
      </c>
      <c r="Z1162" s="3" t="s">
        <v>1405</v>
      </c>
      <c r="AA1162" s="3" t="s">
        <v>1407</v>
      </c>
      <c r="AB1162" s="3" t="s">
        <v>1405</v>
      </c>
      <c r="AC1162" s="3" t="s">
        <v>1405</v>
      </c>
      <c r="AD1162" s="3" t="s">
        <v>1405</v>
      </c>
      <c r="AE1162" s="3" t="s">
        <v>1405</v>
      </c>
      <c r="AF1162" s="3" t="s">
        <v>1405</v>
      </c>
      <c r="AG1162" s="3" t="s">
        <v>1405</v>
      </c>
      <c r="AH1162" s="3" t="s">
        <v>1405</v>
      </c>
      <c r="AI1162" s="3" t="s">
        <v>1405</v>
      </c>
      <c r="AJ1162" s="3" t="s">
        <v>1405</v>
      </c>
      <c r="AK1162" s="3" t="s">
        <v>1405</v>
      </c>
      <c r="AL1162" s="3" t="s">
        <v>1405</v>
      </c>
      <c r="AM1162" s="3" t="s">
        <v>1405</v>
      </c>
      <c r="AN1162" s="3" t="s">
        <v>1405</v>
      </c>
      <c r="AO1162" s="3" t="s">
        <v>1405</v>
      </c>
      <c r="AP1162" s="3" t="s">
        <v>1405</v>
      </c>
      <c r="AQ1162" s="3" t="s">
        <v>1405</v>
      </c>
      <c r="AR1162" s="3" t="s">
        <v>1405</v>
      </c>
      <c r="AS1162" s="3" t="s">
        <v>1405</v>
      </c>
      <c r="AT1162" s="3" t="s">
        <v>1405</v>
      </c>
      <c r="AU1162" s="3" t="s">
        <v>1405</v>
      </c>
      <c r="AV1162" s="3" t="s">
        <v>1405</v>
      </c>
      <c r="AW1162" s="3" t="s">
        <v>1405</v>
      </c>
      <c r="AX1162" s="3" t="s">
        <v>1405</v>
      </c>
      <c r="AY1162" s="3" t="s">
        <v>1405</v>
      </c>
      <c r="AZ1162" s="3" t="s">
        <v>1405</v>
      </c>
      <c r="BA1162" s="3" t="s">
        <v>1405</v>
      </c>
      <c r="BB1162" s="3" t="s">
        <v>1405</v>
      </c>
      <c r="BC1162" s="3" t="s">
        <v>1405</v>
      </c>
      <c r="BD1162" s="3" t="s">
        <v>1405</v>
      </c>
      <c r="BE1162" s="3" t="s">
        <v>1405</v>
      </c>
      <c r="BF1162" s="3" t="s">
        <v>1405</v>
      </c>
      <c r="BG1162" s="3" t="s">
        <v>1405</v>
      </c>
      <c r="BH1162" s="3" t="s">
        <v>1405</v>
      </c>
      <c r="BI1162" s="3" t="s">
        <v>1405</v>
      </c>
      <c r="BJ1162" s="3" t="s">
        <v>1405</v>
      </c>
      <c r="BK1162" s="3" t="s">
        <v>1405</v>
      </c>
      <c r="BL1162" s="3" t="s">
        <v>1405</v>
      </c>
      <c r="BM1162" s="3" t="s">
        <v>1405</v>
      </c>
      <c r="BN1162" s="3" t="s">
        <v>1405</v>
      </c>
      <c r="BO1162" s="3" t="s">
        <v>1405</v>
      </c>
      <c r="BP1162" s="3" t="s">
        <v>1405</v>
      </c>
      <c r="BQ1162" s="3" t="s">
        <v>1405</v>
      </c>
      <c r="BR1162" s="3" t="s">
        <v>1405</v>
      </c>
      <c r="BS1162" s="3" t="s">
        <v>1405</v>
      </c>
      <c r="BT1162" s="3" t="s">
        <v>1405</v>
      </c>
      <c r="BU1162" s="3" t="str">
        <f t="shared" si="286"/>
        <v/>
      </c>
      <c r="BV1162" s="3" t="str">
        <f t="shared" si="286"/>
        <v/>
      </c>
      <c r="BW1162" s="3" t="str">
        <f t="shared" si="286"/>
        <v/>
      </c>
      <c r="BX1162" s="3" t="str">
        <f t="shared" si="286"/>
        <v/>
      </c>
      <c r="BY1162" s="3" t="str">
        <f t="shared" si="286"/>
        <v/>
      </c>
      <c r="BZ1162" s="3" t="str">
        <f t="shared" si="285"/>
        <v/>
      </c>
      <c r="CA1162" s="3" t="str">
        <f t="shared" si="285"/>
        <v>95. USED AS A REACTANT</v>
      </c>
      <c r="CB1162" s="3" t="str">
        <f t="shared" si="285"/>
        <v/>
      </c>
      <c r="CC1162" s="3" t="str">
        <f t="shared" si="285"/>
        <v>97. P102  RAW MATERIALS</v>
      </c>
      <c r="CD1162" s="3" t="str">
        <f t="shared" si="285"/>
        <v/>
      </c>
      <c r="CE1162" s="3" t="str">
        <f t="shared" si="285"/>
        <v/>
      </c>
      <c r="CF1162" s="3" t="str">
        <f t="shared" si="285"/>
        <v/>
      </c>
      <c r="CG1162" s="3" t="str">
        <f t="shared" si="285"/>
        <v/>
      </c>
      <c r="CH1162" s="3" t="str">
        <f t="shared" si="285"/>
        <v/>
      </c>
      <c r="CI1162" s="3" t="str">
        <f t="shared" si="285"/>
        <v/>
      </c>
      <c r="CJ1162" s="3" t="str">
        <f t="shared" si="285"/>
        <v/>
      </c>
      <c r="CK1162" s="3" t="str">
        <f t="shared" si="283"/>
        <v/>
      </c>
      <c r="CL1162" s="3" t="str">
        <f t="shared" si="283"/>
        <v/>
      </c>
      <c r="CM1162" s="3" t="str">
        <f t="shared" si="283"/>
        <v/>
      </c>
      <c r="CN1162" s="3" t="str">
        <f t="shared" si="283"/>
        <v/>
      </c>
      <c r="CO1162" s="3" t="str">
        <f t="shared" si="282"/>
        <v/>
      </c>
      <c r="CP1162" s="3" t="str">
        <f t="shared" si="280"/>
        <v/>
      </c>
      <c r="CQ1162" s="3" t="str">
        <f t="shared" si="280"/>
        <v/>
      </c>
      <c r="CR1162" s="3" t="str">
        <f t="shared" si="278"/>
        <v/>
      </c>
      <c r="CS1162" s="3" t="str">
        <f t="shared" si="278"/>
        <v/>
      </c>
      <c r="CT1162" s="3" t="str">
        <f t="shared" si="278"/>
        <v/>
      </c>
      <c r="CU1162" s="3" t="str">
        <f t="shared" si="278"/>
        <v/>
      </c>
      <c r="CV1162" s="3" t="str">
        <f t="shared" si="278"/>
        <v/>
      </c>
      <c r="CW1162" s="3" t="str">
        <f t="shared" si="287"/>
        <v/>
      </c>
      <c r="CX1162" s="3" t="str">
        <f t="shared" si="287"/>
        <v/>
      </c>
      <c r="CY1162" s="3" t="str">
        <f t="shared" si="287"/>
        <v/>
      </c>
      <c r="CZ1162" s="3" t="str">
        <f t="shared" si="287"/>
        <v/>
      </c>
      <c r="DA1162" s="3" t="str">
        <f t="shared" si="281"/>
        <v/>
      </c>
      <c r="DB1162" s="3" t="str">
        <f t="shared" si="281"/>
        <v/>
      </c>
      <c r="DC1162" s="3" t="str">
        <f t="shared" si="281"/>
        <v/>
      </c>
      <c r="DD1162" s="3" t="str">
        <f t="shared" si="281"/>
        <v/>
      </c>
      <c r="DE1162" s="3" t="str">
        <f t="shared" si="281"/>
        <v/>
      </c>
      <c r="DF1162" s="3" t="str">
        <f t="shared" si="281"/>
        <v/>
      </c>
      <c r="DG1162" s="3" t="str">
        <f t="shared" si="281"/>
        <v/>
      </c>
      <c r="DH1162" s="3" t="str">
        <f t="shared" si="281"/>
        <v/>
      </c>
      <c r="DI1162" s="3" t="str">
        <f t="shared" si="281"/>
        <v/>
      </c>
      <c r="DJ1162" s="3" t="str">
        <f t="shared" si="281"/>
        <v/>
      </c>
      <c r="DK1162" s="3" t="str">
        <f t="shared" si="281"/>
        <v/>
      </c>
      <c r="DL1162" s="3" t="str">
        <f t="shared" si="279"/>
        <v/>
      </c>
      <c r="DM1162" s="3" t="str">
        <f t="shared" si="279"/>
        <v/>
      </c>
      <c r="DN1162" s="3" t="str">
        <f t="shared" si="279"/>
        <v/>
      </c>
      <c r="DO1162" s="3" t="str">
        <f t="shared" si="279"/>
        <v/>
      </c>
      <c r="DP1162" s="3" t="str">
        <f t="shared" si="279"/>
        <v/>
      </c>
      <c r="DQ1162" s="3" t="str">
        <f t="shared" si="279"/>
        <v/>
      </c>
      <c r="DR1162" s="3" t="str">
        <f t="shared" si="279"/>
        <v/>
      </c>
      <c r="DS1162" s="3" t="str">
        <f t="shared" ref="DS1162:DU1170" si="289">IF(BQ1162="Yes", DS$1,"")</f>
        <v/>
      </c>
      <c r="DT1162" s="3" t="str">
        <f t="shared" si="289"/>
        <v/>
      </c>
      <c r="DU1162" s="3" t="str">
        <f t="shared" si="289"/>
        <v/>
      </c>
      <c r="DV1162" s="3" t="str">
        <f t="shared" si="284"/>
        <v/>
      </c>
    </row>
    <row r="1163" spans="1:126" ht="60">
      <c r="A1163" t="s">
        <v>115</v>
      </c>
      <c r="B1163">
        <v>2020</v>
      </c>
      <c r="C1163" t="s">
        <v>114</v>
      </c>
      <c r="D1163">
        <v>106990</v>
      </c>
      <c r="E1163" s="31">
        <v>1320218649630</v>
      </c>
      <c r="F1163" t="s">
        <v>378</v>
      </c>
      <c r="G1163">
        <v>325992</v>
      </c>
      <c r="H1163" t="s">
        <v>380</v>
      </c>
      <c r="I1163" t="s">
        <v>381</v>
      </c>
      <c r="J1163" t="s">
        <v>382</v>
      </c>
      <c r="K1163" t="s">
        <v>384</v>
      </c>
      <c r="L1163">
        <v>73099</v>
      </c>
      <c r="M1163" s="3" t="str">
        <f t="shared" si="288"/>
        <v>95. USED AS A REACTANT, 97. P102  RAW MATERIALS</v>
      </c>
      <c r="N1163" s="3" t="s">
        <v>1419</v>
      </c>
      <c r="O1163" s="3" t="s">
        <v>1409</v>
      </c>
      <c r="P1163">
        <v>44</v>
      </c>
      <c r="Q1163">
        <v>212</v>
      </c>
      <c r="R1163">
        <v>256</v>
      </c>
      <c r="S1163" s="3" t="s">
        <v>1405</v>
      </c>
      <c r="T1163" s="3" t="s">
        <v>1405</v>
      </c>
      <c r="U1163" s="3" t="s">
        <v>1405</v>
      </c>
      <c r="V1163" s="3" t="s">
        <v>1405</v>
      </c>
      <c r="W1163" s="3" t="s">
        <v>1405</v>
      </c>
      <c r="X1163" s="3" t="s">
        <v>1405</v>
      </c>
      <c r="Y1163" s="3" t="s">
        <v>1407</v>
      </c>
      <c r="Z1163" s="3" t="s">
        <v>1405</v>
      </c>
      <c r="AA1163" s="3" t="s">
        <v>1407</v>
      </c>
      <c r="AB1163" s="3" t="s">
        <v>1405</v>
      </c>
      <c r="AC1163" s="3" t="s">
        <v>1405</v>
      </c>
      <c r="AD1163" s="3" t="s">
        <v>1405</v>
      </c>
      <c r="AE1163" s="3" t="s">
        <v>1405</v>
      </c>
      <c r="AF1163" s="3" t="s">
        <v>1405</v>
      </c>
      <c r="AG1163" s="3" t="s">
        <v>1405</v>
      </c>
      <c r="AH1163" s="3" t="s">
        <v>1405</v>
      </c>
      <c r="AI1163" s="3" t="s">
        <v>1405</v>
      </c>
      <c r="AJ1163" s="3" t="s">
        <v>1405</v>
      </c>
      <c r="AK1163" s="3" t="s">
        <v>1405</v>
      </c>
      <c r="AL1163" s="3" t="s">
        <v>1405</v>
      </c>
      <c r="AM1163" s="3" t="s">
        <v>1405</v>
      </c>
      <c r="AN1163" s="3" t="s">
        <v>1405</v>
      </c>
      <c r="AO1163" s="3" t="s">
        <v>1405</v>
      </c>
      <c r="AP1163" s="3" t="s">
        <v>1405</v>
      </c>
      <c r="AQ1163" s="3" t="s">
        <v>1405</v>
      </c>
      <c r="AR1163" s="3" t="s">
        <v>1405</v>
      </c>
      <c r="AS1163" s="3" t="s">
        <v>1405</v>
      </c>
      <c r="AT1163" s="3" t="s">
        <v>1405</v>
      </c>
      <c r="AU1163" s="3" t="s">
        <v>1405</v>
      </c>
      <c r="AV1163" s="3" t="s">
        <v>1405</v>
      </c>
      <c r="AW1163" s="3" t="s">
        <v>1405</v>
      </c>
      <c r="AX1163" s="3" t="s">
        <v>1405</v>
      </c>
      <c r="AY1163" s="3" t="s">
        <v>1405</v>
      </c>
      <c r="AZ1163" s="3" t="s">
        <v>1405</v>
      </c>
      <c r="BA1163" s="3" t="s">
        <v>1405</v>
      </c>
      <c r="BB1163" s="3" t="s">
        <v>1405</v>
      </c>
      <c r="BC1163" s="3" t="s">
        <v>1405</v>
      </c>
      <c r="BD1163" s="3" t="s">
        <v>1405</v>
      </c>
      <c r="BE1163" s="3" t="s">
        <v>1405</v>
      </c>
      <c r="BF1163" s="3" t="s">
        <v>1405</v>
      </c>
      <c r="BG1163" s="3" t="s">
        <v>1405</v>
      </c>
      <c r="BH1163" s="3" t="s">
        <v>1405</v>
      </c>
      <c r="BI1163" s="3" t="s">
        <v>1405</v>
      </c>
      <c r="BJ1163" s="3" t="s">
        <v>1405</v>
      </c>
      <c r="BK1163" s="3" t="s">
        <v>1405</v>
      </c>
      <c r="BL1163" s="3" t="s">
        <v>1405</v>
      </c>
      <c r="BM1163" s="3" t="s">
        <v>1405</v>
      </c>
      <c r="BN1163" s="3" t="s">
        <v>1405</v>
      </c>
      <c r="BO1163" s="3" t="s">
        <v>1405</v>
      </c>
      <c r="BP1163" s="3" t="s">
        <v>1405</v>
      </c>
      <c r="BQ1163" s="3" t="s">
        <v>1405</v>
      </c>
      <c r="BR1163" s="3" t="s">
        <v>1405</v>
      </c>
      <c r="BS1163" s="3" t="s">
        <v>1405</v>
      </c>
      <c r="BT1163" s="3" t="s">
        <v>1405</v>
      </c>
      <c r="BU1163" s="3" t="str">
        <f t="shared" si="286"/>
        <v/>
      </c>
      <c r="BV1163" s="3" t="str">
        <f t="shared" si="286"/>
        <v/>
      </c>
      <c r="BW1163" s="3" t="str">
        <f t="shared" si="286"/>
        <v/>
      </c>
      <c r="BX1163" s="3" t="str">
        <f t="shared" si="286"/>
        <v/>
      </c>
      <c r="BY1163" s="3" t="str">
        <f t="shared" si="286"/>
        <v/>
      </c>
      <c r="BZ1163" s="3" t="str">
        <f t="shared" si="285"/>
        <v/>
      </c>
      <c r="CA1163" s="3" t="str">
        <f t="shared" si="285"/>
        <v>95. USED AS A REACTANT</v>
      </c>
      <c r="CB1163" s="3" t="str">
        <f t="shared" si="285"/>
        <v/>
      </c>
      <c r="CC1163" s="3" t="str">
        <f t="shared" si="285"/>
        <v>97. P102  RAW MATERIALS</v>
      </c>
      <c r="CD1163" s="3" t="str">
        <f t="shared" si="285"/>
        <v/>
      </c>
      <c r="CE1163" s="3" t="str">
        <f t="shared" si="285"/>
        <v/>
      </c>
      <c r="CF1163" s="3" t="str">
        <f t="shared" si="285"/>
        <v/>
      </c>
      <c r="CG1163" s="3" t="str">
        <f t="shared" si="285"/>
        <v/>
      </c>
      <c r="CH1163" s="3" t="str">
        <f t="shared" si="285"/>
        <v/>
      </c>
      <c r="CI1163" s="3" t="str">
        <f t="shared" si="285"/>
        <v/>
      </c>
      <c r="CJ1163" s="3" t="str">
        <f t="shared" si="285"/>
        <v/>
      </c>
      <c r="CK1163" s="3" t="str">
        <f t="shared" si="283"/>
        <v/>
      </c>
      <c r="CL1163" s="3" t="str">
        <f t="shared" si="283"/>
        <v/>
      </c>
      <c r="CM1163" s="3" t="str">
        <f t="shared" si="283"/>
        <v/>
      </c>
      <c r="CN1163" s="3" t="str">
        <f t="shared" si="283"/>
        <v/>
      </c>
      <c r="CO1163" s="3" t="str">
        <f t="shared" si="282"/>
        <v/>
      </c>
      <c r="CP1163" s="3" t="str">
        <f t="shared" si="280"/>
        <v/>
      </c>
      <c r="CQ1163" s="3" t="str">
        <f t="shared" si="280"/>
        <v/>
      </c>
      <c r="CR1163" s="3" t="str">
        <f t="shared" si="278"/>
        <v/>
      </c>
      <c r="CS1163" s="3" t="str">
        <f t="shared" si="278"/>
        <v/>
      </c>
      <c r="CT1163" s="3" t="str">
        <f t="shared" si="278"/>
        <v/>
      </c>
      <c r="CU1163" s="3" t="str">
        <f t="shared" si="278"/>
        <v/>
      </c>
      <c r="CV1163" s="3" t="str">
        <f t="shared" si="278"/>
        <v/>
      </c>
      <c r="CW1163" s="3" t="str">
        <f t="shared" si="287"/>
        <v/>
      </c>
      <c r="CX1163" s="3" t="str">
        <f t="shared" si="287"/>
        <v/>
      </c>
      <c r="CY1163" s="3" t="str">
        <f t="shared" si="287"/>
        <v/>
      </c>
      <c r="CZ1163" s="3" t="str">
        <f t="shared" si="287"/>
        <v/>
      </c>
      <c r="DA1163" s="3" t="str">
        <f t="shared" si="281"/>
        <v/>
      </c>
      <c r="DB1163" s="3" t="str">
        <f t="shared" si="281"/>
        <v/>
      </c>
      <c r="DC1163" s="3" t="str">
        <f t="shared" si="281"/>
        <v/>
      </c>
      <c r="DD1163" s="3" t="str">
        <f t="shared" si="281"/>
        <v/>
      </c>
      <c r="DE1163" s="3" t="str">
        <f t="shared" si="281"/>
        <v/>
      </c>
      <c r="DF1163" s="3" t="str">
        <f t="shared" si="281"/>
        <v/>
      </c>
      <c r="DG1163" s="3" t="str">
        <f t="shared" si="281"/>
        <v/>
      </c>
      <c r="DH1163" s="3" t="str">
        <f t="shared" si="281"/>
        <v/>
      </c>
      <c r="DI1163" s="3" t="str">
        <f t="shared" si="281"/>
        <v/>
      </c>
      <c r="DJ1163" s="3" t="str">
        <f t="shared" si="281"/>
        <v/>
      </c>
      <c r="DK1163" s="3" t="str">
        <f t="shared" si="281"/>
        <v/>
      </c>
      <c r="DL1163" s="3" t="str">
        <f t="shared" si="281"/>
        <v/>
      </c>
      <c r="DM1163" s="3" t="str">
        <f t="shared" si="281"/>
        <v/>
      </c>
      <c r="DN1163" s="3" t="str">
        <f t="shared" si="281"/>
        <v/>
      </c>
      <c r="DO1163" s="3" t="str">
        <f t="shared" si="281"/>
        <v/>
      </c>
      <c r="DP1163" s="3" t="str">
        <f t="shared" si="281"/>
        <v/>
      </c>
      <c r="DQ1163" s="3" t="str">
        <f t="shared" ref="DQ1163:DR1170" si="290">IF(BO1163="Yes", DQ$1,"")</f>
        <v/>
      </c>
      <c r="DR1163" s="3" t="str">
        <f t="shared" si="290"/>
        <v/>
      </c>
      <c r="DS1163" s="3" t="str">
        <f t="shared" si="289"/>
        <v/>
      </c>
      <c r="DT1163" s="3" t="str">
        <f t="shared" si="289"/>
        <v/>
      </c>
      <c r="DU1163" s="3" t="str">
        <f t="shared" si="289"/>
        <v/>
      </c>
      <c r="DV1163" s="3" t="str">
        <f t="shared" si="284"/>
        <v/>
      </c>
    </row>
    <row r="1164" spans="1:126" ht="60">
      <c r="A1164" t="s">
        <v>115</v>
      </c>
      <c r="B1164">
        <v>2021</v>
      </c>
      <c r="C1164" t="s">
        <v>114</v>
      </c>
      <c r="D1164">
        <v>106990</v>
      </c>
      <c r="E1164" s="31">
        <v>1321219599329</v>
      </c>
      <c r="F1164" t="s">
        <v>378</v>
      </c>
      <c r="G1164">
        <v>325992</v>
      </c>
      <c r="H1164" t="s">
        <v>380</v>
      </c>
      <c r="I1164" t="s">
        <v>381</v>
      </c>
      <c r="J1164" t="s">
        <v>382</v>
      </c>
      <c r="K1164" t="s">
        <v>384</v>
      </c>
      <c r="L1164">
        <v>73099</v>
      </c>
      <c r="M1164" s="3" t="str">
        <f t="shared" si="288"/>
        <v>95. USED AS A REACTANT, 97. P102  RAW MATERIALS</v>
      </c>
      <c r="N1164" s="3" t="s">
        <v>1419</v>
      </c>
      <c r="O1164" s="3" t="s">
        <v>1409</v>
      </c>
      <c r="P1164">
        <v>48</v>
      </c>
      <c r="Q1164">
        <v>566</v>
      </c>
      <c r="R1164">
        <v>614</v>
      </c>
      <c r="S1164" s="3" t="s">
        <v>1405</v>
      </c>
      <c r="T1164" s="3" t="s">
        <v>1405</v>
      </c>
      <c r="U1164" s="3" t="s">
        <v>1405</v>
      </c>
      <c r="V1164" s="3" t="s">
        <v>1405</v>
      </c>
      <c r="W1164" s="3" t="s">
        <v>1405</v>
      </c>
      <c r="X1164" s="3" t="s">
        <v>1405</v>
      </c>
      <c r="Y1164" s="3" t="s">
        <v>1407</v>
      </c>
      <c r="Z1164" s="3" t="s">
        <v>1405</v>
      </c>
      <c r="AA1164" s="3" t="s">
        <v>1407</v>
      </c>
      <c r="AB1164" s="3" t="s">
        <v>1405</v>
      </c>
      <c r="AC1164" s="3" t="s">
        <v>1405</v>
      </c>
      <c r="AD1164" s="3" t="s">
        <v>1405</v>
      </c>
      <c r="AE1164" s="3" t="s">
        <v>1405</v>
      </c>
      <c r="AF1164" s="3" t="s">
        <v>1405</v>
      </c>
      <c r="AG1164" s="3" t="s">
        <v>1405</v>
      </c>
      <c r="AH1164" s="3" t="s">
        <v>1405</v>
      </c>
      <c r="AI1164" s="3" t="s">
        <v>1405</v>
      </c>
      <c r="AJ1164" s="3" t="s">
        <v>1405</v>
      </c>
      <c r="AK1164" s="3" t="s">
        <v>1405</v>
      </c>
      <c r="AL1164" s="3" t="s">
        <v>1405</v>
      </c>
      <c r="AM1164" s="3" t="s">
        <v>1405</v>
      </c>
      <c r="AN1164" s="3" t="s">
        <v>1405</v>
      </c>
      <c r="AO1164" s="3" t="s">
        <v>1405</v>
      </c>
      <c r="AP1164" s="3" t="s">
        <v>1405</v>
      </c>
      <c r="AQ1164" s="3" t="s">
        <v>1405</v>
      </c>
      <c r="AR1164" s="3" t="s">
        <v>1405</v>
      </c>
      <c r="AS1164" s="3" t="s">
        <v>1405</v>
      </c>
      <c r="AT1164" s="3" t="s">
        <v>1405</v>
      </c>
      <c r="AU1164" s="3" t="s">
        <v>1405</v>
      </c>
      <c r="AV1164" s="3" t="s">
        <v>1405</v>
      </c>
      <c r="AW1164" s="3" t="s">
        <v>1405</v>
      </c>
      <c r="AX1164" s="3" t="s">
        <v>1405</v>
      </c>
      <c r="AY1164" s="3" t="s">
        <v>1405</v>
      </c>
      <c r="AZ1164" s="3" t="s">
        <v>1405</v>
      </c>
      <c r="BA1164" s="3" t="s">
        <v>1405</v>
      </c>
      <c r="BB1164" s="3" t="s">
        <v>1405</v>
      </c>
      <c r="BC1164" s="3" t="s">
        <v>1405</v>
      </c>
      <c r="BD1164" s="3" t="s">
        <v>1405</v>
      </c>
      <c r="BE1164" s="3" t="s">
        <v>1405</v>
      </c>
      <c r="BF1164" s="3" t="s">
        <v>1405</v>
      </c>
      <c r="BG1164" s="3" t="s">
        <v>1405</v>
      </c>
      <c r="BH1164" s="3" t="s">
        <v>1405</v>
      </c>
      <c r="BI1164" s="3" t="s">
        <v>1405</v>
      </c>
      <c r="BJ1164" s="3" t="s">
        <v>1405</v>
      </c>
      <c r="BK1164" s="3" t="s">
        <v>1405</v>
      </c>
      <c r="BL1164" s="3" t="s">
        <v>1405</v>
      </c>
      <c r="BM1164" s="3" t="s">
        <v>1405</v>
      </c>
      <c r="BN1164" s="3" t="s">
        <v>1405</v>
      </c>
      <c r="BO1164" s="3" t="s">
        <v>1405</v>
      </c>
      <c r="BP1164" s="3" t="s">
        <v>1405</v>
      </c>
      <c r="BQ1164" s="3" t="s">
        <v>1405</v>
      </c>
      <c r="BR1164" s="3" t="s">
        <v>1405</v>
      </c>
      <c r="BS1164" s="3" t="s">
        <v>1405</v>
      </c>
      <c r="BT1164" s="3" t="s">
        <v>1405</v>
      </c>
      <c r="BU1164" s="3" t="str">
        <f t="shared" si="286"/>
        <v/>
      </c>
      <c r="BV1164" s="3" t="str">
        <f t="shared" si="286"/>
        <v/>
      </c>
      <c r="BW1164" s="3" t="str">
        <f t="shared" si="286"/>
        <v/>
      </c>
      <c r="BX1164" s="3" t="str">
        <f t="shared" si="286"/>
        <v/>
      </c>
      <c r="BY1164" s="3" t="str">
        <f t="shared" si="286"/>
        <v/>
      </c>
      <c r="BZ1164" s="3" t="str">
        <f t="shared" si="285"/>
        <v/>
      </c>
      <c r="CA1164" s="3" t="str">
        <f t="shared" si="285"/>
        <v>95. USED AS A REACTANT</v>
      </c>
      <c r="CB1164" s="3" t="str">
        <f t="shared" si="285"/>
        <v/>
      </c>
      <c r="CC1164" s="3" t="str">
        <f t="shared" si="285"/>
        <v>97. P102  RAW MATERIALS</v>
      </c>
      <c r="CD1164" s="3" t="str">
        <f t="shared" si="285"/>
        <v/>
      </c>
      <c r="CE1164" s="3" t="str">
        <f t="shared" si="285"/>
        <v/>
      </c>
      <c r="CF1164" s="3" t="str">
        <f t="shared" si="285"/>
        <v/>
      </c>
      <c r="CG1164" s="3" t="str">
        <f t="shared" si="285"/>
        <v/>
      </c>
      <c r="CH1164" s="3" t="str">
        <f t="shared" si="285"/>
        <v/>
      </c>
      <c r="CI1164" s="3" t="str">
        <f t="shared" si="285"/>
        <v/>
      </c>
      <c r="CJ1164" s="3" t="str">
        <f t="shared" si="285"/>
        <v/>
      </c>
      <c r="CK1164" s="3" t="str">
        <f t="shared" si="283"/>
        <v/>
      </c>
      <c r="CL1164" s="3" t="str">
        <f t="shared" si="283"/>
        <v/>
      </c>
      <c r="CM1164" s="3" t="str">
        <f t="shared" si="283"/>
        <v/>
      </c>
      <c r="CN1164" s="3" t="str">
        <f t="shared" si="283"/>
        <v/>
      </c>
      <c r="CO1164" s="3" t="str">
        <f t="shared" si="282"/>
        <v/>
      </c>
      <c r="CP1164" s="3" t="str">
        <f t="shared" si="280"/>
        <v/>
      </c>
      <c r="CQ1164" s="3" t="str">
        <f t="shared" si="280"/>
        <v/>
      </c>
      <c r="CR1164" s="3" t="str">
        <f t="shared" si="278"/>
        <v/>
      </c>
      <c r="CS1164" s="3" t="str">
        <f t="shared" si="278"/>
        <v/>
      </c>
      <c r="CT1164" s="3" t="str">
        <f t="shared" si="278"/>
        <v/>
      </c>
      <c r="CU1164" s="3" t="str">
        <f t="shared" si="278"/>
        <v/>
      </c>
      <c r="CV1164" s="3" t="str">
        <f t="shared" si="278"/>
        <v/>
      </c>
      <c r="CW1164" s="3" t="str">
        <f t="shared" si="287"/>
        <v/>
      </c>
      <c r="CX1164" s="3" t="str">
        <f t="shared" si="287"/>
        <v/>
      </c>
      <c r="CY1164" s="3" t="str">
        <f t="shared" si="287"/>
        <v/>
      </c>
      <c r="CZ1164" s="3" t="str">
        <f t="shared" si="287"/>
        <v/>
      </c>
      <c r="DA1164" s="3" t="str">
        <f t="shared" si="281"/>
        <v/>
      </c>
      <c r="DB1164" s="3" t="str">
        <f t="shared" si="281"/>
        <v/>
      </c>
      <c r="DC1164" s="3" t="str">
        <f t="shared" si="281"/>
        <v/>
      </c>
      <c r="DD1164" s="3" t="str">
        <f t="shared" si="281"/>
        <v/>
      </c>
      <c r="DE1164" s="3" t="str">
        <f t="shared" si="281"/>
        <v/>
      </c>
      <c r="DF1164" s="3" t="str">
        <f t="shared" si="281"/>
        <v/>
      </c>
      <c r="DG1164" s="3" t="str">
        <f t="shared" si="281"/>
        <v/>
      </c>
      <c r="DH1164" s="3" t="str">
        <f t="shared" si="281"/>
        <v/>
      </c>
      <c r="DI1164" s="3" t="str">
        <f t="shared" si="281"/>
        <v/>
      </c>
      <c r="DJ1164" s="3" t="str">
        <f t="shared" si="281"/>
        <v/>
      </c>
      <c r="DK1164" s="3" t="str">
        <f t="shared" si="281"/>
        <v/>
      </c>
      <c r="DL1164" s="3" t="str">
        <f t="shared" ref="DL1164:DP1170" si="291">IF(BJ1164="Yes", DL$1,"")</f>
        <v/>
      </c>
      <c r="DM1164" s="3" t="str">
        <f t="shared" si="291"/>
        <v/>
      </c>
      <c r="DN1164" s="3" t="str">
        <f t="shared" si="291"/>
        <v/>
      </c>
      <c r="DO1164" s="3" t="str">
        <f t="shared" si="291"/>
        <v/>
      </c>
      <c r="DP1164" s="3" t="str">
        <f t="shared" si="291"/>
        <v/>
      </c>
      <c r="DQ1164" s="3" t="str">
        <f t="shared" si="290"/>
        <v/>
      </c>
      <c r="DR1164" s="3" t="str">
        <f t="shared" si="290"/>
        <v/>
      </c>
      <c r="DS1164" s="3" t="str">
        <f t="shared" si="289"/>
        <v/>
      </c>
      <c r="DT1164" s="3" t="str">
        <f t="shared" si="289"/>
        <v/>
      </c>
      <c r="DU1164" s="3" t="str">
        <f t="shared" si="289"/>
        <v/>
      </c>
      <c r="DV1164" s="3" t="str">
        <f t="shared" si="284"/>
        <v/>
      </c>
    </row>
    <row r="1165" spans="1:126" ht="30">
      <c r="A1165" t="s">
        <v>115</v>
      </c>
      <c r="B1165">
        <v>2016</v>
      </c>
      <c r="C1165" t="s">
        <v>114</v>
      </c>
      <c r="D1165">
        <v>106990</v>
      </c>
      <c r="E1165" s="31">
        <v>1316215022789</v>
      </c>
      <c r="F1165" t="s">
        <v>386</v>
      </c>
      <c r="G1165">
        <v>325212</v>
      </c>
      <c r="H1165" t="s">
        <v>388</v>
      </c>
      <c r="I1165" t="s">
        <v>389</v>
      </c>
      <c r="J1165" t="s">
        <v>390</v>
      </c>
      <c r="K1165" t="s">
        <v>139</v>
      </c>
      <c r="L1165">
        <v>40211</v>
      </c>
      <c r="M1165" s="3" t="str">
        <f t="shared" si="288"/>
        <v>95. USED AS A REACTANT</v>
      </c>
      <c r="N1165" s="3" t="s">
        <v>66</v>
      </c>
      <c r="O1165" s="3" t="s">
        <v>1437</v>
      </c>
      <c r="P1165">
        <v>178</v>
      </c>
      <c r="Q1165">
        <v>44</v>
      </c>
      <c r="R1165">
        <v>222</v>
      </c>
      <c r="S1165" s="3" t="s">
        <v>1405</v>
      </c>
      <c r="T1165" s="3" t="s">
        <v>1405</v>
      </c>
      <c r="U1165" s="3" t="s">
        <v>1405</v>
      </c>
      <c r="V1165" s="3" t="s">
        <v>1405</v>
      </c>
      <c r="W1165" s="3" t="s">
        <v>1405</v>
      </c>
      <c r="X1165" s="3" t="s">
        <v>1405</v>
      </c>
      <c r="Y1165" s="3" t="s">
        <v>1407</v>
      </c>
      <c r="AE1165" s="3" t="s">
        <v>1405</v>
      </c>
      <c r="AR1165" s="3" t="s">
        <v>1405</v>
      </c>
      <c r="AS1165" s="3" t="s">
        <v>1405</v>
      </c>
      <c r="AT1165" s="3" t="s">
        <v>1405</v>
      </c>
      <c r="AV1165" s="3" t="s">
        <v>1405</v>
      </c>
      <c r="BD1165" s="3" t="s">
        <v>1405</v>
      </c>
      <c r="BK1165" s="3" t="s">
        <v>1405</v>
      </c>
      <c r="BU1165" s="3" t="str">
        <f t="shared" si="286"/>
        <v/>
      </c>
      <c r="BV1165" s="3" t="str">
        <f t="shared" si="286"/>
        <v/>
      </c>
      <c r="BW1165" s="3" t="str">
        <f t="shared" si="286"/>
        <v/>
      </c>
      <c r="BX1165" s="3" t="str">
        <f t="shared" si="286"/>
        <v/>
      </c>
      <c r="BY1165" s="3" t="str">
        <f t="shared" si="286"/>
        <v/>
      </c>
      <c r="BZ1165" s="3" t="str">
        <f t="shared" si="285"/>
        <v/>
      </c>
      <c r="CA1165" s="3" t="str">
        <f t="shared" si="285"/>
        <v>95. USED AS A REACTANT</v>
      </c>
      <c r="CB1165" s="3" t="str">
        <f t="shared" si="285"/>
        <v/>
      </c>
      <c r="CC1165" s="3" t="str">
        <f t="shared" si="285"/>
        <v/>
      </c>
      <c r="CD1165" s="3" t="str">
        <f t="shared" si="285"/>
        <v/>
      </c>
      <c r="CE1165" s="3" t="str">
        <f t="shared" si="285"/>
        <v/>
      </c>
      <c r="CF1165" s="3" t="str">
        <f t="shared" si="285"/>
        <v/>
      </c>
      <c r="CG1165" s="3" t="str">
        <f t="shared" si="285"/>
        <v/>
      </c>
      <c r="CH1165" s="3" t="str">
        <f t="shared" si="285"/>
        <v/>
      </c>
      <c r="CI1165" s="3" t="str">
        <f t="shared" si="285"/>
        <v/>
      </c>
      <c r="CJ1165" s="3" t="str">
        <f t="shared" si="285"/>
        <v/>
      </c>
      <c r="CK1165" s="3" t="str">
        <f t="shared" si="283"/>
        <v/>
      </c>
      <c r="CL1165" s="3" t="str">
        <f t="shared" si="283"/>
        <v/>
      </c>
      <c r="CM1165" s="3" t="str">
        <f t="shared" si="283"/>
        <v/>
      </c>
      <c r="CN1165" s="3" t="str">
        <f t="shared" si="283"/>
        <v/>
      </c>
      <c r="CO1165" s="3" t="str">
        <f t="shared" si="282"/>
        <v/>
      </c>
      <c r="CP1165" s="3" t="str">
        <f t="shared" si="280"/>
        <v/>
      </c>
      <c r="CQ1165" s="3" t="str">
        <f t="shared" si="280"/>
        <v/>
      </c>
      <c r="CR1165" s="3" t="str">
        <f t="shared" si="278"/>
        <v/>
      </c>
      <c r="CS1165" s="3" t="str">
        <f t="shared" si="278"/>
        <v/>
      </c>
      <c r="CT1165" s="3" t="str">
        <f t="shared" si="278"/>
        <v/>
      </c>
      <c r="CU1165" s="3" t="str">
        <f t="shared" si="278"/>
        <v/>
      </c>
      <c r="CV1165" s="3" t="str">
        <f t="shared" si="278"/>
        <v/>
      </c>
      <c r="CW1165" s="3" t="str">
        <f t="shared" si="287"/>
        <v/>
      </c>
      <c r="CX1165" s="3" t="str">
        <f t="shared" si="287"/>
        <v/>
      </c>
      <c r="CY1165" s="3" t="str">
        <f t="shared" si="287"/>
        <v/>
      </c>
      <c r="CZ1165" s="3" t="str">
        <f t="shared" si="287"/>
        <v/>
      </c>
      <c r="DA1165" s="3" t="str">
        <f t="shared" si="287"/>
        <v/>
      </c>
      <c r="DB1165" s="3" t="str">
        <f t="shared" si="287"/>
        <v/>
      </c>
      <c r="DC1165" s="3" t="str">
        <f t="shared" si="287"/>
        <v/>
      </c>
      <c r="DD1165" s="3" t="str">
        <f t="shared" si="287"/>
        <v/>
      </c>
      <c r="DE1165" s="3" t="str">
        <f t="shared" si="287"/>
        <v/>
      </c>
      <c r="DF1165" s="3" t="str">
        <f t="shared" si="287"/>
        <v/>
      </c>
      <c r="DG1165" s="3" t="str">
        <f t="shared" si="287"/>
        <v/>
      </c>
      <c r="DH1165" s="3" t="str">
        <f t="shared" si="287"/>
        <v/>
      </c>
      <c r="DI1165" s="3" t="str">
        <f t="shared" si="287"/>
        <v/>
      </c>
      <c r="DJ1165" s="3" t="str">
        <f t="shared" si="287"/>
        <v/>
      </c>
      <c r="DK1165" s="3" t="str">
        <f t="shared" si="287"/>
        <v/>
      </c>
      <c r="DL1165" s="3" t="str">
        <f t="shared" si="291"/>
        <v/>
      </c>
      <c r="DM1165" s="3" t="str">
        <f t="shared" si="291"/>
        <v/>
      </c>
      <c r="DN1165" s="3" t="str">
        <f t="shared" si="291"/>
        <v/>
      </c>
      <c r="DO1165" s="3" t="str">
        <f t="shared" si="291"/>
        <v/>
      </c>
      <c r="DP1165" s="3" t="str">
        <f t="shared" si="291"/>
        <v/>
      </c>
      <c r="DQ1165" s="3" t="str">
        <f t="shared" si="290"/>
        <v/>
      </c>
      <c r="DR1165" s="3" t="str">
        <f t="shared" si="290"/>
        <v/>
      </c>
      <c r="DS1165" s="3" t="str">
        <f t="shared" si="289"/>
        <v/>
      </c>
      <c r="DT1165" s="3" t="str">
        <f t="shared" si="289"/>
        <v/>
      </c>
      <c r="DU1165" s="3" t="str">
        <f t="shared" si="289"/>
        <v/>
      </c>
      <c r="DV1165" s="3" t="str">
        <f t="shared" si="284"/>
        <v/>
      </c>
    </row>
    <row r="1166" spans="1:126" ht="30">
      <c r="A1166" t="s">
        <v>115</v>
      </c>
      <c r="B1166">
        <v>2017</v>
      </c>
      <c r="C1166" t="s">
        <v>114</v>
      </c>
      <c r="D1166">
        <v>106990</v>
      </c>
      <c r="E1166" s="31">
        <v>1317215829122</v>
      </c>
      <c r="F1166" t="s">
        <v>386</v>
      </c>
      <c r="G1166">
        <v>325212</v>
      </c>
      <c r="H1166" t="s">
        <v>388</v>
      </c>
      <c r="I1166" t="s">
        <v>389</v>
      </c>
      <c r="J1166" t="s">
        <v>390</v>
      </c>
      <c r="K1166" t="s">
        <v>139</v>
      </c>
      <c r="L1166">
        <v>40211</v>
      </c>
      <c r="M1166" s="3" t="str">
        <f t="shared" si="288"/>
        <v>95. USED AS A REACTANT</v>
      </c>
      <c r="N1166" s="3" t="s">
        <v>66</v>
      </c>
      <c r="O1166" s="3" t="s">
        <v>1437</v>
      </c>
      <c r="P1166">
        <v>44</v>
      </c>
      <c r="Q1166">
        <v>844</v>
      </c>
      <c r="R1166">
        <v>888</v>
      </c>
      <c r="S1166" s="3" t="s">
        <v>1405</v>
      </c>
      <c r="T1166" s="3" t="s">
        <v>1405</v>
      </c>
      <c r="U1166" s="3" t="s">
        <v>1405</v>
      </c>
      <c r="V1166" s="3" t="s">
        <v>1405</v>
      </c>
      <c r="W1166" s="3" t="s">
        <v>1405</v>
      </c>
      <c r="X1166" s="3" t="s">
        <v>1405</v>
      </c>
      <c r="Y1166" s="3" t="s">
        <v>1407</v>
      </c>
      <c r="AE1166" s="3" t="s">
        <v>1405</v>
      </c>
      <c r="AR1166" s="3" t="s">
        <v>1405</v>
      </c>
      <c r="AS1166" s="3" t="s">
        <v>1405</v>
      </c>
      <c r="AT1166" s="3" t="s">
        <v>1405</v>
      </c>
      <c r="AV1166" s="3" t="s">
        <v>1405</v>
      </c>
      <c r="BD1166" s="3" t="s">
        <v>1405</v>
      </c>
      <c r="BK1166" s="3" t="s">
        <v>1405</v>
      </c>
      <c r="BU1166" s="3" t="str">
        <f t="shared" si="286"/>
        <v/>
      </c>
      <c r="BV1166" s="3" t="str">
        <f t="shared" si="286"/>
        <v/>
      </c>
      <c r="BW1166" s="3" t="str">
        <f t="shared" si="286"/>
        <v/>
      </c>
      <c r="BX1166" s="3" t="str">
        <f t="shared" si="286"/>
        <v/>
      </c>
      <c r="BY1166" s="3" t="str">
        <f t="shared" si="286"/>
        <v/>
      </c>
      <c r="BZ1166" s="3" t="str">
        <f t="shared" si="285"/>
        <v/>
      </c>
      <c r="CA1166" s="3" t="str">
        <f t="shared" si="285"/>
        <v>95. USED AS A REACTANT</v>
      </c>
      <c r="CB1166" s="3" t="str">
        <f t="shared" si="285"/>
        <v/>
      </c>
      <c r="CC1166" s="3" t="str">
        <f t="shared" si="285"/>
        <v/>
      </c>
      <c r="CD1166" s="3" t="str">
        <f t="shared" si="285"/>
        <v/>
      </c>
      <c r="CE1166" s="3" t="str">
        <f t="shared" si="285"/>
        <v/>
      </c>
      <c r="CF1166" s="3" t="str">
        <f t="shared" si="285"/>
        <v/>
      </c>
      <c r="CG1166" s="3" t="str">
        <f t="shared" si="285"/>
        <v/>
      </c>
      <c r="CH1166" s="3" t="str">
        <f t="shared" si="285"/>
        <v/>
      </c>
      <c r="CI1166" s="3" t="str">
        <f t="shared" si="285"/>
        <v/>
      </c>
      <c r="CJ1166" s="3" t="str">
        <f t="shared" si="285"/>
        <v/>
      </c>
      <c r="CK1166" s="3" t="str">
        <f t="shared" si="283"/>
        <v/>
      </c>
      <c r="CL1166" s="3" t="str">
        <f t="shared" si="283"/>
        <v/>
      </c>
      <c r="CM1166" s="3" t="str">
        <f t="shared" si="283"/>
        <v/>
      </c>
      <c r="CN1166" s="3" t="str">
        <f t="shared" si="283"/>
        <v/>
      </c>
      <c r="CO1166" s="3" t="str">
        <f t="shared" si="282"/>
        <v/>
      </c>
      <c r="CP1166" s="3" t="str">
        <f t="shared" si="280"/>
        <v/>
      </c>
      <c r="CQ1166" s="3" t="str">
        <f t="shared" si="280"/>
        <v/>
      </c>
      <c r="CR1166" s="3" t="str">
        <f t="shared" si="278"/>
        <v/>
      </c>
      <c r="CS1166" s="3" t="str">
        <f t="shared" si="278"/>
        <v/>
      </c>
      <c r="CT1166" s="3" t="str">
        <f t="shared" si="278"/>
        <v/>
      </c>
      <c r="CU1166" s="3" t="str">
        <f t="shared" si="278"/>
        <v/>
      </c>
      <c r="CV1166" s="3" t="str">
        <f t="shared" si="278"/>
        <v/>
      </c>
      <c r="CW1166" s="3" t="str">
        <f t="shared" si="287"/>
        <v/>
      </c>
      <c r="CX1166" s="3" t="str">
        <f t="shared" si="287"/>
        <v/>
      </c>
      <c r="CY1166" s="3" t="str">
        <f t="shared" si="287"/>
        <v/>
      </c>
      <c r="CZ1166" s="3" t="str">
        <f t="shared" si="287"/>
        <v/>
      </c>
      <c r="DA1166" s="3" t="str">
        <f t="shared" si="287"/>
        <v/>
      </c>
      <c r="DB1166" s="3" t="str">
        <f t="shared" si="287"/>
        <v/>
      </c>
      <c r="DC1166" s="3" t="str">
        <f t="shared" si="287"/>
        <v/>
      </c>
      <c r="DD1166" s="3" t="str">
        <f t="shared" si="287"/>
        <v/>
      </c>
      <c r="DE1166" s="3" t="str">
        <f t="shared" si="287"/>
        <v/>
      </c>
      <c r="DF1166" s="3" t="str">
        <f t="shared" si="287"/>
        <v/>
      </c>
      <c r="DG1166" s="3" t="str">
        <f t="shared" si="287"/>
        <v/>
      </c>
      <c r="DH1166" s="3" t="str">
        <f t="shared" si="287"/>
        <v/>
      </c>
      <c r="DI1166" s="3" t="str">
        <f t="shared" si="287"/>
        <v/>
      </c>
      <c r="DJ1166" s="3" t="str">
        <f t="shared" si="287"/>
        <v/>
      </c>
      <c r="DK1166" s="3" t="str">
        <f t="shared" si="287"/>
        <v/>
      </c>
      <c r="DL1166" s="3" t="str">
        <f t="shared" si="291"/>
        <v/>
      </c>
      <c r="DM1166" s="3" t="str">
        <f t="shared" si="291"/>
        <v/>
      </c>
      <c r="DN1166" s="3" t="str">
        <f t="shared" si="291"/>
        <v/>
      </c>
      <c r="DO1166" s="3" t="str">
        <f t="shared" si="291"/>
        <v/>
      </c>
      <c r="DP1166" s="3" t="str">
        <f t="shared" si="291"/>
        <v/>
      </c>
      <c r="DQ1166" s="3" t="str">
        <f t="shared" si="290"/>
        <v/>
      </c>
      <c r="DR1166" s="3" t="str">
        <f t="shared" si="290"/>
        <v/>
      </c>
      <c r="DS1166" s="3" t="str">
        <f t="shared" si="289"/>
        <v/>
      </c>
      <c r="DT1166" s="3" t="str">
        <f t="shared" si="289"/>
        <v/>
      </c>
      <c r="DU1166" s="3" t="str">
        <f t="shared" si="289"/>
        <v/>
      </c>
      <c r="DV1166" s="3" t="str">
        <f t="shared" si="284"/>
        <v/>
      </c>
    </row>
    <row r="1167" spans="1:126" ht="60">
      <c r="A1167" t="s">
        <v>115</v>
      </c>
      <c r="B1167">
        <v>2018</v>
      </c>
      <c r="C1167" t="s">
        <v>114</v>
      </c>
      <c r="D1167">
        <v>106990</v>
      </c>
      <c r="E1167" s="31">
        <v>1318218516312</v>
      </c>
      <c r="F1167" t="s">
        <v>386</v>
      </c>
      <c r="G1167">
        <v>325212</v>
      </c>
      <c r="H1167" t="s">
        <v>388</v>
      </c>
      <c r="I1167" t="s">
        <v>389</v>
      </c>
      <c r="J1167" t="s">
        <v>390</v>
      </c>
      <c r="K1167" t="s">
        <v>139</v>
      </c>
      <c r="L1167">
        <v>40211</v>
      </c>
      <c r="M1167" s="3" t="str">
        <f t="shared" si="288"/>
        <v>95. USED AS A REACTANT, 97. P102  RAW MATERIALS</v>
      </c>
      <c r="N1167" s="3" t="s">
        <v>66</v>
      </c>
      <c r="O1167" s="3" t="s">
        <v>1437</v>
      </c>
      <c r="P1167">
        <v>44</v>
      </c>
      <c r="Q1167">
        <v>178</v>
      </c>
      <c r="R1167">
        <v>222</v>
      </c>
      <c r="S1167" s="3" t="s">
        <v>1405</v>
      </c>
      <c r="T1167" s="3" t="s">
        <v>1405</v>
      </c>
      <c r="U1167" s="3" t="s">
        <v>1405</v>
      </c>
      <c r="V1167" s="3" t="s">
        <v>1405</v>
      </c>
      <c r="W1167" s="3" t="s">
        <v>1405</v>
      </c>
      <c r="X1167" s="3" t="s">
        <v>1405</v>
      </c>
      <c r="Y1167" s="3" t="s">
        <v>1407</v>
      </c>
      <c r="Z1167" s="3" t="s">
        <v>1405</v>
      </c>
      <c r="AA1167" s="3" t="s">
        <v>1407</v>
      </c>
      <c r="AB1167" s="3" t="s">
        <v>1405</v>
      </c>
      <c r="AC1167" s="3" t="s">
        <v>1405</v>
      </c>
      <c r="AD1167" s="3" t="s">
        <v>1405</v>
      </c>
      <c r="AE1167" s="3" t="s">
        <v>1405</v>
      </c>
      <c r="AF1167" s="3" t="s">
        <v>1405</v>
      </c>
      <c r="AG1167" s="3" t="s">
        <v>1405</v>
      </c>
      <c r="AH1167" s="3" t="s">
        <v>1405</v>
      </c>
      <c r="AI1167" s="3" t="s">
        <v>1405</v>
      </c>
      <c r="AJ1167" s="3" t="s">
        <v>1405</v>
      </c>
      <c r="AK1167" s="3" t="s">
        <v>1405</v>
      </c>
      <c r="AL1167" s="3" t="s">
        <v>1405</v>
      </c>
      <c r="AM1167" s="3" t="s">
        <v>1405</v>
      </c>
      <c r="AN1167" s="3" t="s">
        <v>1405</v>
      </c>
      <c r="AO1167" s="3" t="s">
        <v>1405</v>
      </c>
      <c r="AP1167" s="3" t="s">
        <v>1405</v>
      </c>
      <c r="AQ1167" s="3" t="s">
        <v>1405</v>
      </c>
      <c r="AR1167" s="3" t="s">
        <v>1405</v>
      </c>
      <c r="AS1167" s="3" t="s">
        <v>1405</v>
      </c>
      <c r="AT1167" s="3" t="s">
        <v>1405</v>
      </c>
      <c r="AU1167" s="3" t="s">
        <v>1405</v>
      </c>
      <c r="AV1167" s="3" t="s">
        <v>1405</v>
      </c>
      <c r="AW1167" s="3" t="s">
        <v>1405</v>
      </c>
      <c r="AX1167" s="3" t="s">
        <v>1405</v>
      </c>
      <c r="AY1167" s="3" t="s">
        <v>1405</v>
      </c>
      <c r="AZ1167" s="3" t="s">
        <v>1405</v>
      </c>
      <c r="BA1167" s="3" t="s">
        <v>1405</v>
      </c>
      <c r="BB1167" s="3" t="s">
        <v>1405</v>
      </c>
      <c r="BC1167" s="3" t="s">
        <v>1405</v>
      </c>
      <c r="BD1167" s="3" t="s">
        <v>1405</v>
      </c>
      <c r="BE1167" s="3" t="s">
        <v>1405</v>
      </c>
      <c r="BF1167" s="3" t="s">
        <v>1405</v>
      </c>
      <c r="BG1167" s="3" t="s">
        <v>1405</v>
      </c>
      <c r="BH1167" s="3" t="s">
        <v>1405</v>
      </c>
      <c r="BI1167" s="3" t="s">
        <v>1405</v>
      </c>
      <c r="BJ1167" s="3" t="s">
        <v>1405</v>
      </c>
      <c r="BK1167" s="3" t="s">
        <v>1405</v>
      </c>
      <c r="BL1167" s="3" t="s">
        <v>1405</v>
      </c>
      <c r="BM1167" s="3" t="s">
        <v>1405</v>
      </c>
      <c r="BN1167" s="3" t="s">
        <v>1405</v>
      </c>
      <c r="BO1167" s="3" t="s">
        <v>1405</v>
      </c>
      <c r="BP1167" s="3" t="s">
        <v>1405</v>
      </c>
      <c r="BQ1167" s="3" t="s">
        <v>1405</v>
      </c>
      <c r="BR1167" s="3" t="s">
        <v>1405</v>
      </c>
      <c r="BS1167" s="3" t="s">
        <v>1405</v>
      </c>
      <c r="BT1167" s="3" t="s">
        <v>1405</v>
      </c>
      <c r="BU1167" s="3" t="str">
        <f t="shared" si="286"/>
        <v/>
      </c>
      <c r="BV1167" s="3" t="str">
        <f t="shared" si="286"/>
        <v/>
      </c>
      <c r="BW1167" s="3" t="str">
        <f t="shared" si="286"/>
        <v/>
      </c>
      <c r="BX1167" s="3" t="str">
        <f t="shared" si="286"/>
        <v/>
      </c>
      <c r="BY1167" s="3" t="str">
        <f t="shared" si="286"/>
        <v/>
      </c>
      <c r="BZ1167" s="3" t="str">
        <f t="shared" si="285"/>
        <v/>
      </c>
      <c r="CA1167" s="3" t="str">
        <f t="shared" si="285"/>
        <v>95. USED AS A REACTANT</v>
      </c>
      <c r="CB1167" s="3" t="str">
        <f t="shared" si="285"/>
        <v/>
      </c>
      <c r="CC1167" s="3" t="str">
        <f t="shared" si="285"/>
        <v>97. P102  RAW MATERIALS</v>
      </c>
      <c r="CD1167" s="3" t="str">
        <f t="shared" si="285"/>
        <v/>
      </c>
      <c r="CE1167" s="3" t="str">
        <f t="shared" si="285"/>
        <v/>
      </c>
      <c r="CF1167" s="3" t="str">
        <f t="shared" si="285"/>
        <v/>
      </c>
      <c r="CG1167" s="3" t="str">
        <f t="shared" si="285"/>
        <v/>
      </c>
      <c r="CH1167" s="3" t="str">
        <f t="shared" si="285"/>
        <v/>
      </c>
      <c r="CI1167" s="3" t="str">
        <f t="shared" si="285"/>
        <v/>
      </c>
      <c r="CJ1167" s="3" t="str">
        <f t="shared" si="285"/>
        <v/>
      </c>
      <c r="CK1167" s="3" t="str">
        <f t="shared" si="283"/>
        <v/>
      </c>
      <c r="CL1167" s="3" t="str">
        <f t="shared" si="283"/>
        <v/>
      </c>
      <c r="CM1167" s="3" t="str">
        <f t="shared" si="283"/>
        <v/>
      </c>
      <c r="CN1167" s="3" t="str">
        <f t="shared" si="283"/>
        <v/>
      </c>
      <c r="CO1167" s="3" t="str">
        <f t="shared" si="282"/>
        <v/>
      </c>
      <c r="CP1167" s="3" t="str">
        <f t="shared" si="280"/>
        <v/>
      </c>
      <c r="CQ1167" s="3" t="str">
        <f t="shared" si="280"/>
        <v/>
      </c>
      <c r="CR1167" s="3" t="str">
        <f t="shared" si="278"/>
        <v/>
      </c>
      <c r="CS1167" s="3" t="str">
        <f t="shared" si="278"/>
        <v/>
      </c>
      <c r="CT1167" s="3" t="str">
        <f t="shared" si="278"/>
        <v/>
      </c>
      <c r="CU1167" s="3" t="str">
        <f t="shared" si="278"/>
        <v/>
      </c>
      <c r="CV1167" s="3" t="str">
        <f t="shared" si="278"/>
        <v/>
      </c>
      <c r="CW1167" s="3" t="str">
        <f t="shared" si="287"/>
        <v/>
      </c>
      <c r="CX1167" s="3" t="str">
        <f t="shared" si="287"/>
        <v/>
      </c>
      <c r="CY1167" s="3" t="str">
        <f t="shared" si="287"/>
        <v/>
      </c>
      <c r="CZ1167" s="3" t="str">
        <f t="shared" si="287"/>
        <v/>
      </c>
      <c r="DA1167" s="3" t="str">
        <f t="shared" si="287"/>
        <v/>
      </c>
      <c r="DB1167" s="3" t="str">
        <f t="shared" si="287"/>
        <v/>
      </c>
      <c r="DC1167" s="3" t="str">
        <f t="shared" si="287"/>
        <v/>
      </c>
      <c r="DD1167" s="3" t="str">
        <f t="shared" si="287"/>
        <v/>
      </c>
      <c r="DE1167" s="3" t="str">
        <f t="shared" si="287"/>
        <v/>
      </c>
      <c r="DF1167" s="3" t="str">
        <f t="shared" si="287"/>
        <v/>
      </c>
      <c r="DG1167" s="3" t="str">
        <f t="shared" si="287"/>
        <v/>
      </c>
      <c r="DH1167" s="3" t="str">
        <f t="shared" si="287"/>
        <v/>
      </c>
      <c r="DI1167" s="3" t="str">
        <f t="shared" si="287"/>
        <v/>
      </c>
      <c r="DJ1167" s="3" t="str">
        <f t="shared" si="287"/>
        <v/>
      </c>
      <c r="DK1167" s="3" t="str">
        <f t="shared" si="287"/>
        <v/>
      </c>
      <c r="DL1167" s="3" t="str">
        <f t="shared" si="291"/>
        <v/>
      </c>
      <c r="DM1167" s="3" t="str">
        <f t="shared" si="291"/>
        <v/>
      </c>
      <c r="DN1167" s="3" t="str">
        <f t="shared" si="291"/>
        <v/>
      </c>
      <c r="DO1167" s="3" t="str">
        <f t="shared" si="291"/>
        <v/>
      </c>
      <c r="DP1167" s="3" t="str">
        <f t="shared" si="291"/>
        <v/>
      </c>
      <c r="DQ1167" s="3" t="str">
        <f t="shared" si="290"/>
        <v/>
      </c>
      <c r="DR1167" s="3" t="str">
        <f t="shared" si="290"/>
        <v/>
      </c>
      <c r="DS1167" s="3" t="str">
        <f t="shared" si="289"/>
        <v/>
      </c>
      <c r="DT1167" s="3" t="str">
        <f t="shared" si="289"/>
        <v/>
      </c>
      <c r="DU1167" s="3" t="str">
        <f t="shared" si="289"/>
        <v/>
      </c>
      <c r="DV1167" s="3" t="str">
        <f t="shared" si="284"/>
        <v/>
      </c>
    </row>
    <row r="1168" spans="1:126" ht="60">
      <c r="A1168" t="s">
        <v>115</v>
      </c>
      <c r="B1168">
        <v>2019</v>
      </c>
      <c r="C1168" t="s">
        <v>114</v>
      </c>
      <c r="D1168">
        <v>106990</v>
      </c>
      <c r="E1168" s="31">
        <v>1319218469512</v>
      </c>
      <c r="F1168" t="s">
        <v>386</v>
      </c>
      <c r="G1168">
        <v>325212</v>
      </c>
      <c r="H1168" t="s">
        <v>388</v>
      </c>
      <c r="I1168" t="s">
        <v>389</v>
      </c>
      <c r="J1168" t="s">
        <v>390</v>
      </c>
      <c r="K1168" t="s">
        <v>139</v>
      </c>
      <c r="L1168">
        <v>40211</v>
      </c>
      <c r="M1168" s="3" t="str">
        <f t="shared" si="288"/>
        <v>95. USED AS A REACTANT, 97. P102  RAW MATERIALS</v>
      </c>
      <c r="N1168" s="3" t="s">
        <v>66</v>
      </c>
      <c r="O1168" s="3" t="s">
        <v>1437</v>
      </c>
      <c r="P1168">
        <v>97</v>
      </c>
      <c r="Q1168">
        <v>397</v>
      </c>
      <c r="R1168">
        <v>494</v>
      </c>
      <c r="S1168" s="3" t="s">
        <v>1405</v>
      </c>
      <c r="T1168" s="3" t="s">
        <v>1405</v>
      </c>
      <c r="U1168" s="3" t="s">
        <v>1405</v>
      </c>
      <c r="V1168" s="3" t="s">
        <v>1405</v>
      </c>
      <c r="W1168" s="3" t="s">
        <v>1405</v>
      </c>
      <c r="X1168" s="3" t="s">
        <v>1405</v>
      </c>
      <c r="Y1168" s="3" t="s">
        <v>1407</v>
      </c>
      <c r="Z1168" s="3" t="s">
        <v>1405</v>
      </c>
      <c r="AA1168" s="3" t="s">
        <v>1407</v>
      </c>
      <c r="AB1168" s="3" t="s">
        <v>1405</v>
      </c>
      <c r="AC1168" s="3" t="s">
        <v>1405</v>
      </c>
      <c r="AD1168" s="3" t="s">
        <v>1405</v>
      </c>
      <c r="AE1168" s="3" t="s">
        <v>1405</v>
      </c>
      <c r="AF1168" s="3" t="s">
        <v>1405</v>
      </c>
      <c r="AG1168" s="3" t="s">
        <v>1405</v>
      </c>
      <c r="AH1168" s="3" t="s">
        <v>1405</v>
      </c>
      <c r="AI1168" s="3" t="s">
        <v>1405</v>
      </c>
      <c r="AJ1168" s="3" t="s">
        <v>1405</v>
      </c>
      <c r="AK1168" s="3" t="s">
        <v>1405</v>
      </c>
      <c r="AL1168" s="3" t="s">
        <v>1405</v>
      </c>
      <c r="AM1168" s="3" t="s">
        <v>1405</v>
      </c>
      <c r="AN1168" s="3" t="s">
        <v>1405</v>
      </c>
      <c r="AO1168" s="3" t="s">
        <v>1405</v>
      </c>
      <c r="AP1168" s="3" t="s">
        <v>1405</v>
      </c>
      <c r="AQ1168" s="3" t="s">
        <v>1405</v>
      </c>
      <c r="AR1168" s="3" t="s">
        <v>1405</v>
      </c>
      <c r="AS1168" s="3" t="s">
        <v>1405</v>
      </c>
      <c r="AT1168" s="3" t="s">
        <v>1405</v>
      </c>
      <c r="AU1168" s="3" t="s">
        <v>1405</v>
      </c>
      <c r="AV1168" s="3" t="s">
        <v>1405</v>
      </c>
      <c r="AW1168" s="3" t="s">
        <v>1405</v>
      </c>
      <c r="AX1168" s="3" t="s">
        <v>1405</v>
      </c>
      <c r="AY1168" s="3" t="s">
        <v>1405</v>
      </c>
      <c r="AZ1168" s="3" t="s">
        <v>1405</v>
      </c>
      <c r="BA1168" s="3" t="s">
        <v>1405</v>
      </c>
      <c r="BB1168" s="3" t="s">
        <v>1405</v>
      </c>
      <c r="BC1168" s="3" t="s">
        <v>1405</v>
      </c>
      <c r="BD1168" s="3" t="s">
        <v>1405</v>
      </c>
      <c r="BE1168" s="3" t="s">
        <v>1405</v>
      </c>
      <c r="BF1168" s="3" t="s">
        <v>1405</v>
      </c>
      <c r="BG1168" s="3" t="s">
        <v>1405</v>
      </c>
      <c r="BH1168" s="3" t="s">
        <v>1405</v>
      </c>
      <c r="BI1168" s="3" t="s">
        <v>1405</v>
      </c>
      <c r="BJ1168" s="3" t="s">
        <v>1405</v>
      </c>
      <c r="BK1168" s="3" t="s">
        <v>1405</v>
      </c>
      <c r="BL1168" s="3" t="s">
        <v>1405</v>
      </c>
      <c r="BM1168" s="3" t="s">
        <v>1405</v>
      </c>
      <c r="BN1168" s="3" t="s">
        <v>1405</v>
      </c>
      <c r="BO1168" s="3" t="s">
        <v>1405</v>
      </c>
      <c r="BP1168" s="3" t="s">
        <v>1405</v>
      </c>
      <c r="BQ1168" s="3" t="s">
        <v>1405</v>
      </c>
      <c r="BR1168" s="3" t="s">
        <v>1405</v>
      </c>
      <c r="BS1168" s="3" t="s">
        <v>1405</v>
      </c>
      <c r="BT1168" s="3" t="s">
        <v>1405</v>
      </c>
      <c r="BU1168" s="3" t="str">
        <f t="shared" si="286"/>
        <v/>
      </c>
      <c r="BV1168" s="3" t="str">
        <f t="shared" si="286"/>
        <v/>
      </c>
      <c r="BW1168" s="3" t="str">
        <f t="shared" si="286"/>
        <v/>
      </c>
      <c r="BX1168" s="3" t="str">
        <f t="shared" si="286"/>
        <v/>
      </c>
      <c r="BY1168" s="3" t="str">
        <f t="shared" si="286"/>
        <v/>
      </c>
      <c r="BZ1168" s="3" t="str">
        <f t="shared" si="285"/>
        <v/>
      </c>
      <c r="CA1168" s="3" t="str">
        <f t="shared" si="285"/>
        <v>95. USED AS A REACTANT</v>
      </c>
      <c r="CB1168" s="3" t="str">
        <f t="shared" ref="CB1168:CJ1170" si="292">IF(Z1168="Yes", CB$1,"")</f>
        <v/>
      </c>
      <c r="CC1168" s="3" t="str">
        <f t="shared" si="292"/>
        <v>97. P102  RAW MATERIALS</v>
      </c>
      <c r="CD1168" s="3" t="str">
        <f t="shared" si="292"/>
        <v/>
      </c>
      <c r="CE1168" s="3" t="str">
        <f t="shared" si="292"/>
        <v/>
      </c>
      <c r="CF1168" s="3" t="str">
        <f t="shared" si="292"/>
        <v/>
      </c>
      <c r="CG1168" s="3" t="str">
        <f t="shared" si="292"/>
        <v/>
      </c>
      <c r="CH1168" s="3" t="str">
        <f t="shared" si="292"/>
        <v/>
      </c>
      <c r="CI1168" s="3" t="str">
        <f t="shared" si="292"/>
        <v/>
      </c>
      <c r="CJ1168" s="3" t="str">
        <f t="shared" si="292"/>
        <v/>
      </c>
      <c r="CK1168" s="3" t="str">
        <f t="shared" si="283"/>
        <v/>
      </c>
      <c r="CL1168" s="3" t="str">
        <f t="shared" si="283"/>
        <v/>
      </c>
      <c r="CM1168" s="3" t="str">
        <f t="shared" si="283"/>
        <v/>
      </c>
      <c r="CN1168" s="3" t="str">
        <f t="shared" si="283"/>
        <v/>
      </c>
      <c r="CO1168" s="3" t="str">
        <f t="shared" si="282"/>
        <v/>
      </c>
      <c r="CP1168" s="3" t="str">
        <f t="shared" si="280"/>
        <v/>
      </c>
      <c r="CQ1168" s="3" t="str">
        <f t="shared" si="280"/>
        <v/>
      </c>
      <c r="CR1168" s="3" t="str">
        <f t="shared" si="278"/>
        <v/>
      </c>
      <c r="CS1168" s="3" t="str">
        <f t="shared" si="278"/>
        <v/>
      </c>
      <c r="CT1168" s="3" t="str">
        <f t="shared" si="278"/>
        <v/>
      </c>
      <c r="CU1168" s="3" t="str">
        <f t="shared" si="278"/>
        <v/>
      </c>
      <c r="CV1168" s="3" t="str">
        <f t="shared" si="278"/>
        <v/>
      </c>
      <c r="CW1168" s="3" t="str">
        <f t="shared" si="287"/>
        <v/>
      </c>
      <c r="CX1168" s="3" t="str">
        <f t="shared" si="287"/>
        <v/>
      </c>
      <c r="CY1168" s="3" t="str">
        <f t="shared" si="287"/>
        <v/>
      </c>
      <c r="CZ1168" s="3" t="str">
        <f t="shared" si="287"/>
        <v/>
      </c>
      <c r="DA1168" s="3" t="str">
        <f t="shared" si="287"/>
        <v/>
      </c>
      <c r="DB1168" s="3" t="str">
        <f t="shared" si="287"/>
        <v/>
      </c>
      <c r="DC1168" s="3" t="str">
        <f t="shared" si="287"/>
        <v/>
      </c>
      <c r="DD1168" s="3" t="str">
        <f t="shared" si="287"/>
        <v/>
      </c>
      <c r="DE1168" s="3" t="str">
        <f t="shared" si="287"/>
        <v/>
      </c>
      <c r="DF1168" s="3" t="str">
        <f t="shared" si="287"/>
        <v/>
      </c>
      <c r="DG1168" s="3" t="str">
        <f t="shared" si="287"/>
        <v/>
      </c>
      <c r="DH1168" s="3" t="str">
        <f t="shared" si="287"/>
        <v/>
      </c>
      <c r="DI1168" s="3" t="str">
        <f t="shared" si="287"/>
        <v/>
      </c>
      <c r="DJ1168" s="3" t="str">
        <f t="shared" si="287"/>
        <v/>
      </c>
      <c r="DK1168" s="3" t="str">
        <f t="shared" si="287"/>
        <v/>
      </c>
      <c r="DL1168" s="3" t="str">
        <f t="shared" si="291"/>
        <v/>
      </c>
      <c r="DM1168" s="3" t="str">
        <f t="shared" si="291"/>
        <v/>
      </c>
      <c r="DN1168" s="3" t="str">
        <f t="shared" si="291"/>
        <v/>
      </c>
      <c r="DO1168" s="3" t="str">
        <f t="shared" si="291"/>
        <v/>
      </c>
      <c r="DP1168" s="3" t="str">
        <f t="shared" si="291"/>
        <v/>
      </c>
      <c r="DQ1168" s="3" t="str">
        <f t="shared" si="290"/>
        <v/>
      </c>
      <c r="DR1168" s="3" t="str">
        <f t="shared" si="290"/>
        <v/>
      </c>
      <c r="DS1168" s="3" t="str">
        <f t="shared" si="289"/>
        <v/>
      </c>
      <c r="DT1168" s="3" t="str">
        <f t="shared" si="289"/>
        <v/>
      </c>
      <c r="DU1168" s="3" t="str">
        <f t="shared" si="289"/>
        <v/>
      </c>
      <c r="DV1168" s="3" t="str">
        <f t="shared" si="284"/>
        <v/>
      </c>
    </row>
    <row r="1169" spans="1:126" ht="60">
      <c r="A1169" t="s">
        <v>115</v>
      </c>
      <c r="B1169">
        <v>2020</v>
      </c>
      <c r="C1169" t="s">
        <v>114</v>
      </c>
      <c r="D1169">
        <v>106990</v>
      </c>
      <c r="E1169" s="31">
        <v>1320219239062</v>
      </c>
      <c r="F1169" t="s">
        <v>386</v>
      </c>
      <c r="G1169">
        <v>325212</v>
      </c>
      <c r="H1169" t="s">
        <v>388</v>
      </c>
      <c r="I1169" t="s">
        <v>389</v>
      </c>
      <c r="J1169" t="s">
        <v>390</v>
      </c>
      <c r="K1169" t="s">
        <v>139</v>
      </c>
      <c r="L1169">
        <v>40211</v>
      </c>
      <c r="M1169" s="3" t="str">
        <f t="shared" si="288"/>
        <v>95. USED AS A REACTANT, 97. P102  RAW MATERIALS</v>
      </c>
      <c r="N1169" s="3" t="s">
        <v>66</v>
      </c>
      <c r="O1169" s="3" t="s">
        <v>1437</v>
      </c>
      <c r="P1169">
        <v>130</v>
      </c>
      <c r="Q1169">
        <v>411</v>
      </c>
      <c r="R1169">
        <v>541</v>
      </c>
      <c r="S1169" s="3" t="s">
        <v>1405</v>
      </c>
      <c r="T1169" s="3" t="s">
        <v>1405</v>
      </c>
      <c r="U1169" s="3" t="s">
        <v>1405</v>
      </c>
      <c r="V1169" s="3" t="s">
        <v>1405</v>
      </c>
      <c r="W1169" s="3" t="s">
        <v>1405</v>
      </c>
      <c r="X1169" s="3" t="s">
        <v>1405</v>
      </c>
      <c r="Y1169" s="3" t="s">
        <v>1407</v>
      </c>
      <c r="Z1169" s="3" t="s">
        <v>1405</v>
      </c>
      <c r="AA1169" s="3" t="s">
        <v>1407</v>
      </c>
      <c r="AB1169" s="3" t="s">
        <v>1405</v>
      </c>
      <c r="AC1169" s="3" t="s">
        <v>1405</v>
      </c>
      <c r="AD1169" s="3" t="s">
        <v>1405</v>
      </c>
      <c r="AE1169" s="3" t="s">
        <v>1405</v>
      </c>
      <c r="AF1169" s="3" t="s">
        <v>1405</v>
      </c>
      <c r="AG1169" s="3" t="s">
        <v>1405</v>
      </c>
      <c r="AH1169" s="3" t="s">
        <v>1405</v>
      </c>
      <c r="AI1169" s="3" t="s">
        <v>1405</v>
      </c>
      <c r="AJ1169" s="3" t="s">
        <v>1405</v>
      </c>
      <c r="AK1169" s="3" t="s">
        <v>1405</v>
      </c>
      <c r="AL1169" s="3" t="s">
        <v>1405</v>
      </c>
      <c r="AM1169" s="3" t="s">
        <v>1405</v>
      </c>
      <c r="AN1169" s="3" t="s">
        <v>1405</v>
      </c>
      <c r="AO1169" s="3" t="s">
        <v>1405</v>
      </c>
      <c r="AP1169" s="3" t="s">
        <v>1405</v>
      </c>
      <c r="AQ1169" s="3" t="s">
        <v>1405</v>
      </c>
      <c r="AR1169" s="3" t="s">
        <v>1405</v>
      </c>
      <c r="AS1169" s="3" t="s">
        <v>1405</v>
      </c>
      <c r="AT1169" s="3" t="s">
        <v>1405</v>
      </c>
      <c r="AU1169" s="3" t="s">
        <v>1405</v>
      </c>
      <c r="AV1169" s="3" t="s">
        <v>1405</v>
      </c>
      <c r="AW1169" s="3" t="s">
        <v>1405</v>
      </c>
      <c r="AX1169" s="3" t="s">
        <v>1405</v>
      </c>
      <c r="AY1169" s="3" t="s">
        <v>1405</v>
      </c>
      <c r="AZ1169" s="3" t="s">
        <v>1405</v>
      </c>
      <c r="BA1169" s="3" t="s">
        <v>1405</v>
      </c>
      <c r="BB1169" s="3" t="s">
        <v>1405</v>
      </c>
      <c r="BC1169" s="3" t="s">
        <v>1405</v>
      </c>
      <c r="BD1169" s="3" t="s">
        <v>1405</v>
      </c>
      <c r="BE1169" s="3" t="s">
        <v>1405</v>
      </c>
      <c r="BF1169" s="3" t="s">
        <v>1405</v>
      </c>
      <c r="BG1169" s="3" t="s">
        <v>1405</v>
      </c>
      <c r="BH1169" s="3" t="s">
        <v>1405</v>
      </c>
      <c r="BI1169" s="3" t="s">
        <v>1405</v>
      </c>
      <c r="BJ1169" s="3" t="s">
        <v>1405</v>
      </c>
      <c r="BK1169" s="3" t="s">
        <v>1405</v>
      </c>
      <c r="BL1169" s="3" t="s">
        <v>1405</v>
      </c>
      <c r="BM1169" s="3" t="s">
        <v>1405</v>
      </c>
      <c r="BN1169" s="3" t="s">
        <v>1405</v>
      </c>
      <c r="BO1169" s="3" t="s">
        <v>1405</v>
      </c>
      <c r="BP1169" s="3" t="s">
        <v>1405</v>
      </c>
      <c r="BQ1169" s="3" t="s">
        <v>1405</v>
      </c>
      <c r="BR1169" s="3" t="s">
        <v>1405</v>
      </c>
      <c r="BS1169" s="3" t="s">
        <v>1405</v>
      </c>
      <c r="BT1169" s="3" t="s">
        <v>1405</v>
      </c>
      <c r="BU1169" s="3" t="str">
        <f t="shared" si="286"/>
        <v/>
      </c>
      <c r="BV1169" s="3" t="str">
        <f t="shared" si="286"/>
        <v/>
      </c>
      <c r="BW1169" s="3" t="str">
        <f t="shared" si="286"/>
        <v/>
      </c>
      <c r="BX1169" s="3" t="str">
        <f t="shared" si="286"/>
        <v/>
      </c>
      <c r="BY1169" s="3" t="str">
        <f t="shared" si="286"/>
        <v/>
      </c>
      <c r="BZ1169" s="3" t="str">
        <f t="shared" si="286"/>
        <v/>
      </c>
      <c r="CA1169" s="3" t="str">
        <f t="shared" si="286"/>
        <v>95. USED AS A REACTANT</v>
      </c>
      <c r="CB1169" s="3" t="str">
        <f t="shared" si="292"/>
        <v/>
      </c>
      <c r="CC1169" s="3" t="str">
        <f t="shared" si="292"/>
        <v>97. P102  RAW MATERIALS</v>
      </c>
      <c r="CD1169" s="3" t="str">
        <f t="shared" si="292"/>
        <v/>
      </c>
      <c r="CE1169" s="3" t="str">
        <f t="shared" si="292"/>
        <v/>
      </c>
      <c r="CF1169" s="3" t="str">
        <f t="shared" si="292"/>
        <v/>
      </c>
      <c r="CG1169" s="3" t="str">
        <f t="shared" si="292"/>
        <v/>
      </c>
      <c r="CH1169" s="3" t="str">
        <f t="shared" si="292"/>
        <v/>
      </c>
      <c r="CI1169" s="3" t="str">
        <f t="shared" si="292"/>
        <v/>
      </c>
      <c r="CJ1169" s="3" t="str">
        <f t="shared" si="292"/>
        <v/>
      </c>
      <c r="CK1169" s="3" t="str">
        <f t="shared" si="283"/>
        <v/>
      </c>
      <c r="CL1169" s="3" t="str">
        <f t="shared" si="283"/>
        <v/>
      </c>
      <c r="CM1169" s="3" t="str">
        <f t="shared" si="283"/>
        <v/>
      </c>
      <c r="CN1169" s="3" t="str">
        <f t="shared" si="283"/>
        <v/>
      </c>
      <c r="CO1169" s="3" t="str">
        <f t="shared" si="282"/>
        <v/>
      </c>
      <c r="CP1169" s="3" t="str">
        <f t="shared" si="280"/>
        <v/>
      </c>
      <c r="CQ1169" s="3" t="str">
        <f t="shared" si="280"/>
        <v/>
      </c>
      <c r="CR1169" s="3" t="str">
        <f t="shared" si="278"/>
        <v/>
      </c>
      <c r="CS1169" s="3" t="str">
        <f t="shared" si="278"/>
        <v/>
      </c>
      <c r="CT1169" s="3" t="str">
        <f t="shared" si="278"/>
        <v/>
      </c>
      <c r="CU1169" s="3" t="str">
        <f t="shared" si="278"/>
        <v/>
      </c>
      <c r="CV1169" s="3" t="str">
        <f t="shared" si="278"/>
        <v/>
      </c>
      <c r="CW1169" s="3" t="str">
        <f t="shared" si="287"/>
        <v/>
      </c>
      <c r="CX1169" s="3" t="str">
        <f t="shared" si="287"/>
        <v/>
      </c>
      <c r="CY1169" s="3" t="str">
        <f t="shared" si="287"/>
        <v/>
      </c>
      <c r="CZ1169" s="3" t="str">
        <f t="shared" si="287"/>
        <v/>
      </c>
      <c r="DA1169" s="3" t="str">
        <f t="shared" si="287"/>
        <v/>
      </c>
      <c r="DB1169" s="3" t="str">
        <f t="shared" si="287"/>
        <v/>
      </c>
      <c r="DC1169" s="3" t="str">
        <f t="shared" si="287"/>
        <v/>
      </c>
      <c r="DD1169" s="3" t="str">
        <f t="shared" si="287"/>
        <v/>
      </c>
      <c r="DE1169" s="3" t="str">
        <f t="shared" si="287"/>
        <v/>
      </c>
      <c r="DF1169" s="3" t="str">
        <f t="shared" si="287"/>
        <v/>
      </c>
      <c r="DG1169" s="3" t="str">
        <f t="shared" si="287"/>
        <v/>
      </c>
      <c r="DH1169" s="3" t="str">
        <f t="shared" si="287"/>
        <v/>
      </c>
      <c r="DI1169" s="3" t="str">
        <f t="shared" si="287"/>
        <v/>
      </c>
      <c r="DJ1169" s="3" t="str">
        <f t="shared" si="287"/>
        <v/>
      </c>
      <c r="DK1169" s="3" t="str">
        <f t="shared" si="287"/>
        <v/>
      </c>
      <c r="DL1169" s="3" t="str">
        <f t="shared" si="291"/>
        <v/>
      </c>
      <c r="DM1169" s="3" t="str">
        <f t="shared" si="291"/>
        <v/>
      </c>
      <c r="DN1169" s="3" t="str">
        <f t="shared" si="291"/>
        <v/>
      </c>
      <c r="DO1169" s="3" t="str">
        <f t="shared" si="291"/>
        <v/>
      </c>
      <c r="DP1169" s="3" t="str">
        <f t="shared" si="291"/>
        <v/>
      </c>
      <c r="DQ1169" s="3" t="str">
        <f t="shared" si="290"/>
        <v/>
      </c>
      <c r="DR1169" s="3" t="str">
        <f t="shared" si="290"/>
        <v/>
      </c>
      <c r="DS1169" s="3" t="str">
        <f t="shared" si="289"/>
        <v/>
      </c>
      <c r="DT1169" s="3" t="str">
        <f t="shared" si="289"/>
        <v/>
      </c>
      <c r="DU1169" s="3" t="str">
        <f t="shared" si="289"/>
        <v/>
      </c>
      <c r="DV1169" s="3" t="str">
        <f t="shared" si="284"/>
        <v/>
      </c>
    </row>
    <row r="1170" spans="1:126" ht="60">
      <c r="A1170" t="s">
        <v>115</v>
      </c>
      <c r="B1170">
        <v>2021</v>
      </c>
      <c r="C1170" t="s">
        <v>114</v>
      </c>
      <c r="D1170">
        <v>106990</v>
      </c>
      <c r="E1170" s="31">
        <v>1321220178545</v>
      </c>
      <c r="F1170" t="s">
        <v>386</v>
      </c>
      <c r="G1170">
        <v>325212</v>
      </c>
      <c r="H1170" t="s">
        <v>388</v>
      </c>
      <c r="I1170" t="s">
        <v>389</v>
      </c>
      <c r="J1170" t="s">
        <v>390</v>
      </c>
      <c r="K1170" t="s">
        <v>139</v>
      </c>
      <c r="L1170">
        <v>40211</v>
      </c>
      <c r="M1170" s="3" t="str">
        <f t="shared" si="288"/>
        <v>95. USED AS A REACTANT, 97. P102  RAW MATERIALS</v>
      </c>
      <c r="N1170" s="3" t="s">
        <v>66</v>
      </c>
      <c r="O1170" s="3" t="s">
        <v>1437</v>
      </c>
      <c r="P1170">
        <v>159</v>
      </c>
      <c r="Q1170">
        <v>454</v>
      </c>
      <c r="R1170">
        <v>613</v>
      </c>
      <c r="S1170" s="3" t="s">
        <v>1405</v>
      </c>
      <c r="T1170" s="3" t="s">
        <v>1405</v>
      </c>
      <c r="U1170" s="3" t="s">
        <v>1405</v>
      </c>
      <c r="V1170" s="3" t="s">
        <v>1405</v>
      </c>
      <c r="W1170" s="3" t="s">
        <v>1405</v>
      </c>
      <c r="X1170" s="3" t="s">
        <v>1405</v>
      </c>
      <c r="Y1170" s="3" t="s">
        <v>1407</v>
      </c>
      <c r="Z1170" s="3" t="s">
        <v>1405</v>
      </c>
      <c r="AA1170" s="3" t="s">
        <v>1407</v>
      </c>
      <c r="AB1170" s="3" t="s">
        <v>1405</v>
      </c>
      <c r="AC1170" s="3" t="s">
        <v>1405</v>
      </c>
      <c r="AD1170" s="3" t="s">
        <v>1405</v>
      </c>
      <c r="AE1170" s="3" t="s">
        <v>1405</v>
      </c>
      <c r="AF1170" s="3" t="s">
        <v>1405</v>
      </c>
      <c r="AG1170" s="3" t="s">
        <v>1405</v>
      </c>
      <c r="AH1170" s="3" t="s">
        <v>1405</v>
      </c>
      <c r="AI1170" s="3" t="s">
        <v>1405</v>
      </c>
      <c r="AJ1170" s="3" t="s">
        <v>1405</v>
      </c>
      <c r="AK1170" s="3" t="s">
        <v>1405</v>
      </c>
      <c r="AL1170" s="3" t="s">
        <v>1405</v>
      </c>
      <c r="AM1170" s="3" t="s">
        <v>1405</v>
      </c>
      <c r="AN1170" s="3" t="s">
        <v>1405</v>
      </c>
      <c r="AO1170" s="3" t="s">
        <v>1405</v>
      </c>
      <c r="AP1170" s="3" t="s">
        <v>1405</v>
      </c>
      <c r="AQ1170" s="3" t="s">
        <v>1405</v>
      </c>
      <c r="AR1170" s="3" t="s">
        <v>1405</v>
      </c>
      <c r="AS1170" s="3" t="s">
        <v>1405</v>
      </c>
      <c r="AT1170" s="3" t="s">
        <v>1405</v>
      </c>
      <c r="AU1170" s="3" t="s">
        <v>1405</v>
      </c>
      <c r="AV1170" s="3" t="s">
        <v>1405</v>
      </c>
      <c r="AW1170" s="3" t="s">
        <v>1405</v>
      </c>
      <c r="AX1170" s="3" t="s">
        <v>1405</v>
      </c>
      <c r="AY1170" s="3" t="s">
        <v>1405</v>
      </c>
      <c r="AZ1170" s="3" t="s">
        <v>1405</v>
      </c>
      <c r="BA1170" s="3" t="s">
        <v>1405</v>
      </c>
      <c r="BB1170" s="3" t="s">
        <v>1405</v>
      </c>
      <c r="BC1170" s="3" t="s">
        <v>1405</v>
      </c>
      <c r="BD1170" s="3" t="s">
        <v>1405</v>
      </c>
      <c r="BE1170" s="3" t="s">
        <v>1405</v>
      </c>
      <c r="BF1170" s="3" t="s">
        <v>1405</v>
      </c>
      <c r="BG1170" s="3" t="s">
        <v>1405</v>
      </c>
      <c r="BH1170" s="3" t="s">
        <v>1405</v>
      </c>
      <c r="BI1170" s="3" t="s">
        <v>1405</v>
      </c>
      <c r="BJ1170" s="3" t="s">
        <v>1405</v>
      </c>
      <c r="BK1170" s="3" t="s">
        <v>1405</v>
      </c>
      <c r="BL1170" s="3" t="s">
        <v>1405</v>
      </c>
      <c r="BM1170" s="3" t="s">
        <v>1405</v>
      </c>
      <c r="BN1170" s="3" t="s">
        <v>1405</v>
      </c>
      <c r="BO1170" s="3" t="s">
        <v>1405</v>
      </c>
      <c r="BP1170" s="3" t="s">
        <v>1405</v>
      </c>
      <c r="BQ1170" s="3" t="s">
        <v>1405</v>
      </c>
      <c r="BR1170" s="3" t="s">
        <v>1405</v>
      </c>
      <c r="BS1170" s="3" t="s">
        <v>1405</v>
      </c>
      <c r="BT1170" s="3" t="s">
        <v>1405</v>
      </c>
      <c r="BU1170" s="3" t="str">
        <f t="shared" si="286"/>
        <v/>
      </c>
      <c r="BV1170" s="3" t="str">
        <f t="shared" si="286"/>
        <v/>
      </c>
      <c r="BW1170" s="3" t="str">
        <f t="shared" si="286"/>
        <v/>
      </c>
      <c r="BX1170" s="3" t="str">
        <f t="shared" si="286"/>
        <v/>
      </c>
      <c r="BY1170" s="3" t="str">
        <f t="shared" si="286"/>
        <v/>
      </c>
      <c r="BZ1170" s="3" t="str">
        <f t="shared" si="286"/>
        <v/>
      </c>
      <c r="CA1170" s="3" t="str">
        <f t="shared" si="286"/>
        <v>95. USED AS A REACTANT</v>
      </c>
      <c r="CB1170" s="3" t="str">
        <f t="shared" si="292"/>
        <v/>
      </c>
      <c r="CC1170" s="3" t="str">
        <f t="shared" si="292"/>
        <v>97. P102  RAW MATERIALS</v>
      </c>
      <c r="CD1170" s="3" t="str">
        <f t="shared" si="292"/>
        <v/>
      </c>
      <c r="CE1170" s="3" t="str">
        <f t="shared" si="292"/>
        <v/>
      </c>
      <c r="CF1170" s="3" t="str">
        <f t="shared" si="292"/>
        <v/>
      </c>
      <c r="CG1170" s="3" t="str">
        <f t="shared" si="292"/>
        <v/>
      </c>
      <c r="CH1170" s="3" t="str">
        <f t="shared" si="292"/>
        <v/>
      </c>
      <c r="CI1170" s="3" t="str">
        <f t="shared" si="292"/>
        <v/>
      </c>
      <c r="CJ1170" s="3" t="str">
        <f t="shared" si="292"/>
        <v/>
      </c>
      <c r="CK1170" s="3" t="str">
        <f t="shared" si="283"/>
        <v/>
      </c>
      <c r="CL1170" s="3" t="str">
        <f t="shared" si="283"/>
        <v/>
      </c>
      <c r="CM1170" s="3" t="str">
        <f t="shared" si="283"/>
        <v/>
      </c>
      <c r="CN1170" s="3" t="str">
        <f t="shared" si="283"/>
        <v/>
      </c>
      <c r="CO1170" s="3" t="str">
        <f t="shared" si="282"/>
        <v/>
      </c>
      <c r="CP1170" s="3" t="str">
        <f t="shared" si="280"/>
        <v/>
      </c>
      <c r="CQ1170" s="3" t="str">
        <f t="shared" si="280"/>
        <v/>
      </c>
      <c r="CR1170" s="3" t="str">
        <f t="shared" si="278"/>
        <v/>
      </c>
      <c r="CS1170" s="3" t="str">
        <f t="shared" si="278"/>
        <v/>
      </c>
      <c r="CT1170" s="3" t="str">
        <f t="shared" si="278"/>
        <v/>
      </c>
      <c r="CU1170" s="3" t="str">
        <f t="shared" si="278"/>
        <v/>
      </c>
      <c r="CV1170" s="3" t="str">
        <f t="shared" si="278"/>
        <v/>
      </c>
      <c r="CW1170" s="3" t="str">
        <f t="shared" si="287"/>
        <v/>
      </c>
      <c r="CX1170" s="3" t="str">
        <f t="shared" si="287"/>
        <v/>
      </c>
      <c r="CY1170" s="3" t="str">
        <f t="shared" si="287"/>
        <v/>
      </c>
      <c r="CZ1170" s="3" t="str">
        <f t="shared" si="287"/>
        <v/>
      </c>
      <c r="DA1170" s="3" t="str">
        <f t="shared" si="287"/>
        <v/>
      </c>
      <c r="DB1170" s="3" t="str">
        <f t="shared" si="287"/>
        <v/>
      </c>
      <c r="DC1170" s="3" t="str">
        <f t="shared" si="287"/>
        <v/>
      </c>
      <c r="DD1170" s="3" t="str">
        <f t="shared" si="287"/>
        <v/>
      </c>
      <c r="DE1170" s="3" t="str">
        <f t="shared" si="287"/>
        <v/>
      </c>
      <c r="DF1170" s="3" t="str">
        <f t="shared" si="287"/>
        <v/>
      </c>
      <c r="DG1170" s="3" t="str">
        <f t="shared" si="287"/>
        <v/>
      </c>
      <c r="DH1170" s="3" t="str">
        <f t="shared" si="287"/>
        <v/>
      </c>
      <c r="DI1170" s="3" t="str">
        <f t="shared" si="287"/>
        <v/>
      </c>
      <c r="DJ1170" s="3" t="str">
        <f t="shared" si="287"/>
        <v/>
      </c>
      <c r="DK1170" s="3" t="str">
        <f t="shared" si="287"/>
        <v/>
      </c>
      <c r="DL1170" s="3" t="str">
        <f t="shared" si="291"/>
        <v/>
      </c>
      <c r="DM1170" s="3" t="str">
        <f t="shared" si="291"/>
        <v/>
      </c>
      <c r="DN1170" s="3" t="str">
        <f t="shared" si="291"/>
        <v/>
      </c>
      <c r="DO1170" s="3" t="str">
        <f t="shared" si="291"/>
        <v/>
      </c>
      <c r="DP1170" s="3" t="str">
        <f t="shared" si="291"/>
        <v/>
      </c>
      <c r="DQ1170" s="3" t="str">
        <f t="shared" si="290"/>
        <v/>
      </c>
      <c r="DR1170" s="3" t="str">
        <f t="shared" si="290"/>
        <v/>
      </c>
      <c r="DS1170" s="3" t="str">
        <f t="shared" si="289"/>
        <v/>
      </c>
      <c r="DT1170" s="3" t="str">
        <f t="shared" si="289"/>
        <v/>
      </c>
      <c r="DU1170" s="3" t="str">
        <f t="shared" si="289"/>
        <v/>
      </c>
      <c r="DV1170" s="3" t="str">
        <f t="shared" si="284"/>
        <v/>
      </c>
    </row>
  </sheetData>
  <sheetProtection sheet="1" objects="1" scenarios="1" formatCells="0" formatColumns="0" formatRows="0"/>
  <autoFilter ref="A1:DV1170" xr:uid="{E6592A49-C87F-4D8F-901C-37D8A6D39050}"/>
  <conditionalFormatting sqref="S1:DV1170 S1171:BU1048576">
    <cfRule type="cellIs" dxfId="0" priority="1" operator="equal">
      <formula>"Yes"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Coverage xmlns="http://schemas.microsoft.com/sharepoint/v3/fields" xsi:nil="true"/>
    <Record xmlns="4ffa91fb-a0ff-4ac5-b2db-65c790d184a4">Shared</Record>
    <EPA_x0020_Office xmlns="4ffa91fb-a0ff-4ac5-b2db-65c790d184a4" xsi:nil="true"/>
    <Document_x0020_Creation_x0020_Date xmlns="4ffa91fb-a0ff-4ac5-b2db-65c790d184a4">2024-01-09T21:54:17+00:00</Document_x0020_Creation_x0020_Date>
    <EPA_x0020_Related_x0020_Documents xmlns="4ffa91fb-a0ff-4ac5-b2db-65c790d184a4" xsi:nil="true"/>
    <_Source xmlns="http://schemas.microsoft.com/sharepoint/v3/fields" xsi:nil="true"/>
    <CategoryDescription xmlns="http://schemas.microsoft.com/sharepoint.v3" xsi:nil="true"/>
    <EPA_x0020_Contributor xmlns="4ffa91fb-a0ff-4ac5-b2db-65c790d184a4">
      <UserInfo>
        <DisplayName/>
        <AccountId xsi:nil="true"/>
        <AccountType/>
      </UserInfo>
    </EPA_x0020_Contributor>
    <TaxKeywordTaxHTField xmlns="4ffa91fb-a0ff-4ac5-b2db-65c790d184a4">
      <Terms xmlns="http://schemas.microsoft.com/office/infopath/2007/PartnerControls"/>
    </TaxKeywordTaxHTField>
    <Rights xmlns="4ffa91fb-a0ff-4ac5-b2db-65c790d184a4" xsi:nil="true"/>
    <_ip_UnifiedCompliancePolicyUIAction xmlns="http://schemas.microsoft.com/sharepoint/v3" xsi:nil="true"/>
    <Creator xmlns="4ffa91fb-a0ff-4ac5-b2db-65c790d184a4">
      <UserInfo>
        <DisplayName/>
        <AccountId xsi:nil="true"/>
        <AccountType/>
      </UserInfo>
    </Creator>
    <_ip_UnifiedCompliancePolicyProperties xmlns="http://schemas.microsoft.com/sharepoint/v3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SharedWithUsers xmlns="fecc2597-e8fd-4279-ac06-bd7c891938be">
      <UserInfo>
        <DisplayName/>
        <AccountId xsi:nil="true"/>
        <AccountType/>
      </UserInfo>
    </SharedWithUsers>
    <lcf76f155ced4ddcb4097134ff3c332f xmlns="ead8da0f-3542-4e50-96c8-f1f698624e86">
      <Terms xmlns="http://schemas.microsoft.com/office/infopath/2007/PartnerControls"/>
    </lcf76f155ced4ddcb4097134ff3c332f>
    <TaxCatchAll xmlns="4ffa91fb-a0ff-4ac5-b2db-65c790d184a4" xsi:nil="true"/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Identifier xmlns="4ffa91fb-a0ff-4ac5-b2db-65c790d184a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3352F79007E408EFF44D6142FFCE2" ma:contentTypeVersion="21" ma:contentTypeDescription="Create a new document." ma:contentTypeScope="" ma:versionID="6ac47ccbc9efb37c530411a1abf678bb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ecc2597-e8fd-4279-ac06-bd7c891938be" xmlns:ns6="ead8da0f-3542-4e50-96c8-f1f698624e86" targetNamespace="http://schemas.microsoft.com/office/2006/metadata/properties" ma:root="true" ma:fieldsID="d7d0fad56e7f41310fc88016d86f57c2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ecc2597-e8fd-4279-ac06-bd7c891938be"/>
    <xsd:import namespace="ead8da0f-3542-4e50-96c8-f1f698624e86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1:_ip_UnifiedCompliancePolicyProperties" minOccurs="0"/>
                <xsd:element ref="ns1:_ip_UnifiedCompliancePolicyUIAction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160cad11-562a-4490-8456-b2fd6f157897}" ma:internalName="TaxCatchAllLabel" ma:readOnly="true" ma:showField="CatchAllDataLabel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160cad11-562a-4490-8456-b2fd6f157897}" ma:internalName="TaxCatchAll" ma:showField="CatchAllData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c2597-e8fd-4279-ac06-bd7c891938be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8da0f-3542-4e50-96c8-f1f698624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Tags" ma:internalName="MediaServiceAutoTags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40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44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4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09C3789E-3A07-4340-B0EE-7C1ECBA1DE62}"/>
</file>

<file path=customXml/itemProps2.xml><?xml version="1.0" encoding="utf-8"?>
<ds:datastoreItem xmlns:ds="http://schemas.openxmlformats.org/officeDocument/2006/customXml" ds:itemID="{6E878ABB-C1B1-40DB-A671-2C63CD01B39A}"/>
</file>

<file path=customXml/itemProps3.xml><?xml version="1.0" encoding="utf-8"?>
<ds:datastoreItem xmlns:ds="http://schemas.openxmlformats.org/officeDocument/2006/customXml" ds:itemID="{511DB6FD-167D-48AC-8740-A10626D8C7D5}"/>
</file>

<file path=customXml/itemProps4.xml><?xml version="1.0" encoding="utf-8"?>
<ds:datastoreItem xmlns:ds="http://schemas.openxmlformats.org/officeDocument/2006/customXml" ds:itemID="{4F2ECA17-3C9C-424A-BE31-9CC5F5A059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Guthrie, Christina</cp:lastModifiedBy>
  <cp:revision>1</cp:revision>
  <dcterms:created xsi:type="dcterms:W3CDTF">2025-11-20T21:49:48Z</dcterms:created>
  <dcterms:modified xsi:type="dcterms:W3CDTF">2025-12-09T18:10:01Z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Order">
    <vt:r8>308300</vt:r8>
  </property>
  <property fmtid="{D5CDD505-2E9C-101B-9397-08002B2CF9AE}" pid="4" name="Document_x0020_Type">
    <vt:lpwstr/>
  </property>
  <property fmtid="{D5CDD505-2E9C-101B-9397-08002B2CF9AE}" pid="5" name="MediaServiceImageTags">
    <vt:lpwstr/>
  </property>
  <property fmtid="{D5CDD505-2E9C-101B-9397-08002B2CF9AE}" pid="6" name="xd_ProgID">
    <vt:lpwstr/>
  </property>
  <property fmtid="{D5CDD505-2E9C-101B-9397-08002B2CF9AE}" pid="7" name="ContentTypeId">
    <vt:lpwstr>0x010100D723352F79007E408EFF44D6142FFCE2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EPA Subject">
    <vt:lpwstr/>
  </property>
  <property fmtid="{D5CDD505-2E9C-101B-9397-08002B2CF9AE}" pid="11" name="_ExtendedDescription">
    <vt:lpwstr/>
  </property>
  <property fmtid="{D5CDD505-2E9C-101B-9397-08002B2CF9AE}" pid="12" name="Document Type">
    <vt:lpwstr/>
  </property>
  <property fmtid="{D5CDD505-2E9C-101B-9397-08002B2CF9AE}" pid="13" name="xd_Signature">
    <vt:bool>false</vt:bool>
  </property>
  <property fmtid="{D5CDD505-2E9C-101B-9397-08002B2CF9AE}" pid="14" name="EPA_x0020_Subject">
    <vt:lpwstr/>
  </property>
  <property fmtid="{D5CDD505-2E9C-101B-9397-08002B2CF9AE}" pid="15" name="TriggerFlowInfo">
    <vt:lpwstr/>
  </property>
</Properties>
</file>